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drawings/drawing12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GitHub\on-duty\data\"/>
    </mc:Choice>
  </mc:AlternateContent>
  <bookViews>
    <workbookView xWindow="-120" yWindow="-120" windowWidth="29040" windowHeight="15840" tabRatio="754"/>
  </bookViews>
  <sheets>
    <sheet name="REF" sheetId="43" r:id="rId1"/>
    <sheet name="Jan 24" sheetId="92" r:id="rId2"/>
    <sheet name="Fev 24" sheetId="93" r:id="rId3"/>
    <sheet name="Mar 24" sheetId="94" r:id="rId4"/>
    <sheet name="Avr 24" sheetId="95" r:id="rId5"/>
    <sheet name="Mai 24" sheetId="96" r:id="rId6"/>
    <sheet name="Jun 24" sheetId="97" r:id="rId7"/>
    <sheet name="Jul 24" sheetId="98" r:id="rId8"/>
    <sheet name="Aou 24" sheetId="99" r:id="rId9"/>
    <sheet name="Sep 24" sheetId="100" r:id="rId10"/>
    <sheet name="Oct 24" sheetId="101" r:id="rId11"/>
    <sheet name="Nov 24" sheetId="102" r:id="rId12"/>
    <sheet name="Dec 24" sheetId="103" r:id="rId13"/>
  </sheets>
  <externalReferences>
    <externalReference r:id="rId14"/>
  </externalReferences>
  <definedNames>
    <definedName name="_xlnm._FilterDatabase" localSheetId="8" hidden="1">'Aou 24'!$A$13:$B$248</definedName>
    <definedName name="_xlnm._FilterDatabase" localSheetId="4" hidden="1">'Avr 24'!$A$13:$B$246</definedName>
    <definedName name="_xlnm._FilterDatabase" localSheetId="12" hidden="1">'Dec 24'!$A$13:$B$246</definedName>
    <definedName name="_xlnm._FilterDatabase" localSheetId="2" hidden="1">'Fev 24'!$A$13:$B$250</definedName>
    <definedName name="_xlnm._FilterDatabase" localSheetId="1" hidden="1">'Jan 24'!$A$13:$B$250</definedName>
    <definedName name="_xlnm._FilterDatabase" localSheetId="7" hidden="1">'Jul 24'!$A$13:$B$246</definedName>
    <definedName name="_xlnm._FilterDatabase" localSheetId="6" hidden="1">'Jun 24'!$A$13:$B$246</definedName>
    <definedName name="_xlnm._FilterDatabase" localSheetId="5" hidden="1">'Mai 24'!$A$13:$B$246</definedName>
    <definedName name="_xlnm._FilterDatabase" localSheetId="3" hidden="1">'Mar 24'!$A$13:$B$252</definedName>
    <definedName name="_xlnm._FilterDatabase" localSheetId="11" hidden="1">'Nov 24'!$A$13:$B$246</definedName>
    <definedName name="_xlnm._FilterDatabase" localSheetId="10" hidden="1">'Oct 24'!$A$13:$B$248</definedName>
    <definedName name="_xlnm._FilterDatabase" localSheetId="0" hidden="1">REF!$A$2:$C$2</definedName>
    <definedName name="_xlnm._FilterDatabase" localSheetId="9" hidden="1">'Sep 24'!$A$13:$B$248</definedName>
    <definedName name="ListeAppel">REF!$A$7:$C$107</definedName>
    <definedName name="Z_0301DC52_0055_41A3_8E2C_52F062D8C527_.wvu.FilterData" localSheetId="8" hidden="1">'Aou 24'!$A$13:$B$90</definedName>
    <definedName name="Z_0301DC52_0055_41A3_8E2C_52F062D8C527_.wvu.FilterData" localSheetId="4" hidden="1">'Avr 24'!$A$13:$B$88</definedName>
    <definedName name="Z_0301DC52_0055_41A3_8E2C_52F062D8C527_.wvu.FilterData" localSheetId="12" hidden="1">'Dec 24'!$A$13:$B$86</definedName>
    <definedName name="Z_0301DC52_0055_41A3_8E2C_52F062D8C527_.wvu.FilterData" localSheetId="2" hidden="1">'Fev 24'!$A$13:$B$90</definedName>
    <definedName name="Z_0301DC52_0055_41A3_8E2C_52F062D8C527_.wvu.FilterData" localSheetId="1" hidden="1">'Jan 24'!$A$13:$B$90</definedName>
    <definedName name="Z_0301DC52_0055_41A3_8E2C_52F062D8C527_.wvu.FilterData" localSheetId="7" hidden="1">'Jul 24'!$A$13:$B$90</definedName>
    <definedName name="Z_0301DC52_0055_41A3_8E2C_52F062D8C527_.wvu.FilterData" localSheetId="6" hidden="1">'Jun 24'!$A$13:$B$88</definedName>
    <definedName name="Z_0301DC52_0055_41A3_8E2C_52F062D8C527_.wvu.FilterData" localSheetId="5" hidden="1">'Mai 24'!$A$13:$B$88</definedName>
    <definedName name="Z_0301DC52_0055_41A3_8E2C_52F062D8C527_.wvu.FilterData" localSheetId="3" hidden="1">'Mar 24'!$A$13:$B$92</definedName>
    <definedName name="Z_0301DC52_0055_41A3_8E2C_52F062D8C527_.wvu.FilterData" localSheetId="11" hidden="1">'Nov 24'!$A$13:$B$86</definedName>
    <definedName name="Z_0301DC52_0055_41A3_8E2C_52F062D8C527_.wvu.FilterData" localSheetId="10" hidden="1">'Oct 24'!$A$13:$B$88</definedName>
    <definedName name="Z_0301DC52_0055_41A3_8E2C_52F062D8C527_.wvu.FilterData" localSheetId="0" hidden="1">REF!#REF!</definedName>
    <definedName name="Z_0301DC52_0055_41A3_8E2C_52F062D8C527_.wvu.FilterData" localSheetId="9" hidden="1">'Sep 24'!$A$13:$B$88</definedName>
    <definedName name="Z_03B861AC_99F2_49BF_B824_0DC6552DF902_.wvu.FilterData" localSheetId="8" hidden="1">'Aou 24'!$A$13:$B$90</definedName>
    <definedName name="Z_03B861AC_99F2_49BF_B824_0DC6552DF902_.wvu.FilterData" localSheetId="4" hidden="1">'Avr 24'!$A$13:$B$88</definedName>
    <definedName name="Z_03B861AC_99F2_49BF_B824_0DC6552DF902_.wvu.FilterData" localSheetId="12" hidden="1">'Dec 24'!$A$13:$B$86</definedName>
    <definedName name="Z_03B861AC_99F2_49BF_B824_0DC6552DF902_.wvu.FilterData" localSheetId="2" hidden="1">'Fev 24'!$A$13:$B$90</definedName>
    <definedName name="Z_03B861AC_99F2_49BF_B824_0DC6552DF902_.wvu.FilterData" localSheetId="1" hidden="1">'Jan 24'!$A$13:$B$90</definedName>
    <definedName name="Z_03B861AC_99F2_49BF_B824_0DC6552DF902_.wvu.FilterData" localSheetId="7" hidden="1">'Jul 24'!$A$13:$B$90</definedName>
    <definedName name="Z_03B861AC_99F2_49BF_B824_0DC6552DF902_.wvu.FilterData" localSheetId="6" hidden="1">'Jun 24'!$A$13:$B$88</definedName>
    <definedName name="Z_03B861AC_99F2_49BF_B824_0DC6552DF902_.wvu.FilterData" localSheetId="5" hidden="1">'Mai 24'!$A$13:$B$88</definedName>
    <definedName name="Z_03B861AC_99F2_49BF_B824_0DC6552DF902_.wvu.FilterData" localSheetId="3" hidden="1">'Mar 24'!$A$13:$B$92</definedName>
    <definedName name="Z_03B861AC_99F2_49BF_B824_0DC6552DF902_.wvu.FilterData" localSheetId="11" hidden="1">'Nov 24'!$A$13:$B$86</definedName>
    <definedName name="Z_03B861AC_99F2_49BF_B824_0DC6552DF902_.wvu.FilterData" localSheetId="10" hidden="1">'Oct 24'!$A$13:$B$88</definedName>
    <definedName name="Z_03B861AC_99F2_49BF_B824_0DC6552DF902_.wvu.FilterData" localSheetId="0" hidden="1">REF!#REF!</definedName>
    <definedName name="Z_03B861AC_99F2_49BF_B824_0DC6552DF902_.wvu.FilterData" localSheetId="9" hidden="1">'Sep 24'!$A$13:$B$88</definedName>
    <definedName name="Z_049F7DCC_FC9D_4F1C_9A84_C7476A8200DA_.wvu.FilterData" localSheetId="8" hidden="1">'Aou 24'!$A$13:$B$90</definedName>
    <definedName name="Z_049F7DCC_FC9D_4F1C_9A84_C7476A8200DA_.wvu.FilterData" localSheetId="4" hidden="1">'Avr 24'!$A$13:$B$88</definedName>
    <definedName name="Z_049F7DCC_FC9D_4F1C_9A84_C7476A8200DA_.wvu.FilterData" localSheetId="12" hidden="1">'Dec 24'!$A$13:$B$86</definedName>
    <definedName name="Z_049F7DCC_FC9D_4F1C_9A84_C7476A8200DA_.wvu.FilterData" localSheetId="2" hidden="1">'Fev 24'!$A$13:$B$90</definedName>
    <definedName name="Z_049F7DCC_FC9D_4F1C_9A84_C7476A8200DA_.wvu.FilterData" localSheetId="1" hidden="1">'Jan 24'!$A$13:$B$90</definedName>
    <definedName name="Z_049F7DCC_FC9D_4F1C_9A84_C7476A8200DA_.wvu.FilterData" localSheetId="7" hidden="1">'Jul 24'!$A$13:$B$90</definedName>
    <definedName name="Z_049F7DCC_FC9D_4F1C_9A84_C7476A8200DA_.wvu.FilterData" localSheetId="6" hidden="1">'Jun 24'!$A$13:$B$88</definedName>
    <definedName name="Z_049F7DCC_FC9D_4F1C_9A84_C7476A8200DA_.wvu.FilterData" localSheetId="5" hidden="1">'Mai 24'!$A$13:$B$88</definedName>
    <definedName name="Z_049F7DCC_FC9D_4F1C_9A84_C7476A8200DA_.wvu.FilterData" localSheetId="3" hidden="1">'Mar 24'!$A$13:$B$92</definedName>
    <definedName name="Z_049F7DCC_FC9D_4F1C_9A84_C7476A8200DA_.wvu.FilterData" localSheetId="11" hidden="1">'Nov 24'!$A$13:$B$86</definedName>
    <definedName name="Z_049F7DCC_FC9D_4F1C_9A84_C7476A8200DA_.wvu.FilterData" localSheetId="10" hidden="1">'Oct 24'!$A$13:$B$88</definedName>
    <definedName name="Z_049F7DCC_FC9D_4F1C_9A84_C7476A8200DA_.wvu.FilterData" localSheetId="0" hidden="1">REF!#REF!</definedName>
    <definedName name="Z_049F7DCC_FC9D_4F1C_9A84_C7476A8200DA_.wvu.FilterData" localSheetId="9" hidden="1">'Sep 24'!$A$13:$B$88</definedName>
    <definedName name="Z_05024BB9_D0DB_4C11_8B9E_B660F4996D2F_.wvu.FilterData" localSheetId="8" hidden="1">'Aou 24'!$A$13:$B$90</definedName>
    <definedName name="Z_05024BB9_D0DB_4C11_8B9E_B660F4996D2F_.wvu.FilterData" localSheetId="4" hidden="1">'Avr 24'!$A$13:$B$88</definedName>
    <definedName name="Z_05024BB9_D0DB_4C11_8B9E_B660F4996D2F_.wvu.FilterData" localSheetId="12" hidden="1">'Dec 24'!$A$13:$B$86</definedName>
    <definedName name="Z_05024BB9_D0DB_4C11_8B9E_B660F4996D2F_.wvu.FilterData" localSheetId="2" hidden="1">'Fev 24'!$A$13:$B$90</definedName>
    <definedName name="Z_05024BB9_D0DB_4C11_8B9E_B660F4996D2F_.wvu.FilterData" localSheetId="1" hidden="1">'Jan 24'!$A$13:$B$90</definedName>
    <definedName name="Z_05024BB9_D0DB_4C11_8B9E_B660F4996D2F_.wvu.FilterData" localSheetId="7" hidden="1">'Jul 24'!$A$13:$B$90</definedName>
    <definedName name="Z_05024BB9_D0DB_4C11_8B9E_B660F4996D2F_.wvu.FilterData" localSheetId="6" hidden="1">'Jun 24'!$A$13:$B$88</definedName>
    <definedName name="Z_05024BB9_D0DB_4C11_8B9E_B660F4996D2F_.wvu.FilterData" localSheetId="5" hidden="1">'Mai 24'!$A$13:$B$88</definedName>
    <definedName name="Z_05024BB9_D0DB_4C11_8B9E_B660F4996D2F_.wvu.FilterData" localSheetId="3" hidden="1">'Mar 24'!$A$13:$B$92</definedName>
    <definedName name="Z_05024BB9_D0DB_4C11_8B9E_B660F4996D2F_.wvu.FilterData" localSheetId="11" hidden="1">'Nov 24'!$A$13:$B$86</definedName>
    <definedName name="Z_05024BB9_D0DB_4C11_8B9E_B660F4996D2F_.wvu.FilterData" localSheetId="10" hidden="1">'Oct 24'!$A$13:$B$88</definedName>
    <definedName name="Z_05024BB9_D0DB_4C11_8B9E_B660F4996D2F_.wvu.FilterData" localSheetId="0" hidden="1">REF!#REF!</definedName>
    <definedName name="Z_05024BB9_D0DB_4C11_8B9E_B660F4996D2F_.wvu.FilterData" localSheetId="9" hidden="1">'Sep 24'!$A$13:$B$88</definedName>
    <definedName name="Z_08C09D83_233B_4B2E_98F6_C1AB24A17F16_.wvu.FilterData" localSheetId="8" hidden="1">'Aou 24'!$A$13:$B$90</definedName>
    <definedName name="Z_08C09D83_233B_4B2E_98F6_C1AB24A17F16_.wvu.FilterData" localSheetId="4" hidden="1">'Avr 24'!$A$13:$B$88</definedName>
    <definedName name="Z_08C09D83_233B_4B2E_98F6_C1AB24A17F16_.wvu.FilterData" localSheetId="12" hidden="1">'Dec 24'!$A$13:$B$86</definedName>
    <definedName name="Z_08C09D83_233B_4B2E_98F6_C1AB24A17F16_.wvu.FilterData" localSheetId="2" hidden="1">'Fev 24'!$A$13:$B$90</definedName>
    <definedName name="Z_08C09D83_233B_4B2E_98F6_C1AB24A17F16_.wvu.FilterData" localSheetId="1" hidden="1">'Jan 24'!$A$13:$B$90</definedName>
    <definedName name="Z_08C09D83_233B_4B2E_98F6_C1AB24A17F16_.wvu.FilterData" localSheetId="7" hidden="1">'Jul 24'!$A$13:$B$90</definedName>
    <definedName name="Z_08C09D83_233B_4B2E_98F6_C1AB24A17F16_.wvu.FilterData" localSheetId="6" hidden="1">'Jun 24'!$A$13:$B$88</definedName>
    <definedName name="Z_08C09D83_233B_4B2E_98F6_C1AB24A17F16_.wvu.FilterData" localSheetId="5" hidden="1">'Mai 24'!$A$13:$B$88</definedName>
    <definedName name="Z_08C09D83_233B_4B2E_98F6_C1AB24A17F16_.wvu.FilterData" localSheetId="3" hidden="1">'Mar 24'!$A$13:$B$92</definedName>
    <definedName name="Z_08C09D83_233B_4B2E_98F6_C1AB24A17F16_.wvu.FilterData" localSheetId="11" hidden="1">'Nov 24'!$A$13:$B$86</definedName>
    <definedName name="Z_08C09D83_233B_4B2E_98F6_C1AB24A17F16_.wvu.FilterData" localSheetId="10" hidden="1">'Oct 24'!$A$13:$B$88</definedName>
    <definedName name="Z_08C09D83_233B_4B2E_98F6_C1AB24A17F16_.wvu.FilterData" localSheetId="0" hidden="1">REF!#REF!</definedName>
    <definedName name="Z_08C09D83_233B_4B2E_98F6_C1AB24A17F16_.wvu.FilterData" localSheetId="9" hidden="1">'Sep 24'!$A$13:$B$88</definedName>
    <definedName name="Z_091C2433_89B7_4CD6_9C99_C7D2663A7C5B_.wvu.FilterData" localSheetId="8" hidden="1">'Aou 24'!$A$13:$B$90</definedName>
    <definedName name="Z_091C2433_89B7_4CD6_9C99_C7D2663A7C5B_.wvu.FilterData" localSheetId="4" hidden="1">'Avr 24'!$A$13:$B$88</definedName>
    <definedName name="Z_091C2433_89B7_4CD6_9C99_C7D2663A7C5B_.wvu.FilterData" localSheetId="12" hidden="1">'Dec 24'!$A$13:$B$86</definedName>
    <definedName name="Z_091C2433_89B7_4CD6_9C99_C7D2663A7C5B_.wvu.FilterData" localSheetId="2" hidden="1">'Fev 24'!$A$13:$B$90</definedName>
    <definedName name="Z_091C2433_89B7_4CD6_9C99_C7D2663A7C5B_.wvu.FilterData" localSheetId="1" hidden="1">'Jan 24'!$A$13:$B$90</definedName>
    <definedName name="Z_091C2433_89B7_4CD6_9C99_C7D2663A7C5B_.wvu.FilterData" localSheetId="7" hidden="1">'Jul 24'!$A$13:$B$90</definedName>
    <definedName name="Z_091C2433_89B7_4CD6_9C99_C7D2663A7C5B_.wvu.FilterData" localSheetId="6" hidden="1">'Jun 24'!$A$13:$B$88</definedName>
    <definedName name="Z_091C2433_89B7_4CD6_9C99_C7D2663A7C5B_.wvu.FilterData" localSheetId="5" hidden="1">'Mai 24'!$A$13:$B$88</definedName>
    <definedName name="Z_091C2433_89B7_4CD6_9C99_C7D2663A7C5B_.wvu.FilterData" localSheetId="3" hidden="1">'Mar 24'!$A$13:$B$92</definedName>
    <definedName name="Z_091C2433_89B7_4CD6_9C99_C7D2663A7C5B_.wvu.FilterData" localSheetId="11" hidden="1">'Nov 24'!$A$13:$B$86</definedName>
    <definedName name="Z_091C2433_89B7_4CD6_9C99_C7D2663A7C5B_.wvu.FilterData" localSheetId="10" hidden="1">'Oct 24'!$A$13:$B$88</definedName>
    <definedName name="Z_091C2433_89B7_4CD6_9C99_C7D2663A7C5B_.wvu.FilterData" localSheetId="0" hidden="1">REF!#REF!</definedName>
    <definedName name="Z_091C2433_89B7_4CD6_9C99_C7D2663A7C5B_.wvu.FilterData" localSheetId="9" hidden="1">'Sep 24'!$A$13:$B$88</definedName>
    <definedName name="Z_0E4E3344_F546_456D_9367_750ED4435495_.wvu.FilterData" localSheetId="8" hidden="1">'Aou 24'!$A$13:$B$90</definedName>
    <definedName name="Z_0E4E3344_F546_456D_9367_750ED4435495_.wvu.FilterData" localSheetId="4" hidden="1">'Avr 24'!$A$13:$B$88</definedName>
    <definedName name="Z_0E4E3344_F546_456D_9367_750ED4435495_.wvu.FilterData" localSheetId="12" hidden="1">'Dec 24'!$A$13:$B$86</definedName>
    <definedName name="Z_0E4E3344_F546_456D_9367_750ED4435495_.wvu.FilterData" localSheetId="2" hidden="1">'Fev 24'!$A$13:$B$90</definedName>
    <definedName name="Z_0E4E3344_F546_456D_9367_750ED4435495_.wvu.FilterData" localSheetId="1" hidden="1">'Jan 24'!$A$13:$B$90</definedName>
    <definedName name="Z_0E4E3344_F546_456D_9367_750ED4435495_.wvu.FilterData" localSheetId="7" hidden="1">'Jul 24'!$A$13:$B$90</definedName>
    <definedName name="Z_0E4E3344_F546_456D_9367_750ED4435495_.wvu.FilterData" localSheetId="6" hidden="1">'Jun 24'!$A$13:$B$88</definedName>
    <definedName name="Z_0E4E3344_F546_456D_9367_750ED4435495_.wvu.FilterData" localSheetId="5" hidden="1">'Mai 24'!$A$13:$B$88</definedName>
    <definedName name="Z_0E4E3344_F546_456D_9367_750ED4435495_.wvu.FilterData" localSheetId="3" hidden="1">'Mar 24'!$A$13:$B$92</definedName>
    <definedName name="Z_0E4E3344_F546_456D_9367_750ED4435495_.wvu.FilterData" localSheetId="11" hidden="1">'Nov 24'!$A$13:$B$86</definedName>
    <definedName name="Z_0E4E3344_F546_456D_9367_750ED4435495_.wvu.FilterData" localSheetId="10" hidden="1">'Oct 24'!$A$13:$B$88</definedName>
    <definedName name="Z_0E4E3344_F546_456D_9367_750ED4435495_.wvu.FilterData" localSheetId="0" hidden="1">REF!#REF!</definedName>
    <definedName name="Z_0E4E3344_F546_456D_9367_750ED4435495_.wvu.FilterData" localSheetId="9" hidden="1">'Sep 24'!$A$13:$B$88</definedName>
    <definedName name="Z_0F047887_C4D9_48C6_A4F1_929A848071E5_.wvu.FilterData" localSheetId="8" hidden="1">'Aou 24'!$A$13:$B$90</definedName>
    <definedName name="Z_0F047887_C4D9_48C6_A4F1_929A848071E5_.wvu.FilterData" localSheetId="4" hidden="1">'Avr 24'!$A$13:$B$88</definedName>
    <definedName name="Z_0F047887_C4D9_48C6_A4F1_929A848071E5_.wvu.FilterData" localSheetId="12" hidden="1">'Dec 24'!$A$13:$B$86</definedName>
    <definedName name="Z_0F047887_C4D9_48C6_A4F1_929A848071E5_.wvu.FilterData" localSheetId="2" hidden="1">'Fev 24'!$A$13:$B$90</definedName>
    <definedName name="Z_0F047887_C4D9_48C6_A4F1_929A848071E5_.wvu.FilterData" localSheetId="1" hidden="1">'Jan 24'!$A$13:$B$90</definedName>
    <definedName name="Z_0F047887_C4D9_48C6_A4F1_929A848071E5_.wvu.FilterData" localSheetId="7" hidden="1">'Jul 24'!$A$13:$B$90</definedName>
    <definedName name="Z_0F047887_C4D9_48C6_A4F1_929A848071E5_.wvu.FilterData" localSheetId="6" hidden="1">'Jun 24'!$A$13:$B$88</definedName>
    <definedName name="Z_0F047887_C4D9_48C6_A4F1_929A848071E5_.wvu.FilterData" localSheetId="5" hidden="1">'Mai 24'!$A$13:$B$88</definedName>
    <definedName name="Z_0F047887_C4D9_48C6_A4F1_929A848071E5_.wvu.FilterData" localSheetId="3" hidden="1">'Mar 24'!$A$13:$B$92</definedName>
    <definedName name="Z_0F047887_C4D9_48C6_A4F1_929A848071E5_.wvu.FilterData" localSheetId="11" hidden="1">'Nov 24'!$A$13:$B$86</definedName>
    <definedName name="Z_0F047887_C4D9_48C6_A4F1_929A848071E5_.wvu.FilterData" localSheetId="10" hidden="1">'Oct 24'!$A$13:$B$88</definedName>
    <definedName name="Z_0F047887_C4D9_48C6_A4F1_929A848071E5_.wvu.FilterData" localSheetId="0" hidden="1">REF!#REF!</definedName>
    <definedName name="Z_0F047887_C4D9_48C6_A4F1_929A848071E5_.wvu.FilterData" localSheetId="9" hidden="1">'Sep 24'!$A$13:$B$88</definedName>
    <definedName name="Z_0FA379B3_2F84_42D3_939D_BE812BE13EED_.wvu.FilterData" localSheetId="8" hidden="1">'Aou 24'!$A$13:$B$90</definedName>
    <definedName name="Z_0FA379B3_2F84_42D3_939D_BE812BE13EED_.wvu.FilterData" localSheetId="4" hidden="1">'Avr 24'!$A$13:$B$88</definedName>
    <definedName name="Z_0FA379B3_2F84_42D3_939D_BE812BE13EED_.wvu.FilterData" localSheetId="12" hidden="1">'Dec 24'!$A$13:$B$86</definedName>
    <definedName name="Z_0FA379B3_2F84_42D3_939D_BE812BE13EED_.wvu.FilterData" localSheetId="2" hidden="1">'Fev 24'!$A$13:$B$90</definedName>
    <definedName name="Z_0FA379B3_2F84_42D3_939D_BE812BE13EED_.wvu.FilterData" localSheetId="1" hidden="1">'Jan 24'!$A$13:$B$90</definedName>
    <definedName name="Z_0FA379B3_2F84_42D3_939D_BE812BE13EED_.wvu.FilterData" localSheetId="7" hidden="1">'Jul 24'!$A$13:$B$90</definedName>
    <definedName name="Z_0FA379B3_2F84_42D3_939D_BE812BE13EED_.wvu.FilterData" localSheetId="6" hidden="1">'Jun 24'!$A$13:$B$88</definedName>
    <definedName name="Z_0FA379B3_2F84_42D3_939D_BE812BE13EED_.wvu.FilterData" localSheetId="5" hidden="1">'Mai 24'!$A$13:$B$88</definedName>
    <definedName name="Z_0FA379B3_2F84_42D3_939D_BE812BE13EED_.wvu.FilterData" localSheetId="3" hidden="1">'Mar 24'!$A$13:$B$92</definedName>
    <definedName name="Z_0FA379B3_2F84_42D3_939D_BE812BE13EED_.wvu.FilterData" localSheetId="11" hidden="1">'Nov 24'!$A$13:$B$86</definedName>
    <definedName name="Z_0FA379B3_2F84_42D3_939D_BE812BE13EED_.wvu.FilterData" localSheetId="10" hidden="1">'Oct 24'!$A$13:$B$88</definedName>
    <definedName name="Z_0FA379B3_2F84_42D3_939D_BE812BE13EED_.wvu.FilterData" localSheetId="0" hidden="1">REF!#REF!</definedName>
    <definedName name="Z_0FA379B3_2F84_42D3_939D_BE812BE13EED_.wvu.FilterData" localSheetId="9" hidden="1">'Sep 24'!$A$13:$B$88</definedName>
    <definedName name="Z_100E531A_022E_4B19_B648_0F134BEAEB96_.wvu.FilterData" localSheetId="8" hidden="1">'Aou 24'!$A$13:$B$90</definedName>
    <definedName name="Z_100E531A_022E_4B19_B648_0F134BEAEB96_.wvu.FilterData" localSheetId="4" hidden="1">'Avr 24'!$A$13:$B$88</definedName>
    <definedName name="Z_100E531A_022E_4B19_B648_0F134BEAEB96_.wvu.FilterData" localSheetId="12" hidden="1">'Dec 24'!$A$13:$B$86</definedName>
    <definedName name="Z_100E531A_022E_4B19_B648_0F134BEAEB96_.wvu.FilterData" localSheetId="2" hidden="1">'Fev 24'!$A$13:$B$90</definedName>
    <definedName name="Z_100E531A_022E_4B19_B648_0F134BEAEB96_.wvu.FilterData" localSheetId="1" hidden="1">'Jan 24'!$A$13:$B$90</definedName>
    <definedName name="Z_100E531A_022E_4B19_B648_0F134BEAEB96_.wvu.FilterData" localSheetId="7" hidden="1">'Jul 24'!$A$13:$B$90</definedName>
    <definedName name="Z_100E531A_022E_4B19_B648_0F134BEAEB96_.wvu.FilterData" localSheetId="6" hidden="1">'Jun 24'!$A$13:$B$88</definedName>
    <definedName name="Z_100E531A_022E_4B19_B648_0F134BEAEB96_.wvu.FilterData" localSheetId="5" hidden="1">'Mai 24'!$A$13:$B$88</definedName>
    <definedName name="Z_100E531A_022E_4B19_B648_0F134BEAEB96_.wvu.FilterData" localSheetId="3" hidden="1">'Mar 24'!$A$13:$B$92</definedName>
    <definedName name="Z_100E531A_022E_4B19_B648_0F134BEAEB96_.wvu.FilterData" localSheetId="11" hidden="1">'Nov 24'!$A$13:$B$86</definedName>
    <definedName name="Z_100E531A_022E_4B19_B648_0F134BEAEB96_.wvu.FilterData" localSheetId="10" hidden="1">'Oct 24'!$A$13:$B$88</definedName>
    <definedName name="Z_100E531A_022E_4B19_B648_0F134BEAEB96_.wvu.FilterData" localSheetId="0" hidden="1">REF!#REF!</definedName>
    <definedName name="Z_100E531A_022E_4B19_B648_0F134BEAEB96_.wvu.FilterData" localSheetId="9" hidden="1">'Sep 24'!$A$13:$B$88</definedName>
    <definedName name="Z_10B92DF4_98FF_44AB_BBEF_31263399E047_.wvu.FilterData" localSheetId="8" hidden="1">'Aou 24'!$A$13:$B$90</definedName>
    <definedName name="Z_10B92DF4_98FF_44AB_BBEF_31263399E047_.wvu.FilterData" localSheetId="4" hidden="1">'Avr 24'!$A$13:$B$88</definedName>
    <definedName name="Z_10B92DF4_98FF_44AB_BBEF_31263399E047_.wvu.FilterData" localSheetId="12" hidden="1">'Dec 24'!$A$13:$B$86</definedName>
    <definedName name="Z_10B92DF4_98FF_44AB_BBEF_31263399E047_.wvu.FilterData" localSheetId="2" hidden="1">'Fev 24'!$A$13:$B$90</definedName>
    <definedName name="Z_10B92DF4_98FF_44AB_BBEF_31263399E047_.wvu.FilterData" localSheetId="1" hidden="1">'Jan 24'!$A$13:$B$90</definedName>
    <definedName name="Z_10B92DF4_98FF_44AB_BBEF_31263399E047_.wvu.FilterData" localSheetId="7" hidden="1">'Jul 24'!$A$13:$B$90</definedName>
    <definedName name="Z_10B92DF4_98FF_44AB_BBEF_31263399E047_.wvu.FilterData" localSheetId="6" hidden="1">'Jun 24'!$A$13:$B$88</definedName>
    <definedName name="Z_10B92DF4_98FF_44AB_BBEF_31263399E047_.wvu.FilterData" localSheetId="5" hidden="1">'Mai 24'!$A$13:$B$88</definedName>
    <definedName name="Z_10B92DF4_98FF_44AB_BBEF_31263399E047_.wvu.FilterData" localSheetId="3" hidden="1">'Mar 24'!$A$13:$B$92</definedName>
    <definedName name="Z_10B92DF4_98FF_44AB_BBEF_31263399E047_.wvu.FilterData" localSheetId="11" hidden="1">'Nov 24'!$A$13:$B$86</definedName>
    <definedName name="Z_10B92DF4_98FF_44AB_BBEF_31263399E047_.wvu.FilterData" localSheetId="10" hidden="1">'Oct 24'!$A$13:$B$88</definedName>
    <definedName name="Z_10B92DF4_98FF_44AB_BBEF_31263399E047_.wvu.FilterData" localSheetId="0" hidden="1">REF!#REF!</definedName>
    <definedName name="Z_10B92DF4_98FF_44AB_BBEF_31263399E047_.wvu.FilterData" localSheetId="9" hidden="1">'Sep 24'!$A$13:$B$88</definedName>
    <definedName name="Z_118A4A98_ABEC_40DB_A234_815EC8D388D5_.wvu.FilterData" localSheetId="8" hidden="1">'Aou 24'!$A$13:$B$90</definedName>
    <definedName name="Z_118A4A98_ABEC_40DB_A234_815EC8D388D5_.wvu.FilterData" localSheetId="4" hidden="1">'Avr 24'!$A$13:$B$88</definedName>
    <definedName name="Z_118A4A98_ABEC_40DB_A234_815EC8D388D5_.wvu.FilterData" localSheetId="12" hidden="1">'Dec 24'!$A$13:$B$86</definedName>
    <definedName name="Z_118A4A98_ABEC_40DB_A234_815EC8D388D5_.wvu.FilterData" localSheetId="2" hidden="1">'Fev 24'!$A$13:$B$90</definedName>
    <definedName name="Z_118A4A98_ABEC_40DB_A234_815EC8D388D5_.wvu.FilterData" localSheetId="1" hidden="1">'Jan 24'!$A$13:$B$90</definedName>
    <definedName name="Z_118A4A98_ABEC_40DB_A234_815EC8D388D5_.wvu.FilterData" localSheetId="7" hidden="1">'Jul 24'!$A$13:$B$90</definedName>
    <definedName name="Z_118A4A98_ABEC_40DB_A234_815EC8D388D5_.wvu.FilterData" localSheetId="6" hidden="1">'Jun 24'!$A$13:$B$88</definedName>
    <definedName name="Z_118A4A98_ABEC_40DB_A234_815EC8D388D5_.wvu.FilterData" localSheetId="5" hidden="1">'Mai 24'!$A$13:$B$88</definedName>
    <definedName name="Z_118A4A98_ABEC_40DB_A234_815EC8D388D5_.wvu.FilterData" localSheetId="3" hidden="1">'Mar 24'!$A$13:$B$92</definedName>
    <definedName name="Z_118A4A98_ABEC_40DB_A234_815EC8D388D5_.wvu.FilterData" localSheetId="11" hidden="1">'Nov 24'!$A$13:$B$86</definedName>
    <definedName name="Z_118A4A98_ABEC_40DB_A234_815EC8D388D5_.wvu.FilterData" localSheetId="10" hidden="1">'Oct 24'!$A$13:$B$88</definedName>
    <definedName name="Z_118A4A98_ABEC_40DB_A234_815EC8D388D5_.wvu.FilterData" localSheetId="0" hidden="1">REF!#REF!</definedName>
    <definedName name="Z_118A4A98_ABEC_40DB_A234_815EC8D388D5_.wvu.FilterData" localSheetId="9" hidden="1">'Sep 24'!$A$13:$B$88</definedName>
    <definedName name="Z_121E4DAA_4305_4020_89B7_9FB90613A191_.wvu.FilterData" localSheetId="8" hidden="1">'Aou 24'!$A$13:$B$90</definedName>
    <definedName name="Z_121E4DAA_4305_4020_89B7_9FB90613A191_.wvu.FilterData" localSheetId="4" hidden="1">'Avr 24'!$A$13:$B$88</definedName>
    <definedName name="Z_121E4DAA_4305_4020_89B7_9FB90613A191_.wvu.FilterData" localSheetId="12" hidden="1">'Dec 24'!$A$13:$B$86</definedName>
    <definedName name="Z_121E4DAA_4305_4020_89B7_9FB90613A191_.wvu.FilterData" localSheetId="2" hidden="1">'Fev 24'!$A$13:$B$90</definedName>
    <definedName name="Z_121E4DAA_4305_4020_89B7_9FB90613A191_.wvu.FilterData" localSheetId="1" hidden="1">'Jan 24'!$A$13:$B$90</definedName>
    <definedName name="Z_121E4DAA_4305_4020_89B7_9FB90613A191_.wvu.FilterData" localSheetId="7" hidden="1">'Jul 24'!$A$13:$B$90</definedName>
    <definedName name="Z_121E4DAA_4305_4020_89B7_9FB90613A191_.wvu.FilterData" localSheetId="6" hidden="1">'Jun 24'!$A$13:$B$88</definedName>
    <definedName name="Z_121E4DAA_4305_4020_89B7_9FB90613A191_.wvu.FilterData" localSheetId="5" hidden="1">'Mai 24'!$A$13:$B$88</definedName>
    <definedName name="Z_121E4DAA_4305_4020_89B7_9FB90613A191_.wvu.FilterData" localSheetId="3" hidden="1">'Mar 24'!$A$13:$B$92</definedName>
    <definedName name="Z_121E4DAA_4305_4020_89B7_9FB90613A191_.wvu.FilterData" localSheetId="11" hidden="1">'Nov 24'!$A$13:$B$86</definedName>
    <definedName name="Z_121E4DAA_4305_4020_89B7_9FB90613A191_.wvu.FilterData" localSheetId="10" hidden="1">'Oct 24'!$A$13:$B$88</definedName>
    <definedName name="Z_121E4DAA_4305_4020_89B7_9FB90613A191_.wvu.FilterData" localSheetId="0" hidden="1">REF!#REF!</definedName>
    <definedName name="Z_121E4DAA_4305_4020_89B7_9FB90613A191_.wvu.FilterData" localSheetId="9" hidden="1">'Sep 24'!$A$13:$B$88</definedName>
    <definedName name="Z_123426E3_9529_4474_B515_7B29F75F8506_.wvu.FilterData" localSheetId="8" hidden="1">'Aou 24'!$A$13:$B$90</definedName>
    <definedName name="Z_123426E3_9529_4474_B515_7B29F75F8506_.wvu.FilterData" localSheetId="4" hidden="1">'Avr 24'!$A$13:$B$88</definedName>
    <definedName name="Z_123426E3_9529_4474_B515_7B29F75F8506_.wvu.FilterData" localSheetId="12" hidden="1">'Dec 24'!$A$13:$B$86</definedName>
    <definedName name="Z_123426E3_9529_4474_B515_7B29F75F8506_.wvu.FilterData" localSheetId="2" hidden="1">'Fev 24'!$A$13:$B$90</definedName>
    <definedName name="Z_123426E3_9529_4474_B515_7B29F75F8506_.wvu.FilterData" localSheetId="1" hidden="1">'Jan 24'!$A$13:$B$90</definedName>
    <definedName name="Z_123426E3_9529_4474_B515_7B29F75F8506_.wvu.FilterData" localSheetId="7" hidden="1">'Jul 24'!$A$13:$B$90</definedName>
    <definedName name="Z_123426E3_9529_4474_B515_7B29F75F8506_.wvu.FilterData" localSheetId="6" hidden="1">'Jun 24'!$A$13:$B$88</definedName>
    <definedName name="Z_123426E3_9529_4474_B515_7B29F75F8506_.wvu.FilterData" localSheetId="5" hidden="1">'Mai 24'!$A$13:$B$88</definedName>
    <definedName name="Z_123426E3_9529_4474_B515_7B29F75F8506_.wvu.FilterData" localSheetId="3" hidden="1">'Mar 24'!$A$13:$B$92</definedName>
    <definedName name="Z_123426E3_9529_4474_B515_7B29F75F8506_.wvu.FilterData" localSheetId="11" hidden="1">'Nov 24'!$A$13:$B$86</definedName>
    <definedName name="Z_123426E3_9529_4474_B515_7B29F75F8506_.wvu.FilterData" localSheetId="10" hidden="1">'Oct 24'!$A$13:$B$88</definedName>
    <definedName name="Z_123426E3_9529_4474_B515_7B29F75F8506_.wvu.FilterData" localSheetId="0" hidden="1">REF!#REF!</definedName>
    <definedName name="Z_123426E3_9529_4474_B515_7B29F75F8506_.wvu.FilterData" localSheetId="9" hidden="1">'Sep 24'!$A$13:$B$88</definedName>
    <definedName name="Z_13A44615_2ABE_4B09_81E7_021463A343A9_.wvu.FilterData" localSheetId="8" hidden="1">'Aou 24'!$A$13:$B$90</definedName>
    <definedName name="Z_13A44615_2ABE_4B09_81E7_021463A343A9_.wvu.FilterData" localSheetId="4" hidden="1">'Avr 24'!$A$13:$B$88</definedName>
    <definedName name="Z_13A44615_2ABE_4B09_81E7_021463A343A9_.wvu.FilterData" localSheetId="12" hidden="1">'Dec 24'!$A$13:$B$86</definedName>
    <definedName name="Z_13A44615_2ABE_4B09_81E7_021463A343A9_.wvu.FilterData" localSheetId="2" hidden="1">'Fev 24'!$A$13:$B$90</definedName>
    <definedName name="Z_13A44615_2ABE_4B09_81E7_021463A343A9_.wvu.FilterData" localSheetId="1" hidden="1">'Jan 24'!$A$13:$B$90</definedName>
    <definedName name="Z_13A44615_2ABE_4B09_81E7_021463A343A9_.wvu.FilterData" localSheetId="7" hidden="1">'Jul 24'!$A$13:$B$90</definedName>
    <definedName name="Z_13A44615_2ABE_4B09_81E7_021463A343A9_.wvu.FilterData" localSheetId="6" hidden="1">'Jun 24'!$A$13:$B$88</definedName>
    <definedName name="Z_13A44615_2ABE_4B09_81E7_021463A343A9_.wvu.FilterData" localSheetId="5" hidden="1">'Mai 24'!$A$13:$B$88</definedName>
    <definedName name="Z_13A44615_2ABE_4B09_81E7_021463A343A9_.wvu.FilterData" localSheetId="3" hidden="1">'Mar 24'!$A$13:$B$92</definedName>
    <definedName name="Z_13A44615_2ABE_4B09_81E7_021463A343A9_.wvu.FilterData" localSheetId="11" hidden="1">'Nov 24'!$A$13:$B$86</definedName>
    <definedName name="Z_13A44615_2ABE_4B09_81E7_021463A343A9_.wvu.FilterData" localSheetId="10" hidden="1">'Oct 24'!$A$13:$B$88</definedName>
    <definedName name="Z_13A44615_2ABE_4B09_81E7_021463A343A9_.wvu.FilterData" localSheetId="0" hidden="1">REF!#REF!</definedName>
    <definedName name="Z_13A44615_2ABE_4B09_81E7_021463A343A9_.wvu.FilterData" localSheetId="9" hidden="1">'Sep 24'!$A$13:$B$88</definedName>
    <definedName name="Z_14427550_B97E_41EB_AD48_90227AF7B99C_.wvu.FilterData" localSheetId="8" hidden="1">'Aou 24'!$A$13:$B$90</definedName>
    <definedName name="Z_14427550_B97E_41EB_AD48_90227AF7B99C_.wvu.FilterData" localSheetId="4" hidden="1">'Avr 24'!$A$13:$B$88</definedName>
    <definedName name="Z_14427550_B97E_41EB_AD48_90227AF7B99C_.wvu.FilterData" localSheetId="12" hidden="1">'Dec 24'!$A$13:$B$86</definedName>
    <definedName name="Z_14427550_B97E_41EB_AD48_90227AF7B99C_.wvu.FilterData" localSheetId="2" hidden="1">'Fev 24'!$A$13:$B$90</definedName>
    <definedName name="Z_14427550_B97E_41EB_AD48_90227AF7B99C_.wvu.FilterData" localSheetId="1" hidden="1">'Jan 24'!$A$13:$B$90</definedName>
    <definedName name="Z_14427550_B97E_41EB_AD48_90227AF7B99C_.wvu.FilterData" localSheetId="7" hidden="1">'Jul 24'!$A$13:$B$90</definedName>
    <definedName name="Z_14427550_B97E_41EB_AD48_90227AF7B99C_.wvu.FilterData" localSheetId="6" hidden="1">'Jun 24'!$A$13:$B$88</definedName>
    <definedName name="Z_14427550_B97E_41EB_AD48_90227AF7B99C_.wvu.FilterData" localSheetId="5" hidden="1">'Mai 24'!$A$13:$B$88</definedName>
    <definedName name="Z_14427550_B97E_41EB_AD48_90227AF7B99C_.wvu.FilterData" localSheetId="3" hidden="1">'Mar 24'!$A$13:$B$92</definedName>
    <definedName name="Z_14427550_B97E_41EB_AD48_90227AF7B99C_.wvu.FilterData" localSheetId="11" hidden="1">'Nov 24'!$A$13:$B$86</definedName>
    <definedName name="Z_14427550_B97E_41EB_AD48_90227AF7B99C_.wvu.FilterData" localSheetId="10" hidden="1">'Oct 24'!$A$13:$B$88</definedName>
    <definedName name="Z_14427550_B97E_41EB_AD48_90227AF7B99C_.wvu.FilterData" localSheetId="0" hidden="1">REF!#REF!</definedName>
    <definedName name="Z_14427550_B97E_41EB_AD48_90227AF7B99C_.wvu.FilterData" localSheetId="9" hidden="1">'Sep 24'!$A$13:$B$88</definedName>
    <definedName name="Z_148C70C9_662C_44ED_A402_B56683A44CF8_.wvu.FilterData" localSheetId="8" hidden="1">'Aou 24'!$A$13:$B$90</definedName>
    <definedName name="Z_148C70C9_662C_44ED_A402_B56683A44CF8_.wvu.FilterData" localSheetId="4" hidden="1">'Avr 24'!$A$13:$B$88</definedName>
    <definedName name="Z_148C70C9_662C_44ED_A402_B56683A44CF8_.wvu.FilterData" localSheetId="12" hidden="1">'Dec 24'!$A$13:$B$86</definedName>
    <definedName name="Z_148C70C9_662C_44ED_A402_B56683A44CF8_.wvu.FilterData" localSheetId="2" hidden="1">'Fev 24'!$A$13:$B$90</definedName>
    <definedName name="Z_148C70C9_662C_44ED_A402_B56683A44CF8_.wvu.FilterData" localSheetId="1" hidden="1">'Jan 24'!$A$13:$B$90</definedName>
    <definedName name="Z_148C70C9_662C_44ED_A402_B56683A44CF8_.wvu.FilterData" localSheetId="7" hidden="1">'Jul 24'!$A$13:$B$90</definedName>
    <definedName name="Z_148C70C9_662C_44ED_A402_B56683A44CF8_.wvu.FilterData" localSheetId="6" hidden="1">'Jun 24'!$A$13:$B$88</definedName>
    <definedName name="Z_148C70C9_662C_44ED_A402_B56683A44CF8_.wvu.FilterData" localSheetId="5" hidden="1">'Mai 24'!$A$13:$B$88</definedName>
    <definedName name="Z_148C70C9_662C_44ED_A402_B56683A44CF8_.wvu.FilterData" localSheetId="3" hidden="1">'Mar 24'!$A$13:$B$92</definedName>
    <definedName name="Z_148C70C9_662C_44ED_A402_B56683A44CF8_.wvu.FilterData" localSheetId="11" hidden="1">'Nov 24'!$A$13:$B$86</definedName>
    <definedName name="Z_148C70C9_662C_44ED_A402_B56683A44CF8_.wvu.FilterData" localSheetId="10" hidden="1">'Oct 24'!$A$13:$B$88</definedName>
    <definedName name="Z_148C70C9_662C_44ED_A402_B56683A44CF8_.wvu.FilterData" localSheetId="0" hidden="1">REF!#REF!</definedName>
    <definedName name="Z_148C70C9_662C_44ED_A402_B56683A44CF8_.wvu.FilterData" localSheetId="9" hidden="1">'Sep 24'!$A$13:$B$88</definedName>
    <definedName name="Z_155816D6_F7CF_4171_B477_5828C87B2337_.wvu.FilterData" localSheetId="8" hidden="1">'Aou 24'!$A$13:$B$90</definedName>
    <definedName name="Z_155816D6_F7CF_4171_B477_5828C87B2337_.wvu.FilterData" localSheetId="4" hidden="1">'Avr 24'!$A$13:$B$88</definedName>
    <definedName name="Z_155816D6_F7CF_4171_B477_5828C87B2337_.wvu.FilterData" localSheetId="12" hidden="1">'Dec 24'!$A$13:$B$86</definedName>
    <definedName name="Z_155816D6_F7CF_4171_B477_5828C87B2337_.wvu.FilterData" localSheetId="2" hidden="1">'Fev 24'!$A$13:$B$90</definedName>
    <definedName name="Z_155816D6_F7CF_4171_B477_5828C87B2337_.wvu.FilterData" localSheetId="1" hidden="1">'Jan 24'!$A$13:$B$90</definedName>
    <definedName name="Z_155816D6_F7CF_4171_B477_5828C87B2337_.wvu.FilterData" localSheetId="7" hidden="1">'Jul 24'!$A$13:$B$90</definedName>
    <definedName name="Z_155816D6_F7CF_4171_B477_5828C87B2337_.wvu.FilterData" localSheetId="6" hidden="1">'Jun 24'!$A$13:$B$88</definedName>
    <definedName name="Z_155816D6_F7CF_4171_B477_5828C87B2337_.wvu.FilterData" localSheetId="5" hidden="1">'Mai 24'!$A$13:$B$88</definedName>
    <definedName name="Z_155816D6_F7CF_4171_B477_5828C87B2337_.wvu.FilterData" localSheetId="3" hidden="1">'Mar 24'!$A$13:$B$92</definedName>
    <definedName name="Z_155816D6_F7CF_4171_B477_5828C87B2337_.wvu.FilterData" localSheetId="11" hidden="1">'Nov 24'!$A$13:$B$86</definedName>
    <definedName name="Z_155816D6_F7CF_4171_B477_5828C87B2337_.wvu.FilterData" localSheetId="10" hidden="1">'Oct 24'!$A$13:$B$88</definedName>
    <definedName name="Z_155816D6_F7CF_4171_B477_5828C87B2337_.wvu.FilterData" localSheetId="0" hidden="1">REF!#REF!</definedName>
    <definedName name="Z_155816D6_F7CF_4171_B477_5828C87B2337_.wvu.FilterData" localSheetId="9" hidden="1">'Sep 24'!$A$13:$B$88</definedName>
    <definedName name="Z_15F6DB33_6A0D_4A0F_95B6_A8E7060591CD_.wvu.FilterData" localSheetId="8" hidden="1">'Aou 24'!$A$13:$B$90</definedName>
    <definedName name="Z_15F6DB33_6A0D_4A0F_95B6_A8E7060591CD_.wvu.FilterData" localSheetId="4" hidden="1">'Avr 24'!$A$13:$B$88</definedName>
    <definedName name="Z_15F6DB33_6A0D_4A0F_95B6_A8E7060591CD_.wvu.FilterData" localSheetId="12" hidden="1">'Dec 24'!$A$13:$B$86</definedName>
    <definedName name="Z_15F6DB33_6A0D_4A0F_95B6_A8E7060591CD_.wvu.FilterData" localSheetId="2" hidden="1">'Fev 24'!$A$13:$B$90</definedName>
    <definedName name="Z_15F6DB33_6A0D_4A0F_95B6_A8E7060591CD_.wvu.FilterData" localSheetId="1" hidden="1">'Jan 24'!$A$13:$B$90</definedName>
    <definedName name="Z_15F6DB33_6A0D_4A0F_95B6_A8E7060591CD_.wvu.FilterData" localSheetId="7" hidden="1">'Jul 24'!$A$13:$B$90</definedName>
    <definedName name="Z_15F6DB33_6A0D_4A0F_95B6_A8E7060591CD_.wvu.FilterData" localSheetId="6" hidden="1">'Jun 24'!$A$13:$B$88</definedName>
    <definedName name="Z_15F6DB33_6A0D_4A0F_95B6_A8E7060591CD_.wvu.FilterData" localSheetId="5" hidden="1">'Mai 24'!$A$13:$B$88</definedName>
    <definedName name="Z_15F6DB33_6A0D_4A0F_95B6_A8E7060591CD_.wvu.FilterData" localSheetId="3" hidden="1">'Mar 24'!$A$13:$B$92</definedName>
    <definedName name="Z_15F6DB33_6A0D_4A0F_95B6_A8E7060591CD_.wvu.FilterData" localSheetId="11" hidden="1">'Nov 24'!$A$13:$B$86</definedName>
    <definedName name="Z_15F6DB33_6A0D_4A0F_95B6_A8E7060591CD_.wvu.FilterData" localSheetId="10" hidden="1">'Oct 24'!$A$13:$B$88</definedName>
    <definedName name="Z_15F6DB33_6A0D_4A0F_95B6_A8E7060591CD_.wvu.FilterData" localSheetId="0" hidden="1">REF!#REF!</definedName>
    <definedName name="Z_15F6DB33_6A0D_4A0F_95B6_A8E7060591CD_.wvu.FilterData" localSheetId="9" hidden="1">'Sep 24'!$A$13:$B$88</definedName>
    <definedName name="Z_1A75641A_E1E9_4A6E_AABE_13CAFCBF4FFE_.wvu.FilterData" localSheetId="8" hidden="1">'Aou 24'!$A$13:$B$90</definedName>
    <definedName name="Z_1A75641A_E1E9_4A6E_AABE_13CAFCBF4FFE_.wvu.FilterData" localSheetId="4" hidden="1">'Avr 24'!$A$13:$B$88</definedName>
    <definedName name="Z_1A75641A_E1E9_4A6E_AABE_13CAFCBF4FFE_.wvu.FilterData" localSheetId="12" hidden="1">'Dec 24'!$A$13:$B$86</definedName>
    <definedName name="Z_1A75641A_E1E9_4A6E_AABE_13CAFCBF4FFE_.wvu.FilterData" localSheetId="2" hidden="1">'Fev 24'!$A$13:$B$90</definedName>
    <definedName name="Z_1A75641A_E1E9_4A6E_AABE_13CAFCBF4FFE_.wvu.FilterData" localSheetId="1" hidden="1">'Jan 24'!$A$13:$B$90</definedName>
    <definedName name="Z_1A75641A_E1E9_4A6E_AABE_13CAFCBF4FFE_.wvu.FilterData" localSheetId="7" hidden="1">'Jul 24'!$A$13:$B$90</definedName>
    <definedName name="Z_1A75641A_E1E9_4A6E_AABE_13CAFCBF4FFE_.wvu.FilterData" localSheetId="6" hidden="1">'Jun 24'!$A$13:$B$88</definedName>
    <definedName name="Z_1A75641A_E1E9_4A6E_AABE_13CAFCBF4FFE_.wvu.FilterData" localSheetId="5" hidden="1">'Mai 24'!$A$13:$B$88</definedName>
    <definedName name="Z_1A75641A_E1E9_4A6E_AABE_13CAFCBF4FFE_.wvu.FilterData" localSheetId="3" hidden="1">'Mar 24'!$A$13:$B$92</definedName>
    <definedName name="Z_1A75641A_E1E9_4A6E_AABE_13CAFCBF4FFE_.wvu.FilterData" localSheetId="11" hidden="1">'Nov 24'!$A$13:$B$86</definedName>
    <definedName name="Z_1A75641A_E1E9_4A6E_AABE_13CAFCBF4FFE_.wvu.FilterData" localSheetId="10" hidden="1">'Oct 24'!$A$13:$B$88</definedName>
    <definedName name="Z_1A75641A_E1E9_4A6E_AABE_13CAFCBF4FFE_.wvu.FilterData" localSheetId="0" hidden="1">REF!#REF!</definedName>
    <definedName name="Z_1A75641A_E1E9_4A6E_AABE_13CAFCBF4FFE_.wvu.FilterData" localSheetId="9" hidden="1">'Sep 24'!$A$13:$B$88</definedName>
    <definedName name="Z_1A7A73D6_4E2F_4E54_8549_3CA678113BB5_.wvu.FilterData" localSheetId="8" hidden="1">'Aou 24'!$A$13:$B$90</definedName>
    <definedName name="Z_1A7A73D6_4E2F_4E54_8549_3CA678113BB5_.wvu.FilterData" localSheetId="4" hidden="1">'Avr 24'!$A$13:$B$88</definedName>
    <definedName name="Z_1A7A73D6_4E2F_4E54_8549_3CA678113BB5_.wvu.FilterData" localSheetId="12" hidden="1">'Dec 24'!$A$13:$B$86</definedName>
    <definedName name="Z_1A7A73D6_4E2F_4E54_8549_3CA678113BB5_.wvu.FilterData" localSheetId="2" hidden="1">'Fev 24'!$A$13:$B$90</definedName>
    <definedName name="Z_1A7A73D6_4E2F_4E54_8549_3CA678113BB5_.wvu.FilterData" localSheetId="1" hidden="1">'Jan 24'!$A$13:$B$90</definedName>
    <definedName name="Z_1A7A73D6_4E2F_4E54_8549_3CA678113BB5_.wvu.FilterData" localSheetId="7" hidden="1">'Jul 24'!$A$13:$B$90</definedName>
    <definedName name="Z_1A7A73D6_4E2F_4E54_8549_3CA678113BB5_.wvu.FilterData" localSheetId="6" hidden="1">'Jun 24'!$A$13:$B$88</definedName>
    <definedName name="Z_1A7A73D6_4E2F_4E54_8549_3CA678113BB5_.wvu.FilterData" localSheetId="5" hidden="1">'Mai 24'!$A$13:$B$88</definedName>
    <definedName name="Z_1A7A73D6_4E2F_4E54_8549_3CA678113BB5_.wvu.FilterData" localSheetId="3" hidden="1">'Mar 24'!$A$13:$B$92</definedName>
    <definedName name="Z_1A7A73D6_4E2F_4E54_8549_3CA678113BB5_.wvu.FilterData" localSheetId="11" hidden="1">'Nov 24'!$A$13:$B$86</definedName>
    <definedName name="Z_1A7A73D6_4E2F_4E54_8549_3CA678113BB5_.wvu.FilterData" localSheetId="10" hidden="1">'Oct 24'!$A$13:$B$88</definedName>
    <definedName name="Z_1A7A73D6_4E2F_4E54_8549_3CA678113BB5_.wvu.FilterData" localSheetId="0" hidden="1">REF!#REF!</definedName>
    <definedName name="Z_1A7A73D6_4E2F_4E54_8549_3CA678113BB5_.wvu.FilterData" localSheetId="9" hidden="1">'Sep 24'!$A$13:$B$88</definedName>
    <definedName name="Z_1D94CF43_762C_4A3B_A574_9032ABE1DFDF_.wvu.FilterData" localSheetId="8" hidden="1">'Aou 24'!$A$13:$B$90</definedName>
    <definedName name="Z_1D94CF43_762C_4A3B_A574_9032ABE1DFDF_.wvu.FilterData" localSheetId="4" hidden="1">'Avr 24'!$A$13:$B$88</definedName>
    <definedName name="Z_1D94CF43_762C_4A3B_A574_9032ABE1DFDF_.wvu.FilterData" localSheetId="12" hidden="1">'Dec 24'!$A$13:$B$86</definedName>
    <definedName name="Z_1D94CF43_762C_4A3B_A574_9032ABE1DFDF_.wvu.FilterData" localSheetId="2" hidden="1">'Fev 24'!$A$13:$B$90</definedName>
    <definedName name="Z_1D94CF43_762C_4A3B_A574_9032ABE1DFDF_.wvu.FilterData" localSheetId="1" hidden="1">'Jan 24'!$A$13:$B$90</definedName>
    <definedName name="Z_1D94CF43_762C_4A3B_A574_9032ABE1DFDF_.wvu.FilterData" localSheetId="7" hidden="1">'Jul 24'!$A$13:$B$90</definedName>
    <definedName name="Z_1D94CF43_762C_4A3B_A574_9032ABE1DFDF_.wvu.FilterData" localSheetId="6" hidden="1">'Jun 24'!$A$13:$B$88</definedName>
    <definedName name="Z_1D94CF43_762C_4A3B_A574_9032ABE1DFDF_.wvu.FilterData" localSheetId="5" hidden="1">'Mai 24'!$A$13:$B$88</definedName>
    <definedName name="Z_1D94CF43_762C_4A3B_A574_9032ABE1DFDF_.wvu.FilterData" localSheetId="3" hidden="1">'Mar 24'!$A$13:$B$92</definedName>
    <definedName name="Z_1D94CF43_762C_4A3B_A574_9032ABE1DFDF_.wvu.FilterData" localSheetId="11" hidden="1">'Nov 24'!$A$13:$B$86</definedName>
    <definedName name="Z_1D94CF43_762C_4A3B_A574_9032ABE1DFDF_.wvu.FilterData" localSheetId="10" hidden="1">'Oct 24'!$A$13:$B$88</definedName>
    <definedName name="Z_1D94CF43_762C_4A3B_A574_9032ABE1DFDF_.wvu.FilterData" localSheetId="0" hidden="1">REF!#REF!</definedName>
    <definedName name="Z_1D94CF43_762C_4A3B_A574_9032ABE1DFDF_.wvu.FilterData" localSheetId="9" hidden="1">'Sep 24'!$A$13:$B$88</definedName>
    <definedName name="Z_1EF80981_BF54_401F_AF55_5C5423383C20_.wvu.FilterData" localSheetId="8" hidden="1">'Aou 24'!$A$13:$B$90</definedName>
    <definedName name="Z_1EF80981_BF54_401F_AF55_5C5423383C20_.wvu.FilterData" localSheetId="4" hidden="1">'Avr 24'!$A$13:$B$88</definedName>
    <definedName name="Z_1EF80981_BF54_401F_AF55_5C5423383C20_.wvu.FilterData" localSheetId="12" hidden="1">'Dec 24'!$A$13:$B$86</definedName>
    <definedName name="Z_1EF80981_BF54_401F_AF55_5C5423383C20_.wvu.FilterData" localSheetId="2" hidden="1">'Fev 24'!$A$13:$B$90</definedName>
    <definedName name="Z_1EF80981_BF54_401F_AF55_5C5423383C20_.wvu.FilterData" localSheetId="1" hidden="1">'Jan 24'!$A$13:$B$90</definedName>
    <definedName name="Z_1EF80981_BF54_401F_AF55_5C5423383C20_.wvu.FilterData" localSheetId="7" hidden="1">'Jul 24'!$A$13:$B$90</definedName>
    <definedName name="Z_1EF80981_BF54_401F_AF55_5C5423383C20_.wvu.FilterData" localSheetId="6" hidden="1">'Jun 24'!$A$13:$B$88</definedName>
    <definedName name="Z_1EF80981_BF54_401F_AF55_5C5423383C20_.wvu.FilterData" localSheetId="5" hidden="1">'Mai 24'!$A$13:$B$88</definedName>
    <definedName name="Z_1EF80981_BF54_401F_AF55_5C5423383C20_.wvu.FilterData" localSheetId="3" hidden="1">'Mar 24'!$A$13:$B$92</definedName>
    <definedName name="Z_1EF80981_BF54_401F_AF55_5C5423383C20_.wvu.FilterData" localSheetId="11" hidden="1">'Nov 24'!$A$13:$B$86</definedName>
    <definedName name="Z_1EF80981_BF54_401F_AF55_5C5423383C20_.wvu.FilterData" localSheetId="10" hidden="1">'Oct 24'!$A$13:$B$88</definedName>
    <definedName name="Z_1EF80981_BF54_401F_AF55_5C5423383C20_.wvu.FilterData" localSheetId="0" hidden="1">REF!#REF!</definedName>
    <definedName name="Z_1EF80981_BF54_401F_AF55_5C5423383C20_.wvu.FilterData" localSheetId="9" hidden="1">'Sep 24'!$A$13:$B$88</definedName>
    <definedName name="Z_2101CA34_EF26_471E_B709_A9A0BBBAE220_.wvu.FilterData" localSheetId="8" hidden="1">'Aou 24'!$A$13:$B$90</definedName>
    <definedName name="Z_2101CA34_EF26_471E_B709_A9A0BBBAE220_.wvu.FilterData" localSheetId="4" hidden="1">'Avr 24'!$A$13:$B$88</definedName>
    <definedName name="Z_2101CA34_EF26_471E_B709_A9A0BBBAE220_.wvu.FilterData" localSheetId="12" hidden="1">'Dec 24'!$A$13:$B$86</definedName>
    <definedName name="Z_2101CA34_EF26_471E_B709_A9A0BBBAE220_.wvu.FilterData" localSheetId="2" hidden="1">'Fev 24'!$A$13:$B$90</definedName>
    <definedName name="Z_2101CA34_EF26_471E_B709_A9A0BBBAE220_.wvu.FilterData" localSheetId="1" hidden="1">'Jan 24'!$A$13:$B$90</definedName>
    <definedName name="Z_2101CA34_EF26_471E_B709_A9A0BBBAE220_.wvu.FilterData" localSheetId="7" hidden="1">'Jul 24'!$A$13:$B$90</definedName>
    <definedName name="Z_2101CA34_EF26_471E_B709_A9A0BBBAE220_.wvu.FilterData" localSheetId="6" hidden="1">'Jun 24'!$A$13:$B$88</definedName>
    <definedName name="Z_2101CA34_EF26_471E_B709_A9A0BBBAE220_.wvu.FilterData" localSheetId="5" hidden="1">'Mai 24'!$A$13:$B$88</definedName>
    <definedName name="Z_2101CA34_EF26_471E_B709_A9A0BBBAE220_.wvu.FilterData" localSheetId="3" hidden="1">'Mar 24'!$A$13:$B$92</definedName>
    <definedName name="Z_2101CA34_EF26_471E_B709_A9A0BBBAE220_.wvu.FilterData" localSheetId="11" hidden="1">'Nov 24'!$A$13:$B$86</definedName>
    <definedName name="Z_2101CA34_EF26_471E_B709_A9A0BBBAE220_.wvu.FilterData" localSheetId="10" hidden="1">'Oct 24'!$A$13:$B$88</definedName>
    <definedName name="Z_2101CA34_EF26_471E_B709_A9A0BBBAE220_.wvu.FilterData" localSheetId="0" hidden="1">REF!#REF!</definedName>
    <definedName name="Z_2101CA34_EF26_471E_B709_A9A0BBBAE220_.wvu.FilterData" localSheetId="9" hidden="1">'Sep 24'!$A$13:$B$88</definedName>
    <definedName name="Z_22B690A2_A3EA_4CBF_90AE_5FA6C04FFB7C_.wvu.FilterData" localSheetId="8" hidden="1">'Aou 24'!$A$13:$B$90</definedName>
    <definedName name="Z_22B690A2_A3EA_4CBF_90AE_5FA6C04FFB7C_.wvu.FilterData" localSheetId="4" hidden="1">'Avr 24'!$A$13:$B$88</definedName>
    <definedName name="Z_22B690A2_A3EA_4CBF_90AE_5FA6C04FFB7C_.wvu.FilterData" localSheetId="12" hidden="1">'Dec 24'!$A$13:$B$86</definedName>
    <definedName name="Z_22B690A2_A3EA_4CBF_90AE_5FA6C04FFB7C_.wvu.FilterData" localSheetId="2" hidden="1">'Fev 24'!$A$13:$B$90</definedName>
    <definedName name="Z_22B690A2_A3EA_4CBF_90AE_5FA6C04FFB7C_.wvu.FilterData" localSheetId="1" hidden="1">'Jan 24'!$A$13:$B$90</definedName>
    <definedName name="Z_22B690A2_A3EA_4CBF_90AE_5FA6C04FFB7C_.wvu.FilterData" localSheetId="7" hidden="1">'Jul 24'!$A$13:$B$90</definedName>
    <definedName name="Z_22B690A2_A3EA_4CBF_90AE_5FA6C04FFB7C_.wvu.FilterData" localSheetId="6" hidden="1">'Jun 24'!$A$13:$B$88</definedName>
    <definedName name="Z_22B690A2_A3EA_4CBF_90AE_5FA6C04FFB7C_.wvu.FilterData" localSheetId="5" hidden="1">'Mai 24'!$A$13:$B$88</definedName>
    <definedName name="Z_22B690A2_A3EA_4CBF_90AE_5FA6C04FFB7C_.wvu.FilterData" localSheetId="3" hidden="1">'Mar 24'!$A$13:$B$92</definedName>
    <definedName name="Z_22B690A2_A3EA_4CBF_90AE_5FA6C04FFB7C_.wvu.FilterData" localSheetId="11" hidden="1">'Nov 24'!$A$13:$B$86</definedName>
    <definedName name="Z_22B690A2_A3EA_4CBF_90AE_5FA6C04FFB7C_.wvu.FilterData" localSheetId="10" hidden="1">'Oct 24'!$A$13:$B$88</definedName>
    <definedName name="Z_22B690A2_A3EA_4CBF_90AE_5FA6C04FFB7C_.wvu.FilterData" localSheetId="0" hidden="1">REF!#REF!</definedName>
    <definedName name="Z_22B690A2_A3EA_4CBF_90AE_5FA6C04FFB7C_.wvu.FilterData" localSheetId="9" hidden="1">'Sep 24'!$A$13:$B$88</definedName>
    <definedName name="Z_23ACAC7C_9925_42C2_B15E_8AE4A5415EAD_.wvu.FilterData" localSheetId="8" hidden="1">'Aou 24'!$A$13:$B$90</definedName>
    <definedName name="Z_23ACAC7C_9925_42C2_B15E_8AE4A5415EAD_.wvu.FilterData" localSheetId="4" hidden="1">'Avr 24'!$A$13:$B$88</definedName>
    <definedName name="Z_23ACAC7C_9925_42C2_B15E_8AE4A5415EAD_.wvu.FilterData" localSheetId="12" hidden="1">'Dec 24'!$A$13:$B$86</definedName>
    <definedName name="Z_23ACAC7C_9925_42C2_B15E_8AE4A5415EAD_.wvu.FilterData" localSheetId="2" hidden="1">'Fev 24'!$A$13:$B$90</definedName>
    <definedName name="Z_23ACAC7C_9925_42C2_B15E_8AE4A5415EAD_.wvu.FilterData" localSheetId="1" hidden="1">'Jan 24'!$A$13:$B$90</definedName>
    <definedName name="Z_23ACAC7C_9925_42C2_B15E_8AE4A5415EAD_.wvu.FilterData" localSheetId="7" hidden="1">'Jul 24'!$A$13:$B$90</definedName>
    <definedName name="Z_23ACAC7C_9925_42C2_B15E_8AE4A5415EAD_.wvu.FilterData" localSheetId="6" hidden="1">'Jun 24'!$A$13:$B$88</definedName>
    <definedName name="Z_23ACAC7C_9925_42C2_B15E_8AE4A5415EAD_.wvu.FilterData" localSheetId="5" hidden="1">'Mai 24'!$A$13:$B$88</definedName>
    <definedName name="Z_23ACAC7C_9925_42C2_B15E_8AE4A5415EAD_.wvu.FilterData" localSheetId="3" hidden="1">'Mar 24'!$A$13:$B$92</definedName>
    <definedName name="Z_23ACAC7C_9925_42C2_B15E_8AE4A5415EAD_.wvu.FilterData" localSheetId="11" hidden="1">'Nov 24'!$A$13:$B$86</definedName>
    <definedName name="Z_23ACAC7C_9925_42C2_B15E_8AE4A5415EAD_.wvu.FilterData" localSheetId="10" hidden="1">'Oct 24'!$A$13:$B$88</definedName>
    <definedName name="Z_23ACAC7C_9925_42C2_B15E_8AE4A5415EAD_.wvu.FilterData" localSheetId="0" hidden="1">REF!#REF!</definedName>
    <definedName name="Z_23ACAC7C_9925_42C2_B15E_8AE4A5415EAD_.wvu.FilterData" localSheetId="9" hidden="1">'Sep 24'!$A$13:$B$88</definedName>
    <definedName name="Z_2570CE03_D1F3_457E_9880_F9AFDDD07608_.wvu.FilterData" localSheetId="8" hidden="1">'Aou 24'!$A$13:$B$90</definedName>
    <definedName name="Z_2570CE03_D1F3_457E_9880_F9AFDDD07608_.wvu.FilterData" localSheetId="4" hidden="1">'Avr 24'!$A$13:$B$88</definedName>
    <definedName name="Z_2570CE03_D1F3_457E_9880_F9AFDDD07608_.wvu.FilterData" localSheetId="12" hidden="1">'Dec 24'!$A$13:$B$86</definedName>
    <definedName name="Z_2570CE03_D1F3_457E_9880_F9AFDDD07608_.wvu.FilterData" localSheetId="2" hidden="1">'Fev 24'!$A$13:$B$90</definedName>
    <definedName name="Z_2570CE03_D1F3_457E_9880_F9AFDDD07608_.wvu.FilterData" localSheetId="1" hidden="1">'Jan 24'!$A$13:$B$90</definedName>
    <definedName name="Z_2570CE03_D1F3_457E_9880_F9AFDDD07608_.wvu.FilterData" localSheetId="7" hidden="1">'Jul 24'!$A$13:$B$90</definedName>
    <definedName name="Z_2570CE03_D1F3_457E_9880_F9AFDDD07608_.wvu.FilterData" localSheetId="6" hidden="1">'Jun 24'!$A$13:$B$88</definedName>
    <definedName name="Z_2570CE03_D1F3_457E_9880_F9AFDDD07608_.wvu.FilterData" localSheetId="5" hidden="1">'Mai 24'!$A$13:$B$88</definedName>
    <definedName name="Z_2570CE03_D1F3_457E_9880_F9AFDDD07608_.wvu.FilterData" localSheetId="3" hidden="1">'Mar 24'!$A$13:$B$92</definedName>
    <definedName name="Z_2570CE03_D1F3_457E_9880_F9AFDDD07608_.wvu.FilterData" localSheetId="11" hidden="1">'Nov 24'!$A$13:$B$86</definedName>
    <definedName name="Z_2570CE03_D1F3_457E_9880_F9AFDDD07608_.wvu.FilterData" localSheetId="10" hidden="1">'Oct 24'!$A$13:$B$88</definedName>
    <definedName name="Z_2570CE03_D1F3_457E_9880_F9AFDDD07608_.wvu.FilterData" localSheetId="0" hidden="1">REF!#REF!</definedName>
    <definedName name="Z_2570CE03_D1F3_457E_9880_F9AFDDD07608_.wvu.FilterData" localSheetId="9" hidden="1">'Sep 24'!$A$13:$B$88</definedName>
    <definedName name="Z_25E81F64_9D0C_46CE_9A37_00555B08E79A_.wvu.FilterData" localSheetId="8" hidden="1">'Aou 24'!$A$13:$B$90</definedName>
    <definedName name="Z_25E81F64_9D0C_46CE_9A37_00555B08E79A_.wvu.FilterData" localSheetId="4" hidden="1">'Avr 24'!$A$13:$B$88</definedName>
    <definedName name="Z_25E81F64_9D0C_46CE_9A37_00555B08E79A_.wvu.FilterData" localSheetId="12" hidden="1">'Dec 24'!$A$13:$B$86</definedName>
    <definedName name="Z_25E81F64_9D0C_46CE_9A37_00555B08E79A_.wvu.FilterData" localSheetId="2" hidden="1">'Fev 24'!$A$13:$B$90</definedName>
    <definedName name="Z_25E81F64_9D0C_46CE_9A37_00555B08E79A_.wvu.FilterData" localSheetId="1" hidden="1">'Jan 24'!$A$13:$B$90</definedName>
    <definedName name="Z_25E81F64_9D0C_46CE_9A37_00555B08E79A_.wvu.FilterData" localSheetId="7" hidden="1">'Jul 24'!$A$13:$B$90</definedName>
    <definedName name="Z_25E81F64_9D0C_46CE_9A37_00555B08E79A_.wvu.FilterData" localSheetId="6" hidden="1">'Jun 24'!$A$13:$B$88</definedName>
    <definedName name="Z_25E81F64_9D0C_46CE_9A37_00555B08E79A_.wvu.FilterData" localSheetId="5" hidden="1">'Mai 24'!$A$13:$B$88</definedName>
    <definedName name="Z_25E81F64_9D0C_46CE_9A37_00555B08E79A_.wvu.FilterData" localSheetId="3" hidden="1">'Mar 24'!$A$13:$B$92</definedName>
    <definedName name="Z_25E81F64_9D0C_46CE_9A37_00555B08E79A_.wvu.FilterData" localSheetId="11" hidden="1">'Nov 24'!$A$13:$B$86</definedName>
    <definedName name="Z_25E81F64_9D0C_46CE_9A37_00555B08E79A_.wvu.FilterData" localSheetId="10" hidden="1">'Oct 24'!$A$13:$B$88</definedName>
    <definedName name="Z_25E81F64_9D0C_46CE_9A37_00555B08E79A_.wvu.FilterData" localSheetId="0" hidden="1">REF!#REF!</definedName>
    <definedName name="Z_25E81F64_9D0C_46CE_9A37_00555B08E79A_.wvu.FilterData" localSheetId="9" hidden="1">'Sep 24'!$A$13:$B$88</definedName>
    <definedName name="Z_2655FD19_E3AB_4B2B_BA1A_BC5F59A58442_.wvu.FilterData" localSheetId="8" hidden="1">'Aou 24'!$A$13:$B$90</definedName>
    <definedName name="Z_2655FD19_E3AB_4B2B_BA1A_BC5F59A58442_.wvu.FilterData" localSheetId="4" hidden="1">'Avr 24'!$A$13:$B$88</definedName>
    <definedName name="Z_2655FD19_E3AB_4B2B_BA1A_BC5F59A58442_.wvu.FilterData" localSheetId="12" hidden="1">'Dec 24'!$A$13:$B$86</definedName>
    <definedName name="Z_2655FD19_E3AB_4B2B_BA1A_BC5F59A58442_.wvu.FilterData" localSheetId="2" hidden="1">'Fev 24'!$A$13:$B$90</definedName>
    <definedName name="Z_2655FD19_E3AB_4B2B_BA1A_BC5F59A58442_.wvu.FilterData" localSheetId="1" hidden="1">'Jan 24'!$A$13:$B$90</definedName>
    <definedName name="Z_2655FD19_E3AB_4B2B_BA1A_BC5F59A58442_.wvu.FilterData" localSheetId="7" hidden="1">'Jul 24'!$A$13:$B$90</definedName>
    <definedName name="Z_2655FD19_E3AB_4B2B_BA1A_BC5F59A58442_.wvu.FilterData" localSheetId="6" hidden="1">'Jun 24'!$A$13:$B$88</definedName>
    <definedName name="Z_2655FD19_E3AB_4B2B_BA1A_BC5F59A58442_.wvu.FilterData" localSheetId="5" hidden="1">'Mai 24'!$A$13:$B$88</definedName>
    <definedName name="Z_2655FD19_E3AB_4B2B_BA1A_BC5F59A58442_.wvu.FilterData" localSheetId="3" hidden="1">'Mar 24'!$A$13:$B$92</definedName>
    <definedName name="Z_2655FD19_E3AB_4B2B_BA1A_BC5F59A58442_.wvu.FilterData" localSheetId="11" hidden="1">'Nov 24'!$A$13:$B$86</definedName>
    <definedName name="Z_2655FD19_E3AB_4B2B_BA1A_BC5F59A58442_.wvu.FilterData" localSheetId="10" hidden="1">'Oct 24'!$A$13:$B$88</definedName>
    <definedName name="Z_2655FD19_E3AB_4B2B_BA1A_BC5F59A58442_.wvu.FilterData" localSheetId="0" hidden="1">REF!#REF!</definedName>
    <definedName name="Z_2655FD19_E3AB_4B2B_BA1A_BC5F59A58442_.wvu.FilterData" localSheetId="9" hidden="1">'Sep 24'!$A$13:$B$88</definedName>
    <definedName name="Z_27A6760E_00BC_47CB_BC30_FA5F2559EC24_.wvu.FilterData" localSheetId="8" hidden="1">'Aou 24'!$A$13:$B$90</definedName>
    <definedName name="Z_27A6760E_00BC_47CB_BC30_FA5F2559EC24_.wvu.FilterData" localSheetId="4" hidden="1">'Avr 24'!$A$13:$B$88</definedName>
    <definedName name="Z_27A6760E_00BC_47CB_BC30_FA5F2559EC24_.wvu.FilterData" localSheetId="12" hidden="1">'Dec 24'!$A$13:$B$86</definedName>
    <definedName name="Z_27A6760E_00BC_47CB_BC30_FA5F2559EC24_.wvu.FilterData" localSheetId="2" hidden="1">'Fev 24'!$A$13:$B$90</definedName>
    <definedName name="Z_27A6760E_00BC_47CB_BC30_FA5F2559EC24_.wvu.FilterData" localSheetId="1" hidden="1">'Jan 24'!$A$13:$B$90</definedName>
    <definedName name="Z_27A6760E_00BC_47CB_BC30_FA5F2559EC24_.wvu.FilterData" localSheetId="7" hidden="1">'Jul 24'!$A$13:$B$90</definedName>
    <definedName name="Z_27A6760E_00BC_47CB_BC30_FA5F2559EC24_.wvu.FilterData" localSheetId="6" hidden="1">'Jun 24'!$A$13:$B$88</definedName>
    <definedName name="Z_27A6760E_00BC_47CB_BC30_FA5F2559EC24_.wvu.FilterData" localSheetId="5" hidden="1">'Mai 24'!$A$13:$B$88</definedName>
    <definedName name="Z_27A6760E_00BC_47CB_BC30_FA5F2559EC24_.wvu.FilterData" localSheetId="3" hidden="1">'Mar 24'!$A$13:$B$92</definedName>
    <definedName name="Z_27A6760E_00BC_47CB_BC30_FA5F2559EC24_.wvu.FilterData" localSheetId="11" hidden="1">'Nov 24'!$A$13:$B$86</definedName>
    <definedName name="Z_27A6760E_00BC_47CB_BC30_FA5F2559EC24_.wvu.FilterData" localSheetId="10" hidden="1">'Oct 24'!$A$13:$B$88</definedName>
    <definedName name="Z_27A6760E_00BC_47CB_BC30_FA5F2559EC24_.wvu.FilterData" localSheetId="0" hidden="1">REF!#REF!</definedName>
    <definedName name="Z_27A6760E_00BC_47CB_BC30_FA5F2559EC24_.wvu.FilterData" localSheetId="9" hidden="1">'Sep 24'!$A$13:$B$88</definedName>
    <definedName name="Z_27CDFF70_93FF_4F82_9083_9D766200E7AA_.wvu.FilterData" localSheetId="8" hidden="1">'Aou 24'!$A$13:$B$90</definedName>
    <definedName name="Z_27CDFF70_93FF_4F82_9083_9D766200E7AA_.wvu.FilterData" localSheetId="4" hidden="1">'Avr 24'!$A$13:$B$88</definedName>
    <definedName name="Z_27CDFF70_93FF_4F82_9083_9D766200E7AA_.wvu.FilterData" localSheetId="12" hidden="1">'Dec 24'!$A$13:$B$86</definedName>
    <definedName name="Z_27CDFF70_93FF_4F82_9083_9D766200E7AA_.wvu.FilterData" localSheetId="2" hidden="1">'Fev 24'!$A$13:$B$90</definedName>
    <definedName name="Z_27CDFF70_93FF_4F82_9083_9D766200E7AA_.wvu.FilterData" localSheetId="1" hidden="1">'Jan 24'!$A$13:$B$90</definedName>
    <definedName name="Z_27CDFF70_93FF_4F82_9083_9D766200E7AA_.wvu.FilterData" localSheetId="7" hidden="1">'Jul 24'!$A$13:$B$90</definedName>
    <definedName name="Z_27CDFF70_93FF_4F82_9083_9D766200E7AA_.wvu.FilterData" localSheetId="6" hidden="1">'Jun 24'!$A$13:$B$88</definedName>
    <definedName name="Z_27CDFF70_93FF_4F82_9083_9D766200E7AA_.wvu.FilterData" localSheetId="5" hidden="1">'Mai 24'!$A$13:$B$88</definedName>
    <definedName name="Z_27CDFF70_93FF_4F82_9083_9D766200E7AA_.wvu.FilterData" localSheetId="3" hidden="1">'Mar 24'!$A$13:$B$92</definedName>
    <definedName name="Z_27CDFF70_93FF_4F82_9083_9D766200E7AA_.wvu.FilterData" localSheetId="11" hidden="1">'Nov 24'!$A$13:$B$86</definedName>
    <definedName name="Z_27CDFF70_93FF_4F82_9083_9D766200E7AA_.wvu.FilterData" localSheetId="10" hidden="1">'Oct 24'!$A$13:$B$88</definedName>
    <definedName name="Z_27CDFF70_93FF_4F82_9083_9D766200E7AA_.wvu.FilterData" localSheetId="0" hidden="1">REF!#REF!</definedName>
    <definedName name="Z_27CDFF70_93FF_4F82_9083_9D766200E7AA_.wvu.FilterData" localSheetId="9" hidden="1">'Sep 24'!$A$13:$B$88</definedName>
    <definedName name="Z_28326ADC_FC35_4B56_917F_6231FF390CCF_.wvu.FilterData" localSheetId="8" hidden="1">'Aou 24'!$A$13:$B$90</definedName>
    <definedName name="Z_28326ADC_FC35_4B56_917F_6231FF390CCF_.wvu.FilterData" localSheetId="4" hidden="1">'Avr 24'!$A$13:$B$88</definedName>
    <definedName name="Z_28326ADC_FC35_4B56_917F_6231FF390CCF_.wvu.FilterData" localSheetId="12" hidden="1">'Dec 24'!$A$13:$B$86</definedName>
    <definedName name="Z_28326ADC_FC35_4B56_917F_6231FF390CCF_.wvu.FilterData" localSheetId="2" hidden="1">'Fev 24'!$A$13:$B$90</definedName>
    <definedName name="Z_28326ADC_FC35_4B56_917F_6231FF390CCF_.wvu.FilterData" localSheetId="1" hidden="1">'Jan 24'!$A$13:$B$90</definedName>
    <definedName name="Z_28326ADC_FC35_4B56_917F_6231FF390CCF_.wvu.FilterData" localSheetId="7" hidden="1">'Jul 24'!$A$13:$B$90</definedName>
    <definedName name="Z_28326ADC_FC35_4B56_917F_6231FF390CCF_.wvu.FilterData" localSheetId="6" hidden="1">'Jun 24'!$A$13:$B$88</definedName>
    <definedName name="Z_28326ADC_FC35_4B56_917F_6231FF390CCF_.wvu.FilterData" localSheetId="5" hidden="1">'Mai 24'!$A$13:$B$88</definedName>
    <definedName name="Z_28326ADC_FC35_4B56_917F_6231FF390CCF_.wvu.FilterData" localSheetId="3" hidden="1">'Mar 24'!$A$13:$B$92</definedName>
    <definedName name="Z_28326ADC_FC35_4B56_917F_6231FF390CCF_.wvu.FilterData" localSheetId="11" hidden="1">'Nov 24'!$A$13:$B$86</definedName>
    <definedName name="Z_28326ADC_FC35_4B56_917F_6231FF390CCF_.wvu.FilterData" localSheetId="10" hidden="1">'Oct 24'!$A$13:$B$88</definedName>
    <definedName name="Z_28326ADC_FC35_4B56_917F_6231FF390CCF_.wvu.FilterData" localSheetId="0" hidden="1">REF!#REF!</definedName>
    <definedName name="Z_28326ADC_FC35_4B56_917F_6231FF390CCF_.wvu.FilterData" localSheetId="9" hidden="1">'Sep 24'!$A$13:$B$88</definedName>
    <definedName name="Z_287191D1_2D70_4C52_B065_5A7ACEE71B5C_.wvu.FilterData" localSheetId="8" hidden="1">'Aou 24'!$A$13:$B$90</definedName>
    <definedName name="Z_287191D1_2D70_4C52_B065_5A7ACEE71B5C_.wvu.FilterData" localSheetId="4" hidden="1">'Avr 24'!$A$13:$B$88</definedName>
    <definedName name="Z_287191D1_2D70_4C52_B065_5A7ACEE71B5C_.wvu.FilterData" localSheetId="12" hidden="1">'Dec 24'!$A$13:$B$86</definedName>
    <definedName name="Z_287191D1_2D70_4C52_B065_5A7ACEE71B5C_.wvu.FilterData" localSheetId="2" hidden="1">'Fev 24'!$A$13:$B$90</definedName>
    <definedName name="Z_287191D1_2D70_4C52_B065_5A7ACEE71B5C_.wvu.FilterData" localSheetId="1" hidden="1">'Jan 24'!$A$13:$B$90</definedName>
    <definedName name="Z_287191D1_2D70_4C52_B065_5A7ACEE71B5C_.wvu.FilterData" localSheetId="7" hidden="1">'Jul 24'!$A$13:$B$90</definedName>
    <definedName name="Z_287191D1_2D70_4C52_B065_5A7ACEE71B5C_.wvu.FilterData" localSheetId="6" hidden="1">'Jun 24'!$A$13:$B$88</definedName>
    <definedName name="Z_287191D1_2D70_4C52_B065_5A7ACEE71B5C_.wvu.FilterData" localSheetId="5" hidden="1">'Mai 24'!$A$13:$B$88</definedName>
    <definedName name="Z_287191D1_2D70_4C52_B065_5A7ACEE71B5C_.wvu.FilterData" localSheetId="3" hidden="1">'Mar 24'!$A$13:$B$92</definedName>
    <definedName name="Z_287191D1_2D70_4C52_B065_5A7ACEE71B5C_.wvu.FilterData" localSheetId="11" hidden="1">'Nov 24'!$A$13:$B$86</definedName>
    <definedName name="Z_287191D1_2D70_4C52_B065_5A7ACEE71B5C_.wvu.FilterData" localSheetId="10" hidden="1">'Oct 24'!$A$13:$B$88</definedName>
    <definedName name="Z_287191D1_2D70_4C52_B065_5A7ACEE71B5C_.wvu.FilterData" localSheetId="0" hidden="1">REF!#REF!</definedName>
    <definedName name="Z_287191D1_2D70_4C52_B065_5A7ACEE71B5C_.wvu.FilterData" localSheetId="9" hidden="1">'Sep 24'!$A$13:$B$88</definedName>
    <definedName name="Z_28D3AFC0_6433_4B4E_9003_CCA7DC579CF8_.wvu.FilterData" localSheetId="8" hidden="1">'Aou 24'!$A$13:$B$90</definedName>
    <definedName name="Z_28D3AFC0_6433_4B4E_9003_CCA7DC579CF8_.wvu.FilterData" localSheetId="4" hidden="1">'Avr 24'!$A$13:$B$88</definedName>
    <definedName name="Z_28D3AFC0_6433_4B4E_9003_CCA7DC579CF8_.wvu.FilterData" localSheetId="12" hidden="1">'Dec 24'!$A$13:$B$86</definedName>
    <definedName name="Z_28D3AFC0_6433_4B4E_9003_CCA7DC579CF8_.wvu.FilterData" localSheetId="2" hidden="1">'Fev 24'!$A$13:$B$90</definedName>
    <definedName name="Z_28D3AFC0_6433_4B4E_9003_CCA7DC579CF8_.wvu.FilterData" localSheetId="1" hidden="1">'Jan 24'!$A$13:$B$90</definedName>
    <definedName name="Z_28D3AFC0_6433_4B4E_9003_CCA7DC579CF8_.wvu.FilterData" localSheetId="7" hidden="1">'Jul 24'!$A$13:$B$90</definedName>
    <definedName name="Z_28D3AFC0_6433_4B4E_9003_CCA7DC579CF8_.wvu.FilterData" localSheetId="6" hidden="1">'Jun 24'!$A$13:$B$88</definedName>
    <definedName name="Z_28D3AFC0_6433_4B4E_9003_CCA7DC579CF8_.wvu.FilterData" localSheetId="5" hidden="1">'Mai 24'!$A$13:$B$88</definedName>
    <definedName name="Z_28D3AFC0_6433_4B4E_9003_CCA7DC579CF8_.wvu.FilterData" localSheetId="3" hidden="1">'Mar 24'!$A$13:$B$92</definedName>
    <definedName name="Z_28D3AFC0_6433_4B4E_9003_CCA7DC579CF8_.wvu.FilterData" localSheetId="11" hidden="1">'Nov 24'!$A$13:$B$86</definedName>
    <definedName name="Z_28D3AFC0_6433_4B4E_9003_CCA7DC579CF8_.wvu.FilterData" localSheetId="10" hidden="1">'Oct 24'!$A$13:$B$88</definedName>
    <definedName name="Z_28D3AFC0_6433_4B4E_9003_CCA7DC579CF8_.wvu.FilterData" localSheetId="0" hidden="1">REF!#REF!</definedName>
    <definedName name="Z_28D3AFC0_6433_4B4E_9003_CCA7DC579CF8_.wvu.FilterData" localSheetId="9" hidden="1">'Sep 24'!$A$13:$B$88</definedName>
    <definedName name="Z_2B5BC27E_36D8_4E89_BCA2_C678426BF441_.wvu.FilterData" localSheetId="8" hidden="1">'Aou 24'!$A$13:$B$90</definedName>
    <definedName name="Z_2B5BC27E_36D8_4E89_BCA2_C678426BF441_.wvu.FilterData" localSheetId="4" hidden="1">'Avr 24'!$A$13:$B$88</definedName>
    <definedName name="Z_2B5BC27E_36D8_4E89_BCA2_C678426BF441_.wvu.FilterData" localSheetId="12" hidden="1">'Dec 24'!$A$13:$B$86</definedName>
    <definedName name="Z_2B5BC27E_36D8_4E89_BCA2_C678426BF441_.wvu.FilterData" localSheetId="2" hidden="1">'Fev 24'!$A$13:$B$90</definedName>
    <definedName name="Z_2B5BC27E_36D8_4E89_BCA2_C678426BF441_.wvu.FilterData" localSheetId="1" hidden="1">'Jan 24'!$A$13:$B$90</definedName>
    <definedName name="Z_2B5BC27E_36D8_4E89_BCA2_C678426BF441_.wvu.FilterData" localSheetId="7" hidden="1">'Jul 24'!$A$13:$B$90</definedName>
    <definedName name="Z_2B5BC27E_36D8_4E89_BCA2_C678426BF441_.wvu.FilterData" localSheetId="6" hidden="1">'Jun 24'!$A$13:$B$88</definedName>
    <definedName name="Z_2B5BC27E_36D8_4E89_BCA2_C678426BF441_.wvu.FilterData" localSheetId="5" hidden="1">'Mai 24'!$A$13:$B$88</definedName>
    <definedName name="Z_2B5BC27E_36D8_4E89_BCA2_C678426BF441_.wvu.FilterData" localSheetId="3" hidden="1">'Mar 24'!$A$13:$B$92</definedName>
    <definedName name="Z_2B5BC27E_36D8_4E89_BCA2_C678426BF441_.wvu.FilterData" localSheetId="11" hidden="1">'Nov 24'!$A$13:$B$86</definedName>
    <definedName name="Z_2B5BC27E_36D8_4E89_BCA2_C678426BF441_.wvu.FilterData" localSheetId="10" hidden="1">'Oct 24'!$A$13:$B$88</definedName>
    <definedName name="Z_2B5BC27E_36D8_4E89_BCA2_C678426BF441_.wvu.FilterData" localSheetId="0" hidden="1">REF!#REF!</definedName>
    <definedName name="Z_2B5BC27E_36D8_4E89_BCA2_C678426BF441_.wvu.FilterData" localSheetId="9" hidden="1">'Sep 24'!$A$13:$B$88</definedName>
    <definedName name="Z_2B68F2F6_8D7B_41F8_9931_065BF65167E4_.wvu.FilterData" localSheetId="8" hidden="1">'Aou 24'!$A$13:$B$90</definedName>
    <definedName name="Z_2B68F2F6_8D7B_41F8_9931_065BF65167E4_.wvu.FilterData" localSheetId="4" hidden="1">'Avr 24'!$A$13:$B$88</definedName>
    <definedName name="Z_2B68F2F6_8D7B_41F8_9931_065BF65167E4_.wvu.FilterData" localSheetId="12" hidden="1">'Dec 24'!$A$13:$B$86</definedName>
    <definedName name="Z_2B68F2F6_8D7B_41F8_9931_065BF65167E4_.wvu.FilterData" localSheetId="2" hidden="1">'Fev 24'!$A$13:$B$90</definedName>
    <definedName name="Z_2B68F2F6_8D7B_41F8_9931_065BF65167E4_.wvu.FilterData" localSheetId="1" hidden="1">'Jan 24'!$A$13:$B$90</definedName>
    <definedName name="Z_2B68F2F6_8D7B_41F8_9931_065BF65167E4_.wvu.FilterData" localSheetId="7" hidden="1">'Jul 24'!$A$13:$B$90</definedName>
    <definedName name="Z_2B68F2F6_8D7B_41F8_9931_065BF65167E4_.wvu.FilterData" localSheetId="6" hidden="1">'Jun 24'!$A$13:$B$88</definedName>
    <definedName name="Z_2B68F2F6_8D7B_41F8_9931_065BF65167E4_.wvu.FilterData" localSheetId="5" hidden="1">'Mai 24'!$A$13:$B$88</definedName>
    <definedName name="Z_2B68F2F6_8D7B_41F8_9931_065BF65167E4_.wvu.FilterData" localSheetId="3" hidden="1">'Mar 24'!$A$13:$B$92</definedName>
    <definedName name="Z_2B68F2F6_8D7B_41F8_9931_065BF65167E4_.wvu.FilterData" localSheetId="11" hidden="1">'Nov 24'!$A$13:$B$86</definedName>
    <definedName name="Z_2B68F2F6_8D7B_41F8_9931_065BF65167E4_.wvu.FilterData" localSheetId="10" hidden="1">'Oct 24'!$A$13:$B$88</definedName>
    <definedName name="Z_2B68F2F6_8D7B_41F8_9931_065BF65167E4_.wvu.FilterData" localSheetId="0" hidden="1">REF!#REF!</definedName>
    <definedName name="Z_2B68F2F6_8D7B_41F8_9931_065BF65167E4_.wvu.FilterData" localSheetId="9" hidden="1">'Sep 24'!$A$13:$B$88</definedName>
    <definedName name="Z_2C555806_530F_4286_8D55_A781411E8689_.wvu.FilterData" localSheetId="8" hidden="1">'Aou 24'!$A$13:$B$90</definedName>
    <definedName name="Z_2C555806_530F_4286_8D55_A781411E8689_.wvu.FilterData" localSheetId="4" hidden="1">'Avr 24'!$A$13:$B$88</definedName>
    <definedName name="Z_2C555806_530F_4286_8D55_A781411E8689_.wvu.FilterData" localSheetId="12" hidden="1">'Dec 24'!$A$13:$B$86</definedName>
    <definedName name="Z_2C555806_530F_4286_8D55_A781411E8689_.wvu.FilterData" localSheetId="2" hidden="1">'Fev 24'!$A$13:$B$90</definedName>
    <definedName name="Z_2C555806_530F_4286_8D55_A781411E8689_.wvu.FilterData" localSheetId="1" hidden="1">'Jan 24'!$A$13:$B$90</definedName>
    <definedName name="Z_2C555806_530F_4286_8D55_A781411E8689_.wvu.FilterData" localSheetId="7" hidden="1">'Jul 24'!$A$13:$B$90</definedName>
    <definedName name="Z_2C555806_530F_4286_8D55_A781411E8689_.wvu.FilterData" localSheetId="6" hidden="1">'Jun 24'!$A$13:$B$88</definedName>
    <definedName name="Z_2C555806_530F_4286_8D55_A781411E8689_.wvu.FilterData" localSheetId="5" hidden="1">'Mai 24'!$A$13:$B$88</definedName>
    <definedName name="Z_2C555806_530F_4286_8D55_A781411E8689_.wvu.FilterData" localSheetId="3" hidden="1">'Mar 24'!$A$13:$B$92</definedName>
    <definedName name="Z_2C555806_530F_4286_8D55_A781411E8689_.wvu.FilterData" localSheetId="11" hidden="1">'Nov 24'!$A$13:$B$86</definedName>
    <definedName name="Z_2C555806_530F_4286_8D55_A781411E8689_.wvu.FilterData" localSheetId="10" hidden="1">'Oct 24'!$A$13:$B$88</definedName>
    <definedName name="Z_2C555806_530F_4286_8D55_A781411E8689_.wvu.FilterData" localSheetId="0" hidden="1">REF!#REF!</definedName>
    <definedName name="Z_2C555806_530F_4286_8D55_A781411E8689_.wvu.FilterData" localSheetId="9" hidden="1">'Sep 24'!$A$13:$B$88</definedName>
    <definedName name="Z_305070CE_F743_47D6_9789_E16EB4354338_.wvu.FilterData" localSheetId="8" hidden="1">'Aou 24'!$A$13:$B$90</definedName>
    <definedName name="Z_305070CE_F743_47D6_9789_E16EB4354338_.wvu.FilterData" localSheetId="4" hidden="1">'Avr 24'!$A$13:$B$88</definedName>
    <definedName name="Z_305070CE_F743_47D6_9789_E16EB4354338_.wvu.FilterData" localSheetId="12" hidden="1">'Dec 24'!$A$13:$B$86</definedName>
    <definedName name="Z_305070CE_F743_47D6_9789_E16EB4354338_.wvu.FilterData" localSheetId="2" hidden="1">'Fev 24'!$A$13:$B$90</definedName>
    <definedName name="Z_305070CE_F743_47D6_9789_E16EB4354338_.wvu.FilterData" localSheetId="1" hidden="1">'Jan 24'!$A$13:$B$90</definedName>
    <definedName name="Z_305070CE_F743_47D6_9789_E16EB4354338_.wvu.FilterData" localSheetId="7" hidden="1">'Jul 24'!$A$13:$B$90</definedName>
    <definedName name="Z_305070CE_F743_47D6_9789_E16EB4354338_.wvu.FilterData" localSheetId="6" hidden="1">'Jun 24'!$A$13:$B$88</definedName>
    <definedName name="Z_305070CE_F743_47D6_9789_E16EB4354338_.wvu.FilterData" localSheetId="5" hidden="1">'Mai 24'!$A$13:$B$88</definedName>
    <definedName name="Z_305070CE_F743_47D6_9789_E16EB4354338_.wvu.FilterData" localSheetId="3" hidden="1">'Mar 24'!$A$13:$B$92</definedName>
    <definedName name="Z_305070CE_F743_47D6_9789_E16EB4354338_.wvu.FilterData" localSheetId="11" hidden="1">'Nov 24'!$A$13:$B$86</definedName>
    <definedName name="Z_305070CE_F743_47D6_9789_E16EB4354338_.wvu.FilterData" localSheetId="10" hidden="1">'Oct 24'!$A$13:$B$88</definedName>
    <definedName name="Z_305070CE_F743_47D6_9789_E16EB4354338_.wvu.FilterData" localSheetId="0" hidden="1">REF!#REF!</definedName>
    <definedName name="Z_305070CE_F743_47D6_9789_E16EB4354338_.wvu.FilterData" localSheetId="9" hidden="1">'Sep 24'!$A$13:$B$88</definedName>
    <definedName name="Z_3122567F_42DF_428D_9BFF_71AFA44D27B2_.wvu.FilterData" localSheetId="8" hidden="1">'Aou 24'!$A$13:$B$90</definedName>
    <definedName name="Z_3122567F_42DF_428D_9BFF_71AFA44D27B2_.wvu.FilterData" localSheetId="4" hidden="1">'Avr 24'!$A$13:$B$88</definedName>
    <definedName name="Z_3122567F_42DF_428D_9BFF_71AFA44D27B2_.wvu.FilterData" localSheetId="12" hidden="1">'Dec 24'!$A$13:$B$86</definedName>
    <definedName name="Z_3122567F_42DF_428D_9BFF_71AFA44D27B2_.wvu.FilterData" localSheetId="2" hidden="1">'Fev 24'!$A$13:$B$90</definedName>
    <definedName name="Z_3122567F_42DF_428D_9BFF_71AFA44D27B2_.wvu.FilterData" localSheetId="1" hidden="1">'Jan 24'!$A$13:$B$90</definedName>
    <definedName name="Z_3122567F_42DF_428D_9BFF_71AFA44D27B2_.wvu.FilterData" localSheetId="7" hidden="1">'Jul 24'!$A$13:$B$90</definedName>
    <definedName name="Z_3122567F_42DF_428D_9BFF_71AFA44D27B2_.wvu.FilterData" localSheetId="6" hidden="1">'Jun 24'!$A$13:$B$88</definedName>
    <definedName name="Z_3122567F_42DF_428D_9BFF_71AFA44D27B2_.wvu.FilterData" localSheetId="5" hidden="1">'Mai 24'!$A$13:$B$88</definedName>
    <definedName name="Z_3122567F_42DF_428D_9BFF_71AFA44D27B2_.wvu.FilterData" localSheetId="3" hidden="1">'Mar 24'!$A$13:$B$92</definedName>
    <definedName name="Z_3122567F_42DF_428D_9BFF_71AFA44D27B2_.wvu.FilterData" localSheetId="11" hidden="1">'Nov 24'!$A$13:$B$86</definedName>
    <definedName name="Z_3122567F_42DF_428D_9BFF_71AFA44D27B2_.wvu.FilterData" localSheetId="10" hidden="1">'Oct 24'!$A$13:$B$88</definedName>
    <definedName name="Z_3122567F_42DF_428D_9BFF_71AFA44D27B2_.wvu.FilterData" localSheetId="0" hidden="1">REF!#REF!</definedName>
    <definedName name="Z_3122567F_42DF_428D_9BFF_71AFA44D27B2_.wvu.FilterData" localSheetId="9" hidden="1">'Sep 24'!$A$13:$B$88</definedName>
    <definedName name="Z_3207A0E4_8F49_4DD2_B47A_896AA42881F3_.wvu.FilterData" localSheetId="8" hidden="1">'Aou 24'!$A$13:$B$90</definedName>
    <definedName name="Z_3207A0E4_8F49_4DD2_B47A_896AA42881F3_.wvu.FilterData" localSheetId="4" hidden="1">'Avr 24'!$A$13:$B$88</definedName>
    <definedName name="Z_3207A0E4_8F49_4DD2_B47A_896AA42881F3_.wvu.FilterData" localSheetId="12" hidden="1">'Dec 24'!$A$13:$B$86</definedName>
    <definedName name="Z_3207A0E4_8F49_4DD2_B47A_896AA42881F3_.wvu.FilterData" localSheetId="2" hidden="1">'Fev 24'!$A$13:$B$90</definedName>
    <definedName name="Z_3207A0E4_8F49_4DD2_B47A_896AA42881F3_.wvu.FilterData" localSheetId="1" hidden="1">'Jan 24'!$A$13:$B$90</definedName>
    <definedName name="Z_3207A0E4_8F49_4DD2_B47A_896AA42881F3_.wvu.FilterData" localSheetId="7" hidden="1">'Jul 24'!$A$13:$B$90</definedName>
    <definedName name="Z_3207A0E4_8F49_4DD2_B47A_896AA42881F3_.wvu.FilterData" localSheetId="6" hidden="1">'Jun 24'!$A$13:$B$88</definedName>
    <definedName name="Z_3207A0E4_8F49_4DD2_B47A_896AA42881F3_.wvu.FilterData" localSheetId="5" hidden="1">'Mai 24'!$A$13:$B$88</definedName>
    <definedName name="Z_3207A0E4_8F49_4DD2_B47A_896AA42881F3_.wvu.FilterData" localSheetId="3" hidden="1">'Mar 24'!$A$13:$B$92</definedName>
    <definedName name="Z_3207A0E4_8F49_4DD2_B47A_896AA42881F3_.wvu.FilterData" localSheetId="11" hidden="1">'Nov 24'!$A$13:$B$86</definedName>
    <definedName name="Z_3207A0E4_8F49_4DD2_B47A_896AA42881F3_.wvu.FilterData" localSheetId="10" hidden="1">'Oct 24'!$A$13:$B$88</definedName>
    <definedName name="Z_3207A0E4_8F49_4DD2_B47A_896AA42881F3_.wvu.FilterData" localSheetId="0" hidden="1">REF!#REF!</definedName>
    <definedName name="Z_3207A0E4_8F49_4DD2_B47A_896AA42881F3_.wvu.FilterData" localSheetId="9" hidden="1">'Sep 24'!$A$13:$B$88</definedName>
    <definedName name="Z_34816B66_8578_4BB2_8A4B_F2D11CCC9A68_.wvu.FilterData" localSheetId="8" hidden="1">'Aou 24'!$A$13:$B$90</definedName>
    <definedName name="Z_34816B66_8578_4BB2_8A4B_F2D11CCC9A68_.wvu.FilterData" localSheetId="4" hidden="1">'Avr 24'!$A$13:$B$88</definedName>
    <definedName name="Z_34816B66_8578_4BB2_8A4B_F2D11CCC9A68_.wvu.FilterData" localSheetId="12" hidden="1">'Dec 24'!$A$13:$B$86</definedName>
    <definedName name="Z_34816B66_8578_4BB2_8A4B_F2D11CCC9A68_.wvu.FilterData" localSheetId="2" hidden="1">'Fev 24'!$A$13:$B$90</definedName>
    <definedName name="Z_34816B66_8578_4BB2_8A4B_F2D11CCC9A68_.wvu.FilterData" localSheetId="1" hidden="1">'Jan 24'!$A$13:$B$90</definedName>
    <definedName name="Z_34816B66_8578_4BB2_8A4B_F2D11CCC9A68_.wvu.FilterData" localSheetId="7" hidden="1">'Jul 24'!$A$13:$B$90</definedName>
    <definedName name="Z_34816B66_8578_4BB2_8A4B_F2D11CCC9A68_.wvu.FilterData" localSheetId="6" hidden="1">'Jun 24'!$A$13:$B$88</definedName>
    <definedName name="Z_34816B66_8578_4BB2_8A4B_F2D11CCC9A68_.wvu.FilterData" localSheetId="5" hidden="1">'Mai 24'!$A$13:$B$88</definedName>
    <definedName name="Z_34816B66_8578_4BB2_8A4B_F2D11CCC9A68_.wvu.FilterData" localSheetId="3" hidden="1">'Mar 24'!$A$13:$B$92</definedName>
    <definedName name="Z_34816B66_8578_4BB2_8A4B_F2D11CCC9A68_.wvu.FilterData" localSheetId="11" hidden="1">'Nov 24'!$A$13:$B$86</definedName>
    <definedName name="Z_34816B66_8578_4BB2_8A4B_F2D11CCC9A68_.wvu.FilterData" localSheetId="10" hidden="1">'Oct 24'!$A$13:$B$88</definedName>
    <definedName name="Z_34816B66_8578_4BB2_8A4B_F2D11CCC9A68_.wvu.FilterData" localSheetId="0" hidden="1">REF!#REF!</definedName>
    <definedName name="Z_34816B66_8578_4BB2_8A4B_F2D11CCC9A68_.wvu.FilterData" localSheetId="9" hidden="1">'Sep 24'!$A$13:$B$88</definedName>
    <definedName name="Z_34F6AC9B_0580_45CA_86D0_DFF8C8849D38_.wvu.FilterData" localSheetId="8" hidden="1">'Aou 24'!$A$13:$B$90</definedName>
    <definedName name="Z_34F6AC9B_0580_45CA_86D0_DFF8C8849D38_.wvu.FilterData" localSheetId="4" hidden="1">'Avr 24'!$A$13:$B$88</definedName>
    <definedName name="Z_34F6AC9B_0580_45CA_86D0_DFF8C8849D38_.wvu.FilterData" localSheetId="12" hidden="1">'Dec 24'!$A$13:$B$86</definedName>
    <definedName name="Z_34F6AC9B_0580_45CA_86D0_DFF8C8849D38_.wvu.FilterData" localSheetId="2" hidden="1">'Fev 24'!$A$13:$B$90</definedName>
    <definedName name="Z_34F6AC9B_0580_45CA_86D0_DFF8C8849D38_.wvu.FilterData" localSheetId="1" hidden="1">'Jan 24'!$A$13:$B$90</definedName>
    <definedName name="Z_34F6AC9B_0580_45CA_86D0_DFF8C8849D38_.wvu.FilterData" localSheetId="7" hidden="1">'Jul 24'!$A$13:$B$90</definedName>
    <definedName name="Z_34F6AC9B_0580_45CA_86D0_DFF8C8849D38_.wvu.FilterData" localSheetId="6" hidden="1">'Jun 24'!$A$13:$B$88</definedName>
    <definedName name="Z_34F6AC9B_0580_45CA_86D0_DFF8C8849D38_.wvu.FilterData" localSheetId="5" hidden="1">'Mai 24'!$A$13:$B$88</definedName>
    <definedName name="Z_34F6AC9B_0580_45CA_86D0_DFF8C8849D38_.wvu.FilterData" localSheetId="3" hidden="1">'Mar 24'!$A$13:$B$92</definedName>
    <definedName name="Z_34F6AC9B_0580_45CA_86D0_DFF8C8849D38_.wvu.FilterData" localSheetId="11" hidden="1">'Nov 24'!$A$13:$B$86</definedName>
    <definedName name="Z_34F6AC9B_0580_45CA_86D0_DFF8C8849D38_.wvu.FilterData" localSheetId="10" hidden="1">'Oct 24'!$A$13:$B$88</definedName>
    <definedName name="Z_34F6AC9B_0580_45CA_86D0_DFF8C8849D38_.wvu.FilterData" localSheetId="0" hidden="1">REF!#REF!</definedName>
    <definedName name="Z_34F6AC9B_0580_45CA_86D0_DFF8C8849D38_.wvu.FilterData" localSheetId="9" hidden="1">'Sep 24'!$A$13:$B$88</definedName>
    <definedName name="Z_365188B7_7AF1_40B0_821E_F291414EFCD8_.wvu.FilterData" localSheetId="8" hidden="1">'Aou 24'!$A$13:$B$90</definedName>
    <definedName name="Z_365188B7_7AF1_40B0_821E_F291414EFCD8_.wvu.FilterData" localSheetId="4" hidden="1">'Avr 24'!$A$13:$B$88</definedName>
    <definedName name="Z_365188B7_7AF1_40B0_821E_F291414EFCD8_.wvu.FilterData" localSheetId="12" hidden="1">'Dec 24'!$A$13:$B$86</definedName>
    <definedName name="Z_365188B7_7AF1_40B0_821E_F291414EFCD8_.wvu.FilterData" localSheetId="2" hidden="1">'Fev 24'!$A$13:$B$90</definedName>
    <definedName name="Z_365188B7_7AF1_40B0_821E_F291414EFCD8_.wvu.FilterData" localSheetId="1" hidden="1">'Jan 24'!$A$13:$B$90</definedName>
    <definedName name="Z_365188B7_7AF1_40B0_821E_F291414EFCD8_.wvu.FilterData" localSheetId="7" hidden="1">'Jul 24'!$A$13:$B$90</definedName>
    <definedName name="Z_365188B7_7AF1_40B0_821E_F291414EFCD8_.wvu.FilterData" localSheetId="6" hidden="1">'Jun 24'!$A$13:$B$88</definedName>
    <definedName name="Z_365188B7_7AF1_40B0_821E_F291414EFCD8_.wvu.FilterData" localSheetId="5" hidden="1">'Mai 24'!$A$13:$B$88</definedName>
    <definedName name="Z_365188B7_7AF1_40B0_821E_F291414EFCD8_.wvu.FilterData" localSheetId="3" hidden="1">'Mar 24'!$A$13:$B$92</definedName>
    <definedName name="Z_365188B7_7AF1_40B0_821E_F291414EFCD8_.wvu.FilterData" localSheetId="11" hidden="1">'Nov 24'!$A$13:$B$86</definedName>
    <definedName name="Z_365188B7_7AF1_40B0_821E_F291414EFCD8_.wvu.FilterData" localSheetId="10" hidden="1">'Oct 24'!$A$13:$B$88</definedName>
    <definedName name="Z_365188B7_7AF1_40B0_821E_F291414EFCD8_.wvu.FilterData" localSheetId="0" hidden="1">REF!#REF!</definedName>
    <definedName name="Z_365188B7_7AF1_40B0_821E_F291414EFCD8_.wvu.FilterData" localSheetId="9" hidden="1">'Sep 24'!$A$13:$B$88</definedName>
    <definedName name="Z_37166A06_C1C9_471A_8CE9_0889646AAAB8_.wvu.FilterData" localSheetId="8" hidden="1">'Aou 24'!$A$13:$B$90</definedName>
    <definedName name="Z_37166A06_C1C9_471A_8CE9_0889646AAAB8_.wvu.FilterData" localSheetId="4" hidden="1">'Avr 24'!$A$13:$B$88</definedName>
    <definedName name="Z_37166A06_C1C9_471A_8CE9_0889646AAAB8_.wvu.FilterData" localSheetId="12" hidden="1">'Dec 24'!$A$13:$B$86</definedName>
    <definedName name="Z_37166A06_C1C9_471A_8CE9_0889646AAAB8_.wvu.FilterData" localSheetId="2" hidden="1">'Fev 24'!$A$13:$B$90</definedName>
    <definedName name="Z_37166A06_C1C9_471A_8CE9_0889646AAAB8_.wvu.FilterData" localSheetId="1" hidden="1">'Jan 24'!$A$13:$B$90</definedName>
    <definedName name="Z_37166A06_C1C9_471A_8CE9_0889646AAAB8_.wvu.FilterData" localSheetId="7" hidden="1">'Jul 24'!$A$13:$B$90</definedName>
    <definedName name="Z_37166A06_C1C9_471A_8CE9_0889646AAAB8_.wvu.FilterData" localSheetId="6" hidden="1">'Jun 24'!$A$13:$B$88</definedName>
    <definedName name="Z_37166A06_C1C9_471A_8CE9_0889646AAAB8_.wvu.FilterData" localSheetId="5" hidden="1">'Mai 24'!$A$13:$B$88</definedName>
    <definedName name="Z_37166A06_C1C9_471A_8CE9_0889646AAAB8_.wvu.FilterData" localSheetId="3" hidden="1">'Mar 24'!$A$13:$B$92</definedName>
    <definedName name="Z_37166A06_C1C9_471A_8CE9_0889646AAAB8_.wvu.FilterData" localSheetId="11" hidden="1">'Nov 24'!$A$13:$B$86</definedName>
    <definedName name="Z_37166A06_C1C9_471A_8CE9_0889646AAAB8_.wvu.FilterData" localSheetId="10" hidden="1">'Oct 24'!$A$13:$B$88</definedName>
    <definedName name="Z_37166A06_C1C9_471A_8CE9_0889646AAAB8_.wvu.FilterData" localSheetId="0" hidden="1">REF!#REF!</definedName>
    <definedName name="Z_37166A06_C1C9_471A_8CE9_0889646AAAB8_.wvu.FilterData" localSheetId="9" hidden="1">'Sep 24'!$A$13:$B$88</definedName>
    <definedName name="Z_377E8278_5B0E_4DA2_8896_69F3645BCBD6_.wvu.FilterData" localSheetId="8" hidden="1">'Aou 24'!$A$13:$B$90</definedName>
    <definedName name="Z_377E8278_5B0E_4DA2_8896_69F3645BCBD6_.wvu.FilterData" localSheetId="4" hidden="1">'Avr 24'!$A$13:$B$88</definedName>
    <definedName name="Z_377E8278_5B0E_4DA2_8896_69F3645BCBD6_.wvu.FilterData" localSheetId="12" hidden="1">'Dec 24'!$A$13:$B$86</definedName>
    <definedName name="Z_377E8278_5B0E_4DA2_8896_69F3645BCBD6_.wvu.FilterData" localSheetId="2" hidden="1">'Fev 24'!$A$13:$B$90</definedName>
    <definedName name="Z_377E8278_5B0E_4DA2_8896_69F3645BCBD6_.wvu.FilterData" localSheetId="1" hidden="1">'Jan 24'!$A$13:$B$90</definedName>
    <definedName name="Z_377E8278_5B0E_4DA2_8896_69F3645BCBD6_.wvu.FilterData" localSheetId="7" hidden="1">'Jul 24'!$A$13:$B$90</definedName>
    <definedName name="Z_377E8278_5B0E_4DA2_8896_69F3645BCBD6_.wvu.FilterData" localSheetId="6" hidden="1">'Jun 24'!$A$13:$B$88</definedName>
    <definedName name="Z_377E8278_5B0E_4DA2_8896_69F3645BCBD6_.wvu.FilterData" localSheetId="5" hidden="1">'Mai 24'!$A$13:$B$88</definedName>
    <definedName name="Z_377E8278_5B0E_4DA2_8896_69F3645BCBD6_.wvu.FilterData" localSheetId="3" hidden="1">'Mar 24'!$A$13:$B$92</definedName>
    <definedName name="Z_377E8278_5B0E_4DA2_8896_69F3645BCBD6_.wvu.FilterData" localSheetId="11" hidden="1">'Nov 24'!$A$13:$B$86</definedName>
    <definedName name="Z_377E8278_5B0E_4DA2_8896_69F3645BCBD6_.wvu.FilterData" localSheetId="10" hidden="1">'Oct 24'!$A$13:$B$88</definedName>
    <definedName name="Z_377E8278_5B0E_4DA2_8896_69F3645BCBD6_.wvu.FilterData" localSheetId="0" hidden="1">REF!#REF!</definedName>
    <definedName name="Z_377E8278_5B0E_4DA2_8896_69F3645BCBD6_.wvu.FilterData" localSheetId="9" hidden="1">'Sep 24'!$A$13:$B$88</definedName>
    <definedName name="Z_38DA2194_DAF0_4A45_98E7_48B2B8F79A5A_.wvu.FilterData" localSheetId="8" hidden="1">'Aou 24'!$A$13:$B$90</definedName>
    <definedName name="Z_38DA2194_DAF0_4A45_98E7_48B2B8F79A5A_.wvu.FilterData" localSheetId="4" hidden="1">'Avr 24'!$A$13:$B$88</definedName>
    <definedName name="Z_38DA2194_DAF0_4A45_98E7_48B2B8F79A5A_.wvu.FilterData" localSheetId="12" hidden="1">'Dec 24'!$A$13:$B$86</definedName>
    <definedName name="Z_38DA2194_DAF0_4A45_98E7_48B2B8F79A5A_.wvu.FilterData" localSheetId="2" hidden="1">'Fev 24'!$A$13:$B$90</definedName>
    <definedName name="Z_38DA2194_DAF0_4A45_98E7_48B2B8F79A5A_.wvu.FilterData" localSheetId="1" hidden="1">'Jan 24'!$A$13:$B$90</definedName>
    <definedName name="Z_38DA2194_DAF0_4A45_98E7_48B2B8F79A5A_.wvu.FilterData" localSheetId="7" hidden="1">'Jul 24'!$A$13:$B$90</definedName>
    <definedName name="Z_38DA2194_DAF0_4A45_98E7_48B2B8F79A5A_.wvu.FilterData" localSheetId="6" hidden="1">'Jun 24'!$A$13:$B$88</definedName>
    <definedName name="Z_38DA2194_DAF0_4A45_98E7_48B2B8F79A5A_.wvu.FilterData" localSheetId="5" hidden="1">'Mai 24'!$A$13:$B$88</definedName>
    <definedName name="Z_38DA2194_DAF0_4A45_98E7_48B2B8F79A5A_.wvu.FilterData" localSheetId="3" hidden="1">'Mar 24'!$A$13:$B$92</definedName>
    <definedName name="Z_38DA2194_DAF0_4A45_98E7_48B2B8F79A5A_.wvu.FilterData" localSheetId="11" hidden="1">'Nov 24'!$A$13:$B$86</definedName>
    <definedName name="Z_38DA2194_DAF0_4A45_98E7_48B2B8F79A5A_.wvu.FilterData" localSheetId="10" hidden="1">'Oct 24'!$A$13:$B$88</definedName>
    <definedName name="Z_38DA2194_DAF0_4A45_98E7_48B2B8F79A5A_.wvu.FilterData" localSheetId="0" hidden="1">REF!#REF!</definedName>
    <definedName name="Z_38DA2194_DAF0_4A45_98E7_48B2B8F79A5A_.wvu.FilterData" localSheetId="9" hidden="1">'Sep 24'!$A$13:$B$88</definedName>
    <definedName name="Z_395D8970_5EF7_4DAD_A7BB_CEF8DDDCBBDD_.wvu.FilterData" localSheetId="8" hidden="1">'Aou 24'!$A$13:$B$90</definedName>
    <definedName name="Z_395D8970_5EF7_4DAD_A7BB_CEF8DDDCBBDD_.wvu.FilterData" localSheetId="4" hidden="1">'Avr 24'!$A$13:$B$88</definedName>
    <definedName name="Z_395D8970_5EF7_4DAD_A7BB_CEF8DDDCBBDD_.wvu.FilterData" localSheetId="12" hidden="1">'Dec 24'!$A$13:$B$86</definedName>
    <definedName name="Z_395D8970_5EF7_4DAD_A7BB_CEF8DDDCBBDD_.wvu.FilterData" localSheetId="2" hidden="1">'Fev 24'!$A$13:$B$90</definedName>
    <definedName name="Z_395D8970_5EF7_4DAD_A7BB_CEF8DDDCBBDD_.wvu.FilterData" localSheetId="1" hidden="1">'Jan 24'!$A$13:$B$90</definedName>
    <definedName name="Z_395D8970_5EF7_4DAD_A7BB_CEF8DDDCBBDD_.wvu.FilterData" localSheetId="7" hidden="1">'Jul 24'!$A$13:$B$90</definedName>
    <definedName name="Z_395D8970_5EF7_4DAD_A7BB_CEF8DDDCBBDD_.wvu.FilterData" localSheetId="6" hidden="1">'Jun 24'!$A$13:$B$88</definedName>
    <definedName name="Z_395D8970_5EF7_4DAD_A7BB_CEF8DDDCBBDD_.wvu.FilterData" localSheetId="5" hidden="1">'Mai 24'!$A$13:$B$88</definedName>
    <definedName name="Z_395D8970_5EF7_4DAD_A7BB_CEF8DDDCBBDD_.wvu.FilterData" localSheetId="3" hidden="1">'Mar 24'!$A$13:$B$92</definedName>
    <definedName name="Z_395D8970_5EF7_4DAD_A7BB_CEF8DDDCBBDD_.wvu.FilterData" localSheetId="11" hidden="1">'Nov 24'!$A$13:$B$86</definedName>
    <definedName name="Z_395D8970_5EF7_4DAD_A7BB_CEF8DDDCBBDD_.wvu.FilterData" localSheetId="10" hidden="1">'Oct 24'!$A$13:$B$88</definedName>
    <definedName name="Z_395D8970_5EF7_4DAD_A7BB_CEF8DDDCBBDD_.wvu.FilterData" localSheetId="0" hidden="1">REF!#REF!</definedName>
    <definedName name="Z_395D8970_5EF7_4DAD_A7BB_CEF8DDDCBBDD_.wvu.FilterData" localSheetId="9" hidden="1">'Sep 24'!$A$13:$B$88</definedName>
    <definedName name="Z_3A6A0B30_6EEC_4CCF_B61C_B2215021101A_.wvu.FilterData" localSheetId="8" hidden="1">'Aou 24'!$A$13:$B$90</definedName>
    <definedName name="Z_3A6A0B30_6EEC_4CCF_B61C_B2215021101A_.wvu.FilterData" localSheetId="4" hidden="1">'Avr 24'!$A$13:$B$88</definedName>
    <definedName name="Z_3A6A0B30_6EEC_4CCF_B61C_B2215021101A_.wvu.FilterData" localSheetId="12" hidden="1">'Dec 24'!$A$13:$B$86</definedName>
    <definedName name="Z_3A6A0B30_6EEC_4CCF_B61C_B2215021101A_.wvu.FilterData" localSheetId="2" hidden="1">'Fev 24'!$A$13:$B$90</definedName>
    <definedName name="Z_3A6A0B30_6EEC_4CCF_B61C_B2215021101A_.wvu.FilterData" localSheetId="1" hidden="1">'Jan 24'!$A$13:$B$90</definedName>
    <definedName name="Z_3A6A0B30_6EEC_4CCF_B61C_B2215021101A_.wvu.FilterData" localSheetId="7" hidden="1">'Jul 24'!$A$13:$B$90</definedName>
    <definedName name="Z_3A6A0B30_6EEC_4CCF_B61C_B2215021101A_.wvu.FilterData" localSheetId="6" hidden="1">'Jun 24'!$A$13:$B$88</definedName>
    <definedName name="Z_3A6A0B30_6EEC_4CCF_B61C_B2215021101A_.wvu.FilterData" localSheetId="5" hidden="1">'Mai 24'!$A$13:$B$88</definedName>
    <definedName name="Z_3A6A0B30_6EEC_4CCF_B61C_B2215021101A_.wvu.FilterData" localSheetId="3" hidden="1">'Mar 24'!$A$13:$B$92</definedName>
    <definedName name="Z_3A6A0B30_6EEC_4CCF_B61C_B2215021101A_.wvu.FilterData" localSheetId="11" hidden="1">'Nov 24'!$A$13:$B$86</definedName>
    <definedName name="Z_3A6A0B30_6EEC_4CCF_B61C_B2215021101A_.wvu.FilterData" localSheetId="10" hidden="1">'Oct 24'!$A$13:$B$88</definedName>
    <definedName name="Z_3A6A0B30_6EEC_4CCF_B61C_B2215021101A_.wvu.FilterData" localSheetId="0" hidden="1">REF!#REF!</definedName>
    <definedName name="Z_3A6A0B30_6EEC_4CCF_B61C_B2215021101A_.wvu.FilterData" localSheetId="9" hidden="1">'Sep 24'!$A$13:$B$88</definedName>
    <definedName name="Z_3CCDEF3C_EDA7_48C8_864E_9DE9FF5D0221_.wvu.FilterData" localSheetId="8" hidden="1">'Aou 24'!$A$13:$B$90</definedName>
    <definedName name="Z_3CCDEF3C_EDA7_48C8_864E_9DE9FF5D0221_.wvu.FilterData" localSheetId="4" hidden="1">'Avr 24'!$A$13:$B$88</definedName>
    <definedName name="Z_3CCDEF3C_EDA7_48C8_864E_9DE9FF5D0221_.wvu.FilterData" localSheetId="12" hidden="1">'Dec 24'!$A$13:$B$86</definedName>
    <definedName name="Z_3CCDEF3C_EDA7_48C8_864E_9DE9FF5D0221_.wvu.FilterData" localSheetId="2" hidden="1">'Fev 24'!$A$13:$B$90</definedName>
    <definedName name="Z_3CCDEF3C_EDA7_48C8_864E_9DE9FF5D0221_.wvu.FilterData" localSheetId="1" hidden="1">'Jan 24'!$A$13:$B$90</definedName>
    <definedName name="Z_3CCDEF3C_EDA7_48C8_864E_9DE9FF5D0221_.wvu.FilterData" localSheetId="7" hidden="1">'Jul 24'!$A$13:$B$90</definedName>
    <definedName name="Z_3CCDEF3C_EDA7_48C8_864E_9DE9FF5D0221_.wvu.FilterData" localSheetId="6" hidden="1">'Jun 24'!$A$13:$B$88</definedName>
    <definedName name="Z_3CCDEF3C_EDA7_48C8_864E_9DE9FF5D0221_.wvu.FilterData" localSheetId="5" hidden="1">'Mai 24'!$A$13:$B$88</definedName>
    <definedName name="Z_3CCDEF3C_EDA7_48C8_864E_9DE9FF5D0221_.wvu.FilterData" localSheetId="3" hidden="1">'Mar 24'!$A$13:$B$92</definedName>
    <definedName name="Z_3CCDEF3C_EDA7_48C8_864E_9DE9FF5D0221_.wvu.FilterData" localSheetId="11" hidden="1">'Nov 24'!$A$13:$B$86</definedName>
    <definedName name="Z_3CCDEF3C_EDA7_48C8_864E_9DE9FF5D0221_.wvu.FilterData" localSheetId="10" hidden="1">'Oct 24'!$A$13:$B$88</definedName>
    <definedName name="Z_3CCDEF3C_EDA7_48C8_864E_9DE9FF5D0221_.wvu.FilterData" localSheetId="0" hidden="1">REF!#REF!</definedName>
    <definedName name="Z_3CCDEF3C_EDA7_48C8_864E_9DE9FF5D0221_.wvu.FilterData" localSheetId="9" hidden="1">'Sep 24'!$A$13:$B$88</definedName>
    <definedName name="Z_3CF57812_EE3C_4892_A6ED_6E287D33C3E6_.wvu.FilterData" localSheetId="8" hidden="1">'Aou 24'!$A$13:$B$90</definedName>
    <definedName name="Z_3CF57812_EE3C_4892_A6ED_6E287D33C3E6_.wvu.FilterData" localSheetId="4" hidden="1">'Avr 24'!$A$13:$B$88</definedName>
    <definedName name="Z_3CF57812_EE3C_4892_A6ED_6E287D33C3E6_.wvu.FilterData" localSheetId="12" hidden="1">'Dec 24'!$A$13:$B$86</definedName>
    <definedName name="Z_3CF57812_EE3C_4892_A6ED_6E287D33C3E6_.wvu.FilterData" localSheetId="2" hidden="1">'Fev 24'!$A$13:$B$90</definedName>
    <definedName name="Z_3CF57812_EE3C_4892_A6ED_6E287D33C3E6_.wvu.FilterData" localSheetId="1" hidden="1">'Jan 24'!$A$13:$B$90</definedName>
    <definedName name="Z_3CF57812_EE3C_4892_A6ED_6E287D33C3E6_.wvu.FilterData" localSheetId="7" hidden="1">'Jul 24'!$A$13:$B$90</definedName>
    <definedName name="Z_3CF57812_EE3C_4892_A6ED_6E287D33C3E6_.wvu.FilterData" localSheetId="6" hidden="1">'Jun 24'!$A$13:$B$88</definedName>
    <definedName name="Z_3CF57812_EE3C_4892_A6ED_6E287D33C3E6_.wvu.FilterData" localSheetId="5" hidden="1">'Mai 24'!$A$13:$B$88</definedName>
    <definedName name="Z_3CF57812_EE3C_4892_A6ED_6E287D33C3E6_.wvu.FilterData" localSheetId="3" hidden="1">'Mar 24'!$A$13:$B$92</definedName>
    <definedName name="Z_3CF57812_EE3C_4892_A6ED_6E287D33C3E6_.wvu.FilterData" localSheetId="11" hidden="1">'Nov 24'!$A$13:$B$86</definedName>
    <definedName name="Z_3CF57812_EE3C_4892_A6ED_6E287D33C3E6_.wvu.FilterData" localSheetId="10" hidden="1">'Oct 24'!$A$13:$B$88</definedName>
    <definedName name="Z_3CF57812_EE3C_4892_A6ED_6E287D33C3E6_.wvu.FilterData" localSheetId="0" hidden="1">REF!#REF!</definedName>
    <definedName name="Z_3CF57812_EE3C_4892_A6ED_6E287D33C3E6_.wvu.FilterData" localSheetId="9" hidden="1">'Sep 24'!$A$13:$B$88</definedName>
    <definedName name="Z_3DD9E9EE_8F77_4464_9FB9_A0E8A51C1FF0_.wvu.FilterData" localSheetId="8" hidden="1">'Aou 24'!$A$13:$B$90</definedName>
    <definedName name="Z_3DD9E9EE_8F77_4464_9FB9_A0E8A51C1FF0_.wvu.FilterData" localSheetId="4" hidden="1">'Avr 24'!$A$13:$B$88</definedName>
    <definedName name="Z_3DD9E9EE_8F77_4464_9FB9_A0E8A51C1FF0_.wvu.FilterData" localSheetId="12" hidden="1">'Dec 24'!$A$13:$B$86</definedName>
    <definedName name="Z_3DD9E9EE_8F77_4464_9FB9_A0E8A51C1FF0_.wvu.FilterData" localSheetId="2" hidden="1">'Fev 24'!$A$13:$B$90</definedName>
    <definedName name="Z_3DD9E9EE_8F77_4464_9FB9_A0E8A51C1FF0_.wvu.FilterData" localSheetId="1" hidden="1">'Jan 24'!$A$13:$B$90</definedName>
    <definedName name="Z_3DD9E9EE_8F77_4464_9FB9_A0E8A51C1FF0_.wvu.FilterData" localSheetId="7" hidden="1">'Jul 24'!$A$13:$B$90</definedName>
    <definedName name="Z_3DD9E9EE_8F77_4464_9FB9_A0E8A51C1FF0_.wvu.FilterData" localSheetId="6" hidden="1">'Jun 24'!$A$13:$B$88</definedName>
    <definedName name="Z_3DD9E9EE_8F77_4464_9FB9_A0E8A51C1FF0_.wvu.FilterData" localSheetId="5" hidden="1">'Mai 24'!$A$13:$B$88</definedName>
    <definedName name="Z_3DD9E9EE_8F77_4464_9FB9_A0E8A51C1FF0_.wvu.FilterData" localSheetId="3" hidden="1">'Mar 24'!$A$13:$B$92</definedName>
    <definedName name="Z_3DD9E9EE_8F77_4464_9FB9_A0E8A51C1FF0_.wvu.FilterData" localSheetId="11" hidden="1">'Nov 24'!$A$13:$B$86</definedName>
    <definedName name="Z_3DD9E9EE_8F77_4464_9FB9_A0E8A51C1FF0_.wvu.FilterData" localSheetId="10" hidden="1">'Oct 24'!$A$13:$B$88</definedName>
    <definedName name="Z_3DD9E9EE_8F77_4464_9FB9_A0E8A51C1FF0_.wvu.FilterData" localSheetId="0" hidden="1">REF!#REF!</definedName>
    <definedName name="Z_3DD9E9EE_8F77_4464_9FB9_A0E8A51C1FF0_.wvu.FilterData" localSheetId="9" hidden="1">'Sep 24'!$A$13:$B$88</definedName>
    <definedName name="Z_40014E78_30C9_47E6_A695_8AC403368BDF_.wvu.FilterData" localSheetId="8" hidden="1">'Aou 24'!$A$13:$B$90</definedName>
    <definedName name="Z_40014E78_30C9_47E6_A695_8AC403368BDF_.wvu.FilterData" localSheetId="4" hidden="1">'Avr 24'!$A$13:$B$88</definedName>
    <definedName name="Z_40014E78_30C9_47E6_A695_8AC403368BDF_.wvu.FilterData" localSheetId="12" hidden="1">'Dec 24'!$A$13:$B$86</definedName>
    <definedName name="Z_40014E78_30C9_47E6_A695_8AC403368BDF_.wvu.FilterData" localSheetId="2" hidden="1">'Fev 24'!$A$13:$B$90</definedName>
    <definedName name="Z_40014E78_30C9_47E6_A695_8AC403368BDF_.wvu.FilterData" localSheetId="1" hidden="1">'Jan 24'!$A$13:$B$90</definedName>
    <definedName name="Z_40014E78_30C9_47E6_A695_8AC403368BDF_.wvu.FilterData" localSheetId="7" hidden="1">'Jul 24'!$A$13:$B$90</definedName>
    <definedName name="Z_40014E78_30C9_47E6_A695_8AC403368BDF_.wvu.FilterData" localSheetId="6" hidden="1">'Jun 24'!$A$13:$B$88</definedName>
    <definedName name="Z_40014E78_30C9_47E6_A695_8AC403368BDF_.wvu.FilterData" localSheetId="5" hidden="1">'Mai 24'!$A$13:$B$88</definedName>
    <definedName name="Z_40014E78_30C9_47E6_A695_8AC403368BDF_.wvu.FilterData" localSheetId="3" hidden="1">'Mar 24'!$A$13:$B$92</definedName>
    <definedName name="Z_40014E78_30C9_47E6_A695_8AC403368BDF_.wvu.FilterData" localSheetId="11" hidden="1">'Nov 24'!$A$13:$B$86</definedName>
    <definedName name="Z_40014E78_30C9_47E6_A695_8AC403368BDF_.wvu.FilterData" localSheetId="10" hidden="1">'Oct 24'!$A$13:$B$88</definedName>
    <definedName name="Z_40014E78_30C9_47E6_A695_8AC403368BDF_.wvu.FilterData" localSheetId="0" hidden="1">REF!#REF!</definedName>
    <definedName name="Z_40014E78_30C9_47E6_A695_8AC403368BDF_.wvu.FilterData" localSheetId="9" hidden="1">'Sep 24'!$A$13:$B$88</definedName>
    <definedName name="Z_400F07DB_0892_4CDE_95A5_8DF66111FA15_.wvu.FilterData" localSheetId="8" hidden="1">'Aou 24'!$A$13:$B$90</definedName>
    <definedName name="Z_400F07DB_0892_4CDE_95A5_8DF66111FA15_.wvu.FilterData" localSheetId="4" hidden="1">'Avr 24'!$A$13:$B$88</definedName>
    <definedName name="Z_400F07DB_0892_4CDE_95A5_8DF66111FA15_.wvu.FilterData" localSheetId="12" hidden="1">'Dec 24'!$A$13:$B$86</definedName>
    <definedName name="Z_400F07DB_0892_4CDE_95A5_8DF66111FA15_.wvu.FilterData" localSheetId="2" hidden="1">'Fev 24'!$A$13:$B$90</definedName>
    <definedName name="Z_400F07DB_0892_4CDE_95A5_8DF66111FA15_.wvu.FilterData" localSheetId="1" hidden="1">'Jan 24'!$A$13:$B$90</definedName>
    <definedName name="Z_400F07DB_0892_4CDE_95A5_8DF66111FA15_.wvu.FilterData" localSheetId="7" hidden="1">'Jul 24'!$A$13:$B$90</definedName>
    <definedName name="Z_400F07DB_0892_4CDE_95A5_8DF66111FA15_.wvu.FilterData" localSheetId="6" hidden="1">'Jun 24'!$A$13:$B$88</definedName>
    <definedName name="Z_400F07DB_0892_4CDE_95A5_8DF66111FA15_.wvu.FilterData" localSheetId="5" hidden="1">'Mai 24'!$A$13:$B$88</definedName>
    <definedName name="Z_400F07DB_0892_4CDE_95A5_8DF66111FA15_.wvu.FilterData" localSheetId="3" hidden="1">'Mar 24'!$A$13:$B$92</definedName>
    <definedName name="Z_400F07DB_0892_4CDE_95A5_8DF66111FA15_.wvu.FilterData" localSheetId="11" hidden="1">'Nov 24'!$A$13:$B$86</definedName>
    <definedName name="Z_400F07DB_0892_4CDE_95A5_8DF66111FA15_.wvu.FilterData" localSheetId="10" hidden="1">'Oct 24'!$A$13:$B$88</definedName>
    <definedName name="Z_400F07DB_0892_4CDE_95A5_8DF66111FA15_.wvu.FilterData" localSheetId="0" hidden="1">REF!#REF!</definedName>
    <definedName name="Z_400F07DB_0892_4CDE_95A5_8DF66111FA15_.wvu.FilterData" localSheetId="9" hidden="1">'Sep 24'!$A$13:$B$88</definedName>
    <definedName name="Z_401B9AA4_9AF5_43D5_8329_C114F801ECB6_.wvu.FilterData" localSheetId="8" hidden="1">'Aou 24'!$A$13:$B$90</definedName>
    <definedName name="Z_401B9AA4_9AF5_43D5_8329_C114F801ECB6_.wvu.FilterData" localSheetId="4" hidden="1">'Avr 24'!$A$13:$B$88</definedName>
    <definedName name="Z_401B9AA4_9AF5_43D5_8329_C114F801ECB6_.wvu.FilterData" localSheetId="12" hidden="1">'Dec 24'!$A$13:$B$86</definedName>
    <definedName name="Z_401B9AA4_9AF5_43D5_8329_C114F801ECB6_.wvu.FilterData" localSheetId="2" hidden="1">'Fev 24'!$A$13:$B$90</definedName>
    <definedName name="Z_401B9AA4_9AF5_43D5_8329_C114F801ECB6_.wvu.FilterData" localSheetId="1" hidden="1">'Jan 24'!$A$13:$B$90</definedName>
    <definedName name="Z_401B9AA4_9AF5_43D5_8329_C114F801ECB6_.wvu.FilterData" localSheetId="7" hidden="1">'Jul 24'!$A$13:$B$90</definedName>
    <definedName name="Z_401B9AA4_9AF5_43D5_8329_C114F801ECB6_.wvu.FilterData" localSheetId="6" hidden="1">'Jun 24'!$A$13:$B$88</definedName>
    <definedName name="Z_401B9AA4_9AF5_43D5_8329_C114F801ECB6_.wvu.FilterData" localSheetId="5" hidden="1">'Mai 24'!$A$13:$B$88</definedName>
    <definedName name="Z_401B9AA4_9AF5_43D5_8329_C114F801ECB6_.wvu.FilterData" localSheetId="3" hidden="1">'Mar 24'!$A$13:$B$92</definedName>
    <definedName name="Z_401B9AA4_9AF5_43D5_8329_C114F801ECB6_.wvu.FilterData" localSheetId="11" hidden="1">'Nov 24'!$A$13:$B$86</definedName>
    <definedName name="Z_401B9AA4_9AF5_43D5_8329_C114F801ECB6_.wvu.FilterData" localSheetId="10" hidden="1">'Oct 24'!$A$13:$B$88</definedName>
    <definedName name="Z_401B9AA4_9AF5_43D5_8329_C114F801ECB6_.wvu.FilterData" localSheetId="0" hidden="1">REF!#REF!</definedName>
    <definedName name="Z_401B9AA4_9AF5_43D5_8329_C114F801ECB6_.wvu.FilterData" localSheetId="9" hidden="1">'Sep 24'!$A$13:$B$88</definedName>
    <definedName name="Z_402F19AF_BFC9_4B7A_80D0_F9085A7FB735_.wvu.FilterData" localSheetId="8" hidden="1">'Aou 24'!$A$13:$B$90</definedName>
    <definedName name="Z_402F19AF_BFC9_4B7A_80D0_F9085A7FB735_.wvu.FilterData" localSheetId="4" hidden="1">'Avr 24'!$A$13:$B$88</definedName>
    <definedName name="Z_402F19AF_BFC9_4B7A_80D0_F9085A7FB735_.wvu.FilterData" localSheetId="12" hidden="1">'Dec 24'!$A$13:$B$86</definedName>
    <definedName name="Z_402F19AF_BFC9_4B7A_80D0_F9085A7FB735_.wvu.FilterData" localSheetId="2" hidden="1">'Fev 24'!$A$13:$B$90</definedName>
    <definedName name="Z_402F19AF_BFC9_4B7A_80D0_F9085A7FB735_.wvu.FilterData" localSheetId="1" hidden="1">'Jan 24'!$A$13:$B$90</definedName>
    <definedName name="Z_402F19AF_BFC9_4B7A_80D0_F9085A7FB735_.wvu.FilterData" localSheetId="7" hidden="1">'Jul 24'!$A$13:$B$90</definedName>
    <definedName name="Z_402F19AF_BFC9_4B7A_80D0_F9085A7FB735_.wvu.FilterData" localSheetId="6" hidden="1">'Jun 24'!$A$13:$B$88</definedName>
    <definedName name="Z_402F19AF_BFC9_4B7A_80D0_F9085A7FB735_.wvu.FilterData" localSheetId="5" hidden="1">'Mai 24'!$A$13:$B$88</definedName>
    <definedName name="Z_402F19AF_BFC9_4B7A_80D0_F9085A7FB735_.wvu.FilterData" localSheetId="3" hidden="1">'Mar 24'!$A$13:$B$92</definedName>
    <definedName name="Z_402F19AF_BFC9_4B7A_80D0_F9085A7FB735_.wvu.FilterData" localSheetId="11" hidden="1">'Nov 24'!$A$13:$B$86</definedName>
    <definedName name="Z_402F19AF_BFC9_4B7A_80D0_F9085A7FB735_.wvu.FilterData" localSheetId="10" hidden="1">'Oct 24'!$A$13:$B$88</definedName>
    <definedName name="Z_402F19AF_BFC9_4B7A_80D0_F9085A7FB735_.wvu.FilterData" localSheetId="0" hidden="1">REF!#REF!</definedName>
    <definedName name="Z_402F19AF_BFC9_4B7A_80D0_F9085A7FB735_.wvu.FilterData" localSheetId="9" hidden="1">'Sep 24'!$A$13:$B$88</definedName>
    <definedName name="Z_4044E4D4_C878_4D29_B4EE_8E7951C6988D_.wvu.FilterData" localSheetId="8" hidden="1">'Aou 24'!$A$13:$B$90</definedName>
    <definedName name="Z_4044E4D4_C878_4D29_B4EE_8E7951C6988D_.wvu.FilterData" localSheetId="4" hidden="1">'Avr 24'!$A$13:$B$88</definedName>
    <definedName name="Z_4044E4D4_C878_4D29_B4EE_8E7951C6988D_.wvu.FilterData" localSheetId="12" hidden="1">'Dec 24'!$A$13:$B$86</definedName>
    <definedName name="Z_4044E4D4_C878_4D29_B4EE_8E7951C6988D_.wvu.FilterData" localSheetId="2" hidden="1">'Fev 24'!$A$13:$B$90</definedName>
    <definedName name="Z_4044E4D4_C878_4D29_B4EE_8E7951C6988D_.wvu.FilterData" localSheetId="1" hidden="1">'Jan 24'!$A$13:$B$90</definedName>
    <definedName name="Z_4044E4D4_C878_4D29_B4EE_8E7951C6988D_.wvu.FilterData" localSheetId="7" hidden="1">'Jul 24'!$A$13:$B$90</definedName>
    <definedName name="Z_4044E4D4_C878_4D29_B4EE_8E7951C6988D_.wvu.FilterData" localSheetId="6" hidden="1">'Jun 24'!$A$13:$B$88</definedName>
    <definedName name="Z_4044E4D4_C878_4D29_B4EE_8E7951C6988D_.wvu.FilterData" localSheetId="5" hidden="1">'Mai 24'!$A$13:$B$88</definedName>
    <definedName name="Z_4044E4D4_C878_4D29_B4EE_8E7951C6988D_.wvu.FilterData" localSheetId="3" hidden="1">'Mar 24'!$A$13:$B$92</definedName>
    <definedName name="Z_4044E4D4_C878_4D29_B4EE_8E7951C6988D_.wvu.FilterData" localSheetId="11" hidden="1">'Nov 24'!$A$13:$B$86</definedName>
    <definedName name="Z_4044E4D4_C878_4D29_B4EE_8E7951C6988D_.wvu.FilterData" localSheetId="10" hidden="1">'Oct 24'!$A$13:$B$88</definedName>
    <definedName name="Z_4044E4D4_C878_4D29_B4EE_8E7951C6988D_.wvu.FilterData" localSheetId="0" hidden="1">REF!#REF!</definedName>
    <definedName name="Z_4044E4D4_C878_4D29_B4EE_8E7951C6988D_.wvu.FilterData" localSheetId="9" hidden="1">'Sep 24'!$A$13:$B$88</definedName>
    <definedName name="Z_421A8890_0912_4E7D_8040_1CE8685FEB57_.wvu.FilterData" localSheetId="8" hidden="1">'Aou 24'!$A$13:$B$90</definedName>
    <definedName name="Z_421A8890_0912_4E7D_8040_1CE8685FEB57_.wvu.FilterData" localSheetId="4" hidden="1">'Avr 24'!$A$13:$B$88</definedName>
    <definedName name="Z_421A8890_0912_4E7D_8040_1CE8685FEB57_.wvu.FilterData" localSheetId="12" hidden="1">'Dec 24'!$A$13:$B$86</definedName>
    <definedName name="Z_421A8890_0912_4E7D_8040_1CE8685FEB57_.wvu.FilterData" localSheetId="2" hidden="1">'Fev 24'!$A$13:$B$90</definedName>
    <definedName name="Z_421A8890_0912_4E7D_8040_1CE8685FEB57_.wvu.FilterData" localSheetId="1" hidden="1">'Jan 24'!$A$13:$B$90</definedName>
    <definedName name="Z_421A8890_0912_4E7D_8040_1CE8685FEB57_.wvu.FilterData" localSheetId="7" hidden="1">'Jul 24'!$A$13:$B$90</definedName>
    <definedName name="Z_421A8890_0912_4E7D_8040_1CE8685FEB57_.wvu.FilterData" localSheetId="6" hidden="1">'Jun 24'!$A$13:$B$88</definedName>
    <definedName name="Z_421A8890_0912_4E7D_8040_1CE8685FEB57_.wvu.FilterData" localSheetId="5" hidden="1">'Mai 24'!$A$13:$B$88</definedName>
    <definedName name="Z_421A8890_0912_4E7D_8040_1CE8685FEB57_.wvu.FilterData" localSheetId="3" hidden="1">'Mar 24'!$A$13:$B$92</definedName>
    <definedName name="Z_421A8890_0912_4E7D_8040_1CE8685FEB57_.wvu.FilterData" localSheetId="11" hidden="1">'Nov 24'!$A$13:$B$86</definedName>
    <definedName name="Z_421A8890_0912_4E7D_8040_1CE8685FEB57_.wvu.FilterData" localSheetId="10" hidden="1">'Oct 24'!$A$13:$B$88</definedName>
    <definedName name="Z_421A8890_0912_4E7D_8040_1CE8685FEB57_.wvu.FilterData" localSheetId="0" hidden="1">REF!#REF!</definedName>
    <definedName name="Z_421A8890_0912_4E7D_8040_1CE8685FEB57_.wvu.FilterData" localSheetId="9" hidden="1">'Sep 24'!$A$13:$B$88</definedName>
    <definedName name="Z_425D176A_EC37_4205_8CBE_8C726F109973_.wvu.FilterData" localSheetId="8" hidden="1">'Aou 24'!$A$13:$B$90</definedName>
    <definedName name="Z_425D176A_EC37_4205_8CBE_8C726F109973_.wvu.FilterData" localSheetId="4" hidden="1">'Avr 24'!$A$13:$B$88</definedName>
    <definedName name="Z_425D176A_EC37_4205_8CBE_8C726F109973_.wvu.FilterData" localSheetId="12" hidden="1">'Dec 24'!$A$13:$B$86</definedName>
    <definedName name="Z_425D176A_EC37_4205_8CBE_8C726F109973_.wvu.FilterData" localSheetId="2" hidden="1">'Fev 24'!$A$13:$B$90</definedName>
    <definedName name="Z_425D176A_EC37_4205_8CBE_8C726F109973_.wvu.FilterData" localSheetId="1" hidden="1">'Jan 24'!$A$13:$B$90</definedName>
    <definedName name="Z_425D176A_EC37_4205_8CBE_8C726F109973_.wvu.FilterData" localSheetId="7" hidden="1">'Jul 24'!$A$13:$B$90</definedName>
    <definedName name="Z_425D176A_EC37_4205_8CBE_8C726F109973_.wvu.FilterData" localSheetId="6" hidden="1">'Jun 24'!$A$13:$B$88</definedName>
    <definedName name="Z_425D176A_EC37_4205_8CBE_8C726F109973_.wvu.FilterData" localSheetId="5" hidden="1">'Mai 24'!$A$13:$B$88</definedName>
    <definedName name="Z_425D176A_EC37_4205_8CBE_8C726F109973_.wvu.FilterData" localSheetId="3" hidden="1">'Mar 24'!$A$13:$B$92</definedName>
    <definedName name="Z_425D176A_EC37_4205_8CBE_8C726F109973_.wvu.FilterData" localSheetId="11" hidden="1">'Nov 24'!$A$13:$B$86</definedName>
    <definedName name="Z_425D176A_EC37_4205_8CBE_8C726F109973_.wvu.FilterData" localSheetId="10" hidden="1">'Oct 24'!$A$13:$B$88</definedName>
    <definedName name="Z_425D176A_EC37_4205_8CBE_8C726F109973_.wvu.FilterData" localSheetId="0" hidden="1">REF!#REF!</definedName>
    <definedName name="Z_425D176A_EC37_4205_8CBE_8C726F109973_.wvu.FilterData" localSheetId="9" hidden="1">'Sep 24'!$A$13:$B$88</definedName>
    <definedName name="Z_4693A328_CEB6_48F5_A563_1CB4B2A3A337_.wvu.FilterData" localSheetId="8" hidden="1">'Aou 24'!$A$13:$B$90</definedName>
    <definedName name="Z_4693A328_CEB6_48F5_A563_1CB4B2A3A337_.wvu.FilterData" localSheetId="4" hidden="1">'Avr 24'!$A$13:$B$88</definedName>
    <definedName name="Z_4693A328_CEB6_48F5_A563_1CB4B2A3A337_.wvu.FilterData" localSheetId="12" hidden="1">'Dec 24'!$A$13:$B$86</definedName>
    <definedName name="Z_4693A328_CEB6_48F5_A563_1CB4B2A3A337_.wvu.FilterData" localSheetId="2" hidden="1">'Fev 24'!$A$13:$B$90</definedName>
    <definedName name="Z_4693A328_CEB6_48F5_A563_1CB4B2A3A337_.wvu.FilterData" localSheetId="1" hidden="1">'Jan 24'!$A$13:$B$90</definedName>
    <definedName name="Z_4693A328_CEB6_48F5_A563_1CB4B2A3A337_.wvu.FilterData" localSheetId="7" hidden="1">'Jul 24'!$A$13:$B$90</definedName>
    <definedName name="Z_4693A328_CEB6_48F5_A563_1CB4B2A3A337_.wvu.FilterData" localSheetId="6" hidden="1">'Jun 24'!$A$13:$B$88</definedName>
    <definedName name="Z_4693A328_CEB6_48F5_A563_1CB4B2A3A337_.wvu.FilterData" localSheetId="5" hidden="1">'Mai 24'!$A$13:$B$88</definedName>
    <definedName name="Z_4693A328_CEB6_48F5_A563_1CB4B2A3A337_.wvu.FilterData" localSheetId="3" hidden="1">'Mar 24'!$A$13:$B$92</definedName>
    <definedName name="Z_4693A328_CEB6_48F5_A563_1CB4B2A3A337_.wvu.FilterData" localSheetId="11" hidden="1">'Nov 24'!$A$13:$B$86</definedName>
    <definedName name="Z_4693A328_CEB6_48F5_A563_1CB4B2A3A337_.wvu.FilterData" localSheetId="10" hidden="1">'Oct 24'!$A$13:$B$88</definedName>
    <definedName name="Z_4693A328_CEB6_48F5_A563_1CB4B2A3A337_.wvu.FilterData" localSheetId="0" hidden="1">REF!#REF!</definedName>
    <definedName name="Z_4693A328_CEB6_48F5_A563_1CB4B2A3A337_.wvu.FilterData" localSheetId="9" hidden="1">'Sep 24'!$A$13:$B$88</definedName>
    <definedName name="Z_48CCC25D_E549_4D70_8491_CBF508DBA9E5_.wvu.FilterData" localSheetId="8" hidden="1">'Aou 24'!$A$13:$B$90</definedName>
    <definedName name="Z_48CCC25D_E549_4D70_8491_CBF508DBA9E5_.wvu.FilterData" localSheetId="4" hidden="1">'Avr 24'!$A$13:$B$88</definedName>
    <definedName name="Z_48CCC25D_E549_4D70_8491_CBF508DBA9E5_.wvu.FilterData" localSheetId="12" hidden="1">'Dec 24'!$A$13:$B$86</definedName>
    <definedName name="Z_48CCC25D_E549_4D70_8491_CBF508DBA9E5_.wvu.FilterData" localSheetId="2" hidden="1">'Fev 24'!$A$13:$B$90</definedName>
    <definedName name="Z_48CCC25D_E549_4D70_8491_CBF508DBA9E5_.wvu.FilterData" localSheetId="1" hidden="1">'Jan 24'!$A$13:$B$90</definedName>
    <definedName name="Z_48CCC25D_E549_4D70_8491_CBF508DBA9E5_.wvu.FilterData" localSheetId="7" hidden="1">'Jul 24'!$A$13:$B$90</definedName>
    <definedName name="Z_48CCC25D_E549_4D70_8491_CBF508DBA9E5_.wvu.FilterData" localSheetId="6" hidden="1">'Jun 24'!$A$13:$B$88</definedName>
    <definedName name="Z_48CCC25D_E549_4D70_8491_CBF508DBA9E5_.wvu.FilterData" localSheetId="5" hidden="1">'Mai 24'!$A$13:$B$88</definedName>
    <definedName name="Z_48CCC25D_E549_4D70_8491_CBF508DBA9E5_.wvu.FilterData" localSheetId="3" hidden="1">'Mar 24'!$A$13:$B$92</definedName>
    <definedName name="Z_48CCC25D_E549_4D70_8491_CBF508DBA9E5_.wvu.FilterData" localSheetId="11" hidden="1">'Nov 24'!$A$13:$B$86</definedName>
    <definedName name="Z_48CCC25D_E549_4D70_8491_CBF508DBA9E5_.wvu.FilterData" localSheetId="10" hidden="1">'Oct 24'!$A$13:$B$88</definedName>
    <definedName name="Z_48CCC25D_E549_4D70_8491_CBF508DBA9E5_.wvu.FilterData" localSheetId="0" hidden="1">REF!#REF!</definedName>
    <definedName name="Z_48CCC25D_E549_4D70_8491_CBF508DBA9E5_.wvu.FilterData" localSheetId="9" hidden="1">'Sep 24'!$A$13:$B$88</definedName>
    <definedName name="Z_4C07F67B_055D_495B_9EB7_E465D0AE541C_.wvu.FilterData" localSheetId="8" hidden="1">'Aou 24'!$A$13:$B$90</definedName>
    <definedName name="Z_4C07F67B_055D_495B_9EB7_E465D0AE541C_.wvu.FilterData" localSheetId="4" hidden="1">'Avr 24'!$A$13:$B$88</definedName>
    <definedName name="Z_4C07F67B_055D_495B_9EB7_E465D0AE541C_.wvu.FilterData" localSheetId="12" hidden="1">'Dec 24'!$A$13:$B$86</definedName>
    <definedName name="Z_4C07F67B_055D_495B_9EB7_E465D0AE541C_.wvu.FilterData" localSheetId="2" hidden="1">'Fev 24'!$A$13:$B$90</definedName>
    <definedName name="Z_4C07F67B_055D_495B_9EB7_E465D0AE541C_.wvu.FilterData" localSheetId="1" hidden="1">'Jan 24'!$A$13:$B$90</definedName>
    <definedName name="Z_4C07F67B_055D_495B_9EB7_E465D0AE541C_.wvu.FilterData" localSheetId="7" hidden="1">'Jul 24'!$A$13:$B$90</definedName>
    <definedName name="Z_4C07F67B_055D_495B_9EB7_E465D0AE541C_.wvu.FilterData" localSheetId="6" hidden="1">'Jun 24'!$A$13:$B$88</definedName>
    <definedName name="Z_4C07F67B_055D_495B_9EB7_E465D0AE541C_.wvu.FilterData" localSheetId="5" hidden="1">'Mai 24'!$A$13:$B$88</definedName>
    <definedName name="Z_4C07F67B_055D_495B_9EB7_E465D0AE541C_.wvu.FilterData" localSheetId="3" hidden="1">'Mar 24'!$A$13:$B$92</definedName>
    <definedName name="Z_4C07F67B_055D_495B_9EB7_E465D0AE541C_.wvu.FilterData" localSheetId="11" hidden="1">'Nov 24'!$A$13:$B$86</definedName>
    <definedName name="Z_4C07F67B_055D_495B_9EB7_E465D0AE541C_.wvu.FilterData" localSheetId="10" hidden="1">'Oct 24'!$A$13:$B$88</definedName>
    <definedName name="Z_4C07F67B_055D_495B_9EB7_E465D0AE541C_.wvu.FilterData" localSheetId="0" hidden="1">REF!#REF!</definedName>
    <definedName name="Z_4C07F67B_055D_495B_9EB7_E465D0AE541C_.wvu.FilterData" localSheetId="9" hidden="1">'Sep 24'!$A$13:$B$88</definedName>
    <definedName name="Z_4C90624F_6E0D_4C01_87CE_838F065AFB5C_.wvu.FilterData" localSheetId="8" hidden="1">'Aou 24'!$A$13:$B$90</definedName>
    <definedName name="Z_4C90624F_6E0D_4C01_87CE_838F065AFB5C_.wvu.FilterData" localSheetId="4" hidden="1">'Avr 24'!$A$13:$B$88</definedName>
    <definedName name="Z_4C90624F_6E0D_4C01_87CE_838F065AFB5C_.wvu.FilterData" localSheetId="12" hidden="1">'Dec 24'!$A$13:$B$86</definedName>
    <definedName name="Z_4C90624F_6E0D_4C01_87CE_838F065AFB5C_.wvu.FilterData" localSheetId="2" hidden="1">'Fev 24'!$A$13:$B$90</definedName>
    <definedName name="Z_4C90624F_6E0D_4C01_87CE_838F065AFB5C_.wvu.FilterData" localSheetId="1" hidden="1">'Jan 24'!$A$13:$B$90</definedName>
    <definedName name="Z_4C90624F_6E0D_4C01_87CE_838F065AFB5C_.wvu.FilterData" localSheetId="7" hidden="1">'Jul 24'!$A$13:$B$90</definedName>
    <definedName name="Z_4C90624F_6E0D_4C01_87CE_838F065AFB5C_.wvu.FilterData" localSheetId="6" hidden="1">'Jun 24'!$A$13:$B$88</definedName>
    <definedName name="Z_4C90624F_6E0D_4C01_87CE_838F065AFB5C_.wvu.FilterData" localSheetId="5" hidden="1">'Mai 24'!$A$13:$B$88</definedName>
    <definedName name="Z_4C90624F_6E0D_4C01_87CE_838F065AFB5C_.wvu.FilterData" localSheetId="3" hidden="1">'Mar 24'!$A$13:$B$92</definedName>
    <definedName name="Z_4C90624F_6E0D_4C01_87CE_838F065AFB5C_.wvu.FilterData" localSheetId="11" hidden="1">'Nov 24'!$A$13:$B$86</definedName>
    <definedName name="Z_4C90624F_6E0D_4C01_87CE_838F065AFB5C_.wvu.FilterData" localSheetId="10" hidden="1">'Oct 24'!$A$13:$B$88</definedName>
    <definedName name="Z_4C90624F_6E0D_4C01_87CE_838F065AFB5C_.wvu.FilterData" localSheetId="0" hidden="1">REF!#REF!</definedName>
    <definedName name="Z_4C90624F_6E0D_4C01_87CE_838F065AFB5C_.wvu.FilterData" localSheetId="9" hidden="1">'Sep 24'!$A$13:$B$88</definedName>
    <definedName name="Z_4D47E0A6_CE95_4299_9400_D1BBA8C58DE6_.wvu.FilterData" localSheetId="8" hidden="1">'Aou 24'!$A$13:$B$90</definedName>
    <definedName name="Z_4D47E0A6_CE95_4299_9400_D1BBA8C58DE6_.wvu.FilterData" localSheetId="4" hidden="1">'Avr 24'!$A$13:$B$88</definedName>
    <definedName name="Z_4D47E0A6_CE95_4299_9400_D1BBA8C58DE6_.wvu.FilterData" localSheetId="12" hidden="1">'Dec 24'!$A$13:$B$86</definedName>
    <definedName name="Z_4D47E0A6_CE95_4299_9400_D1BBA8C58DE6_.wvu.FilterData" localSheetId="2" hidden="1">'Fev 24'!$A$13:$B$90</definedName>
    <definedName name="Z_4D47E0A6_CE95_4299_9400_D1BBA8C58DE6_.wvu.FilterData" localSheetId="1" hidden="1">'Jan 24'!$A$13:$B$90</definedName>
    <definedName name="Z_4D47E0A6_CE95_4299_9400_D1BBA8C58DE6_.wvu.FilterData" localSheetId="7" hidden="1">'Jul 24'!$A$13:$B$90</definedName>
    <definedName name="Z_4D47E0A6_CE95_4299_9400_D1BBA8C58DE6_.wvu.FilterData" localSheetId="6" hidden="1">'Jun 24'!$A$13:$B$88</definedName>
    <definedName name="Z_4D47E0A6_CE95_4299_9400_D1BBA8C58DE6_.wvu.FilterData" localSheetId="5" hidden="1">'Mai 24'!$A$13:$B$88</definedName>
    <definedName name="Z_4D47E0A6_CE95_4299_9400_D1BBA8C58DE6_.wvu.FilterData" localSheetId="3" hidden="1">'Mar 24'!$A$13:$B$92</definedName>
    <definedName name="Z_4D47E0A6_CE95_4299_9400_D1BBA8C58DE6_.wvu.FilterData" localSheetId="11" hidden="1">'Nov 24'!$A$13:$B$86</definedName>
    <definedName name="Z_4D47E0A6_CE95_4299_9400_D1BBA8C58DE6_.wvu.FilterData" localSheetId="10" hidden="1">'Oct 24'!$A$13:$B$88</definedName>
    <definedName name="Z_4D47E0A6_CE95_4299_9400_D1BBA8C58DE6_.wvu.FilterData" localSheetId="0" hidden="1">REF!#REF!</definedName>
    <definedName name="Z_4D47E0A6_CE95_4299_9400_D1BBA8C58DE6_.wvu.FilterData" localSheetId="9" hidden="1">'Sep 24'!$A$13:$B$88</definedName>
    <definedName name="Z_4D5B1EFF_1A5C_4D3D_83D7_4C6202CC96C3_.wvu.FilterData" localSheetId="8" hidden="1">'Aou 24'!$A$13:$B$90</definedName>
    <definedName name="Z_4D5B1EFF_1A5C_4D3D_83D7_4C6202CC96C3_.wvu.FilterData" localSheetId="4" hidden="1">'Avr 24'!$A$13:$B$88</definedName>
    <definedName name="Z_4D5B1EFF_1A5C_4D3D_83D7_4C6202CC96C3_.wvu.FilterData" localSheetId="12" hidden="1">'Dec 24'!$A$13:$B$86</definedName>
    <definedName name="Z_4D5B1EFF_1A5C_4D3D_83D7_4C6202CC96C3_.wvu.FilterData" localSheetId="2" hidden="1">'Fev 24'!$A$13:$B$90</definedName>
    <definedName name="Z_4D5B1EFF_1A5C_4D3D_83D7_4C6202CC96C3_.wvu.FilterData" localSheetId="1" hidden="1">'Jan 24'!$A$13:$B$90</definedName>
    <definedName name="Z_4D5B1EFF_1A5C_4D3D_83D7_4C6202CC96C3_.wvu.FilterData" localSheetId="7" hidden="1">'Jul 24'!$A$13:$B$90</definedName>
    <definedName name="Z_4D5B1EFF_1A5C_4D3D_83D7_4C6202CC96C3_.wvu.FilterData" localSheetId="6" hidden="1">'Jun 24'!$A$13:$B$88</definedName>
    <definedName name="Z_4D5B1EFF_1A5C_4D3D_83D7_4C6202CC96C3_.wvu.FilterData" localSheetId="5" hidden="1">'Mai 24'!$A$13:$B$88</definedName>
    <definedName name="Z_4D5B1EFF_1A5C_4D3D_83D7_4C6202CC96C3_.wvu.FilterData" localSheetId="3" hidden="1">'Mar 24'!$A$13:$B$92</definedName>
    <definedName name="Z_4D5B1EFF_1A5C_4D3D_83D7_4C6202CC96C3_.wvu.FilterData" localSheetId="11" hidden="1">'Nov 24'!$A$13:$B$86</definedName>
    <definedName name="Z_4D5B1EFF_1A5C_4D3D_83D7_4C6202CC96C3_.wvu.FilterData" localSheetId="10" hidden="1">'Oct 24'!$A$13:$B$88</definedName>
    <definedName name="Z_4D5B1EFF_1A5C_4D3D_83D7_4C6202CC96C3_.wvu.FilterData" localSheetId="0" hidden="1">REF!#REF!</definedName>
    <definedName name="Z_4D5B1EFF_1A5C_4D3D_83D7_4C6202CC96C3_.wvu.FilterData" localSheetId="9" hidden="1">'Sep 24'!$A$13:$B$88</definedName>
    <definedName name="Z_4D620A02_F534_4B51_A92A_29EBADF4810E_.wvu.FilterData" localSheetId="8" hidden="1">'Aou 24'!$A$13:$B$90</definedName>
    <definedName name="Z_4D620A02_F534_4B51_A92A_29EBADF4810E_.wvu.FilterData" localSheetId="4" hidden="1">'Avr 24'!$A$13:$B$88</definedName>
    <definedName name="Z_4D620A02_F534_4B51_A92A_29EBADF4810E_.wvu.FilterData" localSheetId="12" hidden="1">'Dec 24'!$A$13:$B$86</definedName>
    <definedName name="Z_4D620A02_F534_4B51_A92A_29EBADF4810E_.wvu.FilterData" localSheetId="2" hidden="1">'Fev 24'!$A$13:$B$90</definedName>
    <definedName name="Z_4D620A02_F534_4B51_A92A_29EBADF4810E_.wvu.FilterData" localSheetId="1" hidden="1">'Jan 24'!$A$13:$B$90</definedName>
    <definedName name="Z_4D620A02_F534_4B51_A92A_29EBADF4810E_.wvu.FilterData" localSheetId="7" hidden="1">'Jul 24'!$A$13:$B$90</definedName>
    <definedName name="Z_4D620A02_F534_4B51_A92A_29EBADF4810E_.wvu.FilterData" localSheetId="6" hidden="1">'Jun 24'!$A$13:$B$88</definedName>
    <definedName name="Z_4D620A02_F534_4B51_A92A_29EBADF4810E_.wvu.FilterData" localSheetId="5" hidden="1">'Mai 24'!$A$13:$B$88</definedName>
    <definedName name="Z_4D620A02_F534_4B51_A92A_29EBADF4810E_.wvu.FilterData" localSheetId="3" hidden="1">'Mar 24'!$A$13:$B$92</definedName>
    <definedName name="Z_4D620A02_F534_4B51_A92A_29EBADF4810E_.wvu.FilterData" localSheetId="11" hidden="1">'Nov 24'!$A$13:$B$86</definedName>
    <definedName name="Z_4D620A02_F534_4B51_A92A_29EBADF4810E_.wvu.FilterData" localSheetId="10" hidden="1">'Oct 24'!$A$13:$B$88</definedName>
    <definedName name="Z_4D620A02_F534_4B51_A92A_29EBADF4810E_.wvu.FilterData" localSheetId="0" hidden="1">REF!#REF!</definedName>
    <definedName name="Z_4D620A02_F534_4B51_A92A_29EBADF4810E_.wvu.FilterData" localSheetId="9" hidden="1">'Sep 24'!$A$13:$B$88</definedName>
    <definedName name="Z_4E0057A7_4FCF_47B3_B205_75BD1135D051_.wvu.FilterData" localSheetId="8" hidden="1">'Aou 24'!$A$13:$B$90</definedName>
    <definedName name="Z_4E0057A7_4FCF_47B3_B205_75BD1135D051_.wvu.FilterData" localSheetId="4" hidden="1">'Avr 24'!$A$13:$B$88</definedName>
    <definedName name="Z_4E0057A7_4FCF_47B3_B205_75BD1135D051_.wvu.FilterData" localSheetId="12" hidden="1">'Dec 24'!$A$13:$B$86</definedName>
    <definedName name="Z_4E0057A7_4FCF_47B3_B205_75BD1135D051_.wvu.FilterData" localSheetId="2" hidden="1">'Fev 24'!$A$13:$B$90</definedName>
    <definedName name="Z_4E0057A7_4FCF_47B3_B205_75BD1135D051_.wvu.FilterData" localSheetId="1" hidden="1">'Jan 24'!$A$13:$B$90</definedName>
    <definedName name="Z_4E0057A7_4FCF_47B3_B205_75BD1135D051_.wvu.FilterData" localSheetId="7" hidden="1">'Jul 24'!$A$13:$B$90</definedName>
    <definedName name="Z_4E0057A7_4FCF_47B3_B205_75BD1135D051_.wvu.FilterData" localSheetId="6" hidden="1">'Jun 24'!$A$13:$B$88</definedName>
    <definedName name="Z_4E0057A7_4FCF_47B3_B205_75BD1135D051_.wvu.FilterData" localSheetId="5" hidden="1">'Mai 24'!$A$13:$B$88</definedName>
    <definedName name="Z_4E0057A7_4FCF_47B3_B205_75BD1135D051_.wvu.FilterData" localSheetId="3" hidden="1">'Mar 24'!$A$13:$B$92</definedName>
    <definedName name="Z_4E0057A7_4FCF_47B3_B205_75BD1135D051_.wvu.FilterData" localSheetId="11" hidden="1">'Nov 24'!$A$13:$B$86</definedName>
    <definedName name="Z_4E0057A7_4FCF_47B3_B205_75BD1135D051_.wvu.FilterData" localSheetId="10" hidden="1">'Oct 24'!$A$13:$B$88</definedName>
    <definedName name="Z_4E0057A7_4FCF_47B3_B205_75BD1135D051_.wvu.FilterData" localSheetId="0" hidden="1">REF!#REF!</definedName>
    <definedName name="Z_4E0057A7_4FCF_47B3_B205_75BD1135D051_.wvu.FilterData" localSheetId="9" hidden="1">'Sep 24'!$A$13:$B$88</definedName>
    <definedName name="Z_4E496292_A6F0_437D_9033_D710C25B81EE_.wvu.FilterData" localSheetId="8" hidden="1">'Aou 24'!$A$13:$B$90</definedName>
    <definedName name="Z_4E496292_A6F0_437D_9033_D710C25B81EE_.wvu.FilterData" localSheetId="4" hidden="1">'Avr 24'!$A$13:$B$88</definedName>
    <definedName name="Z_4E496292_A6F0_437D_9033_D710C25B81EE_.wvu.FilterData" localSheetId="12" hidden="1">'Dec 24'!$A$13:$B$86</definedName>
    <definedName name="Z_4E496292_A6F0_437D_9033_D710C25B81EE_.wvu.FilterData" localSheetId="2" hidden="1">'Fev 24'!$A$13:$B$90</definedName>
    <definedName name="Z_4E496292_A6F0_437D_9033_D710C25B81EE_.wvu.FilterData" localSheetId="1" hidden="1">'Jan 24'!$A$13:$B$90</definedName>
    <definedName name="Z_4E496292_A6F0_437D_9033_D710C25B81EE_.wvu.FilterData" localSheetId="7" hidden="1">'Jul 24'!$A$13:$B$90</definedName>
    <definedName name="Z_4E496292_A6F0_437D_9033_D710C25B81EE_.wvu.FilterData" localSheetId="6" hidden="1">'Jun 24'!$A$13:$B$88</definedName>
    <definedName name="Z_4E496292_A6F0_437D_9033_D710C25B81EE_.wvu.FilterData" localSheetId="5" hidden="1">'Mai 24'!$A$13:$B$88</definedName>
    <definedName name="Z_4E496292_A6F0_437D_9033_D710C25B81EE_.wvu.FilterData" localSheetId="3" hidden="1">'Mar 24'!$A$13:$B$92</definedName>
    <definedName name="Z_4E496292_A6F0_437D_9033_D710C25B81EE_.wvu.FilterData" localSheetId="11" hidden="1">'Nov 24'!$A$13:$B$86</definedName>
    <definedName name="Z_4E496292_A6F0_437D_9033_D710C25B81EE_.wvu.FilterData" localSheetId="10" hidden="1">'Oct 24'!$A$13:$B$88</definedName>
    <definedName name="Z_4E496292_A6F0_437D_9033_D710C25B81EE_.wvu.FilterData" localSheetId="0" hidden="1">REF!#REF!</definedName>
    <definedName name="Z_4E496292_A6F0_437D_9033_D710C25B81EE_.wvu.FilterData" localSheetId="9" hidden="1">'Sep 24'!$A$13:$B$88</definedName>
    <definedName name="Z_4F92B67F_72DA_4DB6_B85F_8A7A546F00D2_.wvu.FilterData" localSheetId="8" hidden="1">'Aou 24'!$A$13:$B$90</definedName>
    <definedName name="Z_4F92B67F_72DA_4DB6_B85F_8A7A546F00D2_.wvu.FilterData" localSheetId="4" hidden="1">'Avr 24'!$A$13:$B$88</definedName>
    <definedName name="Z_4F92B67F_72DA_4DB6_B85F_8A7A546F00D2_.wvu.FilterData" localSheetId="12" hidden="1">'Dec 24'!$A$13:$B$86</definedName>
    <definedName name="Z_4F92B67F_72DA_4DB6_B85F_8A7A546F00D2_.wvu.FilterData" localSheetId="2" hidden="1">'Fev 24'!$A$13:$B$90</definedName>
    <definedName name="Z_4F92B67F_72DA_4DB6_B85F_8A7A546F00D2_.wvu.FilterData" localSheetId="1" hidden="1">'Jan 24'!$A$13:$B$90</definedName>
    <definedName name="Z_4F92B67F_72DA_4DB6_B85F_8A7A546F00D2_.wvu.FilterData" localSheetId="7" hidden="1">'Jul 24'!$A$13:$B$90</definedName>
    <definedName name="Z_4F92B67F_72DA_4DB6_B85F_8A7A546F00D2_.wvu.FilterData" localSheetId="6" hidden="1">'Jun 24'!$A$13:$B$88</definedName>
    <definedName name="Z_4F92B67F_72DA_4DB6_B85F_8A7A546F00D2_.wvu.FilterData" localSheetId="5" hidden="1">'Mai 24'!$A$13:$B$88</definedName>
    <definedName name="Z_4F92B67F_72DA_4DB6_B85F_8A7A546F00D2_.wvu.FilterData" localSheetId="3" hidden="1">'Mar 24'!$A$13:$B$92</definedName>
    <definedName name="Z_4F92B67F_72DA_4DB6_B85F_8A7A546F00D2_.wvu.FilterData" localSheetId="11" hidden="1">'Nov 24'!$A$13:$B$86</definedName>
    <definedName name="Z_4F92B67F_72DA_4DB6_B85F_8A7A546F00D2_.wvu.FilterData" localSheetId="10" hidden="1">'Oct 24'!$A$13:$B$88</definedName>
    <definedName name="Z_4F92B67F_72DA_4DB6_B85F_8A7A546F00D2_.wvu.FilterData" localSheetId="0" hidden="1">REF!#REF!</definedName>
    <definedName name="Z_4F92B67F_72DA_4DB6_B85F_8A7A546F00D2_.wvu.FilterData" localSheetId="9" hidden="1">'Sep 24'!$A$13:$B$88</definedName>
    <definedName name="Z_4FFFD304_1FD3_431A_8DC6_FF84483E208B_.wvu.FilterData" localSheetId="8" hidden="1">'Aou 24'!$A$13:$B$90</definedName>
    <definedName name="Z_4FFFD304_1FD3_431A_8DC6_FF84483E208B_.wvu.FilterData" localSheetId="4" hidden="1">'Avr 24'!$A$13:$B$88</definedName>
    <definedName name="Z_4FFFD304_1FD3_431A_8DC6_FF84483E208B_.wvu.FilterData" localSheetId="12" hidden="1">'Dec 24'!$A$13:$B$86</definedName>
    <definedName name="Z_4FFFD304_1FD3_431A_8DC6_FF84483E208B_.wvu.FilterData" localSheetId="2" hidden="1">'Fev 24'!$A$13:$B$90</definedName>
    <definedName name="Z_4FFFD304_1FD3_431A_8DC6_FF84483E208B_.wvu.FilterData" localSheetId="1" hidden="1">'Jan 24'!$A$13:$B$90</definedName>
    <definedName name="Z_4FFFD304_1FD3_431A_8DC6_FF84483E208B_.wvu.FilterData" localSheetId="7" hidden="1">'Jul 24'!$A$13:$B$90</definedName>
    <definedName name="Z_4FFFD304_1FD3_431A_8DC6_FF84483E208B_.wvu.FilterData" localSheetId="6" hidden="1">'Jun 24'!$A$13:$B$88</definedName>
    <definedName name="Z_4FFFD304_1FD3_431A_8DC6_FF84483E208B_.wvu.FilterData" localSheetId="5" hidden="1">'Mai 24'!$A$13:$B$88</definedName>
    <definedName name="Z_4FFFD304_1FD3_431A_8DC6_FF84483E208B_.wvu.FilterData" localSheetId="3" hidden="1">'Mar 24'!$A$13:$B$92</definedName>
    <definedName name="Z_4FFFD304_1FD3_431A_8DC6_FF84483E208B_.wvu.FilterData" localSheetId="11" hidden="1">'Nov 24'!$A$13:$B$86</definedName>
    <definedName name="Z_4FFFD304_1FD3_431A_8DC6_FF84483E208B_.wvu.FilterData" localSheetId="10" hidden="1">'Oct 24'!$A$13:$B$88</definedName>
    <definedName name="Z_4FFFD304_1FD3_431A_8DC6_FF84483E208B_.wvu.FilterData" localSheetId="0" hidden="1">REF!#REF!</definedName>
    <definedName name="Z_4FFFD304_1FD3_431A_8DC6_FF84483E208B_.wvu.FilterData" localSheetId="9" hidden="1">'Sep 24'!$A$13:$B$88</definedName>
    <definedName name="Z_505CE1FA_65F9_4742_82A8_2EBD50AEA608_.wvu.FilterData" localSheetId="8" hidden="1">'Aou 24'!$A$13:$B$90</definedName>
    <definedName name="Z_505CE1FA_65F9_4742_82A8_2EBD50AEA608_.wvu.FilterData" localSheetId="4" hidden="1">'Avr 24'!$A$13:$B$88</definedName>
    <definedName name="Z_505CE1FA_65F9_4742_82A8_2EBD50AEA608_.wvu.FilterData" localSheetId="12" hidden="1">'Dec 24'!$A$13:$B$86</definedName>
    <definedName name="Z_505CE1FA_65F9_4742_82A8_2EBD50AEA608_.wvu.FilterData" localSheetId="2" hidden="1">'Fev 24'!$A$13:$B$90</definedName>
    <definedName name="Z_505CE1FA_65F9_4742_82A8_2EBD50AEA608_.wvu.FilterData" localSheetId="1" hidden="1">'Jan 24'!$A$13:$B$90</definedName>
    <definedName name="Z_505CE1FA_65F9_4742_82A8_2EBD50AEA608_.wvu.FilterData" localSheetId="7" hidden="1">'Jul 24'!$A$13:$B$90</definedName>
    <definedName name="Z_505CE1FA_65F9_4742_82A8_2EBD50AEA608_.wvu.FilterData" localSheetId="6" hidden="1">'Jun 24'!$A$13:$B$88</definedName>
    <definedName name="Z_505CE1FA_65F9_4742_82A8_2EBD50AEA608_.wvu.FilterData" localSheetId="5" hidden="1">'Mai 24'!$A$13:$B$88</definedName>
    <definedName name="Z_505CE1FA_65F9_4742_82A8_2EBD50AEA608_.wvu.FilterData" localSheetId="3" hidden="1">'Mar 24'!$A$13:$B$92</definedName>
    <definedName name="Z_505CE1FA_65F9_4742_82A8_2EBD50AEA608_.wvu.FilterData" localSheetId="11" hidden="1">'Nov 24'!$A$13:$B$86</definedName>
    <definedName name="Z_505CE1FA_65F9_4742_82A8_2EBD50AEA608_.wvu.FilterData" localSheetId="10" hidden="1">'Oct 24'!$A$13:$B$88</definedName>
    <definedName name="Z_505CE1FA_65F9_4742_82A8_2EBD50AEA608_.wvu.FilterData" localSheetId="0" hidden="1">REF!#REF!</definedName>
    <definedName name="Z_505CE1FA_65F9_4742_82A8_2EBD50AEA608_.wvu.FilterData" localSheetId="9" hidden="1">'Sep 24'!$A$13:$B$88</definedName>
    <definedName name="Z_509440EB_9549_4512_AAE9_822502729BB3_.wvu.FilterData" localSheetId="8" hidden="1">'Aou 24'!$A$13:$B$90</definedName>
    <definedName name="Z_509440EB_9549_4512_AAE9_822502729BB3_.wvu.FilterData" localSheetId="4" hidden="1">'Avr 24'!$A$13:$B$88</definedName>
    <definedName name="Z_509440EB_9549_4512_AAE9_822502729BB3_.wvu.FilterData" localSheetId="12" hidden="1">'Dec 24'!$A$13:$B$86</definedName>
    <definedName name="Z_509440EB_9549_4512_AAE9_822502729BB3_.wvu.FilterData" localSheetId="2" hidden="1">'Fev 24'!$A$13:$B$90</definedName>
    <definedName name="Z_509440EB_9549_4512_AAE9_822502729BB3_.wvu.FilterData" localSheetId="1" hidden="1">'Jan 24'!$A$13:$B$90</definedName>
    <definedName name="Z_509440EB_9549_4512_AAE9_822502729BB3_.wvu.FilterData" localSheetId="7" hidden="1">'Jul 24'!$A$13:$B$90</definedName>
    <definedName name="Z_509440EB_9549_4512_AAE9_822502729BB3_.wvu.FilterData" localSheetId="6" hidden="1">'Jun 24'!$A$13:$B$88</definedName>
    <definedName name="Z_509440EB_9549_4512_AAE9_822502729BB3_.wvu.FilterData" localSheetId="5" hidden="1">'Mai 24'!$A$13:$B$88</definedName>
    <definedName name="Z_509440EB_9549_4512_AAE9_822502729BB3_.wvu.FilterData" localSheetId="3" hidden="1">'Mar 24'!$A$13:$B$92</definedName>
    <definedName name="Z_509440EB_9549_4512_AAE9_822502729BB3_.wvu.FilterData" localSheetId="11" hidden="1">'Nov 24'!$A$13:$B$86</definedName>
    <definedName name="Z_509440EB_9549_4512_AAE9_822502729BB3_.wvu.FilterData" localSheetId="10" hidden="1">'Oct 24'!$A$13:$B$88</definedName>
    <definedName name="Z_509440EB_9549_4512_AAE9_822502729BB3_.wvu.FilterData" localSheetId="0" hidden="1">REF!#REF!</definedName>
    <definedName name="Z_509440EB_9549_4512_AAE9_822502729BB3_.wvu.FilterData" localSheetId="9" hidden="1">'Sep 24'!$A$13:$B$88</definedName>
    <definedName name="Z_51BC58E4_756F_4864_9256_34A8C19F0E02_.wvu.FilterData" localSheetId="8" hidden="1">'Aou 24'!$A$13:$B$90</definedName>
    <definedName name="Z_51BC58E4_756F_4864_9256_34A8C19F0E02_.wvu.FilterData" localSheetId="4" hidden="1">'Avr 24'!$A$13:$B$88</definedName>
    <definedName name="Z_51BC58E4_756F_4864_9256_34A8C19F0E02_.wvu.FilterData" localSheetId="12" hidden="1">'Dec 24'!$A$13:$B$86</definedName>
    <definedName name="Z_51BC58E4_756F_4864_9256_34A8C19F0E02_.wvu.FilterData" localSheetId="2" hidden="1">'Fev 24'!$A$13:$B$90</definedName>
    <definedName name="Z_51BC58E4_756F_4864_9256_34A8C19F0E02_.wvu.FilterData" localSheetId="1" hidden="1">'Jan 24'!$A$13:$B$90</definedName>
    <definedName name="Z_51BC58E4_756F_4864_9256_34A8C19F0E02_.wvu.FilterData" localSheetId="7" hidden="1">'Jul 24'!$A$13:$B$90</definedName>
    <definedName name="Z_51BC58E4_756F_4864_9256_34A8C19F0E02_.wvu.FilterData" localSheetId="6" hidden="1">'Jun 24'!$A$13:$B$88</definedName>
    <definedName name="Z_51BC58E4_756F_4864_9256_34A8C19F0E02_.wvu.FilterData" localSheetId="5" hidden="1">'Mai 24'!$A$13:$B$88</definedName>
    <definedName name="Z_51BC58E4_756F_4864_9256_34A8C19F0E02_.wvu.FilterData" localSheetId="3" hidden="1">'Mar 24'!$A$13:$B$92</definedName>
    <definedName name="Z_51BC58E4_756F_4864_9256_34A8C19F0E02_.wvu.FilterData" localSheetId="11" hidden="1">'Nov 24'!$A$13:$B$86</definedName>
    <definedName name="Z_51BC58E4_756F_4864_9256_34A8C19F0E02_.wvu.FilterData" localSheetId="10" hidden="1">'Oct 24'!$A$13:$B$88</definedName>
    <definedName name="Z_51BC58E4_756F_4864_9256_34A8C19F0E02_.wvu.FilterData" localSheetId="0" hidden="1">REF!#REF!</definedName>
    <definedName name="Z_51BC58E4_756F_4864_9256_34A8C19F0E02_.wvu.FilterData" localSheetId="9" hidden="1">'Sep 24'!$A$13:$B$88</definedName>
    <definedName name="Z_557082C7_B5F1_4ED6_A2B5_F6CAB9E09F29_.wvu.FilterData" localSheetId="8" hidden="1">'Aou 24'!$A$13:$B$90</definedName>
    <definedName name="Z_557082C7_B5F1_4ED6_A2B5_F6CAB9E09F29_.wvu.FilterData" localSheetId="4" hidden="1">'Avr 24'!$A$13:$B$88</definedName>
    <definedName name="Z_557082C7_B5F1_4ED6_A2B5_F6CAB9E09F29_.wvu.FilterData" localSheetId="12" hidden="1">'Dec 24'!$A$13:$B$86</definedName>
    <definedName name="Z_557082C7_B5F1_4ED6_A2B5_F6CAB9E09F29_.wvu.FilterData" localSheetId="2" hidden="1">'Fev 24'!$A$13:$B$90</definedName>
    <definedName name="Z_557082C7_B5F1_4ED6_A2B5_F6CAB9E09F29_.wvu.FilterData" localSheetId="1" hidden="1">'Jan 24'!$A$13:$B$90</definedName>
    <definedName name="Z_557082C7_B5F1_4ED6_A2B5_F6CAB9E09F29_.wvu.FilterData" localSheetId="7" hidden="1">'Jul 24'!$A$13:$B$90</definedName>
    <definedName name="Z_557082C7_B5F1_4ED6_A2B5_F6CAB9E09F29_.wvu.FilterData" localSheetId="6" hidden="1">'Jun 24'!$A$13:$B$88</definedName>
    <definedName name="Z_557082C7_B5F1_4ED6_A2B5_F6CAB9E09F29_.wvu.FilterData" localSheetId="5" hidden="1">'Mai 24'!$A$13:$B$88</definedName>
    <definedName name="Z_557082C7_B5F1_4ED6_A2B5_F6CAB9E09F29_.wvu.FilterData" localSheetId="3" hidden="1">'Mar 24'!$A$13:$B$92</definedName>
    <definedName name="Z_557082C7_B5F1_4ED6_A2B5_F6CAB9E09F29_.wvu.FilterData" localSheetId="11" hidden="1">'Nov 24'!$A$13:$B$86</definedName>
    <definedName name="Z_557082C7_B5F1_4ED6_A2B5_F6CAB9E09F29_.wvu.FilterData" localSheetId="10" hidden="1">'Oct 24'!$A$13:$B$88</definedName>
    <definedName name="Z_557082C7_B5F1_4ED6_A2B5_F6CAB9E09F29_.wvu.FilterData" localSheetId="0" hidden="1">REF!#REF!</definedName>
    <definedName name="Z_557082C7_B5F1_4ED6_A2B5_F6CAB9E09F29_.wvu.FilterData" localSheetId="9" hidden="1">'Sep 24'!$A$13:$B$88</definedName>
    <definedName name="Z_568A99CA_8314_49A6_A949_7E6E200BBC52_.wvu.FilterData" localSheetId="8" hidden="1">'Aou 24'!$A$13:$B$90</definedName>
    <definedName name="Z_568A99CA_8314_49A6_A949_7E6E200BBC52_.wvu.FilterData" localSheetId="4" hidden="1">'Avr 24'!$A$13:$B$88</definedName>
    <definedName name="Z_568A99CA_8314_49A6_A949_7E6E200BBC52_.wvu.FilterData" localSheetId="12" hidden="1">'Dec 24'!$A$13:$B$86</definedName>
    <definedName name="Z_568A99CA_8314_49A6_A949_7E6E200BBC52_.wvu.FilterData" localSheetId="2" hidden="1">'Fev 24'!$A$13:$B$90</definedName>
    <definedName name="Z_568A99CA_8314_49A6_A949_7E6E200BBC52_.wvu.FilterData" localSheetId="1" hidden="1">'Jan 24'!$A$13:$B$90</definedName>
    <definedName name="Z_568A99CA_8314_49A6_A949_7E6E200BBC52_.wvu.FilterData" localSheetId="7" hidden="1">'Jul 24'!$A$13:$B$90</definedName>
    <definedName name="Z_568A99CA_8314_49A6_A949_7E6E200BBC52_.wvu.FilterData" localSheetId="6" hidden="1">'Jun 24'!$A$13:$B$88</definedName>
    <definedName name="Z_568A99CA_8314_49A6_A949_7E6E200BBC52_.wvu.FilterData" localSheetId="5" hidden="1">'Mai 24'!$A$13:$B$88</definedName>
    <definedName name="Z_568A99CA_8314_49A6_A949_7E6E200BBC52_.wvu.FilterData" localSheetId="3" hidden="1">'Mar 24'!$A$13:$B$92</definedName>
    <definedName name="Z_568A99CA_8314_49A6_A949_7E6E200BBC52_.wvu.FilterData" localSheetId="11" hidden="1">'Nov 24'!$A$13:$B$86</definedName>
    <definedName name="Z_568A99CA_8314_49A6_A949_7E6E200BBC52_.wvu.FilterData" localSheetId="10" hidden="1">'Oct 24'!$A$13:$B$88</definedName>
    <definedName name="Z_568A99CA_8314_49A6_A949_7E6E200BBC52_.wvu.FilterData" localSheetId="0" hidden="1">REF!#REF!</definedName>
    <definedName name="Z_568A99CA_8314_49A6_A949_7E6E200BBC52_.wvu.FilterData" localSheetId="9" hidden="1">'Sep 24'!$A$13:$B$88</definedName>
    <definedName name="Z_57824F4D_9BF0_41D3_AEF6_0B1ABDA39193_.wvu.FilterData" localSheetId="8" hidden="1">'Aou 24'!$A$13:$B$90</definedName>
    <definedName name="Z_57824F4D_9BF0_41D3_AEF6_0B1ABDA39193_.wvu.FilterData" localSheetId="4" hidden="1">'Avr 24'!$A$13:$B$88</definedName>
    <definedName name="Z_57824F4D_9BF0_41D3_AEF6_0B1ABDA39193_.wvu.FilterData" localSheetId="12" hidden="1">'Dec 24'!$A$13:$B$86</definedName>
    <definedName name="Z_57824F4D_9BF0_41D3_AEF6_0B1ABDA39193_.wvu.FilterData" localSheetId="2" hidden="1">'Fev 24'!$A$13:$B$90</definedName>
    <definedName name="Z_57824F4D_9BF0_41D3_AEF6_0B1ABDA39193_.wvu.FilterData" localSheetId="1" hidden="1">'Jan 24'!$A$13:$B$90</definedName>
    <definedName name="Z_57824F4D_9BF0_41D3_AEF6_0B1ABDA39193_.wvu.FilterData" localSheetId="7" hidden="1">'Jul 24'!$A$13:$B$90</definedName>
    <definedName name="Z_57824F4D_9BF0_41D3_AEF6_0B1ABDA39193_.wvu.FilterData" localSheetId="6" hidden="1">'Jun 24'!$A$13:$B$88</definedName>
    <definedName name="Z_57824F4D_9BF0_41D3_AEF6_0B1ABDA39193_.wvu.FilterData" localSheetId="5" hidden="1">'Mai 24'!$A$13:$B$88</definedName>
    <definedName name="Z_57824F4D_9BF0_41D3_AEF6_0B1ABDA39193_.wvu.FilterData" localSheetId="3" hidden="1">'Mar 24'!$A$13:$B$92</definedName>
    <definedName name="Z_57824F4D_9BF0_41D3_AEF6_0B1ABDA39193_.wvu.FilterData" localSheetId="11" hidden="1">'Nov 24'!$A$13:$B$86</definedName>
    <definedName name="Z_57824F4D_9BF0_41D3_AEF6_0B1ABDA39193_.wvu.FilterData" localSheetId="10" hidden="1">'Oct 24'!$A$13:$B$88</definedName>
    <definedName name="Z_57824F4D_9BF0_41D3_AEF6_0B1ABDA39193_.wvu.FilterData" localSheetId="0" hidden="1">REF!#REF!</definedName>
    <definedName name="Z_57824F4D_9BF0_41D3_AEF6_0B1ABDA39193_.wvu.FilterData" localSheetId="9" hidden="1">'Sep 24'!$A$13:$B$88</definedName>
    <definedName name="Z_5965A6AC_08BD_4EA0_9DB7_7F10369AC141_.wvu.FilterData" localSheetId="8" hidden="1">'Aou 24'!$A$13:$B$90</definedName>
    <definedName name="Z_5965A6AC_08BD_4EA0_9DB7_7F10369AC141_.wvu.FilterData" localSheetId="4" hidden="1">'Avr 24'!$A$13:$B$88</definedName>
    <definedName name="Z_5965A6AC_08BD_4EA0_9DB7_7F10369AC141_.wvu.FilterData" localSheetId="12" hidden="1">'Dec 24'!$A$13:$B$86</definedName>
    <definedName name="Z_5965A6AC_08BD_4EA0_9DB7_7F10369AC141_.wvu.FilterData" localSheetId="2" hidden="1">'Fev 24'!$A$13:$B$90</definedName>
    <definedName name="Z_5965A6AC_08BD_4EA0_9DB7_7F10369AC141_.wvu.FilterData" localSheetId="1" hidden="1">'Jan 24'!$A$13:$B$90</definedName>
    <definedName name="Z_5965A6AC_08BD_4EA0_9DB7_7F10369AC141_.wvu.FilterData" localSheetId="7" hidden="1">'Jul 24'!$A$13:$B$90</definedName>
    <definedName name="Z_5965A6AC_08BD_4EA0_9DB7_7F10369AC141_.wvu.FilterData" localSheetId="6" hidden="1">'Jun 24'!$A$13:$B$88</definedName>
    <definedName name="Z_5965A6AC_08BD_4EA0_9DB7_7F10369AC141_.wvu.FilterData" localSheetId="5" hidden="1">'Mai 24'!$A$13:$B$88</definedName>
    <definedName name="Z_5965A6AC_08BD_4EA0_9DB7_7F10369AC141_.wvu.FilterData" localSheetId="3" hidden="1">'Mar 24'!$A$13:$B$92</definedName>
    <definedName name="Z_5965A6AC_08BD_4EA0_9DB7_7F10369AC141_.wvu.FilterData" localSheetId="11" hidden="1">'Nov 24'!$A$13:$B$86</definedName>
    <definedName name="Z_5965A6AC_08BD_4EA0_9DB7_7F10369AC141_.wvu.FilterData" localSheetId="10" hidden="1">'Oct 24'!$A$13:$B$88</definedName>
    <definedName name="Z_5965A6AC_08BD_4EA0_9DB7_7F10369AC141_.wvu.FilterData" localSheetId="0" hidden="1">REF!#REF!</definedName>
    <definedName name="Z_5965A6AC_08BD_4EA0_9DB7_7F10369AC141_.wvu.FilterData" localSheetId="9" hidden="1">'Sep 24'!$A$13:$B$88</definedName>
    <definedName name="Z_59E775D5_E066_4214_AABB_523EBE8944EA_.wvu.FilterData" localSheetId="8" hidden="1">'Aou 24'!$A$13:$B$90</definedName>
    <definedName name="Z_59E775D5_E066_4214_AABB_523EBE8944EA_.wvu.FilterData" localSheetId="4" hidden="1">'Avr 24'!$A$13:$B$88</definedName>
    <definedName name="Z_59E775D5_E066_4214_AABB_523EBE8944EA_.wvu.FilterData" localSheetId="12" hidden="1">'Dec 24'!$A$13:$B$86</definedName>
    <definedName name="Z_59E775D5_E066_4214_AABB_523EBE8944EA_.wvu.FilterData" localSheetId="2" hidden="1">'Fev 24'!$A$13:$B$90</definedName>
    <definedName name="Z_59E775D5_E066_4214_AABB_523EBE8944EA_.wvu.FilterData" localSheetId="1" hidden="1">'Jan 24'!$A$13:$B$90</definedName>
    <definedName name="Z_59E775D5_E066_4214_AABB_523EBE8944EA_.wvu.FilterData" localSheetId="7" hidden="1">'Jul 24'!$A$13:$B$90</definedName>
    <definedName name="Z_59E775D5_E066_4214_AABB_523EBE8944EA_.wvu.FilterData" localSheetId="6" hidden="1">'Jun 24'!$A$13:$B$88</definedName>
    <definedName name="Z_59E775D5_E066_4214_AABB_523EBE8944EA_.wvu.FilterData" localSheetId="5" hidden="1">'Mai 24'!$A$13:$B$88</definedName>
    <definedName name="Z_59E775D5_E066_4214_AABB_523EBE8944EA_.wvu.FilterData" localSheetId="3" hidden="1">'Mar 24'!$A$13:$B$92</definedName>
    <definedName name="Z_59E775D5_E066_4214_AABB_523EBE8944EA_.wvu.FilterData" localSheetId="11" hidden="1">'Nov 24'!$A$13:$B$86</definedName>
    <definedName name="Z_59E775D5_E066_4214_AABB_523EBE8944EA_.wvu.FilterData" localSheetId="10" hidden="1">'Oct 24'!$A$13:$B$88</definedName>
    <definedName name="Z_59E775D5_E066_4214_AABB_523EBE8944EA_.wvu.FilterData" localSheetId="0" hidden="1">REF!#REF!</definedName>
    <definedName name="Z_59E775D5_E066_4214_AABB_523EBE8944EA_.wvu.FilterData" localSheetId="9" hidden="1">'Sep 24'!$A$13:$B$88</definedName>
    <definedName name="Z_5C1C52FE_156F_45FC_8851_F553D95CA718_.wvu.FilterData" localSheetId="8" hidden="1">'Aou 24'!$A$13:$B$90</definedName>
    <definedName name="Z_5C1C52FE_156F_45FC_8851_F553D95CA718_.wvu.FilterData" localSheetId="4" hidden="1">'Avr 24'!$A$13:$B$88</definedName>
    <definedName name="Z_5C1C52FE_156F_45FC_8851_F553D95CA718_.wvu.FilterData" localSheetId="12" hidden="1">'Dec 24'!$A$13:$B$86</definedName>
    <definedName name="Z_5C1C52FE_156F_45FC_8851_F553D95CA718_.wvu.FilterData" localSheetId="2" hidden="1">'Fev 24'!$A$13:$B$90</definedName>
    <definedName name="Z_5C1C52FE_156F_45FC_8851_F553D95CA718_.wvu.FilterData" localSheetId="1" hidden="1">'Jan 24'!$A$13:$B$90</definedName>
    <definedName name="Z_5C1C52FE_156F_45FC_8851_F553D95CA718_.wvu.FilterData" localSheetId="7" hidden="1">'Jul 24'!$A$13:$B$90</definedName>
    <definedName name="Z_5C1C52FE_156F_45FC_8851_F553D95CA718_.wvu.FilterData" localSheetId="6" hidden="1">'Jun 24'!$A$13:$B$88</definedName>
    <definedName name="Z_5C1C52FE_156F_45FC_8851_F553D95CA718_.wvu.FilterData" localSheetId="5" hidden="1">'Mai 24'!$A$13:$B$88</definedName>
    <definedName name="Z_5C1C52FE_156F_45FC_8851_F553D95CA718_.wvu.FilterData" localSheetId="3" hidden="1">'Mar 24'!$A$13:$B$92</definedName>
    <definedName name="Z_5C1C52FE_156F_45FC_8851_F553D95CA718_.wvu.FilterData" localSheetId="11" hidden="1">'Nov 24'!$A$13:$B$86</definedName>
    <definedName name="Z_5C1C52FE_156F_45FC_8851_F553D95CA718_.wvu.FilterData" localSheetId="10" hidden="1">'Oct 24'!$A$13:$B$88</definedName>
    <definedName name="Z_5C1C52FE_156F_45FC_8851_F553D95CA718_.wvu.FilterData" localSheetId="0" hidden="1">REF!#REF!</definedName>
    <definedName name="Z_5C1C52FE_156F_45FC_8851_F553D95CA718_.wvu.FilterData" localSheetId="9" hidden="1">'Sep 24'!$A$13:$B$88</definedName>
    <definedName name="Z_5C876EE9_5D62_4C42_B142_BEE90407ADA5_.wvu.FilterData" localSheetId="8" hidden="1">'Aou 24'!$A$13:$B$90</definedName>
    <definedName name="Z_5C876EE9_5D62_4C42_B142_BEE90407ADA5_.wvu.FilterData" localSheetId="4" hidden="1">'Avr 24'!$A$13:$B$88</definedName>
    <definedName name="Z_5C876EE9_5D62_4C42_B142_BEE90407ADA5_.wvu.FilterData" localSheetId="12" hidden="1">'Dec 24'!$A$13:$B$86</definedName>
    <definedName name="Z_5C876EE9_5D62_4C42_B142_BEE90407ADA5_.wvu.FilterData" localSheetId="2" hidden="1">'Fev 24'!$A$13:$B$90</definedName>
    <definedName name="Z_5C876EE9_5D62_4C42_B142_BEE90407ADA5_.wvu.FilterData" localSheetId="1" hidden="1">'Jan 24'!$A$13:$B$90</definedName>
    <definedName name="Z_5C876EE9_5D62_4C42_B142_BEE90407ADA5_.wvu.FilterData" localSheetId="7" hidden="1">'Jul 24'!$A$13:$B$90</definedName>
    <definedName name="Z_5C876EE9_5D62_4C42_B142_BEE90407ADA5_.wvu.FilterData" localSheetId="6" hidden="1">'Jun 24'!$A$13:$B$88</definedName>
    <definedName name="Z_5C876EE9_5D62_4C42_B142_BEE90407ADA5_.wvu.FilterData" localSheetId="5" hidden="1">'Mai 24'!$A$13:$B$88</definedName>
    <definedName name="Z_5C876EE9_5D62_4C42_B142_BEE90407ADA5_.wvu.FilterData" localSheetId="3" hidden="1">'Mar 24'!$A$13:$B$92</definedName>
    <definedName name="Z_5C876EE9_5D62_4C42_B142_BEE90407ADA5_.wvu.FilterData" localSheetId="11" hidden="1">'Nov 24'!$A$13:$B$86</definedName>
    <definedName name="Z_5C876EE9_5D62_4C42_B142_BEE90407ADA5_.wvu.FilterData" localSheetId="10" hidden="1">'Oct 24'!$A$13:$B$88</definedName>
    <definedName name="Z_5C876EE9_5D62_4C42_B142_BEE90407ADA5_.wvu.FilterData" localSheetId="0" hidden="1">REF!#REF!</definedName>
    <definedName name="Z_5C876EE9_5D62_4C42_B142_BEE90407ADA5_.wvu.FilterData" localSheetId="9" hidden="1">'Sep 24'!$A$13:$B$88</definedName>
    <definedName name="Z_5E5EE8D6_8C3B_427E_A10F_30C5BA37AC18_.wvu.FilterData" localSheetId="8" hidden="1">'Aou 24'!$A$13:$B$90</definedName>
    <definedName name="Z_5E5EE8D6_8C3B_427E_A10F_30C5BA37AC18_.wvu.FilterData" localSheetId="4" hidden="1">'Avr 24'!$A$13:$B$88</definedName>
    <definedName name="Z_5E5EE8D6_8C3B_427E_A10F_30C5BA37AC18_.wvu.FilterData" localSheetId="12" hidden="1">'Dec 24'!$A$13:$B$86</definedName>
    <definedName name="Z_5E5EE8D6_8C3B_427E_A10F_30C5BA37AC18_.wvu.FilterData" localSheetId="2" hidden="1">'Fev 24'!$A$13:$B$90</definedName>
    <definedName name="Z_5E5EE8D6_8C3B_427E_A10F_30C5BA37AC18_.wvu.FilterData" localSheetId="1" hidden="1">'Jan 24'!$A$13:$B$90</definedName>
    <definedName name="Z_5E5EE8D6_8C3B_427E_A10F_30C5BA37AC18_.wvu.FilterData" localSheetId="7" hidden="1">'Jul 24'!$A$13:$B$90</definedName>
    <definedName name="Z_5E5EE8D6_8C3B_427E_A10F_30C5BA37AC18_.wvu.FilterData" localSheetId="6" hidden="1">'Jun 24'!$A$13:$B$88</definedName>
    <definedName name="Z_5E5EE8D6_8C3B_427E_A10F_30C5BA37AC18_.wvu.FilterData" localSheetId="5" hidden="1">'Mai 24'!$A$13:$B$88</definedName>
    <definedName name="Z_5E5EE8D6_8C3B_427E_A10F_30C5BA37AC18_.wvu.FilterData" localSheetId="3" hidden="1">'Mar 24'!$A$13:$B$92</definedName>
    <definedName name="Z_5E5EE8D6_8C3B_427E_A10F_30C5BA37AC18_.wvu.FilterData" localSheetId="11" hidden="1">'Nov 24'!$A$13:$B$86</definedName>
    <definedName name="Z_5E5EE8D6_8C3B_427E_A10F_30C5BA37AC18_.wvu.FilterData" localSheetId="10" hidden="1">'Oct 24'!$A$13:$B$88</definedName>
    <definedName name="Z_5E5EE8D6_8C3B_427E_A10F_30C5BA37AC18_.wvu.FilterData" localSheetId="0" hidden="1">REF!#REF!</definedName>
    <definedName name="Z_5E5EE8D6_8C3B_427E_A10F_30C5BA37AC18_.wvu.FilterData" localSheetId="9" hidden="1">'Sep 24'!$A$13:$B$88</definedName>
    <definedName name="Z_5ECC43AE_0D2D_4D06_995E_E1525C86E263_.wvu.FilterData" localSheetId="8" hidden="1">'Aou 24'!$A$13:$B$90</definedName>
    <definedName name="Z_5ECC43AE_0D2D_4D06_995E_E1525C86E263_.wvu.FilterData" localSheetId="4" hidden="1">'Avr 24'!$A$13:$B$88</definedName>
    <definedName name="Z_5ECC43AE_0D2D_4D06_995E_E1525C86E263_.wvu.FilterData" localSheetId="12" hidden="1">'Dec 24'!$A$13:$B$86</definedName>
    <definedName name="Z_5ECC43AE_0D2D_4D06_995E_E1525C86E263_.wvu.FilterData" localSheetId="2" hidden="1">'Fev 24'!$A$13:$B$90</definedName>
    <definedName name="Z_5ECC43AE_0D2D_4D06_995E_E1525C86E263_.wvu.FilterData" localSheetId="1" hidden="1">'Jan 24'!$A$13:$B$90</definedName>
    <definedName name="Z_5ECC43AE_0D2D_4D06_995E_E1525C86E263_.wvu.FilterData" localSheetId="7" hidden="1">'Jul 24'!$A$13:$B$90</definedName>
    <definedName name="Z_5ECC43AE_0D2D_4D06_995E_E1525C86E263_.wvu.FilterData" localSheetId="6" hidden="1">'Jun 24'!$A$13:$B$88</definedName>
    <definedName name="Z_5ECC43AE_0D2D_4D06_995E_E1525C86E263_.wvu.FilterData" localSheetId="5" hidden="1">'Mai 24'!$A$13:$B$88</definedName>
    <definedName name="Z_5ECC43AE_0D2D_4D06_995E_E1525C86E263_.wvu.FilterData" localSheetId="3" hidden="1">'Mar 24'!$A$13:$B$92</definedName>
    <definedName name="Z_5ECC43AE_0D2D_4D06_995E_E1525C86E263_.wvu.FilterData" localSheetId="11" hidden="1">'Nov 24'!$A$13:$B$86</definedName>
    <definedName name="Z_5ECC43AE_0D2D_4D06_995E_E1525C86E263_.wvu.FilterData" localSheetId="10" hidden="1">'Oct 24'!$A$13:$B$88</definedName>
    <definedName name="Z_5ECC43AE_0D2D_4D06_995E_E1525C86E263_.wvu.FilterData" localSheetId="0" hidden="1">REF!#REF!</definedName>
    <definedName name="Z_5ECC43AE_0D2D_4D06_995E_E1525C86E263_.wvu.FilterData" localSheetId="9" hidden="1">'Sep 24'!$A$13:$B$88</definedName>
    <definedName name="Z_5EF33B60_4933_4B49_B23E_A53EFE909F55_.wvu.FilterData" localSheetId="8" hidden="1">'Aou 24'!$A$13:$B$90</definedName>
    <definedName name="Z_5EF33B60_4933_4B49_B23E_A53EFE909F55_.wvu.FilterData" localSheetId="4" hidden="1">'Avr 24'!$A$13:$B$88</definedName>
    <definedName name="Z_5EF33B60_4933_4B49_B23E_A53EFE909F55_.wvu.FilterData" localSheetId="12" hidden="1">'Dec 24'!$A$13:$B$86</definedName>
    <definedName name="Z_5EF33B60_4933_4B49_B23E_A53EFE909F55_.wvu.FilterData" localSheetId="2" hidden="1">'Fev 24'!$A$13:$B$90</definedName>
    <definedName name="Z_5EF33B60_4933_4B49_B23E_A53EFE909F55_.wvu.FilterData" localSheetId="1" hidden="1">'Jan 24'!$A$13:$B$90</definedName>
    <definedName name="Z_5EF33B60_4933_4B49_B23E_A53EFE909F55_.wvu.FilterData" localSheetId="7" hidden="1">'Jul 24'!$A$13:$B$90</definedName>
    <definedName name="Z_5EF33B60_4933_4B49_B23E_A53EFE909F55_.wvu.FilterData" localSheetId="6" hidden="1">'Jun 24'!$A$13:$B$88</definedName>
    <definedName name="Z_5EF33B60_4933_4B49_B23E_A53EFE909F55_.wvu.FilterData" localSheetId="5" hidden="1">'Mai 24'!$A$13:$B$88</definedName>
    <definedName name="Z_5EF33B60_4933_4B49_B23E_A53EFE909F55_.wvu.FilterData" localSheetId="3" hidden="1">'Mar 24'!$A$13:$B$92</definedName>
    <definedName name="Z_5EF33B60_4933_4B49_B23E_A53EFE909F55_.wvu.FilterData" localSheetId="11" hidden="1">'Nov 24'!$A$13:$B$86</definedName>
    <definedName name="Z_5EF33B60_4933_4B49_B23E_A53EFE909F55_.wvu.FilterData" localSheetId="10" hidden="1">'Oct 24'!$A$13:$B$88</definedName>
    <definedName name="Z_5EF33B60_4933_4B49_B23E_A53EFE909F55_.wvu.FilterData" localSheetId="0" hidden="1">REF!#REF!</definedName>
    <definedName name="Z_5EF33B60_4933_4B49_B23E_A53EFE909F55_.wvu.FilterData" localSheetId="9" hidden="1">'Sep 24'!$A$13:$B$88</definedName>
    <definedName name="Z_6057A0C5_C850_4B08_9140_218BF2E3132C_.wvu.FilterData" localSheetId="8" hidden="1">'Aou 24'!$A$13:$B$90</definedName>
    <definedName name="Z_6057A0C5_C850_4B08_9140_218BF2E3132C_.wvu.FilterData" localSheetId="4" hidden="1">'Avr 24'!$A$13:$B$88</definedName>
    <definedName name="Z_6057A0C5_C850_4B08_9140_218BF2E3132C_.wvu.FilterData" localSheetId="12" hidden="1">'Dec 24'!$A$13:$B$86</definedName>
    <definedName name="Z_6057A0C5_C850_4B08_9140_218BF2E3132C_.wvu.FilterData" localSheetId="2" hidden="1">'Fev 24'!$A$13:$B$90</definedName>
    <definedName name="Z_6057A0C5_C850_4B08_9140_218BF2E3132C_.wvu.FilterData" localSheetId="1" hidden="1">'Jan 24'!$A$13:$B$90</definedName>
    <definedName name="Z_6057A0C5_C850_4B08_9140_218BF2E3132C_.wvu.FilterData" localSheetId="7" hidden="1">'Jul 24'!$A$13:$B$90</definedName>
    <definedName name="Z_6057A0C5_C850_4B08_9140_218BF2E3132C_.wvu.FilterData" localSheetId="6" hidden="1">'Jun 24'!$A$13:$B$88</definedName>
    <definedName name="Z_6057A0C5_C850_4B08_9140_218BF2E3132C_.wvu.FilterData" localSheetId="5" hidden="1">'Mai 24'!$A$13:$B$88</definedName>
    <definedName name="Z_6057A0C5_C850_4B08_9140_218BF2E3132C_.wvu.FilterData" localSheetId="3" hidden="1">'Mar 24'!$A$13:$B$92</definedName>
    <definedName name="Z_6057A0C5_C850_4B08_9140_218BF2E3132C_.wvu.FilterData" localSheetId="11" hidden="1">'Nov 24'!$A$13:$B$86</definedName>
    <definedName name="Z_6057A0C5_C850_4B08_9140_218BF2E3132C_.wvu.FilterData" localSheetId="10" hidden="1">'Oct 24'!$A$13:$B$88</definedName>
    <definedName name="Z_6057A0C5_C850_4B08_9140_218BF2E3132C_.wvu.FilterData" localSheetId="0" hidden="1">REF!#REF!</definedName>
    <definedName name="Z_6057A0C5_C850_4B08_9140_218BF2E3132C_.wvu.FilterData" localSheetId="9" hidden="1">'Sep 24'!$A$13:$B$88</definedName>
    <definedName name="Z_60CD5474_729D_4E3A_9538_0EFC5A90A7B5_.wvu.FilterData" localSheetId="8" hidden="1">'Aou 24'!$A$13:$B$90</definedName>
    <definedName name="Z_60CD5474_729D_4E3A_9538_0EFC5A90A7B5_.wvu.FilterData" localSheetId="4" hidden="1">'Avr 24'!$A$13:$B$88</definedName>
    <definedName name="Z_60CD5474_729D_4E3A_9538_0EFC5A90A7B5_.wvu.FilterData" localSheetId="12" hidden="1">'Dec 24'!$A$13:$B$86</definedName>
    <definedName name="Z_60CD5474_729D_4E3A_9538_0EFC5A90A7B5_.wvu.FilterData" localSheetId="2" hidden="1">'Fev 24'!$A$13:$B$90</definedName>
    <definedName name="Z_60CD5474_729D_4E3A_9538_0EFC5A90A7B5_.wvu.FilterData" localSheetId="1" hidden="1">'Jan 24'!$A$13:$B$90</definedName>
    <definedName name="Z_60CD5474_729D_4E3A_9538_0EFC5A90A7B5_.wvu.FilterData" localSheetId="7" hidden="1">'Jul 24'!$A$13:$B$90</definedName>
    <definedName name="Z_60CD5474_729D_4E3A_9538_0EFC5A90A7B5_.wvu.FilterData" localSheetId="6" hidden="1">'Jun 24'!$A$13:$B$88</definedName>
    <definedName name="Z_60CD5474_729D_4E3A_9538_0EFC5A90A7B5_.wvu.FilterData" localSheetId="5" hidden="1">'Mai 24'!$A$13:$B$88</definedName>
    <definedName name="Z_60CD5474_729D_4E3A_9538_0EFC5A90A7B5_.wvu.FilterData" localSheetId="3" hidden="1">'Mar 24'!$A$13:$B$92</definedName>
    <definedName name="Z_60CD5474_729D_4E3A_9538_0EFC5A90A7B5_.wvu.FilterData" localSheetId="11" hidden="1">'Nov 24'!$A$13:$B$86</definedName>
    <definedName name="Z_60CD5474_729D_4E3A_9538_0EFC5A90A7B5_.wvu.FilterData" localSheetId="10" hidden="1">'Oct 24'!$A$13:$B$88</definedName>
    <definedName name="Z_60CD5474_729D_4E3A_9538_0EFC5A90A7B5_.wvu.FilterData" localSheetId="0" hidden="1">REF!#REF!</definedName>
    <definedName name="Z_60CD5474_729D_4E3A_9538_0EFC5A90A7B5_.wvu.FilterData" localSheetId="9" hidden="1">'Sep 24'!$A$13:$B$88</definedName>
    <definedName name="Z_61881E1E_89C4_4902_BA51_36EC3AF2BC72_.wvu.FilterData" localSheetId="8" hidden="1">'Aou 24'!$A$13:$B$90</definedName>
    <definedName name="Z_61881E1E_89C4_4902_BA51_36EC3AF2BC72_.wvu.FilterData" localSheetId="4" hidden="1">'Avr 24'!$A$13:$B$88</definedName>
    <definedName name="Z_61881E1E_89C4_4902_BA51_36EC3AF2BC72_.wvu.FilterData" localSheetId="12" hidden="1">'Dec 24'!$A$13:$B$86</definedName>
    <definedName name="Z_61881E1E_89C4_4902_BA51_36EC3AF2BC72_.wvu.FilterData" localSheetId="2" hidden="1">'Fev 24'!$A$13:$B$90</definedName>
    <definedName name="Z_61881E1E_89C4_4902_BA51_36EC3AF2BC72_.wvu.FilterData" localSheetId="1" hidden="1">'Jan 24'!$A$13:$B$90</definedName>
    <definedName name="Z_61881E1E_89C4_4902_BA51_36EC3AF2BC72_.wvu.FilterData" localSheetId="7" hidden="1">'Jul 24'!$A$13:$B$90</definedName>
    <definedName name="Z_61881E1E_89C4_4902_BA51_36EC3AF2BC72_.wvu.FilterData" localSheetId="6" hidden="1">'Jun 24'!$A$13:$B$88</definedName>
    <definedName name="Z_61881E1E_89C4_4902_BA51_36EC3AF2BC72_.wvu.FilterData" localSheetId="5" hidden="1">'Mai 24'!$A$13:$B$88</definedName>
    <definedName name="Z_61881E1E_89C4_4902_BA51_36EC3AF2BC72_.wvu.FilterData" localSheetId="3" hidden="1">'Mar 24'!$A$13:$B$92</definedName>
    <definedName name="Z_61881E1E_89C4_4902_BA51_36EC3AF2BC72_.wvu.FilterData" localSheetId="11" hidden="1">'Nov 24'!$A$13:$B$86</definedName>
    <definedName name="Z_61881E1E_89C4_4902_BA51_36EC3AF2BC72_.wvu.FilterData" localSheetId="10" hidden="1">'Oct 24'!$A$13:$B$88</definedName>
    <definedName name="Z_61881E1E_89C4_4902_BA51_36EC3AF2BC72_.wvu.FilterData" localSheetId="0" hidden="1">REF!#REF!</definedName>
    <definedName name="Z_61881E1E_89C4_4902_BA51_36EC3AF2BC72_.wvu.FilterData" localSheetId="9" hidden="1">'Sep 24'!$A$13:$B$88</definedName>
    <definedName name="Z_6190D5DF_DFAE_4510_B648_942A9E6A8256_.wvu.FilterData" localSheetId="8" hidden="1">'Aou 24'!$A$13:$B$90</definedName>
    <definedName name="Z_6190D5DF_DFAE_4510_B648_942A9E6A8256_.wvu.FilterData" localSheetId="4" hidden="1">'Avr 24'!$A$13:$B$88</definedName>
    <definedName name="Z_6190D5DF_DFAE_4510_B648_942A9E6A8256_.wvu.FilterData" localSheetId="12" hidden="1">'Dec 24'!$A$13:$B$86</definedName>
    <definedName name="Z_6190D5DF_DFAE_4510_B648_942A9E6A8256_.wvu.FilterData" localSheetId="2" hidden="1">'Fev 24'!$A$13:$B$90</definedName>
    <definedName name="Z_6190D5DF_DFAE_4510_B648_942A9E6A8256_.wvu.FilterData" localSheetId="1" hidden="1">'Jan 24'!$A$13:$B$90</definedName>
    <definedName name="Z_6190D5DF_DFAE_4510_B648_942A9E6A8256_.wvu.FilterData" localSheetId="7" hidden="1">'Jul 24'!$A$13:$B$90</definedName>
    <definedName name="Z_6190D5DF_DFAE_4510_B648_942A9E6A8256_.wvu.FilterData" localSheetId="6" hidden="1">'Jun 24'!$A$13:$B$88</definedName>
    <definedName name="Z_6190D5DF_DFAE_4510_B648_942A9E6A8256_.wvu.FilterData" localSheetId="5" hidden="1">'Mai 24'!$A$13:$B$88</definedName>
    <definedName name="Z_6190D5DF_DFAE_4510_B648_942A9E6A8256_.wvu.FilterData" localSheetId="3" hidden="1">'Mar 24'!$A$13:$B$92</definedName>
    <definedName name="Z_6190D5DF_DFAE_4510_B648_942A9E6A8256_.wvu.FilterData" localSheetId="11" hidden="1">'Nov 24'!$A$13:$B$86</definedName>
    <definedName name="Z_6190D5DF_DFAE_4510_B648_942A9E6A8256_.wvu.FilterData" localSheetId="10" hidden="1">'Oct 24'!$A$13:$B$88</definedName>
    <definedName name="Z_6190D5DF_DFAE_4510_B648_942A9E6A8256_.wvu.FilterData" localSheetId="0" hidden="1">REF!#REF!</definedName>
    <definedName name="Z_6190D5DF_DFAE_4510_B648_942A9E6A8256_.wvu.FilterData" localSheetId="9" hidden="1">'Sep 24'!$A$13:$B$88</definedName>
    <definedName name="Z_61DCCF98_724C_4532_B1C9_F964704FED12_.wvu.FilterData" localSheetId="8" hidden="1">'Aou 24'!$A$13:$B$90</definedName>
    <definedName name="Z_61DCCF98_724C_4532_B1C9_F964704FED12_.wvu.FilterData" localSheetId="4" hidden="1">'Avr 24'!$A$13:$B$88</definedName>
    <definedName name="Z_61DCCF98_724C_4532_B1C9_F964704FED12_.wvu.FilterData" localSheetId="12" hidden="1">'Dec 24'!$A$13:$B$86</definedName>
    <definedName name="Z_61DCCF98_724C_4532_B1C9_F964704FED12_.wvu.FilterData" localSheetId="2" hidden="1">'Fev 24'!$A$13:$B$90</definedName>
    <definedName name="Z_61DCCF98_724C_4532_B1C9_F964704FED12_.wvu.FilterData" localSheetId="1" hidden="1">'Jan 24'!$A$13:$B$90</definedName>
    <definedName name="Z_61DCCF98_724C_4532_B1C9_F964704FED12_.wvu.FilterData" localSheetId="7" hidden="1">'Jul 24'!$A$13:$B$90</definedName>
    <definedName name="Z_61DCCF98_724C_4532_B1C9_F964704FED12_.wvu.FilterData" localSheetId="6" hidden="1">'Jun 24'!$A$13:$B$88</definedName>
    <definedName name="Z_61DCCF98_724C_4532_B1C9_F964704FED12_.wvu.FilterData" localSheetId="5" hidden="1">'Mai 24'!$A$13:$B$88</definedName>
    <definedName name="Z_61DCCF98_724C_4532_B1C9_F964704FED12_.wvu.FilterData" localSheetId="3" hidden="1">'Mar 24'!$A$13:$B$92</definedName>
    <definedName name="Z_61DCCF98_724C_4532_B1C9_F964704FED12_.wvu.FilterData" localSheetId="11" hidden="1">'Nov 24'!$A$13:$B$86</definedName>
    <definedName name="Z_61DCCF98_724C_4532_B1C9_F964704FED12_.wvu.FilterData" localSheetId="10" hidden="1">'Oct 24'!$A$13:$B$88</definedName>
    <definedName name="Z_61DCCF98_724C_4532_B1C9_F964704FED12_.wvu.FilterData" localSheetId="0" hidden="1">REF!#REF!</definedName>
    <definedName name="Z_61DCCF98_724C_4532_B1C9_F964704FED12_.wvu.FilterData" localSheetId="9" hidden="1">'Sep 24'!$A$13:$B$88</definedName>
    <definedName name="Z_62980361_93DA_42E3_9387_57C4A01EE7E3_.wvu.FilterData" localSheetId="8" hidden="1">'Aou 24'!$A$13:$B$90</definedName>
    <definedName name="Z_62980361_93DA_42E3_9387_57C4A01EE7E3_.wvu.FilterData" localSheetId="4" hidden="1">'Avr 24'!$A$13:$B$88</definedName>
    <definedName name="Z_62980361_93DA_42E3_9387_57C4A01EE7E3_.wvu.FilterData" localSheetId="12" hidden="1">'Dec 24'!$A$13:$B$86</definedName>
    <definedName name="Z_62980361_93DA_42E3_9387_57C4A01EE7E3_.wvu.FilterData" localSheetId="2" hidden="1">'Fev 24'!$A$13:$B$90</definedName>
    <definedName name="Z_62980361_93DA_42E3_9387_57C4A01EE7E3_.wvu.FilterData" localSheetId="1" hidden="1">'Jan 24'!$A$13:$B$90</definedName>
    <definedName name="Z_62980361_93DA_42E3_9387_57C4A01EE7E3_.wvu.FilterData" localSheetId="7" hidden="1">'Jul 24'!$A$13:$B$90</definedName>
    <definedName name="Z_62980361_93DA_42E3_9387_57C4A01EE7E3_.wvu.FilterData" localSheetId="6" hidden="1">'Jun 24'!$A$13:$B$88</definedName>
    <definedName name="Z_62980361_93DA_42E3_9387_57C4A01EE7E3_.wvu.FilterData" localSheetId="5" hidden="1">'Mai 24'!$A$13:$B$88</definedName>
    <definedName name="Z_62980361_93DA_42E3_9387_57C4A01EE7E3_.wvu.FilterData" localSheetId="3" hidden="1">'Mar 24'!$A$13:$B$92</definedName>
    <definedName name="Z_62980361_93DA_42E3_9387_57C4A01EE7E3_.wvu.FilterData" localSheetId="11" hidden="1">'Nov 24'!$A$13:$B$86</definedName>
    <definedName name="Z_62980361_93DA_42E3_9387_57C4A01EE7E3_.wvu.FilterData" localSheetId="10" hidden="1">'Oct 24'!$A$13:$B$88</definedName>
    <definedName name="Z_62980361_93DA_42E3_9387_57C4A01EE7E3_.wvu.FilterData" localSheetId="0" hidden="1">REF!#REF!</definedName>
    <definedName name="Z_62980361_93DA_42E3_9387_57C4A01EE7E3_.wvu.FilterData" localSheetId="9" hidden="1">'Sep 24'!$A$13:$B$88</definedName>
    <definedName name="Z_63BF6FCA_EFEB_4EC3_8158_AE54A78D1819_.wvu.FilterData" localSheetId="8" hidden="1">'Aou 24'!$A$13:$B$90</definedName>
    <definedName name="Z_63BF6FCA_EFEB_4EC3_8158_AE54A78D1819_.wvu.FilterData" localSheetId="4" hidden="1">'Avr 24'!$A$13:$B$88</definedName>
    <definedName name="Z_63BF6FCA_EFEB_4EC3_8158_AE54A78D1819_.wvu.FilterData" localSheetId="12" hidden="1">'Dec 24'!$A$13:$B$86</definedName>
    <definedName name="Z_63BF6FCA_EFEB_4EC3_8158_AE54A78D1819_.wvu.FilterData" localSheetId="2" hidden="1">'Fev 24'!$A$13:$B$90</definedName>
    <definedName name="Z_63BF6FCA_EFEB_4EC3_8158_AE54A78D1819_.wvu.FilterData" localSheetId="1" hidden="1">'Jan 24'!$A$13:$B$90</definedName>
    <definedName name="Z_63BF6FCA_EFEB_4EC3_8158_AE54A78D1819_.wvu.FilterData" localSheetId="7" hidden="1">'Jul 24'!$A$13:$B$90</definedName>
    <definedName name="Z_63BF6FCA_EFEB_4EC3_8158_AE54A78D1819_.wvu.FilterData" localSheetId="6" hidden="1">'Jun 24'!$A$13:$B$88</definedName>
    <definedName name="Z_63BF6FCA_EFEB_4EC3_8158_AE54A78D1819_.wvu.FilterData" localSheetId="5" hidden="1">'Mai 24'!$A$13:$B$88</definedName>
    <definedName name="Z_63BF6FCA_EFEB_4EC3_8158_AE54A78D1819_.wvu.FilterData" localSheetId="3" hidden="1">'Mar 24'!$A$13:$B$92</definedName>
    <definedName name="Z_63BF6FCA_EFEB_4EC3_8158_AE54A78D1819_.wvu.FilterData" localSheetId="11" hidden="1">'Nov 24'!$A$13:$B$86</definedName>
    <definedName name="Z_63BF6FCA_EFEB_4EC3_8158_AE54A78D1819_.wvu.FilterData" localSheetId="10" hidden="1">'Oct 24'!$A$13:$B$88</definedName>
    <definedName name="Z_63BF6FCA_EFEB_4EC3_8158_AE54A78D1819_.wvu.FilterData" localSheetId="0" hidden="1">REF!#REF!</definedName>
    <definedName name="Z_63BF6FCA_EFEB_4EC3_8158_AE54A78D1819_.wvu.FilterData" localSheetId="9" hidden="1">'Sep 24'!$A$13:$B$88</definedName>
    <definedName name="Z_6550DF63_E38B_49D5_B68A_1DD23F38A87D_.wvu.FilterData" localSheetId="8" hidden="1">'Aou 24'!$A$13:$B$90</definedName>
    <definedName name="Z_6550DF63_E38B_49D5_B68A_1DD23F38A87D_.wvu.FilterData" localSheetId="4" hidden="1">'Avr 24'!$A$13:$B$88</definedName>
    <definedName name="Z_6550DF63_E38B_49D5_B68A_1DD23F38A87D_.wvu.FilterData" localSheetId="12" hidden="1">'Dec 24'!$A$13:$B$86</definedName>
    <definedName name="Z_6550DF63_E38B_49D5_B68A_1DD23F38A87D_.wvu.FilterData" localSheetId="2" hidden="1">'Fev 24'!$A$13:$B$90</definedName>
    <definedName name="Z_6550DF63_E38B_49D5_B68A_1DD23F38A87D_.wvu.FilterData" localSheetId="1" hidden="1">'Jan 24'!$A$13:$B$90</definedName>
    <definedName name="Z_6550DF63_E38B_49D5_B68A_1DD23F38A87D_.wvu.FilterData" localSheetId="7" hidden="1">'Jul 24'!$A$13:$B$90</definedName>
    <definedName name="Z_6550DF63_E38B_49D5_B68A_1DD23F38A87D_.wvu.FilterData" localSheetId="6" hidden="1">'Jun 24'!$A$13:$B$88</definedName>
    <definedName name="Z_6550DF63_E38B_49D5_B68A_1DD23F38A87D_.wvu.FilterData" localSheetId="5" hidden="1">'Mai 24'!$A$13:$B$88</definedName>
    <definedName name="Z_6550DF63_E38B_49D5_B68A_1DD23F38A87D_.wvu.FilterData" localSheetId="3" hidden="1">'Mar 24'!$A$13:$B$92</definedName>
    <definedName name="Z_6550DF63_E38B_49D5_B68A_1DD23F38A87D_.wvu.FilterData" localSheetId="11" hidden="1">'Nov 24'!$A$13:$B$86</definedName>
    <definedName name="Z_6550DF63_E38B_49D5_B68A_1DD23F38A87D_.wvu.FilterData" localSheetId="10" hidden="1">'Oct 24'!$A$13:$B$88</definedName>
    <definedName name="Z_6550DF63_E38B_49D5_B68A_1DD23F38A87D_.wvu.FilterData" localSheetId="0" hidden="1">REF!#REF!</definedName>
    <definedName name="Z_6550DF63_E38B_49D5_B68A_1DD23F38A87D_.wvu.FilterData" localSheetId="9" hidden="1">'Sep 24'!$A$13:$B$88</definedName>
    <definedName name="Z_65A387CA_BEA4_4080_9449_D6A30D7D3519_.wvu.FilterData" localSheetId="8" hidden="1">'Aou 24'!$A$13:$B$90</definedName>
    <definedName name="Z_65A387CA_BEA4_4080_9449_D6A30D7D3519_.wvu.FilterData" localSheetId="4" hidden="1">'Avr 24'!$A$13:$B$88</definedName>
    <definedName name="Z_65A387CA_BEA4_4080_9449_D6A30D7D3519_.wvu.FilterData" localSheetId="12" hidden="1">'Dec 24'!$A$13:$B$86</definedName>
    <definedName name="Z_65A387CA_BEA4_4080_9449_D6A30D7D3519_.wvu.FilterData" localSheetId="2" hidden="1">'Fev 24'!$A$13:$B$90</definedName>
    <definedName name="Z_65A387CA_BEA4_4080_9449_D6A30D7D3519_.wvu.FilterData" localSheetId="1" hidden="1">'Jan 24'!$A$13:$B$90</definedName>
    <definedName name="Z_65A387CA_BEA4_4080_9449_D6A30D7D3519_.wvu.FilterData" localSheetId="7" hidden="1">'Jul 24'!$A$13:$B$90</definedName>
    <definedName name="Z_65A387CA_BEA4_4080_9449_D6A30D7D3519_.wvu.FilterData" localSheetId="6" hidden="1">'Jun 24'!$A$13:$B$88</definedName>
    <definedName name="Z_65A387CA_BEA4_4080_9449_D6A30D7D3519_.wvu.FilterData" localSheetId="5" hidden="1">'Mai 24'!$A$13:$B$88</definedName>
    <definedName name="Z_65A387CA_BEA4_4080_9449_D6A30D7D3519_.wvu.FilterData" localSheetId="3" hidden="1">'Mar 24'!$A$13:$B$92</definedName>
    <definedName name="Z_65A387CA_BEA4_4080_9449_D6A30D7D3519_.wvu.FilterData" localSheetId="11" hidden="1">'Nov 24'!$A$13:$B$86</definedName>
    <definedName name="Z_65A387CA_BEA4_4080_9449_D6A30D7D3519_.wvu.FilterData" localSheetId="10" hidden="1">'Oct 24'!$A$13:$B$88</definedName>
    <definedName name="Z_65A387CA_BEA4_4080_9449_D6A30D7D3519_.wvu.FilterData" localSheetId="0" hidden="1">REF!#REF!</definedName>
    <definedName name="Z_65A387CA_BEA4_4080_9449_D6A30D7D3519_.wvu.FilterData" localSheetId="9" hidden="1">'Sep 24'!$A$13:$B$88</definedName>
    <definedName name="Z_662A0E9F_65A1_4FC5_8F93_DB7C8D2CF92D_.wvu.FilterData" localSheetId="8" hidden="1">'Aou 24'!$A$13:$B$90</definedName>
    <definedName name="Z_662A0E9F_65A1_4FC5_8F93_DB7C8D2CF92D_.wvu.FilterData" localSheetId="4" hidden="1">'Avr 24'!$A$13:$B$88</definedName>
    <definedName name="Z_662A0E9F_65A1_4FC5_8F93_DB7C8D2CF92D_.wvu.FilterData" localSheetId="12" hidden="1">'Dec 24'!$A$13:$B$86</definedName>
    <definedName name="Z_662A0E9F_65A1_4FC5_8F93_DB7C8D2CF92D_.wvu.FilterData" localSheetId="2" hidden="1">'Fev 24'!$A$13:$B$90</definedName>
    <definedName name="Z_662A0E9F_65A1_4FC5_8F93_DB7C8D2CF92D_.wvu.FilterData" localSheetId="1" hidden="1">'Jan 24'!$A$13:$B$90</definedName>
    <definedName name="Z_662A0E9F_65A1_4FC5_8F93_DB7C8D2CF92D_.wvu.FilterData" localSheetId="7" hidden="1">'Jul 24'!$A$13:$B$90</definedName>
    <definedName name="Z_662A0E9F_65A1_4FC5_8F93_DB7C8D2CF92D_.wvu.FilterData" localSheetId="6" hidden="1">'Jun 24'!$A$13:$B$88</definedName>
    <definedName name="Z_662A0E9F_65A1_4FC5_8F93_DB7C8D2CF92D_.wvu.FilterData" localSheetId="5" hidden="1">'Mai 24'!$A$13:$B$88</definedName>
    <definedName name="Z_662A0E9F_65A1_4FC5_8F93_DB7C8D2CF92D_.wvu.FilterData" localSheetId="3" hidden="1">'Mar 24'!$A$13:$B$92</definedName>
    <definedName name="Z_662A0E9F_65A1_4FC5_8F93_DB7C8D2CF92D_.wvu.FilterData" localSheetId="11" hidden="1">'Nov 24'!$A$13:$B$86</definedName>
    <definedName name="Z_662A0E9F_65A1_4FC5_8F93_DB7C8D2CF92D_.wvu.FilterData" localSheetId="10" hidden="1">'Oct 24'!$A$13:$B$88</definedName>
    <definedName name="Z_662A0E9F_65A1_4FC5_8F93_DB7C8D2CF92D_.wvu.FilterData" localSheetId="0" hidden="1">REF!#REF!</definedName>
    <definedName name="Z_662A0E9F_65A1_4FC5_8F93_DB7C8D2CF92D_.wvu.FilterData" localSheetId="9" hidden="1">'Sep 24'!$A$13:$B$88</definedName>
    <definedName name="Z_66395E7E_3EF2_41D1_92DC_518F7D15CAB2_.wvu.FilterData" localSheetId="8" hidden="1">'Aou 24'!$A$13:$B$90</definedName>
    <definedName name="Z_66395E7E_3EF2_41D1_92DC_518F7D15CAB2_.wvu.FilterData" localSheetId="4" hidden="1">'Avr 24'!$A$13:$B$88</definedName>
    <definedName name="Z_66395E7E_3EF2_41D1_92DC_518F7D15CAB2_.wvu.FilterData" localSheetId="12" hidden="1">'Dec 24'!$A$13:$B$86</definedName>
    <definedName name="Z_66395E7E_3EF2_41D1_92DC_518F7D15CAB2_.wvu.FilterData" localSheetId="2" hidden="1">'Fev 24'!$A$13:$B$90</definedName>
    <definedName name="Z_66395E7E_3EF2_41D1_92DC_518F7D15CAB2_.wvu.FilterData" localSheetId="1" hidden="1">'Jan 24'!$A$13:$B$90</definedName>
    <definedName name="Z_66395E7E_3EF2_41D1_92DC_518F7D15CAB2_.wvu.FilterData" localSheetId="7" hidden="1">'Jul 24'!$A$13:$B$90</definedName>
    <definedName name="Z_66395E7E_3EF2_41D1_92DC_518F7D15CAB2_.wvu.FilterData" localSheetId="6" hidden="1">'Jun 24'!$A$13:$B$88</definedName>
    <definedName name="Z_66395E7E_3EF2_41D1_92DC_518F7D15CAB2_.wvu.FilterData" localSheetId="5" hidden="1">'Mai 24'!$A$13:$B$88</definedName>
    <definedName name="Z_66395E7E_3EF2_41D1_92DC_518F7D15CAB2_.wvu.FilterData" localSheetId="3" hidden="1">'Mar 24'!$A$13:$B$92</definedName>
    <definedName name="Z_66395E7E_3EF2_41D1_92DC_518F7D15CAB2_.wvu.FilterData" localSheetId="11" hidden="1">'Nov 24'!$A$13:$B$86</definedName>
    <definedName name="Z_66395E7E_3EF2_41D1_92DC_518F7D15CAB2_.wvu.FilterData" localSheetId="10" hidden="1">'Oct 24'!$A$13:$B$88</definedName>
    <definedName name="Z_66395E7E_3EF2_41D1_92DC_518F7D15CAB2_.wvu.FilterData" localSheetId="0" hidden="1">REF!#REF!</definedName>
    <definedName name="Z_66395E7E_3EF2_41D1_92DC_518F7D15CAB2_.wvu.FilterData" localSheetId="9" hidden="1">'Sep 24'!$A$13:$B$88</definedName>
    <definedName name="Z_66706FEB_AF29_43BF_8EAA_79C49DDF7BF6_.wvu.FilterData" localSheetId="8" hidden="1">'Aou 24'!$A$13:$B$90</definedName>
    <definedName name="Z_66706FEB_AF29_43BF_8EAA_79C49DDF7BF6_.wvu.FilterData" localSheetId="4" hidden="1">'Avr 24'!$A$13:$B$88</definedName>
    <definedName name="Z_66706FEB_AF29_43BF_8EAA_79C49DDF7BF6_.wvu.FilterData" localSheetId="12" hidden="1">'Dec 24'!$A$13:$B$86</definedName>
    <definedName name="Z_66706FEB_AF29_43BF_8EAA_79C49DDF7BF6_.wvu.FilterData" localSheetId="2" hidden="1">'Fev 24'!$A$13:$B$90</definedName>
    <definedName name="Z_66706FEB_AF29_43BF_8EAA_79C49DDF7BF6_.wvu.FilterData" localSheetId="1" hidden="1">'Jan 24'!$A$13:$B$90</definedName>
    <definedName name="Z_66706FEB_AF29_43BF_8EAA_79C49DDF7BF6_.wvu.FilterData" localSheetId="7" hidden="1">'Jul 24'!$A$13:$B$90</definedName>
    <definedName name="Z_66706FEB_AF29_43BF_8EAA_79C49DDF7BF6_.wvu.FilterData" localSheetId="6" hidden="1">'Jun 24'!$A$13:$B$88</definedName>
    <definedName name="Z_66706FEB_AF29_43BF_8EAA_79C49DDF7BF6_.wvu.FilterData" localSheetId="5" hidden="1">'Mai 24'!$A$13:$B$88</definedName>
    <definedName name="Z_66706FEB_AF29_43BF_8EAA_79C49DDF7BF6_.wvu.FilterData" localSheetId="3" hidden="1">'Mar 24'!$A$13:$B$92</definedName>
    <definedName name="Z_66706FEB_AF29_43BF_8EAA_79C49DDF7BF6_.wvu.FilterData" localSheetId="11" hidden="1">'Nov 24'!$A$13:$B$86</definedName>
    <definedName name="Z_66706FEB_AF29_43BF_8EAA_79C49DDF7BF6_.wvu.FilterData" localSheetId="10" hidden="1">'Oct 24'!$A$13:$B$88</definedName>
    <definedName name="Z_66706FEB_AF29_43BF_8EAA_79C49DDF7BF6_.wvu.FilterData" localSheetId="0" hidden="1">REF!#REF!</definedName>
    <definedName name="Z_66706FEB_AF29_43BF_8EAA_79C49DDF7BF6_.wvu.FilterData" localSheetId="9" hidden="1">'Sep 24'!$A$13:$B$88</definedName>
    <definedName name="Z_694C2B7F_7565_4A3D_8A6B_2B6AA8FADCD2_.wvu.FilterData" localSheetId="8" hidden="1">'Aou 24'!$A$13:$B$90</definedName>
    <definedName name="Z_694C2B7F_7565_4A3D_8A6B_2B6AA8FADCD2_.wvu.FilterData" localSheetId="4" hidden="1">'Avr 24'!$A$13:$B$88</definedName>
    <definedName name="Z_694C2B7F_7565_4A3D_8A6B_2B6AA8FADCD2_.wvu.FilterData" localSheetId="12" hidden="1">'Dec 24'!$A$13:$B$86</definedName>
    <definedName name="Z_694C2B7F_7565_4A3D_8A6B_2B6AA8FADCD2_.wvu.FilterData" localSheetId="2" hidden="1">'Fev 24'!$A$13:$B$90</definedName>
    <definedName name="Z_694C2B7F_7565_4A3D_8A6B_2B6AA8FADCD2_.wvu.FilterData" localSheetId="1" hidden="1">'Jan 24'!$A$13:$B$90</definedName>
    <definedName name="Z_694C2B7F_7565_4A3D_8A6B_2B6AA8FADCD2_.wvu.FilterData" localSheetId="7" hidden="1">'Jul 24'!$A$13:$B$90</definedName>
    <definedName name="Z_694C2B7F_7565_4A3D_8A6B_2B6AA8FADCD2_.wvu.FilterData" localSheetId="6" hidden="1">'Jun 24'!$A$13:$B$88</definedName>
    <definedName name="Z_694C2B7F_7565_4A3D_8A6B_2B6AA8FADCD2_.wvu.FilterData" localSheetId="5" hidden="1">'Mai 24'!$A$13:$B$88</definedName>
    <definedName name="Z_694C2B7F_7565_4A3D_8A6B_2B6AA8FADCD2_.wvu.FilterData" localSheetId="3" hidden="1">'Mar 24'!$A$13:$B$92</definedName>
    <definedName name="Z_694C2B7F_7565_4A3D_8A6B_2B6AA8FADCD2_.wvu.FilterData" localSheetId="11" hidden="1">'Nov 24'!$A$13:$B$86</definedName>
    <definedName name="Z_694C2B7F_7565_4A3D_8A6B_2B6AA8FADCD2_.wvu.FilterData" localSheetId="10" hidden="1">'Oct 24'!$A$13:$B$88</definedName>
    <definedName name="Z_694C2B7F_7565_4A3D_8A6B_2B6AA8FADCD2_.wvu.FilterData" localSheetId="0" hidden="1">REF!#REF!</definedName>
    <definedName name="Z_694C2B7F_7565_4A3D_8A6B_2B6AA8FADCD2_.wvu.FilterData" localSheetId="9" hidden="1">'Sep 24'!$A$13:$B$88</definedName>
    <definedName name="Z_694D07A0_8562_49AA_9610_41934E6F2855_.wvu.FilterData" localSheetId="8" hidden="1">'Aou 24'!$A$13:$B$90</definedName>
    <definedName name="Z_694D07A0_8562_49AA_9610_41934E6F2855_.wvu.FilterData" localSheetId="4" hidden="1">'Avr 24'!$A$13:$B$88</definedName>
    <definedName name="Z_694D07A0_8562_49AA_9610_41934E6F2855_.wvu.FilterData" localSheetId="12" hidden="1">'Dec 24'!$A$13:$B$86</definedName>
    <definedName name="Z_694D07A0_8562_49AA_9610_41934E6F2855_.wvu.FilterData" localSheetId="2" hidden="1">'Fev 24'!$A$13:$B$90</definedName>
    <definedName name="Z_694D07A0_8562_49AA_9610_41934E6F2855_.wvu.FilterData" localSheetId="1" hidden="1">'Jan 24'!$A$13:$B$90</definedName>
    <definedName name="Z_694D07A0_8562_49AA_9610_41934E6F2855_.wvu.FilterData" localSheetId="7" hidden="1">'Jul 24'!$A$13:$B$90</definedName>
    <definedName name="Z_694D07A0_8562_49AA_9610_41934E6F2855_.wvu.FilterData" localSheetId="6" hidden="1">'Jun 24'!$A$13:$B$88</definedName>
    <definedName name="Z_694D07A0_8562_49AA_9610_41934E6F2855_.wvu.FilterData" localSheetId="5" hidden="1">'Mai 24'!$A$13:$B$88</definedName>
    <definedName name="Z_694D07A0_8562_49AA_9610_41934E6F2855_.wvu.FilterData" localSheetId="3" hidden="1">'Mar 24'!$A$13:$B$92</definedName>
    <definedName name="Z_694D07A0_8562_49AA_9610_41934E6F2855_.wvu.FilterData" localSheetId="11" hidden="1">'Nov 24'!$A$13:$B$86</definedName>
    <definedName name="Z_694D07A0_8562_49AA_9610_41934E6F2855_.wvu.FilterData" localSheetId="10" hidden="1">'Oct 24'!$A$13:$B$88</definedName>
    <definedName name="Z_694D07A0_8562_49AA_9610_41934E6F2855_.wvu.FilterData" localSheetId="0" hidden="1">REF!#REF!</definedName>
    <definedName name="Z_694D07A0_8562_49AA_9610_41934E6F2855_.wvu.FilterData" localSheetId="9" hidden="1">'Sep 24'!$A$13:$B$88</definedName>
    <definedName name="Z_6A3714DB_07BD_44BD_83FB_73CF0915D5C2_.wvu.FilterData" localSheetId="8" hidden="1">'Aou 24'!$A$13:$B$90</definedName>
    <definedName name="Z_6A3714DB_07BD_44BD_83FB_73CF0915D5C2_.wvu.FilterData" localSheetId="4" hidden="1">'Avr 24'!$A$13:$B$88</definedName>
    <definedName name="Z_6A3714DB_07BD_44BD_83FB_73CF0915D5C2_.wvu.FilterData" localSheetId="12" hidden="1">'Dec 24'!$A$13:$B$86</definedName>
    <definedName name="Z_6A3714DB_07BD_44BD_83FB_73CF0915D5C2_.wvu.FilterData" localSheetId="2" hidden="1">'Fev 24'!$A$13:$B$90</definedName>
    <definedName name="Z_6A3714DB_07BD_44BD_83FB_73CF0915D5C2_.wvu.FilterData" localSheetId="1" hidden="1">'Jan 24'!$A$13:$B$90</definedName>
    <definedName name="Z_6A3714DB_07BD_44BD_83FB_73CF0915D5C2_.wvu.FilterData" localSheetId="7" hidden="1">'Jul 24'!$A$13:$B$90</definedName>
    <definedName name="Z_6A3714DB_07BD_44BD_83FB_73CF0915D5C2_.wvu.FilterData" localSheetId="6" hidden="1">'Jun 24'!$A$13:$B$88</definedName>
    <definedName name="Z_6A3714DB_07BD_44BD_83FB_73CF0915D5C2_.wvu.FilterData" localSheetId="5" hidden="1">'Mai 24'!$A$13:$B$88</definedName>
    <definedName name="Z_6A3714DB_07BD_44BD_83FB_73CF0915D5C2_.wvu.FilterData" localSheetId="3" hidden="1">'Mar 24'!$A$13:$B$92</definedName>
    <definedName name="Z_6A3714DB_07BD_44BD_83FB_73CF0915D5C2_.wvu.FilterData" localSheetId="11" hidden="1">'Nov 24'!$A$13:$B$86</definedName>
    <definedName name="Z_6A3714DB_07BD_44BD_83FB_73CF0915D5C2_.wvu.FilterData" localSheetId="10" hidden="1">'Oct 24'!$A$13:$B$88</definedName>
    <definedName name="Z_6A3714DB_07BD_44BD_83FB_73CF0915D5C2_.wvu.FilterData" localSheetId="0" hidden="1">REF!#REF!</definedName>
    <definedName name="Z_6A3714DB_07BD_44BD_83FB_73CF0915D5C2_.wvu.FilterData" localSheetId="9" hidden="1">'Sep 24'!$A$13:$B$88</definedName>
    <definedName name="Z_6B1E6A53_DFD9_4AFD_BA4E_6A745168A210_.wvu.FilterData" localSheetId="8" hidden="1">'Aou 24'!$A$13:$B$90</definedName>
    <definedName name="Z_6B1E6A53_DFD9_4AFD_BA4E_6A745168A210_.wvu.FilterData" localSheetId="4" hidden="1">'Avr 24'!$A$13:$B$88</definedName>
    <definedName name="Z_6B1E6A53_DFD9_4AFD_BA4E_6A745168A210_.wvu.FilterData" localSheetId="12" hidden="1">'Dec 24'!$A$13:$B$86</definedName>
    <definedName name="Z_6B1E6A53_DFD9_4AFD_BA4E_6A745168A210_.wvu.FilterData" localSheetId="2" hidden="1">'Fev 24'!$A$13:$B$90</definedName>
    <definedName name="Z_6B1E6A53_DFD9_4AFD_BA4E_6A745168A210_.wvu.FilterData" localSheetId="1" hidden="1">'Jan 24'!$A$13:$B$90</definedName>
    <definedName name="Z_6B1E6A53_DFD9_4AFD_BA4E_6A745168A210_.wvu.FilterData" localSheetId="7" hidden="1">'Jul 24'!$A$13:$B$90</definedName>
    <definedName name="Z_6B1E6A53_DFD9_4AFD_BA4E_6A745168A210_.wvu.FilterData" localSheetId="6" hidden="1">'Jun 24'!$A$13:$B$88</definedName>
    <definedName name="Z_6B1E6A53_DFD9_4AFD_BA4E_6A745168A210_.wvu.FilterData" localSheetId="5" hidden="1">'Mai 24'!$A$13:$B$88</definedName>
    <definedName name="Z_6B1E6A53_DFD9_4AFD_BA4E_6A745168A210_.wvu.FilterData" localSheetId="3" hidden="1">'Mar 24'!$A$13:$B$92</definedName>
    <definedName name="Z_6B1E6A53_DFD9_4AFD_BA4E_6A745168A210_.wvu.FilterData" localSheetId="11" hidden="1">'Nov 24'!$A$13:$B$86</definedName>
    <definedName name="Z_6B1E6A53_DFD9_4AFD_BA4E_6A745168A210_.wvu.FilterData" localSheetId="10" hidden="1">'Oct 24'!$A$13:$B$88</definedName>
    <definedName name="Z_6B1E6A53_DFD9_4AFD_BA4E_6A745168A210_.wvu.FilterData" localSheetId="0" hidden="1">REF!#REF!</definedName>
    <definedName name="Z_6B1E6A53_DFD9_4AFD_BA4E_6A745168A210_.wvu.FilterData" localSheetId="9" hidden="1">'Sep 24'!$A$13:$B$88</definedName>
    <definedName name="Z_6C7E38B3_777B_4D8F_9AE7_932A4E40DD76_.wvu.FilterData" localSheetId="8" hidden="1">'Aou 24'!$A$13:$B$90</definedName>
    <definedName name="Z_6C7E38B3_777B_4D8F_9AE7_932A4E40DD76_.wvu.FilterData" localSheetId="4" hidden="1">'Avr 24'!$A$13:$B$88</definedName>
    <definedName name="Z_6C7E38B3_777B_4D8F_9AE7_932A4E40DD76_.wvu.FilterData" localSheetId="12" hidden="1">'Dec 24'!$A$13:$B$86</definedName>
    <definedName name="Z_6C7E38B3_777B_4D8F_9AE7_932A4E40DD76_.wvu.FilterData" localSheetId="2" hidden="1">'Fev 24'!$A$13:$B$90</definedName>
    <definedName name="Z_6C7E38B3_777B_4D8F_9AE7_932A4E40DD76_.wvu.FilterData" localSheetId="1" hidden="1">'Jan 24'!$A$13:$B$90</definedName>
    <definedName name="Z_6C7E38B3_777B_4D8F_9AE7_932A4E40DD76_.wvu.FilterData" localSheetId="7" hidden="1">'Jul 24'!$A$13:$B$90</definedName>
    <definedName name="Z_6C7E38B3_777B_4D8F_9AE7_932A4E40DD76_.wvu.FilterData" localSheetId="6" hidden="1">'Jun 24'!$A$13:$B$88</definedName>
    <definedName name="Z_6C7E38B3_777B_4D8F_9AE7_932A4E40DD76_.wvu.FilterData" localSheetId="5" hidden="1">'Mai 24'!$A$13:$B$88</definedName>
    <definedName name="Z_6C7E38B3_777B_4D8F_9AE7_932A4E40DD76_.wvu.FilterData" localSheetId="3" hidden="1">'Mar 24'!$A$13:$B$92</definedName>
    <definedName name="Z_6C7E38B3_777B_4D8F_9AE7_932A4E40DD76_.wvu.FilterData" localSheetId="11" hidden="1">'Nov 24'!$A$13:$B$86</definedName>
    <definedName name="Z_6C7E38B3_777B_4D8F_9AE7_932A4E40DD76_.wvu.FilterData" localSheetId="10" hidden="1">'Oct 24'!$A$13:$B$88</definedName>
    <definedName name="Z_6C7E38B3_777B_4D8F_9AE7_932A4E40DD76_.wvu.FilterData" localSheetId="0" hidden="1">REF!#REF!</definedName>
    <definedName name="Z_6C7E38B3_777B_4D8F_9AE7_932A4E40DD76_.wvu.FilterData" localSheetId="9" hidden="1">'Sep 24'!$A$13:$B$88</definedName>
    <definedName name="Z_6DA0D117_32AA_490E_B1F1_91C8F760047A_.wvu.FilterData" localSheetId="8" hidden="1">'Aou 24'!$A$13:$B$90</definedName>
    <definedName name="Z_6DA0D117_32AA_490E_B1F1_91C8F760047A_.wvu.FilterData" localSheetId="4" hidden="1">'Avr 24'!$A$13:$B$88</definedName>
    <definedName name="Z_6DA0D117_32AA_490E_B1F1_91C8F760047A_.wvu.FilterData" localSheetId="12" hidden="1">'Dec 24'!$A$13:$B$86</definedName>
    <definedName name="Z_6DA0D117_32AA_490E_B1F1_91C8F760047A_.wvu.FilterData" localSheetId="2" hidden="1">'Fev 24'!$A$13:$B$90</definedName>
    <definedName name="Z_6DA0D117_32AA_490E_B1F1_91C8F760047A_.wvu.FilterData" localSheetId="1" hidden="1">'Jan 24'!$A$13:$B$90</definedName>
    <definedName name="Z_6DA0D117_32AA_490E_B1F1_91C8F760047A_.wvu.FilterData" localSheetId="7" hidden="1">'Jul 24'!$A$13:$B$90</definedName>
    <definedName name="Z_6DA0D117_32AA_490E_B1F1_91C8F760047A_.wvu.FilterData" localSheetId="6" hidden="1">'Jun 24'!$A$13:$B$88</definedName>
    <definedName name="Z_6DA0D117_32AA_490E_B1F1_91C8F760047A_.wvu.FilterData" localSheetId="5" hidden="1">'Mai 24'!$A$13:$B$88</definedName>
    <definedName name="Z_6DA0D117_32AA_490E_B1F1_91C8F760047A_.wvu.FilterData" localSheetId="3" hidden="1">'Mar 24'!$A$13:$B$92</definedName>
    <definedName name="Z_6DA0D117_32AA_490E_B1F1_91C8F760047A_.wvu.FilterData" localSheetId="11" hidden="1">'Nov 24'!$A$13:$B$86</definedName>
    <definedName name="Z_6DA0D117_32AA_490E_B1F1_91C8F760047A_.wvu.FilterData" localSheetId="10" hidden="1">'Oct 24'!$A$13:$B$88</definedName>
    <definedName name="Z_6DA0D117_32AA_490E_B1F1_91C8F760047A_.wvu.FilterData" localSheetId="0" hidden="1">REF!#REF!</definedName>
    <definedName name="Z_6DA0D117_32AA_490E_B1F1_91C8F760047A_.wvu.FilterData" localSheetId="9" hidden="1">'Sep 24'!$A$13:$B$88</definedName>
    <definedName name="Z_6DF9D6C2_8814_43BD_B675_98BCEDED9361_.wvu.FilterData" localSheetId="8" hidden="1">'Aou 24'!$A$13:$B$90</definedName>
    <definedName name="Z_6DF9D6C2_8814_43BD_B675_98BCEDED9361_.wvu.FilterData" localSheetId="4" hidden="1">'Avr 24'!$A$13:$B$88</definedName>
    <definedName name="Z_6DF9D6C2_8814_43BD_B675_98BCEDED9361_.wvu.FilterData" localSheetId="12" hidden="1">'Dec 24'!$A$13:$B$86</definedName>
    <definedName name="Z_6DF9D6C2_8814_43BD_B675_98BCEDED9361_.wvu.FilterData" localSheetId="2" hidden="1">'Fev 24'!$A$13:$B$90</definedName>
    <definedName name="Z_6DF9D6C2_8814_43BD_B675_98BCEDED9361_.wvu.FilterData" localSheetId="1" hidden="1">'Jan 24'!$A$13:$B$90</definedName>
    <definedName name="Z_6DF9D6C2_8814_43BD_B675_98BCEDED9361_.wvu.FilterData" localSheetId="7" hidden="1">'Jul 24'!$A$13:$B$90</definedName>
    <definedName name="Z_6DF9D6C2_8814_43BD_B675_98BCEDED9361_.wvu.FilterData" localSheetId="6" hidden="1">'Jun 24'!$A$13:$B$88</definedName>
    <definedName name="Z_6DF9D6C2_8814_43BD_B675_98BCEDED9361_.wvu.FilterData" localSheetId="5" hidden="1">'Mai 24'!$A$13:$B$88</definedName>
    <definedName name="Z_6DF9D6C2_8814_43BD_B675_98BCEDED9361_.wvu.FilterData" localSheetId="3" hidden="1">'Mar 24'!$A$13:$B$92</definedName>
    <definedName name="Z_6DF9D6C2_8814_43BD_B675_98BCEDED9361_.wvu.FilterData" localSheetId="11" hidden="1">'Nov 24'!$A$13:$B$86</definedName>
    <definedName name="Z_6DF9D6C2_8814_43BD_B675_98BCEDED9361_.wvu.FilterData" localSheetId="10" hidden="1">'Oct 24'!$A$13:$B$88</definedName>
    <definedName name="Z_6DF9D6C2_8814_43BD_B675_98BCEDED9361_.wvu.FilterData" localSheetId="0" hidden="1">REF!#REF!</definedName>
    <definedName name="Z_6DF9D6C2_8814_43BD_B675_98BCEDED9361_.wvu.FilterData" localSheetId="9" hidden="1">'Sep 24'!$A$13:$B$88</definedName>
    <definedName name="Z_70A78C4A_7EB1_47D0_BC62_EF2CB9F17D7B_.wvu.FilterData" localSheetId="8" hidden="1">'Aou 24'!$A$13:$B$90</definedName>
    <definedName name="Z_70A78C4A_7EB1_47D0_BC62_EF2CB9F17D7B_.wvu.FilterData" localSheetId="4" hidden="1">'Avr 24'!$A$13:$B$88</definedName>
    <definedName name="Z_70A78C4A_7EB1_47D0_BC62_EF2CB9F17D7B_.wvu.FilterData" localSheetId="12" hidden="1">'Dec 24'!$A$13:$B$86</definedName>
    <definedName name="Z_70A78C4A_7EB1_47D0_BC62_EF2CB9F17D7B_.wvu.FilterData" localSheetId="2" hidden="1">'Fev 24'!$A$13:$B$90</definedName>
    <definedName name="Z_70A78C4A_7EB1_47D0_BC62_EF2CB9F17D7B_.wvu.FilterData" localSheetId="1" hidden="1">'Jan 24'!$A$13:$B$90</definedName>
    <definedName name="Z_70A78C4A_7EB1_47D0_BC62_EF2CB9F17D7B_.wvu.FilterData" localSheetId="7" hidden="1">'Jul 24'!$A$13:$B$90</definedName>
    <definedName name="Z_70A78C4A_7EB1_47D0_BC62_EF2CB9F17D7B_.wvu.FilterData" localSheetId="6" hidden="1">'Jun 24'!$A$13:$B$88</definedName>
    <definedName name="Z_70A78C4A_7EB1_47D0_BC62_EF2CB9F17D7B_.wvu.FilterData" localSheetId="5" hidden="1">'Mai 24'!$A$13:$B$88</definedName>
    <definedName name="Z_70A78C4A_7EB1_47D0_BC62_EF2CB9F17D7B_.wvu.FilterData" localSheetId="3" hidden="1">'Mar 24'!$A$13:$B$92</definedName>
    <definedName name="Z_70A78C4A_7EB1_47D0_BC62_EF2CB9F17D7B_.wvu.FilterData" localSheetId="11" hidden="1">'Nov 24'!$A$13:$B$86</definedName>
    <definedName name="Z_70A78C4A_7EB1_47D0_BC62_EF2CB9F17D7B_.wvu.FilterData" localSheetId="10" hidden="1">'Oct 24'!$A$13:$B$88</definedName>
    <definedName name="Z_70A78C4A_7EB1_47D0_BC62_EF2CB9F17D7B_.wvu.FilterData" localSheetId="0" hidden="1">REF!#REF!</definedName>
    <definedName name="Z_70A78C4A_7EB1_47D0_BC62_EF2CB9F17D7B_.wvu.FilterData" localSheetId="9" hidden="1">'Sep 24'!$A$13:$B$88</definedName>
    <definedName name="Z_79DC2A5D_4C55_4450_8782_0FB240D65CBD_.wvu.FilterData" localSheetId="8" hidden="1">'Aou 24'!$A$13:$B$90</definedName>
    <definedName name="Z_79DC2A5D_4C55_4450_8782_0FB240D65CBD_.wvu.FilterData" localSheetId="4" hidden="1">'Avr 24'!$A$13:$B$88</definedName>
    <definedName name="Z_79DC2A5D_4C55_4450_8782_0FB240D65CBD_.wvu.FilterData" localSheetId="12" hidden="1">'Dec 24'!$A$13:$B$86</definedName>
    <definedName name="Z_79DC2A5D_4C55_4450_8782_0FB240D65CBD_.wvu.FilterData" localSheetId="2" hidden="1">'Fev 24'!$A$13:$B$90</definedName>
    <definedName name="Z_79DC2A5D_4C55_4450_8782_0FB240D65CBD_.wvu.FilterData" localSheetId="1" hidden="1">'Jan 24'!$A$13:$B$90</definedName>
    <definedName name="Z_79DC2A5D_4C55_4450_8782_0FB240D65CBD_.wvu.FilterData" localSheetId="7" hidden="1">'Jul 24'!$A$13:$B$90</definedName>
    <definedName name="Z_79DC2A5D_4C55_4450_8782_0FB240D65CBD_.wvu.FilterData" localSheetId="6" hidden="1">'Jun 24'!$A$13:$B$88</definedName>
    <definedName name="Z_79DC2A5D_4C55_4450_8782_0FB240D65CBD_.wvu.FilterData" localSheetId="5" hidden="1">'Mai 24'!$A$13:$B$88</definedName>
    <definedName name="Z_79DC2A5D_4C55_4450_8782_0FB240D65CBD_.wvu.FilterData" localSheetId="3" hidden="1">'Mar 24'!$A$13:$B$92</definedName>
    <definedName name="Z_79DC2A5D_4C55_4450_8782_0FB240D65CBD_.wvu.FilterData" localSheetId="11" hidden="1">'Nov 24'!$A$13:$B$86</definedName>
    <definedName name="Z_79DC2A5D_4C55_4450_8782_0FB240D65CBD_.wvu.FilterData" localSheetId="10" hidden="1">'Oct 24'!$A$13:$B$88</definedName>
    <definedName name="Z_79DC2A5D_4C55_4450_8782_0FB240D65CBD_.wvu.FilterData" localSheetId="0" hidden="1">REF!#REF!</definedName>
    <definedName name="Z_79DC2A5D_4C55_4450_8782_0FB240D65CBD_.wvu.FilterData" localSheetId="9" hidden="1">'Sep 24'!$A$13:$B$88</definedName>
    <definedName name="Z_7CE2B542_557C_4CF5_8AB9_41A13E85D313_.wvu.FilterData" localSheetId="8" hidden="1">'Aou 24'!$A$13:$B$90</definedName>
    <definedName name="Z_7CE2B542_557C_4CF5_8AB9_41A13E85D313_.wvu.FilterData" localSheetId="4" hidden="1">'Avr 24'!$A$13:$B$88</definedName>
    <definedName name="Z_7CE2B542_557C_4CF5_8AB9_41A13E85D313_.wvu.FilterData" localSheetId="12" hidden="1">'Dec 24'!$A$13:$B$86</definedName>
    <definedName name="Z_7CE2B542_557C_4CF5_8AB9_41A13E85D313_.wvu.FilterData" localSheetId="2" hidden="1">'Fev 24'!$A$13:$B$90</definedName>
    <definedName name="Z_7CE2B542_557C_4CF5_8AB9_41A13E85D313_.wvu.FilterData" localSheetId="1" hidden="1">'Jan 24'!$A$13:$B$90</definedName>
    <definedName name="Z_7CE2B542_557C_4CF5_8AB9_41A13E85D313_.wvu.FilterData" localSheetId="7" hidden="1">'Jul 24'!$A$13:$B$90</definedName>
    <definedName name="Z_7CE2B542_557C_4CF5_8AB9_41A13E85D313_.wvu.FilterData" localSheetId="6" hidden="1">'Jun 24'!$A$13:$B$88</definedName>
    <definedName name="Z_7CE2B542_557C_4CF5_8AB9_41A13E85D313_.wvu.FilterData" localSheetId="5" hidden="1">'Mai 24'!$A$13:$B$88</definedName>
    <definedName name="Z_7CE2B542_557C_4CF5_8AB9_41A13E85D313_.wvu.FilterData" localSheetId="3" hidden="1">'Mar 24'!$A$13:$B$92</definedName>
    <definedName name="Z_7CE2B542_557C_4CF5_8AB9_41A13E85D313_.wvu.FilterData" localSheetId="11" hidden="1">'Nov 24'!$A$13:$B$86</definedName>
    <definedName name="Z_7CE2B542_557C_4CF5_8AB9_41A13E85D313_.wvu.FilterData" localSheetId="10" hidden="1">'Oct 24'!$A$13:$B$88</definedName>
    <definedName name="Z_7CE2B542_557C_4CF5_8AB9_41A13E85D313_.wvu.FilterData" localSheetId="0" hidden="1">REF!#REF!</definedName>
    <definedName name="Z_7CE2B542_557C_4CF5_8AB9_41A13E85D313_.wvu.FilterData" localSheetId="9" hidden="1">'Sep 24'!$A$13:$B$88</definedName>
    <definedName name="Z_7F1CDF18_C6BE_4F3D_859A_67B8E088FDA2_.wvu.FilterData" localSheetId="8" hidden="1">'Aou 24'!$A$13:$B$90</definedName>
    <definedName name="Z_7F1CDF18_C6BE_4F3D_859A_67B8E088FDA2_.wvu.FilterData" localSheetId="4" hidden="1">'Avr 24'!$A$13:$B$88</definedName>
    <definedName name="Z_7F1CDF18_C6BE_4F3D_859A_67B8E088FDA2_.wvu.FilterData" localSheetId="12" hidden="1">'Dec 24'!$A$13:$B$86</definedName>
    <definedName name="Z_7F1CDF18_C6BE_4F3D_859A_67B8E088FDA2_.wvu.FilterData" localSheetId="2" hidden="1">'Fev 24'!$A$13:$B$90</definedName>
    <definedName name="Z_7F1CDF18_C6BE_4F3D_859A_67B8E088FDA2_.wvu.FilterData" localSheetId="1" hidden="1">'Jan 24'!$A$13:$B$90</definedName>
    <definedName name="Z_7F1CDF18_C6BE_4F3D_859A_67B8E088FDA2_.wvu.FilterData" localSheetId="7" hidden="1">'Jul 24'!$A$13:$B$90</definedName>
    <definedName name="Z_7F1CDF18_C6BE_4F3D_859A_67B8E088FDA2_.wvu.FilterData" localSheetId="6" hidden="1">'Jun 24'!$A$13:$B$88</definedName>
    <definedName name="Z_7F1CDF18_C6BE_4F3D_859A_67B8E088FDA2_.wvu.FilterData" localSheetId="5" hidden="1">'Mai 24'!$A$13:$B$88</definedName>
    <definedName name="Z_7F1CDF18_C6BE_4F3D_859A_67B8E088FDA2_.wvu.FilterData" localSheetId="3" hidden="1">'Mar 24'!$A$13:$B$92</definedName>
    <definedName name="Z_7F1CDF18_C6BE_4F3D_859A_67B8E088FDA2_.wvu.FilterData" localSheetId="11" hidden="1">'Nov 24'!$A$13:$B$86</definedName>
    <definedName name="Z_7F1CDF18_C6BE_4F3D_859A_67B8E088FDA2_.wvu.FilterData" localSheetId="10" hidden="1">'Oct 24'!$A$13:$B$88</definedName>
    <definedName name="Z_7F1CDF18_C6BE_4F3D_859A_67B8E088FDA2_.wvu.FilterData" localSheetId="0" hidden="1">REF!#REF!</definedName>
    <definedName name="Z_7F1CDF18_C6BE_4F3D_859A_67B8E088FDA2_.wvu.FilterData" localSheetId="9" hidden="1">'Sep 24'!$A$13:$B$88</definedName>
    <definedName name="Z_811C59FF_DC15_4157_83AD_33258122D035_.wvu.FilterData" localSheetId="8" hidden="1">'Aou 24'!$A$13:$B$90</definedName>
    <definedName name="Z_811C59FF_DC15_4157_83AD_33258122D035_.wvu.FilterData" localSheetId="4" hidden="1">'Avr 24'!$A$13:$B$88</definedName>
    <definedName name="Z_811C59FF_DC15_4157_83AD_33258122D035_.wvu.FilterData" localSheetId="12" hidden="1">'Dec 24'!$A$13:$B$86</definedName>
    <definedName name="Z_811C59FF_DC15_4157_83AD_33258122D035_.wvu.FilterData" localSheetId="2" hidden="1">'Fev 24'!$A$13:$B$90</definedName>
    <definedName name="Z_811C59FF_DC15_4157_83AD_33258122D035_.wvu.FilterData" localSheetId="1" hidden="1">'Jan 24'!$A$13:$B$90</definedName>
    <definedName name="Z_811C59FF_DC15_4157_83AD_33258122D035_.wvu.FilterData" localSheetId="7" hidden="1">'Jul 24'!$A$13:$B$90</definedName>
    <definedName name="Z_811C59FF_DC15_4157_83AD_33258122D035_.wvu.FilterData" localSheetId="6" hidden="1">'Jun 24'!$A$13:$B$88</definedName>
    <definedName name="Z_811C59FF_DC15_4157_83AD_33258122D035_.wvu.FilterData" localSheetId="5" hidden="1">'Mai 24'!$A$13:$B$88</definedName>
    <definedName name="Z_811C59FF_DC15_4157_83AD_33258122D035_.wvu.FilterData" localSheetId="3" hidden="1">'Mar 24'!$A$13:$B$92</definedName>
    <definedName name="Z_811C59FF_DC15_4157_83AD_33258122D035_.wvu.FilterData" localSheetId="11" hidden="1">'Nov 24'!$A$13:$B$86</definedName>
    <definedName name="Z_811C59FF_DC15_4157_83AD_33258122D035_.wvu.FilterData" localSheetId="10" hidden="1">'Oct 24'!$A$13:$B$88</definedName>
    <definedName name="Z_811C59FF_DC15_4157_83AD_33258122D035_.wvu.FilterData" localSheetId="0" hidden="1">REF!#REF!</definedName>
    <definedName name="Z_811C59FF_DC15_4157_83AD_33258122D035_.wvu.FilterData" localSheetId="9" hidden="1">'Sep 24'!$A$13:$B$88</definedName>
    <definedName name="Z_81706752_8F6E_40DA_B792_6D441CBF8F71_.wvu.FilterData" localSheetId="8" hidden="1">'Aou 24'!$A$13:$B$90</definedName>
    <definedName name="Z_81706752_8F6E_40DA_B792_6D441CBF8F71_.wvu.FilterData" localSheetId="4" hidden="1">'Avr 24'!$A$13:$B$88</definedName>
    <definedName name="Z_81706752_8F6E_40DA_B792_6D441CBF8F71_.wvu.FilterData" localSheetId="12" hidden="1">'Dec 24'!$A$13:$B$86</definedName>
    <definedName name="Z_81706752_8F6E_40DA_B792_6D441CBF8F71_.wvu.FilterData" localSheetId="2" hidden="1">'Fev 24'!$A$13:$B$90</definedName>
    <definedName name="Z_81706752_8F6E_40DA_B792_6D441CBF8F71_.wvu.FilterData" localSheetId="1" hidden="1">'Jan 24'!$A$13:$B$90</definedName>
    <definedName name="Z_81706752_8F6E_40DA_B792_6D441CBF8F71_.wvu.FilterData" localSheetId="7" hidden="1">'Jul 24'!$A$13:$B$90</definedName>
    <definedName name="Z_81706752_8F6E_40DA_B792_6D441CBF8F71_.wvu.FilterData" localSheetId="6" hidden="1">'Jun 24'!$A$13:$B$88</definedName>
    <definedName name="Z_81706752_8F6E_40DA_B792_6D441CBF8F71_.wvu.FilterData" localSheetId="5" hidden="1">'Mai 24'!$A$13:$B$88</definedName>
    <definedName name="Z_81706752_8F6E_40DA_B792_6D441CBF8F71_.wvu.FilterData" localSheetId="3" hidden="1">'Mar 24'!$A$13:$B$92</definedName>
    <definedName name="Z_81706752_8F6E_40DA_B792_6D441CBF8F71_.wvu.FilterData" localSheetId="11" hidden="1">'Nov 24'!$A$13:$B$86</definedName>
    <definedName name="Z_81706752_8F6E_40DA_B792_6D441CBF8F71_.wvu.FilterData" localSheetId="10" hidden="1">'Oct 24'!$A$13:$B$88</definedName>
    <definedName name="Z_81706752_8F6E_40DA_B792_6D441CBF8F71_.wvu.FilterData" localSheetId="0" hidden="1">REF!#REF!</definedName>
    <definedName name="Z_81706752_8F6E_40DA_B792_6D441CBF8F71_.wvu.FilterData" localSheetId="9" hidden="1">'Sep 24'!$A$13:$B$88</definedName>
    <definedName name="Z_82828625_4CCE_4527_BBDB_0380E28D798A_.wvu.FilterData" localSheetId="8" hidden="1">'Aou 24'!$A$13:$B$90</definedName>
    <definedName name="Z_82828625_4CCE_4527_BBDB_0380E28D798A_.wvu.FilterData" localSheetId="4" hidden="1">'Avr 24'!$A$13:$B$88</definedName>
    <definedName name="Z_82828625_4CCE_4527_BBDB_0380E28D798A_.wvu.FilterData" localSheetId="12" hidden="1">'Dec 24'!$A$13:$B$86</definedName>
    <definedName name="Z_82828625_4CCE_4527_BBDB_0380E28D798A_.wvu.FilterData" localSheetId="2" hidden="1">'Fev 24'!$A$13:$B$90</definedName>
    <definedName name="Z_82828625_4CCE_4527_BBDB_0380E28D798A_.wvu.FilterData" localSheetId="1" hidden="1">'Jan 24'!$A$13:$B$90</definedName>
    <definedName name="Z_82828625_4CCE_4527_BBDB_0380E28D798A_.wvu.FilterData" localSheetId="7" hidden="1">'Jul 24'!$A$13:$B$90</definedName>
    <definedName name="Z_82828625_4CCE_4527_BBDB_0380E28D798A_.wvu.FilterData" localSheetId="6" hidden="1">'Jun 24'!$A$13:$B$88</definedName>
    <definedName name="Z_82828625_4CCE_4527_BBDB_0380E28D798A_.wvu.FilterData" localSheetId="5" hidden="1">'Mai 24'!$A$13:$B$88</definedName>
    <definedName name="Z_82828625_4CCE_4527_BBDB_0380E28D798A_.wvu.FilterData" localSheetId="3" hidden="1">'Mar 24'!$A$13:$B$92</definedName>
    <definedName name="Z_82828625_4CCE_4527_BBDB_0380E28D798A_.wvu.FilterData" localSheetId="11" hidden="1">'Nov 24'!$A$13:$B$86</definedName>
    <definedName name="Z_82828625_4CCE_4527_BBDB_0380E28D798A_.wvu.FilterData" localSheetId="10" hidden="1">'Oct 24'!$A$13:$B$88</definedName>
    <definedName name="Z_82828625_4CCE_4527_BBDB_0380E28D798A_.wvu.FilterData" localSheetId="0" hidden="1">REF!#REF!</definedName>
    <definedName name="Z_82828625_4CCE_4527_BBDB_0380E28D798A_.wvu.FilterData" localSheetId="9" hidden="1">'Sep 24'!$A$13:$B$88</definedName>
    <definedName name="Z_84F1441D_C512_4039_A025_A0B606FD4823_.wvu.FilterData" localSheetId="8" hidden="1">'Aou 24'!$A$13:$B$90</definedName>
    <definedName name="Z_84F1441D_C512_4039_A025_A0B606FD4823_.wvu.FilterData" localSheetId="4" hidden="1">'Avr 24'!$A$13:$B$88</definedName>
    <definedName name="Z_84F1441D_C512_4039_A025_A0B606FD4823_.wvu.FilterData" localSheetId="12" hidden="1">'Dec 24'!$A$13:$B$86</definedName>
    <definedName name="Z_84F1441D_C512_4039_A025_A0B606FD4823_.wvu.FilterData" localSheetId="2" hidden="1">'Fev 24'!$A$13:$B$90</definedName>
    <definedName name="Z_84F1441D_C512_4039_A025_A0B606FD4823_.wvu.FilterData" localSheetId="1" hidden="1">'Jan 24'!$A$13:$B$90</definedName>
    <definedName name="Z_84F1441D_C512_4039_A025_A0B606FD4823_.wvu.FilterData" localSheetId="7" hidden="1">'Jul 24'!$A$13:$B$90</definedName>
    <definedName name="Z_84F1441D_C512_4039_A025_A0B606FD4823_.wvu.FilterData" localSheetId="6" hidden="1">'Jun 24'!$A$13:$B$88</definedName>
    <definedName name="Z_84F1441D_C512_4039_A025_A0B606FD4823_.wvu.FilterData" localSheetId="5" hidden="1">'Mai 24'!$A$13:$B$88</definedName>
    <definedName name="Z_84F1441D_C512_4039_A025_A0B606FD4823_.wvu.FilterData" localSheetId="3" hidden="1">'Mar 24'!$A$13:$B$92</definedName>
    <definedName name="Z_84F1441D_C512_4039_A025_A0B606FD4823_.wvu.FilterData" localSheetId="11" hidden="1">'Nov 24'!$A$13:$B$86</definedName>
    <definedName name="Z_84F1441D_C512_4039_A025_A0B606FD4823_.wvu.FilterData" localSheetId="10" hidden="1">'Oct 24'!$A$13:$B$88</definedName>
    <definedName name="Z_84F1441D_C512_4039_A025_A0B606FD4823_.wvu.FilterData" localSheetId="0" hidden="1">REF!#REF!</definedName>
    <definedName name="Z_84F1441D_C512_4039_A025_A0B606FD4823_.wvu.FilterData" localSheetId="9" hidden="1">'Sep 24'!$A$13:$B$88</definedName>
    <definedName name="Z_86089166_67FE_4DEC_89F2_4C1B7E7B1B38_.wvu.FilterData" localSheetId="8" hidden="1">'Aou 24'!$A$13:$B$90</definedName>
    <definedName name="Z_86089166_67FE_4DEC_89F2_4C1B7E7B1B38_.wvu.FilterData" localSheetId="4" hidden="1">'Avr 24'!$A$13:$B$88</definedName>
    <definedName name="Z_86089166_67FE_4DEC_89F2_4C1B7E7B1B38_.wvu.FilterData" localSheetId="12" hidden="1">'Dec 24'!$A$13:$B$86</definedName>
    <definedName name="Z_86089166_67FE_4DEC_89F2_4C1B7E7B1B38_.wvu.FilterData" localSheetId="2" hidden="1">'Fev 24'!$A$13:$B$90</definedName>
    <definedName name="Z_86089166_67FE_4DEC_89F2_4C1B7E7B1B38_.wvu.FilterData" localSheetId="1" hidden="1">'Jan 24'!$A$13:$B$90</definedName>
    <definedName name="Z_86089166_67FE_4DEC_89F2_4C1B7E7B1B38_.wvu.FilterData" localSheetId="7" hidden="1">'Jul 24'!$A$13:$B$90</definedName>
    <definedName name="Z_86089166_67FE_4DEC_89F2_4C1B7E7B1B38_.wvu.FilterData" localSheetId="6" hidden="1">'Jun 24'!$A$13:$B$88</definedName>
    <definedName name="Z_86089166_67FE_4DEC_89F2_4C1B7E7B1B38_.wvu.FilterData" localSheetId="5" hidden="1">'Mai 24'!$A$13:$B$88</definedName>
    <definedName name="Z_86089166_67FE_4DEC_89F2_4C1B7E7B1B38_.wvu.FilterData" localSheetId="3" hidden="1">'Mar 24'!$A$13:$B$92</definedName>
    <definedName name="Z_86089166_67FE_4DEC_89F2_4C1B7E7B1B38_.wvu.FilterData" localSheetId="11" hidden="1">'Nov 24'!$A$13:$B$86</definedName>
    <definedName name="Z_86089166_67FE_4DEC_89F2_4C1B7E7B1B38_.wvu.FilterData" localSheetId="10" hidden="1">'Oct 24'!$A$13:$B$88</definedName>
    <definedName name="Z_86089166_67FE_4DEC_89F2_4C1B7E7B1B38_.wvu.FilterData" localSheetId="0" hidden="1">REF!#REF!</definedName>
    <definedName name="Z_86089166_67FE_4DEC_89F2_4C1B7E7B1B38_.wvu.FilterData" localSheetId="9" hidden="1">'Sep 24'!$A$13:$B$88</definedName>
    <definedName name="Z_8766DA78_DC4F_4C9B_B873_141F619D6272_.wvu.FilterData" localSheetId="8" hidden="1">'Aou 24'!$A$13:$B$90</definedName>
    <definedName name="Z_8766DA78_DC4F_4C9B_B873_141F619D6272_.wvu.FilterData" localSheetId="4" hidden="1">'Avr 24'!$A$13:$B$88</definedName>
    <definedName name="Z_8766DA78_DC4F_4C9B_B873_141F619D6272_.wvu.FilterData" localSheetId="12" hidden="1">'Dec 24'!$A$13:$B$86</definedName>
    <definedName name="Z_8766DA78_DC4F_4C9B_B873_141F619D6272_.wvu.FilterData" localSheetId="2" hidden="1">'Fev 24'!$A$13:$B$90</definedName>
    <definedName name="Z_8766DA78_DC4F_4C9B_B873_141F619D6272_.wvu.FilterData" localSheetId="1" hidden="1">'Jan 24'!$A$13:$B$90</definedName>
    <definedName name="Z_8766DA78_DC4F_4C9B_B873_141F619D6272_.wvu.FilterData" localSheetId="7" hidden="1">'Jul 24'!$A$13:$B$90</definedName>
    <definedName name="Z_8766DA78_DC4F_4C9B_B873_141F619D6272_.wvu.FilterData" localSheetId="6" hidden="1">'Jun 24'!$A$13:$B$88</definedName>
    <definedName name="Z_8766DA78_DC4F_4C9B_B873_141F619D6272_.wvu.FilterData" localSheetId="5" hidden="1">'Mai 24'!$A$13:$B$88</definedName>
    <definedName name="Z_8766DA78_DC4F_4C9B_B873_141F619D6272_.wvu.FilterData" localSheetId="3" hidden="1">'Mar 24'!$A$13:$B$92</definedName>
    <definedName name="Z_8766DA78_DC4F_4C9B_B873_141F619D6272_.wvu.FilterData" localSheetId="11" hidden="1">'Nov 24'!$A$13:$B$86</definedName>
    <definedName name="Z_8766DA78_DC4F_4C9B_B873_141F619D6272_.wvu.FilterData" localSheetId="10" hidden="1">'Oct 24'!$A$13:$B$88</definedName>
    <definedName name="Z_8766DA78_DC4F_4C9B_B873_141F619D6272_.wvu.FilterData" localSheetId="0" hidden="1">REF!#REF!</definedName>
    <definedName name="Z_8766DA78_DC4F_4C9B_B873_141F619D6272_.wvu.FilterData" localSheetId="9" hidden="1">'Sep 24'!$A$13:$B$88</definedName>
    <definedName name="Z_8908703F_8AE0_4B6C_927C_1D511BD12D53_.wvu.FilterData" localSheetId="8" hidden="1">'Aou 24'!$A$13:$B$90</definedName>
    <definedName name="Z_8908703F_8AE0_4B6C_927C_1D511BD12D53_.wvu.FilterData" localSheetId="4" hidden="1">'Avr 24'!$A$13:$B$88</definedName>
    <definedName name="Z_8908703F_8AE0_4B6C_927C_1D511BD12D53_.wvu.FilterData" localSheetId="12" hidden="1">'Dec 24'!$A$13:$B$86</definedName>
    <definedName name="Z_8908703F_8AE0_4B6C_927C_1D511BD12D53_.wvu.FilterData" localSheetId="2" hidden="1">'Fev 24'!$A$13:$B$90</definedName>
    <definedName name="Z_8908703F_8AE0_4B6C_927C_1D511BD12D53_.wvu.FilterData" localSheetId="1" hidden="1">'Jan 24'!$A$13:$B$90</definedName>
    <definedName name="Z_8908703F_8AE0_4B6C_927C_1D511BD12D53_.wvu.FilterData" localSheetId="7" hidden="1">'Jul 24'!$A$13:$B$90</definedName>
    <definedName name="Z_8908703F_8AE0_4B6C_927C_1D511BD12D53_.wvu.FilterData" localSheetId="6" hidden="1">'Jun 24'!$A$13:$B$88</definedName>
    <definedName name="Z_8908703F_8AE0_4B6C_927C_1D511BD12D53_.wvu.FilterData" localSheetId="5" hidden="1">'Mai 24'!$A$13:$B$88</definedName>
    <definedName name="Z_8908703F_8AE0_4B6C_927C_1D511BD12D53_.wvu.FilterData" localSheetId="3" hidden="1">'Mar 24'!$A$13:$B$92</definedName>
    <definedName name="Z_8908703F_8AE0_4B6C_927C_1D511BD12D53_.wvu.FilterData" localSheetId="11" hidden="1">'Nov 24'!$A$13:$B$86</definedName>
    <definedName name="Z_8908703F_8AE0_4B6C_927C_1D511BD12D53_.wvu.FilterData" localSheetId="10" hidden="1">'Oct 24'!$A$13:$B$88</definedName>
    <definedName name="Z_8908703F_8AE0_4B6C_927C_1D511BD12D53_.wvu.FilterData" localSheetId="0" hidden="1">REF!#REF!</definedName>
    <definedName name="Z_8908703F_8AE0_4B6C_927C_1D511BD12D53_.wvu.FilterData" localSheetId="9" hidden="1">'Sep 24'!$A$13:$B$88</definedName>
    <definedName name="Z_89592D87_01A6_46AD_85E4_C209858ECEED_.wvu.FilterData" localSheetId="8" hidden="1">'Aou 24'!$A$13:$B$90</definedName>
    <definedName name="Z_89592D87_01A6_46AD_85E4_C209858ECEED_.wvu.FilterData" localSheetId="4" hidden="1">'Avr 24'!$A$13:$B$88</definedName>
    <definedName name="Z_89592D87_01A6_46AD_85E4_C209858ECEED_.wvu.FilterData" localSheetId="12" hidden="1">'Dec 24'!$A$13:$B$86</definedName>
    <definedName name="Z_89592D87_01A6_46AD_85E4_C209858ECEED_.wvu.FilterData" localSheetId="2" hidden="1">'Fev 24'!$A$13:$B$90</definedName>
    <definedName name="Z_89592D87_01A6_46AD_85E4_C209858ECEED_.wvu.FilterData" localSheetId="1" hidden="1">'Jan 24'!$A$13:$B$90</definedName>
    <definedName name="Z_89592D87_01A6_46AD_85E4_C209858ECEED_.wvu.FilterData" localSheetId="7" hidden="1">'Jul 24'!$A$13:$B$90</definedName>
    <definedName name="Z_89592D87_01A6_46AD_85E4_C209858ECEED_.wvu.FilterData" localSheetId="6" hidden="1">'Jun 24'!$A$13:$B$88</definedName>
    <definedName name="Z_89592D87_01A6_46AD_85E4_C209858ECEED_.wvu.FilterData" localSheetId="5" hidden="1">'Mai 24'!$A$13:$B$88</definedName>
    <definedName name="Z_89592D87_01A6_46AD_85E4_C209858ECEED_.wvu.FilterData" localSheetId="3" hidden="1">'Mar 24'!$A$13:$B$92</definedName>
    <definedName name="Z_89592D87_01A6_46AD_85E4_C209858ECEED_.wvu.FilterData" localSheetId="11" hidden="1">'Nov 24'!$A$13:$B$86</definedName>
    <definedName name="Z_89592D87_01A6_46AD_85E4_C209858ECEED_.wvu.FilterData" localSheetId="10" hidden="1">'Oct 24'!$A$13:$B$88</definedName>
    <definedName name="Z_89592D87_01A6_46AD_85E4_C209858ECEED_.wvu.FilterData" localSheetId="0" hidden="1">REF!#REF!</definedName>
    <definedName name="Z_89592D87_01A6_46AD_85E4_C209858ECEED_.wvu.FilterData" localSheetId="9" hidden="1">'Sep 24'!$A$13:$B$88</definedName>
    <definedName name="Z_89D773D3_919B_41DC_A6BD_5518C7364BC5_.wvu.FilterData" localSheetId="8" hidden="1">'Aou 24'!$A$13:$B$90</definedName>
    <definedName name="Z_89D773D3_919B_41DC_A6BD_5518C7364BC5_.wvu.FilterData" localSheetId="4" hidden="1">'Avr 24'!$A$13:$B$88</definedName>
    <definedName name="Z_89D773D3_919B_41DC_A6BD_5518C7364BC5_.wvu.FilterData" localSheetId="12" hidden="1">'Dec 24'!$A$13:$B$86</definedName>
    <definedName name="Z_89D773D3_919B_41DC_A6BD_5518C7364BC5_.wvu.FilterData" localSheetId="2" hidden="1">'Fev 24'!$A$13:$B$90</definedName>
    <definedName name="Z_89D773D3_919B_41DC_A6BD_5518C7364BC5_.wvu.FilterData" localSheetId="1" hidden="1">'Jan 24'!$A$13:$B$90</definedName>
    <definedName name="Z_89D773D3_919B_41DC_A6BD_5518C7364BC5_.wvu.FilterData" localSheetId="7" hidden="1">'Jul 24'!$A$13:$B$90</definedName>
    <definedName name="Z_89D773D3_919B_41DC_A6BD_5518C7364BC5_.wvu.FilterData" localSheetId="6" hidden="1">'Jun 24'!$A$13:$B$88</definedName>
    <definedName name="Z_89D773D3_919B_41DC_A6BD_5518C7364BC5_.wvu.FilterData" localSheetId="5" hidden="1">'Mai 24'!$A$13:$B$88</definedName>
    <definedName name="Z_89D773D3_919B_41DC_A6BD_5518C7364BC5_.wvu.FilterData" localSheetId="3" hidden="1">'Mar 24'!$A$13:$B$92</definedName>
    <definedName name="Z_89D773D3_919B_41DC_A6BD_5518C7364BC5_.wvu.FilterData" localSheetId="11" hidden="1">'Nov 24'!$A$13:$B$86</definedName>
    <definedName name="Z_89D773D3_919B_41DC_A6BD_5518C7364BC5_.wvu.FilterData" localSheetId="10" hidden="1">'Oct 24'!$A$13:$B$88</definedName>
    <definedName name="Z_89D773D3_919B_41DC_A6BD_5518C7364BC5_.wvu.FilterData" localSheetId="0" hidden="1">REF!#REF!</definedName>
    <definedName name="Z_89D773D3_919B_41DC_A6BD_5518C7364BC5_.wvu.FilterData" localSheetId="9" hidden="1">'Sep 24'!$A$13:$B$88</definedName>
    <definedName name="Z_89FF816A_388D_4DFD_A2E5_F478B623614B_.wvu.FilterData" localSheetId="8" hidden="1">'Aou 24'!$A$13:$B$90</definedName>
    <definedName name="Z_89FF816A_388D_4DFD_A2E5_F478B623614B_.wvu.FilterData" localSheetId="4" hidden="1">'Avr 24'!$A$13:$B$88</definedName>
    <definedName name="Z_89FF816A_388D_4DFD_A2E5_F478B623614B_.wvu.FilterData" localSheetId="12" hidden="1">'Dec 24'!$A$13:$B$86</definedName>
    <definedName name="Z_89FF816A_388D_4DFD_A2E5_F478B623614B_.wvu.FilterData" localSheetId="2" hidden="1">'Fev 24'!$A$13:$B$90</definedName>
    <definedName name="Z_89FF816A_388D_4DFD_A2E5_F478B623614B_.wvu.FilterData" localSheetId="1" hidden="1">'Jan 24'!$A$13:$B$90</definedName>
    <definedName name="Z_89FF816A_388D_4DFD_A2E5_F478B623614B_.wvu.FilterData" localSheetId="7" hidden="1">'Jul 24'!$A$13:$B$90</definedName>
    <definedName name="Z_89FF816A_388D_4DFD_A2E5_F478B623614B_.wvu.FilterData" localSheetId="6" hidden="1">'Jun 24'!$A$13:$B$88</definedName>
    <definedName name="Z_89FF816A_388D_4DFD_A2E5_F478B623614B_.wvu.FilterData" localSheetId="5" hidden="1">'Mai 24'!$A$13:$B$88</definedName>
    <definedName name="Z_89FF816A_388D_4DFD_A2E5_F478B623614B_.wvu.FilterData" localSheetId="3" hidden="1">'Mar 24'!$A$13:$B$92</definedName>
    <definedName name="Z_89FF816A_388D_4DFD_A2E5_F478B623614B_.wvu.FilterData" localSheetId="11" hidden="1">'Nov 24'!$A$13:$B$86</definedName>
    <definedName name="Z_89FF816A_388D_4DFD_A2E5_F478B623614B_.wvu.FilterData" localSheetId="10" hidden="1">'Oct 24'!$A$13:$B$88</definedName>
    <definedName name="Z_89FF816A_388D_4DFD_A2E5_F478B623614B_.wvu.FilterData" localSheetId="0" hidden="1">REF!#REF!</definedName>
    <definedName name="Z_89FF816A_388D_4DFD_A2E5_F478B623614B_.wvu.FilterData" localSheetId="9" hidden="1">'Sep 24'!$A$13:$B$88</definedName>
    <definedName name="Z_8A7B919C_4998_4F80_9B1E_9DF5A635FCC7_.wvu.FilterData" localSheetId="8" hidden="1">'Aou 24'!$A$13:$B$90</definedName>
    <definedName name="Z_8A7B919C_4998_4F80_9B1E_9DF5A635FCC7_.wvu.FilterData" localSheetId="4" hidden="1">'Avr 24'!$A$13:$B$88</definedName>
    <definedName name="Z_8A7B919C_4998_4F80_9B1E_9DF5A635FCC7_.wvu.FilterData" localSheetId="12" hidden="1">'Dec 24'!$A$13:$B$86</definedName>
    <definedName name="Z_8A7B919C_4998_4F80_9B1E_9DF5A635FCC7_.wvu.FilterData" localSheetId="2" hidden="1">'Fev 24'!$A$13:$B$90</definedName>
    <definedName name="Z_8A7B919C_4998_4F80_9B1E_9DF5A635FCC7_.wvu.FilterData" localSheetId="1" hidden="1">'Jan 24'!$A$13:$B$90</definedName>
    <definedName name="Z_8A7B919C_4998_4F80_9B1E_9DF5A635FCC7_.wvu.FilterData" localSheetId="7" hidden="1">'Jul 24'!$A$13:$B$90</definedName>
    <definedName name="Z_8A7B919C_4998_4F80_9B1E_9DF5A635FCC7_.wvu.FilterData" localSheetId="6" hidden="1">'Jun 24'!$A$13:$B$88</definedName>
    <definedName name="Z_8A7B919C_4998_4F80_9B1E_9DF5A635FCC7_.wvu.FilterData" localSheetId="5" hidden="1">'Mai 24'!$A$13:$B$88</definedName>
    <definedName name="Z_8A7B919C_4998_4F80_9B1E_9DF5A635FCC7_.wvu.FilterData" localSheetId="3" hidden="1">'Mar 24'!$A$13:$B$92</definedName>
    <definedName name="Z_8A7B919C_4998_4F80_9B1E_9DF5A635FCC7_.wvu.FilterData" localSheetId="11" hidden="1">'Nov 24'!$A$13:$B$86</definedName>
    <definedName name="Z_8A7B919C_4998_4F80_9B1E_9DF5A635FCC7_.wvu.FilterData" localSheetId="10" hidden="1">'Oct 24'!$A$13:$B$88</definedName>
    <definedName name="Z_8A7B919C_4998_4F80_9B1E_9DF5A635FCC7_.wvu.FilterData" localSheetId="0" hidden="1">REF!#REF!</definedName>
    <definedName name="Z_8A7B919C_4998_4F80_9B1E_9DF5A635FCC7_.wvu.FilterData" localSheetId="9" hidden="1">'Sep 24'!$A$13:$B$88</definedName>
    <definedName name="Z_8CC86802_8F41_46D9_939E_5510D86B6FC5_.wvu.FilterData" localSheetId="8" hidden="1">'Aou 24'!$A$13:$B$90</definedName>
    <definedName name="Z_8CC86802_8F41_46D9_939E_5510D86B6FC5_.wvu.FilterData" localSheetId="4" hidden="1">'Avr 24'!$A$13:$B$88</definedName>
    <definedName name="Z_8CC86802_8F41_46D9_939E_5510D86B6FC5_.wvu.FilterData" localSheetId="12" hidden="1">'Dec 24'!$A$13:$B$86</definedName>
    <definedName name="Z_8CC86802_8F41_46D9_939E_5510D86B6FC5_.wvu.FilterData" localSheetId="2" hidden="1">'Fev 24'!$A$13:$B$90</definedName>
    <definedName name="Z_8CC86802_8F41_46D9_939E_5510D86B6FC5_.wvu.FilterData" localSheetId="1" hidden="1">'Jan 24'!$A$13:$B$90</definedName>
    <definedName name="Z_8CC86802_8F41_46D9_939E_5510D86B6FC5_.wvu.FilterData" localSheetId="7" hidden="1">'Jul 24'!$A$13:$B$90</definedName>
    <definedName name="Z_8CC86802_8F41_46D9_939E_5510D86B6FC5_.wvu.FilterData" localSheetId="6" hidden="1">'Jun 24'!$A$13:$B$88</definedName>
    <definedName name="Z_8CC86802_8F41_46D9_939E_5510D86B6FC5_.wvu.FilterData" localSheetId="5" hidden="1">'Mai 24'!$A$13:$B$88</definedName>
    <definedName name="Z_8CC86802_8F41_46D9_939E_5510D86B6FC5_.wvu.FilterData" localSheetId="3" hidden="1">'Mar 24'!$A$13:$B$92</definedName>
    <definedName name="Z_8CC86802_8F41_46D9_939E_5510D86B6FC5_.wvu.FilterData" localSheetId="11" hidden="1">'Nov 24'!$A$13:$B$86</definedName>
    <definedName name="Z_8CC86802_8F41_46D9_939E_5510D86B6FC5_.wvu.FilterData" localSheetId="10" hidden="1">'Oct 24'!$A$13:$B$88</definedName>
    <definedName name="Z_8CC86802_8F41_46D9_939E_5510D86B6FC5_.wvu.FilterData" localSheetId="0" hidden="1">REF!#REF!</definedName>
    <definedName name="Z_8CC86802_8F41_46D9_939E_5510D86B6FC5_.wvu.FilterData" localSheetId="9" hidden="1">'Sep 24'!$A$13:$B$88</definedName>
    <definedName name="Z_8D33BCC1_B6AC_4548_A8CA_D6610E08171E_.wvu.FilterData" localSheetId="8" hidden="1">'Aou 24'!$A$13:$B$90</definedName>
    <definedName name="Z_8D33BCC1_B6AC_4548_A8CA_D6610E08171E_.wvu.FilterData" localSheetId="4" hidden="1">'Avr 24'!$A$13:$B$88</definedName>
    <definedName name="Z_8D33BCC1_B6AC_4548_A8CA_D6610E08171E_.wvu.FilterData" localSheetId="12" hidden="1">'Dec 24'!$A$13:$B$86</definedName>
    <definedName name="Z_8D33BCC1_B6AC_4548_A8CA_D6610E08171E_.wvu.FilterData" localSheetId="2" hidden="1">'Fev 24'!$A$13:$B$90</definedName>
    <definedName name="Z_8D33BCC1_B6AC_4548_A8CA_D6610E08171E_.wvu.FilterData" localSheetId="1" hidden="1">'Jan 24'!$A$13:$B$90</definedName>
    <definedName name="Z_8D33BCC1_B6AC_4548_A8CA_D6610E08171E_.wvu.FilterData" localSheetId="7" hidden="1">'Jul 24'!$A$13:$B$90</definedName>
    <definedName name="Z_8D33BCC1_B6AC_4548_A8CA_D6610E08171E_.wvu.FilterData" localSheetId="6" hidden="1">'Jun 24'!$A$13:$B$88</definedName>
    <definedName name="Z_8D33BCC1_B6AC_4548_A8CA_D6610E08171E_.wvu.FilterData" localSheetId="5" hidden="1">'Mai 24'!$A$13:$B$88</definedName>
    <definedName name="Z_8D33BCC1_B6AC_4548_A8CA_D6610E08171E_.wvu.FilterData" localSheetId="3" hidden="1">'Mar 24'!$A$13:$B$92</definedName>
    <definedName name="Z_8D33BCC1_B6AC_4548_A8CA_D6610E08171E_.wvu.FilterData" localSheetId="11" hidden="1">'Nov 24'!$A$13:$B$86</definedName>
    <definedName name="Z_8D33BCC1_B6AC_4548_A8CA_D6610E08171E_.wvu.FilterData" localSheetId="10" hidden="1">'Oct 24'!$A$13:$B$88</definedName>
    <definedName name="Z_8D33BCC1_B6AC_4548_A8CA_D6610E08171E_.wvu.FilterData" localSheetId="0" hidden="1">REF!#REF!</definedName>
    <definedName name="Z_8D33BCC1_B6AC_4548_A8CA_D6610E08171E_.wvu.FilterData" localSheetId="9" hidden="1">'Sep 24'!$A$13:$B$88</definedName>
    <definedName name="Z_8E7D92E6_CFF1_4246_BCDF_0A6F0FE0B80B_.wvu.FilterData" localSheetId="8" hidden="1">'Aou 24'!$A$13:$B$90</definedName>
    <definedName name="Z_8E7D92E6_CFF1_4246_BCDF_0A6F0FE0B80B_.wvu.FilterData" localSheetId="4" hidden="1">'Avr 24'!$A$13:$B$88</definedName>
    <definedName name="Z_8E7D92E6_CFF1_4246_BCDF_0A6F0FE0B80B_.wvu.FilterData" localSheetId="12" hidden="1">'Dec 24'!$A$13:$B$86</definedName>
    <definedName name="Z_8E7D92E6_CFF1_4246_BCDF_0A6F0FE0B80B_.wvu.FilterData" localSheetId="2" hidden="1">'Fev 24'!$A$13:$B$90</definedName>
    <definedName name="Z_8E7D92E6_CFF1_4246_BCDF_0A6F0FE0B80B_.wvu.FilterData" localSheetId="1" hidden="1">'Jan 24'!$A$13:$B$90</definedName>
    <definedName name="Z_8E7D92E6_CFF1_4246_BCDF_0A6F0FE0B80B_.wvu.FilterData" localSheetId="7" hidden="1">'Jul 24'!$A$13:$B$90</definedName>
    <definedName name="Z_8E7D92E6_CFF1_4246_BCDF_0A6F0FE0B80B_.wvu.FilterData" localSheetId="6" hidden="1">'Jun 24'!$A$13:$B$88</definedName>
    <definedName name="Z_8E7D92E6_CFF1_4246_BCDF_0A6F0FE0B80B_.wvu.FilterData" localSheetId="5" hidden="1">'Mai 24'!$A$13:$B$88</definedName>
    <definedName name="Z_8E7D92E6_CFF1_4246_BCDF_0A6F0FE0B80B_.wvu.FilterData" localSheetId="3" hidden="1">'Mar 24'!$A$13:$B$92</definedName>
    <definedName name="Z_8E7D92E6_CFF1_4246_BCDF_0A6F0FE0B80B_.wvu.FilterData" localSheetId="11" hidden="1">'Nov 24'!$A$13:$B$86</definedName>
    <definedName name="Z_8E7D92E6_CFF1_4246_BCDF_0A6F0FE0B80B_.wvu.FilterData" localSheetId="10" hidden="1">'Oct 24'!$A$13:$B$88</definedName>
    <definedName name="Z_8E7D92E6_CFF1_4246_BCDF_0A6F0FE0B80B_.wvu.FilterData" localSheetId="0" hidden="1">REF!#REF!</definedName>
    <definedName name="Z_8E7D92E6_CFF1_4246_BCDF_0A6F0FE0B80B_.wvu.FilterData" localSheetId="9" hidden="1">'Sep 24'!$A$13:$B$88</definedName>
    <definedName name="Z_8F21C53B_F85E_424C_91C0_3AE91C899C63_.wvu.FilterData" localSheetId="8" hidden="1">'Aou 24'!$A$13:$B$90</definedName>
    <definedName name="Z_8F21C53B_F85E_424C_91C0_3AE91C899C63_.wvu.FilterData" localSheetId="4" hidden="1">'Avr 24'!$A$13:$B$88</definedName>
    <definedName name="Z_8F21C53B_F85E_424C_91C0_3AE91C899C63_.wvu.FilterData" localSheetId="12" hidden="1">'Dec 24'!$A$13:$B$86</definedName>
    <definedName name="Z_8F21C53B_F85E_424C_91C0_3AE91C899C63_.wvu.FilterData" localSheetId="2" hidden="1">'Fev 24'!$A$13:$B$90</definedName>
    <definedName name="Z_8F21C53B_F85E_424C_91C0_3AE91C899C63_.wvu.FilterData" localSheetId="1" hidden="1">'Jan 24'!$A$13:$B$90</definedName>
    <definedName name="Z_8F21C53B_F85E_424C_91C0_3AE91C899C63_.wvu.FilterData" localSheetId="7" hidden="1">'Jul 24'!$A$13:$B$90</definedName>
    <definedName name="Z_8F21C53B_F85E_424C_91C0_3AE91C899C63_.wvu.FilterData" localSheetId="6" hidden="1">'Jun 24'!$A$13:$B$88</definedName>
    <definedName name="Z_8F21C53B_F85E_424C_91C0_3AE91C899C63_.wvu.FilterData" localSheetId="5" hidden="1">'Mai 24'!$A$13:$B$88</definedName>
    <definedName name="Z_8F21C53B_F85E_424C_91C0_3AE91C899C63_.wvu.FilterData" localSheetId="3" hidden="1">'Mar 24'!$A$13:$B$92</definedName>
    <definedName name="Z_8F21C53B_F85E_424C_91C0_3AE91C899C63_.wvu.FilterData" localSheetId="11" hidden="1">'Nov 24'!$A$13:$B$86</definedName>
    <definedName name="Z_8F21C53B_F85E_424C_91C0_3AE91C899C63_.wvu.FilterData" localSheetId="10" hidden="1">'Oct 24'!$A$13:$B$88</definedName>
    <definedName name="Z_8F21C53B_F85E_424C_91C0_3AE91C899C63_.wvu.FilterData" localSheetId="0" hidden="1">REF!#REF!</definedName>
    <definedName name="Z_8F21C53B_F85E_424C_91C0_3AE91C899C63_.wvu.FilterData" localSheetId="9" hidden="1">'Sep 24'!$A$13:$B$88</definedName>
    <definedName name="Z_8F939015_96A8_49B2_AFAE_3D6DB64731B9_.wvu.FilterData" localSheetId="8" hidden="1">'Aou 24'!$A$13:$B$90</definedName>
    <definedName name="Z_8F939015_96A8_49B2_AFAE_3D6DB64731B9_.wvu.FilterData" localSheetId="4" hidden="1">'Avr 24'!$A$13:$B$88</definedName>
    <definedName name="Z_8F939015_96A8_49B2_AFAE_3D6DB64731B9_.wvu.FilterData" localSheetId="12" hidden="1">'Dec 24'!$A$13:$B$86</definedName>
    <definedName name="Z_8F939015_96A8_49B2_AFAE_3D6DB64731B9_.wvu.FilterData" localSheetId="2" hidden="1">'Fev 24'!$A$13:$B$90</definedName>
    <definedName name="Z_8F939015_96A8_49B2_AFAE_3D6DB64731B9_.wvu.FilterData" localSheetId="1" hidden="1">'Jan 24'!$A$13:$B$90</definedName>
    <definedName name="Z_8F939015_96A8_49B2_AFAE_3D6DB64731B9_.wvu.FilterData" localSheetId="7" hidden="1">'Jul 24'!$A$13:$B$90</definedName>
    <definedName name="Z_8F939015_96A8_49B2_AFAE_3D6DB64731B9_.wvu.FilterData" localSheetId="6" hidden="1">'Jun 24'!$A$13:$B$88</definedName>
    <definedName name="Z_8F939015_96A8_49B2_AFAE_3D6DB64731B9_.wvu.FilterData" localSheetId="5" hidden="1">'Mai 24'!$A$13:$B$88</definedName>
    <definedName name="Z_8F939015_96A8_49B2_AFAE_3D6DB64731B9_.wvu.FilterData" localSheetId="3" hidden="1">'Mar 24'!$A$13:$B$92</definedName>
    <definedName name="Z_8F939015_96A8_49B2_AFAE_3D6DB64731B9_.wvu.FilterData" localSheetId="11" hidden="1">'Nov 24'!$A$13:$B$86</definedName>
    <definedName name="Z_8F939015_96A8_49B2_AFAE_3D6DB64731B9_.wvu.FilterData" localSheetId="10" hidden="1">'Oct 24'!$A$13:$B$88</definedName>
    <definedName name="Z_8F939015_96A8_49B2_AFAE_3D6DB64731B9_.wvu.FilterData" localSheetId="0" hidden="1">REF!#REF!</definedName>
    <definedName name="Z_8F939015_96A8_49B2_AFAE_3D6DB64731B9_.wvu.FilterData" localSheetId="9" hidden="1">'Sep 24'!$A$13:$B$88</definedName>
    <definedName name="Z_8FC442C4_8B01_476C_83A7_1E393BE421B6_.wvu.FilterData" localSheetId="8" hidden="1">'Aou 24'!$A$13:$B$90</definedName>
    <definedName name="Z_8FC442C4_8B01_476C_83A7_1E393BE421B6_.wvu.FilterData" localSheetId="4" hidden="1">'Avr 24'!$A$13:$B$88</definedName>
    <definedName name="Z_8FC442C4_8B01_476C_83A7_1E393BE421B6_.wvu.FilterData" localSheetId="12" hidden="1">'Dec 24'!$A$13:$B$86</definedName>
    <definedName name="Z_8FC442C4_8B01_476C_83A7_1E393BE421B6_.wvu.FilterData" localSheetId="2" hidden="1">'Fev 24'!$A$13:$B$90</definedName>
    <definedName name="Z_8FC442C4_8B01_476C_83A7_1E393BE421B6_.wvu.FilterData" localSheetId="1" hidden="1">'Jan 24'!$A$13:$B$90</definedName>
    <definedName name="Z_8FC442C4_8B01_476C_83A7_1E393BE421B6_.wvu.FilterData" localSheetId="7" hidden="1">'Jul 24'!$A$13:$B$90</definedName>
    <definedName name="Z_8FC442C4_8B01_476C_83A7_1E393BE421B6_.wvu.FilterData" localSheetId="6" hidden="1">'Jun 24'!$A$13:$B$88</definedName>
    <definedName name="Z_8FC442C4_8B01_476C_83A7_1E393BE421B6_.wvu.FilterData" localSheetId="5" hidden="1">'Mai 24'!$A$13:$B$88</definedName>
    <definedName name="Z_8FC442C4_8B01_476C_83A7_1E393BE421B6_.wvu.FilterData" localSheetId="3" hidden="1">'Mar 24'!$A$13:$B$92</definedName>
    <definedName name="Z_8FC442C4_8B01_476C_83A7_1E393BE421B6_.wvu.FilterData" localSheetId="11" hidden="1">'Nov 24'!$A$13:$B$86</definedName>
    <definedName name="Z_8FC442C4_8B01_476C_83A7_1E393BE421B6_.wvu.FilterData" localSheetId="10" hidden="1">'Oct 24'!$A$13:$B$88</definedName>
    <definedName name="Z_8FC442C4_8B01_476C_83A7_1E393BE421B6_.wvu.FilterData" localSheetId="0" hidden="1">REF!#REF!</definedName>
    <definedName name="Z_8FC442C4_8B01_476C_83A7_1E393BE421B6_.wvu.FilterData" localSheetId="9" hidden="1">'Sep 24'!$A$13:$B$88</definedName>
    <definedName name="Z_91DA7517_CCD0_4BCB_828C_16363267374A_.wvu.FilterData" localSheetId="8" hidden="1">'Aou 24'!$A$13:$B$90</definedName>
    <definedName name="Z_91DA7517_CCD0_4BCB_828C_16363267374A_.wvu.FilterData" localSheetId="4" hidden="1">'Avr 24'!$A$13:$B$88</definedName>
    <definedName name="Z_91DA7517_CCD0_4BCB_828C_16363267374A_.wvu.FilterData" localSheetId="12" hidden="1">'Dec 24'!$A$13:$B$86</definedName>
    <definedName name="Z_91DA7517_CCD0_4BCB_828C_16363267374A_.wvu.FilterData" localSheetId="2" hidden="1">'Fev 24'!$A$13:$B$90</definedName>
    <definedName name="Z_91DA7517_CCD0_4BCB_828C_16363267374A_.wvu.FilterData" localSheetId="1" hidden="1">'Jan 24'!$A$13:$B$90</definedName>
    <definedName name="Z_91DA7517_CCD0_4BCB_828C_16363267374A_.wvu.FilterData" localSheetId="7" hidden="1">'Jul 24'!$A$13:$B$90</definedName>
    <definedName name="Z_91DA7517_CCD0_4BCB_828C_16363267374A_.wvu.FilterData" localSheetId="6" hidden="1">'Jun 24'!$A$13:$B$88</definedName>
    <definedName name="Z_91DA7517_CCD0_4BCB_828C_16363267374A_.wvu.FilterData" localSheetId="5" hidden="1">'Mai 24'!$A$13:$B$88</definedName>
    <definedName name="Z_91DA7517_CCD0_4BCB_828C_16363267374A_.wvu.FilterData" localSheetId="3" hidden="1">'Mar 24'!$A$13:$B$92</definedName>
    <definedName name="Z_91DA7517_CCD0_4BCB_828C_16363267374A_.wvu.FilterData" localSheetId="11" hidden="1">'Nov 24'!$A$13:$B$86</definedName>
    <definedName name="Z_91DA7517_CCD0_4BCB_828C_16363267374A_.wvu.FilterData" localSheetId="10" hidden="1">'Oct 24'!$A$13:$B$88</definedName>
    <definedName name="Z_91DA7517_CCD0_4BCB_828C_16363267374A_.wvu.FilterData" localSheetId="0" hidden="1">REF!#REF!</definedName>
    <definedName name="Z_91DA7517_CCD0_4BCB_828C_16363267374A_.wvu.FilterData" localSheetId="9" hidden="1">'Sep 24'!$A$13:$B$88</definedName>
    <definedName name="Z_92EF1370_AE22_49D9_99B4_A18933F8BB0E_.wvu.FilterData" localSheetId="8" hidden="1">'Aou 24'!$A$13:$B$90</definedName>
    <definedName name="Z_92EF1370_AE22_49D9_99B4_A18933F8BB0E_.wvu.FilterData" localSheetId="4" hidden="1">'Avr 24'!$A$13:$B$88</definedName>
    <definedName name="Z_92EF1370_AE22_49D9_99B4_A18933F8BB0E_.wvu.FilterData" localSheetId="12" hidden="1">'Dec 24'!$A$13:$B$86</definedName>
    <definedName name="Z_92EF1370_AE22_49D9_99B4_A18933F8BB0E_.wvu.FilterData" localSheetId="2" hidden="1">'Fev 24'!$A$13:$B$90</definedName>
    <definedName name="Z_92EF1370_AE22_49D9_99B4_A18933F8BB0E_.wvu.FilterData" localSheetId="1" hidden="1">'Jan 24'!$A$13:$B$90</definedName>
    <definedName name="Z_92EF1370_AE22_49D9_99B4_A18933F8BB0E_.wvu.FilterData" localSheetId="7" hidden="1">'Jul 24'!$A$13:$B$90</definedName>
    <definedName name="Z_92EF1370_AE22_49D9_99B4_A18933F8BB0E_.wvu.FilterData" localSheetId="6" hidden="1">'Jun 24'!$A$13:$B$88</definedName>
    <definedName name="Z_92EF1370_AE22_49D9_99B4_A18933F8BB0E_.wvu.FilterData" localSheetId="5" hidden="1">'Mai 24'!$A$13:$B$88</definedName>
    <definedName name="Z_92EF1370_AE22_49D9_99B4_A18933F8BB0E_.wvu.FilterData" localSheetId="3" hidden="1">'Mar 24'!$A$13:$B$92</definedName>
    <definedName name="Z_92EF1370_AE22_49D9_99B4_A18933F8BB0E_.wvu.FilterData" localSheetId="11" hidden="1">'Nov 24'!$A$13:$B$86</definedName>
    <definedName name="Z_92EF1370_AE22_49D9_99B4_A18933F8BB0E_.wvu.FilterData" localSheetId="10" hidden="1">'Oct 24'!$A$13:$B$88</definedName>
    <definedName name="Z_92EF1370_AE22_49D9_99B4_A18933F8BB0E_.wvu.FilterData" localSheetId="0" hidden="1">REF!#REF!</definedName>
    <definedName name="Z_92EF1370_AE22_49D9_99B4_A18933F8BB0E_.wvu.FilterData" localSheetId="9" hidden="1">'Sep 24'!$A$13:$B$88</definedName>
    <definedName name="Z_945D5910_93C6_4348_B010_900D1188BD54_.wvu.FilterData" localSheetId="8" hidden="1">'Aou 24'!$A$13:$B$90</definedName>
    <definedName name="Z_945D5910_93C6_4348_B010_900D1188BD54_.wvu.FilterData" localSheetId="4" hidden="1">'Avr 24'!$A$13:$B$88</definedName>
    <definedName name="Z_945D5910_93C6_4348_B010_900D1188BD54_.wvu.FilterData" localSheetId="12" hidden="1">'Dec 24'!$A$13:$B$86</definedName>
    <definedName name="Z_945D5910_93C6_4348_B010_900D1188BD54_.wvu.FilterData" localSheetId="2" hidden="1">'Fev 24'!$A$13:$B$90</definedName>
    <definedName name="Z_945D5910_93C6_4348_B010_900D1188BD54_.wvu.FilterData" localSheetId="1" hidden="1">'Jan 24'!$A$13:$B$90</definedName>
    <definedName name="Z_945D5910_93C6_4348_B010_900D1188BD54_.wvu.FilterData" localSheetId="7" hidden="1">'Jul 24'!$A$13:$B$90</definedName>
    <definedName name="Z_945D5910_93C6_4348_B010_900D1188BD54_.wvu.FilterData" localSheetId="6" hidden="1">'Jun 24'!$A$13:$B$88</definedName>
    <definedName name="Z_945D5910_93C6_4348_B010_900D1188BD54_.wvu.FilterData" localSheetId="5" hidden="1">'Mai 24'!$A$13:$B$88</definedName>
    <definedName name="Z_945D5910_93C6_4348_B010_900D1188BD54_.wvu.FilterData" localSheetId="3" hidden="1">'Mar 24'!$A$13:$B$92</definedName>
    <definedName name="Z_945D5910_93C6_4348_B010_900D1188BD54_.wvu.FilterData" localSheetId="11" hidden="1">'Nov 24'!$A$13:$B$86</definedName>
    <definedName name="Z_945D5910_93C6_4348_B010_900D1188BD54_.wvu.FilterData" localSheetId="10" hidden="1">'Oct 24'!$A$13:$B$88</definedName>
    <definedName name="Z_945D5910_93C6_4348_B010_900D1188BD54_.wvu.FilterData" localSheetId="0" hidden="1">REF!#REF!</definedName>
    <definedName name="Z_945D5910_93C6_4348_B010_900D1188BD54_.wvu.FilterData" localSheetId="9" hidden="1">'Sep 24'!$A$13:$B$88</definedName>
    <definedName name="Z_95367993_4000_453F_94AD_5222C4F29F01_.wvu.FilterData" localSheetId="8" hidden="1">'Aou 24'!$A$13:$B$90</definedName>
    <definedName name="Z_95367993_4000_453F_94AD_5222C4F29F01_.wvu.FilterData" localSheetId="4" hidden="1">'Avr 24'!$A$13:$B$88</definedName>
    <definedName name="Z_95367993_4000_453F_94AD_5222C4F29F01_.wvu.FilterData" localSheetId="12" hidden="1">'Dec 24'!$A$13:$B$86</definedName>
    <definedName name="Z_95367993_4000_453F_94AD_5222C4F29F01_.wvu.FilterData" localSheetId="2" hidden="1">'Fev 24'!$A$13:$B$90</definedName>
    <definedName name="Z_95367993_4000_453F_94AD_5222C4F29F01_.wvu.FilterData" localSheetId="1" hidden="1">'Jan 24'!$A$13:$B$90</definedName>
    <definedName name="Z_95367993_4000_453F_94AD_5222C4F29F01_.wvu.FilterData" localSheetId="7" hidden="1">'Jul 24'!$A$13:$B$90</definedName>
    <definedName name="Z_95367993_4000_453F_94AD_5222C4F29F01_.wvu.FilterData" localSheetId="6" hidden="1">'Jun 24'!$A$13:$B$88</definedName>
    <definedName name="Z_95367993_4000_453F_94AD_5222C4F29F01_.wvu.FilterData" localSheetId="5" hidden="1">'Mai 24'!$A$13:$B$88</definedName>
    <definedName name="Z_95367993_4000_453F_94AD_5222C4F29F01_.wvu.FilterData" localSheetId="3" hidden="1">'Mar 24'!$A$13:$B$92</definedName>
    <definedName name="Z_95367993_4000_453F_94AD_5222C4F29F01_.wvu.FilterData" localSheetId="11" hidden="1">'Nov 24'!$A$13:$B$86</definedName>
    <definedName name="Z_95367993_4000_453F_94AD_5222C4F29F01_.wvu.FilterData" localSheetId="10" hidden="1">'Oct 24'!$A$13:$B$88</definedName>
    <definedName name="Z_95367993_4000_453F_94AD_5222C4F29F01_.wvu.FilterData" localSheetId="0" hidden="1">REF!#REF!</definedName>
    <definedName name="Z_95367993_4000_453F_94AD_5222C4F29F01_.wvu.FilterData" localSheetId="9" hidden="1">'Sep 24'!$A$13:$B$88</definedName>
    <definedName name="Z_958EE2E2_A309_4453_81CB_EFD2D85E82E8_.wvu.FilterData" localSheetId="8" hidden="1">'Aou 24'!$A$13:$B$90</definedName>
    <definedName name="Z_958EE2E2_A309_4453_81CB_EFD2D85E82E8_.wvu.FilterData" localSheetId="4" hidden="1">'Avr 24'!$A$13:$B$88</definedName>
    <definedName name="Z_958EE2E2_A309_4453_81CB_EFD2D85E82E8_.wvu.FilterData" localSheetId="12" hidden="1">'Dec 24'!$A$13:$B$86</definedName>
    <definedName name="Z_958EE2E2_A309_4453_81CB_EFD2D85E82E8_.wvu.FilterData" localSheetId="2" hidden="1">'Fev 24'!$A$13:$B$90</definedName>
    <definedName name="Z_958EE2E2_A309_4453_81CB_EFD2D85E82E8_.wvu.FilterData" localSheetId="1" hidden="1">'Jan 24'!$A$13:$B$90</definedName>
    <definedName name="Z_958EE2E2_A309_4453_81CB_EFD2D85E82E8_.wvu.FilterData" localSheetId="7" hidden="1">'Jul 24'!$A$13:$B$90</definedName>
    <definedName name="Z_958EE2E2_A309_4453_81CB_EFD2D85E82E8_.wvu.FilterData" localSheetId="6" hidden="1">'Jun 24'!$A$13:$B$88</definedName>
    <definedName name="Z_958EE2E2_A309_4453_81CB_EFD2D85E82E8_.wvu.FilterData" localSheetId="5" hidden="1">'Mai 24'!$A$13:$B$88</definedName>
    <definedName name="Z_958EE2E2_A309_4453_81CB_EFD2D85E82E8_.wvu.FilterData" localSheetId="3" hidden="1">'Mar 24'!$A$13:$B$92</definedName>
    <definedName name="Z_958EE2E2_A309_4453_81CB_EFD2D85E82E8_.wvu.FilterData" localSheetId="11" hidden="1">'Nov 24'!$A$13:$B$86</definedName>
    <definedName name="Z_958EE2E2_A309_4453_81CB_EFD2D85E82E8_.wvu.FilterData" localSheetId="10" hidden="1">'Oct 24'!$A$13:$B$88</definedName>
    <definedName name="Z_958EE2E2_A309_4453_81CB_EFD2D85E82E8_.wvu.FilterData" localSheetId="0" hidden="1">REF!#REF!</definedName>
    <definedName name="Z_958EE2E2_A309_4453_81CB_EFD2D85E82E8_.wvu.FilterData" localSheetId="9" hidden="1">'Sep 24'!$A$13:$B$88</definedName>
    <definedName name="Z_97073472_9A5E_4CB4_8525_58BD643D3EF8_.wvu.FilterData" localSheetId="8" hidden="1">'Aou 24'!$A$13:$B$90</definedName>
    <definedName name="Z_97073472_9A5E_4CB4_8525_58BD643D3EF8_.wvu.FilterData" localSheetId="4" hidden="1">'Avr 24'!$A$13:$B$88</definedName>
    <definedName name="Z_97073472_9A5E_4CB4_8525_58BD643D3EF8_.wvu.FilterData" localSheetId="12" hidden="1">'Dec 24'!$A$13:$B$86</definedName>
    <definedName name="Z_97073472_9A5E_4CB4_8525_58BD643D3EF8_.wvu.FilterData" localSheetId="2" hidden="1">'Fev 24'!$A$13:$B$90</definedName>
    <definedName name="Z_97073472_9A5E_4CB4_8525_58BD643D3EF8_.wvu.FilterData" localSheetId="1" hidden="1">'Jan 24'!$A$13:$B$90</definedName>
    <definedName name="Z_97073472_9A5E_4CB4_8525_58BD643D3EF8_.wvu.FilterData" localSheetId="7" hidden="1">'Jul 24'!$A$13:$B$90</definedName>
    <definedName name="Z_97073472_9A5E_4CB4_8525_58BD643D3EF8_.wvu.FilterData" localSheetId="6" hidden="1">'Jun 24'!$A$13:$B$88</definedName>
    <definedName name="Z_97073472_9A5E_4CB4_8525_58BD643D3EF8_.wvu.FilterData" localSheetId="5" hidden="1">'Mai 24'!$A$13:$B$88</definedName>
    <definedName name="Z_97073472_9A5E_4CB4_8525_58BD643D3EF8_.wvu.FilterData" localSheetId="3" hidden="1">'Mar 24'!$A$13:$B$92</definedName>
    <definedName name="Z_97073472_9A5E_4CB4_8525_58BD643D3EF8_.wvu.FilterData" localSheetId="11" hidden="1">'Nov 24'!$A$13:$B$86</definedName>
    <definedName name="Z_97073472_9A5E_4CB4_8525_58BD643D3EF8_.wvu.FilterData" localSheetId="10" hidden="1">'Oct 24'!$A$13:$B$88</definedName>
    <definedName name="Z_97073472_9A5E_4CB4_8525_58BD643D3EF8_.wvu.FilterData" localSheetId="0" hidden="1">REF!#REF!</definedName>
    <definedName name="Z_97073472_9A5E_4CB4_8525_58BD643D3EF8_.wvu.FilterData" localSheetId="9" hidden="1">'Sep 24'!$A$13:$B$88</definedName>
    <definedName name="Z_97DF46E5_2063_46F2_A167_1643556E5D45_.wvu.FilterData" localSheetId="8" hidden="1">'Aou 24'!$A$13:$B$90</definedName>
    <definedName name="Z_97DF46E5_2063_46F2_A167_1643556E5D45_.wvu.FilterData" localSheetId="4" hidden="1">'Avr 24'!$A$13:$B$88</definedName>
    <definedName name="Z_97DF46E5_2063_46F2_A167_1643556E5D45_.wvu.FilterData" localSheetId="12" hidden="1">'Dec 24'!$A$13:$B$86</definedName>
    <definedName name="Z_97DF46E5_2063_46F2_A167_1643556E5D45_.wvu.FilterData" localSheetId="2" hidden="1">'Fev 24'!$A$13:$B$90</definedName>
    <definedName name="Z_97DF46E5_2063_46F2_A167_1643556E5D45_.wvu.FilterData" localSheetId="1" hidden="1">'Jan 24'!$A$13:$B$90</definedName>
    <definedName name="Z_97DF46E5_2063_46F2_A167_1643556E5D45_.wvu.FilterData" localSheetId="7" hidden="1">'Jul 24'!$A$13:$B$90</definedName>
    <definedName name="Z_97DF46E5_2063_46F2_A167_1643556E5D45_.wvu.FilterData" localSheetId="6" hidden="1">'Jun 24'!$A$13:$B$88</definedName>
    <definedName name="Z_97DF46E5_2063_46F2_A167_1643556E5D45_.wvu.FilterData" localSheetId="5" hidden="1">'Mai 24'!$A$13:$B$88</definedName>
    <definedName name="Z_97DF46E5_2063_46F2_A167_1643556E5D45_.wvu.FilterData" localSheetId="3" hidden="1">'Mar 24'!$A$13:$B$92</definedName>
    <definedName name="Z_97DF46E5_2063_46F2_A167_1643556E5D45_.wvu.FilterData" localSheetId="11" hidden="1">'Nov 24'!$A$13:$B$86</definedName>
    <definedName name="Z_97DF46E5_2063_46F2_A167_1643556E5D45_.wvu.FilterData" localSheetId="10" hidden="1">'Oct 24'!$A$13:$B$88</definedName>
    <definedName name="Z_97DF46E5_2063_46F2_A167_1643556E5D45_.wvu.FilterData" localSheetId="0" hidden="1">REF!#REF!</definedName>
    <definedName name="Z_97DF46E5_2063_46F2_A167_1643556E5D45_.wvu.FilterData" localSheetId="9" hidden="1">'Sep 24'!$A$13:$B$88</definedName>
    <definedName name="Z_992F617A_81C9_42C8_A4CB_A7CF82862860_.wvu.FilterData" localSheetId="8" hidden="1">'Aou 24'!$A$13:$B$90</definedName>
    <definedName name="Z_992F617A_81C9_42C8_A4CB_A7CF82862860_.wvu.FilterData" localSheetId="4" hidden="1">'Avr 24'!$A$13:$B$88</definedName>
    <definedName name="Z_992F617A_81C9_42C8_A4CB_A7CF82862860_.wvu.FilterData" localSheetId="12" hidden="1">'Dec 24'!$A$13:$B$86</definedName>
    <definedName name="Z_992F617A_81C9_42C8_A4CB_A7CF82862860_.wvu.FilterData" localSheetId="2" hidden="1">'Fev 24'!$A$13:$B$90</definedName>
    <definedName name="Z_992F617A_81C9_42C8_A4CB_A7CF82862860_.wvu.FilterData" localSheetId="1" hidden="1">'Jan 24'!$A$13:$B$90</definedName>
    <definedName name="Z_992F617A_81C9_42C8_A4CB_A7CF82862860_.wvu.FilterData" localSheetId="7" hidden="1">'Jul 24'!$A$13:$B$90</definedName>
    <definedName name="Z_992F617A_81C9_42C8_A4CB_A7CF82862860_.wvu.FilterData" localSheetId="6" hidden="1">'Jun 24'!$A$13:$B$88</definedName>
    <definedName name="Z_992F617A_81C9_42C8_A4CB_A7CF82862860_.wvu.FilterData" localSheetId="5" hidden="1">'Mai 24'!$A$13:$B$88</definedName>
    <definedName name="Z_992F617A_81C9_42C8_A4CB_A7CF82862860_.wvu.FilterData" localSheetId="3" hidden="1">'Mar 24'!$A$13:$B$92</definedName>
    <definedName name="Z_992F617A_81C9_42C8_A4CB_A7CF82862860_.wvu.FilterData" localSheetId="11" hidden="1">'Nov 24'!$A$13:$B$86</definedName>
    <definedName name="Z_992F617A_81C9_42C8_A4CB_A7CF82862860_.wvu.FilterData" localSheetId="10" hidden="1">'Oct 24'!$A$13:$B$88</definedName>
    <definedName name="Z_992F617A_81C9_42C8_A4CB_A7CF82862860_.wvu.FilterData" localSheetId="0" hidden="1">REF!#REF!</definedName>
    <definedName name="Z_992F617A_81C9_42C8_A4CB_A7CF82862860_.wvu.FilterData" localSheetId="9" hidden="1">'Sep 24'!$A$13:$B$88</definedName>
    <definedName name="Z_9AA3B814_0E69_4D46_AB70_0FBD2C5844A2_.wvu.FilterData" localSheetId="8" hidden="1">'Aou 24'!$A$13:$B$90</definedName>
    <definedName name="Z_9AA3B814_0E69_4D46_AB70_0FBD2C5844A2_.wvu.FilterData" localSheetId="4" hidden="1">'Avr 24'!$A$13:$B$88</definedName>
    <definedName name="Z_9AA3B814_0E69_4D46_AB70_0FBD2C5844A2_.wvu.FilterData" localSheetId="12" hidden="1">'Dec 24'!$A$13:$B$86</definedName>
    <definedName name="Z_9AA3B814_0E69_4D46_AB70_0FBD2C5844A2_.wvu.FilterData" localSheetId="2" hidden="1">'Fev 24'!$A$13:$B$90</definedName>
    <definedName name="Z_9AA3B814_0E69_4D46_AB70_0FBD2C5844A2_.wvu.FilterData" localSheetId="1" hidden="1">'Jan 24'!$A$13:$B$90</definedName>
    <definedName name="Z_9AA3B814_0E69_4D46_AB70_0FBD2C5844A2_.wvu.FilterData" localSheetId="7" hidden="1">'Jul 24'!$A$13:$B$90</definedName>
    <definedName name="Z_9AA3B814_0E69_4D46_AB70_0FBD2C5844A2_.wvu.FilterData" localSheetId="6" hidden="1">'Jun 24'!$A$13:$B$88</definedName>
    <definedName name="Z_9AA3B814_0E69_4D46_AB70_0FBD2C5844A2_.wvu.FilterData" localSheetId="5" hidden="1">'Mai 24'!$A$13:$B$88</definedName>
    <definedName name="Z_9AA3B814_0E69_4D46_AB70_0FBD2C5844A2_.wvu.FilterData" localSheetId="3" hidden="1">'Mar 24'!$A$13:$B$92</definedName>
    <definedName name="Z_9AA3B814_0E69_4D46_AB70_0FBD2C5844A2_.wvu.FilterData" localSheetId="11" hidden="1">'Nov 24'!$A$13:$B$86</definedName>
    <definedName name="Z_9AA3B814_0E69_4D46_AB70_0FBD2C5844A2_.wvu.FilterData" localSheetId="10" hidden="1">'Oct 24'!$A$13:$B$88</definedName>
    <definedName name="Z_9AA3B814_0E69_4D46_AB70_0FBD2C5844A2_.wvu.FilterData" localSheetId="0" hidden="1">REF!#REF!</definedName>
    <definedName name="Z_9AA3B814_0E69_4D46_AB70_0FBD2C5844A2_.wvu.FilterData" localSheetId="9" hidden="1">'Sep 24'!$A$13:$B$88</definedName>
    <definedName name="Z_9C1DC346_0FBE_4140_8BA9_A9377AEF2E81_.wvu.FilterData" localSheetId="8" hidden="1">'Aou 24'!$A$13:$B$90</definedName>
    <definedName name="Z_9C1DC346_0FBE_4140_8BA9_A9377AEF2E81_.wvu.FilterData" localSheetId="4" hidden="1">'Avr 24'!$A$13:$B$88</definedName>
    <definedName name="Z_9C1DC346_0FBE_4140_8BA9_A9377AEF2E81_.wvu.FilterData" localSheetId="12" hidden="1">'Dec 24'!$A$13:$B$86</definedName>
    <definedName name="Z_9C1DC346_0FBE_4140_8BA9_A9377AEF2E81_.wvu.FilterData" localSheetId="2" hidden="1">'Fev 24'!$A$13:$B$90</definedName>
    <definedName name="Z_9C1DC346_0FBE_4140_8BA9_A9377AEF2E81_.wvu.FilterData" localSheetId="1" hidden="1">'Jan 24'!$A$13:$B$90</definedName>
    <definedName name="Z_9C1DC346_0FBE_4140_8BA9_A9377AEF2E81_.wvu.FilterData" localSheetId="7" hidden="1">'Jul 24'!$A$13:$B$90</definedName>
    <definedName name="Z_9C1DC346_0FBE_4140_8BA9_A9377AEF2E81_.wvu.FilterData" localSheetId="6" hidden="1">'Jun 24'!$A$13:$B$88</definedName>
    <definedName name="Z_9C1DC346_0FBE_4140_8BA9_A9377AEF2E81_.wvu.FilterData" localSheetId="5" hidden="1">'Mai 24'!$A$13:$B$88</definedName>
    <definedName name="Z_9C1DC346_0FBE_4140_8BA9_A9377AEF2E81_.wvu.FilterData" localSheetId="3" hidden="1">'Mar 24'!$A$13:$B$92</definedName>
    <definedName name="Z_9C1DC346_0FBE_4140_8BA9_A9377AEF2E81_.wvu.FilterData" localSheetId="11" hidden="1">'Nov 24'!$A$13:$B$86</definedName>
    <definedName name="Z_9C1DC346_0FBE_4140_8BA9_A9377AEF2E81_.wvu.FilterData" localSheetId="10" hidden="1">'Oct 24'!$A$13:$B$88</definedName>
    <definedName name="Z_9C1DC346_0FBE_4140_8BA9_A9377AEF2E81_.wvu.FilterData" localSheetId="0" hidden="1">REF!#REF!</definedName>
    <definedName name="Z_9C1DC346_0FBE_4140_8BA9_A9377AEF2E81_.wvu.FilterData" localSheetId="9" hidden="1">'Sep 24'!$A$13:$B$88</definedName>
    <definedName name="Z_9C66A7A0_71D2_4940_84D9_CF1E7EFD5626_.wvu.FilterData" localSheetId="8" hidden="1">'Aou 24'!$A$13:$B$90</definedName>
    <definedName name="Z_9C66A7A0_71D2_4940_84D9_CF1E7EFD5626_.wvu.FilterData" localSheetId="4" hidden="1">'Avr 24'!$A$13:$B$88</definedName>
    <definedName name="Z_9C66A7A0_71D2_4940_84D9_CF1E7EFD5626_.wvu.FilterData" localSheetId="12" hidden="1">'Dec 24'!$A$13:$B$86</definedName>
    <definedName name="Z_9C66A7A0_71D2_4940_84D9_CF1E7EFD5626_.wvu.FilterData" localSheetId="2" hidden="1">'Fev 24'!$A$13:$B$90</definedName>
    <definedName name="Z_9C66A7A0_71D2_4940_84D9_CF1E7EFD5626_.wvu.FilterData" localSheetId="1" hidden="1">'Jan 24'!$A$13:$B$90</definedName>
    <definedName name="Z_9C66A7A0_71D2_4940_84D9_CF1E7EFD5626_.wvu.FilterData" localSheetId="7" hidden="1">'Jul 24'!$A$13:$B$90</definedName>
    <definedName name="Z_9C66A7A0_71D2_4940_84D9_CF1E7EFD5626_.wvu.FilterData" localSheetId="6" hidden="1">'Jun 24'!$A$13:$B$88</definedName>
    <definedName name="Z_9C66A7A0_71D2_4940_84D9_CF1E7EFD5626_.wvu.FilterData" localSheetId="5" hidden="1">'Mai 24'!$A$13:$B$88</definedName>
    <definedName name="Z_9C66A7A0_71D2_4940_84D9_CF1E7EFD5626_.wvu.FilterData" localSheetId="3" hidden="1">'Mar 24'!$A$13:$B$92</definedName>
    <definedName name="Z_9C66A7A0_71D2_4940_84D9_CF1E7EFD5626_.wvu.FilterData" localSheetId="11" hidden="1">'Nov 24'!$A$13:$B$86</definedName>
    <definedName name="Z_9C66A7A0_71D2_4940_84D9_CF1E7EFD5626_.wvu.FilterData" localSheetId="10" hidden="1">'Oct 24'!$A$13:$B$88</definedName>
    <definedName name="Z_9C66A7A0_71D2_4940_84D9_CF1E7EFD5626_.wvu.FilterData" localSheetId="0" hidden="1">REF!#REF!</definedName>
    <definedName name="Z_9C66A7A0_71D2_4940_84D9_CF1E7EFD5626_.wvu.FilterData" localSheetId="9" hidden="1">'Sep 24'!$A$13:$B$88</definedName>
    <definedName name="Z_9D9D0F05_3F75_4422_8A91_F57751574ACA_.wvu.FilterData" localSheetId="8" hidden="1">'Aou 24'!$A$13:$B$90</definedName>
    <definedName name="Z_9D9D0F05_3F75_4422_8A91_F57751574ACA_.wvu.FilterData" localSheetId="4" hidden="1">'Avr 24'!$A$13:$B$88</definedName>
    <definedName name="Z_9D9D0F05_3F75_4422_8A91_F57751574ACA_.wvu.FilterData" localSheetId="12" hidden="1">'Dec 24'!$A$13:$B$86</definedName>
    <definedName name="Z_9D9D0F05_3F75_4422_8A91_F57751574ACA_.wvu.FilterData" localSheetId="2" hidden="1">'Fev 24'!$A$13:$B$90</definedName>
    <definedName name="Z_9D9D0F05_3F75_4422_8A91_F57751574ACA_.wvu.FilterData" localSheetId="1" hidden="1">'Jan 24'!$A$13:$B$90</definedName>
    <definedName name="Z_9D9D0F05_3F75_4422_8A91_F57751574ACA_.wvu.FilterData" localSheetId="7" hidden="1">'Jul 24'!$A$13:$B$90</definedName>
    <definedName name="Z_9D9D0F05_3F75_4422_8A91_F57751574ACA_.wvu.FilterData" localSheetId="6" hidden="1">'Jun 24'!$A$13:$B$88</definedName>
    <definedName name="Z_9D9D0F05_3F75_4422_8A91_F57751574ACA_.wvu.FilterData" localSheetId="5" hidden="1">'Mai 24'!$A$13:$B$88</definedName>
    <definedName name="Z_9D9D0F05_3F75_4422_8A91_F57751574ACA_.wvu.FilterData" localSheetId="3" hidden="1">'Mar 24'!$A$13:$B$92</definedName>
    <definedName name="Z_9D9D0F05_3F75_4422_8A91_F57751574ACA_.wvu.FilterData" localSheetId="11" hidden="1">'Nov 24'!$A$13:$B$86</definedName>
    <definedName name="Z_9D9D0F05_3F75_4422_8A91_F57751574ACA_.wvu.FilterData" localSheetId="10" hidden="1">'Oct 24'!$A$13:$B$88</definedName>
    <definedName name="Z_9D9D0F05_3F75_4422_8A91_F57751574ACA_.wvu.FilterData" localSheetId="0" hidden="1">REF!#REF!</definedName>
    <definedName name="Z_9D9D0F05_3F75_4422_8A91_F57751574ACA_.wvu.FilterData" localSheetId="9" hidden="1">'Sep 24'!$A$13:$B$88</definedName>
    <definedName name="Z_9E68B201_D467_4AFC_9770_528A3A325FC3_.wvu.FilterData" localSheetId="8" hidden="1">'Aou 24'!$A$13:$B$90</definedName>
    <definedName name="Z_9E68B201_D467_4AFC_9770_528A3A325FC3_.wvu.FilterData" localSheetId="4" hidden="1">'Avr 24'!$A$13:$B$88</definedName>
    <definedName name="Z_9E68B201_D467_4AFC_9770_528A3A325FC3_.wvu.FilterData" localSheetId="12" hidden="1">'Dec 24'!$A$13:$B$86</definedName>
    <definedName name="Z_9E68B201_D467_4AFC_9770_528A3A325FC3_.wvu.FilterData" localSheetId="2" hidden="1">'Fev 24'!$A$13:$B$90</definedName>
    <definedName name="Z_9E68B201_D467_4AFC_9770_528A3A325FC3_.wvu.FilterData" localSheetId="1" hidden="1">'Jan 24'!$A$13:$B$90</definedName>
    <definedName name="Z_9E68B201_D467_4AFC_9770_528A3A325FC3_.wvu.FilterData" localSheetId="7" hidden="1">'Jul 24'!$A$13:$B$90</definedName>
    <definedName name="Z_9E68B201_D467_4AFC_9770_528A3A325FC3_.wvu.FilterData" localSheetId="6" hidden="1">'Jun 24'!$A$13:$B$88</definedName>
    <definedName name="Z_9E68B201_D467_4AFC_9770_528A3A325FC3_.wvu.FilterData" localSheetId="5" hidden="1">'Mai 24'!$A$13:$B$88</definedName>
    <definedName name="Z_9E68B201_D467_4AFC_9770_528A3A325FC3_.wvu.FilterData" localSheetId="3" hidden="1">'Mar 24'!$A$13:$B$92</definedName>
    <definedName name="Z_9E68B201_D467_4AFC_9770_528A3A325FC3_.wvu.FilterData" localSheetId="11" hidden="1">'Nov 24'!$A$13:$B$86</definedName>
    <definedName name="Z_9E68B201_D467_4AFC_9770_528A3A325FC3_.wvu.FilterData" localSheetId="10" hidden="1">'Oct 24'!$A$13:$B$88</definedName>
    <definedName name="Z_9E68B201_D467_4AFC_9770_528A3A325FC3_.wvu.FilterData" localSheetId="0" hidden="1">REF!#REF!</definedName>
    <definedName name="Z_9E68B201_D467_4AFC_9770_528A3A325FC3_.wvu.FilterData" localSheetId="9" hidden="1">'Sep 24'!$A$13:$B$88</definedName>
    <definedName name="Z_9F893DA1_4238_4F84_B80E_292A00851211_.wvu.FilterData" localSheetId="8" hidden="1">'Aou 24'!$A$13:$B$90</definedName>
    <definedName name="Z_9F893DA1_4238_4F84_B80E_292A00851211_.wvu.FilterData" localSheetId="4" hidden="1">'Avr 24'!$A$13:$B$88</definedName>
    <definedName name="Z_9F893DA1_4238_4F84_B80E_292A00851211_.wvu.FilterData" localSheetId="12" hidden="1">'Dec 24'!$A$13:$B$86</definedName>
    <definedName name="Z_9F893DA1_4238_4F84_B80E_292A00851211_.wvu.FilterData" localSheetId="2" hidden="1">'Fev 24'!$A$13:$B$90</definedName>
    <definedName name="Z_9F893DA1_4238_4F84_B80E_292A00851211_.wvu.FilterData" localSheetId="1" hidden="1">'Jan 24'!$A$13:$B$90</definedName>
    <definedName name="Z_9F893DA1_4238_4F84_B80E_292A00851211_.wvu.FilterData" localSheetId="7" hidden="1">'Jul 24'!$A$13:$B$90</definedName>
    <definedName name="Z_9F893DA1_4238_4F84_B80E_292A00851211_.wvu.FilterData" localSheetId="6" hidden="1">'Jun 24'!$A$13:$B$88</definedName>
    <definedName name="Z_9F893DA1_4238_4F84_B80E_292A00851211_.wvu.FilterData" localSheetId="5" hidden="1">'Mai 24'!$A$13:$B$88</definedName>
    <definedName name="Z_9F893DA1_4238_4F84_B80E_292A00851211_.wvu.FilterData" localSheetId="3" hidden="1">'Mar 24'!$A$13:$B$92</definedName>
    <definedName name="Z_9F893DA1_4238_4F84_B80E_292A00851211_.wvu.FilterData" localSheetId="11" hidden="1">'Nov 24'!$A$13:$B$86</definedName>
    <definedName name="Z_9F893DA1_4238_4F84_B80E_292A00851211_.wvu.FilterData" localSheetId="10" hidden="1">'Oct 24'!$A$13:$B$88</definedName>
    <definedName name="Z_9F893DA1_4238_4F84_B80E_292A00851211_.wvu.FilterData" localSheetId="0" hidden="1">REF!#REF!</definedName>
    <definedName name="Z_9F893DA1_4238_4F84_B80E_292A00851211_.wvu.FilterData" localSheetId="9" hidden="1">'Sep 24'!$A$13:$B$88</definedName>
    <definedName name="Z_A04E8045_F217_4BF1_95D0_11791C5CAB00_.wvu.FilterData" localSheetId="8" hidden="1">'Aou 24'!$A$13:$B$90</definedName>
    <definedName name="Z_A04E8045_F217_4BF1_95D0_11791C5CAB00_.wvu.FilterData" localSheetId="4" hidden="1">'Avr 24'!$A$13:$B$88</definedName>
    <definedName name="Z_A04E8045_F217_4BF1_95D0_11791C5CAB00_.wvu.FilterData" localSheetId="12" hidden="1">'Dec 24'!$A$13:$B$86</definedName>
    <definedName name="Z_A04E8045_F217_4BF1_95D0_11791C5CAB00_.wvu.FilterData" localSheetId="2" hidden="1">'Fev 24'!$A$13:$B$90</definedName>
    <definedName name="Z_A04E8045_F217_4BF1_95D0_11791C5CAB00_.wvu.FilterData" localSheetId="1" hidden="1">'Jan 24'!$A$13:$B$90</definedName>
    <definedName name="Z_A04E8045_F217_4BF1_95D0_11791C5CAB00_.wvu.FilterData" localSheetId="7" hidden="1">'Jul 24'!$A$13:$B$90</definedName>
    <definedName name="Z_A04E8045_F217_4BF1_95D0_11791C5CAB00_.wvu.FilterData" localSheetId="6" hidden="1">'Jun 24'!$A$13:$B$88</definedName>
    <definedName name="Z_A04E8045_F217_4BF1_95D0_11791C5CAB00_.wvu.FilterData" localSheetId="5" hidden="1">'Mai 24'!$A$13:$B$88</definedName>
    <definedName name="Z_A04E8045_F217_4BF1_95D0_11791C5CAB00_.wvu.FilterData" localSheetId="3" hidden="1">'Mar 24'!$A$13:$B$92</definedName>
    <definedName name="Z_A04E8045_F217_4BF1_95D0_11791C5CAB00_.wvu.FilterData" localSheetId="11" hidden="1">'Nov 24'!$A$13:$B$86</definedName>
    <definedName name="Z_A04E8045_F217_4BF1_95D0_11791C5CAB00_.wvu.FilterData" localSheetId="10" hidden="1">'Oct 24'!$A$13:$B$88</definedName>
    <definedName name="Z_A04E8045_F217_4BF1_95D0_11791C5CAB00_.wvu.FilterData" localSheetId="0" hidden="1">REF!#REF!</definedName>
    <definedName name="Z_A04E8045_F217_4BF1_95D0_11791C5CAB00_.wvu.FilterData" localSheetId="9" hidden="1">'Sep 24'!$A$13:$B$88</definedName>
    <definedName name="Z_A0A22163_BA45_49D2_8645_08F2C42363CF_.wvu.FilterData" localSheetId="8" hidden="1">'Aou 24'!$A$13:$B$90</definedName>
    <definedName name="Z_A0A22163_BA45_49D2_8645_08F2C42363CF_.wvu.FilterData" localSheetId="4" hidden="1">'Avr 24'!$A$13:$B$88</definedName>
    <definedName name="Z_A0A22163_BA45_49D2_8645_08F2C42363CF_.wvu.FilterData" localSheetId="12" hidden="1">'Dec 24'!$A$13:$B$86</definedName>
    <definedName name="Z_A0A22163_BA45_49D2_8645_08F2C42363CF_.wvu.FilterData" localSheetId="2" hidden="1">'Fev 24'!$A$13:$B$90</definedName>
    <definedName name="Z_A0A22163_BA45_49D2_8645_08F2C42363CF_.wvu.FilterData" localSheetId="1" hidden="1">'Jan 24'!$A$13:$B$90</definedName>
    <definedName name="Z_A0A22163_BA45_49D2_8645_08F2C42363CF_.wvu.FilterData" localSheetId="7" hidden="1">'Jul 24'!$A$13:$B$90</definedName>
    <definedName name="Z_A0A22163_BA45_49D2_8645_08F2C42363CF_.wvu.FilterData" localSheetId="6" hidden="1">'Jun 24'!$A$13:$B$88</definedName>
    <definedName name="Z_A0A22163_BA45_49D2_8645_08F2C42363CF_.wvu.FilterData" localSheetId="5" hidden="1">'Mai 24'!$A$13:$B$88</definedName>
    <definedName name="Z_A0A22163_BA45_49D2_8645_08F2C42363CF_.wvu.FilterData" localSheetId="3" hidden="1">'Mar 24'!$A$13:$B$92</definedName>
    <definedName name="Z_A0A22163_BA45_49D2_8645_08F2C42363CF_.wvu.FilterData" localSheetId="11" hidden="1">'Nov 24'!$A$13:$B$86</definedName>
    <definedName name="Z_A0A22163_BA45_49D2_8645_08F2C42363CF_.wvu.FilterData" localSheetId="10" hidden="1">'Oct 24'!$A$13:$B$88</definedName>
    <definedName name="Z_A0A22163_BA45_49D2_8645_08F2C42363CF_.wvu.FilterData" localSheetId="0" hidden="1">REF!#REF!</definedName>
    <definedName name="Z_A0A22163_BA45_49D2_8645_08F2C42363CF_.wvu.FilterData" localSheetId="9" hidden="1">'Sep 24'!$A$13:$B$88</definedName>
    <definedName name="Z_A1442511_C74C_45A6_83D1_88B9659674F9_.wvu.FilterData" localSheetId="8" hidden="1">'Aou 24'!$A$13:$B$90</definedName>
    <definedName name="Z_A1442511_C74C_45A6_83D1_88B9659674F9_.wvu.FilterData" localSheetId="4" hidden="1">'Avr 24'!$A$13:$B$88</definedName>
    <definedName name="Z_A1442511_C74C_45A6_83D1_88B9659674F9_.wvu.FilterData" localSheetId="12" hidden="1">'Dec 24'!$A$13:$B$86</definedName>
    <definedName name="Z_A1442511_C74C_45A6_83D1_88B9659674F9_.wvu.FilterData" localSheetId="2" hidden="1">'Fev 24'!$A$13:$B$90</definedName>
    <definedName name="Z_A1442511_C74C_45A6_83D1_88B9659674F9_.wvu.FilterData" localSheetId="1" hidden="1">'Jan 24'!$A$13:$B$90</definedName>
    <definedName name="Z_A1442511_C74C_45A6_83D1_88B9659674F9_.wvu.FilterData" localSheetId="7" hidden="1">'Jul 24'!$A$13:$B$90</definedName>
    <definedName name="Z_A1442511_C74C_45A6_83D1_88B9659674F9_.wvu.FilterData" localSheetId="6" hidden="1">'Jun 24'!$A$13:$B$88</definedName>
    <definedName name="Z_A1442511_C74C_45A6_83D1_88B9659674F9_.wvu.FilterData" localSheetId="5" hidden="1">'Mai 24'!$A$13:$B$88</definedName>
    <definedName name="Z_A1442511_C74C_45A6_83D1_88B9659674F9_.wvu.FilterData" localSheetId="3" hidden="1">'Mar 24'!$A$13:$B$92</definedName>
    <definedName name="Z_A1442511_C74C_45A6_83D1_88B9659674F9_.wvu.FilterData" localSheetId="11" hidden="1">'Nov 24'!$A$13:$B$86</definedName>
    <definedName name="Z_A1442511_C74C_45A6_83D1_88B9659674F9_.wvu.FilterData" localSheetId="10" hidden="1">'Oct 24'!$A$13:$B$88</definedName>
    <definedName name="Z_A1442511_C74C_45A6_83D1_88B9659674F9_.wvu.FilterData" localSheetId="0" hidden="1">REF!#REF!</definedName>
    <definedName name="Z_A1442511_C74C_45A6_83D1_88B9659674F9_.wvu.FilterData" localSheetId="9" hidden="1">'Sep 24'!$A$13:$B$88</definedName>
    <definedName name="Z_A4D0545F_D91C_434E_8D6C_B3185024BBC6_.wvu.FilterData" localSheetId="8" hidden="1">'Aou 24'!$A$13:$B$90</definedName>
    <definedName name="Z_A4D0545F_D91C_434E_8D6C_B3185024BBC6_.wvu.FilterData" localSheetId="4" hidden="1">'Avr 24'!$A$13:$B$88</definedName>
    <definedName name="Z_A4D0545F_D91C_434E_8D6C_B3185024BBC6_.wvu.FilterData" localSheetId="12" hidden="1">'Dec 24'!$A$13:$B$86</definedName>
    <definedName name="Z_A4D0545F_D91C_434E_8D6C_B3185024BBC6_.wvu.FilterData" localSheetId="2" hidden="1">'Fev 24'!$A$13:$B$90</definedName>
    <definedName name="Z_A4D0545F_D91C_434E_8D6C_B3185024BBC6_.wvu.FilterData" localSheetId="1" hidden="1">'Jan 24'!$A$13:$B$90</definedName>
    <definedName name="Z_A4D0545F_D91C_434E_8D6C_B3185024BBC6_.wvu.FilterData" localSheetId="7" hidden="1">'Jul 24'!$A$13:$B$90</definedName>
    <definedName name="Z_A4D0545F_D91C_434E_8D6C_B3185024BBC6_.wvu.FilterData" localSheetId="6" hidden="1">'Jun 24'!$A$13:$B$88</definedName>
    <definedName name="Z_A4D0545F_D91C_434E_8D6C_B3185024BBC6_.wvu.FilterData" localSheetId="5" hidden="1">'Mai 24'!$A$13:$B$88</definedName>
    <definedName name="Z_A4D0545F_D91C_434E_8D6C_B3185024BBC6_.wvu.FilterData" localSheetId="3" hidden="1">'Mar 24'!$A$13:$B$92</definedName>
    <definedName name="Z_A4D0545F_D91C_434E_8D6C_B3185024BBC6_.wvu.FilterData" localSheetId="11" hidden="1">'Nov 24'!$A$13:$B$86</definedName>
    <definedName name="Z_A4D0545F_D91C_434E_8D6C_B3185024BBC6_.wvu.FilterData" localSheetId="10" hidden="1">'Oct 24'!$A$13:$B$88</definedName>
    <definedName name="Z_A4D0545F_D91C_434E_8D6C_B3185024BBC6_.wvu.FilterData" localSheetId="0" hidden="1">REF!#REF!</definedName>
    <definedName name="Z_A4D0545F_D91C_434E_8D6C_B3185024BBC6_.wvu.FilterData" localSheetId="9" hidden="1">'Sep 24'!$A$13:$B$88</definedName>
    <definedName name="Z_A5DE8652_33EC_45D2_ABC7_94AAC3589C40_.wvu.FilterData" localSheetId="8" hidden="1">'Aou 24'!$A$13:$B$90</definedName>
    <definedName name="Z_A5DE8652_33EC_45D2_ABC7_94AAC3589C40_.wvu.FilterData" localSheetId="4" hidden="1">'Avr 24'!$A$13:$B$88</definedName>
    <definedName name="Z_A5DE8652_33EC_45D2_ABC7_94AAC3589C40_.wvu.FilterData" localSheetId="12" hidden="1">'Dec 24'!$A$13:$B$86</definedName>
    <definedName name="Z_A5DE8652_33EC_45D2_ABC7_94AAC3589C40_.wvu.FilterData" localSheetId="2" hidden="1">'Fev 24'!$A$13:$B$90</definedName>
    <definedName name="Z_A5DE8652_33EC_45D2_ABC7_94AAC3589C40_.wvu.FilterData" localSheetId="1" hidden="1">'Jan 24'!$A$13:$B$90</definedName>
    <definedName name="Z_A5DE8652_33EC_45D2_ABC7_94AAC3589C40_.wvu.FilterData" localSheetId="7" hidden="1">'Jul 24'!$A$13:$B$90</definedName>
    <definedName name="Z_A5DE8652_33EC_45D2_ABC7_94AAC3589C40_.wvu.FilterData" localSheetId="6" hidden="1">'Jun 24'!$A$13:$B$88</definedName>
    <definedName name="Z_A5DE8652_33EC_45D2_ABC7_94AAC3589C40_.wvu.FilterData" localSheetId="5" hidden="1">'Mai 24'!$A$13:$B$88</definedName>
    <definedName name="Z_A5DE8652_33EC_45D2_ABC7_94AAC3589C40_.wvu.FilterData" localSheetId="3" hidden="1">'Mar 24'!$A$13:$B$92</definedName>
    <definedName name="Z_A5DE8652_33EC_45D2_ABC7_94AAC3589C40_.wvu.FilterData" localSheetId="11" hidden="1">'Nov 24'!$A$13:$B$86</definedName>
    <definedName name="Z_A5DE8652_33EC_45D2_ABC7_94AAC3589C40_.wvu.FilterData" localSheetId="10" hidden="1">'Oct 24'!$A$13:$B$88</definedName>
    <definedName name="Z_A5DE8652_33EC_45D2_ABC7_94AAC3589C40_.wvu.FilterData" localSheetId="0" hidden="1">REF!#REF!</definedName>
    <definedName name="Z_A5DE8652_33EC_45D2_ABC7_94AAC3589C40_.wvu.FilterData" localSheetId="9" hidden="1">'Sep 24'!$A$13:$B$88</definedName>
    <definedName name="Z_AAF36006_0AB8_4487_AF70_197FBA397AF9_.wvu.FilterData" localSheetId="8" hidden="1">'Aou 24'!$A$13:$B$90</definedName>
    <definedName name="Z_AAF36006_0AB8_4487_AF70_197FBA397AF9_.wvu.FilterData" localSheetId="4" hidden="1">'Avr 24'!$A$13:$B$88</definedName>
    <definedName name="Z_AAF36006_0AB8_4487_AF70_197FBA397AF9_.wvu.FilterData" localSheetId="12" hidden="1">'Dec 24'!$A$13:$B$86</definedName>
    <definedName name="Z_AAF36006_0AB8_4487_AF70_197FBA397AF9_.wvu.FilterData" localSheetId="2" hidden="1">'Fev 24'!$A$13:$B$90</definedName>
    <definedName name="Z_AAF36006_0AB8_4487_AF70_197FBA397AF9_.wvu.FilterData" localSheetId="1" hidden="1">'Jan 24'!$A$13:$B$90</definedName>
    <definedName name="Z_AAF36006_0AB8_4487_AF70_197FBA397AF9_.wvu.FilterData" localSheetId="7" hidden="1">'Jul 24'!$A$13:$B$90</definedName>
    <definedName name="Z_AAF36006_0AB8_4487_AF70_197FBA397AF9_.wvu.FilterData" localSheetId="6" hidden="1">'Jun 24'!$A$13:$B$88</definedName>
    <definedName name="Z_AAF36006_0AB8_4487_AF70_197FBA397AF9_.wvu.FilterData" localSheetId="5" hidden="1">'Mai 24'!$A$13:$B$88</definedName>
    <definedName name="Z_AAF36006_0AB8_4487_AF70_197FBA397AF9_.wvu.FilterData" localSheetId="3" hidden="1">'Mar 24'!$A$13:$B$92</definedName>
    <definedName name="Z_AAF36006_0AB8_4487_AF70_197FBA397AF9_.wvu.FilterData" localSheetId="11" hidden="1">'Nov 24'!$A$13:$B$86</definedName>
    <definedName name="Z_AAF36006_0AB8_4487_AF70_197FBA397AF9_.wvu.FilterData" localSheetId="10" hidden="1">'Oct 24'!$A$13:$B$88</definedName>
    <definedName name="Z_AAF36006_0AB8_4487_AF70_197FBA397AF9_.wvu.FilterData" localSheetId="0" hidden="1">REF!#REF!</definedName>
    <definedName name="Z_AAF36006_0AB8_4487_AF70_197FBA397AF9_.wvu.FilterData" localSheetId="9" hidden="1">'Sep 24'!$A$13:$B$88</definedName>
    <definedName name="Z_AE63B7F1_5DD9_4B8C_B843_C6C66E5793A2_.wvu.FilterData" localSheetId="8" hidden="1">'Aou 24'!$A$13:$B$90</definedName>
    <definedName name="Z_AE63B7F1_5DD9_4B8C_B843_C6C66E5793A2_.wvu.FilterData" localSheetId="4" hidden="1">'Avr 24'!$A$13:$B$88</definedName>
    <definedName name="Z_AE63B7F1_5DD9_4B8C_B843_C6C66E5793A2_.wvu.FilterData" localSheetId="12" hidden="1">'Dec 24'!$A$13:$B$86</definedName>
    <definedName name="Z_AE63B7F1_5DD9_4B8C_B843_C6C66E5793A2_.wvu.FilterData" localSheetId="2" hidden="1">'Fev 24'!$A$13:$B$90</definedName>
    <definedName name="Z_AE63B7F1_5DD9_4B8C_B843_C6C66E5793A2_.wvu.FilterData" localSheetId="1" hidden="1">'Jan 24'!$A$13:$B$90</definedName>
    <definedName name="Z_AE63B7F1_5DD9_4B8C_B843_C6C66E5793A2_.wvu.FilterData" localSheetId="7" hidden="1">'Jul 24'!$A$13:$B$90</definedName>
    <definedName name="Z_AE63B7F1_5DD9_4B8C_B843_C6C66E5793A2_.wvu.FilterData" localSheetId="6" hidden="1">'Jun 24'!$A$13:$B$88</definedName>
    <definedName name="Z_AE63B7F1_5DD9_4B8C_B843_C6C66E5793A2_.wvu.FilterData" localSheetId="5" hidden="1">'Mai 24'!$A$13:$B$88</definedName>
    <definedName name="Z_AE63B7F1_5DD9_4B8C_B843_C6C66E5793A2_.wvu.FilterData" localSheetId="3" hidden="1">'Mar 24'!$A$13:$B$92</definedName>
    <definedName name="Z_AE63B7F1_5DD9_4B8C_B843_C6C66E5793A2_.wvu.FilterData" localSheetId="11" hidden="1">'Nov 24'!$A$13:$B$86</definedName>
    <definedName name="Z_AE63B7F1_5DD9_4B8C_B843_C6C66E5793A2_.wvu.FilterData" localSheetId="10" hidden="1">'Oct 24'!$A$13:$B$88</definedName>
    <definedName name="Z_AE63B7F1_5DD9_4B8C_B843_C6C66E5793A2_.wvu.FilterData" localSheetId="0" hidden="1">REF!#REF!</definedName>
    <definedName name="Z_AE63B7F1_5DD9_4B8C_B843_C6C66E5793A2_.wvu.FilterData" localSheetId="9" hidden="1">'Sep 24'!$A$13:$B$88</definedName>
    <definedName name="Z_AF77562C_FA66_467E_9651_2459C8B56397_.wvu.FilterData" localSheetId="8" hidden="1">'Aou 24'!$A$13:$B$90</definedName>
    <definedName name="Z_AF77562C_FA66_467E_9651_2459C8B56397_.wvu.FilterData" localSheetId="4" hidden="1">'Avr 24'!$A$13:$B$88</definedName>
    <definedName name="Z_AF77562C_FA66_467E_9651_2459C8B56397_.wvu.FilterData" localSheetId="12" hidden="1">'Dec 24'!$A$13:$B$86</definedName>
    <definedName name="Z_AF77562C_FA66_467E_9651_2459C8B56397_.wvu.FilterData" localSheetId="2" hidden="1">'Fev 24'!$A$13:$B$90</definedName>
    <definedName name="Z_AF77562C_FA66_467E_9651_2459C8B56397_.wvu.FilterData" localSheetId="1" hidden="1">'Jan 24'!$A$13:$B$90</definedName>
    <definedName name="Z_AF77562C_FA66_467E_9651_2459C8B56397_.wvu.FilterData" localSheetId="7" hidden="1">'Jul 24'!$A$13:$B$90</definedName>
    <definedName name="Z_AF77562C_FA66_467E_9651_2459C8B56397_.wvu.FilterData" localSheetId="6" hidden="1">'Jun 24'!$A$13:$B$88</definedName>
    <definedName name="Z_AF77562C_FA66_467E_9651_2459C8B56397_.wvu.FilterData" localSheetId="5" hidden="1">'Mai 24'!$A$13:$B$88</definedName>
    <definedName name="Z_AF77562C_FA66_467E_9651_2459C8B56397_.wvu.FilterData" localSheetId="3" hidden="1">'Mar 24'!$A$13:$B$92</definedName>
    <definedName name="Z_AF77562C_FA66_467E_9651_2459C8B56397_.wvu.FilterData" localSheetId="11" hidden="1">'Nov 24'!$A$13:$B$86</definedName>
    <definedName name="Z_AF77562C_FA66_467E_9651_2459C8B56397_.wvu.FilterData" localSheetId="10" hidden="1">'Oct 24'!$A$13:$B$88</definedName>
    <definedName name="Z_AF77562C_FA66_467E_9651_2459C8B56397_.wvu.FilterData" localSheetId="0" hidden="1">REF!#REF!</definedName>
    <definedName name="Z_AF77562C_FA66_467E_9651_2459C8B56397_.wvu.FilterData" localSheetId="9" hidden="1">'Sep 24'!$A$13:$B$88</definedName>
    <definedName name="Z_B08274AB_65D2_468B_AFE5_2E4632415B76_.wvu.FilterData" localSheetId="8" hidden="1">'Aou 24'!$A$13:$B$90</definedName>
    <definedName name="Z_B08274AB_65D2_468B_AFE5_2E4632415B76_.wvu.FilterData" localSheetId="4" hidden="1">'Avr 24'!$A$13:$B$88</definedName>
    <definedName name="Z_B08274AB_65D2_468B_AFE5_2E4632415B76_.wvu.FilterData" localSheetId="12" hidden="1">'Dec 24'!$A$13:$B$86</definedName>
    <definedName name="Z_B08274AB_65D2_468B_AFE5_2E4632415B76_.wvu.FilterData" localSheetId="2" hidden="1">'Fev 24'!$A$13:$B$90</definedName>
    <definedName name="Z_B08274AB_65D2_468B_AFE5_2E4632415B76_.wvu.FilterData" localSheetId="1" hidden="1">'Jan 24'!$A$13:$B$90</definedName>
    <definedName name="Z_B08274AB_65D2_468B_AFE5_2E4632415B76_.wvu.FilterData" localSheetId="7" hidden="1">'Jul 24'!$A$13:$B$90</definedName>
    <definedName name="Z_B08274AB_65D2_468B_AFE5_2E4632415B76_.wvu.FilterData" localSheetId="6" hidden="1">'Jun 24'!$A$13:$B$88</definedName>
    <definedName name="Z_B08274AB_65D2_468B_AFE5_2E4632415B76_.wvu.FilterData" localSheetId="5" hidden="1">'Mai 24'!$A$13:$B$88</definedName>
    <definedName name="Z_B08274AB_65D2_468B_AFE5_2E4632415B76_.wvu.FilterData" localSheetId="3" hidden="1">'Mar 24'!$A$13:$B$92</definedName>
    <definedName name="Z_B08274AB_65D2_468B_AFE5_2E4632415B76_.wvu.FilterData" localSheetId="11" hidden="1">'Nov 24'!$A$13:$B$86</definedName>
    <definedName name="Z_B08274AB_65D2_468B_AFE5_2E4632415B76_.wvu.FilterData" localSheetId="10" hidden="1">'Oct 24'!$A$13:$B$88</definedName>
    <definedName name="Z_B08274AB_65D2_468B_AFE5_2E4632415B76_.wvu.FilterData" localSheetId="0" hidden="1">REF!#REF!</definedName>
    <definedName name="Z_B08274AB_65D2_468B_AFE5_2E4632415B76_.wvu.FilterData" localSheetId="9" hidden="1">'Sep 24'!$A$13:$B$88</definedName>
    <definedName name="Z_B090F789_7E31_473A_B1EB_BD606264EF8E_.wvu.FilterData" localSheetId="8" hidden="1">'Aou 24'!$A$13:$B$90</definedName>
    <definedName name="Z_B090F789_7E31_473A_B1EB_BD606264EF8E_.wvu.FilterData" localSheetId="4" hidden="1">'Avr 24'!$A$13:$B$88</definedName>
    <definedName name="Z_B090F789_7E31_473A_B1EB_BD606264EF8E_.wvu.FilterData" localSheetId="12" hidden="1">'Dec 24'!$A$13:$B$86</definedName>
    <definedName name="Z_B090F789_7E31_473A_B1EB_BD606264EF8E_.wvu.FilterData" localSheetId="2" hidden="1">'Fev 24'!$A$13:$B$90</definedName>
    <definedName name="Z_B090F789_7E31_473A_B1EB_BD606264EF8E_.wvu.FilterData" localSheetId="1" hidden="1">'Jan 24'!$A$13:$B$90</definedName>
    <definedName name="Z_B090F789_7E31_473A_B1EB_BD606264EF8E_.wvu.FilterData" localSheetId="7" hidden="1">'Jul 24'!$A$13:$B$90</definedName>
    <definedName name="Z_B090F789_7E31_473A_B1EB_BD606264EF8E_.wvu.FilterData" localSheetId="6" hidden="1">'Jun 24'!$A$13:$B$88</definedName>
    <definedName name="Z_B090F789_7E31_473A_B1EB_BD606264EF8E_.wvu.FilterData" localSheetId="5" hidden="1">'Mai 24'!$A$13:$B$88</definedName>
    <definedName name="Z_B090F789_7E31_473A_B1EB_BD606264EF8E_.wvu.FilterData" localSheetId="3" hidden="1">'Mar 24'!$A$13:$B$92</definedName>
    <definedName name="Z_B090F789_7E31_473A_B1EB_BD606264EF8E_.wvu.FilterData" localSheetId="11" hidden="1">'Nov 24'!$A$13:$B$86</definedName>
    <definedName name="Z_B090F789_7E31_473A_B1EB_BD606264EF8E_.wvu.FilterData" localSheetId="10" hidden="1">'Oct 24'!$A$13:$B$88</definedName>
    <definedName name="Z_B090F789_7E31_473A_B1EB_BD606264EF8E_.wvu.FilterData" localSheetId="0" hidden="1">REF!#REF!</definedName>
    <definedName name="Z_B090F789_7E31_473A_B1EB_BD606264EF8E_.wvu.FilterData" localSheetId="9" hidden="1">'Sep 24'!$A$13:$B$88</definedName>
    <definedName name="Z_B0D49401_BF5F_4079_B2AE_97300677A1F4_.wvu.FilterData" localSheetId="8" hidden="1">'Aou 24'!$A$13:$B$90</definedName>
    <definedName name="Z_B0D49401_BF5F_4079_B2AE_97300677A1F4_.wvu.FilterData" localSheetId="4" hidden="1">'Avr 24'!$A$13:$B$88</definedName>
    <definedName name="Z_B0D49401_BF5F_4079_B2AE_97300677A1F4_.wvu.FilterData" localSheetId="12" hidden="1">'Dec 24'!$A$13:$B$86</definedName>
    <definedName name="Z_B0D49401_BF5F_4079_B2AE_97300677A1F4_.wvu.FilterData" localSheetId="2" hidden="1">'Fev 24'!$A$13:$B$90</definedName>
    <definedName name="Z_B0D49401_BF5F_4079_B2AE_97300677A1F4_.wvu.FilterData" localSheetId="1" hidden="1">'Jan 24'!$A$13:$B$90</definedName>
    <definedName name="Z_B0D49401_BF5F_4079_B2AE_97300677A1F4_.wvu.FilterData" localSheetId="7" hidden="1">'Jul 24'!$A$13:$B$90</definedName>
    <definedName name="Z_B0D49401_BF5F_4079_B2AE_97300677A1F4_.wvu.FilterData" localSheetId="6" hidden="1">'Jun 24'!$A$13:$B$88</definedName>
    <definedName name="Z_B0D49401_BF5F_4079_B2AE_97300677A1F4_.wvu.FilterData" localSheetId="5" hidden="1">'Mai 24'!$A$13:$B$88</definedName>
    <definedName name="Z_B0D49401_BF5F_4079_B2AE_97300677A1F4_.wvu.FilterData" localSheetId="3" hidden="1">'Mar 24'!$A$13:$B$92</definedName>
    <definedName name="Z_B0D49401_BF5F_4079_B2AE_97300677A1F4_.wvu.FilterData" localSheetId="11" hidden="1">'Nov 24'!$A$13:$B$86</definedName>
    <definedName name="Z_B0D49401_BF5F_4079_B2AE_97300677A1F4_.wvu.FilterData" localSheetId="10" hidden="1">'Oct 24'!$A$13:$B$88</definedName>
    <definedName name="Z_B0D49401_BF5F_4079_B2AE_97300677A1F4_.wvu.FilterData" localSheetId="0" hidden="1">REF!#REF!</definedName>
    <definedName name="Z_B0D49401_BF5F_4079_B2AE_97300677A1F4_.wvu.FilterData" localSheetId="9" hidden="1">'Sep 24'!$A$13:$B$88</definedName>
    <definedName name="Z_B1B78C7A_DD01_4E1B_85A9_8D728AB94AE3_.wvu.FilterData" localSheetId="8" hidden="1">'Aou 24'!$A$13:$B$90</definedName>
    <definedName name="Z_B1B78C7A_DD01_4E1B_85A9_8D728AB94AE3_.wvu.FilterData" localSheetId="4" hidden="1">'Avr 24'!$A$13:$B$88</definedName>
    <definedName name="Z_B1B78C7A_DD01_4E1B_85A9_8D728AB94AE3_.wvu.FilterData" localSheetId="12" hidden="1">'Dec 24'!$A$13:$B$86</definedName>
    <definedName name="Z_B1B78C7A_DD01_4E1B_85A9_8D728AB94AE3_.wvu.FilterData" localSheetId="2" hidden="1">'Fev 24'!$A$13:$B$90</definedName>
    <definedName name="Z_B1B78C7A_DD01_4E1B_85A9_8D728AB94AE3_.wvu.FilterData" localSheetId="1" hidden="1">'Jan 24'!$A$13:$B$90</definedName>
    <definedName name="Z_B1B78C7A_DD01_4E1B_85A9_8D728AB94AE3_.wvu.FilterData" localSheetId="7" hidden="1">'Jul 24'!$A$13:$B$90</definedName>
    <definedName name="Z_B1B78C7A_DD01_4E1B_85A9_8D728AB94AE3_.wvu.FilterData" localSheetId="6" hidden="1">'Jun 24'!$A$13:$B$88</definedName>
    <definedName name="Z_B1B78C7A_DD01_4E1B_85A9_8D728AB94AE3_.wvu.FilterData" localSheetId="5" hidden="1">'Mai 24'!$A$13:$B$88</definedName>
    <definedName name="Z_B1B78C7A_DD01_4E1B_85A9_8D728AB94AE3_.wvu.FilterData" localSheetId="3" hidden="1">'Mar 24'!$A$13:$B$92</definedName>
    <definedName name="Z_B1B78C7A_DD01_4E1B_85A9_8D728AB94AE3_.wvu.FilterData" localSheetId="11" hidden="1">'Nov 24'!$A$13:$B$86</definedName>
    <definedName name="Z_B1B78C7A_DD01_4E1B_85A9_8D728AB94AE3_.wvu.FilterData" localSheetId="10" hidden="1">'Oct 24'!$A$13:$B$88</definedName>
    <definedName name="Z_B1B78C7A_DD01_4E1B_85A9_8D728AB94AE3_.wvu.FilterData" localSheetId="0" hidden="1">REF!#REF!</definedName>
    <definedName name="Z_B1B78C7A_DD01_4E1B_85A9_8D728AB94AE3_.wvu.FilterData" localSheetId="9" hidden="1">'Sep 24'!$A$13:$B$88</definedName>
    <definedName name="Z_B2209CC5_47F9_4EA7_8C75_ADF09E7B8576_.wvu.FilterData" localSheetId="8" hidden="1">'Aou 24'!$A$13:$B$90</definedName>
    <definedName name="Z_B2209CC5_47F9_4EA7_8C75_ADF09E7B8576_.wvu.FilterData" localSheetId="4" hidden="1">'Avr 24'!$A$13:$B$88</definedName>
    <definedName name="Z_B2209CC5_47F9_4EA7_8C75_ADF09E7B8576_.wvu.FilterData" localSheetId="12" hidden="1">'Dec 24'!$A$13:$B$86</definedName>
    <definedName name="Z_B2209CC5_47F9_4EA7_8C75_ADF09E7B8576_.wvu.FilterData" localSheetId="2" hidden="1">'Fev 24'!$A$13:$B$90</definedName>
    <definedName name="Z_B2209CC5_47F9_4EA7_8C75_ADF09E7B8576_.wvu.FilterData" localSheetId="1" hidden="1">'Jan 24'!$A$13:$B$90</definedName>
    <definedName name="Z_B2209CC5_47F9_4EA7_8C75_ADF09E7B8576_.wvu.FilterData" localSheetId="7" hidden="1">'Jul 24'!$A$13:$B$90</definedName>
    <definedName name="Z_B2209CC5_47F9_4EA7_8C75_ADF09E7B8576_.wvu.FilterData" localSheetId="6" hidden="1">'Jun 24'!$A$13:$B$88</definedName>
    <definedName name="Z_B2209CC5_47F9_4EA7_8C75_ADF09E7B8576_.wvu.FilterData" localSheetId="5" hidden="1">'Mai 24'!$A$13:$B$88</definedName>
    <definedName name="Z_B2209CC5_47F9_4EA7_8C75_ADF09E7B8576_.wvu.FilterData" localSheetId="3" hidden="1">'Mar 24'!$A$13:$B$92</definedName>
    <definedName name="Z_B2209CC5_47F9_4EA7_8C75_ADF09E7B8576_.wvu.FilterData" localSheetId="11" hidden="1">'Nov 24'!$A$13:$B$86</definedName>
    <definedName name="Z_B2209CC5_47F9_4EA7_8C75_ADF09E7B8576_.wvu.FilterData" localSheetId="10" hidden="1">'Oct 24'!$A$13:$B$88</definedName>
    <definedName name="Z_B2209CC5_47F9_4EA7_8C75_ADF09E7B8576_.wvu.FilterData" localSheetId="0" hidden="1">REF!#REF!</definedName>
    <definedName name="Z_B2209CC5_47F9_4EA7_8C75_ADF09E7B8576_.wvu.FilterData" localSheetId="9" hidden="1">'Sep 24'!$A$13:$B$88</definedName>
    <definedName name="Z_B2EB1800_DC85_49A9_A5A2_96428D51CEEF_.wvu.FilterData" localSheetId="8" hidden="1">'Aou 24'!$A$13:$B$90</definedName>
    <definedName name="Z_B2EB1800_DC85_49A9_A5A2_96428D51CEEF_.wvu.FilterData" localSheetId="4" hidden="1">'Avr 24'!$A$13:$B$88</definedName>
    <definedName name="Z_B2EB1800_DC85_49A9_A5A2_96428D51CEEF_.wvu.FilterData" localSheetId="12" hidden="1">'Dec 24'!$A$13:$B$86</definedName>
    <definedName name="Z_B2EB1800_DC85_49A9_A5A2_96428D51CEEF_.wvu.FilterData" localSheetId="2" hidden="1">'Fev 24'!$A$13:$B$90</definedName>
    <definedName name="Z_B2EB1800_DC85_49A9_A5A2_96428D51CEEF_.wvu.FilterData" localSheetId="1" hidden="1">'Jan 24'!$A$13:$B$90</definedName>
    <definedName name="Z_B2EB1800_DC85_49A9_A5A2_96428D51CEEF_.wvu.FilterData" localSheetId="7" hidden="1">'Jul 24'!$A$13:$B$90</definedName>
    <definedName name="Z_B2EB1800_DC85_49A9_A5A2_96428D51CEEF_.wvu.FilterData" localSheetId="6" hidden="1">'Jun 24'!$A$13:$B$88</definedName>
    <definedName name="Z_B2EB1800_DC85_49A9_A5A2_96428D51CEEF_.wvu.FilterData" localSheetId="5" hidden="1">'Mai 24'!$A$13:$B$88</definedName>
    <definedName name="Z_B2EB1800_DC85_49A9_A5A2_96428D51CEEF_.wvu.FilterData" localSheetId="3" hidden="1">'Mar 24'!$A$13:$B$92</definedName>
    <definedName name="Z_B2EB1800_DC85_49A9_A5A2_96428D51CEEF_.wvu.FilterData" localSheetId="11" hidden="1">'Nov 24'!$A$13:$B$86</definedName>
    <definedName name="Z_B2EB1800_DC85_49A9_A5A2_96428D51CEEF_.wvu.FilterData" localSheetId="10" hidden="1">'Oct 24'!$A$13:$B$88</definedName>
    <definedName name="Z_B2EB1800_DC85_49A9_A5A2_96428D51CEEF_.wvu.FilterData" localSheetId="0" hidden="1">REF!#REF!</definedName>
    <definedName name="Z_B2EB1800_DC85_49A9_A5A2_96428D51CEEF_.wvu.FilterData" localSheetId="9" hidden="1">'Sep 24'!$A$13:$B$88</definedName>
    <definedName name="Z_B3A72326_2DD5_4792_A684_E6475DCB045B_.wvu.FilterData" localSheetId="8" hidden="1">'Aou 24'!$A$13:$B$90</definedName>
    <definedName name="Z_B3A72326_2DD5_4792_A684_E6475DCB045B_.wvu.FilterData" localSheetId="4" hidden="1">'Avr 24'!$A$13:$B$88</definedName>
    <definedName name="Z_B3A72326_2DD5_4792_A684_E6475DCB045B_.wvu.FilterData" localSheetId="12" hidden="1">'Dec 24'!$A$13:$B$86</definedName>
    <definedName name="Z_B3A72326_2DD5_4792_A684_E6475DCB045B_.wvu.FilterData" localSheetId="2" hidden="1">'Fev 24'!$A$13:$B$90</definedName>
    <definedName name="Z_B3A72326_2DD5_4792_A684_E6475DCB045B_.wvu.FilterData" localSheetId="1" hidden="1">'Jan 24'!$A$13:$B$90</definedName>
    <definedName name="Z_B3A72326_2DD5_4792_A684_E6475DCB045B_.wvu.FilterData" localSheetId="7" hidden="1">'Jul 24'!$A$13:$B$90</definedName>
    <definedName name="Z_B3A72326_2DD5_4792_A684_E6475DCB045B_.wvu.FilterData" localSheetId="6" hidden="1">'Jun 24'!$A$13:$B$88</definedName>
    <definedName name="Z_B3A72326_2DD5_4792_A684_E6475DCB045B_.wvu.FilterData" localSheetId="5" hidden="1">'Mai 24'!$A$13:$B$88</definedName>
    <definedName name="Z_B3A72326_2DD5_4792_A684_E6475DCB045B_.wvu.FilterData" localSheetId="3" hidden="1">'Mar 24'!$A$13:$B$92</definedName>
    <definedName name="Z_B3A72326_2DD5_4792_A684_E6475DCB045B_.wvu.FilterData" localSheetId="11" hidden="1">'Nov 24'!$A$13:$B$86</definedName>
    <definedName name="Z_B3A72326_2DD5_4792_A684_E6475DCB045B_.wvu.FilterData" localSheetId="10" hidden="1">'Oct 24'!$A$13:$B$88</definedName>
    <definedName name="Z_B3A72326_2DD5_4792_A684_E6475DCB045B_.wvu.FilterData" localSheetId="0" hidden="1">REF!#REF!</definedName>
    <definedName name="Z_B3A72326_2DD5_4792_A684_E6475DCB045B_.wvu.FilterData" localSheetId="9" hidden="1">'Sep 24'!$A$13:$B$88</definedName>
    <definedName name="Z_B61BC5F6_401C_47C5_938D_823403164D6D_.wvu.FilterData" localSheetId="8" hidden="1">'Aou 24'!$A$13:$B$90</definedName>
    <definedName name="Z_B61BC5F6_401C_47C5_938D_823403164D6D_.wvu.FilterData" localSheetId="4" hidden="1">'Avr 24'!$A$13:$B$88</definedName>
    <definedName name="Z_B61BC5F6_401C_47C5_938D_823403164D6D_.wvu.FilterData" localSheetId="12" hidden="1">'Dec 24'!$A$13:$B$86</definedName>
    <definedName name="Z_B61BC5F6_401C_47C5_938D_823403164D6D_.wvu.FilterData" localSheetId="2" hidden="1">'Fev 24'!$A$13:$B$90</definedName>
    <definedName name="Z_B61BC5F6_401C_47C5_938D_823403164D6D_.wvu.FilterData" localSheetId="1" hidden="1">'Jan 24'!$A$13:$B$90</definedName>
    <definedName name="Z_B61BC5F6_401C_47C5_938D_823403164D6D_.wvu.FilterData" localSheetId="7" hidden="1">'Jul 24'!$A$13:$B$90</definedName>
    <definedName name="Z_B61BC5F6_401C_47C5_938D_823403164D6D_.wvu.FilterData" localSheetId="6" hidden="1">'Jun 24'!$A$13:$B$88</definedName>
    <definedName name="Z_B61BC5F6_401C_47C5_938D_823403164D6D_.wvu.FilterData" localSheetId="5" hidden="1">'Mai 24'!$A$13:$B$88</definedName>
    <definedName name="Z_B61BC5F6_401C_47C5_938D_823403164D6D_.wvu.FilterData" localSheetId="3" hidden="1">'Mar 24'!$A$13:$B$92</definedName>
    <definedName name="Z_B61BC5F6_401C_47C5_938D_823403164D6D_.wvu.FilterData" localSheetId="11" hidden="1">'Nov 24'!$A$13:$B$86</definedName>
    <definedName name="Z_B61BC5F6_401C_47C5_938D_823403164D6D_.wvu.FilterData" localSheetId="10" hidden="1">'Oct 24'!$A$13:$B$88</definedName>
    <definedName name="Z_B61BC5F6_401C_47C5_938D_823403164D6D_.wvu.FilterData" localSheetId="0" hidden="1">REF!#REF!</definedName>
    <definedName name="Z_B61BC5F6_401C_47C5_938D_823403164D6D_.wvu.FilterData" localSheetId="9" hidden="1">'Sep 24'!$A$13:$B$88</definedName>
    <definedName name="Z_B9AE39D1_98CE_41A0_9B12_D22618B8DE3A_.wvu.FilterData" localSheetId="8" hidden="1">'Aou 24'!$A$13:$B$90</definedName>
    <definedName name="Z_B9AE39D1_98CE_41A0_9B12_D22618B8DE3A_.wvu.FilterData" localSheetId="4" hidden="1">'Avr 24'!$A$13:$B$88</definedName>
    <definedName name="Z_B9AE39D1_98CE_41A0_9B12_D22618B8DE3A_.wvu.FilterData" localSheetId="12" hidden="1">'Dec 24'!$A$13:$B$86</definedName>
    <definedName name="Z_B9AE39D1_98CE_41A0_9B12_D22618B8DE3A_.wvu.FilterData" localSheetId="2" hidden="1">'Fev 24'!$A$13:$B$90</definedName>
    <definedName name="Z_B9AE39D1_98CE_41A0_9B12_D22618B8DE3A_.wvu.FilterData" localSheetId="1" hidden="1">'Jan 24'!$A$13:$B$90</definedName>
    <definedName name="Z_B9AE39D1_98CE_41A0_9B12_D22618B8DE3A_.wvu.FilterData" localSheetId="7" hidden="1">'Jul 24'!$A$13:$B$90</definedName>
    <definedName name="Z_B9AE39D1_98CE_41A0_9B12_D22618B8DE3A_.wvu.FilterData" localSheetId="6" hidden="1">'Jun 24'!$A$13:$B$88</definedName>
    <definedName name="Z_B9AE39D1_98CE_41A0_9B12_D22618B8DE3A_.wvu.FilterData" localSheetId="5" hidden="1">'Mai 24'!$A$13:$B$88</definedName>
    <definedName name="Z_B9AE39D1_98CE_41A0_9B12_D22618B8DE3A_.wvu.FilterData" localSheetId="3" hidden="1">'Mar 24'!$A$13:$B$92</definedName>
    <definedName name="Z_B9AE39D1_98CE_41A0_9B12_D22618B8DE3A_.wvu.FilterData" localSheetId="11" hidden="1">'Nov 24'!$A$13:$B$86</definedName>
    <definedName name="Z_B9AE39D1_98CE_41A0_9B12_D22618B8DE3A_.wvu.FilterData" localSheetId="10" hidden="1">'Oct 24'!$A$13:$B$88</definedName>
    <definedName name="Z_B9AE39D1_98CE_41A0_9B12_D22618B8DE3A_.wvu.FilterData" localSheetId="0" hidden="1">REF!#REF!</definedName>
    <definedName name="Z_B9AE39D1_98CE_41A0_9B12_D22618B8DE3A_.wvu.FilterData" localSheetId="9" hidden="1">'Sep 24'!$A$13:$B$88</definedName>
    <definedName name="Z_BB45AA77_77EF_477B_A321_09EA903BFE24_.wvu.FilterData" localSheetId="8" hidden="1">'Aou 24'!$A$13:$B$90</definedName>
    <definedName name="Z_BB45AA77_77EF_477B_A321_09EA903BFE24_.wvu.FilterData" localSheetId="4" hidden="1">'Avr 24'!$A$13:$B$88</definedName>
    <definedName name="Z_BB45AA77_77EF_477B_A321_09EA903BFE24_.wvu.FilterData" localSheetId="12" hidden="1">'Dec 24'!$A$13:$B$86</definedName>
    <definedName name="Z_BB45AA77_77EF_477B_A321_09EA903BFE24_.wvu.FilterData" localSheetId="2" hidden="1">'Fev 24'!$A$13:$B$90</definedName>
    <definedName name="Z_BB45AA77_77EF_477B_A321_09EA903BFE24_.wvu.FilterData" localSheetId="1" hidden="1">'Jan 24'!$A$13:$B$90</definedName>
    <definedName name="Z_BB45AA77_77EF_477B_A321_09EA903BFE24_.wvu.FilterData" localSheetId="7" hidden="1">'Jul 24'!$A$13:$B$90</definedName>
    <definedName name="Z_BB45AA77_77EF_477B_A321_09EA903BFE24_.wvu.FilterData" localSheetId="6" hidden="1">'Jun 24'!$A$13:$B$88</definedName>
    <definedName name="Z_BB45AA77_77EF_477B_A321_09EA903BFE24_.wvu.FilterData" localSheetId="5" hidden="1">'Mai 24'!$A$13:$B$88</definedName>
    <definedName name="Z_BB45AA77_77EF_477B_A321_09EA903BFE24_.wvu.FilterData" localSheetId="3" hidden="1">'Mar 24'!$A$13:$B$92</definedName>
    <definedName name="Z_BB45AA77_77EF_477B_A321_09EA903BFE24_.wvu.FilterData" localSheetId="11" hidden="1">'Nov 24'!$A$13:$B$86</definedName>
    <definedName name="Z_BB45AA77_77EF_477B_A321_09EA903BFE24_.wvu.FilterData" localSheetId="10" hidden="1">'Oct 24'!$A$13:$B$88</definedName>
    <definedName name="Z_BB45AA77_77EF_477B_A321_09EA903BFE24_.wvu.FilterData" localSheetId="0" hidden="1">REF!#REF!</definedName>
    <definedName name="Z_BB45AA77_77EF_477B_A321_09EA903BFE24_.wvu.FilterData" localSheetId="9" hidden="1">'Sep 24'!$A$13:$B$88</definedName>
    <definedName name="Z_BB61C826_136E_4485_AA5C_210D70954ACB_.wvu.FilterData" localSheetId="8" hidden="1">'Aou 24'!$A$13:$B$90</definedName>
    <definedName name="Z_BB61C826_136E_4485_AA5C_210D70954ACB_.wvu.FilterData" localSheetId="4" hidden="1">'Avr 24'!$A$13:$B$88</definedName>
    <definedName name="Z_BB61C826_136E_4485_AA5C_210D70954ACB_.wvu.FilterData" localSheetId="12" hidden="1">'Dec 24'!$A$13:$B$86</definedName>
    <definedName name="Z_BB61C826_136E_4485_AA5C_210D70954ACB_.wvu.FilterData" localSheetId="2" hidden="1">'Fev 24'!$A$13:$B$90</definedName>
    <definedName name="Z_BB61C826_136E_4485_AA5C_210D70954ACB_.wvu.FilterData" localSheetId="1" hidden="1">'Jan 24'!$A$13:$B$90</definedName>
    <definedName name="Z_BB61C826_136E_4485_AA5C_210D70954ACB_.wvu.FilterData" localSheetId="7" hidden="1">'Jul 24'!$A$13:$B$90</definedName>
    <definedName name="Z_BB61C826_136E_4485_AA5C_210D70954ACB_.wvu.FilterData" localSheetId="6" hidden="1">'Jun 24'!$A$13:$B$88</definedName>
    <definedName name="Z_BB61C826_136E_4485_AA5C_210D70954ACB_.wvu.FilterData" localSheetId="5" hidden="1">'Mai 24'!$A$13:$B$88</definedName>
    <definedName name="Z_BB61C826_136E_4485_AA5C_210D70954ACB_.wvu.FilterData" localSheetId="3" hidden="1">'Mar 24'!$A$13:$B$92</definedName>
    <definedName name="Z_BB61C826_136E_4485_AA5C_210D70954ACB_.wvu.FilterData" localSheetId="11" hidden="1">'Nov 24'!$A$13:$B$86</definedName>
    <definedName name="Z_BB61C826_136E_4485_AA5C_210D70954ACB_.wvu.FilterData" localSheetId="10" hidden="1">'Oct 24'!$A$13:$B$88</definedName>
    <definedName name="Z_BB61C826_136E_4485_AA5C_210D70954ACB_.wvu.FilterData" localSheetId="0" hidden="1">REF!#REF!</definedName>
    <definedName name="Z_BB61C826_136E_4485_AA5C_210D70954ACB_.wvu.FilterData" localSheetId="9" hidden="1">'Sep 24'!$A$13:$B$88</definedName>
    <definedName name="Z_BD591076_6306_4486_BC66_5AE0DFFCCF4B_.wvu.FilterData" localSheetId="8" hidden="1">'Aou 24'!$A$13:$B$90</definedName>
    <definedName name="Z_BD591076_6306_4486_BC66_5AE0DFFCCF4B_.wvu.FilterData" localSheetId="4" hidden="1">'Avr 24'!$A$13:$B$88</definedName>
    <definedName name="Z_BD591076_6306_4486_BC66_5AE0DFFCCF4B_.wvu.FilterData" localSheetId="12" hidden="1">'Dec 24'!$A$13:$B$86</definedName>
    <definedName name="Z_BD591076_6306_4486_BC66_5AE0DFFCCF4B_.wvu.FilterData" localSheetId="2" hidden="1">'Fev 24'!$A$13:$B$90</definedName>
    <definedName name="Z_BD591076_6306_4486_BC66_5AE0DFFCCF4B_.wvu.FilterData" localSheetId="1" hidden="1">'Jan 24'!$A$13:$B$90</definedName>
    <definedName name="Z_BD591076_6306_4486_BC66_5AE0DFFCCF4B_.wvu.FilterData" localSheetId="7" hidden="1">'Jul 24'!$A$13:$B$90</definedName>
    <definedName name="Z_BD591076_6306_4486_BC66_5AE0DFFCCF4B_.wvu.FilterData" localSheetId="6" hidden="1">'Jun 24'!$A$13:$B$88</definedName>
    <definedName name="Z_BD591076_6306_4486_BC66_5AE0DFFCCF4B_.wvu.FilterData" localSheetId="5" hidden="1">'Mai 24'!$A$13:$B$88</definedName>
    <definedName name="Z_BD591076_6306_4486_BC66_5AE0DFFCCF4B_.wvu.FilterData" localSheetId="3" hidden="1">'Mar 24'!$A$13:$B$92</definedName>
    <definedName name="Z_BD591076_6306_4486_BC66_5AE0DFFCCF4B_.wvu.FilterData" localSheetId="11" hidden="1">'Nov 24'!$A$13:$B$86</definedName>
    <definedName name="Z_BD591076_6306_4486_BC66_5AE0DFFCCF4B_.wvu.FilterData" localSheetId="10" hidden="1">'Oct 24'!$A$13:$B$88</definedName>
    <definedName name="Z_BD591076_6306_4486_BC66_5AE0DFFCCF4B_.wvu.FilterData" localSheetId="0" hidden="1">REF!#REF!</definedName>
    <definedName name="Z_BD591076_6306_4486_BC66_5AE0DFFCCF4B_.wvu.FilterData" localSheetId="9" hidden="1">'Sep 24'!$A$13:$B$88</definedName>
    <definedName name="Z_BDC3CE76_1735_4E49_B9BC_EDCB5512E078_.wvu.FilterData" localSheetId="8" hidden="1">'Aou 24'!$A$13:$B$90</definedName>
    <definedName name="Z_BDC3CE76_1735_4E49_B9BC_EDCB5512E078_.wvu.FilterData" localSheetId="4" hidden="1">'Avr 24'!$A$13:$B$88</definedName>
    <definedName name="Z_BDC3CE76_1735_4E49_B9BC_EDCB5512E078_.wvu.FilterData" localSheetId="12" hidden="1">'Dec 24'!$A$13:$B$86</definedName>
    <definedName name="Z_BDC3CE76_1735_4E49_B9BC_EDCB5512E078_.wvu.FilterData" localSheetId="2" hidden="1">'Fev 24'!$A$13:$B$90</definedName>
    <definedName name="Z_BDC3CE76_1735_4E49_B9BC_EDCB5512E078_.wvu.FilterData" localSheetId="1" hidden="1">'Jan 24'!$A$13:$B$90</definedName>
    <definedName name="Z_BDC3CE76_1735_4E49_B9BC_EDCB5512E078_.wvu.FilterData" localSheetId="7" hidden="1">'Jul 24'!$A$13:$B$90</definedName>
    <definedName name="Z_BDC3CE76_1735_4E49_B9BC_EDCB5512E078_.wvu.FilterData" localSheetId="6" hidden="1">'Jun 24'!$A$13:$B$88</definedName>
    <definedName name="Z_BDC3CE76_1735_4E49_B9BC_EDCB5512E078_.wvu.FilterData" localSheetId="5" hidden="1">'Mai 24'!$A$13:$B$88</definedName>
    <definedName name="Z_BDC3CE76_1735_4E49_B9BC_EDCB5512E078_.wvu.FilterData" localSheetId="3" hidden="1">'Mar 24'!$A$13:$B$92</definedName>
    <definedName name="Z_BDC3CE76_1735_4E49_B9BC_EDCB5512E078_.wvu.FilterData" localSheetId="11" hidden="1">'Nov 24'!$A$13:$B$86</definedName>
    <definedName name="Z_BDC3CE76_1735_4E49_B9BC_EDCB5512E078_.wvu.FilterData" localSheetId="10" hidden="1">'Oct 24'!$A$13:$B$88</definedName>
    <definedName name="Z_BDC3CE76_1735_4E49_B9BC_EDCB5512E078_.wvu.FilterData" localSheetId="0" hidden="1">REF!#REF!</definedName>
    <definedName name="Z_BDC3CE76_1735_4E49_B9BC_EDCB5512E078_.wvu.FilterData" localSheetId="9" hidden="1">'Sep 24'!$A$13:$B$88</definedName>
    <definedName name="Z_C158D378_F74B_4F8F_B649_F582A1FB0A13_.wvu.FilterData" localSheetId="8" hidden="1">'Aou 24'!$A$13:$B$90</definedName>
    <definedName name="Z_C158D378_F74B_4F8F_B649_F582A1FB0A13_.wvu.FilterData" localSheetId="4" hidden="1">'Avr 24'!$A$13:$B$88</definedName>
    <definedName name="Z_C158D378_F74B_4F8F_B649_F582A1FB0A13_.wvu.FilterData" localSheetId="12" hidden="1">'Dec 24'!$A$13:$B$86</definedName>
    <definedName name="Z_C158D378_F74B_4F8F_B649_F582A1FB0A13_.wvu.FilterData" localSheetId="2" hidden="1">'Fev 24'!$A$13:$B$90</definedName>
    <definedName name="Z_C158D378_F74B_4F8F_B649_F582A1FB0A13_.wvu.FilterData" localSheetId="1" hidden="1">'Jan 24'!$A$13:$B$90</definedName>
    <definedName name="Z_C158D378_F74B_4F8F_B649_F582A1FB0A13_.wvu.FilterData" localSheetId="7" hidden="1">'Jul 24'!$A$13:$B$90</definedName>
    <definedName name="Z_C158D378_F74B_4F8F_B649_F582A1FB0A13_.wvu.FilterData" localSheetId="6" hidden="1">'Jun 24'!$A$13:$B$88</definedName>
    <definedName name="Z_C158D378_F74B_4F8F_B649_F582A1FB0A13_.wvu.FilterData" localSheetId="5" hidden="1">'Mai 24'!$A$13:$B$88</definedName>
    <definedName name="Z_C158D378_F74B_4F8F_B649_F582A1FB0A13_.wvu.FilterData" localSheetId="3" hidden="1">'Mar 24'!$A$13:$B$92</definedName>
    <definedName name="Z_C158D378_F74B_4F8F_B649_F582A1FB0A13_.wvu.FilterData" localSheetId="11" hidden="1">'Nov 24'!$A$13:$B$86</definedName>
    <definedName name="Z_C158D378_F74B_4F8F_B649_F582A1FB0A13_.wvu.FilterData" localSheetId="10" hidden="1">'Oct 24'!$A$13:$B$88</definedName>
    <definedName name="Z_C158D378_F74B_4F8F_B649_F582A1FB0A13_.wvu.FilterData" localSheetId="0" hidden="1">REF!#REF!</definedName>
    <definedName name="Z_C158D378_F74B_4F8F_B649_F582A1FB0A13_.wvu.FilterData" localSheetId="9" hidden="1">'Sep 24'!$A$13:$B$88</definedName>
    <definedName name="Z_C206B410_A43F_4AD3_B1AD_9961CA4457AB_.wvu.FilterData" localSheetId="8" hidden="1">'Aou 24'!$A$13:$B$90</definedName>
    <definedName name="Z_C206B410_A43F_4AD3_B1AD_9961CA4457AB_.wvu.FilterData" localSheetId="4" hidden="1">'Avr 24'!$A$13:$B$88</definedName>
    <definedName name="Z_C206B410_A43F_4AD3_B1AD_9961CA4457AB_.wvu.FilterData" localSheetId="12" hidden="1">'Dec 24'!$A$13:$B$86</definedName>
    <definedName name="Z_C206B410_A43F_4AD3_B1AD_9961CA4457AB_.wvu.FilterData" localSheetId="2" hidden="1">'Fev 24'!$A$13:$B$90</definedName>
    <definedName name="Z_C206B410_A43F_4AD3_B1AD_9961CA4457AB_.wvu.FilterData" localSheetId="1" hidden="1">'Jan 24'!$A$13:$B$90</definedName>
    <definedName name="Z_C206B410_A43F_4AD3_B1AD_9961CA4457AB_.wvu.FilterData" localSheetId="7" hidden="1">'Jul 24'!$A$13:$B$90</definedName>
    <definedName name="Z_C206B410_A43F_4AD3_B1AD_9961CA4457AB_.wvu.FilterData" localSheetId="6" hidden="1">'Jun 24'!$A$13:$B$88</definedName>
    <definedName name="Z_C206B410_A43F_4AD3_B1AD_9961CA4457AB_.wvu.FilterData" localSheetId="5" hidden="1">'Mai 24'!$A$13:$B$88</definedName>
    <definedName name="Z_C206B410_A43F_4AD3_B1AD_9961CA4457AB_.wvu.FilterData" localSheetId="3" hidden="1">'Mar 24'!$A$13:$B$92</definedName>
    <definedName name="Z_C206B410_A43F_4AD3_B1AD_9961CA4457AB_.wvu.FilterData" localSheetId="11" hidden="1">'Nov 24'!$A$13:$B$86</definedName>
    <definedName name="Z_C206B410_A43F_4AD3_B1AD_9961CA4457AB_.wvu.FilterData" localSheetId="10" hidden="1">'Oct 24'!$A$13:$B$88</definedName>
    <definedName name="Z_C206B410_A43F_4AD3_B1AD_9961CA4457AB_.wvu.FilterData" localSheetId="0" hidden="1">REF!#REF!</definedName>
    <definedName name="Z_C206B410_A43F_4AD3_B1AD_9961CA4457AB_.wvu.FilterData" localSheetId="9" hidden="1">'Sep 24'!$A$13:$B$88</definedName>
    <definedName name="Z_C2A4C014_805A_4928_9B5F_897306813784_.wvu.FilterData" localSheetId="8" hidden="1">'Aou 24'!$A$13:$B$90</definedName>
    <definedName name="Z_C2A4C014_805A_4928_9B5F_897306813784_.wvu.FilterData" localSheetId="4" hidden="1">'Avr 24'!$A$13:$B$88</definedName>
    <definedName name="Z_C2A4C014_805A_4928_9B5F_897306813784_.wvu.FilterData" localSheetId="12" hidden="1">'Dec 24'!$A$13:$B$86</definedName>
    <definedName name="Z_C2A4C014_805A_4928_9B5F_897306813784_.wvu.FilterData" localSheetId="2" hidden="1">'Fev 24'!$A$13:$B$90</definedName>
    <definedName name="Z_C2A4C014_805A_4928_9B5F_897306813784_.wvu.FilterData" localSheetId="1" hidden="1">'Jan 24'!$A$13:$B$90</definedName>
    <definedName name="Z_C2A4C014_805A_4928_9B5F_897306813784_.wvu.FilterData" localSheetId="7" hidden="1">'Jul 24'!$A$13:$B$90</definedName>
    <definedName name="Z_C2A4C014_805A_4928_9B5F_897306813784_.wvu.FilterData" localSheetId="6" hidden="1">'Jun 24'!$A$13:$B$88</definedName>
    <definedName name="Z_C2A4C014_805A_4928_9B5F_897306813784_.wvu.FilterData" localSheetId="5" hidden="1">'Mai 24'!$A$13:$B$88</definedName>
    <definedName name="Z_C2A4C014_805A_4928_9B5F_897306813784_.wvu.FilterData" localSheetId="3" hidden="1">'Mar 24'!$A$13:$B$92</definedName>
    <definedName name="Z_C2A4C014_805A_4928_9B5F_897306813784_.wvu.FilterData" localSheetId="11" hidden="1">'Nov 24'!$A$13:$B$86</definedName>
    <definedName name="Z_C2A4C014_805A_4928_9B5F_897306813784_.wvu.FilterData" localSheetId="10" hidden="1">'Oct 24'!$A$13:$B$88</definedName>
    <definedName name="Z_C2A4C014_805A_4928_9B5F_897306813784_.wvu.FilterData" localSheetId="0" hidden="1">REF!#REF!</definedName>
    <definedName name="Z_C2A4C014_805A_4928_9B5F_897306813784_.wvu.FilterData" localSheetId="9" hidden="1">'Sep 24'!$A$13:$B$88</definedName>
    <definedName name="Z_C4C9ABC4_7E67_4F1A_A666_97DCF1CB2126_.wvu.FilterData" localSheetId="8" hidden="1">'Aou 24'!$A$13:$B$90</definedName>
    <definedName name="Z_C4C9ABC4_7E67_4F1A_A666_97DCF1CB2126_.wvu.FilterData" localSheetId="4" hidden="1">'Avr 24'!$A$13:$B$88</definedName>
    <definedName name="Z_C4C9ABC4_7E67_4F1A_A666_97DCF1CB2126_.wvu.FilterData" localSheetId="12" hidden="1">'Dec 24'!$A$13:$B$86</definedName>
    <definedName name="Z_C4C9ABC4_7E67_4F1A_A666_97DCF1CB2126_.wvu.FilterData" localSheetId="2" hidden="1">'Fev 24'!$A$13:$B$90</definedName>
    <definedName name="Z_C4C9ABC4_7E67_4F1A_A666_97DCF1CB2126_.wvu.FilterData" localSheetId="1" hidden="1">'Jan 24'!$A$13:$B$90</definedName>
    <definedName name="Z_C4C9ABC4_7E67_4F1A_A666_97DCF1CB2126_.wvu.FilterData" localSheetId="7" hidden="1">'Jul 24'!$A$13:$B$90</definedName>
    <definedName name="Z_C4C9ABC4_7E67_4F1A_A666_97DCF1CB2126_.wvu.FilterData" localSheetId="6" hidden="1">'Jun 24'!$A$13:$B$88</definedName>
    <definedName name="Z_C4C9ABC4_7E67_4F1A_A666_97DCF1CB2126_.wvu.FilterData" localSheetId="5" hidden="1">'Mai 24'!$A$13:$B$88</definedName>
    <definedName name="Z_C4C9ABC4_7E67_4F1A_A666_97DCF1CB2126_.wvu.FilterData" localSheetId="3" hidden="1">'Mar 24'!$A$13:$B$92</definedName>
    <definedName name="Z_C4C9ABC4_7E67_4F1A_A666_97DCF1CB2126_.wvu.FilterData" localSheetId="11" hidden="1">'Nov 24'!$A$13:$B$86</definedName>
    <definedName name="Z_C4C9ABC4_7E67_4F1A_A666_97DCF1CB2126_.wvu.FilterData" localSheetId="10" hidden="1">'Oct 24'!$A$13:$B$88</definedName>
    <definedName name="Z_C4C9ABC4_7E67_4F1A_A666_97DCF1CB2126_.wvu.FilterData" localSheetId="0" hidden="1">REF!#REF!</definedName>
    <definedName name="Z_C4C9ABC4_7E67_4F1A_A666_97DCF1CB2126_.wvu.FilterData" localSheetId="9" hidden="1">'Sep 24'!$A$13:$B$88</definedName>
    <definedName name="Z_C576F611_22F3_4CEC_B7B3_73CBD0C5EC15_.wvu.FilterData" localSheetId="8" hidden="1">'Aou 24'!$A$13:$B$90</definedName>
    <definedName name="Z_C576F611_22F3_4CEC_B7B3_73CBD0C5EC15_.wvu.FilterData" localSheetId="4" hidden="1">'Avr 24'!$A$13:$B$88</definedName>
    <definedName name="Z_C576F611_22F3_4CEC_B7B3_73CBD0C5EC15_.wvu.FilterData" localSheetId="12" hidden="1">'Dec 24'!$A$13:$B$86</definedName>
    <definedName name="Z_C576F611_22F3_4CEC_B7B3_73CBD0C5EC15_.wvu.FilterData" localSheetId="2" hidden="1">'Fev 24'!$A$13:$B$90</definedName>
    <definedName name="Z_C576F611_22F3_4CEC_B7B3_73CBD0C5EC15_.wvu.FilterData" localSheetId="1" hidden="1">'Jan 24'!$A$13:$B$90</definedName>
    <definedName name="Z_C576F611_22F3_4CEC_B7B3_73CBD0C5EC15_.wvu.FilterData" localSheetId="7" hidden="1">'Jul 24'!$A$13:$B$90</definedName>
    <definedName name="Z_C576F611_22F3_4CEC_B7B3_73CBD0C5EC15_.wvu.FilterData" localSheetId="6" hidden="1">'Jun 24'!$A$13:$B$88</definedName>
    <definedName name="Z_C576F611_22F3_4CEC_B7B3_73CBD0C5EC15_.wvu.FilterData" localSheetId="5" hidden="1">'Mai 24'!$A$13:$B$88</definedName>
    <definedName name="Z_C576F611_22F3_4CEC_B7B3_73CBD0C5EC15_.wvu.FilterData" localSheetId="3" hidden="1">'Mar 24'!$A$13:$B$92</definedName>
    <definedName name="Z_C576F611_22F3_4CEC_B7B3_73CBD0C5EC15_.wvu.FilterData" localSheetId="11" hidden="1">'Nov 24'!$A$13:$B$86</definedName>
    <definedName name="Z_C576F611_22F3_4CEC_B7B3_73CBD0C5EC15_.wvu.FilterData" localSheetId="10" hidden="1">'Oct 24'!$A$13:$B$88</definedName>
    <definedName name="Z_C576F611_22F3_4CEC_B7B3_73CBD0C5EC15_.wvu.FilterData" localSheetId="0" hidden="1">REF!#REF!</definedName>
    <definedName name="Z_C576F611_22F3_4CEC_B7B3_73CBD0C5EC15_.wvu.FilterData" localSheetId="9" hidden="1">'Sep 24'!$A$13:$B$88</definedName>
    <definedName name="Z_C5CCDF54_AB7A_43B5_B225_AE697CFCC713_.wvu.FilterData" localSheetId="8" hidden="1">'Aou 24'!$A$13:$B$90</definedName>
    <definedName name="Z_C5CCDF54_AB7A_43B5_B225_AE697CFCC713_.wvu.FilterData" localSheetId="4" hidden="1">'Avr 24'!$A$13:$B$88</definedName>
    <definedName name="Z_C5CCDF54_AB7A_43B5_B225_AE697CFCC713_.wvu.FilterData" localSheetId="12" hidden="1">'Dec 24'!$A$13:$B$86</definedName>
    <definedName name="Z_C5CCDF54_AB7A_43B5_B225_AE697CFCC713_.wvu.FilterData" localSheetId="2" hidden="1">'Fev 24'!$A$13:$B$90</definedName>
    <definedName name="Z_C5CCDF54_AB7A_43B5_B225_AE697CFCC713_.wvu.FilterData" localSheetId="1" hidden="1">'Jan 24'!$A$13:$B$90</definedName>
    <definedName name="Z_C5CCDF54_AB7A_43B5_B225_AE697CFCC713_.wvu.FilterData" localSheetId="7" hidden="1">'Jul 24'!$A$13:$B$90</definedName>
    <definedName name="Z_C5CCDF54_AB7A_43B5_B225_AE697CFCC713_.wvu.FilterData" localSheetId="6" hidden="1">'Jun 24'!$A$13:$B$88</definedName>
    <definedName name="Z_C5CCDF54_AB7A_43B5_B225_AE697CFCC713_.wvu.FilterData" localSheetId="5" hidden="1">'Mai 24'!$A$13:$B$88</definedName>
    <definedName name="Z_C5CCDF54_AB7A_43B5_B225_AE697CFCC713_.wvu.FilterData" localSheetId="3" hidden="1">'Mar 24'!$A$13:$B$92</definedName>
    <definedName name="Z_C5CCDF54_AB7A_43B5_B225_AE697CFCC713_.wvu.FilterData" localSheetId="11" hidden="1">'Nov 24'!$A$13:$B$86</definedName>
    <definedName name="Z_C5CCDF54_AB7A_43B5_B225_AE697CFCC713_.wvu.FilterData" localSheetId="10" hidden="1">'Oct 24'!$A$13:$B$88</definedName>
    <definedName name="Z_C5CCDF54_AB7A_43B5_B225_AE697CFCC713_.wvu.FilterData" localSheetId="0" hidden="1">REF!#REF!</definedName>
    <definedName name="Z_C5CCDF54_AB7A_43B5_B225_AE697CFCC713_.wvu.FilterData" localSheetId="9" hidden="1">'Sep 24'!$A$13:$B$88</definedName>
    <definedName name="Z_C5E38119_57ED_4C3E_8FDE_10CD93717A9D_.wvu.FilterData" localSheetId="8" hidden="1">'Aou 24'!$A$13:$B$90</definedName>
    <definedName name="Z_C5E38119_57ED_4C3E_8FDE_10CD93717A9D_.wvu.FilterData" localSheetId="4" hidden="1">'Avr 24'!$A$13:$B$88</definedName>
    <definedName name="Z_C5E38119_57ED_4C3E_8FDE_10CD93717A9D_.wvu.FilterData" localSheetId="12" hidden="1">'Dec 24'!$A$13:$B$86</definedName>
    <definedName name="Z_C5E38119_57ED_4C3E_8FDE_10CD93717A9D_.wvu.FilterData" localSheetId="2" hidden="1">'Fev 24'!$A$13:$B$90</definedName>
    <definedName name="Z_C5E38119_57ED_4C3E_8FDE_10CD93717A9D_.wvu.FilterData" localSheetId="1" hidden="1">'Jan 24'!$A$13:$B$90</definedName>
    <definedName name="Z_C5E38119_57ED_4C3E_8FDE_10CD93717A9D_.wvu.FilterData" localSheetId="7" hidden="1">'Jul 24'!$A$13:$B$90</definedName>
    <definedName name="Z_C5E38119_57ED_4C3E_8FDE_10CD93717A9D_.wvu.FilterData" localSheetId="6" hidden="1">'Jun 24'!$A$13:$B$88</definedName>
    <definedName name="Z_C5E38119_57ED_4C3E_8FDE_10CD93717A9D_.wvu.FilterData" localSheetId="5" hidden="1">'Mai 24'!$A$13:$B$88</definedName>
    <definedName name="Z_C5E38119_57ED_4C3E_8FDE_10CD93717A9D_.wvu.FilterData" localSheetId="3" hidden="1">'Mar 24'!$A$13:$B$92</definedName>
    <definedName name="Z_C5E38119_57ED_4C3E_8FDE_10CD93717A9D_.wvu.FilterData" localSheetId="11" hidden="1">'Nov 24'!$A$13:$B$86</definedName>
    <definedName name="Z_C5E38119_57ED_4C3E_8FDE_10CD93717A9D_.wvu.FilterData" localSheetId="10" hidden="1">'Oct 24'!$A$13:$B$88</definedName>
    <definedName name="Z_C5E38119_57ED_4C3E_8FDE_10CD93717A9D_.wvu.FilterData" localSheetId="0" hidden="1">REF!#REF!</definedName>
    <definedName name="Z_C5E38119_57ED_4C3E_8FDE_10CD93717A9D_.wvu.FilterData" localSheetId="9" hidden="1">'Sep 24'!$A$13:$B$88</definedName>
    <definedName name="Z_C5E3CB8A_3CA3_46F6_9CB2_F06B22ACF15A_.wvu.FilterData" localSheetId="8" hidden="1">'Aou 24'!$A$13:$B$90</definedName>
    <definedName name="Z_C5E3CB8A_3CA3_46F6_9CB2_F06B22ACF15A_.wvu.FilterData" localSheetId="4" hidden="1">'Avr 24'!$A$13:$B$88</definedName>
    <definedName name="Z_C5E3CB8A_3CA3_46F6_9CB2_F06B22ACF15A_.wvu.FilterData" localSheetId="12" hidden="1">'Dec 24'!$A$13:$B$86</definedName>
    <definedName name="Z_C5E3CB8A_3CA3_46F6_9CB2_F06B22ACF15A_.wvu.FilterData" localSheetId="2" hidden="1">'Fev 24'!$A$13:$B$90</definedName>
    <definedName name="Z_C5E3CB8A_3CA3_46F6_9CB2_F06B22ACF15A_.wvu.FilterData" localSheetId="1" hidden="1">'Jan 24'!$A$13:$B$90</definedName>
    <definedName name="Z_C5E3CB8A_3CA3_46F6_9CB2_F06B22ACF15A_.wvu.FilterData" localSheetId="7" hidden="1">'Jul 24'!$A$13:$B$90</definedName>
    <definedName name="Z_C5E3CB8A_3CA3_46F6_9CB2_F06B22ACF15A_.wvu.FilterData" localSheetId="6" hidden="1">'Jun 24'!$A$13:$B$88</definedName>
    <definedName name="Z_C5E3CB8A_3CA3_46F6_9CB2_F06B22ACF15A_.wvu.FilterData" localSheetId="5" hidden="1">'Mai 24'!$A$13:$B$88</definedName>
    <definedName name="Z_C5E3CB8A_3CA3_46F6_9CB2_F06B22ACF15A_.wvu.FilterData" localSheetId="3" hidden="1">'Mar 24'!$A$13:$B$92</definedName>
    <definedName name="Z_C5E3CB8A_3CA3_46F6_9CB2_F06B22ACF15A_.wvu.FilterData" localSheetId="11" hidden="1">'Nov 24'!$A$13:$B$86</definedName>
    <definedName name="Z_C5E3CB8A_3CA3_46F6_9CB2_F06B22ACF15A_.wvu.FilterData" localSheetId="10" hidden="1">'Oct 24'!$A$13:$B$88</definedName>
    <definedName name="Z_C5E3CB8A_3CA3_46F6_9CB2_F06B22ACF15A_.wvu.FilterData" localSheetId="0" hidden="1">REF!#REF!</definedName>
    <definedName name="Z_C5E3CB8A_3CA3_46F6_9CB2_F06B22ACF15A_.wvu.FilterData" localSheetId="9" hidden="1">'Sep 24'!$A$13:$B$88</definedName>
    <definedName name="Z_C629E645_FA7C_4CB6_A01C_DD6C4BAFE1B8_.wvu.FilterData" localSheetId="8" hidden="1">'Aou 24'!$A$13:$B$90</definedName>
    <definedName name="Z_C629E645_FA7C_4CB6_A01C_DD6C4BAFE1B8_.wvu.FilterData" localSheetId="4" hidden="1">'Avr 24'!$A$13:$B$88</definedName>
    <definedName name="Z_C629E645_FA7C_4CB6_A01C_DD6C4BAFE1B8_.wvu.FilterData" localSheetId="12" hidden="1">'Dec 24'!$A$13:$B$86</definedName>
    <definedName name="Z_C629E645_FA7C_4CB6_A01C_DD6C4BAFE1B8_.wvu.FilterData" localSheetId="2" hidden="1">'Fev 24'!$A$13:$B$90</definedName>
    <definedName name="Z_C629E645_FA7C_4CB6_A01C_DD6C4BAFE1B8_.wvu.FilterData" localSheetId="1" hidden="1">'Jan 24'!$A$13:$B$90</definedName>
    <definedName name="Z_C629E645_FA7C_4CB6_A01C_DD6C4BAFE1B8_.wvu.FilterData" localSheetId="7" hidden="1">'Jul 24'!$A$13:$B$90</definedName>
    <definedName name="Z_C629E645_FA7C_4CB6_A01C_DD6C4BAFE1B8_.wvu.FilterData" localSheetId="6" hidden="1">'Jun 24'!$A$13:$B$88</definedName>
    <definedName name="Z_C629E645_FA7C_4CB6_A01C_DD6C4BAFE1B8_.wvu.FilterData" localSheetId="5" hidden="1">'Mai 24'!$A$13:$B$88</definedName>
    <definedName name="Z_C629E645_FA7C_4CB6_A01C_DD6C4BAFE1B8_.wvu.FilterData" localSheetId="3" hidden="1">'Mar 24'!$A$13:$B$92</definedName>
    <definedName name="Z_C629E645_FA7C_4CB6_A01C_DD6C4BAFE1B8_.wvu.FilterData" localSheetId="11" hidden="1">'Nov 24'!$A$13:$B$86</definedName>
    <definedName name="Z_C629E645_FA7C_4CB6_A01C_DD6C4BAFE1B8_.wvu.FilterData" localSheetId="10" hidden="1">'Oct 24'!$A$13:$B$88</definedName>
    <definedName name="Z_C629E645_FA7C_4CB6_A01C_DD6C4BAFE1B8_.wvu.FilterData" localSheetId="0" hidden="1">REF!#REF!</definedName>
    <definedName name="Z_C629E645_FA7C_4CB6_A01C_DD6C4BAFE1B8_.wvu.FilterData" localSheetId="9" hidden="1">'Sep 24'!$A$13:$B$88</definedName>
    <definedName name="Z_C641FC58_B805_411E_8915_94C26781DCA5_.wvu.FilterData" localSheetId="8" hidden="1">'Aou 24'!$A$13:$B$90</definedName>
    <definedName name="Z_C641FC58_B805_411E_8915_94C26781DCA5_.wvu.FilterData" localSheetId="4" hidden="1">'Avr 24'!$A$13:$B$88</definedName>
    <definedName name="Z_C641FC58_B805_411E_8915_94C26781DCA5_.wvu.FilterData" localSheetId="12" hidden="1">'Dec 24'!$A$13:$B$86</definedName>
    <definedName name="Z_C641FC58_B805_411E_8915_94C26781DCA5_.wvu.FilterData" localSheetId="2" hidden="1">'Fev 24'!$A$13:$B$90</definedName>
    <definedName name="Z_C641FC58_B805_411E_8915_94C26781DCA5_.wvu.FilterData" localSheetId="1" hidden="1">'Jan 24'!$A$13:$B$90</definedName>
    <definedName name="Z_C641FC58_B805_411E_8915_94C26781DCA5_.wvu.FilterData" localSheetId="7" hidden="1">'Jul 24'!$A$13:$B$90</definedName>
    <definedName name="Z_C641FC58_B805_411E_8915_94C26781DCA5_.wvu.FilterData" localSheetId="6" hidden="1">'Jun 24'!$A$13:$B$88</definedName>
    <definedName name="Z_C641FC58_B805_411E_8915_94C26781DCA5_.wvu.FilterData" localSheetId="5" hidden="1">'Mai 24'!$A$13:$B$88</definedName>
    <definedName name="Z_C641FC58_B805_411E_8915_94C26781DCA5_.wvu.FilterData" localSheetId="3" hidden="1">'Mar 24'!$A$13:$B$92</definedName>
    <definedName name="Z_C641FC58_B805_411E_8915_94C26781DCA5_.wvu.FilterData" localSheetId="11" hidden="1">'Nov 24'!$A$13:$B$86</definedName>
    <definedName name="Z_C641FC58_B805_411E_8915_94C26781DCA5_.wvu.FilterData" localSheetId="10" hidden="1">'Oct 24'!$A$13:$B$88</definedName>
    <definedName name="Z_C641FC58_B805_411E_8915_94C26781DCA5_.wvu.FilterData" localSheetId="0" hidden="1">REF!#REF!</definedName>
    <definedName name="Z_C641FC58_B805_411E_8915_94C26781DCA5_.wvu.FilterData" localSheetId="9" hidden="1">'Sep 24'!$A$13:$B$88</definedName>
    <definedName name="Z_C66FE1B2_3733_4D10_B332_981C47F8CB73_.wvu.FilterData" localSheetId="8" hidden="1">'Aou 24'!$A$13:$B$90</definedName>
    <definedName name="Z_C66FE1B2_3733_4D10_B332_981C47F8CB73_.wvu.FilterData" localSheetId="4" hidden="1">'Avr 24'!$A$13:$B$88</definedName>
    <definedName name="Z_C66FE1B2_3733_4D10_B332_981C47F8CB73_.wvu.FilterData" localSheetId="12" hidden="1">'Dec 24'!$A$13:$B$86</definedName>
    <definedName name="Z_C66FE1B2_3733_4D10_B332_981C47F8CB73_.wvu.FilterData" localSheetId="2" hidden="1">'Fev 24'!$A$13:$B$90</definedName>
    <definedName name="Z_C66FE1B2_3733_4D10_B332_981C47F8CB73_.wvu.FilterData" localSheetId="1" hidden="1">'Jan 24'!$A$13:$B$90</definedName>
    <definedName name="Z_C66FE1B2_3733_4D10_B332_981C47F8CB73_.wvu.FilterData" localSheetId="7" hidden="1">'Jul 24'!$A$13:$B$90</definedName>
    <definedName name="Z_C66FE1B2_3733_4D10_B332_981C47F8CB73_.wvu.FilterData" localSheetId="6" hidden="1">'Jun 24'!$A$13:$B$88</definedName>
    <definedName name="Z_C66FE1B2_3733_4D10_B332_981C47F8CB73_.wvu.FilterData" localSheetId="5" hidden="1">'Mai 24'!$A$13:$B$88</definedName>
    <definedName name="Z_C66FE1B2_3733_4D10_B332_981C47F8CB73_.wvu.FilterData" localSheetId="3" hidden="1">'Mar 24'!$A$13:$B$92</definedName>
    <definedName name="Z_C66FE1B2_3733_4D10_B332_981C47F8CB73_.wvu.FilterData" localSheetId="11" hidden="1">'Nov 24'!$A$13:$B$86</definedName>
    <definedName name="Z_C66FE1B2_3733_4D10_B332_981C47F8CB73_.wvu.FilterData" localSheetId="10" hidden="1">'Oct 24'!$A$13:$B$88</definedName>
    <definedName name="Z_C66FE1B2_3733_4D10_B332_981C47F8CB73_.wvu.FilterData" localSheetId="0" hidden="1">REF!#REF!</definedName>
    <definedName name="Z_C66FE1B2_3733_4D10_B332_981C47F8CB73_.wvu.FilterData" localSheetId="9" hidden="1">'Sep 24'!$A$13:$B$88</definedName>
    <definedName name="Z_C90AC2C7_9EDF_462C_9969_D300336CF99D_.wvu.FilterData" localSheetId="8" hidden="1">'Aou 24'!$A$13:$B$90</definedName>
    <definedName name="Z_C90AC2C7_9EDF_462C_9969_D300336CF99D_.wvu.FilterData" localSheetId="4" hidden="1">'Avr 24'!$A$13:$B$88</definedName>
    <definedName name="Z_C90AC2C7_9EDF_462C_9969_D300336CF99D_.wvu.FilterData" localSheetId="12" hidden="1">'Dec 24'!$A$13:$B$86</definedName>
    <definedName name="Z_C90AC2C7_9EDF_462C_9969_D300336CF99D_.wvu.FilterData" localSheetId="2" hidden="1">'Fev 24'!$A$13:$B$90</definedName>
    <definedName name="Z_C90AC2C7_9EDF_462C_9969_D300336CF99D_.wvu.FilterData" localSheetId="1" hidden="1">'Jan 24'!$A$13:$B$90</definedName>
    <definedName name="Z_C90AC2C7_9EDF_462C_9969_D300336CF99D_.wvu.FilterData" localSheetId="7" hidden="1">'Jul 24'!$A$13:$B$90</definedName>
    <definedName name="Z_C90AC2C7_9EDF_462C_9969_D300336CF99D_.wvu.FilterData" localSheetId="6" hidden="1">'Jun 24'!$A$13:$B$88</definedName>
    <definedName name="Z_C90AC2C7_9EDF_462C_9969_D300336CF99D_.wvu.FilterData" localSheetId="5" hidden="1">'Mai 24'!$A$13:$B$88</definedName>
    <definedName name="Z_C90AC2C7_9EDF_462C_9969_D300336CF99D_.wvu.FilterData" localSheetId="3" hidden="1">'Mar 24'!$A$13:$B$92</definedName>
    <definedName name="Z_C90AC2C7_9EDF_462C_9969_D300336CF99D_.wvu.FilterData" localSheetId="11" hidden="1">'Nov 24'!$A$13:$B$86</definedName>
    <definedName name="Z_C90AC2C7_9EDF_462C_9969_D300336CF99D_.wvu.FilterData" localSheetId="10" hidden="1">'Oct 24'!$A$13:$B$88</definedName>
    <definedName name="Z_C90AC2C7_9EDF_462C_9969_D300336CF99D_.wvu.FilterData" localSheetId="0" hidden="1">REF!#REF!</definedName>
    <definedName name="Z_C90AC2C7_9EDF_462C_9969_D300336CF99D_.wvu.FilterData" localSheetId="9" hidden="1">'Sep 24'!$A$13:$B$88</definedName>
    <definedName name="Z_CB14BCC6_535D_4E11_9031_C7A17533E60D_.wvu.FilterData" localSheetId="8" hidden="1">'Aou 24'!$A$13:$B$90</definedName>
    <definedName name="Z_CB14BCC6_535D_4E11_9031_C7A17533E60D_.wvu.FilterData" localSheetId="4" hidden="1">'Avr 24'!$A$13:$B$88</definedName>
    <definedName name="Z_CB14BCC6_535D_4E11_9031_C7A17533E60D_.wvu.FilterData" localSheetId="12" hidden="1">'Dec 24'!$A$13:$B$86</definedName>
    <definedName name="Z_CB14BCC6_535D_4E11_9031_C7A17533E60D_.wvu.FilterData" localSheetId="2" hidden="1">'Fev 24'!$A$13:$B$90</definedName>
    <definedName name="Z_CB14BCC6_535D_4E11_9031_C7A17533E60D_.wvu.FilterData" localSheetId="1" hidden="1">'Jan 24'!$A$13:$B$90</definedName>
    <definedName name="Z_CB14BCC6_535D_4E11_9031_C7A17533E60D_.wvu.FilterData" localSheetId="7" hidden="1">'Jul 24'!$A$13:$B$90</definedName>
    <definedName name="Z_CB14BCC6_535D_4E11_9031_C7A17533E60D_.wvu.FilterData" localSheetId="6" hidden="1">'Jun 24'!$A$13:$B$88</definedName>
    <definedName name="Z_CB14BCC6_535D_4E11_9031_C7A17533E60D_.wvu.FilterData" localSheetId="5" hidden="1">'Mai 24'!$A$13:$B$88</definedName>
    <definedName name="Z_CB14BCC6_535D_4E11_9031_C7A17533E60D_.wvu.FilterData" localSheetId="3" hidden="1">'Mar 24'!$A$13:$B$92</definedName>
    <definedName name="Z_CB14BCC6_535D_4E11_9031_C7A17533E60D_.wvu.FilterData" localSheetId="11" hidden="1">'Nov 24'!$A$13:$B$86</definedName>
    <definedName name="Z_CB14BCC6_535D_4E11_9031_C7A17533E60D_.wvu.FilterData" localSheetId="10" hidden="1">'Oct 24'!$A$13:$B$88</definedName>
    <definedName name="Z_CB14BCC6_535D_4E11_9031_C7A17533E60D_.wvu.FilterData" localSheetId="0" hidden="1">REF!#REF!</definedName>
    <definedName name="Z_CB14BCC6_535D_4E11_9031_C7A17533E60D_.wvu.FilterData" localSheetId="9" hidden="1">'Sep 24'!$A$13:$B$88</definedName>
    <definedName name="Z_CB823E79_20E2_4C66_9599_C8BE587CE267_.wvu.FilterData" localSheetId="8" hidden="1">'Aou 24'!$A$13:$B$90</definedName>
    <definedName name="Z_CB823E79_20E2_4C66_9599_C8BE587CE267_.wvu.FilterData" localSheetId="4" hidden="1">'Avr 24'!$A$13:$B$88</definedName>
    <definedName name="Z_CB823E79_20E2_4C66_9599_C8BE587CE267_.wvu.FilterData" localSheetId="12" hidden="1">'Dec 24'!$A$13:$B$86</definedName>
    <definedName name="Z_CB823E79_20E2_4C66_9599_C8BE587CE267_.wvu.FilterData" localSheetId="2" hidden="1">'Fev 24'!$A$13:$B$90</definedName>
    <definedName name="Z_CB823E79_20E2_4C66_9599_C8BE587CE267_.wvu.FilterData" localSheetId="1" hidden="1">'Jan 24'!$A$13:$B$90</definedName>
    <definedName name="Z_CB823E79_20E2_4C66_9599_C8BE587CE267_.wvu.FilterData" localSheetId="7" hidden="1">'Jul 24'!$A$13:$B$90</definedName>
    <definedName name="Z_CB823E79_20E2_4C66_9599_C8BE587CE267_.wvu.FilterData" localSheetId="6" hidden="1">'Jun 24'!$A$13:$B$88</definedName>
    <definedName name="Z_CB823E79_20E2_4C66_9599_C8BE587CE267_.wvu.FilterData" localSheetId="5" hidden="1">'Mai 24'!$A$13:$B$88</definedName>
    <definedName name="Z_CB823E79_20E2_4C66_9599_C8BE587CE267_.wvu.FilterData" localSheetId="3" hidden="1">'Mar 24'!$A$13:$B$92</definedName>
    <definedName name="Z_CB823E79_20E2_4C66_9599_C8BE587CE267_.wvu.FilterData" localSheetId="11" hidden="1">'Nov 24'!$A$13:$B$86</definedName>
    <definedName name="Z_CB823E79_20E2_4C66_9599_C8BE587CE267_.wvu.FilterData" localSheetId="10" hidden="1">'Oct 24'!$A$13:$B$88</definedName>
    <definedName name="Z_CB823E79_20E2_4C66_9599_C8BE587CE267_.wvu.FilterData" localSheetId="0" hidden="1">REF!#REF!</definedName>
    <definedName name="Z_CB823E79_20E2_4C66_9599_C8BE587CE267_.wvu.FilterData" localSheetId="9" hidden="1">'Sep 24'!$A$13:$B$88</definedName>
    <definedName name="Z_CF868756_A333_4AE7_B3C6_42733594F287_.wvu.FilterData" localSheetId="8" hidden="1">'Aou 24'!$A$13:$B$90</definedName>
    <definedName name="Z_CF868756_A333_4AE7_B3C6_42733594F287_.wvu.FilterData" localSheetId="4" hidden="1">'Avr 24'!$A$13:$B$88</definedName>
    <definedName name="Z_CF868756_A333_4AE7_B3C6_42733594F287_.wvu.FilterData" localSheetId="12" hidden="1">'Dec 24'!$A$13:$B$86</definedName>
    <definedName name="Z_CF868756_A333_4AE7_B3C6_42733594F287_.wvu.FilterData" localSheetId="2" hidden="1">'Fev 24'!$A$13:$B$90</definedName>
    <definedName name="Z_CF868756_A333_4AE7_B3C6_42733594F287_.wvu.FilterData" localSheetId="1" hidden="1">'Jan 24'!$A$13:$B$90</definedName>
    <definedName name="Z_CF868756_A333_4AE7_B3C6_42733594F287_.wvu.FilterData" localSheetId="7" hidden="1">'Jul 24'!$A$13:$B$90</definedName>
    <definedName name="Z_CF868756_A333_4AE7_B3C6_42733594F287_.wvu.FilterData" localSheetId="6" hidden="1">'Jun 24'!$A$13:$B$88</definedName>
    <definedName name="Z_CF868756_A333_4AE7_B3C6_42733594F287_.wvu.FilterData" localSheetId="5" hidden="1">'Mai 24'!$A$13:$B$88</definedName>
    <definedName name="Z_CF868756_A333_4AE7_B3C6_42733594F287_.wvu.FilterData" localSheetId="3" hidden="1">'Mar 24'!$A$13:$B$92</definedName>
    <definedName name="Z_CF868756_A333_4AE7_B3C6_42733594F287_.wvu.FilterData" localSheetId="11" hidden="1">'Nov 24'!$A$13:$B$86</definedName>
    <definedName name="Z_CF868756_A333_4AE7_B3C6_42733594F287_.wvu.FilterData" localSheetId="10" hidden="1">'Oct 24'!$A$13:$B$88</definedName>
    <definedName name="Z_CF868756_A333_4AE7_B3C6_42733594F287_.wvu.FilterData" localSheetId="0" hidden="1">REF!#REF!</definedName>
    <definedName name="Z_CF868756_A333_4AE7_B3C6_42733594F287_.wvu.FilterData" localSheetId="9" hidden="1">'Sep 24'!$A$13:$B$88</definedName>
    <definedName name="Z_D237A9F1_E303_4714_94CB_6AE47BDC7472_.wvu.FilterData" localSheetId="8" hidden="1">'Aou 24'!$A$13:$B$90</definedName>
    <definedName name="Z_D237A9F1_E303_4714_94CB_6AE47BDC7472_.wvu.FilterData" localSheetId="4" hidden="1">'Avr 24'!$A$13:$B$88</definedName>
    <definedName name="Z_D237A9F1_E303_4714_94CB_6AE47BDC7472_.wvu.FilterData" localSheetId="12" hidden="1">'Dec 24'!$A$13:$B$86</definedName>
    <definedName name="Z_D237A9F1_E303_4714_94CB_6AE47BDC7472_.wvu.FilterData" localSheetId="2" hidden="1">'Fev 24'!$A$13:$B$90</definedName>
    <definedName name="Z_D237A9F1_E303_4714_94CB_6AE47BDC7472_.wvu.FilterData" localSheetId="1" hidden="1">'Jan 24'!$A$13:$B$90</definedName>
    <definedName name="Z_D237A9F1_E303_4714_94CB_6AE47BDC7472_.wvu.FilterData" localSheetId="7" hidden="1">'Jul 24'!$A$13:$B$90</definedName>
    <definedName name="Z_D237A9F1_E303_4714_94CB_6AE47BDC7472_.wvu.FilterData" localSheetId="6" hidden="1">'Jun 24'!$A$13:$B$88</definedName>
    <definedName name="Z_D237A9F1_E303_4714_94CB_6AE47BDC7472_.wvu.FilterData" localSheetId="5" hidden="1">'Mai 24'!$A$13:$B$88</definedName>
    <definedName name="Z_D237A9F1_E303_4714_94CB_6AE47BDC7472_.wvu.FilterData" localSheetId="3" hidden="1">'Mar 24'!$A$13:$B$92</definedName>
    <definedName name="Z_D237A9F1_E303_4714_94CB_6AE47BDC7472_.wvu.FilterData" localSheetId="11" hidden="1">'Nov 24'!$A$13:$B$86</definedName>
    <definedName name="Z_D237A9F1_E303_4714_94CB_6AE47BDC7472_.wvu.FilterData" localSheetId="10" hidden="1">'Oct 24'!$A$13:$B$88</definedName>
    <definedName name="Z_D237A9F1_E303_4714_94CB_6AE47BDC7472_.wvu.FilterData" localSheetId="0" hidden="1">REF!#REF!</definedName>
    <definedName name="Z_D237A9F1_E303_4714_94CB_6AE47BDC7472_.wvu.FilterData" localSheetId="9" hidden="1">'Sep 24'!$A$13:$B$88</definedName>
    <definedName name="Z_D2919F6A_A9E2_4803_9330_3DB980E5502D_.wvu.FilterData" localSheetId="8" hidden="1">'Aou 24'!$A$13:$B$90</definedName>
    <definedName name="Z_D2919F6A_A9E2_4803_9330_3DB980E5502D_.wvu.FilterData" localSheetId="4" hidden="1">'Avr 24'!$A$13:$B$88</definedName>
    <definedName name="Z_D2919F6A_A9E2_4803_9330_3DB980E5502D_.wvu.FilterData" localSheetId="12" hidden="1">'Dec 24'!$A$13:$B$86</definedName>
    <definedName name="Z_D2919F6A_A9E2_4803_9330_3DB980E5502D_.wvu.FilterData" localSheetId="2" hidden="1">'Fev 24'!$A$13:$B$90</definedName>
    <definedName name="Z_D2919F6A_A9E2_4803_9330_3DB980E5502D_.wvu.FilterData" localSheetId="1" hidden="1">'Jan 24'!$A$13:$B$90</definedName>
    <definedName name="Z_D2919F6A_A9E2_4803_9330_3DB980E5502D_.wvu.FilterData" localSheetId="7" hidden="1">'Jul 24'!$A$13:$B$90</definedName>
    <definedName name="Z_D2919F6A_A9E2_4803_9330_3DB980E5502D_.wvu.FilterData" localSheetId="6" hidden="1">'Jun 24'!$A$13:$B$88</definedName>
    <definedName name="Z_D2919F6A_A9E2_4803_9330_3DB980E5502D_.wvu.FilterData" localSheetId="5" hidden="1">'Mai 24'!$A$13:$B$88</definedName>
    <definedName name="Z_D2919F6A_A9E2_4803_9330_3DB980E5502D_.wvu.FilterData" localSheetId="3" hidden="1">'Mar 24'!$A$13:$B$92</definedName>
    <definedName name="Z_D2919F6A_A9E2_4803_9330_3DB980E5502D_.wvu.FilterData" localSheetId="11" hidden="1">'Nov 24'!$A$13:$B$86</definedName>
    <definedName name="Z_D2919F6A_A9E2_4803_9330_3DB980E5502D_.wvu.FilterData" localSheetId="10" hidden="1">'Oct 24'!$A$13:$B$88</definedName>
    <definedName name="Z_D2919F6A_A9E2_4803_9330_3DB980E5502D_.wvu.FilterData" localSheetId="0" hidden="1">REF!#REF!</definedName>
    <definedName name="Z_D2919F6A_A9E2_4803_9330_3DB980E5502D_.wvu.FilterData" localSheetId="9" hidden="1">'Sep 24'!$A$13:$B$88</definedName>
    <definedName name="Z_D2B96415_D819_4190_92F8_32D08175B190_.wvu.FilterData" localSheetId="8" hidden="1">'Aou 24'!$A$13:$B$90</definedName>
    <definedName name="Z_D2B96415_D819_4190_92F8_32D08175B190_.wvu.FilterData" localSheetId="4" hidden="1">'Avr 24'!$A$13:$B$88</definedName>
    <definedName name="Z_D2B96415_D819_4190_92F8_32D08175B190_.wvu.FilterData" localSheetId="12" hidden="1">'Dec 24'!$A$13:$B$86</definedName>
    <definedName name="Z_D2B96415_D819_4190_92F8_32D08175B190_.wvu.FilterData" localSheetId="2" hidden="1">'Fev 24'!$A$13:$B$90</definedName>
    <definedName name="Z_D2B96415_D819_4190_92F8_32D08175B190_.wvu.FilterData" localSheetId="1" hidden="1">'Jan 24'!$A$13:$B$90</definedName>
    <definedName name="Z_D2B96415_D819_4190_92F8_32D08175B190_.wvu.FilterData" localSheetId="7" hidden="1">'Jul 24'!$A$13:$B$90</definedName>
    <definedName name="Z_D2B96415_D819_4190_92F8_32D08175B190_.wvu.FilterData" localSheetId="6" hidden="1">'Jun 24'!$A$13:$B$88</definedName>
    <definedName name="Z_D2B96415_D819_4190_92F8_32D08175B190_.wvu.FilterData" localSheetId="5" hidden="1">'Mai 24'!$A$13:$B$88</definedName>
    <definedName name="Z_D2B96415_D819_4190_92F8_32D08175B190_.wvu.FilterData" localSheetId="3" hidden="1">'Mar 24'!$A$13:$B$92</definedName>
    <definedName name="Z_D2B96415_D819_4190_92F8_32D08175B190_.wvu.FilterData" localSheetId="11" hidden="1">'Nov 24'!$A$13:$B$86</definedName>
    <definedName name="Z_D2B96415_D819_4190_92F8_32D08175B190_.wvu.FilterData" localSheetId="10" hidden="1">'Oct 24'!$A$13:$B$88</definedName>
    <definedName name="Z_D2B96415_D819_4190_92F8_32D08175B190_.wvu.FilterData" localSheetId="0" hidden="1">REF!#REF!</definedName>
    <definedName name="Z_D2B96415_D819_4190_92F8_32D08175B190_.wvu.FilterData" localSheetId="9" hidden="1">'Sep 24'!$A$13:$B$88</definedName>
    <definedName name="Z_D3204195_2708_4C89_96E5_7DE8A9E70431_.wvu.FilterData" localSheetId="8" hidden="1">'Aou 24'!$A$13:$B$90</definedName>
    <definedName name="Z_D3204195_2708_4C89_96E5_7DE8A9E70431_.wvu.FilterData" localSheetId="4" hidden="1">'Avr 24'!$A$13:$B$88</definedName>
    <definedName name="Z_D3204195_2708_4C89_96E5_7DE8A9E70431_.wvu.FilterData" localSheetId="12" hidden="1">'Dec 24'!$A$13:$B$86</definedName>
    <definedName name="Z_D3204195_2708_4C89_96E5_7DE8A9E70431_.wvu.FilterData" localSheetId="2" hidden="1">'Fev 24'!$A$13:$B$90</definedName>
    <definedName name="Z_D3204195_2708_4C89_96E5_7DE8A9E70431_.wvu.FilterData" localSheetId="1" hidden="1">'Jan 24'!$A$13:$B$90</definedName>
    <definedName name="Z_D3204195_2708_4C89_96E5_7DE8A9E70431_.wvu.FilterData" localSheetId="7" hidden="1">'Jul 24'!$A$13:$B$90</definedName>
    <definedName name="Z_D3204195_2708_4C89_96E5_7DE8A9E70431_.wvu.FilterData" localSheetId="6" hidden="1">'Jun 24'!$A$13:$B$88</definedName>
    <definedName name="Z_D3204195_2708_4C89_96E5_7DE8A9E70431_.wvu.FilterData" localSheetId="5" hidden="1">'Mai 24'!$A$13:$B$88</definedName>
    <definedName name="Z_D3204195_2708_4C89_96E5_7DE8A9E70431_.wvu.FilterData" localSheetId="3" hidden="1">'Mar 24'!$A$13:$B$92</definedName>
    <definedName name="Z_D3204195_2708_4C89_96E5_7DE8A9E70431_.wvu.FilterData" localSheetId="11" hidden="1">'Nov 24'!$A$13:$B$86</definedName>
    <definedName name="Z_D3204195_2708_4C89_96E5_7DE8A9E70431_.wvu.FilterData" localSheetId="10" hidden="1">'Oct 24'!$A$13:$B$88</definedName>
    <definedName name="Z_D3204195_2708_4C89_96E5_7DE8A9E70431_.wvu.FilterData" localSheetId="0" hidden="1">REF!#REF!</definedName>
    <definedName name="Z_D3204195_2708_4C89_96E5_7DE8A9E70431_.wvu.FilterData" localSheetId="9" hidden="1">'Sep 24'!$A$13:$B$88</definedName>
    <definedName name="Z_D400A6C8_DBA1_45C0_BF66_B7282C2B0D25_.wvu.FilterData" localSheetId="8" hidden="1">'Aou 24'!$A$13:$B$90</definedName>
    <definedName name="Z_D400A6C8_DBA1_45C0_BF66_B7282C2B0D25_.wvu.FilterData" localSheetId="4" hidden="1">'Avr 24'!$A$13:$B$88</definedName>
    <definedName name="Z_D400A6C8_DBA1_45C0_BF66_B7282C2B0D25_.wvu.FilterData" localSheetId="12" hidden="1">'Dec 24'!$A$13:$B$86</definedName>
    <definedName name="Z_D400A6C8_DBA1_45C0_BF66_B7282C2B0D25_.wvu.FilterData" localSheetId="2" hidden="1">'Fev 24'!$A$13:$B$90</definedName>
    <definedName name="Z_D400A6C8_DBA1_45C0_BF66_B7282C2B0D25_.wvu.FilterData" localSheetId="1" hidden="1">'Jan 24'!$A$13:$B$90</definedName>
    <definedName name="Z_D400A6C8_DBA1_45C0_BF66_B7282C2B0D25_.wvu.FilterData" localSheetId="7" hidden="1">'Jul 24'!$A$13:$B$90</definedName>
    <definedName name="Z_D400A6C8_DBA1_45C0_BF66_B7282C2B0D25_.wvu.FilterData" localSheetId="6" hidden="1">'Jun 24'!$A$13:$B$88</definedName>
    <definedName name="Z_D400A6C8_DBA1_45C0_BF66_B7282C2B0D25_.wvu.FilterData" localSheetId="5" hidden="1">'Mai 24'!$A$13:$B$88</definedName>
    <definedName name="Z_D400A6C8_DBA1_45C0_BF66_B7282C2B0D25_.wvu.FilterData" localSheetId="3" hidden="1">'Mar 24'!$A$13:$B$92</definedName>
    <definedName name="Z_D400A6C8_DBA1_45C0_BF66_B7282C2B0D25_.wvu.FilterData" localSheetId="11" hidden="1">'Nov 24'!$A$13:$B$86</definedName>
    <definedName name="Z_D400A6C8_DBA1_45C0_BF66_B7282C2B0D25_.wvu.FilterData" localSheetId="10" hidden="1">'Oct 24'!$A$13:$B$88</definedName>
    <definedName name="Z_D400A6C8_DBA1_45C0_BF66_B7282C2B0D25_.wvu.FilterData" localSheetId="0" hidden="1">REF!#REF!</definedName>
    <definedName name="Z_D400A6C8_DBA1_45C0_BF66_B7282C2B0D25_.wvu.FilterData" localSheetId="9" hidden="1">'Sep 24'!$A$13:$B$88</definedName>
    <definedName name="Z_D4D4A80E_2084_4516_AC24_B575D8467F4E_.wvu.FilterData" localSheetId="8" hidden="1">'Aou 24'!$A$13:$B$90</definedName>
    <definedName name="Z_D4D4A80E_2084_4516_AC24_B575D8467F4E_.wvu.FilterData" localSheetId="4" hidden="1">'Avr 24'!$A$13:$B$88</definedName>
    <definedName name="Z_D4D4A80E_2084_4516_AC24_B575D8467F4E_.wvu.FilterData" localSheetId="12" hidden="1">'Dec 24'!$A$13:$B$86</definedName>
    <definedName name="Z_D4D4A80E_2084_4516_AC24_B575D8467F4E_.wvu.FilterData" localSheetId="2" hidden="1">'Fev 24'!$A$13:$B$90</definedName>
    <definedName name="Z_D4D4A80E_2084_4516_AC24_B575D8467F4E_.wvu.FilterData" localSheetId="1" hidden="1">'Jan 24'!$A$13:$B$90</definedName>
    <definedName name="Z_D4D4A80E_2084_4516_AC24_B575D8467F4E_.wvu.FilterData" localSheetId="7" hidden="1">'Jul 24'!$A$13:$B$90</definedName>
    <definedName name="Z_D4D4A80E_2084_4516_AC24_B575D8467F4E_.wvu.FilterData" localSheetId="6" hidden="1">'Jun 24'!$A$13:$B$88</definedName>
    <definedName name="Z_D4D4A80E_2084_4516_AC24_B575D8467F4E_.wvu.FilterData" localSheetId="5" hidden="1">'Mai 24'!$A$13:$B$88</definedName>
    <definedName name="Z_D4D4A80E_2084_4516_AC24_B575D8467F4E_.wvu.FilterData" localSheetId="3" hidden="1">'Mar 24'!$A$13:$B$92</definedName>
    <definedName name="Z_D4D4A80E_2084_4516_AC24_B575D8467F4E_.wvu.FilterData" localSheetId="11" hidden="1">'Nov 24'!$A$13:$B$86</definedName>
    <definedName name="Z_D4D4A80E_2084_4516_AC24_B575D8467F4E_.wvu.FilterData" localSheetId="10" hidden="1">'Oct 24'!$A$13:$B$88</definedName>
    <definedName name="Z_D4D4A80E_2084_4516_AC24_B575D8467F4E_.wvu.FilterData" localSheetId="0" hidden="1">REF!#REF!</definedName>
    <definedName name="Z_D4D4A80E_2084_4516_AC24_B575D8467F4E_.wvu.FilterData" localSheetId="9" hidden="1">'Sep 24'!$A$13:$B$88</definedName>
    <definedName name="Z_D59BBCCB_7357_4264_B861_2B7926A09990_.wvu.FilterData" localSheetId="8" hidden="1">'Aou 24'!$A$13:$B$90</definedName>
    <definedName name="Z_D59BBCCB_7357_4264_B861_2B7926A09990_.wvu.FilterData" localSheetId="4" hidden="1">'Avr 24'!$A$13:$B$88</definedName>
    <definedName name="Z_D59BBCCB_7357_4264_B861_2B7926A09990_.wvu.FilterData" localSheetId="12" hidden="1">'Dec 24'!$A$13:$B$86</definedName>
    <definedName name="Z_D59BBCCB_7357_4264_B861_2B7926A09990_.wvu.FilterData" localSheetId="2" hidden="1">'Fev 24'!$A$13:$B$90</definedName>
    <definedName name="Z_D59BBCCB_7357_4264_B861_2B7926A09990_.wvu.FilterData" localSheetId="1" hidden="1">'Jan 24'!$A$13:$B$90</definedName>
    <definedName name="Z_D59BBCCB_7357_4264_B861_2B7926A09990_.wvu.FilterData" localSheetId="7" hidden="1">'Jul 24'!$A$13:$B$90</definedName>
    <definedName name="Z_D59BBCCB_7357_4264_B861_2B7926A09990_.wvu.FilterData" localSheetId="6" hidden="1">'Jun 24'!$A$13:$B$88</definedName>
    <definedName name="Z_D59BBCCB_7357_4264_B861_2B7926A09990_.wvu.FilterData" localSheetId="5" hidden="1">'Mai 24'!$A$13:$B$88</definedName>
    <definedName name="Z_D59BBCCB_7357_4264_B861_2B7926A09990_.wvu.FilterData" localSheetId="3" hidden="1">'Mar 24'!$A$13:$B$92</definedName>
    <definedName name="Z_D59BBCCB_7357_4264_B861_2B7926A09990_.wvu.FilterData" localSheetId="11" hidden="1">'Nov 24'!$A$13:$B$86</definedName>
    <definedName name="Z_D59BBCCB_7357_4264_B861_2B7926A09990_.wvu.FilterData" localSheetId="10" hidden="1">'Oct 24'!$A$13:$B$88</definedName>
    <definedName name="Z_D59BBCCB_7357_4264_B861_2B7926A09990_.wvu.FilterData" localSheetId="0" hidden="1">REF!#REF!</definedName>
    <definedName name="Z_D59BBCCB_7357_4264_B861_2B7926A09990_.wvu.FilterData" localSheetId="9" hidden="1">'Sep 24'!$A$13:$B$88</definedName>
    <definedName name="Z_D64330E3_F9BE_46B9_AE97_9C1150A66B36_.wvu.FilterData" localSheetId="8" hidden="1">'Aou 24'!$A$13:$B$90</definedName>
    <definedName name="Z_D64330E3_F9BE_46B9_AE97_9C1150A66B36_.wvu.FilterData" localSheetId="4" hidden="1">'Avr 24'!$A$13:$B$88</definedName>
    <definedName name="Z_D64330E3_F9BE_46B9_AE97_9C1150A66B36_.wvu.FilterData" localSheetId="12" hidden="1">'Dec 24'!$A$13:$B$86</definedName>
    <definedName name="Z_D64330E3_F9BE_46B9_AE97_9C1150A66B36_.wvu.FilterData" localSheetId="2" hidden="1">'Fev 24'!$A$13:$B$90</definedName>
    <definedName name="Z_D64330E3_F9BE_46B9_AE97_9C1150A66B36_.wvu.FilterData" localSheetId="1" hidden="1">'Jan 24'!$A$13:$B$90</definedName>
    <definedName name="Z_D64330E3_F9BE_46B9_AE97_9C1150A66B36_.wvu.FilterData" localSheetId="7" hidden="1">'Jul 24'!$A$13:$B$90</definedName>
    <definedName name="Z_D64330E3_F9BE_46B9_AE97_9C1150A66B36_.wvu.FilterData" localSheetId="6" hidden="1">'Jun 24'!$A$13:$B$88</definedName>
    <definedName name="Z_D64330E3_F9BE_46B9_AE97_9C1150A66B36_.wvu.FilterData" localSheetId="5" hidden="1">'Mai 24'!$A$13:$B$88</definedName>
    <definedName name="Z_D64330E3_F9BE_46B9_AE97_9C1150A66B36_.wvu.FilterData" localSheetId="3" hidden="1">'Mar 24'!$A$13:$B$92</definedName>
    <definedName name="Z_D64330E3_F9BE_46B9_AE97_9C1150A66B36_.wvu.FilterData" localSheetId="11" hidden="1">'Nov 24'!$A$13:$B$86</definedName>
    <definedName name="Z_D64330E3_F9BE_46B9_AE97_9C1150A66B36_.wvu.FilterData" localSheetId="10" hidden="1">'Oct 24'!$A$13:$B$88</definedName>
    <definedName name="Z_D64330E3_F9BE_46B9_AE97_9C1150A66B36_.wvu.FilterData" localSheetId="0" hidden="1">REF!#REF!</definedName>
    <definedName name="Z_D64330E3_F9BE_46B9_AE97_9C1150A66B36_.wvu.FilterData" localSheetId="9" hidden="1">'Sep 24'!$A$13:$B$88</definedName>
    <definedName name="Z_D93AD07D_6322_4206_98EC_13CFC045631B_.wvu.FilterData" localSheetId="8" hidden="1">'Aou 24'!$A$13:$B$90</definedName>
    <definedName name="Z_D93AD07D_6322_4206_98EC_13CFC045631B_.wvu.FilterData" localSheetId="4" hidden="1">'Avr 24'!$A$13:$B$88</definedName>
    <definedName name="Z_D93AD07D_6322_4206_98EC_13CFC045631B_.wvu.FilterData" localSheetId="12" hidden="1">'Dec 24'!$A$13:$B$86</definedName>
    <definedName name="Z_D93AD07D_6322_4206_98EC_13CFC045631B_.wvu.FilterData" localSheetId="2" hidden="1">'Fev 24'!$A$13:$B$90</definedName>
    <definedName name="Z_D93AD07D_6322_4206_98EC_13CFC045631B_.wvu.FilterData" localSheetId="1" hidden="1">'Jan 24'!$A$13:$B$90</definedName>
    <definedName name="Z_D93AD07D_6322_4206_98EC_13CFC045631B_.wvu.FilterData" localSheetId="7" hidden="1">'Jul 24'!$A$13:$B$90</definedName>
    <definedName name="Z_D93AD07D_6322_4206_98EC_13CFC045631B_.wvu.FilterData" localSheetId="6" hidden="1">'Jun 24'!$A$13:$B$88</definedName>
    <definedName name="Z_D93AD07D_6322_4206_98EC_13CFC045631B_.wvu.FilterData" localSheetId="5" hidden="1">'Mai 24'!$A$13:$B$88</definedName>
    <definedName name="Z_D93AD07D_6322_4206_98EC_13CFC045631B_.wvu.FilterData" localSheetId="3" hidden="1">'Mar 24'!$A$13:$B$92</definedName>
    <definedName name="Z_D93AD07D_6322_4206_98EC_13CFC045631B_.wvu.FilterData" localSheetId="11" hidden="1">'Nov 24'!$A$13:$B$86</definedName>
    <definedName name="Z_D93AD07D_6322_4206_98EC_13CFC045631B_.wvu.FilterData" localSheetId="10" hidden="1">'Oct 24'!$A$13:$B$88</definedName>
    <definedName name="Z_D93AD07D_6322_4206_98EC_13CFC045631B_.wvu.FilterData" localSheetId="0" hidden="1">REF!#REF!</definedName>
    <definedName name="Z_D93AD07D_6322_4206_98EC_13CFC045631B_.wvu.FilterData" localSheetId="9" hidden="1">'Sep 24'!$A$13:$B$88</definedName>
    <definedName name="Z_DA8C866E_DB99_4692_A9E9_DF0B1E3053D7_.wvu.FilterData" localSheetId="8" hidden="1">'Aou 24'!$A$13:$B$90</definedName>
    <definedName name="Z_DA8C866E_DB99_4692_A9E9_DF0B1E3053D7_.wvu.FilterData" localSheetId="4" hidden="1">'Avr 24'!$A$13:$B$88</definedName>
    <definedName name="Z_DA8C866E_DB99_4692_A9E9_DF0B1E3053D7_.wvu.FilterData" localSheetId="12" hidden="1">'Dec 24'!$A$13:$B$86</definedName>
    <definedName name="Z_DA8C866E_DB99_4692_A9E9_DF0B1E3053D7_.wvu.FilterData" localSheetId="2" hidden="1">'Fev 24'!$A$13:$B$90</definedName>
    <definedName name="Z_DA8C866E_DB99_4692_A9E9_DF0B1E3053D7_.wvu.FilterData" localSheetId="1" hidden="1">'Jan 24'!$A$13:$B$90</definedName>
    <definedName name="Z_DA8C866E_DB99_4692_A9E9_DF0B1E3053D7_.wvu.FilterData" localSheetId="7" hidden="1">'Jul 24'!$A$13:$B$90</definedName>
    <definedName name="Z_DA8C866E_DB99_4692_A9E9_DF0B1E3053D7_.wvu.FilterData" localSheetId="6" hidden="1">'Jun 24'!$A$13:$B$88</definedName>
    <definedName name="Z_DA8C866E_DB99_4692_A9E9_DF0B1E3053D7_.wvu.FilterData" localSheetId="5" hidden="1">'Mai 24'!$A$13:$B$88</definedName>
    <definedName name="Z_DA8C866E_DB99_4692_A9E9_DF0B1E3053D7_.wvu.FilterData" localSheetId="3" hidden="1">'Mar 24'!$A$13:$B$92</definedName>
    <definedName name="Z_DA8C866E_DB99_4692_A9E9_DF0B1E3053D7_.wvu.FilterData" localSheetId="11" hidden="1">'Nov 24'!$A$13:$B$86</definedName>
    <definedName name="Z_DA8C866E_DB99_4692_A9E9_DF0B1E3053D7_.wvu.FilterData" localSheetId="10" hidden="1">'Oct 24'!$A$13:$B$88</definedName>
    <definedName name="Z_DA8C866E_DB99_4692_A9E9_DF0B1E3053D7_.wvu.FilterData" localSheetId="0" hidden="1">REF!#REF!</definedName>
    <definedName name="Z_DA8C866E_DB99_4692_A9E9_DF0B1E3053D7_.wvu.FilterData" localSheetId="9" hidden="1">'Sep 24'!$A$13:$B$88</definedName>
    <definedName name="Z_DAE32C5C_B01D_4A05_B986_0389501D19DD_.wvu.FilterData" localSheetId="8" hidden="1">'Aou 24'!$A$13:$B$90</definedName>
    <definedName name="Z_DAE32C5C_B01D_4A05_B986_0389501D19DD_.wvu.FilterData" localSheetId="4" hidden="1">'Avr 24'!$A$13:$B$88</definedName>
    <definedName name="Z_DAE32C5C_B01D_4A05_B986_0389501D19DD_.wvu.FilterData" localSheetId="12" hidden="1">'Dec 24'!$A$13:$B$86</definedName>
    <definedName name="Z_DAE32C5C_B01D_4A05_B986_0389501D19DD_.wvu.FilterData" localSheetId="2" hidden="1">'Fev 24'!$A$13:$B$90</definedName>
    <definedName name="Z_DAE32C5C_B01D_4A05_B986_0389501D19DD_.wvu.FilterData" localSheetId="1" hidden="1">'Jan 24'!$A$13:$B$90</definedName>
    <definedName name="Z_DAE32C5C_B01D_4A05_B986_0389501D19DD_.wvu.FilterData" localSheetId="7" hidden="1">'Jul 24'!$A$13:$B$90</definedName>
    <definedName name="Z_DAE32C5C_B01D_4A05_B986_0389501D19DD_.wvu.FilterData" localSheetId="6" hidden="1">'Jun 24'!$A$13:$B$88</definedName>
    <definedName name="Z_DAE32C5C_B01D_4A05_B986_0389501D19DD_.wvu.FilterData" localSheetId="5" hidden="1">'Mai 24'!$A$13:$B$88</definedName>
    <definedName name="Z_DAE32C5C_B01D_4A05_B986_0389501D19DD_.wvu.FilterData" localSheetId="3" hidden="1">'Mar 24'!$A$13:$B$92</definedName>
    <definedName name="Z_DAE32C5C_B01D_4A05_B986_0389501D19DD_.wvu.FilterData" localSheetId="11" hidden="1">'Nov 24'!$A$13:$B$86</definedName>
    <definedName name="Z_DAE32C5C_B01D_4A05_B986_0389501D19DD_.wvu.FilterData" localSheetId="10" hidden="1">'Oct 24'!$A$13:$B$88</definedName>
    <definedName name="Z_DAE32C5C_B01D_4A05_B986_0389501D19DD_.wvu.FilterData" localSheetId="0" hidden="1">REF!#REF!</definedName>
    <definedName name="Z_DAE32C5C_B01D_4A05_B986_0389501D19DD_.wvu.FilterData" localSheetId="9" hidden="1">'Sep 24'!$A$13:$B$88</definedName>
    <definedName name="Z_DAE99F6C_0F4C_49AD_AF08_1A352552E398_.wvu.FilterData" localSheetId="8" hidden="1">'Aou 24'!$A$13:$B$90</definedName>
    <definedName name="Z_DAE99F6C_0F4C_49AD_AF08_1A352552E398_.wvu.FilterData" localSheetId="4" hidden="1">'Avr 24'!$A$13:$B$88</definedName>
    <definedName name="Z_DAE99F6C_0F4C_49AD_AF08_1A352552E398_.wvu.FilterData" localSheetId="12" hidden="1">'Dec 24'!$A$13:$B$86</definedName>
    <definedName name="Z_DAE99F6C_0F4C_49AD_AF08_1A352552E398_.wvu.FilterData" localSheetId="2" hidden="1">'Fev 24'!$A$13:$B$90</definedName>
    <definedName name="Z_DAE99F6C_0F4C_49AD_AF08_1A352552E398_.wvu.FilterData" localSheetId="1" hidden="1">'Jan 24'!$A$13:$B$90</definedName>
    <definedName name="Z_DAE99F6C_0F4C_49AD_AF08_1A352552E398_.wvu.FilterData" localSheetId="7" hidden="1">'Jul 24'!$A$13:$B$90</definedName>
    <definedName name="Z_DAE99F6C_0F4C_49AD_AF08_1A352552E398_.wvu.FilterData" localSheetId="6" hidden="1">'Jun 24'!$A$13:$B$88</definedName>
    <definedName name="Z_DAE99F6C_0F4C_49AD_AF08_1A352552E398_.wvu.FilterData" localSheetId="5" hidden="1">'Mai 24'!$A$13:$B$88</definedName>
    <definedName name="Z_DAE99F6C_0F4C_49AD_AF08_1A352552E398_.wvu.FilterData" localSheetId="3" hidden="1">'Mar 24'!$A$13:$B$92</definedName>
    <definedName name="Z_DAE99F6C_0F4C_49AD_AF08_1A352552E398_.wvu.FilterData" localSheetId="11" hidden="1">'Nov 24'!$A$13:$B$86</definedName>
    <definedName name="Z_DAE99F6C_0F4C_49AD_AF08_1A352552E398_.wvu.FilterData" localSheetId="10" hidden="1">'Oct 24'!$A$13:$B$88</definedName>
    <definedName name="Z_DAE99F6C_0F4C_49AD_AF08_1A352552E398_.wvu.FilterData" localSheetId="0" hidden="1">REF!#REF!</definedName>
    <definedName name="Z_DAE99F6C_0F4C_49AD_AF08_1A352552E398_.wvu.FilterData" localSheetId="9" hidden="1">'Sep 24'!$A$13:$B$88</definedName>
    <definedName name="Z_DBF17B46_C39B_4C0E_B220_D0C252A08C32_.wvu.FilterData" localSheetId="8" hidden="1">'Aou 24'!$A$13:$B$90</definedName>
    <definedName name="Z_DBF17B46_C39B_4C0E_B220_D0C252A08C32_.wvu.FilterData" localSheetId="4" hidden="1">'Avr 24'!$A$13:$B$88</definedName>
    <definedName name="Z_DBF17B46_C39B_4C0E_B220_D0C252A08C32_.wvu.FilterData" localSheetId="12" hidden="1">'Dec 24'!$A$13:$B$86</definedName>
    <definedName name="Z_DBF17B46_C39B_4C0E_B220_D0C252A08C32_.wvu.FilterData" localSheetId="2" hidden="1">'Fev 24'!$A$13:$B$90</definedName>
    <definedName name="Z_DBF17B46_C39B_4C0E_B220_D0C252A08C32_.wvu.FilterData" localSheetId="1" hidden="1">'Jan 24'!$A$13:$B$90</definedName>
    <definedName name="Z_DBF17B46_C39B_4C0E_B220_D0C252A08C32_.wvu.FilterData" localSheetId="7" hidden="1">'Jul 24'!$A$13:$B$90</definedName>
    <definedName name="Z_DBF17B46_C39B_4C0E_B220_D0C252A08C32_.wvu.FilterData" localSheetId="6" hidden="1">'Jun 24'!$A$13:$B$88</definedName>
    <definedName name="Z_DBF17B46_C39B_4C0E_B220_D0C252A08C32_.wvu.FilterData" localSheetId="5" hidden="1">'Mai 24'!$A$13:$B$88</definedName>
    <definedName name="Z_DBF17B46_C39B_4C0E_B220_D0C252A08C32_.wvu.FilterData" localSheetId="3" hidden="1">'Mar 24'!$A$13:$B$92</definedName>
    <definedName name="Z_DBF17B46_C39B_4C0E_B220_D0C252A08C32_.wvu.FilterData" localSheetId="11" hidden="1">'Nov 24'!$A$13:$B$86</definedName>
    <definedName name="Z_DBF17B46_C39B_4C0E_B220_D0C252A08C32_.wvu.FilterData" localSheetId="10" hidden="1">'Oct 24'!$A$13:$B$88</definedName>
    <definedName name="Z_DBF17B46_C39B_4C0E_B220_D0C252A08C32_.wvu.FilterData" localSheetId="0" hidden="1">REF!#REF!</definedName>
    <definedName name="Z_DBF17B46_C39B_4C0E_B220_D0C252A08C32_.wvu.FilterData" localSheetId="9" hidden="1">'Sep 24'!$A$13:$B$88</definedName>
    <definedName name="Z_DEE60A87_1BE9_41DB_9813_413868B5F214_.wvu.FilterData" localSheetId="8" hidden="1">'Aou 24'!$A$13:$B$90</definedName>
    <definedName name="Z_DEE60A87_1BE9_41DB_9813_413868B5F214_.wvu.FilterData" localSheetId="4" hidden="1">'Avr 24'!$A$13:$B$88</definedName>
    <definedName name="Z_DEE60A87_1BE9_41DB_9813_413868B5F214_.wvu.FilterData" localSheetId="12" hidden="1">'Dec 24'!$A$13:$B$86</definedName>
    <definedName name="Z_DEE60A87_1BE9_41DB_9813_413868B5F214_.wvu.FilterData" localSheetId="2" hidden="1">'Fev 24'!$A$13:$B$90</definedName>
    <definedName name="Z_DEE60A87_1BE9_41DB_9813_413868B5F214_.wvu.FilterData" localSheetId="1" hidden="1">'Jan 24'!$A$13:$B$90</definedName>
    <definedName name="Z_DEE60A87_1BE9_41DB_9813_413868B5F214_.wvu.FilterData" localSheetId="7" hidden="1">'Jul 24'!$A$13:$B$90</definedName>
    <definedName name="Z_DEE60A87_1BE9_41DB_9813_413868B5F214_.wvu.FilterData" localSheetId="6" hidden="1">'Jun 24'!$A$13:$B$88</definedName>
    <definedName name="Z_DEE60A87_1BE9_41DB_9813_413868B5F214_.wvu.FilterData" localSheetId="5" hidden="1">'Mai 24'!$A$13:$B$88</definedName>
    <definedName name="Z_DEE60A87_1BE9_41DB_9813_413868B5F214_.wvu.FilterData" localSheetId="3" hidden="1">'Mar 24'!$A$13:$B$92</definedName>
    <definedName name="Z_DEE60A87_1BE9_41DB_9813_413868B5F214_.wvu.FilterData" localSheetId="11" hidden="1">'Nov 24'!$A$13:$B$86</definedName>
    <definedName name="Z_DEE60A87_1BE9_41DB_9813_413868B5F214_.wvu.FilterData" localSheetId="10" hidden="1">'Oct 24'!$A$13:$B$88</definedName>
    <definedName name="Z_DEE60A87_1BE9_41DB_9813_413868B5F214_.wvu.FilterData" localSheetId="0" hidden="1">REF!#REF!</definedName>
    <definedName name="Z_DEE60A87_1BE9_41DB_9813_413868B5F214_.wvu.FilterData" localSheetId="9" hidden="1">'Sep 24'!$A$13:$B$88</definedName>
    <definedName name="Z_DFAA3BEE_E725_422A_B70E_6CB216B76058_.wvu.FilterData" localSheetId="8" hidden="1">'Aou 24'!$A$13:$B$90</definedName>
    <definedName name="Z_DFAA3BEE_E725_422A_B70E_6CB216B76058_.wvu.FilterData" localSheetId="4" hidden="1">'Avr 24'!$A$13:$B$88</definedName>
    <definedName name="Z_DFAA3BEE_E725_422A_B70E_6CB216B76058_.wvu.FilterData" localSheetId="12" hidden="1">'Dec 24'!$A$13:$B$86</definedName>
    <definedName name="Z_DFAA3BEE_E725_422A_B70E_6CB216B76058_.wvu.FilterData" localSheetId="2" hidden="1">'Fev 24'!$A$13:$B$90</definedName>
    <definedName name="Z_DFAA3BEE_E725_422A_B70E_6CB216B76058_.wvu.FilterData" localSheetId="1" hidden="1">'Jan 24'!$A$13:$B$90</definedName>
    <definedName name="Z_DFAA3BEE_E725_422A_B70E_6CB216B76058_.wvu.FilterData" localSheetId="7" hidden="1">'Jul 24'!$A$13:$B$90</definedName>
    <definedName name="Z_DFAA3BEE_E725_422A_B70E_6CB216B76058_.wvu.FilterData" localSheetId="6" hidden="1">'Jun 24'!$A$13:$B$88</definedName>
    <definedName name="Z_DFAA3BEE_E725_422A_B70E_6CB216B76058_.wvu.FilterData" localSheetId="5" hidden="1">'Mai 24'!$A$13:$B$88</definedName>
    <definedName name="Z_DFAA3BEE_E725_422A_B70E_6CB216B76058_.wvu.FilterData" localSheetId="3" hidden="1">'Mar 24'!$A$13:$B$92</definedName>
    <definedName name="Z_DFAA3BEE_E725_422A_B70E_6CB216B76058_.wvu.FilterData" localSheetId="11" hidden="1">'Nov 24'!$A$13:$B$86</definedName>
    <definedName name="Z_DFAA3BEE_E725_422A_B70E_6CB216B76058_.wvu.FilterData" localSheetId="10" hidden="1">'Oct 24'!$A$13:$B$88</definedName>
    <definedName name="Z_DFAA3BEE_E725_422A_B70E_6CB216B76058_.wvu.FilterData" localSheetId="0" hidden="1">REF!#REF!</definedName>
    <definedName name="Z_DFAA3BEE_E725_422A_B70E_6CB216B76058_.wvu.FilterData" localSheetId="9" hidden="1">'Sep 24'!$A$13:$B$88</definedName>
    <definedName name="Z_E1330E3F_5C93_4A12_A468_79775DF6F7C6_.wvu.FilterData" localSheetId="8" hidden="1">'Aou 24'!$A$13:$B$90</definedName>
    <definedName name="Z_E1330E3F_5C93_4A12_A468_79775DF6F7C6_.wvu.FilterData" localSheetId="4" hidden="1">'Avr 24'!$A$13:$B$88</definedName>
    <definedName name="Z_E1330E3F_5C93_4A12_A468_79775DF6F7C6_.wvu.FilterData" localSheetId="12" hidden="1">'Dec 24'!$A$13:$B$86</definedName>
    <definedName name="Z_E1330E3F_5C93_4A12_A468_79775DF6F7C6_.wvu.FilterData" localSheetId="2" hidden="1">'Fev 24'!$A$13:$B$90</definedName>
    <definedName name="Z_E1330E3F_5C93_4A12_A468_79775DF6F7C6_.wvu.FilterData" localSheetId="1" hidden="1">'Jan 24'!$A$13:$B$90</definedName>
    <definedName name="Z_E1330E3F_5C93_4A12_A468_79775DF6F7C6_.wvu.FilterData" localSheetId="7" hidden="1">'Jul 24'!$A$13:$B$90</definedName>
    <definedName name="Z_E1330E3F_5C93_4A12_A468_79775DF6F7C6_.wvu.FilterData" localSheetId="6" hidden="1">'Jun 24'!$A$13:$B$88</definedName>
    <definedName name="Z_E1330E3F_5C93_4A12_A468_79775DF6F7C6_.wvu.FilterData" localSheetId="5" hidden="1">'Mai 24'!$A$13:$B$88</definedName>
    <definedName name="Z_E1330E3F_5C93_4A12_A468_79775DF6F7C6_.wvu.FilterData" localSheetId="3" hidden="1">'Mar 24'!$A$13:$B$92</definedName>
    <definedName name="Z_E1330E3F_5C93_4A12_A468_79775DF6F7C6_.wvu.FilterData" localSheetId="11" hidden="1">'Nov 24'!$A$13:$B$86</definedName>
    <definedName name="Z_E1330E3F_5C93_4A12_A468_79775DF6F7C6_.wvu.FilterData" localSheetId="10" hidden="1">'Oct 24'!$A$13:$B$88</definedName>
    <definedName name="Z_E1330E3F_5C93_4A12_A468_79775DF6F7C6_.wvu.FilterData" localSheetId="0" hidden="1">REF!#REF!</definedName>
    <definedName name="Z_E1330E3F_5C93_4A12_A468_79775DF6F7C6_.wvu.FilterData" localSheetId="9" hidden="1">'Sep 24'!$A$13:$B$88</definedName>
    <definedName name="Z_E17E7E80_0E8B_495A_9E17_FB5963C6E396_.wvu.FilterData" localSheetId="8" hidden="1">'Aou 24'!$A$13:$B$90</definedName>
    <definedName name="Z_E17E7E80_0E8B_495A_9E17_FB5963C6E396_.wvu.FilterData" localSheetId="4" hidden="1">'Avr 24'!$A$13:$B$88</definedName>
    <definedName name="Z_E17E7E80_0E8B_495A_9E17_FB5963C6E396_.wvu.FilterData" localSheetId="12" hidden="1">'Dec 24'!$A$13:$B$86</definedName>
    <definedName name="Z_E17E7E80_0E8B_495A_9E17_FB5963C6E396_.wvu.FilterData" localSheetId="2" hidden="1">'Fev 24'!$A$13:$B$90</definedName>
    <definedName name="Z_E17E7E80_0E8B_495A_9E17_FB5963C6E396_.wvu.FilterData" localSheetId="1" hidden="1">'Jan 24'!$A$13:$B$90</definedName>
    <definedName name="Z_E17E7E80_0E8B_495A_9E17_FB5963C6E396_.wvu.FilterData" localSheetId="7" hidden="1">'Jul 24'!$A$13:$B$90</definedName>
    <definedName name="Z_E17E7E80_0E8B_495A_9E17_FB5963C6E396_.wvu.FilterData" localSheetId="6" hidden="1">'Jun 24'!$A$13:$B$88</definedName>
    <definedName name="Z_E17E7E80_0E8B_495A_9E17_FB5963C6E396_.wvu.FilterData" localSheetId="5" hidden="1">'Mai 24'!$A$13:$B$88</definedName>
    <definedName name="Z_E17E7E80_0E8B_495A_9E17_FB5963C6E396_.wvu.FilterData" localSheetId="3" hidden="1">'Mar 24'!$A$13:$B$92</definedName>
    <definedName name="Z_E17E7E80_0E8B_495A_9E17_FB5963C6E396_.wvu.FilterData" localSheetId="11" hidden="1">'Nov 24'!$A$13:$B$86</definedName>
    <definedName name="Z_E17E7E80_0E8B_495A_9E17_FB5963C6E396_.wvu.FilterData" localSheetId="10" hidden="1">'Oct 24'!$A$13:$B$88</definedName>
    <definedName name="Z_E17E7E80_0E8B_495A_9E17_FB5963C6E396_.wvu.FilterData" localSheetId="0" hidden="1">REF!#REF!</definedName>
    <definedName name="Z_E17E7E80_0E8B_495A_9E17_FB5963C6E396_.wvu.FilterData" localSheetId="9" hidden="1">'Sep 24'!$A$13:$B$88</definedName>
    <definedName name="Z_E3E5E47D_198D_43C8_A1DF_083C056F9932_.wvu.FilterData" localSheetId="8" hidden="1">'Aou 24'!$A$13:$B$90</definedName>
    <definedName name="Z_E3E5E47D_198D_43C8_A1DF_083C056F9932_.wvu.FilterData" localSheetId="4" hidden="1">'Avr 24'!$A$13:$B$88</definedName>
    <definedName name="Z_E3E5E47D_198D_43C8_A1DF_083C056F9932_.wvu.FilterData" localSheetId="12" hidden="1">'Dec 24'!$A$13:$B$86</definedName>
    <definedName name="Z_E3E5E47D_198D_43C8_A1DF_083C056F9932_.wvu.FilterData" localSheetId="2" hidden="1">'Fev 24'!$A$13:$B$90</definedName>
    <definedName name="Z_E3E5E47D_198D_43C8_A1DF_083C056F9932_.wvu.FilterData" localSheetId="1" hidden="1">'Jan 24'!$A$13:$B$90</definedName>
    <definedName name="Z_E3E5E47D_198D_43C8_A1DF_083C056F9932_.wvu.FilterData" localSheetId="7" hidden="1">'Jul 24'!$A$13:$B$90</definedName>
    <definedName name="Z_E3E5E47D_198D_43C8_A1DF_083C056F9932_.wvu.FilterData" localSheetId="6" hidden="1">'Jun 24'!$A$13:$B$88</definedName>
    <definedName name="Z_E3E5E47D_198D_43C8_A1DF_083C056F9932_.wvu.FilterData" localSheetId="5" hidden="1">'Mai 24'!$A$13:$B$88</definedName>
    <definedName name="Z_E3E5E47D_198D_43C8_A1DF_083C056F9932_.wvu.FilterData" localSheetId="3" hidden="1">'Mar 24'!$A$13:$B$92</definedName>
    <definedName name="Z_E3E5E47D_198D_43C8_A1DF_083C056F9932_.wvu.FilterData" localSheetId="11" hidden="1">'Nov 24'!$A$13:$B$86</definedName>
    <definedName name="Z_E3E5E47D_198D_43C8_A1DF_083C056F9932_.wvu.FilterData" localSheetId="10" hidden="1">'Oct 24'!$A$13:$B$88</definedName>
    <definedName name="Z_E3E5E47D_198D_43C8_A1DF_083C056F9932_.wvu.FilterData" localSheetId="0" hidden="1">REF!#REF!</definedName>
    <definedName name="Z_E3E5E47D_198D_43C8_A1DF_083C056F9932_.wvu.FilterData" localSheetId="9" hidden="1">'Sep 24'!$A$13:$B$88</definedName>
    <definedName name="Z_E4F0691A_0FF5_4125_BC4D_776296598498_.wvu.FilterData" localSheetId="8" hidden="1">'Aou 24'!$A$13:$B$90</definedName>
    <definedName name="Z_E4F0691A_0FF5_4125_BC4D_776296598498_.wvu.FilterData" localSheetId="4" hidden="1">'Avr 24'!$A$13:$B$88</definedName>
    <definedName name="Z_E4F0691A_0FF5_4125_BC4D_776296598498_.wvu.FilterData" localSheetId="12" hidden="1">'Dec 24'!$A$13:$B$86</definedName>
    <definedName name="Z_E4F0691A_0FF5_4125_BC4D_776296598498_.wvu.FilterData" localSheetId="2" hidden="1">'Fev 24'!$A$13:$B$90</definedName>
    <definedName name="Z_E4F0691A_0FF5_4125_BC4D_776296598498_.wvu.FilterData" localSheetId="1" hidden="1">'Jan 24'!$A$13:$B$90</definedName>
    <definedName name="Z_E4F0691A_0FF5_4125_BC4D_776296598498_.wvu.FilterData" localSheetId="7" hidden="1">'Jul 24'!$A$13:$B$90</definedName>
    <definedName name="Z_E4F0691A_0FF5_4125_BC4D_776296598498_.wvu.FilterData" localSheetId="6" hidden="1">'Jun 24'!$A$13:$B$88</definedName>
    <definedName name="Z_E4F0691A_0FF5_4125_BC4D_776296598498_.wvu.FilterData" localSheetId="5" hidden="1">'Mai 24'!$A$13:$B$88</definedName>
    <definedName name="Z_E4F0691A_0FF5_4125_BC4D_776296598498_.wvu.FilterData" localSheetId="3" hidden="1">'Mar 24'!$A$13:$B$92</definedName>
    <definedName name="Z_E4F0691A_0FF5_4125_BC4D_776296598498_.wvu.FilterData" localSheetId="11" hidden="1">'Nov 24'!$A$13:$B$86</definedName>
    <definedName name="Z_E4F0691A_0FF5_4125_BC4D_776296598498_.wvu.FilterData" localSheetId="10" hidden="1">'Oct 24'!$A$13:$B$88</definedName>
    <definedName name="Z_E4F0691A_0FF5_4125_BC4D_776296598498_.wvu.FilterData" localSheetId="0" hidden="1">REF!#REF!</definedName>
    <definedName name="Z_E4F0691A_0FF5_4125_BC4D_776296598498_.wvu.FilterData" localSheetId="9" hidden="1">'Sep 24'!$A$13:$B$88</definedName>
    <definedName name="Z_E5D926A2_DB11_46C6_A9E2_8E4E5DFBD4FC_.wvu.FilterData" localSheetId="8" hidden="1">'Aou 24'!$A$13:$B$90</definedName>
    <definedName name="Z_E5D926A2_DB11_46C6_A9E2_8E4E5DFBD4FC_.wvu.FilterData" localSheetId="4" hidden="1">'Avr 24'!$A$13:$B$88</definedName>
    <definedName name="Z_E5D926A2_DB11_46C6_A9E2_8E4E5DFBD4FC_.wvu.FilterData" localSheetId="12" hidden="1">'Dec 24'!$A$13:$B$86</definedName>
    <definedName name="Z_E5D926A2_DB11_46C6_A9E2_8E4E5DFBD4FC_.wvu.FilterData" localSheetId="2" hidden="1">'Fev 24'!$A$13:$B$90</definedName>
    <definedName name="Z_E5D926A2_DB11_46C6_A9E2_8E4E5DFBD4FC_.wvu.FilterData" localSheetId="1" hidden="1">'Jan 24'!$A$13:$B$90</definedName>
    <definedName name="Z_E5D926A2_DB11_46C6_A9E2_8E4E5DFBD4FC_.wvu.FilterData" localSheetId="7" hidden="1">'Jul 24'!$A$13:$B$90</definedName>
    <definedName name="Z_E5D926A2_DB11_46C6_A9E2_8E4E5DFBD4FC_.wvu.FilterData" localSheetId="6" hidden="1">'Jun 24'!$A$13:$B$88</definedName>
    <definedName name="Z_E5D926A2_DB11_46C6_A9E2_8E4E5DFBD4FC_.wvu.FilterData" localSheetId="5" hidden="1">'Mai 24'!$A$13:$B$88</definedName>
    <definedName name="Z_E5D926A2_DB11_46C6_A9E2_8E4E5DFBD4FC_.wvu.FilterData" localSheetId="3" hidden="1">'Mar 24'!$A$13:$B$92</definedName>
    <definedName name="Z_E5D926A2_DB11_46C6_A9E2_8E4E5DFBD4FC_.wvu.FilterData" localSheetId="11" hidden="1">'Nov 24'!$A$13:$B$86</definedName>
    <definedName name="Z_E5D926A2_DB11_46C6_A9E2_8E4E5DFBD4FC_.wvu.FilterData" localSheetId="10" hidden="1">'Oct 24'!$A$13:$B$88</definedName>
    <definedName name="Z_E5D926A2_DB11_46C6_A9E2_8E4E5DFBD4FC_.wvu.FilterData" localSheetId="0" hidden="1">REF!#REF!</definedName>
    <definedName name="Z_E5D926A2_DB11_46C6_A9E2_8E4E5DFBD4FC_.wvu.FilterData" localSheetId="9" hidden="1">'Sep 24'!$A$13:$B$88</definedName>
    <definedName name="Z_E73E7230_BA8A_427A_99A6_86CB2FF30BF2_.wvu.FilterData" localSheetId="8" hidden="1">'Aou 24'!$A$13:$B$90</definedName>
    <definedName name="Z_E73E7230_BA8A_427A_99A6_86CB2FF30BF2_.wvu.FilterData" localSheetId="4" hidden="1">'Avr 24'!$A$13:$B$88</definedName>
    <definedName name="Z_E73E7230_BA8A_427A_99A6_86CB2FF30BF2_.wvu.FilterData" localSheetId="12" hidden="1">'Dec 24'!$A$13:$B$86</definedName>
    <definedName name="Z_E73E7230_BA8A_427A_99A6_86CB2FF30BF2_.wvu.FilterData" localSheetId="2" hidden="1">'Fev 24'!$A$13:$B$90</definedName>
    <definedName name="Z_E73E7230_BA8A_427A_99A6_86CB2FF30BF2_.wvu.FilterData" localSheetId="1" hidden="1">'Jan 24'!$A$13:$B$90</definedName>
    <definedName name="Z_E73E7230_BA8A_427A_99A6_86CB2FF30BF2_.wvu.FilterData" localSheetId="7" hidden="1">'Jul 24'!$A$13:$B$90</definedName>
    <definedName name="Z_E73E7230_BA8A_427A_99A6_86CB2FF30BF2_.wvu.FilterData" localSheetId="6" hidden="1">'Jun 24'!$A$13:$B$88</definedName>
    <definedName name="Z_E73E7230_BA8A_427A_99A6_86CB2FF30BF2_.wvu.FilterData" localSheetId="5" hidden="1">'Mai 24'!$A$13:$B$88</definedName>
    <definedName name="Z_E73E7230_BA8A_427A_99A6_86CB2FF30BF2_.wvu.FilterData" localSheetId="3" hidden="1">'Mar 24'!$A$13:$B$92</definedName>
    <definedName name="Z_E73E7230_BA8A_427A_99A6_86CB2FF30BF2_.wvu.FilterData" localSheetId="11" hidden="1">'Nov 24'!$A$13:$B$86</definedName>
    <definedName name="Z_E73E7230_BA8A_427A_99A6_86CB2FF30BF2_.wvu.FilterData" localSheetId="10" hidden="1">'Oct 24'!$A$13:$B$88</definedName>
    <definedName name="Z_E73E7230_BA8A_427A_99A6_86CB2FF30BF2_.wvu.FilterData" localSheetId="0" hidden="1">REF!#REF!</definedName>
    <definedName name="Z_E73E7230_BA8A_427A_99A6_86CB2FF30BF2_.wvu.FilterData" localSheetId="9" hidden="1">'Sep 24'!$A$13:$B$88</definedName>
    <definedName name="Z_E75379DD_6522_4BC0_BCDC_F7ACAEE8D146_.wvu.FilterData" localSheetId="8" hidden="1">'Aou 24'!$A$13:$B$90</definedName>
    <definedName name="Z_E75379DD_6522_4BC0_BCDC_F7ACAEE8D146_.wvu.FilterData" localSheetId="4" hidden="1">'Avr 24'!$A$13:$B$88</definedName>
    <definedName name="Z_E75379DD_6522_4BC0_BCDC_F7ACAEE8D146_.wvu.FilterData" localSheetId="12" hidden="1">'Dec 24'!$A$13:$B$86</definedName>
    <definedName name="Z_E75379DD_6522_4BC0_BCDC_F7ACAEE8D146_.wvu.FilterData" localSheetId="2" hidden="1">'Fev 24'!$A$13:$B$90</definedName>
    <definedName name="Z_E75379DD_6522_4BC0_BCDC_F7ACAEE8D146_.wvu.FilterData" localSheetId="1" hidden="1">'Jan 24'!$A$13:$B$90</definedName>
    <definedName name="Z_E75379DD_6522_4BC0_BCDC_F7ACAEE8D146_.wvu.FilterData" localSheetId="7" hidden="1">'Jul 24'!$A$13:$B$90</definedName>
    <definedName name="Z_E75379DD_6522_4BC0_BCDC_F7ACAEE8D146_.wvu.FilterData" localSheetId="6" hidden="1">'Jun 24'!$A$13:$B$88</definedName>
    <definedName name="Z_E75379DD_6522_4BC0_BCDC_F7ACAEE8D146_.wvu.FilterData" localSheetId="5" hidden="1">'Mai 24'!$A$13:$B$88</definedName>
    <definedName name="Z_E75379DD_6522_4BC0_BCDC_F7ACAEE8D146_.wvu.FilterData" localSheetId="3" hidden="1">'Mar 24'!$A$13:$B$92</definedName>
    <definedName name="Z_E75379DD_6522_4BC0_BCDC_F7ACAEE8D146_.wvu.FilterData" localSheetId="11" hidden="1">'Nov 24'!$A$13:$B$86</definedName>
    <definedName name="Z_E75379DD_6522_4BC0_BCDC_F7ACAEE8D146_.wvu.FilterData" localSheetId="10" hidden="1">'Oct 24'!$A$13:$B$88</definedName>
    <definedName name="Z_E75379DD_6522_4BC0_BCDC_F7ACAEE8D146_.wvu.FilterData" localSheetId="0" hidden="1">REF!#REF!</definedName>
    <definedName name="Z_E75379DD_6522_4BC0_BCDC_F7ACAEE8D146_.wvu.FilterData" localSheetId="9" hidden="1">'Sep 24'!$A$13:$B$88</definedName>
    <definedName name="Z_EB5FFC7E_0FDA_44F9_A765_E0261EC07B17_.wvu.FilterData" localSheetId="8" hidden="1">'Aou 24'!$A$13:$B$90</definedName>
    <definedName name="Z_EB5FFC7E_0FDA_44F9_A765_E0261EC07B17_.wvu.FilterData" localSheetId="4" hidden="1">'Avr 24'!$A$13:$B$88</definedName>
    <definedName name="Z_EB5FFC7E_0FDA_44F9_A765_E0261EC07B17_.wvu.FilterData" localSheetId="12" hidden="1">'Dec 24'!$A$13:$B$86</definedName>
    <definedName name="Z_EB5FFC7E_0FDA_44F9_A765_E0261EC07B17_.wvu.FilterData" localSheetId="2" hidden="1">'Fev 24'!$A$13:$B$90</definedName>
    <definedName name="Z_EB5FFC7E_0FDA_44F9_A765_E0261EC07B17_.wvu.FilterData" localSheetId="1" hidden="1">'Jan 24'!$A$13:$B$90</definedName>
    <definedName name="Z_EB5FFC7E_0FDA_44F9_A765_E0261EC07B17_.wvu.FilterData" localSheetId="7" hidden="1">'Jul 24'!$A$13:$B$90</definedName>
    <definedName name="Z_EB5FFC7E_0FDA_44F9_A765_E0261EC07B17_.wvu.FilterData" localSheetId="6" hidden="1">'Jun 24'!$A$13:$B$88</definedName>
    <definedName name="Z_EB5FFC7E_0FDA_44F9_A765_E0261EC07B17_.wvu.FilterData" localSheetId="5" hidden="1">'Mai 24'!$A$13:$B$88</definedName>
    <definedName name="Z_EB5FFC7E_0FDA_44F9_A765_E0261EC07B17_.wvu.FilterData" localSheetId="3" hidden="1">'Mar 24'!$A$13:$B$92</definedName>
    <definedName name="Z_EB5FFC7E_0FDA_44F9_A765_E0261EC07B17_.wvu.FilterData" localSheetId="11" hidden="1">'Nov 24'!$A$13:$B$86</definedName>
    <definedName name="Z_EB5FFC7E_0FDA_44F9_A765_E0261EC07B17_.wvu.FilterData" localSheetId="10" hidden="1">'Oct 24'!$A$13:$B$88</definedName>
    <definedName name="Z_EB5FFC7E_0FDA_44F9_A765_E0261EC07B17_.wvu.FilterData" localSheetId="0" hidden="1">REF!#REF!</definedName>
    <definedName name="Z_EB5FFC7E_0FDA_44F9_A765_E0261EC07B17_.wvu.FilterData" localSheetId="9" hidden="1">'Sep 24'!$A$13:$B$88</definedName>
    <definedName name="Z_EBCCFE5C_6BBB_4A17_B678_359FA9F57708_.wvu.FilterData" localSheetId="8" hidden="1">'Aou 24'!$A$13:$B$90</definedName>
    <definedName name="Z_EBCCFE5C_6BBB_4A17_B678_359FA9F57708_.wvu.FilterData" localSheetId="4" hidden="1">'Avr 24'!$A$13:$B$88</definedName>
    <definedName name="Z_EBCCFE5C_6BBB_4A17_B678_359FA9F57708_.wvu.FilterData" localSheetId="12" hidden="1">'Dec 24'!$A$13:$B$86</definedName>
    <definedName name="Z_EBCCFE5C_6BBB_4A17_B678_359FA9F57708_.wvu.FilterData" localSheetId="2" hidden="1">'Fev 24'!$A$13:$B$90</definedName>
    <definedName name="Z_EBCCFE5C_6BBB_4A17_B678_359FA9F57708_.wvu.FilterData" localSheetId="1" hidden="1">'Jan 24'!$A$13:$B$90</definedName>
    <definedName name="Z_EBCCFE5C_6BBB_4A17_B678_359FA9F57708_.wvu.FilterData" localSheetId="7" hidden="1">'Jul 24'!$A$13:$B$90</definedName>
    <definedName name="Z_EBCCFE5C_6BBB_4A17_B678_359FA9F57708_.wvu.FilterData" localSheetId="6" hidden="1">'Jun 24'!$A$13:$B$88</definedName>
    <definedName name="Z_EBCCFE5C_6BBB_4A17_B678_359FA9F57708_.wvu.FilterData" localSheetId="5" hidden="1">'Mai 24'!$A$13:$B$88</definedName>
    <definedName name="Z_EBCCFE5C_6BBB_4A17_B678_359FA9F57708_.wvu.FilterData" localSheetId="3" hidden="1">'Mar 24'!$A$13:$B$92</definedName>
    <definedName name="Z_EBCCFE5C_6BBB_4A17_B678_359FA9F57708_.wvu.FilterData" localSheetId="11" hidden="1">'Nov 24'!$A$13:$B$86</definedName>
    <definedName name="Z_EBCCFE5C_6BBB_4A17_B678_359FA9F57708_.wvu.FilterData" localSheetId="10" hidden="1">'Oct 24'!$A$13:$B$88</definedName>
    <definedName name="Z_EBCCFE5C_6BBB_4A17_B678_359FA9F57708_.wvu.FilterData" localSheetId="0" hidden="1">REF!#REF!</definedName>
    <definedName name="Z_EBCCFE5C_6BBB_4A17_B678_359FA9F57708_.wvu.FilterData" localSheetId="9" hidden="1">'Sep 24'!$A$13:$B$88</definedName>
    <definedName name="Z_EC5F3218_8430_43D0_8553_258DF051BAC2_.wvu.FilterData" localSheetId="8" hidden="1">'Aou 24'!$A$13:$B$90</definedName>
    <definedName name="Z_EC5F3218_8430_43D0_8553_258DF051BAC2_.wvu.FilterData" localSheetId="4" hidden="1">'Avr 24'!$A$13:$B$88</definedName>
    <definedName name="Z_EC5F3218_8430_43D0_8553_258DF051BAC2_.wvu.FilterData" localSheetId="12" hidden="1">'Dec 24'!$A$13:$B$86</definedName>
    <definedName name="Z_EC5F3218_8430_43D0_8553_258DF051BAC2_.wvu.FilterData" localSheetId="2" hidden="1">'Fev 24'!$A$13:$B$90</definedName>
    <definedName name="Z_EC5F3218_8430_43D0_8553_258DF051BAC2_.wvu.FilterData" localSheetId="1" hidden="1">'Jan 24'!$A$13:$B$90</definedName>
    <definedName name="Z_EC5F3218_8430_43D0_8553_258DF051BAC2_.wvu.FilterData" localSheetId="7" hidden="1">'Jul 24'!$A$13:$B$90</definedName>
    <definedName name="Z_EC5F3218_8430_43D0_8553_258DF051BAC2_.wvu.FilterData" localSheetId="6" hidden="1">'Jun 24'!$A$13:$B$88</definedName>
    <definedName name="Z_EC5F3218_8430_43D0_8553_258DF051BAC2_.wvu.FilterData" localSheetId="5" hidden="1">'Mai 24'!$A$13:$B$88</definedName>
    <definedName name="Z_EC5F3218_8430_43D0_8553_258DF051BAC2_.wvu.FilterData" localSheetId="3" hidden="1">'Mar 24'!$A$13:$B$92</definedName>
    <definedName name="Z_EC5F3218_8430_43D0_8553_258DF051BAC2_.wvu.FilterData" localSheetId="11" hidden="1">'Nov 24'!$A$13:$B$86</definedName>
    <definedName name="Z_EC5F3218_8430_43D0_8553_258DF051BAC2_.wvu.FilterData" localSheetId="10" hidden="1">'Oct 24'!$A$13:$B$88</definedName>
    <definedName name="Z_EC5F3218_8430_43D0_8553_258DF051BAC2_.wvu.FilterData" localSheetId="0" hidden="1">REF!#REF!</definedName>
    <definedName name="Z_EC5F3218_8430_43D0_8553_258DF051BAC2_.wvu.FilterData" localSheetId="9" hidden="1">'Sep 24'!$A$13:$B$88</definedName>
    <definedName name="Z_ED17DF4C_E63A_4C52_9BE5_9F92C0362226_.wvu.Cols" localSheetId="8" hidden="1">'Aou 24'!$AL:$BZ</definedName>
    <definedName name="Z_ED17DF4C_E63A_4C52_9BE5_9F92C0362226_.wvu.Cols" localSheetId="4" hidden="1">'Avr 24'!$AL:$BZ</definedName>
    <definedName name="Z_ED17DF4C_E63A_4C52_9BE5_9F92C0362226_.wvu.Cols" localSheetId="12" hidden="1">'Dec 24'!$AL:$BZ</definedName>
    <definedName name="Z_ED17DF4C_E63A_4C52_9BE5_9F92C0362226_.wvu.Cols" localSheetId="2" hidden="1">'Fev 24'!$AL:$BZ</definedName>
    <definedName name="Z_ED17DF4C_E63A_4C52_9BE5_9F92C0362226_.wvu.Cols" localSheetId="1" hidden="1">'Jan 24'!$AL:$BZ</definedName>
    <definedName name="Z_ED17DF4C_E63A_4C52_9BE5_9F92C0362226_.wvu.Cols" localSheetId="7" hidden="1">'Jul 24'!$AL:$BZ</definedName>
    <definedName name="Z_ED17DF4C_E63A_4C52_9BE5_9F92C0362226_.wvu.Cols" localSheetId="6" hidden="1">'Jun 24'!$AL:$BZ</definedName>
    <definedName name="Z_ED17DF4C_E63A_4C52_9BE5_9F92C0362226_.wvu.Cols" localSheetId="5" hidden="1">'Mai 24'!$AL:$BZ</definedName>
    <definedName name="Z_ED17DF4C_E63A_4C52_9BE5_9F92C0362226_.wvu.Cols" localSheetId="3" hidden="1">'Mar 24'!$AL:$BZ</definedName>
    <definedName name="Z_ED17DF4C_E63A_4C52_9BE5_9F92C0362226_.wvu.Cols" localSheetId="11" hidden="1">'Nov 24'!$AL:$BZ</definedName>
    <definedName name="Z_ED17DF4C_E63A_4C52_9BE5_9F92C0362226_.wvu.Cols" localSheetId="10" hidden="1">'Oct 24'!$AL:$BZ</definedName>
    <definedName name="Z_ED17DF4C_E63A_4C52_9BE5_9F92C0362226_.wvu.Cols" localSheetId="0" hidden="1">REF!$AH:$BV</definedName>
    <definedName name="Z_ED17DF4C_E63A_4C52_9BE5_9F92C0362226_.wvu.Cols" localSheetId="9" hidden="1">'Sep 24'!$AL:$BZ</definedName>
    <definedName name="Z_ED17DF4C_E63A_4C52_9BE5_9F92C0362226_.wvu.FilterData" localSheetId="8" hidden="1">'Aou 24'!$A$13:$B$90</definedName>
    <definedName name="Z_ED17DF4C_E63A_4C52_9BE5_9F92C0362226_.wvu.FilterData" localSheetId="4" hidden="1">'Avr 24'!$A$13:$B$88</definedName>
    <definedName name="Z_ED17DF4C_E63A_4C52_9BE5_9F92C0362226_.wvu.FilterData" localSheetId="12" hidden="1">'Dec 24'!$A$13:$B$86</definedName>
    <definedName name="Z_ED17DF4C_E63A_4C52_9BE5_9F92C0362226_.wvu.FilterData" localSheetId="2" hidden="1">'Fev 24'!$A$13:$B$90</definedName>
    <definedName name="Z_ED17DF4C_E63A_4C52_9BE5_9F92C0362226_.wvu.FilterData" localSheetId="1" hidden="1">'Jan 24'!$A$13:$B$90</definedName>
    <definedName name="Z_ED17DF4C_E63A_4C52_9BE5_9F92C0362226_.wvu.FilterData" localSheetId="7" hidden="1">'Jul 24'!$A$13:$B$90</definedName>
    <definedName name="Z_ED17DF4C_E63A_4C52_9BE5_9F92C0362226_.wvu.FilterData" localSheetId="6" hidden="1">'Jun 24'!$A$13:$B$88</definedName>
    <definedName name="Z_ED17DF4C_E63A_4C52_9BE5_9F92C0362226_.wvu.FilterData" localSheetId="5" hidden="1">'Mai 24'!$A$13:$B$88</definedName>
    <definedName name="Z_ED17DF4C_E63A_4C52_9BE5_9F92C0362226_.wvu.FilterData" localSheetId="3" hidden="1">'Mar 24'!$A$13:$B$92</definedName>
    <definedName name="Z_ED17DF4C_E63A_4C52_9BE5_9F92C0362226_.wvu.FilterData" localSheetId="11" hidden="1">'Nov 24'!$A$13:$B$86</definedName>
    <definedName name="Z_ED17DF4C_E63A_4C52_9BE5_9F92C0362226_.wvu.FilterData" localSheetId="10" hidden="1">'Oct 24'!$A$13:$B$88</definedName>
    <definedName name="Z_ED17DF4C_E63A_4C52_9BE5_9F92C0362226_.wvu.FilterData" localSheetId="0" hidden="1">REF!#REF!</definedName>
    <definedName name="Z_ED17DF4C_E63A_4C52_9BE5_9F92C0362226_.wvu.FilterData" localSheetId="9" hidden="1">'Sep 24'!$A$13:$B$88</definedName>
    <definedName name="Z_ED3E6108_D9EF_4B87_B892_740E8178F0EC_.wvu.FilterData" localSheetId="8" hidden="1">'Aou 24'!$A$13:$B$90</definedName>
    <definedName name="Z_ED3E6108_D9EF_4B87_B892_740E8178F0EC_.wvu.FilterData" localSheetId="4" hidden="1">'Avr 24'!$A$13:$B$88</definedName>
    <definedName name="Z_ED3E6108_D9EF_4B87_B892_740E8178F0EC_.wvu.FilterData" localSheetId="12" hidden="1">'Dec 24'!$A$13:$B$86</definedName>
    <definedName name="Z_ED3E6108_D9EF_4B87_B892_740E8178F0EC_.wvu.FilterData" localSheetId="2" hidden="1">'Fev 24'!$A$13:$B$90</definedName>
    <definedName name="Z_ED3E6108_D9EF_4B87_B892_740E8178F0EC_.wvu.FilterData" localSheetId="1" hidden="1">'Jan 24'!$A$13:$B$90</definedName>
    <definedName name="Z_ED3E6108_D9EF_4B87_B892_740E8178F0EC_.wvu.FilterData" localSheetId="7" hidden="1">'Jul 24'!$A$13:$B$90</definedName>
    <definedName name="Z_ED3E6108_D9EF_4B87_B892_740E8178F0EC_.wvu.FilterData" localSheetId="6" hidden="1">'Jun 24'!$A$13:$B$88</definedName>
    <definedName name="Z_ED3E6108_D9EF_4B87_B892_740E8178F0EC_.wvu.FilterData" localSheetId="5" hidden="1">'Mai 24'!$A$13:$B$88</definedName>
    <definedName name="Z_ED3E6108_D9EF_4B87_B892_740E8178F0EC_.wvu.FilterData" localSheetId="3" hidden="1">'Mar 24'!$A$13:$B$92</definedName>
    <definedName name="Z_ED3E6108_D9EF_4B87_B892_740E8178F0EC_.wvu.FilterData" localSheetId="11" hidden="1">'Nov 24'!$A$13:$B$86</definedName>
    <definedName name="Z_ED3E6108_D9EF_4B87_B892_740E8178F0EC_.wvu.FilterData" localSheetId="10" hidden="1">'Oct 24'!$A$13:$B$88</definedName>
    <definedName name="Z_ED3E6108_D9EF_4B87_B892_740E8178F0EC_.wvu.FilterData" localSheetId="0" hidden="1">REF!#REF!</definedName>
    <definedName name="Z_ED3E6108_D9EF_4B87_B892_740E8178F0EC_.wvu.FilterData" localSheetId="9" hidden="1">'Sep 24'!$A$13:$B$88</definedName>
    <definedName name="Z_EE38AF60_806C_4BFC_9B75_98750ABA8696_.wvu.FilterData" localSheetId="8" hidden="1">'Aou 24'!$A$13:$B$90</definedName>
    <definedName name="Z_EE38AF60_806C_4BFC_9B75_98750ABA8696_.wvu.FilterData" localSheetId="4" hidden="1">'Avr 24'!$A$13:$B$88</definedName>
    <definedName name="Z_EE38AF60_806C_4BFC_9B75_98750ABA8696_.wvu.FilterData" localSheetId="12" hidden="1">'Dec 24'!$A$13:$B$86</definedName>
    <definedName name="Z_EE38AF60_806C_4BFC_9B75_98750ABA8696_.wvu.FilterData" localSheetId="2" hidden="1">'Fev 24'!$A$13:$B$90</definedName>
    <definedName name="Z_EE38AF60_806C_4BFC_9B75_98750ABA8696_.wvu.FilterData" localSheetId="1" hidden="1">'Jan 24'!$A$13:$B$90</definedName>
    <definedName name="Z_EE38AF60_806C_4BFC_9B75_98750ABA8696_.wvu.FilterData" localSheetId="7" hidden="1">'Jul 24'!$A$13:$B$90</definedName>
    <definedName name="Z_EE38AF60_806C_4BFC_9B75_98750ABA8696_.wvu.FilterData" localSheetId="6" hidden="1">'Jun 24'!$A$13:$B$88</definedName>
    <definedName name="Z_EE38AF60_806C_4BFC_9B75_98750ABA8696_.wvu.FilterData" localSheetId="5" hidden="1">'Mai 24'!$A$13:$B$88</definedName>
    <definedName name="Z_EE38AF60_806C_4BFC_9B75_98750ABA8696_.wvu.FilterData" localSheetId="3" hidden="1">'Mar 24'!$A$13:$B$92</definedName>
    <definedName name="Z_EE38AF60_806C_4BFC_9B75_98750ABA8696_.wvu.FilterData" localSheetId="11" hidden="1">'Nov 24'!$A$13:$B$86</definedName>
    <definedName name="Z_EE38AF60_806C_4BFC_9B75_98750ABA8696_.wvu.FilterData" localSheetId="10" hidden="1">'Oct 24'!$A$13:$B$88</definedName>
    <definedName name="Z_EE38AF60_806C_4BFC_9B75_98750ABA8696_.wvu.FilterData" localSheetId="0" hidden="1">REF!#REF!</definedName>
    <definedName name="Z_EE38AF60_806C_4BFC_9B75_98750ABA8696_.wvu.FilterData" localSheetId="9" hidden="1">'Sep 24'!$A$13:$B$88</definedName>
    <definedName name="Z_F232FECF_48DC_4BF1_A8D3_3C6CFF632769_.wvu.FilterData" localSheetId="8" hidden="1">'Aou 24'!$A$13:$B$90</definedName>
    <definedName name="Z_F232FECF_48DC_4BF1_A8D3_3C6CFF632769_.wvu.FilterData" localSheetId="4" hidden="1">'Avr 24'!$A$13:$B$88</definedName>
    <definedName name="Z_F232FECF_48DC_4BF1_A8D3_3C6CFF632769_.wvu.FilterData" localSheetId="12" hidden="1">'Dec 24'!$A$13:$B$86</definedName>
    <definedName name="Z_F232FECF_48DC_4BF1_A8D3_3C6CFF632769_.wvu.FilterData" localSheetId="2" hidden="1">'Fev 24'!$A$13:$B$90</definedName>
    <definedName name="Z_F232FECF_48DC_4BF1_A8D3_3C6CFF632769_.wvu.FilterData" localSheetId="1" hidden="1">'Jan 24'!$A$13:$B$90</definedName>
    <definedName name="Z_F232FECF_48DC_4BF1_A8D3_3C6CFF632769_.wvu.FilterData" localSheetId="7" hidden="1">'Jul 24'!$A$13:$B$90</definedName>
    <definedName name="Z_F232FECF_48DC_4BF1_A8D3_3C6CFF632769_.wvu.FilterData" localSheetId="6" hidden="1">'Jun 24'!$A$13:$B$88</definedName>
    <definedName name="Z_F232FECF_48DC_4BF1_A8D3_3C6CFF632769_.wvu.FilterData" localSheetId="5" hidden="1">'Mai 24'!$A$13:$B$88</definedName>
    <definedName name="Z_F232FECF_48DC_4BF1_A8D3_3C6CFF632769_.wvu.FilterData" localSheetId="3" hidden="1">'Mar 24'!$A$13:$B$92</definedName>
    <definedName name="Z_F232FECF_48DC_4BF1_A8D3_3C6CFF632769_.wvu.FilterData" localSheetId="11" hidden="1">'Nov 24'!$A$13:$B$86</definedName>
    <definedName name="Z_F232FECF_48DC_4BF1_A8D3_3C6CFF632769_.wvu.FilterData" localSheetId="10" hidden="1">'Oct 24'!$A$13:$B$88</definedName>
    <definedName name="Z_F232FECF_48DC_4BF1_A8D3_3C6CFF632769_.wvu.FilterData" localSheetId="0" hidden="1">REF!#REF!</definedName>
    <definedName name="Z_F232FECF_48DC_4BF1_A8D3_3C6CFF632769_.wvu.FilterData" localSheetId="9" hidden="1">'Sep 24'!$A$13:$B$88</definedName>
    <definedName name="Z_F81B9ADF_0E6D_46EA_884D_F2BD6BE835D5_.wvu.FilterData" localSheetId="8" hidden="1">'Aou 24'!$A$13:$B$90</definedName>
    <definedName name="Z_F81B9ADF_0E6D_46EA_884D_F2BD6BE835D5_.wvu.FilterData" localSheetId="4" hidden="1">'Avr 24'!$A$13:$B$88</definedName>
    <definedName name="Z_F81B9ADF_0E6D_46EA_884D_F2BD6BE835D5_.wvu.FilterData" localSheetId="12" hidden="1">'Dec 24'!$A$13:$B$86</definedName>
    <definedName name="Z_F81B9ADF_0E6D_46EA_884D_F2BD6BE835D5_.wvu.FilterData" localSheetId="2" hidden="1">'Fev 24'!$A$13:$B$90</definedName>
    <definedName name="Z_F81B9ADF_0E6D_46EA_884D_F2BD6BE835D5_.wvu.FilterData" localSheetId="1" hidden="1">'Jan 24'!$A$13:$B$90</definedName>
    <definedName name="Z_F81B9ADF_0E6D_46EA_884D_F2BD6BE835D5_.wvu.FilterData" localSheetId="7" hidden="1">'Jul 24'!$A$13:$B$90</definedName>
    <definedName name="Z_F81B9ADF_0E6D_46EA_884D_F2BD6BE835D5_.wvu.FilterData" localSheetId="6" hidden="1">'Jun 24'!$A$13:$B$88</definedName>
    <definedName name="Z_F81B9ADF_0E6D_46EA_884D_F2BD6BE835D5_.wvu.FilterData" localSheetId="5" hidden="1">'Mai 24'!$A$13:$B$88</definedName>
    <definedName name="Z_F81B9ADF_0E6D_46EA_884D_F2BD6BE835D5_.wvu.FilterData" localSheetId="3" hidden="1">'Mar 24'!$A$13:$B$92</definedName>
    <definedName name="Z_F81B9ADF_0E6D_46EA_884D_F2BD6BE835D5_.wvu.FilterData" localSheetId="11" hidden="1">'Nov 24'!$A$13:$B$86</definedName>
    <definedName name="Z_F81B9ADF_0E6D_46EA_884D_F2BD6BE835D5_.wvu.FilterData" localSheetId="10" hidden="1">'Oct 24'!$A$13:$B$88</definedName>
    <definedName name="Z_F81B9ADF_0E6D_46EA_884D_F2BD6BE835D5_.wvu.FilterData" localSheetId="0" hidden="1">REF!#REF!</definedName>
    <definedName name="Z_F81B9ADF_0E6D_46EA_884D_F2BD6BE835D5_.wvu.FilterData" localSheetId="9" hidden="1">'Sep 24'!$A$13:$B$88</definedName>
    <definedName name="Z_F946E3D3_4B62_42E4_BE41_4D4BA3F9A850_.wvu.FilterData" localSheetId="8" hidden="1">'Aou 24'!$A$13:$B$90</definedName>
    <definedName name="Z_F946E3D3_4B62_42E4_BE41_4D4BA3F9A850_.wvu.FilterData" localSheetId="4" hidden="1">'Avr 24'!$A$13:$B$88</definedName>
    <definedName name="Z_F946E3D3_4B62_42E4_BE41_4D4BA3F9A850_.wvu.FilterData" localSheetId="12" hidden="1">'Dec 24'!$A$13:$B$86</definedName>
    <definedName name="Z_F946E3D3_4B62_42E4_BE41_4D4BA3F9A850_.wvu.FilterData" localSheetId="2" hidden="1">'Fev 24'!$A$13:$B$90</definedName>
    <definedName name="Z_F946E3D3_4B62_42E4_BE41_4D4BA3F9A850_.wvu.FilterData" localSheetId="1" hidden="1">'Jan 24'!$A$13:$B$90</definedName>
    <definedName name="Z_F946E3D3_4B62_42E4_BE41_4D4BA3F9A850_.wvu.FilterData" localSheetId="7" hidden="1">'Jul 24'!$A$13:$B$90</definedName>
    <definedName name="Z_F946E3D3_4B62_42E4_BE41_4D4BA3F9A850_.wvu.FilterData" localSheetId="6" hidden="1">'Jun 24'!$A$13:$B$88</definedName>
    <definedName name="Z_F946E3D3_4B62_42E4_BE41_4D4BA3F9A850_.wvu.FilterData" localSheetId="5" hidden="1">'Mai 24'!$A$13:$B$88</definedName>
    <definedName name="Z_F946E3D3_4B62_42E4_BE41_4D4BA3F9A850_.wvu.FilterData" localSheetId="3" hidden="1">'Mar 24'!$A$13:$B$92</definedName>
    <definedName name="Z_F946E3D3_4B62_42E4_BE41_4D4BA3F9A850_.wvu.FilterData" localSheetId="11" hidden="1">'Nov 24'!$A$13:$B$86</definedName>
    <definedName name="Z_F946E3D3_4B62_42E4_BE41_4D4BA3F9A850_.wvu.FilterData" localSheetId="10" hidden="1">'Oct 24'!$A$13:$B$88</definedName>
    <definedName name="Z_F946E3D3_4B62_42E4_BE41_4D4BA3F9A850_.wvu.FilterData" localSheetId="0" hidden="1">REF!#REF!</definedName>
    <definedName name="Z_F946E3D3_4B62_42E4_BE41_4D4BA3F9A850_.wvu.FilterData" localSheetId="9" hidden="1">'Sep 24'!$A$13:$B$88</definedName>
    <definedName name="Z_F9703786_6C48_49FF_9C30_DF7B70CB0409_.wvu.FilterData" localSheetId="8" hidden="1">'Aou 24'!$A$13:$B$90</definedName>
    <definedName name="Z_F9703786_6C48_49FF_9C30_DF7B70CB0409_.wvu.FilterData" localSheetId="4" hidden="1">'Avr 24'!$A$13:$B$88</definedName>
    <definedName name="Z_F9703786_6C48_49FF_9C30_DF7B70CB0409_.wvu.FilterData" localSheetId="12" hidden="1">'Dec 24'!$A$13:$B$86</definedName>
    <definedName name="Z_F9703786_6C48_49FF_9C30_DF7B70CB0409_.wvu.FilterData" localSheetId="2" hidden="1">'Fev 24'!$A$13:$B$90</definedName>
    <definedName name="Z_F9703786_6C48_49FF_9C30_DF7B70CB0409_.wvu.FilterData" localSheetId="1" hidden="1">'Jan 24'!$A$13:$B$90</definedName>
    <definedName name="Z_F9703786_6C48_49FF_9C30_DF7B70CB0409_.wvu.FilterData" localSheetId="7" hidden="1">'Jul 24'!$A$13:$B$90</definedName>
    <definedName name="Z_F9703786_6C48_49FF_9C30_DF7B70CB0409_.wvu.FilterData" localSheetId="6" hidden="1">'Jun 24'!$A$13:$B$88</definedName>
    <definedName name="Z_F9703786_6C48_49FF_9C30_DF7B70CB0409_.wvu.FilterData" localSheetId="5" hidden="1">'Mai 24'!$A$13:$B$88</definedName>
    <definedName name="Z_F9703786_6C48_49FF_9C30_DF7B70CB0409_.wvu.FilterData" localSheetId="3" hidden="1">'Mar 24'!$A$13:$B$92</definedName>
    <definedName name="Z_F9703786_6C48_49FF_9C30_DF7B70CB0409_.wvu.FilterData" localSheetId="11" hidden="1">'Nov 24'!$A$13:$B$86</definedName>
    <definedName name="Z_F9703786_6C48_49FF_9C30_DF7B70CB0409_.wvu.FilterData" localSheetId="10" hidden="1">'Oct 24'!$A$13:$B$88</definedName>
    <definedName name="Z_F9703786_6C48_49FF_9C30_DF7B70CB0409_.wvu.FilterData" localSheetId="0" hidden="1">REF!#REF!</definedName>
    <definedName name="Z_F9703786_6C48_49FF_9C30_DF7B70CB0409_.wvu.FilterData" localSheetId="9" hidden="1">'Sep 24'!$A$13:$B$88</definedName>
    <definedName name="Z_FBD21CE4_DAD6_4264_AED5_8525010F0A59_.wvu.FilterData" localSheetId="8" hidden="1">'Aou 24'!$A$13:$B$90</definedName>
    <definedName name="Z_FBD21CE4_DAD6_4264_AED5_8525010F0A59_.wvu.FilterData" localSheetId="4" hidden="1">'Avr 24'!$A$13:$B$88</definedName>
    <definedName name="Z_FBD21CE4_DAD6_4264_AED5_8525010F0A59_.wvu.FilterData" localSheetId="12" hidden="1">'Dec 24'!$A$13:$B$86</definedName>
    <definedName name="Z_FBD21CE4_DAD6_4264_AED5_8525010F0A59_.wvu.FilterData" localSheetId="2" hidden="1">'Fev 24'!$A$13:$B$90</definedName>
    <definedName name="Z_FBD21CE4_DAD6_4264_AED5_8525010F0A59_.wvu.FilterData" localSheetId="1" hidden="1">'Jan 24'!$A$13:$B$90</definedName>
    <definedName name="Z_FBD21CE4_DAD6_4264_AED5_8525010F0A59_.wvu.FilterData" localSheetId="7" hidden="1">'Jul 24'!$A$13:$B$90</definedName>
    <definedName name="Z_FBD21CE4_DAD6_4264_AED5_8525010F0A59_.wvu.FilterData" localSheetId="6" hidden="1">'Jun 24'!$A$13:$B$88</definedName>
    <definedName name="Z_FBD21CE4_DAD6_4264_AED5_8525010F0A59_.wvu.FilterData" localSheetId="5" hidden="1">'Mai 24'!$A$13:$B$88</definedName>
    <definedName name="Z_FBD21CE4_DAD6_4264_AED5_8525010F0A59_.wvu.FilterData" localSheetId="3" hidden="1">'Mar 24'!$A$13:$B$92</definedName>
    <definedName name="Z_FBD21CE4_DAD6_4264_AED5_8525010F0A59_.wvu.FilterData" localSheetId="11" hidden="1">'Nov 24'!$A$13:$B$86</definedName>
    <definedName name="Z_FBD21CE4_DAD6_4264_AED5_8525010F0A59_.wvu.FilterData" localSheetId="10" hidden="1">'Oct 24'!$A$13:$B$88</definedName>
    <definedName name="Z_FBD21CE4_DAD6_4264_AED5_8525010F0A59_.wvu.FilterData" localSheetId="0" hidden="1">REF!#REF!</definedName>
    <definedName name="Z_FBD21CE4_DAD6_4264_AED5_8525010F0A59_.wvu.FilterData" localSheetId="9" hidden="1">'Sep 24'!$A$13:$B$88</definedName>
    <definedName name="Z_FBD7B5BB_CD3A_41AE_9D3B_C8B38F40B0B1_.wvu.FilterData" localSheetId="8" hidden="1">'Aou 24'!$A$13:$B$90</definedName>
    <definedName name="Z_FBD7B5BB_CD3A_41AE_9D3B_C8B38F40B0B1_.wvu.FilterData" localSheetId="4" hidden="1">'Avr 24'!$A$13:$B$88</definedName>
    <definedName name="Z_FBD7B5BB_CD3A_41AE_9D3B_C8B38F40B0B1_.wvu.FilterData" localSheetId="12" hidden="1">'Dec 24'!$A$13:$B$86</definedName>
    <definedName name="Z_FBD7B5BB_CD3A_41AE_9D3B_C8B38F40B0B1_.wvu.FilterData" localSheetId="2" hidden="1">'Fev 24'!$A$13:$B$90</definedName>
    <definedName name="Z_FBD7B5BB_CD3A_41AE_9D3B_C8B38F40B0B1_.wvu.FilterData" localSheetId="1" hidden="1">'Jan 24'!$A$13:$B$90</definedName>
    <definedName name="Z_FBD7B5BB_CD3A_41AE_9D3B_C8B38F40B0B1_.wvu.FilterData" localSheetId="7" hidden="1">'Jul 24'!$A$13:$B$90</definedName>
    <definedName name="Z_FBD7B5BB_CD3A_41AE_9D3B_C8B38F40B0B1_.wvu.FilterData" localSheetId="6" hidden="1">'Jun 24'!$A$13:$B$88</definedName>
    <definedName name="Z_FBD7B5BB_CD3A_41AE_9D3B_C8B38F40B0B1_.wvu.FilterData" localSheetId="5" hidden="1">'Mai 24'!$A$13:$B$88</definedName>
    <definedName name="Z_FBD7B5BB_CD3A_41AE_9D3B_C8B38F40B0B1_.wvu.FilterData" localSheetId="3" hidden="1">'Mar 24'!$A$13:$B$92</definedName>
    <definedName name="Z_FBD7B5BB_CD3A_41AE_9D3B_C8B38F40B0B1_.wvu.FilterData" localSheetId="11" hidden="1">'Nov 24'!$A$13:$B$86</definedName>
    <definedName name="Z_FBD7B5BB_CD3A_41AE_9D3B_C8B38F40B0B1_.wvu.FilterData" localSheetId="10" hidden="1">'Oct 24'!$A$13:$B$88</definedName>
    <definedName name="Z_FBD7B5BB_CD3A_41AE_9D3B_C8B38F40B0B1_.wvu.FilterData" localSheetId="0" hidden="1">REF!#REF!</definedName>
    <definedName name="Z_FBD7B5BB_CD3A_41AE_9D3B_C8B38F40B0B1_.wvu.FilterData" localSheetId="9" hidden="1">'Sep 24'!$A$13:$B$88</definedName>
    <definedName name="Z_FE030CDD_FC36_41E3_B3C6_F02070F99F83_.wvu.FilterData" localSheetId="8" hidden="1">'Aou 24'!$A$13:$B$90</definedName>
    <definedName name="Z_FE030CDD_FC36_41E3_B3C6_F02070F99F83_.wvu.FilterData" localSheetId="4" hidden="1">'Avr 24'!$A$13:$B$88</definedName>
    <definedName name="Z_FE030CDD_FC36_41E3_B3C6_F02070F99F83_.wvu.FilterData" localSheetId="12" hidden="1">'Dec 24'!$A$13:$B$86</definedName>
    <definedName name="Z_FE030CDD_FC36_41E3_B3C6_F02070F99F83_.wvu.FilterData" localSheetId="2" hidden="1">'Fev 24'!$A$13:$B$90</definedName>
    <definedName name="Z_FE030CDD_FC36_41E3_B3C6_F02070F99F83_.wvu.FilterData" localSheetId="1" hidden="1">'Jan 24'!$A$13:$B$90</definedName>
    <definedName name="Z_FE030CDD_FC36_41E3_B3C6_F02070F99F83_.wvu.FilterData" localSheetId="7" hidden="1">'Jul 24'!$A$13:$B$90</definedName>
    <definedName name="Z_FE030CDD_FC36_41E3_B3C6_F02070F99F83_.wvu.FilterData" localSheetId="6" hidden="1">'Jun 24'!$A$13:$B$88</definedName>
    <definedName name="Z_FE030CDD_FC36_41E3_B3C6_F02070F99F83_.wvu.FilterData" localSheetId="5" hidden="1">'Mai 24'!$A$13:$B$88</definedName>
    <definedName name="Z_FE030CDD_FC36_41E3_B3C6_F02070F99F83_.wvu.FilterData" localSheetId="3" hidden="1">'Mar 24'!$A$13:$B$92</definedName>
    <definedName name="Z_FE030CDD_FC36_41E3_B3C6_F02070F99F83_.wvu.FilterData" localSheetId="11" hidden="1">'Nov 24'!$A$13:$B$86</definedName>
    <definedName name="Z_FE030CDD_FC36_41E3_B3C6_F02070F99F83_.wvu.FilterData" localSheetId="10" hidden="1">'Oct 24'!$A$13:$B$88</definedName>
    <definedName name="Z_FE030CDD_FC36_41E3_B3C6_F02070F99F83_.wvu.FilterData" localSheetId="0" hidden="1">REF!#REF!</definedName>
    <definedName name="Z_FE030CDD_FC36_41E3_B3C6_F02070F99F83_.wvu.FilterData" localSheetId="9" hidden="1">'Sep 24'!$A$13:$B$88</definedName>
    <definedName name="Z_FE2762F8_0DC5_431D_B452_64B7F4CA7709_.wvu.FilterData" localSheetId="8" hidden="1">'Aou 24'!$A$13:$B$90</definedName>
    <definedName name="Z_FE2762F8_0DC5_431D_B452_64B7F4CA7709_.wvu.FilterData" localSheetId="4" hidden="1">'Avr 24'!$A$13:$B$88</definedName>
    <definedName name="Z_FE2762F8_0DC5_431D_B452_64B7F4CA7709_.wvu.FilterData" localSheetId="12" hidden="1">'Dec 24'!$A$13:$B$86</definedName>
    <definedName name="Z_FE2762F8_0DC5_431D_B452_64B7F4CA7709_.wvu.FilterData" localSheetId="2" hidden="1">'Fev 24'!$A$13:$B$90</definedName>
    <definedName name="Z_FE2762F8_0DC5_431D_B452_64B7F4CA7709_.wvu.FilterData" localSheetId="1" hidden="1">'Jan 24'!$A$13:$B$90</definedName>
    <definedName name="Z_FE2762F8_0DC5_431D_B452_64B7F4CA7709_.wvu.FilterData" localSheetId="7" hidden="1">'Jul 24'!$A$13:$B$90</definedName>
    <definedName name="Z_FE2762F8_0DC5_431D_B452_64B7F4CA7709_.wvu.FilterData" localSheetId="6" hidden="1">'Jun 24'!$A$13:$B$88</definedName>
    <definedName name="Z_FE2762F8_0DC5_431D_B452_64B7F4CA7709_.wvu.FilterData" localSheetId="5" hidden="1">'Mai 24'!$A$13:$B$88</definedName>
    <definedName name="Z_FE2762F8_0DC5_431D_B452_64B7F4CA7709_.wvu.FilterData" localSheetId="3" hidden="1">'Mar 24'!$A$13:$B$92</definedName>
    <definedName name="Z_FE2762F8_0DC5_431D_B452_64B7F4CA7709_.wvu.FilterData" localSheetId="11" hidden="1">'Nov 24'!$A$13:$B$86</definedName>
    <definedName name="Z_FE2762F8_0DC5_431D_B452_64B7F4CA7709_.wvu.FilterData" localSheetId="10" hidden="1">'Oct 24'!$A$13:$B$88</definedName>
    <definedName name="Z_FE2762F8_0DC5_431D_B452_64B7F4CA7709_.wvu.FilterData" localSheetId="0" hidden="1">REF!#REF!</definedName>
    <definedName name="Z_FE2762F8_0DC5_431D_B452_64B7F4CA7709_.wvu.FilterData" localSheetId="9" hidden="1">'Sep 24'!$A$13:$B$88</definedName>
    <definedName name="Z_FE9BD269_389D_4B19_BFEC_FE74B6698BA6_.wvu.FilterData" localSheetId="8" hidden="1">'Aou 24'!$A$13:$B$90</definedName>
    <definedName name="Z_FE9BD269_389D_4B19_BFEC_FE74B6698BA6_.wvu.FilterData" localSheetId="4" hidden="1">'Avr 24'!$A$13:$B$88</definedName>
    <definedName name="Z_FE9BD269_389D_4B19_BFEC_FE74B6698BA6_.wvu.FilterData" localSheetId="12" hidden="1">'Dec 24'!$A$13:$B$86</definedName>
    <definedName name="Z_FE9BD269_389D_4B19_BFEC_FE74B6698BA6_.wvu.FilterData" localSheetId="2" hidden="1">'Fev 24'!$A$13:$B$90</definedName>
    <definedName name="Z_FE9BD269_389D_4B19_BFEC_FE74B6698BA6_.wvu.FilterData" localSheetId="1" hidden="1">'Jan 24'!$A$13:$B$90</definedName>
    <definedName name="Z_FE9BD269_389D_4B19_BFEC_FE74B6698BA6_.wvu.FilterData" localSheetId="7" hidden="1">'Jul 24'!$A$13:$B$90</definedName>
    <definedName name="Z_FE9BD269_389D_4B19_BFEC_FE74B6698BA6_.wvu.FilterData" localSheetId="6" hidden="1">'Jun 24'!$A$13:$B$88</definedName>
    <definedName name="Z_FE9BD269_389D_4B19_BFEC_FE74B6698BA6_.wvu.FilterData" localSheetId="5" hidden="1">'Mai 24'!$A$13:$B$88</definedName>
    <definedName name="Z_FE9BD269_389D_4B19_BFEC_FE74B6698BA6_.wvu.FilterData" localSheetId="3" hidden="1">'Mar 24'!$A$13:$B$92</definedName>
    <definedName name="Z_FE9BD269_389D_4B19_BFEC_FE74B6698BA6_.wvu.FilterData" localSheetId="11" hidden="1">'Nov 24'!$A$13:$B$86</definedName>
    <definedName name="Z_FE9BD269_389D_4B19_BFEC_FE74B6698BA6_.wvu.FilterData" localSheetId="10" hidden="1">'Oct 24'!$A$13:$B$88</definedName>
    <definedName name="Z_FE9BD269_389D_4B19_BFEC_FE74B6698BA6_.wvu.FilterData" localSheetId="0" hidden="1">REF!#REF!</definedName>
    <definedName name="Z_FE9BD269_389D_4B19_BFEC_FE74B6698BA6_.wvu.FilterData" localSheetId="9" hidden="1">'Sep 24'!$A$13:$B$88</definedName>
    <definedName name="Z_FEAF1919_2703_48E7_81FF_11DBE70377F5_.wvu.FilterData" localSheetId="8" hidden="1">'Aou 24'!$A$13:$B$90</definedName>
    <definedName name="Z_FEAF1919_2703_48E7_81FF_11DBE70377F5_.wvu.FilterData" localSheetId="4" hidden="1">'Avr 24'!$A$13:$B$88</definedName>
    <definedName name="Z_FEAF1919_2703_48E7_81FF_11DBE70377F5_.wvu.FilterData" localSheetId="12" hidden="1">'Dec 24'!$A$13:$B$86</definedName>
    <definedName name="Z_FEAF1919_2703_48E7_81FF_11DBE70377F5_.wvu.FilterData" localSheetId="2" hidden="1">'Fev 24'!$A$13:$B$90</definedName>
    <definedName name="Z_FEAF1919_2703_48E7_81FF_11DBE70377F5_.wvu.FilterData" localSheetId="1" hidden="1">'Jan 24'!$A$13:$B$90</definedName>
    <definedName name="Z_FEAF1919_2703_48E7_81FF_11DBE70377F5_.wvu.FilterData" localSheetId="7" hidden="1">'Jul 24'!$A$13:$B$90</definedName>
    <definedName name="Z_FEAF1919_2703_48E7_81FF_11DBE70377F5_.wvu.FilterData" localSheetId="6" hidden="1">'Jun 24'!$A$13:$B$88</definedName>
    <definedName name="Z_FEAF1919_2703_48E7_81FF_11DBE70377F5_.wvu.FilterData" localSheetId="5" hidden="1">'Mai 24'!$A$13:$B$88</definedName>
    <definedName name="Z_FEAF1919_2703_48E7_81FF_11DBE70377F5_.wvu.FilterData" localSheetId="3" hidden="1">'Mar 24'!$A$13:$B$92</definedName>
    <definedName name="Z_FEAF1919_2703_48E7_81FF_11DBE70377F5_.wvu.FilterData" localSheetId="11" hidden="1">'Nov 24'!$A$13:$B$86</definedName>
    <definedName name="Z_FEAF1919_2703_48E7_81FF_11DBE70377F5_.wvu.FilterData" localSheetId="10" hidden="1">'Oct 24'!$A$13:$B$88</definedName>
    <definedName name="Z_FEAF1919_2703_48E7_81FF_11DBE70377F5_.wvu.FilterData" localSheetId="0" hidden="1">REF!#REF!</definedName>
    <definedName name="Z_FEAF1919_2703_48E7_81FF_11DBE70377F5_.wvu.FilterData" localSheetId="9" hidden="1">'Sep 24'!$A$13:$B$88</definedName>
  </definedNames>
  <calcPr calcId="162913"/>
  <customWorkbookViews>
    <customWorkbookView name="Kinon Noel - Personal View" guid="{1A75641A-E1E9-4A6E-AABE-13CAFCBF4FFE}" mergeInterval="0" personalView="1" maximized="1" windowWidth="1249" windowHeight="718" tabRatio="721" activeSheetId="1"/>
    <customWorkbookView name="Stalmans Michel - Personal View" guid="{FE9BD269-389D-4B19-BFEC-FE74B6698BA6}" mergeInterval="0" personalView="1" maximized="1" windowWidth="1276" windowHeight="809" tabRatio="721" activeSheetId="1"/>
    <customWorkbookView name="Bartholome Rene - Personal View" guid="{C5E38119-57ED-4C3E-8FDE-10CD93717A9D}" mergeInterval="0" personalView="1" maximized="1" windowWidth="1276" windowHeight="799" tabRatio="721" activeSheetId="1"/>
    <customWorkbookView name="Lormiez Marie-Anne - Personal View" guid="{CBC68695-3603-407B-A62F-79B4311960A1}" mergeInterval="0" personalView="1" maximized="1" windowWidth="1276" windowHeight="799" tabRatio="721" activeSheetId="1"/>
    <customWorkbookView name="moureau.k - Personal View" guid="{E5D926A2-DB11-46C6-A9E2-8E4E5DFBD4FC}" mergeInterval="0" personalView="1" maximized="1" windowWidth="1276" windowHeight="904" tabRatio="721" activeSheetId="3"/>
    <customWorkbookView name="Bosman.F - Personal View" guid="{AE63B7F1-5DD9-4B8C-B843-C6C66E5793A2}" mergeInterval="0" personalView="1" maximized="1" windowWidth="1248" windowHeight="805" tabRatio="721" activeSheetId="3"/>
    <customWorkbookView name="Landry Johan - Personal View" guid="{ED17DF4C-E63A-4C52-9BE5-9F92C0362226}" mergeInterval="0" personalView="1" maximized="1" windowWidth="1276" windowHeight="799" tabRatio="721" activeSheetId="1"/>
    <customWorkbookView name="Bisenius Annie - Personal View" guid="{12678005-6167-4AC9-B1F0-1BC353B3E8E1}" mergeInterval="0" personalView="1" maximized="1" windowWidth="1276" windowHeight="799" tabRatio="721" activeSheetId="1"/>
    <customWorkbookView name="Ghyselinck Annette - Personal View" guid="{694D07A0-8562-49AA-9610-41934E6F2855}" mergeInterval="0" personalView="1" maximized="1" windowWidth="1264" windowHeight="777" tabRatio="721" activeSheetId="1"/>
    <customWorkbookView name="Hendricx Jean-Paul - Personal View" guid="{F6FFE7B9-656D-49DD-BFD8-5098A1AF5577}" mergeInterval="0" personalView="1" maximized="1" windowWidth="1280" windowHeight="838" tabRatio="721" activeSheetId="1"/>
    <customWorkbookView name="Garray Roger - Personal View" guid="{CB650201-F9A7-43F7-A61A-2A714CD291A3}" mergeInterval="0" personalView="1" maximized="1" windowWidth="1276" windowHeight="838" tabRatio="721" activeSheetId="1"/>
    <customWorkbookView name="Minsoul Danielle - Personal View" guid="{155816D6-F7CF-4171-B477-5828C87B2337}" mergeInterval="0" personalView="1" maximized="1" windowWidth="1276" windowHeight="799" tabRatio="721" activeSheetId="1"/>
    <customWorkbookView name="Moureau Karl - Personal View" guid="{8CC86802-8F41-46D9-939E-5510D86B6FC5}" mergeInterval="0" personalView="1" maximized="1" windowWidth="1172" windowHeight="735" tabRatio="721" activeSheetId="1"/>
    <customWorkbookView name="Donners Myriam - Personal View" guid="{89D773D3-919B-41DC-A6BD-5518C7364BC5}" mergeInterval="0" personalView="1" maximized="1" windowWidth="1276" windowHeight="799" tabRatio="721" activeSheetId="1"/>
    <customWorkbookView name="Naze Laurent - Personal View" guid="{3122567F-42DF-428D-9BFF-71AFA44D27B2}" mergeInterval="0" personalView="1" maximized="1" windowWidth="1276" windowHeight="838" tabRatio="7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9" i="101" l="1"/>
  <c r="AL69" i="101" l="1"/>
  <c r="AN69" i="101"/>
  <c r="AP69" i="101"/>
  <c r="AR69" i="101"/>
  <c r="AT69" i="101"/>
  <c r="AV69" i="101"/>
  <c r="AX69" i="101"/>
  <c r="BA69" i="101"/>
  <c r="BC69" i="101"/>
  <c r="BF69" i="101"/>
  <c r="BI69" i="101"/>
  <c r="BK69" i="101"/>
  <c r="BM69" i="101"/>
  <c r="BO69" i="101"/>
  <c r="BQ69" i="101"/>
  <c r="BS69" i="101"/>
  <c r="BU69" i="101"/>
  <c r="BW69" i="101"/>
  <c r="BY69" i="101"/>
  <c r="AL70" i="101"/>
  <c r="AN70" i="101"/>
  <c r="AP70" i="101"/>
  <c r="AQ69" i="101" s="1"/>
  <c r="AR70" i="101"/>
  <c r="AT70" i="101"/>
  <c r="AV70" i="101"/>
  <c r="AX70" i="101"/>
  <c r="BA70" i="101"/>
  <c r="BC70" i="101"/>
  <c r="BF70" i="101"/>
  <c r="BI70" i="101"/>
  <c r="BK70" i="101"/>
  <c r="BM70" i="101"/>
  <c r="BO70" i="101"/>
  <c r="BQ70" i="101"/>
  <c r="BS70" i="101"/>
  <c r="BU70" i="101"/>
  <c r="BW70" i="101"/>
  <c r="BY70" i="101"/>
  <c r="BY22" i="103"/>
  <c r="BW22" i="103"/>
  <c r="BU22" i="103"/>
  <c r="BS22" i="103"/>
  <c r="BQ22" i="103"/>
  <c r="BO22" i="103"/>
  <c r="BM22" i="103"/>
  <c r="BK22" i="103"/>
  <c r="BI22" i="103"/>
  <c r="BF22" i="103"/>
  <c r="BC22" i="103"/>
  <c r="BA22" i="103"/>
  <c r="AX22" i="103"/>
  <c r="AV22" i="103"/>
  <c r="AT22" i="103"/>
  <c r="AR22" i="103"/>
  <c r="AP22" i="103"/>
  <c r="AN22" i="103"/>
  <c r="AL22" i="103"/>
  <c r="BY21" i="103"/>
  <c r="BW21" i="103"/>
  <c r="BU21" i="103"/>
  <c r="BS21" i="103"/>
  <c r="BQ21" i="103"/>
  <c r="BO21" i="103"/>
  <c r="BM21" i="103"/>
  <c r="BK21" i="103"/>
  <c r="BI21" i="103"/>
  <c r="BF21" i="103"/>
  <c r="BC21" i="103"/>
  <c r="BA21" i="103"/>
  <c r="AX21" i="103"/>
  <c r="AV21" i="103"/>
  <c r="AT21" i="103"/>
  <c r="AR21" i="103"/>
  <c r="AP21" i="103"/>
  <c r="AN21" i="103"/>
  <c r="AL21" i="103"/>
  <c r="BY22" i="102"/>
  <c r="BW22" i="102"/>
  <c r="BU22" i="102"/>
  <c r="BS22" i="102"/>
  <c r="BQ22" i="102"/>
  <c r="BO22" i="102"/>
  <c r="BM22" i="102"/>
  <c r="BK22" i="102"/>
  <c r="BI22" i="102"/>
  <c r="BF22" i="102"/>
  <c r="BC22" i="102"/>
  <c r="BA22" i="102"/>
  <c r="AX22" i="102"/>
  <c r="AV22" i="102"/>
  <c r="AT22" i="102"/>
  <c r="AR22" i="102"/>
  <c r="AP22" i="102"/>
  <c r="AN22" i="102"/>
  <c r="AL22" i="102"/>
  <c r="BY21" i="102"/>
  <c r="BW21" i="102"/>
  <c r="BU21" i="102"/>
  <c r="BS21" i="102"/>
  <c r="BQ21" i="102"/>
  <c r="BO21" i="102"/>
  <c r="BM21" i="102"/>
  <c r="BK21" i="102"/>
  <c r="BI21" i="102"/>
  <c r="BF21" i="102"/>
  <c r="BC21" i="102"/>
  <c r="BA21" i="102"/>
  <c r="AX21" i="102"/>
  <c r="AV21" i="102"/>
  <c r="AW21" i="102" s="1"/>
  <c r="AT21" i="102"/>
  <c r="AR21" i="102"/>
  <c r="AP21" i="102"/>
  <c r="AN21" i="102"/>
  <c r="AL21" i="102"/>
  <c r="BY22" i="101"/>
  <c r="BW22" i="101"/>
  <c r="BU22" i="101"/>
  <c r="BS22" i="101"/>
  <c r="BQ22" i="101"/>
  <c r="BO22" i="101"/>
  <c r="BM22" i="101"/>
  <c r="BK22" i="101"/>
  <c r="BI22" i="101"/>
  <c r="BF22" i="101"/>
  <c r="BC22" i="101"/>
  <c r="BA22" i="101"/>
  <c r="AX22" i="101"/>
  <c r="AV22" i="101"/>
  <c r="AT22" i="101"/>
  <c r="AR22" i="101"/>
  <c r="AP22" i="101"/>
  <c r="AN22" i="101"/>
  <c r="AL22" i="101"/>
  <c r="BY21" i="101"/>
  <c r="BW21" i="101"/>
  <c r="BU21" i="101"/>
  <c r="BS21" i="101"/>
  <c r="BQ21" i="101"/>
  <c r="BO21" i="101"/>
  <c r="BM21" i="101"/>
  <c r="BK21" i="101"/>
  <c r="BI21" i="101"/>
  <c r="BF21" i="101"/>
  <c r="BC21" i="101"/>
  <c r="BA21" i="101"/>
  <c r="AX21" i="101"/>
  <c r="AV21" i="101"/>
  <c r="AT21" i="101"/>
  <c r="AR21" i="101"/>
  <c r="AP21" i="101"/>
  <c r="AN21" i="101"/>
  <c r="AL21" i="101"/>
  <c r="BV21" i="103" l="1"/>
  <c r="BX21" i="103"/>
  <c r="BP21" i="102"/>
  <c r="BR21" i="102"/>
  <c r="AY21" i="102"/>
  <c r="BR69" i="101"/>
  <c r="BL69" i="101"/>
  <c r="BP69" i="101"/>
  <c r="AW69" i="101"/>
  <c r="BN69" i="101"/>
  <c r="AU69" i="101"/>
  <c r="AS69" i="101"/>
  <c r="BZ69" i="101"/>
  <c r="BJ69" i="101"/>
  <c r="BX69" i="101"/>
  <c r="BG69" i="101"/>
  <c r="BH69" i="101" s="1"/>
  <c r="AO69" i="101"/>
  <c r="BV69" i="101"/>
  <c r="BD69" i="101"/>
  <c r="BE69" i="101" s="1"/>
  <c r="AM69" i="101"/>
  <c r="BB69" i="101"/>
  <c r="BT69" i="101"/>
  <c r="AY69" i="101"/>
  <c r="BJ21" i="102"/>
  <c r="BT21" i="101"/>
  <c r="BV21" i="101"/>
  <c r="BB21" i="101"/>
  <c r="AY21" i="101"/>
  <c r="BR21" i="101"/>
  <c r="BV21" i="102"/>
  <c r="BX21" i="102"/>
  <c r="BZ21" i="102"/>
  <c r="BX21" i="101"/>
  <c r="BR21" i="103"/>
  <c r="BB21" i="103"/>
  <c r="BZ21" i="103"/>
  <c r="BN21" i="102"/>
  <c r="AU21" i="102"/>
  <c r="BB21" i="102"/>
  <c r="AQ21" i="102"/>
  <c r="BD21" i="102"/>
  <c r="BE21" i="102" s="1"/>
  <c r="AO21" i="102"/>
  <c r="BG21" i="102"/>
  <c r="BH21" i="102" s="1"/>
  <c r="AS21" i="102"/>
  <c r="BL21" i="102"/>
  <c r="BT21" i="102"/>
  <c r="AM21" i="102"/>
  <c r="AS21" i="101"/>
  <c r="BL21" i="101"/>
  <c r="BP21" i="101"/>
  <c r="AW21" i="101"/>
  <c r="AQ21" i="101"/>
  <c r="AM21" i="101"/>
  <c r="BD21" i="101"/>
  <c r="BE21" i="101" s="1"/>
  <c r="AO21" i="101"/>
  <c r="BG21" i="101"/>
  <c r="BH21" i="101" s="1"/>
  <c r="BN21" i="101"/>
  <c r="AU21" i="101"/>
  <c r="BJ21" i="101"/>
  <c r="BZ21" i="101"/>
  <c r="BN21" i="103"/>
  <c r="BJ21" i="103"/>
  <c r="AM21" i="103"/>
  <c r="AO21" i="103"/>
  <c r="BD21" i="103"/>
  <c r="BE21" i="103" s="1"/>
  <c r="BT21" i="103"/>
  <c r="AY21" i="103"/>
  <c r="AQ21" i="103"/>
  <c r="BG21" i="103"/>
  <c r="BH21" i="103" s="1"/>
  <c r="AS21" i="103"/>
  <c r="AW21" i="103"/>
  <c r="AU21" i="103"/>
  <c r="BL21" i="103"/>
  <c r="BP21" i="103"/>
  <c r="BY22" i="100"/>
  <c r="BW22" i="100"/>
  <c r="BU22" i="100"/>
  <c r="BS22" i="100"/>
  <c r="BQ22" i="100"/>
  <c r="BO22" i="100"/>
  <c r="BM22" i="100"/>
  <c r="BK22" i="100"/>
  <c r="BI22" i="100"/>
  <c r="BF22" i="100"/>
  <c r="BC22" i="100"/>
  <c r="BA22" i="100"/>
  <c r="AX22" i="100"/>
  <c r="AV22" i="100"/>
  <c r="AT22" i="100"/>
  <c r="AR22" i="100"/>
  <c r="AP22" i="100"/>
  <c r="AN22" i="100"/>
  <c r="AL22" i="100"/>
  <c r="BY21" i="100"/>
  <c r="BW21" i="100"/>
  <c r="BU21" i="100"/>
  <c r="BS21" i="100"/>
  <c r="BQ21" i="100"/>
  <c r="BO21" i="100"/>
  <c r="BM21" i="100"/>
  <c r="BK21" i="100"/>
  <c r="BI21" i="100"/>
  <c r="BF21" i="100"/>
  <c r="BC21" i="100"/>
  <c r="BA21" i="100"/>
  <c r="AX21" i="100"/>
  <c r="AV21" i="100"/>
  <c r="AT21" i="100"/>
  <c r="AR21" i="100"/>
  <c r="AP21" i="100"/>
  <c r="AN21" i="100"/>
  <c r="AL21" i="100"/>
  <c r="AW21" i="100" l="1"/>
  <c r="CB69" i="101"/>
  <c r="AZ69" i="101"/>
  <c r="CA69" i="101" s="1"/>
  <c r="AK69" i="101" s="1"/>
  <c r="AY21" i="100"/>
  <c r="BR21" i="100"/>
  <c r="CB21" i="102"/>
  <c r="AZ21" i="102"/>
  <c r="CA21" i="102" s="1"/>
  <c r="AK21" i="102" s="1"/>
  <c r="CB21" i="101"/>
  <c r="AZ21" i="101"/>
  <c r="CA21" i="101" s="1"/>
  <c r="AK21" i="101" s="1"/>
  <c r="CB21" i="103"/>
  <c r="AZ21" i="103"/>
  <c r="CA21" i="103" s="1"/>
  <c r="AK21" i="103" s="1"/>
  <c r="AM21" i="100"/>
  <c r="BD21" i="100"/>
  <c r="BE21" i="100" s="1"/>
  <c r="BV21" i="100"/>
  <c r="AO21" i="100"/>
  <c r="BG21" i="100"/>
  <c r="BH21" i="100" s="1"/>
  <c r="BX21" i="100"/>
  <c r="BT21" i="100"/>
  <c r="BZ21" i="100"/>
  <c r="BJ21" i="100"/>
  <c r="AQ21" i="100"/>
  <c r="BN21" i="100"/>
  <c r="AS21" i="100"/>
  <c r="AU21" i="100"/>
  <c r="BL21" i="100"/>
  <c r="BP21" i="100"/>
  <c r="BB21" i="100"/>
  <c r="BY190" i="102"/>
  <c r="BW190" i="102"/>
  <c r="BU190" i="102"/>
  <c r="BS190" i="102"/>
  <c r="BQ190" i="102"/>
  <c r="BO190" i="102"/>
  <c r="BM190" i="102"/>
  <c r="BK190" i="102"/>
  <c r="BI190" i="102"/>
  <c r="BF190" i="102"/>
  <c r="BC190" i="102"/>
  <c r="BA190" i="102"/>
  <c r="AX190" i="102"/>
  <c r="AV190" i="102"/>
  <c r="AT190" i="102"/>
  <c r="AR190" i="102"/>
  <c r="AP190" i="102"/>
  <c r="AN190" i="102"/>
  <c r="AL190" i="102"/>
  <c r="BY189" i="102"/>
  <c r="BW189" i="102"/>
  <c r="BU189" i="102"/>
  <c r="BS189" i="102"/>
  <c r="BQ189" i="102"/>
  <c r="BO189" i="102"/>
  <c r="BM189" i="102"/>
  <c r="BK189" i="102"/>
  <c r="BI189" i="102"/>
  <c r="BF189" i="102"/>
  <c r="BC189" i="102"/>
  <c r="BA189" i="102"/>
  <c r="AX189" i="102"/>
  <c r="AV189" i="102"/>
  <c r="AT189" i="102"/>
  <c r="AR189" i="102"/>
  <c r="AP189" i="102"/>
  <c r="AN189" i="102"/>
  <c r="AL189" i="102"/>
  <c r="BY190" i="103"/>
  <c r="BW190" i="103"/>
  <c r="BU190" i="103"/>
  <c r="BS190" i="103"/>
  <c r="BQ190" i="103"/>
  <c r="BO190" i="103"/>
  <c r="BM190" i="103"/>
  <c r="BK190" i="103"/>
  <c r="BI190" i="103"/>
  <c r="BF190" i="103"/>
  <c r="BC190" i="103"/>
  <c r="BA190" i="103"/>
  <c r="AX190" i="103"/>
  <c r="AV190" i="103"/>
  <c r="AT190" i="103"/>
  <c r="AR190" i="103"/>
  <c r="AP190" i="103"/>
  <c r="AN190" i="103"/>
  <c r="AL190" i="103"/>
  <c r="BY189" i="103"/>
  <c r="BW189" i="103"/>
  <c r="BU189" i="103"/>
  <c r="BS189" i="103"/>
  <c r="BQ189" i="103"/>
  <c r="BO189" i="103"/>
  <c r="BM189" i="103"/>
  <c r="BK189" i="103"/>
  <c r="BI189" i="103"/>
  <c r="BF189" i="103"/>
  <c r="BC189" i="103"/>
  <c r="BA189" i="103"/>
  <c r="AX189" i="103"/>
  <c r="AV189" i="103"/>
  <c r="AT189" i="103"/>
  <c r="AR189" i="103"/>
  <c r="AP189" i="103"/>
  <c r="AN189" i="103"/>
  <c r="AL189" i="103"/>
  <c r="BY164" i="103"/>
  <c r="BW164" i="103"/>
  <c r="BU164" i="103"/>
  <c r="BS164" i="103"/>
  <c r="BQ164" i="103"/>
  <c r="BO164" i="103"/>
  <c r="BM164" i="103"/>
  <c r="BK164" i="103"/>
  <c r="BI164" i="103"/>
  <c r="BF164" i="103"/>
  <c r="BC164" i="103"/>
  <c r="BA164" i="103"/>
  <c r="AX164" i="103"/>
  <c r="AV164" i="103"/>
  <c r="AT164" i="103"/>
  <c r="AR164" i="103"/>
  <c r="AP164" i="103"/>
  <c r="AN164" i="103"/>
  <c r="AL164" i="103"/>
  <c r="BY163" i="103"/>
  <c r="BW163" i="103"/>
  <c r="BU163" i="103"/>
  <c r="BS163" i="103"/>
  <c r="BQ163" i="103"/>
  <c r="BO163" i="103"/>
  <c r="BM163" i="103"/>
  <c r="BK163" i="103"/>
  <c r="BI163" i="103"/>
  <c r="BF163" i="103"/>
  <c r="BC163" i="103"/>
  <c r="BA163" i="103"/>
  <c r="AX163" i="103"/>
  <c r="AV163" i="103"/>
  <c r="AT163" i="103"/>
  <c r="AR163" i="103"/>
  <c r="AP163" i="103"/>
  <c r="AN163" i="103"/>
  <c r="AL163" i="103"/>
  <c r="D163" i="103"/>
  <c r="BY164" i="102"/>
  <c r="BW164" i="102"/>
  <c r="BU164" i="102"/>
  <c r="BS164" i="102"/>
  <c r="BQ164" i="102"/>
  <c r="BO164" i="102"/>
  <c r="BM164" i="102"/>
  <c r="BK164" i="102"/>
  <c r="BI164" i="102"/>
  <c r="BF164" i="102"/>
  <c r="BC164" i="102"/>
  <c r="BA164" i="102"/>
  <c r="AX164" i="102"/>
  <c r="AV164" i="102"/>
  <c r="AT164" i="102"/>
  <c r="AR164" i="102"/>
  <c r="AP164" i="102"/>
  <c r="AN164" i="102"/>
  <c r="AL164" i="102"/>
  <c r="BY163" i="102"/>
  <c r="BW163" i="102"/>
  <c r="BU163" i="102"/>
  <c r="BS163" i="102"/>
  <c r="BQ163" i="102"/>
  <c r="BO163" i="102"/>
  <c r="BM163" i="102"/>
  <c r="BK163" i="102"/>
  <c r="BI163" i="102"/>
  <c r="BF163" i="102"/>
  <c r="BC163" i="102"/>
  <c r="BA163" i="102"/>
  <c r="AX163" i="102"/>
  <c r="AV163" i="102"/>
  <c r="AT163" i="102"/>
  <c r="AR163" i="102"/>
  <c r="AP163" i="102"/>
  <c r="AN163" i="102"/>
  <c r="AL163" i="102"/>
  <c r="D163" i="102"/>
  <c r="AW189" i="103" l="1"/>
  <c r="AW163" i="103"/>
  <c r="AY189" i="103"/>
  <c r="BP163" i="103"/>
  <c r="BZ163" i="102"/>
  <c r="BB189" i="102"/>
  <c r="AS163" i="102"/>
  <c r="BL163" i="102"/>
  <c r="BN163" i="102"/>
  <c r="BP163" i="102"/>
  <c r="AM189" i="102"/>
  <c r="BV189" i="102"/>
  <c r="BD189" i="102"/>
  <c r="BE189" i="102" s="1"/>
  <c r="AO189" i="102"/>
  <c r="BX189" i="102"/>
  <c r="BG189" i="102"/>
  <c r="BH189" i="102" s="1"/>
  <c r="AY189" i="102"/>
  <c r="BR189" i="102"/>
  <c r="AU163" i="102"/>
  <c r="AW189" i="102"/>
  <c r="BL189" i="102"/>
  <c r="AM163" i="102"/>
  <c r="BT163" i="103"/>
  <c r="AY163" i="102"/>
  <c r="BT189" i="102"/>
  <c r="BR189" i="103"/>
  <c r="BB163" i="103"/>
  <c r="AS163" i="103"/>
  <c r="AM189" i="103"/>
  <c r="BV189" i="103"/>
  <c r="BB189" i="103"/>
  <c r="BT189" i="103"/>
  <c r="AO189" i="103"/>
  <c r="BG189" i="103"/>
  <c r="BH189" i="103" s="1"/>
  <c r="BX189" i="103"/>
  <c r="AO163" i="103"/>
  <c r="BG163" i="103"/>
  <c r="BH163" i="103" s="1"/>
  <c r="BX163" i="103"/>
  <c r="AS189" i="103"/>
  <c r="BL189" i="103"/>
  <c r="AQ189" i="103"/>
  <c r="BJ189" i="103"/>
  <c r="BZ189" i="103"/>
  <c r="BJ163" i="103"/>
  <c r="BZ163" i="103"/>
  <c r="AU189" i="103"/>
  <c r="BN189" i="103"/>
  <c r="AU189" i="102"/>
  <c r="AQ163" i="102"/>
  <c r="BJ163" i="102"/>
  <c r="BP189" i="102"/>
  <c r="CB21" i="100"/>
  <c r="AZ21" i="100"/>
  <c r="CA21" i="100" s="1"/>
  <c r="AK21" i="100" s="1"/>
  <c r="AY163" i="103"/>
  <c r="BR163" i="103"/>
  <c r="BL163" i="103"/>
  <c r="BD189" i="103"/>
  <c r="BE189" i="103" s="1"/>
  <c r="BP189" i="103"/>
  <c r="AM163" i="103"/>
  <c r="BD163" i="103"/>
  <c r="BE163" i="103" s="1"/>
  <c r="BV163" i="103"/>
  <c r="AS189" i="102"/>
  <c r="BB163" i="102"/>
  <c r="BJ189" i="102"/>
  <c r="BD163" i="102"/>
  <c r="BE163" i="102" s="1"/>
  <c r="BT163" i="102"/>
  <c r="BN189" i="102"/>
  <c r="AQ189" i="102"/>
  <c r="AO163" i="102"/>
  <c r="BV163" i="102"/>
  <c r="AW163" i="102"/>
  <c r="BZ189" i="102"/>
  <c r="BX163" i="102"/>
  <c r="BR163" i="102"/>
  <c r="BG163" i="102"/>
  <c r="BH163" i="102" s="1"/>
  <c r="AU163" i="103"/>
  <c r="BN163" i="103"/>
  <c r="AQ163" i="103"/>
  <c r="BY192" i="101"/>
  <c r="BW192" i="101"/>
  <c r="BU192" i="101"/>
  <c r="BS192" i="101"/>
  <c r="BQ192" i="101"/>
  <c r="BO192" i="101"/>
  <c r="BM192" i="101"/>
  <c r="BK192" i="101"/>
  <c r="BI192" i="101"/>
  <c r="BF192" i="101"/>
  <c r="BC192" i="101"/>
  <c r="BA192" i="101"/>
  <c r="AX192" i="101"/>
  <c r="AV192" i="101"/>
  <c r="AT192" i="101"/>
  <c r="AR192" i="101"/>
  <c r="AP192" i="101"/>
  <c r="AN192" i="101"/>
  <c r="AL192" i="101"/>
  <c r="BY191" i="101"/>
  <c r="BW191" i="101"/>
  <c r="BU191" i="101"/>
  <c r="BS191" i="101"/>
  <c r="BQ191" i="101"/>
  <c r="BO191" i="101"/>
  <c r="BM191" i="101"/>
  <c r="BK191" i="101"/>
  <c r="BI191" i="101"/>
  <c r="BF191" i="101"/>
  <c r="BC191" i="101"/>
  <c r="BA191" i="101"/>
  <c r="AX191" i="101"/>
  <c r="AV191" i="101"/>
  <c r="AT191" i="101"/>
  <c r="AR191" i="101"/>
  <c r="AP191" i="101"/>
  <c r="AN191" i="101"/>
  <c r="AL191" i="101"/>
  <c r="BY168" i="101"/>
  <c r="BW168" i="101"/>
  <c r="BU168" i="101"/>
  <c r="BS168" i="101"/>
  <c r="BQ168" i="101"/>
  <c r="BO168" i="101"/>
  <c r="BM168" i="101"/>
  <c r="BK168" i="101"/>
  <c r="BI168" i="101"/>
  <c r="BF168" i="101"/>
  <c r="BC168" i="101"/>
  <c r="BA168" i="101"/>
  <c r="AX168" i="101"/>
  <c r="AV168" i="101"/>
  <c r="AT168" i="101"/>
  <c r="AR168" i="101"/>
  <c r="AP168" i="101"/>
  <c r="AN168" i="101"/>
  <c r="AL168" i="101"/>
  <c r="BY167" i="101"/>
  <c r="BW167" i="101"/>
  <c r="BU167" i="101"/>
  <c r="BS167" i="101"/>
  <c r="BQ167" i="101"/>
  <c r="BO167" i="101"/>
  <c r="BM167" i="101"/>
  <c r="BK167" i="101"/>
  <c r="BI167" i="101"/>
  <c r="BF167" i="101"/>
  <c r="BC167" i="101"/>
  <c r="BA167" i="101"/>
  <c r="AX167" i="101"/>
  <c r="AV167" i="101"/>
  <c r="AT167" i="101"/>
  <c r="AR167" i="101"/>
  <c r="AP167" i="101"/>
  <c r="AN167" i="101"/>
  <c r="AL167" i="101"/>
  <c r="BY192" i="100"/>
  <c r="BW192" i="100"/>
  <c r="BU192" i="100"/>
  <c r="BS192" i="100"/>
  <c r="BQ192" i="100"/>
  <c r="BO192" i="100"/>
  <c r="BM192" i="100"/>
  <c r="BK192" i="100"/>
  <c r="BI192" i="100"/>
  <c r="BF192" i="100"/>
  <c r="BC192" i="100"/>
  <c r="BA192" i="100"/>
  <c r="AX192" i="100"/>
  <c r="AV192" i="100"/>
  <c r="AT192" i="100"/>
  <c r="AR192" i="100"/>
  <c r="AP192" i="100"/>
  <c r="AN192" i="100"/>
  <c r="AL192" i="100"/>
  <c r="BY191" i="100"/>
  <c r="BW191" i="100"/>
  <c r="BU191" i="100"/>
  <c r="BS191" i="100"/>
  <c r="BQ191" i="100"/>
  <c r="BO191" i="100"/>
  <c r="BM191" i="100"/>
  <c r="BK191" i="100"/>
  <c r="BI191" i="100"/>
  <c r="BF191" i="100"/>
  <c r="BC191" i="100"/>
  <c r="BA191" i="100"/>
  <c r="AX191" i="100"/>
  <c r="AV191" i="100"/>
  <c r="AT191" i="100"/>
  <c r="AR191" i="100"/>
  <c r="AP191" i="100"/>
  <c r="AN191" i="100"/>
  <c r="AL191" i="100"/>
  <c r="BY168" i="100"/>
  <c r="BW168" i="100"/>
  <c r="BU168" i="100"/>
  <c r="BS168" i="100"/>
  <c r="BQ168" i="100"/>
  <c r="BO168" i="100"/>
  <c r="BM168" i="100"/>
  <c r="BK168" i="100"/>
  <c r="BI168" i="100"/>
  <c r="BF168" i="100"/>
  <c r="BC168" i="100"/>
  <c r="BA168" i="100"/>
  <c r="AX168" i="100"/>
  <c r="AV168" i="100"/>
  <c r="AT168" i="100"/>
  <c r="AR168" i="100"/>
  <c r="AP168" i="100"/>
  <c r="AN168" i="100"/>
  <c r="AL168" i="100"/>
  <c r="BY167" i="100"/>
  <c r="BW167" i="100"/>
  <c r="BU167" i="100"/>
  <c r="BS167" i="100"/>
  <c r="BQ167" i="100"/>
  <c r="BO167" i="100"/>
  <c r="BM167" i="100"/>
  <c r="BK167" i="100"/>
  <c r="BI167" i="100"/>
  <c r="BF167" i="100"/>
  <c r="BC167" i="100"/>
  <c r="BA167" i="100"/>
  <c r="AX167" i="100"/>
  <c r="AV167" i="100"/>
  <c r="AT167" i="100"/>
  <c r="AR167" i="100"/>
  <c r="AP167" i="100"/>
  <c r="AN167" i="100"/>
  <c r="AL167" i="100"/>
  <c r="BY170" i="99"/>
  <c r="BW170" i="99"/>
  <c r="BU170" i="99"/>
  <c r="BS170" i="99"/>
  <c r="BQ170" i="99"/>
  <c r="BO170" i="99"/>
  <c r="BM170" i="99"/>
  <c r="BK170" i="99"/>
  <c r="BI170" i="99"/>
  <c r="BF170" i="99"/>
  <c r="BC170" i="99"/>
  <c r="BA170" i="99"/>
  <c r="AX170" i="99"/>
  <c r="AV170" i="99"/>
  <c r="AT170" i="99"/>
  <c r="AR170" i="99"/>
  <c r="AP170" i="99"/>
  <c r="AN170" i="99"/>
  <c r="AL170" i="99"/>
  <c r="BY169" i="99"/>
  <c r="BW169" i="99"/>
  <c r="BU169" i="99"/>
  <c r="BS169" i="99"/>
  <c r="BQ169" i="99"/>
  <c r="BO169" i="99"/>
  <c r="BM169" i="99"/>
  <c r="BK169" i="99"/>
  <c r="BI169" i="99"/>
  <c r="BF169" i="99"/>
  <c r="BC169" i="99"/>
  <c r="BA169" i="99"/>
  <c r="AX169" i="99"/>
  <c r="AV169" i="99"/>
  <c r="AT169" i="99"/>
  <c r="AR169" i="99"/>
  <c r="AP169" i="99"/>
  <c r="AN169" i="99"/>
  <c r="AL169" i="99"/>
  <c r="BT191" i="101" l="1"/>
  <c r="AY191" i="101"/>
  <c r="AM191" i="101"/>
  <c r="BD191" i="101"/>
  <c r="BE191" i="101" s="1"/>
  <c r="AZ163" i="102"/>
  <c r="CA163" i="102" s="1"/>
  <c r="AK163" i="102" s="1"/>
  <c r="AU167" i="100"/>
  <c r="BN167" i="100"/>
  <c r="CB189" i="103"/>
  <c r="CB163" i="103"/>
  <c r="AZ189" i="103"/>
  <c r="CA189" i="103" s="1"/>
  <c r="AK189" i="103" s="1"/>
  <c r="CB189" i="102"/>
  <c r="AO191" i="101"/>
  <c r="BG191" i="101"/>
  <c r="BH191" i="101" s="1"/>
  <c r="AQ191" i="101"/>
  <c r="BJ191" i="101"/>
  <c r="BZ191" i="101"/>
  <c r="AY191" i="100"/>
  <c r="BR191" i="100"/>
  <c r="BV191" i="101"/>
  <c r="BX191" i="101"/>
  <c r="BB191" i="101"/>
  <c r="AU191" i="101"/>
  <c r="AW191" i="101"/>
  <c r="BP191" i="101"/>
  <c r="BV191" i="100"/>
  <c r="BZ191" i="100"/>
  <c r="BJ191" i="100"/>
  <c r="BX191" i="100"/>
  <c r="BP191" i="100"/>
  <c r="AU191" i="100"/>
  <c r="AM191" i="100"/>
  <c r="BD191" i="100"/>
  <c r="BE191" i="100" s="1"/>
  <c r="AO191" i="100"/>
  <c r="BG191" i="100"/>
  <c r="BH191" i="100" s="1"/>
  <c r="BL191" i="100"/>
  <c r="AZ163" i="103"/>
  <c r="CA163" i="103" s="1"/>
  <c r="AK163" i="103" s="1"/>
  <c r="AZ189" i="102"/>
  <c r="CA189" i="102" s="1"/>
  <c r="AK189" i="102" s="1"/>
  <c r="BN191" i="101"/>
  <c r="BR191" i="101"/>
  <c r="BL191" i="101"/>
  <c r="AY167" i="100"/>
  <c r="BR167" i="100"/>
  <c r="BT191" i="100"/>
  <c r="AQ167" i="100"/>
  <c r="BZ167" i="100"/>
  <c r="AS191" i="100"/>
  <c r="BJ167" i="100"/>
  <c r="AW191" i="100"/>
  <c r="BR167" i="101"/>
  <c r="AY167" i="101"/>
  <c r="AU167" i="101"/>
  <c r="AW167" i="101"/>
  <c r="BP167" i="101"/>
  <c r="BV167" i="101"/>
  <c r="AO167" i="101"/>
  <c r="AM167" i="101"/>
  <c r="BD167" i="101"/>
  <c r="BE167" i="101" s="1"/>
  <c r="AQ167" i="101"/>
  <c r="BJ167" i="101"/>
  <c r="BN167" i="101"/>
  <c r="BB169" i="99"/>
  <c r="BN169" i="99"/>
  <c r="CB163" i="102"/>
  <c r="AS191" i="101"/>
  <c r="BB167" i="101"/>
  <c r="BT167" i="101"/>
  <c r="BG167" i="101"/>
  <c r="BH167" i="101" s="1"/>
  <c r="BX167" i="101"/>
  <c r="BZ167" i="101"/>
  <c r="AS167" i="101"/>
  <c r="BL167" i="101"/>
  <c r="BN191" i="100"/>
  <c r="BB191" i="100"/>
  <c r="AQ191" i="100"/>
  <c r="BP167" i="100"/>
  <c r="AM167" i="100"/>
  <c r="BD167" i="100"/>
  <c r="BE167" i="100" s="1"/>
  <c r="BV167" i="100"/>
  <c r="BB167" i="100"/>
  <c r="BT167" i="100"/>
  <c r="AO167" i="100"/>
  <c r="BG167" i="100"/>
  <c r="BH167" i="100" s="1"/>
  <c r="BX167" i="100"/>
  <c r="BL167" i="100"/>
  <c r="AS167" i="100"/>
  <c r="AW167" i="100"/>
  <c r="AS169" i="99"/>
  <c r="AU169" i="99"/>
  <c r="AW169" i="99"/>
  <c r="BP169" i="99"/>
  <c r="AY169" i="99"/>
  <c r="BR169" i="99"/>
  <c r="AM169" i="99"/>
  <c r="BD169" i="99"/>
  <c r="BE169" i="99" s="1"/>
  <c r="BV169" i="99"/>
  <c r="AO169" i="99"/>
  <c r="BG169" i="99"/>
  <c r="BH169" i="99" s="1"/>
  <c r="BX169" i="99"/>
  <c r="AQ169" i="99"/>
  <c r="BJ169" i="99"/>
  <c r="BZ169" i="99"/>
  <c r="BL169" i="99"/>
  <c r="BT169" i="99"/>
  <c r="AZ191" i="101" l="1"/>
  <c r="CA191" i="101" s="1"/>
  <c r="AK191" i="101" s="1"/>
  <c r="AZ191" i="100"/>
  <c r="CA191" i="100" s="1"/>
  <c r="AK191" i="100" s="1"/>
  <c r="CB191" i="100"/>
  <c r="AZ167" i="101"/>
  <c r="CA167" i="101" s="1"/>
  <c r="AK167" i="101" s="1"/>
  <c r="CB167" i="101"/>
  <c r="CB191" i="101"/>
  <c r="CB167" i="100"/>
  <c r="AZ167" i="100"/>
  <c r="CA167" i="100" s="1"/>
  <c r="AK167" i="100" s="1"/>
  <c r="AZ169" i="99"/>
  <c r="CA169" i="99" s="1"/>
  <c r="AK169" i="99" s="1"/>
  <c r="CB169" i="99"/>
  <c r="AL107" i="99" l="1"/>
  <c r="AN107" i="99"/>
  <c r="AP107" i="99"/>
  <c r="AR107" i="99"/>
  <c r="AT107" i="99"/>
  <c r="AV107" i="99"/>
  <c r="AX107" i="99"/>
  <c r="BA107" i="99"/>
  <c r="BC107" i="99"/>
  <c r="BF107" i="99"/>
  <c r="BI107" i="99"/>
  <c r="BK107" i="99"/>
  <c r="BM107" i="99"/>
  <c r="BO107" i="99"/>
  <c r="BQ107" i="99"/>
  <c r="BS107" i="99"/>
  <c r="BU107" i="99"/>
  <c r="BW107" i="99"/>
  <c r="BY107" i="99"/>
  <c r="AL108" i="99"/>
  <c r="AN108" i="99"/>
  <c r="AP108" i="99"/>
  <c r="AR108" i="99"/>
  <c r="AT108" i="99"/>
  <c r="AV108" i="99"/>
  <c r="AX108" i="99"/>
  <c r="BA108" i="99"/>
  <c r="BC108" i="99"/>
  <c r="BF108" i="99"/>
  <c r="BI108" i="99"/>
  <c r="BK108" i="99"/>
  <c r="BM108" i="99"/>
  <c r="BO108" i="99"/>
  <c r="BQ108" i="99"/>
  <c r="BS108" i="99"/>
  <c r="BU108" i="99"/>
  <c r="BW108" i="99"/>
  <c r="BY108" i="99"/>
  <c r="AL39" i="100"/>
  <c r="AN39" i="100"/>
  <c r="AP39" i="100"/>
  <c r="AR39" i="100"/>
  <c r="AT39" i="100"/>
  <c r="AV39" i="100"/>
  <c r="AX39" i="100"/>
  <c r="BA39" i="100"/>
  <c r="BC39" i="100"/>
  <c r="BF39" i="100"/>
  <c r="BI39" i="100"/>
  <c r="BK39" i="100"/>
  <c r="BM39" i="100"/>
  <c r="BO39" i="100"/>
  <c r="BQ39" i="100"/>
  <c r="BS39" i="100"/>
  <c r="BU39" i="100"/>
  <c r="BW39" i="100"/>
  <c r="BY39" i="100"/>
  <c r="AL40" i="100"/>
  <c r="AN40" i="100"/>
  <c r="AP40" i="100"/>
  <c r="AR40" i="100"/>
  <c r="AT40" i="100"/>
  <c r="AV40" i="100"/>
  <c r="AX40" i="100"/>
  <c r="BA40" i="100"/>
  <c r="BC40" i="100"/>
  <c r="BF40" i="100"/>
  <c r="BI40" i="100"/>
  <c r="BK40" i="100"/>
  <c r="BM40" i="100"/>
  <c r="BO40" i="100"/>
  <c r="BQ40" i="100"/>
  <c r="BS40" i="100"/>
  <c r="BU40" i="100"/>
  <c r="BW40" i="100"/>
  <c r="BY40" i="100"/>
  <c r="AL39" i="101"/>
  <c r="AN39" i="101"/>
  <c r="AP39" i="101"/>
  <c r="AR39" i="101"/>
  <c r="AT39" i="101"/>
  <c r="AV39" i="101"/>
  <c r="AX39" i="101"/>
  <c r="BA39" i="101"/>
  <c r="BC39" i="101"/>
  <c r="BF39" i="101"/>
  <c r="BI39" i="101"/>
  <c r="BK39" i="101"/>
  <c r="BM39" i="101"/>
  <c r="BO39" i="101"/>
  <c r="BQ39" i="101"/>
  <c r="BS39" i="101"/>
  <c r="BU39" i="101"/>
  <c r="BW39" i="101"/>
  <c r="BY39" i="101"/>
  <c r="AL40" i="101"/>
  <c r="AN40" i="101"/>
  <c r="AP40" i="101"/>
  <c r="AR40" i="101"/>
  <c r="AT40" i="101"/>
  <c r="AV40" i="101"/>
  <c r="AX40" i="101"/>
  <c r="BA40" i="101"/>
  <c r="BC40" i="101"/>
  <c r="BF40" i="101"/>
  <c r="BI40" i="101"/>
  <c r="BK40" i="101"/>
  <c r="BM40" i="101"/>
  <c r="BO40" i="101"/>
  <c r="BQ40" i="101"/>
  <c r="BS40" i="101"/>
  <c r="BU40" i="101"/>
  <c r="BW40" i="101"/>
  <c r="BY40" i="101"/>
  <c r="AL39" i="102"/>
  <c r="AN39" i="102"/>
  <c r="AP39" i="102"/>
  <c r="AR39" i="102"/>
  <c r="AT39" i="102"/>
  <c r="AV39" i="102"/>
  <c r="AX39" i="102"/>
  <c r="BA39" i="102"/>
  <c r="BC39" i="102"/>
  <c r="BF39" i="102"/>
  <c r="BI39" i="102"/>
  <c r="BK39" i="102"/>
  <c r="BM39" i="102"/>
  <c r="BO39" i="102"/>
  <c r="BQ39" i="102"/>
  <c r="BS39" i="102"/>
  <c r="BU39" i="102"/>
  <c r="BW39" i="102"/>
  <c r="BY39" i="102"/>
  <c r="AL40" i="102"/>
  <c r="AN40" i="102"/>
  <c r="AP40" i="102"/>
  <c r="AR40" i="102"/>
  <c r="AT40" i="102"/>
  <c r="AV40" i="102"/>
  <c r="AX40" i="102"/>
  <c r="BA40" i="102"/>
  <c r="BC40" i="102"/>
  <c r="BF40" i="102"/>
  <c r="BI40" i="102"/>
  <c r="BK40" i="102"/>
  <c r="BM40" i="102"/>
  <c r="BO40" i="102"/>
  <c r="BQ40" i="102"/>
  <c r="BS40" i="102"/>
  <c r="BU40" i="102"/>
  <c r="BW40" i="102"/>
  <c r="BY40" i="102"/>
  <c r="AL39" i="103"/>
  <c r="AN39" i="103"/>
  <c r="AP39" i="103"/>
  <c r="AR39" i="103"/>
  <c r="AT39" i="103"/>
  <c r="AV39" i="103"/>
  <c r="AX39" i="103"/>
  <c r="BA39" i="103"/>
  <c r="BC39" i="103"/>
  <c r="BF39" i="103"/>
  <c r="BI39" i="103"/>
  <c r="BK39" i="103"/>
  <c r="BM39" i="103"/>
  <c r="BO39" i="103"/>
  <c r="BQ39" i="103"/>
  <c r="BS39" i="103"/>
  <c r="BU39" i="103"/>
  <c r="BW39" i="103"/>
  <c r="BY39" i="103"/>
  <c r="AL40" i="103"/>
  <c r="AN40" i="103"/>
  <c r="AP40" i="103"/>
  <c r="AR40" i="103"/>
  <c r="AT40" i="103"/>
  <c r="AV40" i="103"/>
  <c r="AX40" i="103"/>
  <c r="BA40" i="103"/>
  <c r="BC40" i="103"/>
  <c r="BF40" i="103"/>
  <c r="BI40" i="103"/>
  <c r="BK40" i="103"/>
  <c r="BM40" i="103"/>
  <c r="BO40" i="103"/>
  <c r="BQ40" i="103"/>
  <c r="BS40" i="103"/>
  <c r="BU40" i="103"/>
  <c r="BW40" i="103"/>
  <c r="BY40" i="103"/>
  <c r="AL37" i="98"/>
  <c r="AN37" i="98"/>
  <c r="AP37" i="98"/>
  <c r="AR37" i="98"/>
  <c r="AT37" i="98"/>
  <c r="AV37" i="98"/>
  <c r="AX37" i="98"/>
  <c r="BA37" i="98"/>
  <c r="BC37" i="98"/>
  <c r="BF37" i="98"/>
  <c r="BI37" i="98"/>
  <c r="BK37" i="98"/>
  <c r="BM37" i="98"/>
  <c r="BO37" i="98"/>
  <c r="BQ37" i="98"/>
  <c r="BS37" i="98"/>
  <c r="BU37" i="98"/>
  <c r="BW37" i="98"/>
  <c r="BY37" i="98"/>
  <c r="AL38" i="98"/>
  <c r="AN38" i="98"/>
  <c r="AP38" i="98"/>
  <c r="AR38" i="98"/>
  <c r="AT38" i="98"/>
  <c r="AV38" i="98"/>
  <c r="AX38" i="98"/>
  <c r="BA38" i="98"/>
  <c r="BC38" i="98"/>
  <c r="BF38" i="98"/>
  <c r="BI38" i="98"/>
  <c r="BK38" i="98"/>
  <c r="BM38" i="98"/>
  <c r="BO38" i="98"/>
  <c r="BQ38" i="98"/>
  <c r="BS38" i="98"/>
  <c r="BU38" i="98"/>
  <c r="BW38" i="98"/>
  <c r="BY38" i="98"/>
  <c r="BY38" i="99"/>
  <c r="BW38" i="99"/>
  <c r="BU38" i="99"/>
  <c r="BS38" i="99"/>
  <c r="BQ38" i="99"/>
  <c r="BO38" i="99"/>
  <c r="BM38" i="99"/>
  <c r="BK38" i="99"/>
  <c r="BI38" i="99"/>
  <c r="BF38" i="99"/>
  <c r="BC38" i="99"/>
  <c r="BA38" i="99"/>
  <c r="AX38" i="99"/>
  <c r="AV38" i="99"/>
  <c r="AT38" i="99"/>
  <c r="AR38" i="99"/>
  <c r="AP38" i="99"/>
  <c r="AN38" i="99"/>
  <c r="AL38" i="99"/>
  <c r="BY37" i="99"/>
  <c r="BW37" i="99"/>
  <c r="BU37" i="99"/>
  <c r="BS37" i="99"/>
  <c r="BQ37" i="99"/>
  <c r="BO37" i="99"/>
  <c r="BM37" i="99"/>
  <c r="BK37" i="99"/>
  <c r="BI37" i="99"/>
  <c r="BF37" i="99"/>
  <c r="BC37" i="99"/>
  <c r="BA37" i="99"/>
  <c r="AX37" i="99"/>
  <c r="AV37" i="99"/>
  <c r="AT37" i="99"/>
  <c r="AR37" i="99"/>
  <c r="AP37" i="99"/>
  <c r="AN37" i="99"/>
  <c r="AL37" i="99"/>
  <c r="BJ39" i="101" l="1"/>
  <c r="BZ39" i="101"/>
  <c r="AQ39" i="102"/>
  <c r="BB39" i="101"/>
  <c r="BV39" i="102"/>
  <c r="BR39" i="101"/>
  <c r="AU39" i="102"/>
  <c r="AY39" i="102"/>
  <c r="BD39" i="101"/>
  <c r="BE39" i="101" s="1"/>
  <c r="BN39" i="101"/>
  <c r="BL39" i="101"/>
  <c r="BR39" i="100"/>
  <c r="BT39" i="100"/>
  <c r="BX39" i="100"/>
  <c r="BZ39" i="100"/>
  <c r="AW39" i="102"/>
  <c r="BP39" i="101"/>
  <c r="BL39" i="100"/>
  <c r="BV37" i="99"/>
  <c r="BZ39" i="102"/>
  <c r="BJ39" i="102"/>
  <c r="BX39" i="102"/>
  <c r="BG39" i="102"/>
  <c r="BH39" i="102" s="1"/>
  <c r="BN39" i="102"/>
  <c r="BR39" i="102"/>
  <c r="BL39" i="102"/>
  <c r="AS39" i="102"/>
  <c r="BX39" i="103"/>
  <c r="AM39" i="103"/>
  <c r="BL39" i="103"/>
  <c r="BR39" i="103"/>
  <c r="BP39" i="103"/>
  <c r="BZ39" i="103"/>
  <c r="BN39" i="103"/>
  <c r="AU39" i="103"/>
  <c r="AS39" i="103"/>
  <c r="BJ39" i="103"/>
  <c r="AQ39" i="103"/>
  <c r="BV39" i="103"/>
  <c r="BG39" i="103"/>
  <c r="BH39" i="103" s="1"/>
  <c r="AO39" i="103"/>
  <c r="BT39" i="103"/>
  <c r="BB39" i="103"/>
  <c r="AY39" i="103"/>
  <c r="BD39" i="103"/>
  <c r="BE39" i="103" s="1"/>
  <c r="AW39" i="103"/>
  <c r="BT39" i="102"/>
  <c r="BD39" i="102"/>
  <c r="BE39" i="102" s="1"/>
  <c r="AO39" i="102"/>
  <c r="BP39" i="102"/>
  <c r="AM39" i="102"/>
  <c r="BB39" i="102"/>
  <c r="AU37" i="99"/>
  <c r="BZ107" i="99"/>
  <c r="BX39" i="101"/>
  <c r="BV39" i="101"/>
  <c r="BT39" i="101"/>
  <c r="AM39" i="101"/>
  <c r="AY39" i="101"/>
  <c r="AW39" i="101"/>
  <c r="AU39" i="101"/>
  <c r="AS39" i="101"/>
  <c r="BG39" i="101"/>
  <c r="BH39" i="101" s="1"/>
  <c r="AQ39" i="101"/>
  <c r="AO39" i="101"/>
  <c r="BB39" i="100"/>
  <c r="BJ39" i="100"/>
  <c r="BN39" i="100"/>
  <c r="AY39" i="100"/>
  <c r="BP39" i="100"/>
  <c r="AW39" i="100"/>
  <c r="AU39" i="100"/>
  <c r="AS39" i="100"/>
  <c r="BG39" i="100"/>
  <c r="BH39" i="100" s="1"/>
  <c r="AQ39" i="100"/>
  <c r="AO39" i="100"/>
  <c r="BV39" i="100"/>
  <c r="BD39" i="100"/>
  <c r="BE39" i="100" s="1"/>
  <c r="AM39" i="100"/>
  <c r="BX37" i="99"/>
  <c r="AQ37" i="99"/>
  <c r="BJ37" i="99"/>
  <c r="BZ37" i="99"/>
  <c r="BN107" i="99"/>
  <c r="BJ107" i="99"/>
  <c r="BV107" i="99"/>
  <c r="AM107" i="99"/>
  <c r="BX107" i="99"/>
  <c r="AO107" i="99"/>
  <c r="BT107" i="99"/>
  <c r="BB107" i="99"/>
  <c r="BR107" i="99"/>
  <c r="AY107" i="99"/>
  <c r="BG107" i="99"/>
  <c r="BH107" i="99" s="1"/>
  <c r="BP107" i="99"/>
  <c r="AW107" i="99"/>
  <c r="AU107" i="99"/>
  <c r="AS107" i="99"/>
  <c r="AQ107" i="99"/>
  <c r="AS37" i="99"/>
  <c r="AM37" i="99"/>
  <c r="BD37" i="99"/>
  <c r="BE37" i="99" s="1"/>
  <c r="AO37" i="99"/>
  <c r="BG37" i="99"/>
  <c r="BH37" i="99" s="1"/>
  <c r="BL107" i="99"/>
  <c r="BD107" i="99"/>
  <c r="BE107" i="99" s="1"/>
  <c r="BT37" i="98"/>
  <c r="BG37" i="98"/>
  <c r="BH37" i="98" s="1"/>
  <c r="BB37" i="98"/>
  <c r="BR37" i="98"/>
  <c r="BP37" i="98"/>
  <c r="AW37" i="98"/>
  <c r="AU37" i="98"/>
  <c r="BL37" i="98"/>
  <c r="AS37" i="98"/>
  <c r="BJ37" i="98"/>
  <c r="BN37" i="99"/>
  <c r="AW37" i="99"/>
  <c r="BP37" i="99"/>
  <c r="BD37" i="98"/>
  <c r="BE37" i="98" s="1"/>
  <c r="AY37" i="98"/>
  <c r="BX37" i="98"/>
  <c r="BV37" i="98"/>
  <c r="AO37" i="98"/>
  <c r="AM37" i="98"/>
  <c r="AY37" i="99"/>
  <c r="BR37" i="99"/>
  <c r="BB37" i="99"/>
  <c r="BT37" i="99"/>
  <c r="BN37" i="98"/>
  <c r="BZ37" i="98"/>
  <c r="AQ37" i="98"/>
  <c r="BL37" i="99"/>
  <c r="CB39" i="102" l="1"/>
  <c r="AZ39" i="103"/>
  <c r="CA39" i="103" s="1"/>
  <c r="AK39" i="103" s="1"/>
  <c r="CB39" i="103"/>
  <c r="AZ39" i="102"/>
  <c r="CA39" i="102" s="1"/>
  <c r="AK39" i="102" s="1"/>
  <c r="AZ39" i="100"/>
  <c r="CA39" i="100" s="1"/>
  <c r="AK39" i="100" s="1"/>
  <c r="CB39" i="101"/>
  <c r="AZ39" i="101"/>
  <c r="CA39" i="101" s="1"/>
  <c r="AK39" i="101" s="1"/>
  <c r="CB39" i="100"/>
  <c r="CB107" i="99"/>
  <c r="AZ37" i="99"/>
  <c r="CA37" i="99" s="1"/>
  <c r="AK37" i="99" s="1"/>
  <c r="CB37" i="99"/>
  <c r="AZ107" i="99"/>
  <c r="CA107" i="99" s="1"/>
  <c r="AK107" i="99" s="1"/>
  <c r="AZ37" i="98"/>
  <c r="CA37" i="98" s="1"/>
  <c r="AK37" i="98" s="1"/>
  <c r="CB37" i="98"/>
  <c r="AK199" i="103"/>
  <c r="AK187" i="103"/>
  <c r="AK161" i="103"/>
  <c r="AK151" i="103"/>
  <c r="AK137" i="103"/>
  <c r="AK119" i="103"/>
  <c r="AK99" i="103"/>
  <c r="AK83" i="103"/>
  <c r="AK75" i="103"/>
  <c r="AK31" i="103"/>
  <c r="AK199" i="102"/>
  <c r="AK187" i="102"/>
  <c r="AK161" i="102"/>
  <c r="AK151" i="102"/>
  <c r="AK137" i="102"/>
  <c r="AK119" i="102"/>
  <c r="AK99" i="102"/>
  <c r="AK83" i="102"/>
  <c r="AK75" i="102"/>
  <c r="AK31" i="102"/>
  <c r="AK201" i="101"/>
  <c r="AK163" i="101"/>
  <c r="AK153" i="101"/>
  <c r="AK139" i="101"/>
  <c r="AK121" i="101"/>
  <c r="AK101" i="101"/>
  <c r="AK85" i="101"/>
  <c r="AK77" i="101"/>
  <c r="AK31" i="101"/>
  <c r="AK201" i="100"/>
  <c r="AK189" i="100"/>
  <c r="AK163" i="100"/>
  <c r="AK153" i="100"/>
  <c r="AK139" i="100"/>
  <c r="AK121" i="100"/>
  <c r="AK101" i="100"/>
  <c r="AK85" i="100"/>
  <c r="AK77" i="100"/>
  <c r="AK201" i="99"/>
  <c r="AK191" i="99"/>
  <c r="AK165" i="99"/>
  <c r="AK155" i="99"/>
  <c r="AK141" i="99"/>
  <c r="AK123" i="99"/>
  <c r="AK103" i="99"/>
  <c r="AK87" i="99"/>
  <c r="AK75" i="99"/>
  <c r="AK29" i="99"/>
  <c r="AK199" i="98"/>
  <c r="AK189" i="98"/>
  <c r="AK165" i="98"/>
  <c r="AK155" i="98"/>
  <c r="AK141" i="98"/>
  <c r="AK123" i="98"/>
  <c r="AK103" i="98"/>
  <c r="AK87" i="98"/>
  <c r="AK75" i="98"/>
  <c r="AK199" i="97" l="1"/>
  <c r="AK165" i="97"/>
  <c r="AK155" i="97"/>
  <c r="AK141" i="97"/>
  <c r="AK123" i="97"/>
  <c r="AK101" i="97"/>
  <c r="AK85" i="97"/>
  <c r="AK73" i="97"/>
  <c r="AK29" i="97"/>
  <c r="AL195" i="98" l="1"/>
  <c r="AN195" i="98"/>
  <c r="AP195" i="98"/>
  <c r="AR195" i="98"/>
  <c r="AT195" i="98"/>
  <c r="AV195" i="98"/>
  <c r="AX195" i="98"/>
  <c r="BA195" i="98"/>
  <c r="BC195" i="98"/>
  <c r="BF195" i="98"/>
  <c r="BI195" i="98"/>
  <c r="BK195" i="98"/>
  <c r="BM195" i="98"/>
  <c r="BO195" i="98"/>
  <c r="BQ195" i="98"/>
  <c r="BS195" i="98"/>
  <c r="BU195" i="98"/>
  <c r="BW195" i="98"/>
  <c r="BY195" i="98"/>
  <c r="AL196" i="98"/>
  <c r="AN196" i="98"/>
  <c r="AP196" i="98"/>
  <c r="AR196" i="98"/>
  <c r="AT196" i="98"/>
  <c r="AV196" i="98"/>
  <c r="AX196" i="98"/>
  <c r="BA196" i="98"/>
  <c r="BC196" i="98"/>
  <c r="BF196" i="98"/>
  <c r="BI196" i="98"/>
  <c r="BK196" i="98"/>
  <c r="BM196" i="98"/>
  <c r="BO196" i="98"/>
  <c r="BQ196" i="98"/>
  <c r="BS196" i="98"/>
  <c r="BU196" i="98"/>
  <c r="BW196" i="98"/>
  <c r="BY196" i="98"/>
  <c r="AL197" i="99"/>
  <c r="AN197" i="99"/>
  <c r="AP197" i="99"/>
  <c r="AR197" i="99"/>
  <c r="AT197" i="99"/>
  <c r="AV197" i="99"/>
  <c r="AX197" i="99"/>
  <c r="BA197" i="99"/>
  <c r="BC197" i="99"/>
  <c r="BF197" i="99"/>
  <c r="BI197" i="99"/>
  <c r="BK197" i="99"/>
  <c r="BM197" i="99"/>
  <c r="BO197" i="99"/>
  <c r="BQ197" i="99"/>
  <c r="BS197" i="99"/>
  <c r="BU197" i="99"/>
  <c r="BW197" i="99"/>
  <c r="BY197" i="99"/>
  <c r="AL198" i="99"/>
  <c r="AN198" i="99"/>
  <c r="AP198" i="99"/>
  <c r="AR198" i="99"/>
  <c r="AT198" i="99"/>
  <c r="AV198" i="99"/>
  <c r="AX198" i="99"/>
  <c r="BA198" i="99"/>
  <c r="BC198" i="99"/>
  <c r="BF198" i="99"/>
  <c r="BI198" i="99"/>
  <c r="BK198" i="99"/>
  <c r="BM198" i="99"/>
  <c r="BO198" i="99"/>
  <c r="BQ198" i="99"/>
  <c r="BS198" i="99"/>
  <c r="BU198" i="99"/>
  <c r="BW198" i="99"/>
  <c r="BY198" i="99"/>
  <c r="AL197" i="100"/>
  <c r="AN197" i="100"/>
  <c r="AP197" i="100"/>
  <c r="AR197" i="100"/>
  <c r="AT197" i="100"/>
  <c r="AV197" i="100"/>
  <c r="AX197" i="100"/>
  <c r="BA197" i="100"/>
  <c r="BC197" i="100"/>
  <c r="BF197" i="100"/>
  <c r="BI197" i="100"/>
  <c r="BK197" i="100"/>
  <c r="BM197" i="100"/>
  <c r="BO197" i="100"/>
  <c r="BQ197" i="100"/>
  <c r="BS197" i="100"/>
  <c r="BU197" i="100"/>
  <c r="BW197" i="100"/>
  <c r="BY197" i="100"/>
  <c r="AL198" i="100"/>
  <c r="AN198" i="100"/>
  <c r="AP198" i="100"/>
  <c r="AR198" i="100"/>
  <c r="AT198" i="100"/>
  <c r="AV198" i="100"/>
  <c r="AX198" i="100"/>
  <c r="BA198" i="100"/>
  <c r="BC198" i="100"/>
  <c r="BF198" i="100"/>
  <c r="BI198" i="100"/>
  <c r="BK198" i="100"/>
  <c r="BM198" i="100"/>
  <c r="BO198" i="100"/>
  <c r="BQ198" i="100"/>
  <c r="BS198" i="100"/>
  <c r="BU198" i="100"/>
  <c r="BW198" i="100"/>
  <c r="BY198" i="100"/>
  <c r="AL197" i="101"/>
  <c r="AN197" i="101"/>
  <c r="AP197" i="101"/>
  <c r="AR197" i="101"/>
  <c r="AT197" i="101"/>
  <c r="AV197" i="101"/>
  <c r="AX197" i="101"/>
  <c r="BA197" i="101"/>
  <c r="BC197" i="101"/>
  <c r="BF197" i="101"/>
  <c r="BI197" i="101"/>
  <c r="BK197" i="101"/>
  <c r="BM197" i="101"/>
  <c r="BO197" i="101"/>
  <c r="BQ197" i="101"/>
  <c r="BS197" i="101"/>
  <c r="BU197" i="101"/>
  <c r="BW197" i="101"/>
  <c r="BY197" i="101"/>
  <c r="AL198" i="101"/>
  <c r="AN198" i="101"/>
  <c r="AP198" i="101"/>
  <c r="AR198" i="101"/>
  <c r="AT198" i="101"/>
  <c r="AV198" i="101"/>
  <c r="AX198" i="101"/>
  <c r="BA198" i="101"/>
  <c r="BC198" i="101"/>
  <c r="BF198" i="101"/>
  <c r="BI198" i="101"/>
  <c r="BK198" i="101"/>
  <c r="BM198" i="101"/>
  <c r="BO198" i="101"/>
  <c r="BQ198" i="101"/>
  <c r="BS198" i="101"/>
  <c r="BU198" i="101"/>
  <c r="BW198" i="101"/>
  <c r="BY198" i="101"/>
  <c r="AL195" i="102"/>
  <c r="AN195" i="102"/>
  <c r="AP195" i="102"/>
  <c r="AR195" i="102"/>
  <c r="AT195" i="102"/>
  <c r="AV195" i="102"/>
  <c r="AX195" i="102"/>
  <c r="BA195" i="102"/>
  <c r="BC195" i="102"/>
  <c r="BF195" i="102"/>
  <c r="BI195" i="102"/>
  <c r="BK195" i="102"/>
  <c r="BM195" i="102"/>
  <c r="BO195" i="102"/>
  <c r="BQ195" i="102"/>
  <c r="BS195" i="102"/>
  <c r="BU195" i="102"/>
  <c r="BW195" i="102"/>
  <c r="BY195" i="102"/>
  <c r="AL196" i="102"/>
  <c r="AN196" i="102"/>
  <c r="AP196" i="102"/>
  <c r="AR196" i="102"/>
  <c r="AT196" i="102"/>
  <c r="AV196" i="102"/>
  <c r="AX196" i="102"/>
  <c r="BA196" i="102"/>
  <c r="BC196" i="102"/>
  <c r="BF196" i="102"/>
  <c r="BI196" i="102"/>
  <c r="BK196" i="102"/>
  <c r="BM196" i="102"/>
  <c r="BO196" i="102"/>
  <c r="BQ196" i="102"/>
  <c r="BS196" i="102"/>
  <c r="BU196" i="102"/>
  <c r="BW196" i="102"/>
  <c r="BY196" i="102"/>
  <c r="AL195" i="103"/>
  <c r="AN195" i="103"/>
  <c r="AP195" i="103"/>
  <c r="AR195" i="103"/>
  <c r="AT195" i="103"/>
  <c r="AV195" i="103"/>
  <c r="AX195" i="103"/>
  <c r="BA195" i="103"/>
  <c r="BC195" i="103"/>
  <c r="BF195" i="103"/>
  <c r="BI195" i="103"/>
  <c r="BK195" i="103"/>
  <c r="BM195" i="103"/>
  <c r="BO195" i="103"/>
  <c r="BQ195" i="103"/>
  <c r="BS195" i="103"/>
  <c r="BU195" i="103"/>
  <c r="BW195" i="103"/>
  <c r="BY195" i="103"/>
  <c r="AL196" i="103"/>
  <c r="AN196" i="103"/>
  <c r="AP196" i="103"/>
  <c r="AR196" i="103"/>
  <c r="AT196" i="103"/>
  <c r="AV196" i="103"/>
  <c r="AX196" i="103"/>
  <c r="BA196" i="103"/>
  <c r="BC196" i="103"/>
  <c r="BF196" i="103"/>
  <c r="BI196" i="103"/>
  <c r="BK196" i="103"/>
  <c r="BM196" i="103"/>
  <c r="BO196" i="103"/>
  <c r="BQ196" i="103"/>
  <c r="BS196" i="103"/>
  <c r="BU196" i="103"/>
  <c r="BW196" i="103"/>
  <c r="BY196" i="103"/>
  <c r="AL195" i="97"/>
  <c r="AN195" i="97"/>
  <c r="AP195" i="97"/>
  <c r="AR195" i="97"/>
  <c r="AT195" i="97"/>
  <c r="AV195" i="97"/>
  <c r="AX195" i="97"/>
  <c r="BA195" i="97"/>
  <c r="BC195" i="97"/>
  <c r="BF195" i="97"/>
  <c r="BI195" i="97"/>
  <c r="BK195" i="97"/>
  <c r="BM195" i="97"/>
  <c r="BO195" i="97"/>
  <c r="BQ195" i="97"/>
  <c r="BS195" i="97"/>
  <c r="BU195" i="97"/>
  <c r="BW195" i="97"/>
  <c r="BY195" i="97"/>
  <c r="AL196" i="97"/>
  <c r="AN196" i="97"/>
  <c r="AP196" i="97"/>
  <c r="AR196" i="97"/>
  <c r="AT196" i="97"/>
  <c r="AV196" i="97"/>
  <c r="AX196" i="97"/>
  <c r="BA196" i="97"/>
  <c r="BC196" i="97"/>
  <c r="BF196" i="97"/>
  <c r="BI196" i="97"/>
  <c r="BK196" i="97"/>
  <c r="BM196" i="97"/>
  <c r="BO196" i="97"/>
  <c r="BQ196" i="97"/>
  <c r="BS196" i="97"/>
  <c r="BU196" i="97"/>
  <c r="BW196" i="97"/>
  <c r="BY196" i="97"/>
  <c r="BY38" i="103"/>
  <c r="BW38" i="103"/>
  <c r="BU38" i="103"/>
  <c r="BS38" i="103"/>
  <c r="BQ38" i="103"/>
  <c r="BO38" i="103"/>
  <c r="BM38" i="103"/>
  <c r="BK38" i="103"/>
  <c r="BI38" i="103"/>
  <c r="BF38" i="103"/>
  <c r="BC38" i="103"/>
  <c r="BA38" i="103"/>
  <c r="AX38" i="103"/>
  <c r="AV38" i="103"/>
  <c r="AT38" i="103"/>
  <c r="AR38" i="103"/>
  <c r="AP38" i="103"/>
  <c r="AN38" i="103"/>
  <c r="AL38" i="103"/>
  <c r="BY37" i="103"/>
  <c r="BW37" i="103"/>
  <c r="BU37" i="103"/>
  <c r="BS37" i="103"/>
  <c r="BQ37" i="103"/>
  <c r="BO37" i="103"/>
  <c r="BM37" i="103"/>
  <c r="BK37" i="103"/>
  <c r="BI37" i="103"/>
  <c r="BF37" i="103"/>
  <c r="BC37" i="103"/>
  <c r="BA37" i="103"/>
  <c r="AX37" i="103"/>
  <c r="AV37" i="103"/>
  <c r="AT37" i="103"/>
  <c r="AR37" i="103"/>
  <c r="AP37" i="103"/>
  <c r="AN37" i="103"/>
  <c r="AL37" i="103"/>
  <c r="BY38" i="102"/>
  <c r="BW38" i="102"/>
  <c r="BU38" i="102"/>
  <c r="BS38" i="102"/>
  <c r="BQ38" i="102"/>
  <c r="BO38" i="102"/>
  <c r="BM38" i="102"/>
  <c r="BK38" i="102"/>
  <c r="BI38" i="102"/>
  <c r="BF38" i="102"/>
  <c r="BC38" i="102"/>
  <c r="BA38" i="102"/>
  <c r="AX38" i="102"/>
  <c r="AV38" i="102"/>
  <c r="AT38" i="102"/>
  <c r="AR38" i="102"/>
  <c r="AP38" i="102"/>
  <c r="AN38" i="102"/>
  <c r="AL38" i="102"/>
  <c r="BY37" i="102"/>
  <c r="BW37" i="102"/>
  <c r="BU37" i="102"/>
  <c r="BS37" i="102"/>
  <c r="BQ37" i="102"/>
  <c r="BO37" i="102"/>
  <c r="BM37" i="102"/>
  <c r="BK37" i="102"/>
  <c r="BI37" i="102"/>
  <c r="BF37" i="102"/>
  <c r="BC37" i="102"/>
  <c r="BA37" i="102"/>
  <c r="AX37" i="102"/>
  <c r="AV37" i="102"/>
  <c r="AT37" i="102"/>
  <c r="AR37" i="102"/>
  <c r="AP37" i="102"/>
  <c r="AN37" i="102"/>
  <c r="AL37" i="102"/>
  <c r="BY38" i="101"/>
  <c r="BW38" i="101"/>
  <c r="BU38" i="101"/>
  <c r="BS38" i="101"/>
  <c r="BQ38" i="101"/>
  <c r="BO38" i="101"/>
  <c r="BM38" i="101"/>
  <c r="BK38" i="101"/>
  <c r="BI38" i="101"/>
  <c r="BF38" i="101"/>
  <c r="BC38" i="101"/>
  <c r="BA38" i="101"/>
  <c r="AX38" i="101"/>
  <c r="AV38" i="101"/>
  <c r="AT38" i="101"/>
  <c r="AR38" i="101"/>
  <c r="AP38" i="101"/>
  <c r="AN38" i="101"/>
  <c r="AL38" i="101"/>
  <c r="BY37" i="101"/>
  <c r="BW37" i="101"/>
  <c r="BU37" i="101"/>
  <c r="BS37" i="101"/>
  <c r="BQ37" i="101"/>
  <c r="BO37" i="101"/>
  <c r="BM37" i="101"/>
  <c r="BK37" i="101"/>
  <c r="BI37" i="101"/>
  <c r="BF37" i="101"/>
  <c r="BC37" i="101"/>
  <c r="BA37" i="101"/>
  <c r="AX37" i="101"/>
  <c r="AV37" i="101"/>
  <c r="AT37" i="101"/>
  <c r="AR37" i="101"/>
  <c r="AP37" i="101"/>
  <c r="AN37" i="101"/>
  <c r="AL37" i="101"/>
  <c r="BY38" i="100"/>
  <c r="BW38" i="100"/>
  <c r="BU38" i="100"/>
  <c r="BS38" i="100"/>
  <c r="BQ38" i="100"/>
  <c r="BO38" i="100"/>
  <c r="BM38" i="100"/>
  <c r="BK38" i="100"/>
  <c r="BI38" i="100"/>
  <c r="BF38" i="100"/>
  <c r="BC38" i="100"/>
  <c r="BA38" i="100"/>
  <c r="AX38" i="100"/>
  <c r="AV38" i="100"/>
  <c r="AT38" i="100"/>
  <c r="AR38" i="100"/>
  <c r="AP38" i="100"/>
  <c r="AN38" i="100"/>
  <c r="AL38" i="100"/>
  <c r="BY37" i="100"/>
  <c r="BW37" i="100"/>
  <c r="BU37" i="100"/>
  <c r="BS37" i="100"/>
  <c r="BQ37" i="100"/>
  <c r="BO37" i="100"/>
  <c r="BM37" i="100"/>
  <c r="BK37" i="100"/>
  <c r="BI37" i="100"/>
  <c r="BF37" i="100"/>
  <c r="BC37" i="100"/>
  <c r="BA37" i="100"/>
  <c r="AX37" i="100"/>
  <c r="AV37" i="100"/>
  <c r="AT37" i="100"/>
  <c r="AR37" i="100"/>
  <c r="AP37" i="100"/>
  <c r="AN37" i="100"/>
  <c r="AL37" i="100"/>
  <c r="BY36" i="99"/>
  <c r="BW36" i="99"/>
  <c r="BU36" i="99"/>
  <c r="BS36" i="99"/>
  <c r="BQ36" i="99"/>
  <c r="BO36" i="99"/>
  <c r="BM36" i="99"/>
  <c r="BK36" i="99"/>
  <c r="BI36" i="99"/>
  <c r="BF36" i="99"/>
  <c r="BC36" i="99"/>
  <c r="BA36" i="99"/>
  <c r="AX36" i="99"/>
  <c r="AV36" i="99"/>
  <c r="AT36" i="99"/>
  <c r="AR36" i="99"/>
  <c r="AP36" i="99"/>
  <c r="AN36" i="99"/>
  <c r="AL36" i="99"/>
  <c r="BY35" i="99"/>
  <c r="BW35" i="99"/>
  <c r="BU35" i="99"/>
  <c r="BS35" i="99"/>
  <c r="BQ35" i="99"/>
  <c r="BO35" i="99"/>
  <c r="BM35" i="99"/>
  <c r="BK35" i="99"/>
  <c r="BI35" i="99"/>
  <c r="BF35" i="99"/>
  <c r="BC35" i="99"/>
  <c r="BA35" i="99"/>
  <c r="AX35" i="99"/>
  <c r="AV35" i="99"/>
  <c r="AT35" i="99"/>
  <c r="AR35" i="99"/>
  <c r="AP35" i="99"/>
  <c r="AN35" i="99"/>
  <c r="AL35" i="99"/>
  <c r="BY36" i="98"/>
  <c r="BW36" i="98"/>
  <c r="BU36" i="98"/>
  <c r="BS36" i="98"/>
  <c r="BQ36" i="98"/>
  <c r="BO36" i="98"/>
  <c r="BM36" i="98"/>
  <c r="BK36" i="98"/>
  <c r="BI36" i="98"/>
  <c r="BF36" i="98"/>
  <c r="BC36" i="98"/>
  <c r="BA36" i="98"/>
  <c r="AX36" i="98"/>
  <c r="AV36" i="98"/>
  <c r="AT36" i="98"/>
  <c r="AR36" i="98"/>
  <c r="AP36" i="98"/>
  <c r="AN36" i="98"/>
  <c r="AL36" i="98"/>
  <c r="BY35" i="98"/>
  <c r="BW35" i="98"/>
  <c r="BU35" i="98"/>
  <c r="BS35" i="98"/>
  <c r="BQ35" i="98"/>
  <c r="BO35" i="98"/>
  <c r="BM35" i="98"/>
  <c r="BK35" i="98"/>
  <c r="BI35" i="98"/>
  <c r="BF35" i="98"/>
  <c r="BC35" i="98"/>
  <c r="BA35" i="98"/>
  <c r="AX35" i="98"/>
  <c r="AV35" i="98"/>
  <c r="AT35" i="98"/>
  <c r="AR35" i="98"/>
  <c r="AP35" i="98"/>
  <c r="AN35" i="98"/>
  <c r="AL35" i="98"/>
  <c r="BY36" i="97"/>
  <c r="BW36" i="97"/>
  <c r="BU36" i="97"/>
  <c r="BS36" i="97"/>
  <c r="BQ36" i="97"/>
  <c r="BO36" i="97"/>
  <c r="BM36" i="97"/>
  <c r="BK36" i="97"/>
  <c r="BI36" i="97"/>
  <c r="BF36" i="97"/>
  <c r="BC36" i="97"/>
  <c r="BA36" i="97"/>
  <c r="AX36" i="97"/>
  <c r="AV36" i="97"/>
  <c r="AT36" i="97"/>
  <c r="AR36" i="97"/>
  <c r="AP36" i="97"/>
  <c r="AN36" i="97"/>
  <c r="AL36" i="97"/>
  <c r="BY35" i="97"/>
  <c r="BW35" i="97"/>
  <c r="BU35" i="97"/>
  <c r="BS35" i="97"/>
  <c r="BQ35" i="97"/>
  <c r="BO35" i="97"/>
  <c r="BM35" i="97"/>
  <c r="BK35" i="97"/>
  <c r="BI35" i="97"/>
  <c r="BF35" i="97"/>
  <c r="BC35" i="97"/>
  <c r="BA35" i="97"/>
  <c r="AX35" i="97"/>
  <c r="AV35" i="97"/>
  <c r="AT35" i="97"/>
  <c r="AR35" i="97"/>
  <c r="AP35" i="97"/>
  <c r="AN35" i="97"/>
  <c r="AL35" i="97"/>
  <c r="BY244" i="103"/>
  <c r="BW244" i="103"/>
  <c r="BU244" i="103"/>
  <c r="BS244" i="103"/>
  <c r="BQ244" i="103"/>
  <c r="BO244" i="103"/>
  <c r="BM244" i="103"/>
  <c r="BK244" i="103"/>
  <c r="BI244" i="103"/>
  <c r="BF244" i="103"/>
  <c r="BC244" i="103"/>
  <c r="BA244" i="103"/>
  <c r="AX244" i="103"/>
  <c r="AV244" i="103"/>
  <c r="AT244" i="103"/>
  <c r="AR244" i="103"/>
  <c r="AP244" i="103"/>
  <c r="AN244" i="103"/>
  <c r="AL244" i="103"/>
  <c r="BY243" i="103"/>
  <c r="BW243" i="103"/>
  <c r="BU243" i="103"/>
  <c r="BS243" i="103"/>
  <c r="BQ243" i="103"/>
  <c r="BO243" i="103"/>
  <c r="BM243" i="103"/>
  <c r="BK243" i="103"/>
  <c r="BI243" i="103"/>
  <c r="BF243" i="103"/>
  <c r="BC243" i="103"/>
  <c r="BA243" i="103"/>
  <c r="AX243" i="103"/>
  <c r="AV243" i="103"/>
  <c r="AT243" i="103"/>
  <c r="AR243" i="103"/>
  <c r="AP243" i="103"/>
  <c r="AN243" i="103"/>
  <c r="AL243" i="103"/>
  <c r="D243" i="103"/>
  <c r="BY244" i="102"/>
  <c r="BW244" i="102"/>
  <c r="BU244" i="102"/>
  <c r="BS244" i="102"/>
  <c r="BQ244" i="102"/>
  <c r="BO244" i="102"/>
  <c r="BM244" i="102"/>
  <c r="BK244" i="102"/>
  <c r="BI244" i="102"/>
  <c r="BF244" i="102"/>
  <c r="BC244" i="102"/>
  <c r="BA244" i="102"/>
  <c r="AX244" i="102"/>
  <c r="AV244" i="102"/>
  <c r="AT244" i="102"/>
  <c r="AR244" i="102"/>
  <c r="AP244" i="102"/>
  <c r="AN244" i="102"/>
  <c r="AL244" i="102"/>
  <c r="BY243" i="102"/>
  <c r="BW243" i="102"/>
  <c r="BU243" i="102"/>
  <c r="BS243" i="102"/>
  <c r="BQ243" i="102"/>
  <c r="BO243" i="102"/>
  <c r="BM243" i="102"/>
  <c r="BK243" i="102"/>
  <c r="BI243" i="102"/>
  <c r="BF243" i="102"/>
  <c r="BC243" i="102"/>
  <c r="BA243" i="102"/>
  <c r="AX243" i="102"/>
  <c r="AV243" i="102"/>
  <c r="AT243" i="102"/>
  <c r="AR243" i="102"/>
  <c r="AP243" i="102"/>
  <c r="AN243" i="102"/>
  <c r="AL243" i="102"/>
  <c r="D243" i="102"/>
  <c r="BY246" i="101"/>
  <c r="BW246" i="101"/>
  <c r="BU246" i="101"/>
  <c r="BS246" i="101"/>
  <c r="BQ246" i="101"/>
  <c r="BO246" i="101"/>
  <c r="BM246" i="101"/>
  <c r="BK246" i="101"/>
  <c r="BI246" i="101"/>
  <c r="BF246" i="101"/>
  <c r="BC246" i="101"/>
  <c r="BA246" i="101"/>
  <c r="AX246" i="101"/>
  <c r="AV246" i="101"/>
  <c r="AT246" i="101"/>
  <c r="AR246" i="101"/>
  <c r="AP246" i="101"/>
  <c r="AN246" i="101"/>
  <c r="AL246" i="101"/>
  <c r="BY245" i="101"/>
  <c r="BW245" i="101"/>
  <c r="BU245" i="101"/>
  <c r="BS245" i="101"/>
  <c r="BQ245" i="101"/>
  <c r="BO245" i="101"/>
  <c r="BM245" i="101"/>
  <c r="BK245" i="101"/>
  <c r="BI245" i="101"/>
  <c r="BF245" i="101"/>
  <c r="BC245" i="101"/>
  <c r="BA245" i="101"/>
  <c r="AX245" i="101"/>
  <c r="AV245" i="101"/>
  <c r="AT245" i="101"/>
  <c r="AR245" i="101"/>
  <c r="AP245" i="101"/>
  <c r="AN245" i="101"/>
  <c r="AL245" i="101"/>
  <c r="D245" i="101"/>
  <c r="BY246" i="100"/>
  <c r="BW246" i="100"/>
  <c r="BU246" i="100"/>
  <c r="BS246" i="100"/>
  <c r="BQ246" i="100"/>
  <c r="BO246" i="100"/>
  <c r="BM246" i="100"/>
  <c r="BK246" i="100"/>
  <c r="BI246" i="100"/>
  <c r="BF246" i="100"/>
  <c r="BC246" i="100"/>
  <c r="BA246" i="100"/>
  <c r="AX246" i="100"/>
  <c r="AV246" i="100"/>
  <c r="AT246" i="100"/>
  <c r="AR246" i="100"/>
  <c r="AP246" i="100"/>
  <c r="AN246" i="100"/>
  <c r="AL246" i="100"/>
  <c r="BY245" i="100"/>
  <c r="BW245" i="100"/>
  <c r="BU245" i="100"/>
  <c r="BS245" i="100"/>
  <c r="BQ245" i="100"/>
  <c r="BO245" i="100"/>
  <c r="BM245" i="100"/>
  <c r="BK245" i="100"/>
  <c r="BI245" i="100"/>
  <c r="BF245" i="100"/>
  <c r="BC245" i="100"/>
  <c r="BA245" i="100"/>
  <c r="AX245" i="100"/>
  <c r="AV245" i="100"/>
  <c r="AT245" i="100"/>
  <c r="AR245" i="100"/>
  <c r="AP245" i="100"/>
  <c r="AN245" i="100"/>
  <c r="AL245" i="100"/>
  <c r="D245" i="100"/>
  <c r="BY246" i="99"/>
  <c r="BW246" i="99"/>
  <c r="BU246" i="99"/>
  <c r="BS246" i="99"/>
  <c r="BQ246" i="99"/>
  <c r="BO246" i="99"/>
  <c r="BM246" i="99"/>
  <c r="BK246" i="99"/>
  <c r="BI246" i="99"/>
  <c r="BF246" i="99"/>
  <c r="BC246" i="99"/>
  <c r="BA246" i="99"/>
  <c r="AX246" i="99"/>
  <c r="AV246" i="99"/>
  <c r="AT246" i="99"/>
  <c r="AR246" i="99"/>
  <c r="AP246" i="99"/>
  <c r="AN246" i="99"/>
  <c r="AL246" i="99"/>
  <c r="BY245" i="99"/>
  <c r="BW245" i="99"/>
  <c r="BU245" i="99"/>
  <c r="BS245" i="99"/>
  <c r="BQ245" i="99"/>
  <c r="BO245" i="99"/>
  <c r="BM245" i="99"/>
  <c r="BK245" i="99"/>
  <c r="BI245" i="99"/>
  <c r="BF245" i="99"/>
  <c r="BC245" i="99"/>
  <c r="BA245" i="99"/>
  <c r="AX245" i="99"/>
  <c r="AV245" i="99"/>
  <c r="AT245" i="99"/>
  <c r="AR245" i="99"/>
  <c r="AP245" i="99"/>
  <c r="AN245" i="99"/>
  <c r="AL245" i="99"/>
  <c r="D245" i="99"/>
  <c r="BY244" i="98"/>
  <c r="BW244" i="98"/>
  <c r="BU244" i="98"/>
  <c r="BS244" i="98"/>
  <c r="BQ244" i="98"/>
  <c r="BO244" i="98"/>
  <c r="BM244" i="98"/>
  <c r="BK244" i="98"/>
  <c r="BI244" i="98"/>
  <c r="BF244" i="98"/>
  <c r="BC244" i="98"/>
  <c r="BA244" i="98"/>
  <c r="AX244" i="98"/>
  <c r="AV244" i="98"/>
  <c r="AT244" i="98"/>
  <c r="AR244" i="98"/>
  <c r="AP244" i="98"/>
  <c r="AN244" i="98"/>
  <c r="AL244" i="98"/>
  <c r="BY243" i="98"/>
  <c r="BW243" i="98"/>
  <c r="BU243" i="98"/>
  <c r="BS243" i="98"/>
  <c r="BQ243" i="98"/>
  <c r="BO243" i="98"/>
  <c r="BM243" i="98"/>
  <c r="BK243" i="98"/>
  <c r="BI243" i="98"/>
  <c r="BF243" i="98"/>
  <c r="BC243" i="98"/>
  <c r="BA243" i="98"/>
  <c r="AX243" i="98"/>
  <c r="AV243" i="98"/>
  <c r="AT243" i="98"/>
  <c r="AR243" i="98"/>
  <c r="AP243" i="98"/>
  <c r="AN243" i="98"/>
  <c r="AL243" i="98"/>
  <c r="D243" i="98"/>
  <c r="BY244" i="97"/>
  <c r="BW244" i="97"/>
  <c r="BU244" i="97"/>
  <c r="BS244" i="97"/>
  <c r="BQ244" i="97"/>
  <c r="BO244" i="97"/>
  <c r="BM244" i="97"/>
  <c r="BK244" i="97"/>
  <c r="BI244" i="97"/>
  <c r="BF244" i="97"/>
  <c r="BC244" i="97"/>
  <c r="BA244" i="97"/>
  <c r="AX244" i="97"/>
  <c r="AV244" i="97"/>
  <c r="AT244" i="97"/>
  <c r="AR244" i="97"/>
  <c r="AP244" i="97"/>
  <c r="AN244" i="97"/>
  <c r="AL244" i="97"/>
  <c r="BY243" i="97"/>
  <c r="BW243" i="97"/>
  <c r="BU243" i="97"/>
  <c r="BS243" i="97"/>
  <c r="BQ243" i="97"/>
  <c r="BO243" i="97"/>
  <c r="BM243" i="97"/>
  <c r="BK243" i="97"/>
  <c r="BI243" i="97"/>
  <c r="BF243" i="97"/>
  <c r="BC243" i="97"/>
  <c r="BA243" i="97"/>
  <c r="AX243" i="97"/>
  <c r="AV243" i="97"/>
  <c r="AT243" i="97"/>
  <c r="AR243" i="97"/>
  <c r="AP243" i="97"/>
  <c r="AN243" i="97"/>
  <c r="AL243" i="97"/>
  <c r="D243" i="97"/>
  <c r="AL105" i="101"/>
  <c r="AN105" i="101"/>
  <c r="AP105" i="101"/>
  <c r="AR105" i="101"/>
  <c r="AT105" i="101"/>
  <c r="AV105" i="101"/>
  <c r="AX105" i="101"/>
  <c r="BA105" i="101"/>
  <c r="BC105" i="101"/>
  <c r="BF105" i="101"/>
  <c r="BI105" i="101"/>
  <c r="BK105" i="101"/>
  <c r="BM105" i="101"/>
  <c r="BO105" i="101"/>
  <c r="BQ105" i="101"/>
  <c r="BS105" i="101"/>
  <c r="BU105" i="101"/>
  <c r="BW105" i="101"/>
  <c r="BY105" i="101"/>
  <c r="AL106" i="101"/>
  <c r="AN106" i="101"/>
  <c r="AP106" i="101"/>
  <c r="AR106" i="101"/>
  <c r="AT106" i="101"/>
  <c r="AV106" i="101"/>
  <c r="AX106" i="101"/>
  <c r="BA106" i="101"/>
  <c r="BC106" i="101"/>
  <c r="BF106" i="101"/>
  <c r="BI106" i="101"/>
  <c r="BK106" i="101"/>
  <c r="BM106" i="101"/>
  <c r="BO106" i="101"/>
  <c r="BQ106" i="101"/>
  <c r="BS106" i="101"/>
  <c r="BU106" i="101"/>
  <c r="BW106" i="101"/>
  <c r="BY106" i="101"/>
  <c r="BR195" i="103" l="1"/>
  <c r="BT197" i="101"/>
  <c r="BB197" i="101"/>
  <c r="BX37" i="103"/>
  <c r="BD37" i="103"/>
  <c r="BE37" i="103" s="1"/>
  <c r="BV37" i="103"/>
  <c r="AO37" i="103"/>
  <c r="BD195" i="103"/>
  <c r="BE195" i="103" s="1"/>
  <c r="BV197" i="101"/>
  <c r="BD197" i="101"/>
  <c r="BE197" i="101" s="1"/>
  <c r="BV245" i="100"/>
  <c r="AU37" i="100"/>
  <c r="BP37" i="100"/>
  <c r="AQ245" i="100"/>
  <c r="AM245" i="100"/>
  <c r="BJ245" i="100"/>
  <c r="BV197" i="100"/>
  <c r="BG197" i="100"/>
  <c r="BH197" i="100" s="1"/>
  <c r="AM243" i="103"/>
  <c r="AY37" i="103"/>
  <c r="BD195" i="102"/>
  <c r="BE195" i="102" s="1"/>
  <c r="BP195" i="102"/>
  <c r="AS245" i="100"/>
  <c r="BP35" i="99"/>
  <c r="AW35" i="99"/>
  <c r="BT37" i="102"/>
  <c r="BJ195" i="102"/>
  <c r="AM37" i="102"/>
  <c r="AQ37" i="103"/>
  <c r="BN243" i="103"/>
  <c r="AU243" i="103"/>
  <c r="BJ195" i="103"/>
  <c r="AQ195" i="103"/>
  <c r="BL243" i="103"/>
  <c r="BG195" i="103"/>
  <c r="BH195" i="103" s="1"/>
  <c r="AO195" i="103"/>
  <c r="AW243" i="103"/>
  <c r="AY243" i="103"/>
  <c r="BZ195" i="102"/>
  <c r="AY195" i="102"/>
  <c r="BX195" i="102"/>
  <c r="AS195" i="102"/>
  <c r="BG195" i="102"/>
  <c r="BH195" i="102" s="1"/>
  <c r="BT243" i="102"/>
  <c r="AQ197" i="99"/>
  <c r="AQ245" i="101"/>
  <c r="AW197" i="101"/>
  <c r="AU197" i="101"/>
  <c r="BD105" i="101"/>
  <c r="BE105" i="101" s="1"/>
  <c r="AM105" i="101"/>
  <c r="AO37" i="101"/>
  <c r="BG37" i="101"/>
  <c r="BH37" i="101" s="1"/>
  <c r="BX37" i="101"/>
  <c r="AY197" i="101"/>
  <c r="BX197" i="100"/>
  <c r="BV37" i="100"/>
  <c r="AS197" i="100"/>
  <c r="BT245" i="100"/>
  <c r="BX37" i="100"/>
  <c r="BV197" i="99"/>
  <c r="BL197" i="99"/>
  <c r="BG245" i="99"/>
  <c r="BH245" i="99" s="1"/>
  <c r="AY35" i="99"/>
  <c r="BL195" i="103"/>
  <c r="AY195" i="103"/>
  <c r="BB243" i="103"/>
  <c r="BP195" i="103"/>
  <c r="AW195" i="103"/>
  <c r="AW37" i="103"/>
  <c r="BP37" i="103"/>
  <c r="BX195" i="103"/>
  <c r="BT37" i="103"/>
  <c r="BZ195" i="103"/>
  <c r="BL195" i="102"/>
  <c r="BR195" i="102"/>
  <c r="BB195" i="102"/>
  <c r="AS37" i="102"/>
  <c r="BV195" i="102"/>
  <c r="AU195" i="102"/>
  <c r="AY37" i="102"/>
  <c r="BR37" i="102"/>
  <c r="BZ243" i="102"/>
  <c r="BZ197" i="101"/>
  <c r="AQ37" i="101"/>
  <c r="BJ37" i="101"/>
  <c r="BZ37" i="101"/>
  <c r="BR197" i="101"/>
  <c r="BG197" i="101"/>
  <c r="BH197" i="101" s="1"/>
  <c r="AS37" i="101"/>
  <c r="BT105" i="101"/>
  <c r="AO245" i="101"/>
  <c r="BG245" i="101"/>
  <c r="BH245" i="101" s="1"/>
  <c r="BX245" i="101"/>
  <c r="AU37" i="101"/>
  <c r="AM37" i="100"/>
  <c r="BJ37" i="100"/>
  <c r="BT37" i="100"/>
  <c r="AQ37" i="100"/>
  <c r="BZ37" i="100"/>
  <c r="AO197" i="100"/>
  <c r="BD197" i="100"/>
  <c r="BE197" i="100" s="1"/>
  <c r="BB197" i="100"/>
  <c r="AQ197" i="100"/>
  <c r="BR197" i="100"/>
  <c r="AY197" i="100"/>
  <c r="AO245" i="100"/>
  <c r="BG245" i="100"/>
  <c r="BH245" i="100" s="1"/>
  <c r="BX245" i="100"/>
  <c r="BN197" i="100"/>
  <c r="AU35" i="99"/>
  <c r="BN35" i="99"/>
  <c r="BG197" i="99"/>
  <c r="BH197" i="99" s="1"/>
  <c r="AM197" i="99"/>
  <c r="BB197" i="99"/>
  <c r="AY197" i="99"/>
  <c r="AQ245" i="99"/>
  <c r="BN197" i="99"/>
  <c r="BN195" i="98"/>
  <c r="BD37" i="100"/>
  <c r="BE37" i="100" s="1"/>
  <c r="BX35" i="99"/>
  <c r="AS35" i="99"/>
  <c r="BB35" i="98"/>
  <c r="AU243" i="98"/>
  <c r="BL195" i="98"/>
  <c r="BT35" i="98"/>
  <c r="AM35" i="98"/>
  <c r="BT195" i="98"/>
  <c r="BJ195" i="98"/>
  <c r="BP195" i="98"/>
  <c r="BX195" i="98"/>
  <c r="AM195" i="98"/>
  <c r="BN243" i="98"/>
  <c r="AS243" i="98"/>
  <c r="BL243" i="98"/>
  <c r="AY35" i="98"/>
  <c r="BV195" i="98"/>
  <c r="AO35" i="98"/>
  <c r="BR195" i="98"/>
  <c r="AQ35" i="98"/>
  <c r="BV195" i="97"/>
  <c r="BD195" i="97"/>
  <c r="BE195" i="97" s="1"/>
  <c r="BB195" i="97"/>
  <c r="BJ195" i="97"/>
  <c r="BR195" i="97"/>
  <c r="AS195" i="103"/>
  <c r="BB37" i="103"/>
  <c r="BB195" i="103"/>
  <c r="BN195" i="103"/>
  <c r="AM195" i="103"/>
  <c r="BV195" i="103"/>
  <c r="BN37" i="103"/>
  <c r="BT195" i="103"/>
  <c r="AU195" i="103"/>
  <c r="AO195" i="102"/>
  <c r="BB37" i="102"/>
  <c r="AM195" i="102"/>
  <c r="BD37" i="102"/>
  <c r="BE37" i="102" s="1"/>
  <c r="BG37" i="102"/>
  <c r="BH37" i="102" s="1"/>
  <c r="BV37" i="102"/>
  <c r="BN195" i="102"/>
  <c r="AO243" i="102"/>
  <c r="BG243" i="102"/>
  <c r="BH243" i="102" s="1"/>
  <c r="BX243" i="102"/>
  <c r="BT195" i="102"/>
  <c r="AW195" i="102"/>
  <c r="AQ195" i="102"/>
  <c r="AW37" i="101"/>
  <c r="BN197" i="101"/>
  <c r="AO197" i="101"/>
  <c r="BB245" i="101"/>
  <c r="BT245" i="101"/>
  <c r="BL197" i="101"/>
  <c r="AM197" i="101"/>
  <c r="AM245" i="101"/>
  <c r="BD245" i="101"/>
  <c r="BE245" i="101" s="1"/>
  <c r="BV245" i="101"/>
  <c r="BT37" i="101"/>
  <c r="BJ197" i="101"/>
  <c r="AQ197" i="101"/>
  <c r="BP197" i="101"/>
  <c r="BX197" i="101"/>
  <c r="AS197" i="101"/>
  <c r="BP197" i="100"/>
  <c r="AM197" i="100"/>
  <c r="BZ197" i="100"/>
  <c r="AW197" i="100"/>
  <c r="BL197" i="100"/>
  <c r="AU197" i="100"/>
  <c r="AS37" i="100"/>
  <c r="BJ197" i="100"/>
  <c r="BT197" i="100"/>
  <c r="AQ243" i="98"/>
  <c r="AY195" i="98"/>
  <c r="BZ243" i="98"/>
  <c r="AM243" i="98"/>
  <c r="BD195" i="98"/>
  <c r="BE195" i="98" s="1"/>
  <c r="AW195" i="98"/>
  <c r="BJ243" i="98"/>
  <c r="BB195" i="98"/>
  <c r="BZ195" i="98"/>
  <c r="AU195" i="98"/>
  <c r="AS195" i="98"/>
  <c r="BD35" i="98"/>
  <c r="BE35" i="98" s="1"/>
  <c r="BV35" i="98"/>
  <c r="AQ195" i="98"/>
  <c r="BG35" i="98"/>
  <c r="BH35" i="98" s="1"/>
  <c r="BX35" i="98"/>
  <c r="BG195" i="98"/>
  <c r="BH195" i="98" s="1"/>
  <c r="AO195" i="98"/>
  <c r="AM35" i="99"/>
  <c r="BT35" i="99"/>
  <c r="BD197" i="99"/>
  <c r="BE197" i="99" s="1"/>
  <c r="AO35" i="99"/>
  <c r="BT197" i="99"/>
  <c r="BZ197" i="99"/>
  <c r="BJ35" i="99"/>
  <c r="BX197" i="99"/>
  <c r="AW197" i="99"/>
  <c r="AO245" i="99"/>
  <c r="BJ197" i="99"/>
  <c r="AU197" i="99"/>
  <c r="AS197" i="99"/>
  <c r="BX245" i="99"/>
  <c r="BT245" i="99"/>
  <c r="BR197" i="99"/>
  <c r="AO197" i="99"/>
  <c r="BP197" i="99"/>
  <c r="BV35" i="97"/>
  <c r="BN195" i="97"/>
  <c r="AM35" i="97"/>
  <c r="BD35" i="97"/>
  <c r="BE35" i="97" s="1"/>
  <c r="AY195" i="97"/>
  <c r="BP195" i="97"/>
  <c r="BL195" i="97"/>
  <c r="AQ195" i="97"/>
  <c r="BG195" i="97"/>
  <c r="BH195" i="97" s="1"/>
  <c r="AS243" i="103"/>
  <c r="BG37" i="103"/>
  <c r="BH37" i="103" s="1"/>
  <c r="AO243" i="103"/>
  <c r="BJ37" i="103"/>
  <c r="BP243" i="103"/>
  <c r="BZ37" i="103"/>
  <c r="BT243" i="103"/>
  <c r="AM37" i="103"/>
  <c r="AQ37" i="102"/>
  <c r="BX37" i="102"/>
  <c r="BB243" i="102"/>
  <c r="AU37" i="102"/>
  <c r="BN37" i="102"/>
  <c r="AM243" i="102"/>
  <c r="BD243" i="102"/>
  <c r="BE243" i="102" s="1"/>
  <c r="AW37" i="102"/>
  <c r="BP37" i="102"/>
  <c r="BV243" i="102"/>
  <c r="AQ243" i="102"/>
  <c r="BJ243" i="102"/>
  <c r="BL37" i="102"/>
  <c r="BR245" i="101"/>
  <c r="BD37" i="101"/>
  <c r="BE37" i="101" s="1"/>
  <c r="BP105" i="101"/>
  <c r="BN37" i="101"/>
  <c r="AY37" i="101"/>
  <c r="BP37" i="101"/>
  <c r="BD245" i="100"/>
  <c r="BE245" i="100" s="1"/>
  <c r="AY245" i="100"/>
  <c r="AY37" i="100"/>
  <c r="BR37" i="100"/>
  <c r="BB37" i="100"/>
  <c r="BL37" i="100"/>
  <c r="AO37" i="100"/>
  <c r="BG37" i="100"/>
  <c r="BH37" i="100" s="1"/>
  <c r="BV245" i="99"/>
  <c r="AQ35" i="99"/>
  <c r="AS245" i="99"/>
  <c r="BZ245" i="99"/>
  <c r="BZ35" i="99"/>
  <c r="BJ245" i="99"/>
  <c r="BD245" i="99"/>
  <c r="BE245" i="99" s="1"/>
  <c r="BR35" i="99"/>
  <c r="AW243" i="98"/>
  <c r="BP243" i="98"/>
  <c r="AU35" i="98"/>
  <c r="AW35" i="98"/>
  <c r="BP35" i="98"/>
  <c r="BG243" i="98"/>
  <c r="BH243" i="98" s="1"/>
  <c r="BR35" i="98"/>
  <c r="BZ195" i="97"/>
  <c r="AW195" i="97"/>
  <c r="BX195" i="97"/>
  <c r="AU195" i="97"/>
  <c r="AS195" i="97"/>
  <c r="BT195" i="97"/>
  <c r="AO195" i="97"/>
  <c r="AM195" i="97"/>
  <c r="BB35" i="97"/>
  <c r="BT35" i="97"/>
  <c r="AU243" i="97"/>
  <c r="BB243" i="97"/>
  <c r="BN35" i="97"/>
  <c r="BT243" i="97"/>
  <c r="BP35" i="97"/>
  <c r="AY35" i="97"/>
  <c r="BR35" i="97"/>
  <c r="AW35" i="97"/>
  <c r="AQ243" i="97"/>
  <c r="BZ243" i="97"/>
  <c r="BJ243" i="97"/>
  <c r="BL37" i="103"/>
  <c r="AW245" i="99"/>
  <c r="BN245" i="99"/>
  <c r="AU245" i="100"/>
  <c r="BL245" i="100"/>
  <c r="AS245" i="101"/>
  <c r="BB35" i="99"/>
  <c r="AW37" i="100"/>
  <c r="AM37" i="101"/>
  <c r="BJ37" i="102"/>
  <c r="AY243" i="98"/>
  <c r="BR243" i="98"/>
  <c r="AM243" i="97"/>
  <c r="BB243" i="98"/>
  <c r="BT243" i="98"/>
  <c r="AY245" i="99"/>
  <c r="AW245" i="100"/>
  <c r="BN245" i="100"/>
  <c r="AU245" i="101"/>
  <c r="AS243" i="102"/>
  <c r="BR243" i="103"/>
  <c r="BJ35" i="98"/>
  <c r="BD35" i="99"/>
  <c r="BE35" i="99" s="1"/>
  <c r="BN37" i="100"/>
  <c r="BX105" i="101"/>
  <c r="BN105" i="101"/>
  <c r="AY243" i="97"/>
  <c r="BD243" i="98"/>
  <c r="BE243" i="98" s="1"/>
  <c r="BV243" i="98"/>
  <c r="BP245" i="100"/>
  <c r="AW245" i="101"/>
  <c r="BP245" i="101"/>
  <c r="BN243" i="102"/>
  <c r="BD243" i="103"/>
  <c r="BE243" i="103" s="1"/>
  <c r="AO35" i="97"/>
  <c r="BG35" i="97"/>
  <c r="BH35" i="97" s="1"/>
  <c r="BL35" i="98"/>
  <c r="BG35" i="99"/>
  <c r="BH35" i="99" s="1"/>
  <c r="BL35" i="99"/>
  <c r="BB37" i="101"/>
  <c r="BR37" i="101"/>
  <c r="BL105" i="101"/>
  <c r="BB245" i="100"/>
  <c r="AY245" i="101"/>
  <c r="AW243" i="102"/>
  <c r="BP243" i="102"/>
  <c r="AQ243" i="103"/>
  <c r="BV243" i="103"/>
  <c r="AQ35" i="97"/>
  <c r="BJ35" i="97"/>
  <c r="BX35" i="97"/>
  <c r="BN35" i="98"/>
  <c r="BZ35" i="98"/>
  <c r="BV35" i="99"/>
  <c r="BL37" i="101"/>
  <c r="BZ37" i="102"/>
  <c r="AS37" i="103"/>
  <c r="BJ243" i="103"/>
  <c r="BX243" i="103"/>
  <c r="AS35" i="97"/>
  <c r="BZ35" i="97"/>
  <c r="AU37" i="103"/>
  <c r="BR37" i="103"/>
  <c r="BZ243" i="103"/>
  <c r="BV37" i="101"/>
  <c r="AO37" i="102"/>
  <c r="AS35" i="98"/>
  <c r="BG243" i="103"/>
  <c r="BH243" i="103" s="1"/>
  <c r="AU243" i="102"/>
  <c r="AY243" i="102"/>
  <c r="BR243" i="102"/>
  <c r="BL243" i="102"/>
  <c r="BL245" i="101"/>
  <c r="BN245" i="101"/>
  <c r="AW105" i="101"/>
  <c r="BJ245" i="101"/>
  <c r="BZ245" i="101"/>
  <c r="BZ245" i="100"/>
  <c r="BR245" i="100"/>
  <c r="BP245" i="99"/>
  <c r="BB245" i="99"/>
  <c r="BR245" i="99"/>
  <c r="BL245" i="99"/>
  <c r="AM245" i="99"/>
  <c r="AU245" i="99"/>
  <c r="BX243" i="98"/>
  <c r="AO243" i="98"/>
  <c r="BL35" i="97"/>
  <c r="AU35" i="97"/>
  <c r="BN243" i="97"/>
  <c r="BG243" i="97"/>
  <c r="BH243" i="97" s="1"/>
  <c r="BR243" i="97"/>
  <c r="BD243" i="97"/>
  <c r="BE243" i="97" s="1"/>
  <c r="BV243" i="97"/>
  <c r="AS105" i="101"/>
  <c r="AU105" i="101"/>
  <c r="BB105" i="101"/>
  <c r="BX243" i="97"/>
  <c r="AS243" i="97"/>
  <c r="AW243" i="97"/>
  <c r="BL243" i="97"/>
  <c r="AO243" i="97"/>
  <c r="BP243" i="97"/>
  <c r="BZ105" i="101"/>
  <c r="BV105" i="101"/>
  <c r="BJ105" i="101"/>
  <c r="BG105" i="101"/>
  <c r="BH105" i="101" s="1"/>
  <c r="BR105" i="101"/>
  <c r="AQ105" i="101"/>
  <c r="AO105" i="101"/>
  <c r="AY105" i="101"/>
  <c r="BY36" i="96"/>
  <c r="BW36" i="96"/>
  <c r="BU36" i="96"/>
  <c r="BS36" i="96"/>
  <c r="BQ36" i="96"/>
  <c r="BO36" i="96"/>
  <c r="BM36" i="96"/>
  <c r="BK36" i="96"/>
  <c r="BI36" i="96"/>
  <c r="BF36" i="96"/>
  <c r="BC36" i="96"/>
  <c r="BA36" i="96"/>
  <c r="AX36" i="96"/>
  <c r="AV36" i="96"/>
  <c r="AT36" i="96"/>
  <c r="AR36" i="96"/>
  <c r="AP36" i="96"/>
  <c r="AN36" i="96"/>
  <c r="AL36" i="96"/>
  <c r="BY35" i="96"/>
  <c r="BW35" i="96"/>
  <c r="BU35" i="96"/>
  <c r="BS35" i="96"/>
  <c r="BQ35" i="96"/>
  <c r="BO35" i="96"/>
  <c r="BM35" i="96"/>
  <c r="BK35" i="96"/>
  <c r="BI35" i="96"/>
  <c r="BF35" i="96"/>
  <c r="BC35" i="96"/>
  <c r="BA35" i="96"/>
  <c r="AX35" i="96"/>
  <c r="AV35" i="96"/>
  <c r="AT35" i="96"/>
  <c r="AR35" i="96"/>
  <c r="AP35" i="96"/>
  <c r="AN35" i="96"/>
  <c r="AL35" i="96"/>
  <c r="CB195" i="103" l="1"/>
  <c r="CB197" i="101"/>
  <c r="AZ37" i="101"/>
  <c r="CA37" i="101" s="1"/>
  <c r="AK37" i="101" s="1"/>
  <c r="CB197" i="99"/>
  <c r="AZ195" i="102"/>
  <c r="CA195" i="102" s="1"/>
  <c r="AK195" i="102" s="1"/>
  <c r="AZ197" i="101"/>
  <c r="CA197" i="101" s="1"/>
  <c r="AK197" i="101" s="1"/>
  <c r="CB37" i="101"/>
  <c r="CB197" i="100"/>
  <c r="CB245" i="99"/>
  <c r="CB37" i="100"/>
  <c r="AZ35" i="99"/>
  <c r="CA35" i="99" s="1"/>
  <c r="AK35" i="99" s="1"/>
  <c r="CB195" i="98"/>
  <c r="AZ195" i="103"/>
  <c r="CA195" i="103" s="1"/>
  <c r="AK195" i="103" s="1"/>
  <c r="AZ243" i="103"/>
  <c r="CA243" i="103" s="1"/>
  <c r="AK243" i="103" s="1"/>
  <c r="CB37" i="102"/>
  <c r="CB195" i="102"/>
  <c r="AZ245" i="101"/>
  <c r="CA245" i="101" s="1"/>
  <c r="AK245" i="101" s="1"/>
  <c r="CB245" i="101"/>
  <c r="AZ37" i="100"/>
  <c r="CA37" i="100" s="1"/>
  <c r="AK37" i="100" s="1"/>
  <c r="CB245" i="100"/>
  <c r="AZ197" i="100"/>
  <c r="CA197" i="100" s="1"/>
  <c r="AK197" i="100" s="1"/>
  <c r="AZ245" i="100"/>
  <c r="CA245" i="100" s="1"/>
  <c r="AK245" i="100" s="1"/>
  <c r="AZ35" i="98"/>
  <c r="CA35" i="98" s="1"/>
  <c r="AK35" i="98" s="1"/>
  <c r="AZ195" i="98"/>
  <c r="CA195" i="98" s="1"/>
  <c r="AK195" i="98" s="1"/>
  <c r="AZ197" i="99"/>
  <c r="CA197" i="99" s="1"/>
  <c r="AK197" i="99" s="1"/>
  <c r="CB195" i="97"/>
  <c r="AZ195" i="97"/>
  <c r="CA195" i="97" s="1"/>
  <c r="AK195" i="97" s="1"/>
  <c r="CB37" i="103"/>
  <c r="CB243" i="102"/>
  <c r="AZ37" i="102"/>
  <c r="CA37" i="102" s="1"/>
  <c r="AK37" i="102" s="1"/>
  <c r="CB243" i="98"/>
  <c r="AZ243" i="98"/>
  <c r="CA243" i="98" s="1"/>
  <c r="AK243" i="98" s="1"/>
  <c r="CB35" i="98"/>
  <c r="CB243" i="97"/>
  <c r="CB35" i="97"/>
  <c r="AZ37" i="103"/>
  <c r="CA37" i="103" s="1"/>
  <c r="AK37" i="103" s="1"/>
  <c r="AZ243" i="102"/>
  <c r="CA243" i="102" s="1"/>
  <c r="AK243" i="102" s="1"/>
  <c r="CB35" i="99"/>
  <c r="BV35" i="96"/>
  <c r="BJ35" i="96"/>
  <c r="BN35" i="96"/>
  <c r="BZ35" i="96"/>
  <c r="BP35" i="96"/>
  <c r="AW35" i="96"/>
  <c r="BT35" i="96"/>
  <c r="BX35" i="96"/>
  <c r="BL35" i="96"/>
  <c r="AU35" i="96"/>
  <c r="BB35" i="96"/>
  <c r="CB243" i="103"/>
  <c r="AZ245" i="99"/>
  <c r="CA245" i="99" s="1"/>
  <c r="AK245" i="99" s="1"/>
  <c r="AZ35" i="97"/>
  <c r="CA35" i="97" s="1"/>
  <c r="AK35" i="97" s="1"/>
  <c r="AZ243" i="97"/>
  <c r="CA243" i="97" s="1"/>
  <c r="AK243" i="97" s="1"/>
  <c r="CB105" i="101"/>
  <c r="AZ105" i="101"/>
  <c r="CA105" i="101" s="1"/>
  <c r="AK105" i="101" s="1"/>
  <c r="AM35" i="96"/>
  <c r="BD35" i="96"/>
  <c r="BE35" i="96" s="1"/>
  <c r="AO35" i="96"/>
  <c r="BG35" i="96"/>
  <c r="BH35" i="96" s="1"/>
  <c r="AQ35" i="96"/>
  <c r="AY35" i="96"/>
  <c r="BR35" i="96"/>
  <c r="AS35" i="96"/>
  <c r="AK199" i="96"/>
  <c r="AK191" i="96"/>
  <c r="AK167" i="96"/>
  <c r="AK157" i="96"/>
  <c r="AK143" i="96"/>
  <c r="AK125" i="96"/>
  <c r="AK101" i="96"/>
  <c r="AK85" i="96"/>
  <c r="AK73" i="96"/>
  <c r="AK29" i="96"/>
  <c r="BY244" i="96"/>
  <c r="BW244" i="96"/>
  <c r="BU244" i="96"/>
  <c r="BS244" i="96"/>
  <c r="BQ244" i="96"/>
  <c r="BO244" i="96"/>
  <c r="BM244" i="96"/>
  <c r="BK244" i="96"/>
  <c r="BI244" i="96"/>
  <c r="BF244" i="96"/>
  <c r="BC244" i="96"/>
  <c r="BA244" i="96"/>
  <c r="AX244" i="96"/>
  <c r="AV244" i="96"/>
  <c r="AT244" i="96"/>
  <c r="AR244" i="96"/>
  <c r="AP244" i="96"/>
  <c r="AN244" i="96"/>
  <c r="AL244" i="96"/>
  <c r="BY243" i="96"/>
  <c r="BW243" i="96"/>
  <c r="BU243" i="96"/>
  <c r="BS243" i="96"/>
  <c r="BQ243" i="96"/>
  <c r="BO243" i="96"/>
  <c r="BM243" i="96"/>
  <c r="BK243" i="96"/>
  <c r="BI243" i="96"/>
  <c r="BF243" i="96"/>
  <c r="BC243" i="96"/>
  <c r="BA243" i="96"/>
  <c r="AX243" i="96"/>
  <c r="AV243" i="96"/>
  <c r="AT243" i="96"/>
  <c r="AR243" i="96"/>
  <c r="AP243" i="96"/>
  <c r="AN243" i="96"/>
  <c r="AL243" i="96"/>
  <c r="D243" i="96"/>
  <c r="BT243" i="96" l="1"/>
  <c r="BN243" i="96"/>
  <c r="BP243" i="96"/>
  <c r="CB35" i="96"/>
  <c r="AZ35" i="96"/>
  <c r="CA35" i="96" s="1"/>
  <c r="AK35" i="96" s="1"/>
  <c r="BB243" i="96"/>
  <c r="BG243" i="96"/>
  <c r="BH243" i="96" s="1"/>
  <c r="AQ243" i="96"/>
  <c r="AY243" i="96"/>
  <c r="BR243" i="96"/>
  <c r="AM243" i="96"/>
  <c r="BD243" i="96"/>
  <c r="BE243" i="96" s="1"/>
  <c r="BV243" i="96"/>
  <c r="AW243" i="96"/>
  <c r="AU243" i="96"/>
  <c r="BJ243" i="96"/>
  <c r="BZ243" i="96"/>
  <c r="BL243" i="96"/>
  <c r="AO243" i="96"/>
  <c r="AS243" i="96"/>
  <c r="BX243" i="96"/>
  <c r="AK201" i="95"/>
  <c r="AK193" i="95"/>
  <c r="AK167" i="95"/>
  <c r="AK157" i="95"/>
  <c r="AK143" i="95"/>
  <c r="AK125" i="95"/>
  <c r="AK101" i="95"/>
  <c r="AK85" i="95"/>
  <c r="AK73" i="95"/>
  <c r="AK29" i="95"/>
  <c r="CB243" i="96" l="1"/>
  <c r="AZ243" i="96"/>
  <c r="CA243" i="96" s="1"/>
  <c r="AK243" i="96" s="1"/>
  <c r="AL35" i="95"/>
  <c r="AN35" i="95"/>
  <c r="AP35" i="95"/>
  <c r="AR35" i="95"/>
  <c r="AT35" i="95"/>
  <c r="AV35" i="95"/>
  <c r="AX35" i="95"/>
  <c r="BA35" i="95"/>
  <c r="BC35" i="95"/>
  <c r="BF35" i="95"/>
  <c r="BI35" i="95"/>
  <c r="BK35" i="95"/>
  <c r="BM35" i="95"/>
  <c r="BO35" i="95"/>
  <c r="BQ35" i="95"/>
  <c r="BS35" i="95"/>
  <c r="BU35" i="95"/>
  <c r="BW35" i="95"/>
  <c r="BY35" i="95"/>
  <c r="AL36" i="95"/>
  <c r="AN36" i="95"/>
  <c r="AP36" i="95"/>
  <c r="AR36" i="95"/>
  <c r="AT36" i="95"/>
  <c r="AV36" i="95"/>
  <c r="AX36" i="95"/>
  <c r="BA36" i="95"/>
  <c r="BC36" i="95"/>
  <c r="BF36" i="95"/>
  <c r="BI36" i="95"/>
  <c r="BK36" i="95"/>
  <c r="BM36" i="95"/>
  <c r="BO36" i="95"/>
  <c r="BQ36" i="95"/>
  <c r="BS36" i="95"/>
  <c r="BU36" i="95"/>
  <c r="BW36" i="95"/>
  <c r="BY36" i="95"/>
  <c r="BJ35" i="95" l="1"/>
  <c r="BN35" i="95"/>
  <c r="AQ35" i="95"/>
  <c r="AY35" i="95"/>
  <c r="BB35" i="95"/>
  <c r="BT35" i="95"/>
  <c r="BX35" i="95"/>
  <c r="BG35" i="95"/>
  <c r="BH35" i="95" s="1"/>
  <c r="AW35" i="95"/>
  <c r="BL35" i="95"/>
  <c r="AU35" i="95"/>
  <c r="AS35" i="95"/>
  <c r="BR35" i="95"/>
  <c r="AO35" i="95"/>
  <c r="BD35" i="95"/>
  <c r="BE35" i="95" s="1"/>
  <c r="BP35" i="95"/>
  <c r="BV35" i="95"/>
  <c r="BZ35" i="95"/>
  <c r="AM35" i="95"/>
  <c r="AZ35" i="95" l="1"/>
  <c r="CA35" i="95" s="1"/>
  <c r="AK35" i="95" s="1"/>
  <c r="CB35" i="95"/>
  <c r="BY114" i="103"/>
  <c r="BW114" i="103"/>
  <c r="BU114" i="103"/>
  <c r="BS114" i="103"/>
  <c r="BQ114" i="103"/>
  <c r="BO114" i="103"/>
  <c r="BM114" i="103"/>
  <c r="BK114" i="103"/>
  <c r="BI114" i="103"/>
  <c r="BF114" i="103"/>
  <c r="BC114" i="103"/>
  <c r="BA114" i="103"/>
  <c r="AX114" i="103"/>
  <c r="AV114" i="103"/>
  <c r="AT114" i="103"/>
  <c r="AR114" i="103"/>
  <c r="AP114" i="103"/>
  <c r="AN114" i="103"/>
  <c r="AL114" i="103"/>
  <c r="BY113" i="103"/>
  <c r="BW113" i="103"/>
  <c r="BU113" i="103"/>
  <c r="BS113" i="103"/>
  <c r="BQ113" i="103"/>
  <c r="BO113" i="103"/>
  <c r="BM113" i="103"/>
  <c r="BK113" i="103"/>
  <c r="BI113" i="103"/>
  <c r="BF113" i="103"/>
  <c r="BC113" i="103"/>
  <c r="BA113" i="103"/>
  <c r="AX113" i="103"/>
  <c r="AV113" i="103"/>
  <c r="AT113" i="103"/>
  <c r="AR113" i="103"/>
  <c r="AP113" i="103"/>
  <c r="AN113" i="103"/>
  <c r="AL113" i="103"/>
  <c r="BY114" i="102"/>
  <c r="BW114" i="102"/>
  <c r="BU114" i="102"/>
  <c r="BS114" i="102"/>
  <c r="BQ114" i="102"/>
  <c r="BO114" i="102"/>
  <c r="BM114" i="102"/>
  <c r="BK114" i="102"/>
  <c r="BI114" i="102"/>
  <c r="BF114" i="102"/>
  <c r="BC114" i="102"/>
  <c r="BA114" i="102"/>
  <c r="AX114" i="102"/>
  <c r="AV114" i="102"/>
  <c r="AT114" i="102"/>
  <c r="AR114" i="102"/>
  <c r="AP114" i="102"/>
  <c r="AN114" i="102"/>
  <c r="AL114" i="102"/>
  <c r="BY113" i="102"/>
  <c r="BW113" i="102"/>
  <c r="BU113" i="102"/>
  <c r="BS113" i="102"/>
  <c r="BQ113" i="102"/>
  <c r="BO113" i="102"/>
  <c r="BM113" i="102"/>
  <c r="BK113" i="102"/>
  <c r="BI113" i="102"/>
  <c r="BF113" i="102"/>
  <c r="BC113" i="102"/>
  <c r="BA113" i="102"/>
  <c r="AX113" i="102"/>
  <c r="AV113" i="102"/>
  <c r="AT113" i="102"/>
  <c r="AR113" i="102"/>
  <c r="AP113" i="102"/>
  <c r="AN113" i="102"/>
  <c r="AL113" i="102"/>
  <c r="BY116" i="101"/>
  <c r="BW116" i="101"/>
  <c r="BU116" i="101"/>
  <c r="BS116" i="101"/>
  <c r="BQ116" i="101"/>
  <c r="BO116" i="101"/>
  <c r="BM116" i="101"/>
  <c r="BK116" i="101"/>
  <c r="BI116" i="101"/>
  <c r="BF116" i="101"/>
  <c r="BC116" i="101"/>
  <c r="BA116" i="101"/>
  <c r="AX116" i="101"/>
  <c r="AV116" i="101"/>
  <c r="AT116" i="101"/>
  <c r="AR116" i="101"/>
  <c r="AP116" i="101"/>
  <c r="AN116" i="101"/>
  <c r="AL116" i="101"/>
  <c r="BY115" i="101"/>
  <c r="BW115" i="101"/>
  <c r="BU115" i="101"/>
  <c r="BS115" i="101"/>
  <c r="BQ115" i="101"/>
  <c r="BO115" i="101"/>
  <c r="BM115" i="101"/>
  <c r="BK115" i="101"/>
  <c r="BI115" i="101"/>
  <c r="BF115" i="101"/>
  <c r="BC115" i="101"/>
  <c r="BA115" i="101"/>
  <c r="AX115" i="101"/>
  <c r="AV115" i="101"/>
  <c r="AT115" i="101"/>
  <c r="AR115" i="101"/>
  <c r="AP115" i="101"/>
  <c r="AN115" i="101"/>
  <c r="AL115" i="101"/>
  <c r="BY116" i="100"/>
  <c r="BW116" i="100"/>
  <c r="BU116" i="100"/>
  <c r="BS116" i="100"/>
  <c r="BQ116" i="100"/>
  <c r="BO116" i="100"/>
  <c r="BM116" i="100"/>
  <c r="BK116" i="100"/>
  <c r="BI116" i="100"/>
  <c r="BF116" i="100"/>
  <c r="BC116" i="100"/>
  <c r="BA116" i="100"/>
  <c r="AX116" i="100"/>
  <c r="AV116" i="100"/>
  <c r="AT116" i="100"/>
  <c r="AR116" i="100"/>
  <c r="AP116" i="100"/>
  <c r="AN116" i="100"/>
  <c r="AL116" i="100"/>
  <c r="BY115" i="100"/>
  <c r="BW115" i="100"/>
  <c r="BU115" i="100"/>
  <c r="BS115" i="100"/>
  <c r="BQ115" i="100"/>
  <c r="BO115" i="100"/>
  <c r="BM115" i="100"/>
  <c r="BK115" i="100"/>
  <c r="BI115" i="100"/>
  <c r="BF115" i="100"/>
  <c r="BC115" i="100"/>
  <c r="BA115" i="100"/>
  <c r="AX115" i="100"/>
  <c r="AV115" i="100"/>
  <c r="AT115" i="100"/>
  <c r="AR115" i="100"/>
  <c r="AP115" i="100"/>
  <c r="AN115" i="100"/>
  <c r="AL115" i="100"/>
  <c r="BY118" i="99"/>
  <c r="BW118" i="99"/>
  <c r="BU118" i="99"/>
  <c r="BS118" i="99"/>
  <c r="BQ118" i="99"/>
  <c r="BO118" i="99"/>
  <c r="BM118" i="99"/>
  <c r="BK118" i="99"/>
  <c r="BI118" i="99"/>
  <c r="BF118" i="99"/>
  <c r="BC118" i="99"/>
  <c r="BA118" i="99"/>
  <c r="AX118" i="99"/>
  <c r="AV118" i="99"/>
  <c r="AT118" i="99"/>
  <c r="AR118" i="99"/>
  <c r="AP118" i="99"/>
  <c r="AN118" i="99"/>
  <c r="AL118" i="99"/>
  <c r="BY117" i="99"/>
  <c r="BW117" i="99"/>
  <c r="BU117" i="99"/>
  <c r="BS117" i="99"/>
  <c r="BQ117" i="99"/>
  <c r="BO117" i="99"/>
  <c r="BM117" i="99"/>
  <c r="BK117" i="99"/>
  <c r="BI117" i="99"/>
  <c r="BF117" i="99"/>
  <c r="BC117" i="99"/>
  <c r="BA117" i="99"/>
  <c r="AX117" i="99"/>
  <c r="AV117" i="99"/>
  <c r="AT117" i="99"/>
  <c r="AR117" i="99"/>
  <c r="AP117" i="99"/>
  <c r="AN117" i="99"/>
  <c r="AL117" i="99"/>
  <c r="BY118" i="98"/>
  <c r="BW118" i="98"/>
  <c r="BU118" i="98"/>
  <c r="BS118" i="98"/>
  <c r="BQ118" i="98"/>
  <c r="BO118" i="98"/>
  <c r="BM118" i="98"/>
  <c r="BK118" i="98"/>
  <c r="BI118" i="98"/>
  <c r="BF118" i="98"/>
  <c r="BC118" i="98"/>
  <c r="BA118" i="98"/>
  <c r="AX118" i="98"/>
  <c r="AV118" i="98"/>
  <c r="AT118" i="98"/>
  <c r="AR118" i="98"/>
  <c r="AP118" i="98"/>
  <c r="AN118" i="98"/>
  <c r="AL118" i="98"/>
  <c r="BY117" i="98"/>
  <c r="BW117" i="98"/>
  <c r="BU117" i="98"/>
  <c r="BS117" i="98"/>
  <c r="BQ117" i="98"/>
  <c r="BO117" i="98"/>
  <c r="BM117" i="98"/>
  <c r="BK117" i="98"/>
  <c r="BI117" i="98"/>
  <c r="BF117" i="98"/>
  <c r="BC117" i="98"/>
  <c r="BA117" i="98"/>
  <c r="AX117" i="98"/>
  <c r="AV117" i="98"/>
  <c r="AT117" i="98"/>
  <c r="AR117" i="98"/>
  <c r="AP117" i="98"/>
  <c r="AN117" i="98"/>
  <c r="AL117" i="98"/>
  <c r="BY118" i="97"/>
  <c r="BW118" i="97"/>
  <c r="BU118" i="97"/>
  <c r="BS118" i="97"/>
  <c r="BQ118" i="97"/>
  <c r="BO118" i="97"/>
  <c r="BM118" i="97"/>
  <c r="BK118" i="97"/>
  <c r="BI118" i="97"/>
  <c r="BF118" i="97"/>
  <c r="BC118" i="97"/>
  <c r="BA118" i="97"/>
  <c r="AX118" i="97"/>
  <c r="AV118" i="97"/>
  <c r="AT118" i="97"/>
  <c r="AR118" i="97"/>
  <c r="AP118" i="97"/>
  <c r="AN118" i="97"/>
  <c r="AL118" i="97"/>
  <c r="BY117" i="97"/>
  <c r="BW117" i="97"/>
  <c r="BU117" i="97"/>
  <c r="BS117" i="97"/>
  <c r="BQ117" i="97"/>
  <c r="BO117" i="97"/>
  <c r="BM117" i="97"/>
  <c r="BK117" i="97"/>
  <c r="BI117" i="97"/>
  <c r="BF117" i="97"/>
  <c r="BC117" i="97"/>
  <c r="BA117" i="97"/>
  <c r="AX117" i="97"/>
  <c r="AV117" i="97"/>
  <c r="AT117" i="97"/>
  <c r="AR117" i="97"/>
  <c r="AP117" i="97"/>
  <c r="AN117" i="97"/>
  <c r="AL117" i="97"/>
  <c r="BY120" i="96"/>
  <c r="BW120" i="96"/>
  <c r="BU120" i="96"/>
  <c r="BS120" i="96"/>
  <c r="BQ120" i="96"/>
  <c r="BO120" i="96"/>
  <c r="BM120" i="96"/>
  <c r="BK120" i="96"/>
  <c r="BI120" i="96"/>
  <c r="BF120" i="96"/>
  <c r="BC120" i="96"/>
  <c r="BA120" i="96"/>
  <c r="AX120" i="96"/>
  <c r="AV120" i="96"/>
  <c r="AT120" i="96"/>
  <c r="AR120" i="96"/>
  <c r="AP120" i="96"/>
  <c r="AN120" i="96"/>
  <c r="AL120" i="96"/>
  <c r="BY119" i="96"/>
  <c r="BW119" i="96"/>
  <c r="BU119" i="96"/>
  <c r="BS119" i="96"/>
  <c r="BQ119" i="96"/>
  <c r="BO119" i="96"/>
  <c r="BM119" i="96"/>
  <c r="BK119" i="96"/>
  <c r="BI119" i="96"/>
  <c r="BF119" i="96"/>
  <c r="BC119" i="96"/>
  <c r="BA119" i="96"/>
  <c r="AX119" i="96"/>
  <c r="AV119" i="96"/>
  <c r="AT119" i="96"/>
  <c r="AR119" i="96"/>
  <c r="AP119" i="96"/>
  <c r="AN119" i="96"/>
  <c r="AL119" i="96"/>
  <c r="BY120" i="95"/>
  <c r="BW120" i="95"/>
  <c r="BU120" i="95"/>
  <c r="BS120" i="95"/>
  <c r="BQ120" i="95"/>
  <c r="BO120" i="95"/>
  <c r="BM120" i="95"/>
  <c r="BK120" i="95"/>
  <c r="BI120" i="95"/>
  <c r="BF120" i="95"/>
  <c r="BC120" i="95"/>
  <c r="BA120" i="95"/>
  <c r="AX120" i="95"/>
  <c r="AV120" i="95"/>
  <c r="AT120" i="95"/>
  <c r="AR120" i="95"/>
  <c r="AP120" i="95"/>
  <c r="AN120" i="95"/>
  <c r="AL120" i="95"/>
  <c r="BY119" i="95"/>
  <c r="BW119" i="95"/>
  <c r="BU119" i="95"/>
  <c r="BS119" i="95"/>
  <c r="BQ119" i="95"/>
  <c r="BO119" i="95"/>
  <c r="BM119" i="95"/>
  <c r="BK119" i="95"/>
  <c r="BI119" i="95"/>
  <c r="BF119" i="95"/>
  <c r="BC119" i="95"/>
  <c r="BA119" i="95"/>
  <c r="AX119" i="95"/>
  <c r="AV119" i="95"/>
  <c r="AT119" i="95"/>
  <c r="AR119" i="95"/>
  <c r="AP119" i="95"/>
  <c r="AN119" i="95"/>
  <c r="AL119" i="95"/>
  <c r="BY126" i="94"/>
  <c r="BW126" i="94"/>
  <c r="BU126" i="94"/>
  <c r="BS126" i="94"/>
  <c r="BQ126" i="94"/>
  <c r="BO126" i="94"/>
  <c r="BM126" i="94"/>
  <c r="BK126" i="94"/>
  <c r="BI126" i="94"/>
  <c r="BF126" i="94"/>
  <c r="BC126" i="94"/>
  <c r="BA126" i="94"/>
  <c r="AX126" i="94"/>
  <c r="AV126" i="94"/>
  <c r="AT126" i="94"/>
  <c r="AR126" i="94"/>
  <c r="AP126" i="94"/>
  <c r="AN126" i="94"/>
  <c r="AL126" i="94"/>
  <c r="BY125" i="94"/>
  <c r="BW125" i="94"/>
  <c r="BU125" i="94"/>
  <c r="BS125" i="94"/>
  <c r="BQ125" i="94"/>
  <c r="BO125" i="94"/>
  <c r="BM125" i="94"/>
  <c r="BK125" i="94"/>
  <c r="BI125" i="94"/>
  <c r="BF125" i="94"/>
  <c r="BC125" i="94"/>
  <c r="BA125" i="94"/>
  <c r="AX125" i="94"/>
  <c r="AV125" i="94"/>
  <c r="AT125" i="94"/>
  <c r="AR125" i="94"/>
  <c r="AP125" i="94"/>
  <c r="AN125" i="94"/>
  <c r="AL125" i="94"/>
  <c r="AK163" i="94"/>
  <c r="AK199" i="94"/>
  <c r="BY68" i="103"/>
  <c r="BW68" i="103"/>
  <c r="BU68" i="103"/>
  <c r="BS68" i="103"/>
  <c r="BQ68" i="103"/>
  <c r="BO68" i="103"/>
  <c r="BM68" i="103"/>
  <c r="BK68" i="103"/>
  <c r="BI68" i="103"/>
  <c r="BF68" i="103"/>
  <c r="BC68" i="103"/>
  <c r="BA68" i="103"/>
  <c r="AX68" i="103"/>
  <c r="AV68" i="103"/>
  <c r="AT68" i="103"/>
  <c r="AR68" i="103"/>
  <c r="AP68" i="103"/>
  <c r="AN68" i="103"/>
  <c r="AL68" i="103"/>
  <c r="BY67" i="103"/>
  <c r="BW67" i="103"/>
  <c r="BU67" i="103"/>
  <c r="BS67" i="103"/>
  <c r="BQ67" i="103"/>
  <c r="BO67" i="103"/>
  <c r="BM67" i="103"/>
  <c r="BK67" i="103"/>
  <c r="BI67" i="103"/>
  <c r="BF67" i="103"/>
  <c r="BC67" i="103"/>
  <c r="BA67" i="103"/>
  <c r="AX67" i="103"/>
  <c r="AV67" i="103"/>
  <c r="AT67" i="103"/>
  <c r="AR67" i="103"/>
  <c r="AP67" i="103"/>
  <c r="AN67" i="103"/>
  <c r="AL67" i="103"/>
  <c r="BY50" i="103"/>
  <c r="BW50" i="103"/>
  <c r="BU50" i="103"/>
  <c r="BS50" i="103"/>
  <c r="BQ50" i="103"/>
  <c r="BO50" i="103"/>
  <c r="BM50" i="103"/>
  <c r="BK50" i="103"/>
  <c r="BI50" i="103"/>
  <c r="BF50" i="103"/>
  <c r="BC50" i="103"/>
  <c r="BA50" i="103"/>
  <c r="AX50" i="103"/>
  <c r="AV50" i="103"/>
  <c r="AT50" i="103"/>
  <c r="AR50" i="103"/>
  <c r="AP50" i="103"/>
  <c r="AN50" i="103"/>
  <c r="AL50" i="103"/>
  <c r="BY49" i="103"/>
  <c r="BW49" i="103"/>
  <c r="BU49" i="103"/>
  <c r="BS49" i="103"/>
  <c r="BQ49" i="103"/>
  <c r="BO49" i="103"/>
  <c r="BM49" i="103"/>
  <c r="BK49" i="103"/>
  <c r="BI49" i="103"/>
  <c r="BF49" i="103"/>
  <c r="BC49" i="103"/>
  <c r="BA49" i="103"/>
  <c r="AX49" i="103"/>
  <c r="AV49" i="103"/>
  <c r="AT49" i="103"/>
  <c r="AR49" i="103"/>
  <c r="AP49" i="103"/>
  <c r="AN49" i="103"/>
  <c r="AL49" i="103"/>
  <c r="BY50" i="102"/>
  <c r="BW50" i="102"/>
  <c r="BU50" i="102"/>
  <c r="BS50" i="102"/>
  <c r="BQ50" i="102"/>
  <c r="BO50" i="102"/>
  <c r="BM50" i="102"/>
  <c r="BK50" i="102"/>
  <c r="BI50" i="102"/>
  <c r="BF50" i="102"/>
  <c r="BC50" i="102"/>
  <c r="BA50" i="102"/>
  <c r="AX50" i="102"/>
  <c r="AV50" i="102"/>
  <c r="AT50" i="102"/>
  <c r="AR50" i="102"/>
  <c r="AP50" i="102"/>
  <c r="AN50" i="102"/>
  <c r="AL50" i="102"/>
  <c r="BY49" i="102"/>
  <c r="BW49" i="102"/>
  <c r="BU49" i="102"/>
  <c r="BS49" i="102"/>
  <c r="BQ49" i="102"/>
  <c r="BO49" i="102"/>
  <c r="BM49" i="102"/>
  <c r="BK49" i="102"/>
  <c r="BI49" i="102"/>
  <c r="BF49" i="102"/>
  <c r="BC49" i="102"/>
  <c r="BA49" i="102"/>
  <c r="AX49" i="102"/>
  <c r="AV49" i="102"/>
  <c r="AT49" i="102"/>
  <c r="AR49" i="102"/>
  <c r="AP49" i="102"/>
  <c r="AN49" i="102"/>
  <c r="AL49" i="102"/>
  <c r="BY68" i="102"/>
  <c r="BW68" i="102"/>
  <c r="BU68" i="102"/>
  <c r="BS68" i="102"/>
  <c r="BQ68" i="102"/>
  <c r="BO68" i="102"/>
  <c r="BM68" i="102"/>
  <c r="BK68" i="102"/>
  <c r="BI68" i="102"/>
  <c r="BF68" i="102"/>
  <c r="BC68" i="102"/>
  <c r="BA68" i="102"/>
  <c r="AX68" i="102"/>
  <c r="AV68" i="102"/>
  <c r="AT68" i="102"/>
  <c r="AR68" i="102"/>
  <c r="AP68" i="102"/>
  <c r="AN68" i="102"/>
  <c r="AL68" i="102"/>
  <c r="BY67" i="102"/>
  <c r="BW67" i="102"/>
  <c r="BU67" i="102"/>
  <c r="BS67" i="102"/>
  <c r="BQ67" i="102"/>
  <c r="BO67" i="102"/>
  <c r="BM67" i="102"/>
  <c r="BK67" i="102"/>
  <c r="BI67" i="102"/>
  <c r="BF67" i="102"/>
  <c r="BC67" i="102"/>
  <c r="BA67" i="102"/>
  <c r="AX67" i="102"/>
  <c r="AV67" i="102"/>
  <c r="AT67" i="102"/>
  <c r="AR67" i="102"/>
  <c r="AP67" i="102"/>
  <c r="AN67" i="102"/>
  <c r="AL67" i="102"/>
  <c r="BY52" i="101"/>
  <c r="BW52" i="101"/>
  <c r="BU52" i="101"/>
  <c r="BS52" i="101"/>
  <c r="BQ52" i="101"/>
  <c r="BO52" i="101"/>
  <c r="BM52" i="101"/>
  <c r="BK52" i="101"/>
  <c r="BI52" i="101"/>
  <c r="BF52" i="101"/>
  <c r="BC52" i="101"/>
  <c r="BA52" i="101"/>
  <c r="AX52" i="101"/>
  <c r="AV52" i="101"/>
  <c r="AT52" i="101"/>
  <c r="AR52" i="101"/>
  <c r="AP52" i="101"/>
  <c r="AN52" i="101"/>
  <c r="AL52" i="101"/>
  <c r="BY51" i="101"/>
  <c r="BW51" i="101"/>
  <c r="BU51" i="101"/>
  <c r="BS51" i="101"/>
  <c r="BQ51" i="101"/>
  <c r="BO51" i="101"/>
  <c r="BM51" i="101"/>
  <c r="BK51" i="101"/>
  <c r="BI51" i="101"/>
  <c r="BF51" i="101"/>
  <c r="BC51" i="101"/>
  <c r="BA51" i="101"/>
  <c r="AX51" i="101"/>
  <c r="AV51" i="101"/>
  <c r="AT51" i="101"/>
  <c r="AR51" i="101"/>
  <c r="AP51" i="101"/>
  <c r="AN51" i="101"/>
  <c r="AL51" i="101"/>
  <c r="BY52" i="100"/>
  <c r="BW52" i="100"/>
  <c r="BU52" i="100"/>
  <c r="BS52" i="100"/>
  <c r="BQ52" i="100"/>
  <c r="BO52" i="100"/>
  <c r="BM52" i="100"/>
  <c r="BK52" i="100"/>
  <c r="BI52" i="100"/>
  <c r="BF52" i="100"/>
  <c r="BC52" i="100"/>
  <c r="BA52" i="100"/>
  <c r="AX52" i="100"/>
  <c r="AV52" i="100"/>
  <c r="AT52" i="100"/>
  <c r="AR52" i="100"/>
  <c r="AP52" i="100"/>
  <c r="AN52" i="100"/>
  <c r="AL52" i="100"/>
  <c r="BY51" i="100"/>
  <c r="BW51" i="100"/>
  <c r="BU51" i="100"/>
  <c r="BS51" i="100"/>
  <c r="BQ51" i="100"/>
  <c r="BO51" i="100"/>
  <c r="BM51" i="100"/>
  <c r="BK51" i="100"/>
  <c r="BI51" i="100"/>
  <c r="BF51" i="100"/>
  <c r="BC51" i="100"/>
  <c r="BA51" i="100"/>
  <c r="AX51" i="100"/>
  <c r="AV51" i="100"/>
  <c r="AT51" i="100"/>
  <c r="AR51" i="100"/>
  <c r="AP51" i="100"/>
  <c r="AN51" i="100"/>
  <c r="AL51" i="100"/>
  <c r="BY70" i="100"/>
  <c r="BW70" i="100"/>
  <c r="BU70" i="100"/>
  <c r="BS70" i="100"/>
  <c r="BQ70" i="100"/>
  <c r="BO70" i="100"/>
  <c r="BM70" i="100"/>
  <c r="BK70" i="100"/>
  <c r="BI70" i="100"/>
  <c r="BF70" i="100"/>
  <c r="BC70" i="100"/>
  <c r="BA70" i="100"/>
  <c r="AX70" i="100"/>
  <c r="AV70" i="100"/>
  <c r="AT70" i="100"/>
  <c r="AR70" i="100"/>
  <c r="AP70" i="100"/>
  <c r="AN70" i="100"/>
  <c r="AL70" i="100"/>
  <c r="BY69" i="100"/>
  <c r="BW69" i="100"/>
  <c r="BU69" i="100"/>
  <c r="BS69" i="100"/>
  <c r="BQ69" i="100"/>
  <c r="BO69" i="100"/>
  <c r="BM69" i="100"/>
  <c r="BK69" i="100"/>
  <c r="BI69" i="100"/>
  <c r="BF69" i="100"/>
  <c r="BC69" i="100"/>
  <c r="BA69" i="100"/>
  <c r="AX69" i="100"/>
  <c r="AV69" i="100"/>
  <c r="AT69" i="100"/>
  <c r="AR69" i="100"/>
  <c r="AP69" i="100"/>
  <c r="AN69" i="100"/>
  <c r="AL69" i="100"/>
  <c r="BY50" i="99"/>
  <c r="BW50" i="99"/>
  <c r="BU50" i="99"/>
  <c r="BS50" i="99"/>
  <c r="BQ50" i="99"/>
  <c r="BO50" i="99"/>
  <c r="BM50" i="99"/>
  <c r="BK50" i="99"/>
  <c r="BI50" i="99"/>
  <c r="BF50" i="99"/>
  <c r="BC50" i="99"/>
  <c r="BA50" i="99"/>
  <c r="AX50" i="99"/>
  <c r="AV50" i="99"/>
  <c r="AT50" i="99"/>
  <c r="AR50" i="99"/>
  <c r="AP50" i="99"/>
  <c r="AN50" i="99"/>
  <c r="AL50" i="99"/>
  <c r="BY49" i="99"/>
  <c r="BW49" i="99"/>
  <c r="BU49" i="99"/>
  <c r="BS49" i="99"/>
  <c r="BQ49" i="99"/>
  <c r="BO49" i="99"/>
  <c r="BM49" i="99"/>
  <c r="BK49" i="99"/>
  <c r="BI49" i="99"/>
  <c r="BF49" i="99"/>
  <c r="BC49" i="99"/>
  <c r="BA49" i="99"/>
  <c r="AX49" i="99"/>
  <c r="AV49" i="99"/>
  <c r="AT49" i="99"/>
  <c r="AR49" i="99"/>
  <c r="AP49" i="99"/>
  <c r="AN49" i="99"/>
  <c r="AL49" i="99"/>
  <c r="BY68" i="99"/>
  <c r="BW68" i="99"/>
  <c r="BU68" i="99"/>
  <c r="BS68" i="99"/>
  <c r="BQ68" i="99"/>
  <c r="BO68" i="99"/>
  <c r="BM68" i="99"/>
  <c r="BK68" i="99"/>
  <c r="BI68" i="99"/>
  <c r="BF68" i="99"/>
  <c r="BC68" i="99"/>
  <c r="BA68" i="99"/>
  <c r="AX68" i="99"/>
  <c r="AV68" i="99"/>
  <c r="AT68" i="99"/>
  <c r="AR68" i="99"/>
  <c r="AP68" i="99"/>
  <c r="AN68" i="99"/>
  <c r="AL68" i="99"/>
  <c r="BY67" i="99"/>
  <c r="BW67" i="99"/>
  <c r="BU67" i="99"/>
  <c r="BS67" i="99"/>
  <c r="BQ67" i="99"/>
  <c r="BO67" i="99"/>
  <c r="BM67" i="99"/>
  <c r="BK67" i="99"/>
  <c r="BI67" i="99"/>
  <c r="BF67" i="99"/>
  <c r="BC67" i="99"/>
  <c r="BA67" i="99"/>
  <c r="AX67" i="99"/>
  <c r="AV67" i="99"/>
  <c r="AT67" i="99"/>
  <c r="AR67" i="99"/>
  <c r="AP67" i="99"/>
  <c r="AN67" i="99"/>
  <c r="AL67" i="99"/>
  <c r="BY68" i="98"/>
  <c r="BW68" i="98"/>
  <c r="BU68" i="98"/>
  <c r="BS68" i="98"/>
  <c r="BQ68" i="98"/>
  <c r="BO68" i="98"/>
  <c r="BM68" i="98"/>
  <c r="BK68" i="98"/>
  <c r="BI68" i="98"/>
  <c r="BF68" i="98"/>
  <c r="BC68" i="98"/>
  <c r="BA68" i="98"/>
  <c r="AX68" i="98"/>
  <c r="AV68" i="98"/>
  <c r="AT68" i="98"/>
  <c r="AR68" i="98"/>
  <c r="AP68" i="98"/>
  <c r="AN68" i="98"/>
  <c r="AL68" i="98"/>
  <c r="BY67" i="98"/>
  <c r="BW67" i="98"/>
  <c r="BU67" i="98"/>
  <c r="BS67" i="98"/>
  <c r="BQ67" i="98"/>
  <c r="BO67" i="98"/>
  <c r="BM67" i="98"/>
  <c r="BK67" i="98"/>
  <c r="BI67" i="98"/>
  <c r="BF67" i="98"/>
  <c r="BC67" i="98"/>
  <c r="BA67" i="98"/>
  <c r="AX67" i="98"/>
  <c r="AV67" i="98"/>
  <c r="AT67" i="98"/>
  <c r="AR67" i="98"/>
  <c r="AP67" i="98"/>
  <c r="AN67" i="98"/>
  <c r="AL67" i="98"/>
  <c r="BY50" i="98"/>
  <c r="BW50" i="98"/>
  <c r="BU50" i="98"/>
  <c r="BS50" i="98"/>
  <c r="BQ50" i="98"/>
  <c r="BO50" i="98"/>
  <c r="BM50" i="98"/>
  <c r="BK50" i="98"/>
  <c r="BI50" i="98"/>
  <c r="BF50" i="98"/>
  <c r="BC50" i="98"/>
  <c r="BA50" i="98"/>
  <c r="AX50" i="98"/>
  <c r="AV50" i="98"/>
  <c r="AT50" i="98"/>
  <c r="AR50" i="98"/>
  <c r="AP50" i="98"/>
  <c r="AN50" i="98"/>
  <c r="AL50" i="98"/>
  <c r="BY49" i="98"/>
  <c r="BW49" i="98"/>
  <c r="BU49" i="98"/>
  <c r="BS49" i="98"/>
  <c r="BQ49" i="98"/>
  <c r="BO49" i="98"/>
  <c r="BM49" i="98"/>
  <c r="BK49" i="98"/>
  <c r="BI49" i="98"/>
  <c r="BF49" i="98"/>
  <c r="BC49" i="98"/>
  <c r="BA49" i="98"/>
  <c r="AX49" i="98"/>
  <c r="AV49" i="98"/>
  <c r="AT49" i="98"/>
  <c r="AR49" i="98"/>
  <c r="AP49" i="98"/>
  <c r="AN49" i="98"/>
  <c r="AL49" i="98"/>
  <c r="BX67" i="102" l="1"/>
  <c r="AQ49" i="102"/>
  <c r="BJ49" i="102"/>
  <c r="BZ49" i="102"/>
  <c r="BR113" i="102"/>
  <c r="AY113" i="102"/>
  <c r="AS115" i="100"/>
  <c r="BL115" i="100"/>
  <c r="AW51" i="100"/>
  <c r="BP51" i="100"/>
  <c r="AS49" i="99"/>
  <c r="AO67" i="102"/>
  <c r="BG67" i="102"/>
  <c r="BH67" i="102" s="1"/>
  <c r="AO67" i="99"/>
  <c r="BB49" i="99"/>
  <c r="BB117" i="99"/>
  <c r="AY67" i="102"/>
  <c r="BR67" i="102"/>
  <c r="AM49" i="102"/>
  <c r="BV49" i="102"/>
  <c r="BB69" i="100"/>
  <c r="BT69" i="100"/>
  <c r="AO51" i="100"/>
  <c r="BG51" i="100"/>
  <c r="BH51" i="100" s="1"/>
  <c r="BX51" i="100"/>
  <c r="BP117" i="98"/>
  <c r="AM49" i="98"/>
  <c r="AS117" i="97"/>
  <c r="BD49" i="103"/>
  <c r="BE49" i="103" s="1"/>
  <c r="BV49" i="103"/>
  <c r="BB49" i="102"/>
  <c r="BT49" i="102"/>
  <c r="BT115" i="100"/>
  <c r="AY117" i="98"/>
  <c r="BR117" i="98"/>
  <c r="BD49" i="99"/>
  <c r="BE49" i="99" s="1"/>
  <c r="BV49" i="99"/>
  <c r="AM117" i="99"/>
  <c r="AU113" i="103"/>
  <c r="BN113" i="103"/>
  <c r="BV51" i="101"/>
  <c r="AY115" i="101"/>
  <c r="AW69" i="100"/>
  <c r="BT51" i="100"/>
  <c r="AW115" i="100"/>
  <c r="BP115" i="100"/>
  <c r="AY117" i="99"/>
  <c r="BR117" i="99"/>
  <c r="BP119" i="96"/>
  <c r="AQ113" i="102"/>
  <c r="BL113" i="102"/>
  <c r="AO113" i="103"/>
  <c r="BG113" i="103"/>
  <c r="BH113" i="103" s="1"/>
  <c r="BX113" i="103"/>
  <c r="BN49" i="102"/>
  <c r="AY51" i="100"/>
  <c r="BX49" i="99"/>
  <c r="AQ49" i="99"/>
  <c r="BJ49" i="99"/>
  <c r="BZ49" i="99"/>
  <c r="BZ117" i="99"/>
  <c r="BZ67" i="99"/>
  <c r="BN49" i="99"/>
  <c r="AQ67" i="99"/>
  <c r="BJ67" i="99"/>
  <c r="AO67" i="98"/>
  <c r="BG67" i="98"/>
  <c r="BH67" i="98" s="1"/>
  <c r="BX67" i="98"/>
  <c r="AS49" i="103"/>
  <c r="BB67" i="102"/>
  <c r="BT67" i="102"/>
  <c r="AO49" i="102"/>
  <c r="BG49" i="102"/>
  <c r="BH49" i="102" s="1"/>
  <c r="AW113" i="102"/>
  <c r="BP113" i="102"/>
  <c r="AW51" i="101"/>
  <c r="AS115" i="101"/>
  <c r="BB117" i="98"/>
  <c r="BT117" i="98"/>
  <c r="AO49" i="103"/>
  <c r="BG49" i="103"/>
  <c r="BH49" i="103" s="1"/>
  <c r="BX49" i="103"/>
  <c r="AW113" i="103"/>
  <c r="AQ113" i="103"/>
  <c r="AU67" i="103"/>
  <c r="BN67" i="103"/>
  <c r="AY113" i="103"/>
  <c r="BR113" i="103"/>
  <c r="AS67" i="102"/>
  <c r="BL67" i="102"/>
  <c r="AW49" i="102"/>
  <c r="BP49" i="102"/>
  <c r="AU67" i="102"/>
  <c r="BJ115" i="101"/>
  <c r="BB115" i="101"/>
  <c r="BT115" i="101"/>
  <c r="AQ51" i="101"/>
  <c r="BJ51" i="101"/>
  <c r="BZ51" i="101"/>
  <c r="BR51" i="100"/>
  <c r="AM51" i="100"/>
  <c r="BV51" i="100"/>
  <c r="AY115" i="100"/>
  <c r="BV49" i="98"/>
  <c r="BJ67" i="98"/>
  <c r="AY49" i="98"/>
  <c r="BZ67" i="98"/>
  <c r="AQ67" i="98"/>
  <c r="BP117" i="97"/>
  <c r="AO119" i="96"/>
  <c r="BR67" i="103"/>
  <c r="AM113" i="103"/>
  <c r="BD113" i="103"/>
  <c r="BE113" i="103" s="1"/>
  <c r="BV113" i="103"/>
  <c r="BJ113" i="103"/>
  <c r="AS113" i="103"/>
  <c r="AY49" i="102"/>
  <c r="AO115" i="101"/>
  <c r="BG115" i="101"/>
  <c r="BH115" i="101" s="1"/>
  <c r="BX115" i="101"/>
  <c r="BL51" i="101"/>
  <c r="BD69" i="100"/>
  <c r="BE69" i="100" s="1"/>
  <c r="AQ51" i="100"/>
  <c r="BJ51" i="100"/>
  <c r="BZ51" i="100"/>
  <c r="AM115" i="100"/>
  <c r="BD115" i="100"/>
  <c r="BE115" i="100" s="1"/>
  <c r="BV115" i="100"/>
  <c r="AO69" i="100"/>
  <c r="AS51" i="100"/>
  <c r="BV69" i="100"/>
  <c r="AQ69" i="100"/>
  <c r="AQ115" i="100"/>
  <c r="BJ115" i="100"/>
  <c r="BZ115" i="100"/>
  <c r="AO49" i="99"/>
  <c r="BG49" i="99"/>
  <c r="BH49" i="99" s="1"/>
  <c r="AO117" i="99"/>
  <c r="BX117" i="99"/>
  <c r="AQ117" i="97"/>
  <c r="AU117" i="97"/>
  <c r="BN117" i="97"/>
  <c r="AY119" i="96"/>
  <c r="AU119" i="95"/>
  <c r="BN119" i="95"/>
  <c r="BP113" i="103"/>
  <c r="AY49" i="103"/>
  <c r="AM49" i="103"/>
  <c r="BT113" i="103"/>
  <c r="AU49" i="102"/>
  <c r="AO113" i="102"/>
  <c r="BG113" i="102"/>
  <c r="BH113" i="102" s="1"/>
  <c r="BX113" i="102"/>
  <c r="AM67" i="102"/>
  <c r="BD67" i="102"/>
  <c r="BE67" i="102" s="1"/>
  <c r="BV67" i="102"/>
  <c r="BX49" i="102"/>
  <c r="BT113" i="102"/>
  <c r="AQ67" i="102"/>
  <c r="AM113" i="102"/>
  <c r="BD113" i="102"/>
  <c r="BE113" i="102" s="1"/>
  <c r="BP115" i="101"/>
  <c r="BB51" i="101"/>
  <c r="BT51" i="101"/>
  <c r="BZ115" i="101"/>
  <c r="AQ115" i="101"/>
  <c r="AU115" i="101"/>
  <c r="BN115" i="101"/>
  <c r="AO51" i="101"/>
  <c r="BG51" i="101"/>
  <c r="BH51" i="101" s="1"/>
  <c r="BX51" i="101"/>
  <c r="AO115" i="100"/>
  <c r="BG115" i="100"/>
  <c r="BH115" i="100" s="1"/>
  <c r="AU115" i="100"/>
  <c r="AU51" i="100"/>
  <c r="BP49" i="99"/>
  <c r="AS117" i="99"/>
  <c r="BL117" i="99"/>
  <c r="BR49" i="99"/>
  <c r="AU117" i="99"/>
  <c r="BN117" i="99"/>
  <c r="AY67" i="99"/>
  <c r="BR67" i="99"/>
  <c r="AM49" i="99"/>
  <c r="BT49" i="99"/>
  <c r="BP117" i="99"/>
  <c r="BL49" i="98"/>
  <c r="AU117" i="98"/>
  <c r="BN117" i="98"/>
  <c r="BR117" i="97"/>
  <c r="AY117" i="97"/>
  <c r="AO117" i="97"/>
  <c r="BX119" i="96"/>
  <c r="AM119" i="96"/>
  <c r="BB119" i="96"/>
  <c r="BD119" i="96"/>
  <c r="BE119" i="96" s="1"/>
  <c r="BT119" i="96"/>
  <c r="BG119" i="96"/>
  <c r="BH119" i="96" s="1"/>
  <c r="BV119" i="96"/>
  <c r="AS49" i="98"/>
  <c r="AM117" i="98"/>
  <c r="BD117" i="98"/>
  <c r="BE117" i="98" s="1"/>
  <c r="BV117" i="98"/>
  <c r="AW117" i="98"/>
  <c r="AY67" i="98"/>
  <c r="BR67" i="98"/>
  <c r="AQ117" i="98"/>
  <c r="BJ117" i="98"/>
  <c r="BX117" i="98"/>
  <c r="AS117" i="98"/>
  <c r="BL117" i="98"/>
  <c r="BG117" i="97"/>
  <c r="BH117" i="97" s="1"/>
  <c r="BL117" i="97"/>
  <c r="BB117" i="97"/>
  <c r="BT117" i="97"/>
  <c r="BD117" i="97"/>
  <c r="BE117" i="97" s="1"/>
  <c r="AQ119" i="96"/>
  <c r="BJ119" i="96"/>
  <c r="AS119" i="96"/>
  <c r="BL119" i="96"/>
  <c r="BZ119" i="96"/>
  <c r="BB119" i="95"/>
  <c r="BT119" i="95"/>
  <c r="AM119" i="95"/>
  <c r="BD119" i="95"/>
  <c r="BE119" i="95" s="1"/>
  <c r="BV119" i="95"/>
  <c r="BL49" i="103"/>
  <c r="AW67" i="103"/>
  <c r="BP67" i="103"/>
  <c r="AW49" i="103"/>
  <c r="BL67" i="103"/>
  <c r="BZ113" i="103"/>
  <c r="AQ49" i="103"/>
  <c r="BB49" i="103"/>
  <c r="BT49" i="103"/>
  <c r="AU49" i="103"/>
  <c r="BX67" i="103"/>
  <c r="BB113" i="103"/>
  <c r="BL113" i="103"/>
  <c r="BL49" i="102"/>
  <c r="BD49" i="102"/>
  <c r="BE49" i="102" s="1"/>
  <c r="AS113" i="102"/>
  <c r="AS49" i="102"/>
  <c r="BR49" i="102"/>
  <c r="AW67" i="102"/>
  <c r="BP67" i="102"/>
  <c r="BN113" i="102"/>
  <c r="BL115" i="101"/>
  <c r="BD51" i="101"/>
  <c r="BE51" i="101" s="1"/>
  <c r="AU51" i="101"/>
  <c r="BV115" i="101"/>
  <c r="AW115" i="101"/>
  <c r="BP51" i="101"/>
  <c r="BR115" i="101"/>
  <c r="AM51" i="101"/>
  <c r="AY51" i="101"/>
  <c r="BR51" i="101"/>
  <c r="AM115" i="101"/>
  <c r="BD115" i="101"/>
  <c r="BE115" i="101" s="1"/>
  <c r="AY69" i="100"/>
  <c r="BR69" i="100"/>
  <c r="AS69" i="100"/>
  <c r="BL69" i="100"/>
  <c r="BB51" i="100"/>
  <c r="BX115" i="100"/>
  <c r="AU69" i="100"/>
  <c r="BD51" i="100"/>
  <c r="BE51" i="100" s="1"/>
  <c r="BL51" i="100"/>
  <c r="BN115" i="100"/>
  <c r="BG69" i="100"/>
  <c r="BH69" i="100" s="1"/>
  <c r="BJ69" i="100"/>
  <c r="BZ69" i="100"/>
  <c r="BB115" i="100"/>
  <c r="BR115" i="100"/>
  <c r="BX69" i="100"/>
  <c r="BN51" i="100"/>
  <c r="AU49" i="99"/>
  <c r="BD117" i="99"/>
  <c r="BE117" i="99" s="1"/>
  <c r="BT117" i="99"/>
  <c r="AS67" i="99"/>
  <c r="BL67" i="99"/>
  <c r="AW49" i="99"/>
  <c r="BG117" i="99"/>
  <c r="BH117" i="99" s="1"/>
  <c r="BV117" i="99"/>
  <c r="BN67" i="99"/>
  <c r="AY49" i="99"/>
  <c r="AQ117" i="99"/>
  <c r="BJ117" i="99"/>
  <c r="AW117" i="99"/>
  <c r="AU67" i="99"/>
  <c r="BP67" i="99"/>
  <c r="BL49" i="99"/>
  <c r="AW49" i="98"/>
  <c r="BP49" i="98"/>
  <c r="BT67" i="98"/>
  <c r="BR49" i="98"/>
  <c r="AM67" i="98"/>
  <c r="BD67" i="98"/>
  <c r="BE67" i="98" s="1"/>
  <c r="BV67" i="98"/>
  <c r="BG49" i="98"/>
  <c r="BH49" i="98" s="1"/>
  <c r="BB67" i="98"/>
  <c r="BD49" i="98"/>
  <c r="BE49" i="98" s="1"/>
  <c r="AO117" i="98"/>
  <c r="BG117" i="98"/>
  <c r="BH117" i="98" s="1"/>
  <c r="BZ49" i="98"/>
  <c r="BT49" i="98"/>
  <c r="AU67" i="98"/>
  <c r="BN67" i="98"/>
  <c r="BZ117" i="98"/>
  <c r="BV117" i="97"/>
  <c r="AW117" i="97"/>
  <c r="BJ117" i="97"/>
  <c r="BX117" i="97"/>
  <c r="AM117" i="97"/>
  <c r="BZ117" i="97"/>
  <c r="AW119" i="96"/>
  <c r="AU119" i="96"/>
  <c r="BN119" i="96"/>
  <c r="BR119" i="96"/>
  <c r="AY119" i="95"/>
  <c r="AQ119" i="95"/>
  <c r="AS119" i="95"/>
  <c r="BL119" i="95"/>
  <c r="BG67" i="103"/>
  <c r="BH67" i="103" s="1"/>
  <c r="AQ67" i="103"/>
  <c r="BJ67" i="103"/>
  <c r="BZ67" i="103"/>
  <c r="AS67" i="103"/>
  <c r="AY67" i="103"/>
  <c r="AM67" i="103"/>
  <c r="AO67" i="103"/>
  <c r="BB67" i="103"/>
  <c r="BD67" i="103"/>
  <c r="BE67" i="103" s="1"/>
  <c r="BV67" i="103"/>
  <c r="BT67" i="103"/>
  <c r="BD67" i="99"/>
  <c r="BE67" i="99" s="1"/>
  <c r="BT67" i="99"/>
  <c r="AM67" i="99"/>
  <c r="BV67" i="99"/>
  <c r="AW67" i="99"/>
  <c r="AS67" i="98"/>
  <c r="BL67" i="98"/>
  <c r="BP67" i="98"/>
  <c r="AW67" i="98"/>
  <c r="BP119" i="95"/>
  <c r="AW119" i="95"/>
  <c r="BG119" i="95"/>
  <c r="BH119" i="95" s="1"/>
  <c r="BR119" i="95"/>
  <c r="BZ113" i="102"/>
  <c r="BB113" i="102"/>
  <c r="AU113" i="102"/>
  <c r="BJ113" i="102"/>
  <c r="BV113" i="102"/>
  <c r="BJ119" i="95"/>
  <c r="BX119" i="95"/>
  <c r="AO119" i="95"/>
  <c r="BZ119" i="95"/>
  <c r="BX125" i="94"/>
  <c r="BV125" i="94"/>
  <c r="AM125" i="94"/>
  <c r="BD125" i="94"/>
  <c r="BE125" i="94" s="1"/>
  <c r="AO125" i="94"/>
  <c r="BG125" i="94"/>
  <c r="BH125" i="94" s="1"/>
  <c r="AQ125" i="94"/>
  <c r="BJ125" i="94"/>
  <c r="BZ125" i="94"/>
  <c r="BB125" i="94"/>
  <c r="BT125" i="94"/>
  <c r="AW125" i="94"/>
  <c r="AY125" i="94"/>
  <c r="AS125" i="94"/>
  <c r="BL125" i="94"/>
  <c r="AU125" i="94"/>
  <c r="BN125" i="94"/>
  <c r="BP125" i="94"/>
  <c r="BR125" i="94"/>
  <c r="BP49" i="103"/>
  <c r="BR49" i="103"/>
  <c r="BJ49" i="103"/>
  <c r="BZ49" i="103"/>
  <c r="BN49" i="103"/>
  <c r="BJ67" i="102"/>
  <c r="BN67" i="102"/>
  <c r="BZ67" i="102"/>
  <c r="BN51" i="101"/>
  <c r="AS51" i="101"/>
  <c r="BN69" i="100"/>
  <c r="AM69" i="100"/>
  <c r="BP69" i="100"/>
  <c r="BG67" i="99"/>
  <c r="BH67" i="99" s="1"/>
  <c r="BX67" i="99"/>
  <c r="BB67" i="99"/>
  <c r="AQ49" i="98"/>
  <c r="BJ49" i="98"/>
  <c r="AU49" i="98"/>
  <c r="BX49" i="98"/>
  <c r="AO49" i="98"/>
  <c r="BB49" i="98"/>
  <c r="BN49" i="98"/>
  <c r="BY48" i="97"/>
  <c r="BW48" i="97"/>
  <c r="BU48" i="97"/>
  <c r="BS48" i="97"/>
  <c r="BQ48" i="97"/>
  <c r="BO48" i="97"/>
  <c r="BM48" i="97"/>
  <c r="BK48" i="97"/>
  <c r="BI48" i="97"/>
  <c r="BF48" i="97"/>
  <c r="BC48" i="97"/>
  <c r="BA48" i="97"/>
  <c r="AX48" i="97"/>
  <c r="AV48" i="97"/>
  <c r="AT48" i="97"/>
  <c r="AR48" i="97"/>
  <c r="AP48" i="97"/>
  <c r="AN48" i="97"/>
  <c r="AL48" i="97"/>
  <c r="BY47" i="97"/>
  <c r="BW47" i="97"/>
  <c r="BU47" i="97"/>
  <c r="BS47" i="97"/>
  <c r="BQ47" i="97"/>
  <c r="BO47" i="97"/>
  <c r="BM47" i="97"/>
  <c r="BK47" i="97"/>
  <c r="BI47" i="97"/>
  <c r="BF47" i="97"/>
  <c r="BC47" i="97"/>
  <c r="BA47" i="97"/>
  <c r="AX47" i="97"/>
  <c r="AV47" i="97"/>
  <c r="AT47" i="97"/>
  <c r="AR47" i="97"/>
  <c r="AP47" i="97"/>
  <c r="AN47" i="97"/>
  <c r="AL47" i="97"/>
  <c r="BY48" i="96"/>
  <c r="BW48" i="96"/>
  <c r="BU48" i="96"/>
  <c r="BS48" i="96"/>
  <c r="BQ48" i="96"/>
  <c r="BO48" i="96"/>
  <c r="BM48" i="96"/>
  <c r="BK48" i="96"/>
  <c r="BI48" i="96"/>
  <c r="BF48" i="96"/>
  <c r="BC48" i="96"/>
  <c r="BA48" i="96"/>
  <c r="AX48" i="96"/>
  <c r="AV48" i="96"/>
  <c r="AT48" i="96"/>
  <c r="AR48" i="96"/>
  <c r="AP48" i="96"/>
  <c r="AN48" i="96"/>
  <c r="AL48" i="96"/>
  <c r="BY47" i="96"/>
  <c r="BW47" i="96"/>
  <c r="BU47" i="96"/>
  <c r="BS47" i="96"/>
  <c r="BQ47" i="96"/>
  <c r="BO47" i="96"/>
  <c r="BM47" i="96"/>
  <c r="BK47" i="96"/>
  <c r="BI47" i="96"/>
  <c r="BF47" i="96"/>
  <c r="BC47" i="96"/>
  <c r="BA47" i="96"/>
  <c r="AX47" i="96"/>
  <c r="AV47" i="96"/>
  <c r="AT47" i="96"/>
  <c r="AR47" i="96"/>
  <c r="AP47" i="96"/>
  <c r="AN47" i="96"/>
  <c r="AL47" i="96"/>
  <c r="CB115" i="100" l="1"/>
  <c r="AZ51" i="100"/>
  <c r="CA51" i="100" s="1"/>
  <c r="AK51" i="100" s="1"/>
  <c r="AZ115" i="100"/>
  <c r="CA115" i="100" s="1"/>
  <c r="AK115" i="100" s="1"/>
  <c r="AZ113" i="103"/>
  <c r="CA113" i="103" s="1"/>
  <c r="AK113" i="103" s="1"/>
  <c r="CB51" i="100"/>
  <c r="CB49" i="99"/>
  <c r="BR47" i="97"/>
  <c r="AY47" i="97"/>
  <c r="BP47" i="96"/>
  <c r="BN47" i="96"/>
  <c r="AW47" i="96"/>
  <c r="CB113" i="103"/>
  <c r="AZ67" i="102"/>
  <c r="CA67" i="102" s="1"/>
  <c r="AK67" i="102" s="1"/>
  <c r="CB113" i="102"/>
  <c r="CB49" i="102"/>
  <c r="AZ115" i="101"/>
  <c r="CA115" i="101" s="1"/>
  <c r="AK115" i="101" s="1"/>
  <c r="CB115" i="101"/>
  <c r="AZ51" i="101"/>
  <c r="CA51" i="101" s="1"/>
  <c r="AK51" i="101" s="1"/>
  <c r="AU47" i="97"/>
  <c r="BN47" i="97"/>
  <c r="AO47" i="97"/>
  <c r="BP47" i="97"/>
  <c r="AW47" i="97"/>
  <c r="AM47" i="96"/>
  <c r="CB49" i="103"/>
  <c r="CB67" i="102"/>
  <c r="AZ49" i="102"/>
  <c r="CA49" i="102" s="1"/>
  <c r="AK49" i="102" s="1"/>
  <c r="AZ113" i="102"/>
  <c r="CA113" i="102" s="1"/>
  <c r="AK113" i="102" s="1"/>
  <c r="CB69" i="100"/>
  <c r="CB117" i="99"/>
  <c r="AZ49" i="99"/>
  <c r="CA49" i="99" s="1"/>
  <c r="AK49" i="99" s="1"/>
  <c r="AZ117" i="99"/>
  <c r="CA117" i="99" s="1"/>
  <c r="AK117" i="99" s="1"/>
  <c r="CB117" i="98"/>
  <c r="BZ47" i="97"/>
  <c r="AZ119" i="96"/>
  <c r="CA119" i="96" s="1"/>
  <c r="AK119" i="96" s="1"/>
  <c r="BT47" i="96"/>
  <c r="BV47" i="96"/>
  <c r="AZ117" i="98"/>
  <c r="CA117" i="98" s="1"/>
  <c r="AK117" i="98" s="1"/>
  <c r="CB49" i="98"/>
  <c r="AZ117" i="97"/>
  <c r="CA117" i="97" s="1"/>
  <c r="AK117" i="97" s="1"/>
  <c r="BT47" i="97"/>
  <c r="BX47" i="96"/>
  <c r="CB119" i="96"/>
  <c r="BL47" i="96"/>
  <c r="AZ49" i="103"/>
  <c r="CA49" i="103" s="1"/>
  <c r="AK49" i="103" s="1"/>
  <c r="AZ69" i="100"/>
  <c r="CA69" i="100" s="1"/>
  <c r="AK69" i="100" s="1"/>
  <c r="AZ67" i="99"/>
  <c r="CA67" i="99" s="1"/>
  <c r="AK67" i="99" s="1"/>
  <c r="CB67" i="99"/>
  <c r="AZ49" i="98"/>
  <c r="CA49" i="98" s="1"/>
  <c r="AK49" i="98" s="1"/>
  <c r="BD47" i="97"/>
  <c r="BE47" i="97" s="1"/>
  <c r="CB117" i="97"/>
  <c r="AS47" i="97"/>
  <c r="BL47" i="97"/>
  <c r="BB47" i="97"/>
  <c r="BG47" i="97"/>
  <c r="BH47" i="97" s="1"/>
  <c r="AQ47" i="97"/>
  <c r="BJ47" i="97"/>
  <c r="BV47" i="97"/>
  <c r="AU47" i="96"/>
  <c r="AO47" i="96"/>
  <c r="AQ47" i="96"/>
  <c r="BD47" i="96"/>
  <c r="BE47" i="96" s="1"/>
  <c r="AS47" i="96"/>
  <c r="BZ47" i="96"/>
  <c r="CB119" i="95"/>
  <c r="CB67" i="103"/>
  <c r="AZ67" i="103"/>
  <c r="CA67" i="103" s="1"/>
  <c r="AK67" i="103" s="1"/>
  <c r="AZ67" i="98"/>
  <c r="CA67" i="98" s="1"/>
  <c r="AK67" i="98" s="1"/>
  <c r="CB67" i="98"/>
  <c r="AZ119" i="95"/>
  <c r="CA119" i="95" s="1"/>
  <c r="AK119" i="95" s="1"/>
  <c r="CB125" i="94"/>
  <c r="AZ125" i="94"/>
  <c r="CA125" i="94" s="1"/>
  <c r="AK125" i="94" s="1"/>
  <c r="CB51" i="101"/>
  <c r="BG47" i="96"/>
  <c r="BH47" i="96" s="1"/>
  <c r="BJ47" i="96"/>
  <c r="AM47" i="97"/>
  <c r="BX47" i="97"/>
  <c r="AY47" i="96"/>
  <c r="BR47" i="96"/>
  <c r="BB47" i="96"/>
  <c r="CB47" i="96" l="1"/>
  <c r="AZ47" i="96"/>
  <c r="CA47" i="96" s="1"/>
  <c r="AK47" i="96" s="1"/>
  <c r="CB47" i="97"/>
  <c r="AZ47" i="97"/>
  <c r="CA47" i="97" s="1"/>
  <c r="AK47" i="97" s="1"/>
  <c r="BY48" i="95"/>
  <c r="BW48" i="95"/>
  <c r="BU48" i="95"/>
  <c r="BS48" i="95"/>
  <c r="BQ48" i="95"/>
  <c r="BO48" i="95"/>
  <c r="BM48" i="95"/>
  <c r="BK48" i="95"/>
  <c r="BI48" i="95"/>
  <c r="BF48" i="95"/>
  <c r="BC48" i="95"/>
  <c r="BA48" i="95"/>
  <c r="AX48" i="95"/>
  <c r="AV48" i="95"/>
  <c r="AT48" i="95"/>
  <c r="AR48" i="95"/>
  <c r="AP48" i="95"/>
  <c r="AN48" i="95"/>
  <c r="AL48" i="95"/>
  <c r="BY47" i="95"/>
  <c r="BW47" i="95"/>
  <c r="BU47" i="95"/>
  <c r="BS47" i="95"/>
  <c r="BQ47" i="95"/>
  <c r="BO47" i="95"/>
  <c r="BM47" i="95"/>
  <c r="BK47" i="95"/>
  <c r="BI47" i="95"/>
  <c r="BF47" i="95"/>
  <c r="BC47" i="95"/>
  <c r="BA47" i="95"/>
  <c r="AX47" i="95"/>
  <c r="AV47" i="95"/>
  <c r="AT47" i="95"/>
  <c r="AR47" i="95"/>
  <c r="AP47" i="95"/>
  <c r="AN47" i="95"/>
  <c r="AL47" i="95"/>
  <c r="BY66" i="97"/>
  <c r="BW66" i="97"/>
  <c r="BU66" i="97"/>
  <c r="BS66" i="97"/>
  <c r="BQ66" i="97"/>
  <c r="BO66" i="97"/>
  <c r="BM66" i="97"/>
  <c r="BK66" i="97"/>
  <c r="BI66" i="97"/>
  <c r="BF66" i="97"/>
  <c r="BC66" i="97"/>
  <c r="BA66" i="97"/>
  <c r="AX66" i="97"/>
  <c r="AV66" i="97"/>
  <c r="AT66" i="97"/>
  <c r="AR66" i="97"/>
  <c r="AP66" i="97"/>
  <c r="AN66" i="97"/>
  <c r="AL66" i="97"/>
  <c r="BY65" i="97"/>
  <c r="BW65" i="97"/>
  <c r="BU65" i="97"/>
  <c r="BS65" i="97"/>
  <c r="BQ65" i="97"/>
  <c r="BO65" i="97"/>
  <c r="BM65" i="97"/>
  <c r="BK65" i="97"/>
  <c r="BI65" i="97"/>
  <c r="BF65" i="97"/>
  <c r="BC65" i="97"/>
  <c r="BA65" i="97"/>
  <c r="AX65" i="97"/>
  <c r="AV65" i="97"/>
  <c r="AT65" i="97"/>
  <c r="AR65" i="97"/>
  <c r="AP65" i="97"/>
  <c r="AN65" i="97"/>
  <c r="AL65" i="97"/>
  <c r="BY66" i="96"/>
  <c r="BW66" i="96"/>
  <c r="BU66" i="96"/>
  <c r="BS66" i="96"/>
  <c r="BQ66" i="96"/>
  <c r="BO66" i="96"/>
  <c r="BM66" i="96"/>
  <c r="BK66" i="96"/>
  <c r="BI66" i="96"/>
  <c r="BF66" i="96"/>
  <c r="BC66" i="96"/>
  <c r="BA66" i="96"/>
  <c r="AX66" i="96"/>
  <c r="AV66" i="96"/>
  <c r="AT66" i="96"/>
  <c r="AR66" i="96"/>
  <c r="AP66" i="96"/>
  <c r="AN66" i="96"/>
  <c r="AL66" i="96"/>
  <c r="BY65" i="96"/>
  <c r="BW65" i="96"/>
  <c r="BU65" i="96"/>
  <c r="BS65" i="96"/>
  <c r="BQ65" i="96"/>
  <c r="BO65" i="96"/>
  <c r="BM65" i="96"/>
  <c r="BK65" i="96"/>
  <c r="BI65" i="96"/>
  <c r="BF65" i="96"/>
  <c r="BC65" i="96"/>
  <c r="BA65" i="96"/>
  <c r="AX65" i="96"/>
  <c r="AV65" i="96"/>
  <c r="AT65" i="96"/>
  <c r="AR65" i="96"/>
  <c r="AP65" i="96"/>
  <c r="AN65" i="96"/>
  <c r="AL65" i="96"/>
  <c r="BY66" i="95"/>
  <c r="BW66" i="95"/>
  <c r="BU66" i="95"/>
  <c r="BS66" i="95"/>
  <c r="BQ66" i="95"/>
  <c r="BO66" i="95"/>
  <c r="BM66" i="95"/>
  <c r="BK66" i="95"/>
  <c r="BI66" i="95"/>
  <c r="BF66" i="95"/>
  <c r="BC66" i="95"/>
  <c r="BA66" i="95"/>
  <c r="AX66" i="95"/>
  <c r="AV66" i="95"/>
  <c r="AT66" i="95"/>
  <c r="AR66" i="95"/>
  <c r="AP66" i="95"/>
  <c r="AN66" i="95"/>
  <c r="AL66" i="95"/>
  <c r="BY65" i="95"/>
  <c r="BW65" i="95"/>
  <c r="BU65" i="95"/>
  <c r="BS65" i="95"/>
  <c r="BQ65" i="95"/>
  <c r="BO65" i="95"/>
  <c r="BM65" i="95"/>
  <c r="BK65" i="95"/>
  <c r="BI65" i="95"/>
  <c r="BF65" i="95"/>
  <c r="BC65" i="95"/>
  <c r="BA65" i="95"/>
  <c r="AX65" i="95"/>
  <c r="AV65" i="95"/>
  <c r="AT65" i="95"/>
  <c r="AR65" i="95"/>
  <c r="AP65" i="95"/>
  <c r="AN65" i="95"/>
  <c r="AL65" i="95"/>
  <c r="AQ65" i="95" l="1"/>
  <c r="BJ65" i="95"/>
  <c r="AU65" i="96"/>
  <c r="BN65" i="96"/>
  <c r="BX65" i="95"/>
  <c r="BZ65" i="95"/>
  <c r="BT47" i="95"/>
  <c r="AO65" i="95"/>
  <c r="BG65" i="95"/>
  <c r="BH65" i="95" s="1"/>
  <c r="BB47" i="95"/>
  <c r="BN65" i="97"/>
  <c r="BR65" i="97"/>
  <c r="AS65" i="96"/>
  <c r="BL65" i="96"/>
  <c r="BD65" i="97"/>
  <c r="BE65" i="97" s="1"/>
  <c r="AO65" i="97"/>
  <c r="BV65" i="97"/>
  <c r="AY65" i="96"/>
  <c r="BB65" i="96"/>
  <c r="BT65" i="96"/>
  <c r="AW47" i="95"/>
  <c r="BP47" i="95"/>
  <c r="AM65" i="95"/>
  <c r="BD65" i="95"/>
  <c r="BE65" i="95" s="1"/>
  <c r="BV65" i="95"/>
  <c r="BR47" i="95"/>
  <c r="BG65" i="97"/>
  <c r="BH65" i="97" s="1"/>
  <c r="AQ65" i="97"/>
  <c r="BJ65" i="97"/>
  <c r="BL65" i="97"/>
  <c r="AM65" i="96"/>
  <c r="BD65" i="96"/>
  <c r="BE65" i="96" s="1"/>
  <c r="BV65" i="96"/>
  <c r="AQ65" i="96"/>
  <c r="BJ65" i="96"/>
  <c r="BZ65" i="96"/>
  <c r="AY65" i="95"/>
  <c r="BR65" i="95"/>
  <c r="BV47" i="95"/>
  <c r="BN65" i="95"/>
  <c r="AO47" i="95"/>
  <c r="BG47" i="95"/>
  <c r="BH47" i="95" s="1"/>
  <c r="BX47" i="95"/>
  <c r="BD47" i="95"/>
  <c r="BE47" i="95" s="1"/>
  <c r="BP65" i="96"/>
  <c r="AY47" i="95"/>
  <c r="AW65" i="97"/>
  <c r="AW65" i="95"/>
  <c r="BP65" i="95"/>
  <c r="BR65" i="96"/>
  <c r="AY65" i="97"/>
  <c r="BP65" i="97"/>
  <c r="AO65" i="96"/>
  <c r="BG65" i="96"/>
  <c r="BH65" i="96" s="1"/>
  <c r="BJ47" i="95"/>
  <c r="BZ47" i="95"/>
  <c r="AS47" i="95"/>
  <c r="BL47" i="95"/>
  <c r="AS65" i="97"/>
  <c r="BZ65" i="97"/>
  <c r="BT65" i="97"/>
  <c r="BN47" i="95"/>
  <c r="BX65" i="96"/>
  <c r="BX65" i="97"/>
  <c r="AW65" i="96"/>
  <c r="AU65" i="97"/>
  <c r="AM65" i="97"/>
  <c r="BB65" i="97"/>
  <c r="AU47" i="95"/>
  <c r="AM47" i="95"/>
  <c r="AQ47" i="95"/>
  <c r="BL65" i="95"/>
  <c r="AS65" i="95"/>
  <c r="BB65" i="95"/>
  <c r="BT65" i="95"/>
  <c r="AU65" i="95"/>
  <c r="BY44" i="94"/>
  <c r="BW44" i="94"/>
  <c r="BU44" i="94"/>
  <c r="BS44" i="94"/>
  <c r="BQ44" i="94"/>
  <c r="BO44" i="94"/>
  <c r="BM44" i="94"/>
  <c r="BK44" i="94"/>
  <c r="BI44" i="94"/>
  <c r="BF44" i="94"/>
  <c r="BC44" i="94"/>
  <c r="BA44" i="94"/>
  <c r="AX44" i="94"/>
  <c r="AV44" i="94"/>
  <c r="AT44" i="94"/>
  <c r="AR44" i="94"/>
  <c r="AP44" i="94"/>
  <c r="AN44" i="94"/>
  <c r="AL44" i="94"/>
  <c r="BY43" i="94"/>
  <c r="BW43" i="94"/>
  <c r="BU43" i="94"/>
  <c r="BS43" i="94"/>
  <c r="BQ43" i="94"/>
  <c r="BO43" i="94"/>
  <c r="BM43" i="94"/>
  <c r="BK43" i="94"/>
  <c r="BI43" i="94"/>
  <c r="BF43" i="94"/>
  <c r="BC43" i="94"/>
  <c r="BA43" i="94"/>
  <c r="AX43" i="94"/>
  <c r="AV43" i="94"/>
  <c r="AT43" i="94"/>
  <c r="AR43" i="94"/>
  <c r="AP43" i="94"/>
  <c r="AN43" i="94"/>
  <c r="AL43" i="94"/>
  <c r="D43" i="94"/>
  <c r="BY48" i="94"/>
  <c r="BW48" i="94"/>
  <c r="BU48" i="94"/>
  <c r="BS48" i="94"/>
  <c r="BQ48" i="94"/>
  <c r="BO48" i="94"/>
  <c r="BM48" i="94"/>
  <c r="BK48" i="94"/>
  <c r="BI48" i="94"/>
  <c r="BF48" i="94"/>
  <c r="BC48" i="94"/>
  <c r="BA48" i="94"/>
  <c r="AX48" i="94"/>
  <c r="AV48" i="94"/>
  <c r="AT48" i="94"/>
  <c r="AR48" i="94"/>
  <c r="AP48" i="94"/>
  <c r="AN48" i="94"/>
  <c r="AL48" i="94"/>
  <c r="BY47" i="94"/>
  <c r="BW47" i="94"/>
  <c r="BU47" i="94"/>
  <c r="BS47" i="94"/>
  <c r="BQ47" i="94"/>
  <c r="BO47" i="94"/>
  <c r="BM47" i="94"/>
  <c r="BK47" i="94"/>
  <c r="BI47" i="94"/>
  <c r="BF47" i="94"/>
  <c r="BC47" i="94"/>
  <c r="BA47" i="94"/>
  <c r="AX47" i="94"/>
  <c r="AV47" i="94"/>
  <c r="AT47" i="94"/>
  <c r="AR47" i="94"/>
  <c r="AP47" i="94"/>
  <c r="AN47" i="94"/>
  <c r="AL47" i="94"/>
  <c r="AZ65" i="96" l="1"/>
  <c r="CA65" i="96" s="1"/>
  <c r="AK65" i="96" s="1"/>
  <c r="AZ65" i="95"/>
  <c r="CA65" i="95" s="1"/>
  <c r="AK65" i="95" s="1"/>
  <c r="CB65" i="96"/>
  <c r="CB65" i="97"/>
  <c r="CB47" i="95"/>
  <c r="AZ47" i="95"/>
  <c r="CA47" i="95" s="1"/>
  <c r="AK47" i="95" s="1"/>
  <c r="AY47" i="94"/>
  <c r="BP47" i="94"/>
  <c r="AZ65" i="97"/>
  <c r="CA65" i="97" s="1"/>
  <c r="AK65" i="97" s="1"/>
  <c r="CB65" i="95"/>
  <c r="BN43" i="94"/>
  <c r="BR47" i="94"/>
  <c r="BV43" i="94"/>
  <c r="BT43" i="94"/>
  <c r="AM43" i="94"/>
  <c r="BD43" i="94"/>
  <c r="BE43" i="94" s="1"/>
  <c r="BX43" i="94"/>
  <c r="BP43" i="94"/>
  <c r="BG43" i="94"/>
  <c r="BH43" i="94" s="1"/>
  <c r="AU43" i="94"/>
  <c r="AS43" i="94"/>
  <c r="AW43" i="94"/>
  <c r="AQ43" i="94"/>
  <c r="BJ43" i="94"/>
  <c r="BR43" i="94"/>
  <c r="BZ43" i="94"/>
  <c r="AY43" i="94"/>
  <c r="BB47" i="94"/>
  <c r="BT47" i="94"/>
  <c r="AQ47" i="94"/>
  <c r="BG47" i="94"/>
  <c r="BH47" i="94" s="1"/>
  <c r="BL47" i="94"/>
  <c r="BL43" i="94"/>
  <c r="AM47" i="94"/>
  <c r="AO47" i="94"/>
  <c r="BD47" i="94"/>
  <c r="BE47" i="94" s="1"/>
  <c r="BV47" i="94"/>
  <c r="BB43" i="94"/>
  <c r="AS47" i="94"/>
  <c r="AO43" i="94"/>
  <c r="BX47" i="94"/>
  <c r="BZ47" i="94"/>
  <c r="AU47" i="94"/>
  <c r="BJ47" i="94"/>
  <c r="AW47" i="94"/>
  <c r="BN47" i="94"/>
  <c r="AL67" i="94"/>
  <c r="AN67" i="94"/>
  <c r="AP67" i="94"/>
  <c r="AR67" i="94"/>
  <c r="AT67" i="94"/>
  <c r="AV67" i="94"/>
  <c r="AX67" i="94"/>
  <c r="BA67" i="94"/>
  <c r="BC67" i="94"/>
  <c r="BF67" i="94"/>
  <c r="BI67" i="94"/>
  <c r="BK67" i="94"/>
  <c r="BM67" i="94"/>
  <c r="BO67" i="94"/>
  <c r="BQ67" i="94"/>
  <c r="BS67" i="94"/>
  <c r="BU67" i="94"/>
  <c r="BW67" i="94"/>
  <c r="BY67" i="94"/>
  <c r="AL68" i="94"/>
  <c r="AN68" i="94"/>
  <c r="AP68" i="94"/>
  <c r="AR68" i="94"/>
  <c r="AT68" i="94"/>
  <c r="AV68" i="94"/>
  <c r="AX68" i="94"/>
  <c r="BA68" i="94"/>
  <c r="BC68" i="94"/>
  <c r="BF68" i="94"/>
  <c r="BI68" i="94"/>
  <c r="BK68" i="94"/>
  <c r="BM68" i="94"/>
  <c r="BO68" i="94"/>
  <c r="BQ68" i="94"/>
  <c r="BS68" i="94"/>
  <c r="BU68" i="94"/>
  <c r="BW68" i="94"/>
  <c r="BY68" i="94"/>
  <c r="AZ43" i="94" l="1"/>
  <c r="CA43" i="94" s="1"/>
  <c r="AK43" i="94" s="1"/>
  <c r="CB43" i="94"/>
  <c r="BG67" i="94"/>
  <c r="BH67" i="94" s="1"/>
  <c r="AZ47" i="94"/>
  <c r="CA47" i="94" s="1"/>
  <c r="AK47" i="94" s="1"/>
  <c r="CB47" i="94"/>
  <c r="BT67" i="94"/>
  <c r="BL67" i="94"/>
  <c r="AS67" i="94"/>
  <c r="AQ67" i="94"/>
  <c r="BV67" i="94"/>
  <c r="BX67" i="94"/>
  <c r="AY67" i="94"/>
  <c r="BZ67" i="94"/>
  <c r="BJ67" i="94"/>
  <c r="BD67" i="94"/>
  <c r="BE67" i="94" s="1"/>
  <c r="BB67" i="94"/>
  <c r="AW67" i="94"/>
  <c r="BN67" i="94"/>
  <c r="AU67" i="94"/>
  <c r="BR67" i="94"/>
  <c r="BP67" i="94"/>
  <c r="AO67" i="94"/>
  <c r="AM67" i="94"/>
  <c r="AL189" i="95"/>
  <c r="AN189" i="95"/>
  <c r="AP189" i="95"/>
  <c r="AR189" i="95"/>
  <c r="AT189" i="95"/>
  <c r="AV189" i="95"/>
  <c r="AX189" i="95"/>
  <c r="BA189" i="95"/>
  <c r="BC189" i="95"/>
  <c r="BF189" i="95"/>
  <c r="BI189" i="95"/>
  <c r="BK189" i="95"/>
  <c r="BM189" i="95"/>
  <c r="BO189" i="95"/>
  <c r="BQ189" i="95"/>
  <c r="BS189" i="95"/>
  <c r="BU189" i="95"/>
  <c r="BW189" i="95"/>
  <c r="BY189" i="95"/>
  <c r="AL190" i="95"/>
  <c r="AN190" i="95"/>
  <c r="AP190" i="95"/>
  <c r="AR190" i="95"/>
  <c r="AT190" i="95"/>
  <c r="AV190" i="95"/>
  <c r="AX190" i="95"/>
  <c r="BA190" i="95"/>
  <c r="BC190" i="95"/>
  <c r="BF190" i="95"/>
  <c r="BI190" i="95"/>
  <c r="BK190" i="95"/>
  <c r="BM190" i="95"/>
  <c r="BO190" i="95"/>
  <c r="BQ190" i="95"/>
  <c r="BS190" i="95"/>
  <c r="BU190" i="95"/>
  <c r="BW190" i="95"/>
  <c r="BY190" i="95"/>
  <c r="AL187" i="96"/>
  <c r="AN187" i="96"/>
  <c r="AP187" i="96"/>
  <c r="AR187" i="96"/>
  <c r="AT187" i="96"/>
  <c r="AV187" i="96"/>
  <c r="AX187" i="96"/>
  <c r="BA187" i="96"/>
  <c r="BC187" i="96"/>
  <c r="BF187" i="96"/>
  <c r="BI187" i="96"/>
  <c r="BK187" i="96"/>
  <c r="BM187" i="96"/>
  <c r="BO187" i="96"/>
  <c r="BQ187" i="96"/>
  <c r="BS187" i="96"/>
  <c r="BU187" i="96"/>
  <c r="BW187" i="96"/>
  <c r="BY187" i="96"/>
  <c r="AL188" i="96"/>
  <c r="AN188" i="96"/>
  <c r="AP188" i="96"/>
  <c r="AR188" i="96"/>
  <c r="AT188" i="96"/>
  <c r="AV188" i="96"/>
  <c r="AX188" i="96"/>
  <c r="BA188" i="96"/>
  <c r="BC188" i="96"/>
  <c r="BF188" i="96"/>
  <c r="BI188" i="96"/>
  <c r="BK188" i="96"/>
  <c r="BM188" i="96"/>
  <c r="BO188" i="96"/>
  <c r="BQ188" i="96"/>
  <c r="BS188" i="96"/>
  <c r="BU188" i="96"/>
  <c r="BW188" i="96"/>
  <c r="BY188" i="96"/>
  <c r="AL185" i="97"/>
  <c r="AN185" i="97"/>
  <c r="AP185" i="97"/>
  <c r="AR185" i="97"/>
  <c r="AT185" i="97"/>
  <c r="AV185" i="97"/>
  <c r="AX185" i="97"/>
  <c r="BA185" i="97"/>
  <c r="BC185" i="97"/>
  <c r="BF185" i="97"/>
  <c r="BI185" i="97"/>
  <c r="BK185" i="97"/>
  <c r="BM185" i="97"/>
  <c r="BO185" i="97"/>
  <c r="BQ185" i="97"/>
  <c r="BS185" i="97"/>
  <c r="BU185" i="97"/>
  <c r="BW185" i="97"/>
  <c r="BY185" i="97"/>
  <c r="AL186" i="97"/>
  <c r="AN186" i="97"/>
  <c r="AP186" i="97"/>
  <c r="AR186" i="97"/>
  <c r="AT186" i="97"/>
  <c r="AV186" i="97"/>
  <c r="AX186" i="97"/>
  <c r="BA186" i="97"/>
  <c r="BC186" i="97"/>
  <c r="BF186" i="97"/>
  <c r="BI186" i="97"/>
  <c r="BK186" i="97"/>
  <c r="BM186" i="97"/>
  <c r="BO186" i="97"/>
  <c r="BQ186" i="97"/>
  <c r="BS186" i="97"/>
  <c r="BU186" i="97"/>
  <c r="BW186" i="97"/>
  <c r="BY186" i="97"/>
  <c r="AL185" i="98"/>
  <c r="AN185" i="98"/>
  <c r="AP185" i="98"/>
  <c r="AR185" i="98"/>
  <c r="AT185" i="98"/>
  <c r="AV185" i="98"/>
  <c r="AX185" i="98"/>
  <c r="BA185" i="98"/>
  <c r="BC185" i="98"/>
  <c r="BF185" i="98"/>
  <c r="BI185" i="98"/>
  <c r="BK185" i="98"/>
  <c r="BM185" i="98"/>
  <c r="BO185" i="98"/>
  <c r="BQ185" i="98"/>
  <c r="BS185" i="98"/>
  <c r="BU185" i="98"/>
  <c r="BW185" i="98"/>
  <c r="BY185" i="98"/>
  <c r="AL186" i="98"/>
  <c r="AN186" i="98"/>
  <c r="AP186" i="98"/>
  <c r="AR186" i="98"/>
  <c r="AT186" i="98"/>
  <c r="AV186" i="98"/>
  <c r="AX186" i="98"/>
  <c r="BA186" i="98"/>
  <c r="BC186" i="98"/>
  <c r="BF186" i="98"/>
  <c r="BI186" i="98"/>
  <c r="BK186" i="98"/>
  <c r="BM186" i="98"/>
  <c r="BO186" i="98"/>
  <c r="BQ186" i="98"/>
  <c r="BS186" i="98"/>
  <c r="BU186" i="98"/>
  <c r="BW186" i="98"/>
  <c r="BY186" i="98"/>
  <c r="AL187" i="99"/>
  <c r="AN187" i="99"/>
  <c r="AP187" i="99"/>
  <c r="AR187" i="99"/>
  <c r="AT187" i="99"/>
  <c r="AV187" i="99"/>
  <c r="AX187" i="99"/>
  <c r="BA187" i="99"/>
  <c r="BC187" i="99"/>
  <c r="BF187" i="99"/>
  <c r="BI187" i="99"/>
  <c r="BK187" i="99"/>
  <c r="BM187" i="99"/>
  <c r="BO187" i="99"/>
  <c r="BQ187" i="99"/>
  <c r="BS187" i="99"/>
  <c r="BU187" i="99"/>
  <c r="BW187" i="99"/>
  <c r="BY187" i="99"/>
  <c r="AL188" i="99"/>
  <c r="AN188" i="99"/>
  <c r="AP188" i="99"/>
  <c r="AR188" i="99"/>
  <c r="AT188" i="99"/>
  <c r="AV188" i="99"/>
  <c r="AX188" i="99"/>
  <c r="BA188" i="99"/>
  <c r="BC188" i="99"/>
  <c r="BF188" i="99"/>
  <c r="BI188" i="99"/>
  <c r="BK188" i="99"/>
  <c r="BM188" i="99"/>
  <c r="BO188" i="99"/>
  <c r="BQ188" i="99"/>
  <c r="BS188" i="99"/>
  <c r="BU188" i="99"/>
  <c r="BW188" i="99"/>
  <c r="BY188" i="99"/>
  <c r="AL185" i="100"/>
  <c r="AN185" i="100"/>
  <c r="AP185" i="100"/>
  <c r="AR185" i="100"/>
  <c r="AT185" i="100"/>
  <c r="AV185" i="100"/>
  <c r="AX185" i="100"/>
  <c r="BA185" i="100"/>
  <c r="BC185" i="100"/>
  <c r="BF185" i="100"/>
  <c r="BI185" i="100"/>
  <c r="BK185" i="100"/>
  <c r="BM185" i="100"/>
  <c r="BO185" i="100"/>
  <c r="BQ185" i="100"/>
  <c r="BS185" i="100"/>
  <c r="BU185" i="100"/>
  <c r="BW185" i="100"/>
  <c r="BY185" i="100"/>
  <c r="AL186" i="100"/>
  <c r="AN186" i="100"/>
  <c r="AP186" i="100"/>
  <c r="AR186" i="100"/>
  <c r="AT186" i="100"/>
  <c r="AV186" i="100"/>
  <c r="AX186" i="100"/>
  <c r="BA186" i="100"/>
  <c r="BC186" i="100"/>
  <c r="BF186" i="100"/>
  <c r="BI186" i="100"/>
  <c r="BK186" i="100"/>
  <c r="BM186" i="100"/>
  <c r="BO186" i="100"/>
  <c r="BQ186" i="100"/>
  <c r="BS186" i="100"/>
  <c r="BU186" i="100"/>
  <c r="BW186" i="100"/>
  <c r="BY186" i="100"/>
  <c r="AL185" i="101"/>
  <c r="AN185" i="101"/>
  <c r="AP185" i="101"/>
  <c r="AR185" i="101"/>
  <c r="AT185" i="101"/>
  <c r="AV185" i="101"/>
  <c r="AX185" i="101"/>
  <c r="BA185" i="101"/>
  <c r="BC185" i="101"/>
  <c r="BF185" i="101"/>
  <c r="BI185" i="101"/>
  <c r="BK185" i="101"/>
  <c r="BM185" i="101"/>
  <c r="BO185" i="101"/>
  <c r="BQ185" i="101"/>
  <c r="BS185" i="101"/>
  <c r="BU185" i="101"/>
  <c r="BW185" i="101"/>
  <c r="BY185" i="101"/>
  <c r="AL186" i="101"/>
  <c r="AN186" i="101"/>
  <c r="AP186" i="101"/>
  <c r="AR186" i="101"/>
  <c r="AT186" i="101"/>
  <c r="AV186" i="101"/>
  <c r="AX186" i="101"/>
  <c r="BA186" i="101"/>
  <c r="BC186" i="101"/>
  <c r="BF186" i="101"/>
  <c r="BI186" i="101"/>
  <c r="BK186" i="101"/>
  <c r="BM186" i="101"/>
  <c r="BO186" i="101"/>
  <c r="BQ186" i="101"/>
  <c r="BS186" i="101"/>
  <c r="BU186" i="101"/>
  <c r="BW186" i="101"/>
  <c r="BY186" i="101"/>
  <c r="AL183" i="102"/>
  <c r="AN183" i="102"/>
  <c r="AP183" i="102"/>
  <c r="AR183" i="102"/>
  <c r="AT183" i="102"/>
  <c r="AV183" i="102"/>
  <c r="AX183" i="102"/>
  <c r="BA183" i="102"/>
  <c r="BC183" i="102"/>
  <c r="BF183" i="102"/>
  <c r="BI183" i="102"/>
  <c r="BK183" i="102"/>
  <c r="BM183" i="102"/>
  <c r="BO183" i="102"/>
  <c r="BQ183" i="102"/>
  <c r="BS183" i="102"/>
  <c r="BU183" i="102"/>
  <c r="BW183" i="102"/>
  <c r="BY183" i="102"/>
  <c r="AL184" i="102"/>
  <c r="AN184" i="102"/>
  <c r="AP184" i="102"/>
  <c r="AR184" i="102"/>
  <c r="AT184" i="102"/>
  <c r="AV184" i="102"/>
  <c r="AX184" i="102"/>
  <c r="BA184" i="102"/>
  <c r="BC184" i="102"/>
  <c r="BF184" i="102"/>
  <c r="BI184" i="102"/>
  <c r="BK184" i="102"/>
  <c r="BM184" i="102"/>
  <c r="BO184" i="102"/>
  <c r="BQ184" i="102"/>
  <c r="BS184" i="102"/>
  <c r="BU184" i="102"/>
  <c r="BW184" i="102"/>
  <c r="BY184" i="102"/>
  <c r="AL183" i="103"/>
  <c r="AN183" i="103"/>
  <c r="AP183" i="103"/>
  <c r="AR183" i="103"/>
  <c r="AT183" i="103"/>
  <c r="AV183" i="103"/>
  <c r="AX183" i="103"/>
  <c r="BA183" i="103"/>
  <c r="BC183" i="103"/>
  <c r="BF183" i="103"/>
  <c r="BI183" i="103"/>
  <c r="BK183" i="103"/>
  <c r="BM183" i="103"/>
  <c r="BO183" i="103"/>
  <c r="BQ183" i="103"/>
  <c r="BS183" i="103"/>
  <c r="BU183" i="103"/>
  <c r="BW183" i="103"/>
  <c r="BY183" i="103"/>
  <c r="AL184" i="103"/>
  <c r="AN184" i="103"/>
  <c r="AP184" i="103"/>
  <c r="AR184" i="103"/>
  <c r="AT184" i="103"/>
  <c r="AV184" i="103"/>
  <c r="AX184" i="103"/>
  <c r="BA184" i="103"/>
  <c r="BC184" i="103"/>
  <c r="BF184" i="103"/>
  <c r="BI184" i="103"/>
  <c r="BK184" i="103"/>
  <c r="BM184" i="103"/>
  <c r="BO184" i="103"/>
  <c r="BQ184" i="103"/>
  <c r="BS184" i="103"/>
  <c r="BU184" i="103"/>
  <c r="BW184" i="103"/>
  <c r="BY184" i="103"/>
  <c r="AL195" i="94"/>
  <c r="AN195" i="94"/>
  <c r="AP195" i="94"/>
  <c r="AR195" i="94"/>
  <c r="AT195" i="94"/>
  <c r="AV195" i="94"/>
  <c r="AX195" i="94"/>
  <c r="BA195" i="94"/>
  <c r="BC195" i="94"/>
  <c r="BF195" i="94"/>
  <c r="BI195" i="94"/>
  <c r="BK195" i="94"/>
  <c r="BM195" i="94"/>
  <c r="BO195" i="94"/>
  <c r="BQ195" i="94"/>
  <c r="BS195" i="94"/>
  <c r="BU195" i="94"/>
  <c r="BW195" i="94"/>
  <c r="BY195" i="94"/>
  <c r="AL196" i="94"/>
  <c r="AN196" i="94"/>
  <c r="AP196" i="94"/>
  <c r="AR196" i="94"/>
  <c r="AT196" i="94"/>
  <c r="AV196" i="94"/>
  <c r="AX196" i="94"/>
  <c r="BA196" i="94"/>
  <c r="BC196" i="94"/>
  <c r="BF196" i="94"/>
  <c r="BI196" i="94"/>
  <c r="BK196" i="94"/>
  <c r="BM196" i="94"/>
  <c r="BO196" i="94"/>
  <c r="BQ196" i="94"/>
  <c r="BS196" i="94"/>
  <c r="BU196" i="94"/>
  <c r="BW196" i="94"/>
  <c r="BY196" i="94"/>
  <c r="AL193" i="93"/>
  <c r="AN193" i="93"/>
  <c r="AP193" i="93"/>
  <c r="AR193" i="93"/>
  <c r="AT193" i="93"/>
  <c r="AV193" i="93"/>
  <c r="AX193" i="93"/>
  <c r="BA193" i="93"/>
  <c r="BC193" i="93"/>
  <c r="BF193" i="93"/>
  <c r="BI193" i="93"/>
  <c r="BK193" i="93"/>
  <c r="BM193" i="93"/>
  <c r="BO193" i="93"/>
  <c r="BQ193" i="93"/>
  <c r="BS193" i="93"/>
  <c r="BU193" i="93"/>
  <c r="BW193" i="93"/>
  <c r="BY193" i="93"/>
  <c r="AL194" i="93"/>
  <c r="AN194" i="93"/>
  <c r="AP194" i="93"/>
  <c r="AR194" i="93"/>
  <c r="AT194" i="93"/>
  <c r="AV194" i="93"/>
  <c r="AX194" i="93"/>
  <c r="BA194" i="93"/>
  <c r="BC194" i="93"/>
  <c r="BF194" i="93"/>
  <c r="BI194" i="93"/>
  <c r="BK194" i="93"/>
  <c r="BM194" i="93"/>
  <c r="BO194" i="93"/>
  <c r="BQ194" i="93"/>
  <c r="BS194" i="93"/>
  <c r="BU194" i="93"/>
  <c r="BW194" i="93"/>
  <c r="BY194" i="93"/>
  <c r="AL35" i="94"/>
  <c r="AN35" i="94"/>
  <c r="AP35" i="94"/>
  <c r="AR35" i="94"/>
  <c r="AT35" i="94"/>
  <c r="AV35" i="94"/>
  <c r="AX35" i="94"/>
  <c r="BA35" i="94"/>
  <c r="BC35" i="94"/>
  <c r="BF35" i="94"/>
  <c r="BI35" i="94"/>
  <c r="BK35" i="94"/>
  <c r="BM35" i="94"/>
  <c r="BO35" i="94"/>
  <c r="BQ35" i="94"/>
  <c r="BS35" i="94"/>
  <c r="BU35" i="94"/>
  <c r="BW35" i="94"/>
  <c r="BY35" i="94"/>
  <c r="AL36" i="94"/>
  <c r="AN36" i="94"/>
  <c r="AP36" i="94"/>
  <c r="AR36" i="94"/>
  <c r="AT36" i="94"/>
  <c r="AV36" i="94"/>
  <c r="AX36" i="94"/>
  <c r="BA36" i="94"/>
  <c r="BC36" i="94"/>
  <c r="BF36" i="94"/>
  <c r="BI36" i="94"/>
  <c r="BK36" i="94"/>
  <c r="BM36" i="94"/>
  <c r="BO36" i="94"/>
  <c r="BQ36" i="94"/>
  <c r="BS36" i="94"/>
  <c r="BU36" i="94"/>
  <c r="BW36" i="94"/>
  <c r="BY36" i="94"/>
  <c r="AK205" i="93"/>
  <c r="AK197" i="93"/>
  <c r="AK171" i="93"/>
  <c r="AK161" i="93"/>
  <c r="AK147" i="93"/>
  <c r="AK129" i="93"/>
  <c r="AK103" i="93"/>
  <c r="AK87" i="93"/>
  <c r="AK73" i="93"/>
  <c r="AK29" i="93"/>
  <c r="BY48" i="93"/>
  <c r="BW48" i="93"/>
  <c r="BU48" i="93"/>
  <c r="BS48" i="93"/>
  <c r="BQ48" i="93"/>
  <c r="BO48" i="93"/>
  <c r="BM48" i="93"/>
  <c r="BK48" i="93"/>
  <c r="BI48" i="93"/>
  <c r="BF48" i="93"/>
  <c r="BC48" i="93"/>
  <c r="BA48" i="93"/>
  <c r="AX48" i="93"/>
  <c r="AV48" i="93"/>
  <c r="AT48" i="93"/>
  <c r="AR48" i="93"/>
  <c r="AP48" i="93"/>
  <c r="AN48" i="93"/>
  <c r="AL48" i="93"/>
  <c r="BY47" i="93"/>
  <c r="BW47" i="93"/>
  <c r="BU47" i="93"/>
  <c r="BS47" i="93"/>
  <c r="BQ47" i="93"/>
  <c r="BO47" i="93"/>
  <c r="BM47" i="93"/>
  <c r="BK47" i="93"/>
  <c r="BI47" i="93"/>
  <c r="BF47" i="93"/>
  <c r="BC47" i="93"/>
  <c r="BA47" i="93"/>
  <c r="AX47" i="93"/>
  <c r="AV47" i="93"/>
  <c r="AT47" i="93"/>
  <c r="AR47" i="93"/>
  <c r="AP47" i="93"/>
  <c r="AN47" i="93"/>
  <c r="AL47" i="93"/>
  <c r="BY36" i="93"/>
  <c r="BW36" i="93"/>
  <c r="BU36" i="93"/>
  <c r="BS36" i="93"/>
  <c r="BQ36" i="93"/>
  <c r="BO36" i="93"/>
  <c r="BM36" i="93"/>
  <c r="BK36" i="93"/>
  <c r="BI36" i="93"/>
  <c r="BF36" i="93"/>
  <c r="BC36" i="93"/>
  <c r="BA36" i="93"/>
  <c r="AX36" i="93"/>
  <c r="AV36" i="93"/>
  <c r="AT36" i="93"/>
  <c r="AR36" i="93"/>
  <c r="AP36" i="93"/>
  <c r="AN36" i="93"/>
  <c r="AL36" i="93"/>
  <c r="BY35" i="93"/>
  <c r="BW35" i="93"/>
  <c r="BU35" i="93"/>
  <c r="BS35" i="93"/>
  <c r="BQ35" i="93"/>
  <c r="BO35" i="93"/>
  <c r="BM35" i="93"/>
  <c r="BK35" i="93"/>
  <c r="BI35" i="93"/>
  <c r="BF35" i="93"/>
  <c r="BC35" i="93"/>
  <c r="BA35" i="93"/>
  <c r="AX35" i="93"/>
  <c r="AV35" i="93"/>
  <c r="AT35" i="93"/>
  <c r="AR35" i="93"/>
  <c r="AP35" i="93"/>
  <c r="AN35" i="93"/>
  <c r="AL35" i="93"/>
  <c r="BG185" i="97" l="1"/>
  <c r="BH185" i="97" s="1"/>
  <c r="BB185" i="98"/>
  <c r="BX183" i="103"/>
  <c r="BG183" i="103"/>
  <c r="BH183" i="103" s="1"/>
  <c r="BX183" i="102"/>
  <c r="BG183" i="102"/>
  <c r="BH183" i="102" s="1"/>
  <c r="BN183" i="102"/>
  <c r="AU183" i="102"/>
  <c r="AQ183" i="103"/>
  <c r="BZ183" i="102"/>
  <c r="AO183" i="102"/>
  <c r="BB187" i="99"/>
  <c r="BP185" i="98"/>
  <c r="BD185" i="98"/>
  <c r="BE185" i="98" s="1"/>
  <c r="AO183" i="103"/>
  <c r="BV183" i="103"/>
  <c r="BL183" i="103"/>
  <c r="BP183" i="103"/>
  <c r="AW183" i="103"/>
  <c r="BJ183" i="102"/>
  <c r="AQ183" i="102"/>
  <c r="BZ187" i="99"/>
  <c r="BV187" i="99"/>
  <c r="BJ185" i="98"/>
  <c r="BL185" i="98"/>
  <c r="BG185" i="98"/>
  <c r="BH185" i="98" s="1"/>
  <c r="AY185" i="98"/>
  <c r="AO185" i="98"/>
  <c r="BB183" i="103"/>
  <c r="BP183" i="102"/>
  <c r="BD187" i="99"/>
  <c r="BE187" i="99" s="1"/>
  <c r="BT187" i="96"/>
  <c r="BR183" i="103"/>
  <c r="AY183" i="103"/>
  <c r="BL187" i="99"/>
  <c r="AS187" i="99"/>
  <c r="AQ185" i="98"/>
  <c r="AW185" i="98"/>
  <c r="BX185" i="98"/>
  <c r="AU185" i="98"/>
  <c r="AU183" i="103"/>
  <c r="AS185" i="98"/>
  <c r="BD183" i="103"/>
  <c r="BE183" i="103" s="1"/>
  <c r="AS183" i="103"/>
  <c r="AM183" i="102"/>
  <c r="BN185" i="97"/>
  <c r="AU185" i="97"/>
  <c r="AY187" i="99"/>
  <c r="BJ187" i="99"/>
  <c r="BR183" i="102"/>
  <c r="BG187" i="99"/>
  <c r="BH187" i="99" s="1"/>
  <c r="AQ185" i="97"/>
  <c r="BV187" i="96"/>
  <c r="BD185" i="97"/>
  <c r="BE185" i="97" s="1"/>
  <c r="AM185" i="97"/>
  <c r="BZ189" i="95"/>
  <c r="BN189" i="95"/>
  <c r="BV185" i="97"/>
  <c r="AS185" i="97"/>
  <c r="BZ185" i="97"/>
  <c r="AY185" i="97"/>
  <c r="BX185" i="97"/>
  <c r="AO185" i="97"/>
  <c r="BT185" i="97"/>
  <c r="BR187" i="96"/>
  <c r="BX187" i="96"/>
  <c r="BG187" i="96"/>
  <c r="BH187" i="96" s="1"/>
  <c r="BD187" i="96"/>
  <c r="BE187" i="96" s="1"/>
  <c r="AY187" i="96"/>
  <c r="BZ187" i="96"/>
  <c r="BJ187" i="96"/>
  <c r="AQ187" i="96"/>
  <c r="BL187" i="96"/>
  <c r="BB189" i="95"/>
  <c r="BR189" i="95"/>
  <c r="AY189" i="95"/>
  <c r="CB67" i="94"/>
  <c r="BN195" i="94"/>
  <c r="BJ195" i="94"/>
  <c r="AQ195" i="94"/>
  <c r="AZ67" i="94"/>
  <c r="CA67" i="94" s="1"/>
  <c r="AK67" i="94" s="1"/>
  <c r="BV195" i="94"/>
  <c r="AM195" i="94"/>
  <c r="BL195" i="94"/>
  <c r="BT35" i="94"/>
  <c r="BJ189" i="95"/>
  <c r="AQ189" i="95"/>
  <c r="BV189" i="95"/>
  <c r="BD189" i="95"/>
  <c r="BE189" i="95" s="1"/>
  <c r="BG189" i="95"/>
  <c r="BH189" i="95" s="1"/>
  <c r="AY195" i="94"/>
  <c r="BD195" i="94"/>
  <c r="BE195" i="94" s="1"/>
  <c r="BZ195" i="94"/>
  <c r="BG195" i="94"/>
  <c r="BH195" i="94" s="1"/>
  <c r="BZ183" i="103"/>
  <c r="BJ183" i="103"/>
  <c r="BN183" i="103"/>
  <c r="BT183" i="103"/>
  <c r="AM183" i="103"/>
  <c r="BL183" i="102"/>
  <c r="AS183" i="102"/>
  <c r="BT183" i="102"/>
  <c r="BD183" i="102"/>
  <c r="BE183" i="102" s="1"/>
  <c r="BB183" i="102"/>
  <c r="AY183" i="102"/>
  <c r="BV183" i="102"/>
  <c r="AW183" i="102"/>
  <c r="BT187" i="99"/>
  <c r="BX187" i="99"/>
  <c r="AW187" i="99"/>
  <c r="BN187" i="99"/>
  <c r="AU187" i="99"/>
  <c r="AQ187" i="99"/>
  <c r="BR187" i="99"/>
  <c r="AO187" i="99"/>
  <c r="BP187" i="99"/>
  <c r="AM187" i="99"/>
  <c r="BT185" i="98"/>
  <c r="BZ185" i="98"/>
  <c r="BN185" i="98"/>
  <c r="BR185" i="98"/>
  <c r="AM185" i="98"/>
  <c r="BV185" i="98"/>
  <c r="BR185" i="97"/>
  <c r="BB185" i="97"/>
  <c r="BP185" i="97"/>
  <c r="AW185" i="97"/>
  <c r="BL185" i="97"/>
  <c r="BJ185" i="97"/>
  <c r="BP187" i="96"/>
  <c r="AO187" i="96"/>
  <c r="AM187" i="96"/>
  <c r="BB187" i="96"/>
  <c r="AW187" i="96"/>
  <c r="BN187" i="96"/>
  <c r="AU187" i="96"/>
  <c r="AS187" i="96"/>
  <c r="BX189" i="95"/>
  <c r="AW189" i="95"/>
  <c r="AU189" i="95"/>
  <c r="BT189" i="95"/>
  <c r="AS189" i="95"/>
  <c r="BL189" i="95"/>
  <c r="AO189" i="95"/>
  <c r="BP189" i="95"/>
  <c r="AM189" i="95"/>
  <c r="BT195" i="94"/>
  <c r="AO195" i="94"/>
  <c r="BP195" i="94"/>
  <c r="AW195" i="94"/>
  <c r="BB195" i="94"/>
  <c r="AU195" i="94"/>
  <c r="BP35" i="94"/>
  <c r="BR195" i="94"/>
  <c r="BX195" i="94"/>
  <c r="AS195" i="94"/>
  <c r="BG185" i="100"/>
  <c r="BH185" i="100" s="1"/>
  <c r="AO185" i="100"/>
  <c r="AY185" i="100"/>
  <c r="BJ185" i="100"/>
  <c r="AQ185" i="100"/>
  <c r="BT185" i="100"/>
  <c r="BV185" i="100"/>
  <c r="BD185" i="100"/>
  <c r="BE185" i="100" s="1"/>
  <c r="AM185" i="100"/>
  <c r="BP185" i="100"/>
  <c r="BZ185" i="100"/>
  <c r="BL185" i="100"/>
  <c r="AW185" i="100"/>
  <c r="BB185" i="100"/>
  <c r="BR185" i="100"/>
  <c r="BX185" i="100"/>
  <c r="AU185" i="100"/>
  <c r="AS185" i="100"/>
  <c r="BN185" i="100"/>
  <c r="BV185" i="101"/>
  <c r="BR185" i="101"/>
  <c r="AY185" i="101"/>
  <c r="BN185" i="101"/>
  <c r="AS185" i="101"/>
  <c r="BG185" i="101"/>
  <c r="BH185" i="101" s="1"/>
  <c r="AO185" i="101"/>
  <c r="AM185" i="101"/>
  <c r="BL185" i="101"/>
  <c r="BT185" i="101"/>
  <c r="BB185" i="101"/>
  <c r="BP185" i="101"/>
  <c r="AW185" i="101"/>
  <c r="AU185" i="101"/>
  <c r="BZ185" i="101"/>
  <c r="BX185" i="101"/>
  <c r="BJ185" i="101"/>
  <c r="AQ185" i="101"/>
  <c r="BD185" i="101"/>
  <c r="BE185" i="101" s="1"/>
  <c r="BN35" i="94"/>
  <c r="BD35" i="94"/>
  <c r="BE35" i="94" s="1"/>
  <c r="AM35" i="94"/>
  <c r="BL35" i="94"/>
  <c r="BR35" i="94"/>
  <c r="BB35" i="94"/>
  <c r="BX35" i="94"/>
  <c r="AS35" i="93"/>
  <c r="BL35" i="93"/>
  <c r="AS193" i="93"/>
  <c r="AQ193" i="93"/>
  <c r="AY193" i="93"/>
  <c r="AM193" i="93"/>
  <c r="BB193" i="93"/>
  <c r="BV193" i="93"/>
  <c r="BX193" i="93"/>
  <c r="BG193" i="93"/>
  <c r="BH193" i="93" s="1"/>
  <c r="BN193" i="93"/>
  <c r="BP193" i="93"/>
  <c r="BZ193" i="93"/>
  <c r="BL193" i="93"/>
  <c r="AW193" i="93"/>
  <c r="BJ193" i="93"/>
  <c r="AU193" i="93"/>
  <c r="BT193" i="93"/>
  <c r="BD193" i="93"/>
  <c r="BE193" i="93" s="1"/>
  <c r="AO193" i="93"/>
  <c r="BR193" i="93"/>
  <c r="AW35" i="94"/>
  <c r="BJ35" i="94"/>
  <c r="AQ35" i="94"/>
  <c r="BG35" i="94"/>
  <c r="BH35" i="94" s="1"/>
  <c r="AO35" i="94"/>
  <c r="BZ35" i="94"/>
  <c r="AY35" i="94"/>
  <c r="BV35" i="94"/>
  <c r="AU35" i="94"/>
  <c r="AS35" i="94"/>
  <c r="BV47" i="93"/>
  <c r="BG35" i="93"/>
  <c r="BH35" i="93" s="1"/>
  <c r="BX35" i="93"/>
  <c r="AQ35" i="93"/>
  <c r="BZ35" i="93"/>
  <c r="BN47" i="93"/>
  <c r="BJ35" i="93"/>
  <c r="BV35" i="93"/>
  <c r="BB47" i="93"/>
  <c r="AM47" i="93"/>
  <c r="BG47" i="93"/>
  <c r="BH47" i="93" s="1"/>
  <c r="AQ47" i="93"/>
  <c r="BJ47" i="93"/>
  <c r="AS47" i="93"/>
  <c r="BL47" i="93"/>
  <c r="BD47" i="93"/>
  <c r="BE47" i="93" s="1"/>
  <c r="AY47" i="93"/>
  <c r="BR47" i="93"/>
  <c r="AO47" i="93"/>
  <c r="AM35" i="93"/>
  <c r="BD35" i="93"/>
  <c r="BE35" i="93" s="1"/>
  <c r="AO35" i="93"/>
  <c r="AY35" i="93"/>
  <c r="BR35" i="93"/>
  <c r="AU47" i="93"/>
  <c r="AW47" i="93"/>
  <c r="BX47" i="93"/>
  <c r="BZ47" i="93"/>
  <c r="BT47" i="93"/>
  <c r="BB35" i="93"/>
  <c r="BT35" i="93"/>
  <c r="BP47" i="93"/>
  <c r="BN35" i="93"/>
  <c r="AW35" i="93"/>
  <c r="BP35" i="93"/>
  <c r="AU35" i="93"/>
  <c r="D157" i="103"/>
  <c r="D157" i="102"/>
  <c r="D159" i="101"/>
  <c r="D159" i="100"/>
  <c r="D161" i="99"/>
  <c r="D161" i="98"/>
  <c r="D161" i="97"/>
  <c r="D163" i="96"/>
  <c r="D163" i="95"/>
  <c r="D169" i="94"/>
  <c r="AL169" i="94"/>
  <c r="AN169" i="94"/>
  <c r="AP169" i="94"/>
  <c r="AR169" i="94"/>
  <c r="AT169" i="94"/>
  <c r="AV169" i="94"/>
  <c r="AX169" i="94"/>
  <c r="BA169" i="94"/>
  <c r="BC169" i="94"/>
  <c r="BF169" i="94"/>
  <c r="BI169" i="94"/>
  <c r="BK169" i="94"/>
  <c r="BM169" i="94"/>
  <c r="BO169" i="94"/>
  <c r="BQ169" i="94"/>
  <c r="BS169" i="94"/>
  <c r="BU169" i="94"/>
  <c r="BW169" i="94"/>
  <c r="BY169" i="94"/>
  <c r="AL170" i="94"/>
  <c r="AN170" i="94"/>
  <c r="AP170" i="94"/>
  <c r="AR170" i="94"/>
  <c r="AT170" i="94"/>
  <c r="AV170" i="94"/>
  <c r="AX170" i="94"/>
  <c r="BA170" i="94"/>
  <c r="BC170" i="94"/>
  <c r="BF170" i="94"/>
  <c r="BI170" i="94"/>
  <c r="BK170" i="94"/>
  <c r="BM170" i="94"/>
  <c r="BO170" i="94"/>
  <c r="BQ170" i="94"/>
  <c r="BS170" i="94"/>
  <c r="BU170" i="94"/>
  <c r="BW170" i="94"/>
  <c r="BY170" i="94"/>
  <c r="AL163" i="95"/>
  <c r="AN163" i="95"/>
  <c r="AP163" i="95"/>
  <c r="AR163" i="95"/>
  <c r="AT163" i="95"/>
  <c r="AV163" i="95"/>
  <c r="AX163" i="95"/>
  <c r="BA163" i="95"/>
  <c r="BC163" i="95"/>
  <c r="BF163" i="95"/>
  <c r="BI163" i="95"/>
  <c r="BK163" i="95"/>
  <c r="BM163" i="95"/>
  <c r="BO163" i="95"/>
  <c r="BQ163" i="95"/>
  <c r="BS163" i="95"/>
  <c r="BU163" i="95"/>
  <c r="BW163" i="95"/>
  <c r="BY163" i="95"/>
  <c r="AL164" i="95"/>
  <c r="AN164" i="95"/>
  <c r="AP164" i="95"/>
  <c r="AR164" i="95"/>
  <c r="AT164" i="95"/>
  <c r="AV164" i="95"/>
  <c r="AX164" i="95"/>
  <c r="BA164" i="95"/>
  <c r="BC164" i="95"/>
  <c r="BF164" i="95"/>
  <c r="BI164" i="95"/>
  <c r="BK164" i="95"/>
  <c r="BM164" i="95"/>
  <c r="BO164" i="95"/>
  <c r="BQ164" i="95"/>
  <c r="BS164" i="95"/>
  <c r="BU164" i="95"/>
  <c r="BW164" i="95"/>
  <c r="BY164" i="95"/>
  <c r="AL163" i="96"/>
  <c r="AN163" i="96"/>
  <c r="AP163" i="96"/>
  <c r="AR163" i="96"/>
  <c r="AT163" i="96"/>
  <c r="AV163" i="96"/>
  <c r="AX163" i="96"/>
  <c r="BA163" i="96"/>
  <c r="BC163" i="96"/>
  <c r="BF163" i="96"/>
  <c r="BI163" i="96"/>
  <c r="BK163" i="96"/>
  <c r="BM163" i="96"/>
  <c r="BO163" i="96"/>
  <c r="BQ163" i="96"/>
  <c r="BS163" i="96"/>
  <c r="BU163" i="96"/>
  <c r="BW163" i="96"/>
  <c r="BY163" i="96"/>
  <c r="AL164" i="96"/>
  <c r="AN164" i="96"/>
  <c r="AP164" i="96"/>
  <c r="AR164" i="96"/>
  <c r="AT164" i="96"/>
  <c r="AV164" i="96"/>
  <c r="AX164" i="96"/>
  <c r="BA164" i="96"/>
  <c r="BC164" i="96"/>
  <c r="BF164" i="96"/>
  <c r="BI164" i="96"/>
  <c r="BK164" i="96"/>
  <c r="BM164" i="96"/>
  <c r="BO164" i="96"/>
  <c r="BQ164" i="96"/>
  <c r="BS164" i="96"/>
  <c r="BU164" i="96"/>
  <c r="BW164" i="96"/>
  <c r="BY164" i="96"/>
  <c r="AL161" i="97"/>
  <c r="AN161" i="97"/>
  <c r="AP161" i="97"/>
  <c r="AR161" i="97"/>
  <c r="AT161" i="97"/>
  <c r="AV161" i="97"/>
  <c r="AX161" i="97"/>
  <c r="BA161" i="97"/>
  <c r="BC161" i="97"/>
  <c r="BF161" i="97"/>
  <c r="BI161" i="97"/>
  <c r="BK161" i="97"/>
  <c r="BM161" i="97"/>
  <c r="BO161" i="97"/>
  <c r="BQ161" i="97"/>
  <c r="BS161" i="97"/>
  <c r="BU161" i="97"/>
  <c r="BW161" i="97"/>
  <c r="BY161" i="97"/>
  <c r="AL162" i="97"/>
  <c r="AN162" i="97"/>
  <c r="AP162" i="97"/>
  <c r="AR162" i="97"/>
  <c r="AT162" i="97"/>
  <c r="AV162" i="97"/>
  <c r="AX162" i="97"/>
  <c r="BA162" i="97"/>
  <c r="BC162" i="97"/>
  <c r="BF162" i="97"/>
  <c r="BI162" i="97"/>
  <c r="BK162" i="97"/>
  <c r="BM162" i="97"/>
  <c r="BO162" i="97"/>
  <c r="BQ162" i="97"/>
  <c r="BS162" i="97"/>
  <c r="BU162" i="97"/>
  <c r="BW162" i="97"/>
  <c r="BY162" i="97"/>
  <c r="AL161" i="98"/>
  <c r="AN161" i="98"/>
  <c r="AP161" i="98"/>
  <c r="AR161" i="98"/>
  <c r="AT161" i="98"/>
  <c r="AV161" i="98"/>
  <c r="AX161" i="98"/>
  <c r="BA161" i="98"/>
  <c r="BC161" i="98"/>
  <c r="BF161" i="98"/>
  <c r="BI161" i="98"/>
  <c r="BK161" i="98"/>
  <c r="BM161" i="98"/>
  <c r="BO161" i="98"/>
  <c r="BQ161" i="98"/>
  <c r="BS161" i="98"/>
  <c r="BU161" i="98"/>
  <c r="BW161" i="98"/>
  <c r="BY161" i="98"/>
  <c r="AL162" i="98"/>
  <c r="AN162" i="98"/>
  <c r="AP162" i="98"/>
  <c r="AR162" i="98"/>
  <c r="AT162" i="98"/>
  <c r="AV162" i="98"/>
  <c r="AX162" i="98"/>
  <c r="BA162" i="98"/>
  <c r="BC162" i="98"/>
  <c r="BF162" i="98"/>
  <c r="BI162" i="98"/>
  <c r="BK162" i="98"/>
  <c r="BM162" i="98"/>
  <c r="BO162" i="98"/>
  <c r="BQ162" i="98"/>
  <c r="BS162" i="98"/>
  <c r="BU162" i="98"/>
  <c r="BW162" i="98"/>
  <c r="BY162" i="98"/>
  <c r="AL161" i="99"/>
  <c r="AN161" i="99"/>
  <c r="AP161" i="99"/>
  <c r="AR161" i="99"/>
  <c r="AT161" i="99"/>
  <c r="AV161" i="99"/>
  <c r="AX161" i="99"/>
  <c r="BA161" i="99"/>
  <c r="BC161" i="99"/>
  <c r="BF161" i="99"/>
  <c r="BI161" i="99"/>
  <c r="BK161" i="99"/>
  <c r="BM161" i="99"/>
  <c r="BO161" i="99"/>
  <c r="BQ161" i="99"/>
  <c r="BS161" i="99"/>
  <c r="BU161" i="99"/>
  <c r="BW161" i="99"/>
  <c r="BY161" i="99"/>
  <c r="AL162" i="99"/>
  <c r="AN162" i="99"/>
  <c r="AP162" i="99"/>
  <c r="AR162" i="99"/>
  <c r="AT162" i="99"/>
  <c r="AV162" i="99"/>
  <c r="AX162" i="99"/>
  <c r="BA162" i="99"/>
  <c r="BC162" i="99"/>
  <c r="BF162" i="99"/>
  <c r="BI162" i="99"/>
  <c r="BK162" i="99"/>
  <c r="BM162" i="99"/>
  <c r="BO162" i="99"/>
  <c r="BQ162" i="99"/>
  <c r="BS162" i="99"/>
  <c r="BU162" i="99"/>
  <c r="BW162" i="99"/>
  <c r="BY162" i="99"/>
  <c r="AL159" i="100"/>
  <c r="AN159" i="100"/>
  <c r="AP159" i="100"/>
  <c r="AR159" i="100"/>
  <c r="AT159" i="100"/>
  <c r="AV159" i="100"/>
  <c r="AX159" i="100"/>
  <c r="BA159" i="100"/>
  <c r="BC159" i="100"/>
  <c r="BF159" i="100"/>
  <c r="BI159" i="100"/>
  <c r="BK159" i="100"/>
  <c r="BM159" i="100"/>
  <c r="BO159" i="100"/>
  <c r="BQ159" i="100"/>
  <c r="BS159" i="100"/>
  <c r="BU159" i="100"/>
  <c r="BW159" i="100"/>
  <c r="BY159" i="100"/>
  <c r="AL160" i="100"/>
  <c r="AN160" i="100"/>
  <c r="AP160" i="100"/>
  <c r="AR160" i="100"/>
  <c r="AT160" i="100"/>
  <c r="AV160" i="100"/>
  <c r="AX160" i="100"/>
  <c r="BA160" i="100"/>
  <c r="BC160" i="100"/>
  <c r="BF160" i="100"/>
  <c r="BI160" i="100"/>
  <c r="BK160" i="100"/>
  <c r="BM160" i="100"/>
  <c r="BO160" i="100"/>
  <c r="BQ160" i="100"/>
  <c r="BS160" i="100"/>
  <c r="BU160" i="100"/>
  <c r="BW160" i="100"/>
  <c r="BY160" i="100"/>
  <c r="AL159" i="101"/>
  <c r="AN159" i="101"/>
  <c r="AP159" i="101"/>
  <c r="AR159" i="101"/>
  <c r="AT159" i="101"/>
  <c r="AV159" i="101"/>
  <c r="AX159" i="101"/>
  <c r="BA159" i="101"/>
  <c r="BC159" i="101"/>
  <c r="BF159" i="101"/>
  <c r="BI159" i="101"/>
  <c r="BK159" i="101"/>
  <c r="BM159" i="101"/>
  <c r="BO159" i="101"/>
  <c r="BQ159" i="101"/>
  <c r="BS159" i="101"/>
  <c r="BU159" i="101"/>
  <c r="BW159" i="101"/>
  <c r="BY159" i="101"/>
  <c r="AL160" i="101"/>
  <c r="AN160" i="101"/>
  <c r="AP160" i="101"/>
  <c r="AR160" i="101"/>
  <c r="AT160" i="101"/>
  <c r="AV160" i="101"/>
  <c r="AX160" i="101"/>
  <c r="BA160" i="101"/>
  <c r="BC160" i="101"/>
  <c r="BF160" i="101"/>
  <c r="BI160" i="101"/>
  <c r="BK160" i="101"/>
  <c r="BM160" i="101"/>
  <c r="BO160" i="101"/>
  <c r="BQ160" i="101"/>
  <c r="BS160" i="101"/>
  <c r="BU160" i="101"/>
  <c r="BW160" i="101"/>
  <c r="BY160" i="101"/>
  <c r="AL157" i="102"/>
  <c r="AN157" i="102"/>
  <c r="AP157" i="102"/>
  <c r="AR157" i="102"/>
  <c r="AT157" i="102"/>
  <c r="AV157" i="102"/>
  <c r="AX157" i="102"/>
  <c r="BA157" i="102"/>
  <c r="BC157" i="102"/>
  <c r="BF157" i="102"/>
  <c r="BI157" i="102"/>
  <c r="BK157" i="102"/>
  <c r="BM157" i="102"/>
  <c r="BO157" i="102"/>
  <c r="BQ157" i="102"/>
  <c r="BS157" i="102"/>
  <c r="BU157" i="102"/>
  <c r="BW157" i="102"/>
  <c r="BY157" i="102"/>
  <c r="AL158" i="102"/>
  <c r="AN158" i="102"/>
  <c r="AP158" i="102"/>
  <c r="AR158" i="102"/>
  <c r="AT158" i="102"/>
  <c r="AV158" i="102"/>
  <c r="AX158" i="102"/>
  <c r="BA158" i="102"/>
  <c r="BC158" i="102"/>
  <c r="BF158" i="102"/>
  <c r="BI158" i="102"/>
  <c r="BK158" i="102"/>
  <c r="BM158" i="102"/>
  <c r="BO158" i="102"/>
  <c r="BQ158" i="102"/>
  <c r="BS158" i="102"/>
  <c r="BU158" i="102"/>
  <c r="BW158" i="102"/>
  <c r="BY158" i="102"/>
  <c r="AL157" i="103"/>
  <c r="AN157" i="103"/>
  <c r="AP157" i="103"/>
  <c r="AR157" i="103"/>
  <c r="AT157" i="103"/>
  <c r="AV157" i="103"/>
  <c r="AX157" i="103"/>
  <c r="BA157" i="103"/>
  <c r="BC157" i="103"/>
  <c r="BF157" i="103"/>
  <c r="BI157" i="103"/>
  <c r="BK157" i="103"/>
  <c r="BM157" i="103"/>
  <c r="BO157" i="103"/>
  <c r="BQ157" i="103"/>
  <c r="BS157" i="103"/>
  <c r="BU157" i="103"/>
  <c r="BW157" i="103"/>
  <c r="BY157" i="103"/>
  <c r="AL158" i="103"/>
  <c r="AN158" i="103"/>
  <c r="AP158" i="103"/>
  <c r="AR158" i="103"/>
  <c r="AT158" i="103"/>
  <c r="AV158" i="103"/>
  <c r="AX158" i="103"/>
  <c r="BA158" i="103"/>
  <c r="BC158" i="103"/>
  <c r="BF158" i="103"/>
  <c r="BI158" i="103"/>
  <c r="BK158" i="103"/>
  <c r="BM158" i="103"/>
  <c r="BO158" i="103"/>
  <c r="BQ158" i="103"/>
  <c r="BS158" i="103"/>
  <c r="BU158" i="103"/>
  <c r="BW158" i="103"/>
  <c r="BY158" i="103"/>
  <c r="AL167" i="93"/>
  <c r="AN167" i="93"/>
  <c r="AP167" i="93"/>
  <c r="AR167" i="93"/>
  <c r="AT167" i="93"/>
  <c r="AV167" i="93"/>
  <c r="AX167" i="93"/>
  <c r="BA167" i="93"/>
  <c r="BC167" i="93"/>
  <c r="BF167" i="93"/>
  <c r="BI167" i="93"/>
  <c r="BK167" i="93"/>
  <c r="BM167" i="93"/>
  <c r="BO167" i="93"/>
  <c r="BQ167" i="93"/>
  <c r="BS167" i="93"/>
  <c r="BU167" i="93"/>
  <c r="BW167" i="93"/>
  <c r="BY167" i="93"/>
  <c r="AL168" i="93"/>
  <c r="AN168" i="93"/>
  <c r="AP168" i="93"/>
  <c r="AR168" i="93"/>
  <c r="AT168" i="93"/>
  <c r="AV168" i="93"/>
  <c r="AX168" i="93"/>
  <c r="BA168" i="93"/>
  <c r="BC168" i="93"/>
  <c r="BF168" i="93"/>
  <c r="BI168" i="93"/>
  <c r="BK168" i="93"/>
  <c r="BM168" i="93"/>
  <c r="BO168" i="93"/>
  <c r="BQ168" i="93"/>
  <c r="BS168" i="93"/>
  <c r="BU168" i="93"/>
  <c r="BW168" i="93"/>
  <c r="BY168" i="93"/>
  <c r="D167" i="93"/>
  <c r="BY126" i="92"/>
  <c r="BW126" i="92"/>
  <c r="BU126" i="92"/>
  <c r="BS126" i="92"/>
  <c r="BQ126" i="92"/>
  <c r="BO126" i="92"/>
  <c r="BM126" i="92"/>
  <c r="BK126" i="92"/>
  <c r="BI126" i="92"/>
  <c r="BF126" i="92"/>
  <c r="BC126" i="92"/>
  <c r="BA126" i="92"/>
  <c r="AX126" i="92"/>
  <c r="AV126" i="92"/>
  <c r="AT126" i="92"/>
  <c r="AR126" i="92"/>
  <c r="AP126" i="92"/>
  <c r="AN126" i="92"/>
  <c r="AL126" i="92"/>
  <c r="BY125" i="92"/>
  <c r="BW125" i="92"/>
  <c r="BU125" i="92"/>
  <c r="BS125" i="92"/>
  <c r="BQ125" i="92"/>
  <c r="BO125" i="92"/>
  <c r="BM125" i="92"/>
  <c r="BK125" i="92"/>
  <c r="BI125" i="92"/>
  <c r="BF125" i="92"/>
  <c r="BC125" i="92"/>
  <c r="BA125" i="92"/>
  <c r="AX125" i="92"/>
  <c r="AV125" i="92"/>
  <c r="AT125" i="92"/>
  <c r="AR125" i="92"/>
  <c r="AP125" i="92"/>
  <c r="AN125" i="92"/>
  <c r="AL125" i="92"/>
  <c r="BX157" i="103" l="1"/>
  <c r="AZ183" i="103"/>
  <c r="CA183" i="103" s="1"/>
  <c r="AK183" i="103" s="1"/>
  <c r="CB183" i="103"/>
  <c r="BL161" i="97"/>
  <c r="BN161" i="97"/>
  <c r="AZ183" i="102"/>
  <c r="CA183" i="102" s="1"/>
  <c r="AK183" i="102" s="1"/>
  <c r="BV159" i="100"/>
  <c r="BD159" i="100"/>
  <c r="BE159" i="100" s="1"/>
  <c r="BT161" i="99"/>
  <c r="AZ185" i="98"/>
  <c r="CA185" i="98" s="1"/>
  <c r="AK185" i="98" s="1"/>
  <c r="CB185" i="98"/>
  <c r="BR161" i="98"/>
  <c r="AS161" i="98"/>
  <c r="BZ159" i="100"/>
  <c r="BD159" i="101"/>
  <c r="BE159" i="101" s="1"/>
  <c r="BN161" i="99"/>
  <c r="BT159" i="101"/>
  <c r="BB159" i="101"/>
  <c r="BZ159" i="101"/>
  <c r="BL161" i="99"/>
  <c r="BX161" i="98"/>
  <c r="CB183" i="102"/>
  <c r="AS157" i="103"/>
  <c r="BP157" i="102"/>
  <c r="CB187" i="99"/>
  <c r="AZ185" i="97"/>
  <c r="CA185" i="97" s="1"/>
  <c r="AK185" i="97" s="1"/>
  <c r="BP161" i="97"/>
  <c r="BD161" i="97"/>
  <c r="BE161" i="97" s="1"/>
  <c r="CB187" i="96"/>
  <c r="BL163" i="96"/>
  <c r="BR163" i="96"/>
  <c r="AZ187" i="96"/>
  <c r="CA187" i="96" s="1"/>
  <c r="AK187" i="96" s="1"/>
  <c r="BB163" i="96"/>
  <c r="BJ163" i="95"/>
  <c r="BL169" i="94"/>
  <c r="CB195" i="94"/>
  <c r="BT169" i="94"/>
  <c r="CB189" i="95"/>
  <c r="AZ189" i="95"/>
  <c r="CA189" i="95" s="1"/>
  <c r="AK189" i="95" s="1"/>
  <c r="AZ195" i="94"/>
  <c r="CA195" i="94" s="1"/>
  <c r="AK195" i="94" s="1"/>
  <c r="BT157" i="103"/>
  <c r="BD157" i="103"/>
  <c r="BE157" i="103" s="1"/>
  <c r="AQ157" i="103"/>
  <c r="BV157" i="102"/>
  <c r="BZ157" i="102"/>
  <c r="BN157" i="102"/>
  <c r="BL159" i="101"/>
  <c r="BR159" i="101"/>
  <c r="BJ159" i="101"/>
  <c r="BN159" i="100"/>
  <c r="BL159" i="100"/>
  <c r="BX161" i="99"/>
  <c r="BD161" i="99"/>
  <c r="BE161" i="99" s="1"/>
  <c r="AZ187" i="99"/>
  <c r="CA187" i="99" s="1"/>
  <c r="AK187" i="99" s="1"/>
  <c r="BZ161" i="98"/>
  <c r="BT161" i="98"/>
  <c r="BP161" i="98"/>
  <c r="BG161" i="98"/>
  <c r="BH161" i="98" s="1"/>
  <c r="CB185" i="97"/>
  <c r="BV163" i="96"/>
  <c r="AM163" i="96"/>
  <c r="BX163" i="96"/>
  <c r="AO163" i="96"/>
  <c r="BZ163" i="96"/>
  <c r="BD163" i="95"/>
  <c r="BE163" i="95" s="1"/>
  <c r="BT163" i="95"/>
  <c r="BB163" i="95"/>
  <c r="BX163" i="95"/>
  <c r="BL163" i="95"/>
  <c r="BZ169" i="94"/>
  <c r="BX169" i="94"/>
  <c r="CB185" i="100"/>
  <c r="AZ185" i="100"/>
  <c r="CA185" i="100" s="1"/>
  <c r="AK185" i="100" s="1"/>
  <c r="CB185" i="101"/>
  <c r="AZ185" i="101"/>
  <c r="CA185" i="101" s="1"/>
  <c r="AK185" i="101" s="1"/>
  <c r="BV163" i="95"/>
  <c r="BP163" i="95"/>
  <c r="BN163" i="95"/>
  <c r="BD163" i="96"/>
  <c r="BE163" i="96" s="1"/>
  <c r="BJ163" i="96"/>
  <c r="BN163" i="96"/>
  <c r="BP163" i="96"/>
  <c r="AW163" i="96"/>
  <c r="BR161" i="97"/>
  <c r="BV161" i="97"/>
  <c r="AS161" i="97"/>
  <c r="BT161" i="97"/>
  <c r="BX161" i="97"/>
  <c r="BG161" i="97"/>
  <c r="BH161" i="97" s="1"/>
  <c r="BD161" i="98"/>
  <c r="BE161" i="98" s="1"/>
  <c r="BL161" i="98"/>
  <c r="BB161" i="98"/>
  <c r="BV161" i="98"/>
  <c r="BN161" i="98"/>
  <c r="BJ161" i="98"/>
  <c r="BR161" i="99"/>
  <c r="BP161" i="99"/>
  <c r="BV161" i="99"/>
  <c r="BJ159" i="100"/>
  <c r="BX159" i="100"/>
  <c r="BB159" i="100"/>
  <c r="BR159" i="100"/>
  <c r="BP159" i="100"/>
  <c r="BP159" i="101"/>
  <c r="BX159" i="101"/>
  <c r="BV159" i="101"/>
  <c r="AO159" i="101"/>
  <c r="BN159" i="101"/>
  <c r="AY157" i="102"/>
  <c r="BX157" i="102"/>
  <c r="BN157" i="103"/>
  <c r="BL157" i="103"/>
  <c r="BP157" i="103"/>
  <c r="BV157" i="103"/>
  <c r="BD169" i="94"/>
  <c r="BE169" i="94" s="1"/>
  <c r="BP169" i="94"/>
  <c r="AW169" i="94"/>
  <c r="AS169" i="94"/>
  <c r="CB193" i="93"/>
  <c r="AZ193" i="93"/>
  <c r="CA193" i="93" s="1"/>
  <c r="AK193" i="93" s="1"/>
  <c r="BB167" i="93"/>
  <c r="AZ35" i="94"/>
  <c r="CA35" i="94" s="1"/>
  <c r="AK35" i="94" s="1"/>
  <c r="CB35" i="94"/>
  <c r="BB169" i="94"/>
  <c r="BR169" i="94"/>
  <c r="BJ169" i="94"/>
  <c r="AO169" i="94"/>
  <c r="AZ47" i="93"/>
  <c r="CA47" i="93" s="1"/>
  <c r="AK47" i="93" s="1"/>
  <c r="BG163" i="95"/>
  <c r="BH163" i="95" s="1"/>
  <c r="AO163" i="95"/>
  <c r="AM163" i="95"/>
  <c r="BZ163" i="95"/>
  <c r="AY163" i="95"/>
  <c r="BR163" i="95"/>
  <c r="AW163" i="95"/>
  <c r="AU163" i="95"/>
  <c r="AS163" i="95"/>
  <c r="AQ163" i="95"/>
  <c r="AY163" i="96"/>
  <c r="BT163" i="96"/>
  <c r="AU163" i="96"/>
  <c r="AS163" i="96"/>
  <c r="BG163" i="96"/>
  <c r="BH163" i="96" s="1"/>
  <c r="AQ163" i="96"/>
  <c r="AQ161" i="97"/>
  <c r="AO161" i="97"/>
  <c r="BB161" i="97"/>
  <c r="AM161" i="97"/>
  <c r="AY161" i="97"/>
  <c r="AW161" i="97"/>
  <c r="BZ161" i="97"/>
  <c r="AU161" i="97"/>
  <c r="BJ161" i="97"/>
  <c r="AQ161" i="98"/>
  <c r="AO161" i="98"/>
  <c r="AM161" i="98"/>
  <c r="AY161" i="98"/>
  <c r="AW161" i="98"/>
  <c r="AU161" i="98"/>
  <c r="BZ161" i="99"/>
  <c r="AW161" i="99"/>
  <c r="AU161" i="99"/>
  <c r="BJ161" i="99"/>
  <c r="AS161" i="99"/>
  <c r="BG161" i="99"/>
  <c r="BH161" i="99" s="1"/>
  <c r="AQ161" i="99"/>
  <c r="AO161" i="99"/>
  <c r="AM161" i="99"/>
  <c r="BB161" i="99"/>
  <c r="AY161" i="99"/>
  <c r="AU159" i="100"/>
  <c r="BT159" i="100"/>
  <c r="AS159" i="100"/>
  <c r="BG159" i="100"/>
  <c r="BH159" i="100" s="1"/>
  <c r="AQ159" i="100"/>
  <c r="AO159" i="100"/>
  <c r="AM159" i="100"/>
  <c r="AY159" i="100"/>
  <c r="AW159" i="100"/>
  <c r="AM159" i="101"/>
  <c r="BG159" i="101"/>
  <c r="BH159" i="101" s="1"/>
  <c r="AY159" i="101"/>
  <c r="AW159" i="101"/>
  <c r="AU159" i="101"/>
  <c r="AS159" i="101"/>
  <c r="AQ159" i="101"/>
  <c r="AW157" i="102"/>
  <c r="AU157" i="102"/>
  <c r="BL157" i="102"/>
  <c r="AS157" i="102"/>
  <c r="BJ157" i="102"/>
  <c r="AQ157" i="102"/>
  <c r="BG157" i="102"/>
  <c r="BH157" i="102" s="1"/>
  <c r="AO157" i="102"/>
  <c r="BT157" i="102"/>
  <c r="BD157" i="102"/>
  <c r="BE157" i="102" s="1"/>
  <c r="AM157" i="102"/>
  <c r="BR157" i="102"/>
  <c r="BB157" i="102"/>
  <c r="BZ157" i="103"/>
  <c r="AW157" i="103"/>
  <c r="AY157" i="103"/>
  <c r="AU157" i="103"/>
  <c r="BJ157" i="103"/>
  <c r="BG157" i="103"/>
  <c r="BH157" i="103" s="1"/>
  <c r="BR157" i="103"/>
  <c r="AO157" i="103"/>
  <c r="BB157" i="103"/>
  <c r="AM157" i="103"/>
  <c r="BN169" i="94"/>
  <c r="AY169" i="94"/>
  <c r="AU169" i="94"/>
  <c r="BV169" i="94"/>
  <c r="BG169" i="94"/>
  <c r="BH169" i="94" s="1"/>
  <c r="AQ169" i="94"/>
  <c r="AM169" i="94"/>
  <c r="BR167" i="93"/>
  <c r="CB47" i="93"/>
  <c r="CB35" i="93"/>
  <c r="BX167" i="93"/>
  <c r="BJ167" i="93"/>
  <c r="AY167" i="93"/>
  <c r="BV167" i="93"/>
  <c r="AU167" i="93"/>
  <c r="BL167" i="93"/>
  <c r="BZ167" i="93"/>
  <c r="AS167" i="93"/>
  <c r="AQ167" i="93"/>
  <c r="AZ35" i="93"/>
  <c r="CA35" i="93" s="1"/>
  <c r="AK35" i="93" s="1"/>
  <c r="AM167" i="93"/>
  <c r="BP167" i="93"/>
  <c r="BN167" i="93"/>
  <c r="BG167" i="93"/>
  <c r="BH167" i="93" s="1"/>
  <c r="AO167" i="93"/>
  <c r="BT167" i="93"/>
  <c r="BD167" i="93"/>
  <c r="BE167" i="93" s="1"/>
  <c r="AW167" i="93"/>
  <c r="AU125" i="92"/>
  <c r="AW125" i="92"/>
  <c r="BR125" i="92"/>
  <c r="BP125" i="92"/>
  <c r="AS125" i="92"/>
  <c r="BN125" i="92"/>
  <c r="BV125" i="92"/>
  <c r="AM125" i="92"/>
  <c r="BZ125" i="92"/>
  <c r="BL125" i="92"/>
  <c r="AO125" i="92"/>
  <c r="AY125" i="92"/>
  <c r="BB125" i="92"/>
  <c r="BG125" i="92"/>
  <c r="BH125" i="92" s="1"/>
  <c r="AQ125" i="92"/>
  <c r="BD125" i="92"/>
  <c r="BE125" i="92" s="1"/>
  <c r="BT125" i="92"/>
  <c r="BJ125" i="92"/>
  <c r="BX125" i="92"/>
  <c r="AK203" i="92"/>
  <c r="AK195" i="92"/>
  <c r="AK169" i="92"/>
  <c r="AK161" i="92"/>
  <c r="AK147" i="92"/>
  <c r="AK131" i="92"/>
  <c r="AK103" i="92"/>
  <c r="AK87" i="92"/>
  <c r="AK73" i="92"/>
  <c r="AK29" i="92"/>
  <c r="BY176" i="95"/>
  <c r="BW176" i="95"/>
  <c r="BU176" i="95"/>
  <c r="BS176" i="95"/>
  <c r="BQ176" i="95"/>
  <c r="BO176" i="95"/>
  <c r="BM176" i="95"/>
  <c r="BK176" i="95"/>
  <c r="BI176" i="95"/>
  <c r="BF176" i="95"/>
  <c r="BC176" i="95"/>
  <c r="BA176" i="95"/>
  <c r="AX176" i="95"/>
  <c r="AV176" i="95"/>
  <c r="AT176" i="95"/>
  <c r="AR176" i="95"/>
  <c r="AP176" i="95"/>
  <c r="AN176" i="95"/>
  <c r="AL176" i="95"/>
  <c r="BY175" i="95"/>
  <c r="BW175" i="95"/>
  <c r="BU175" i="95"/>
  <c r="BS175" i="95"/>
  <c r="BQ175" i="95"/>
  <c r="BO175" i="95"/>
  <c r="BM175" i="95"/>
  <c r="BK175" i="95"/>
  <c r="BI175" i="95"/>
  <c r="BF175" i="95"/>
  <c r="BC175" i="95"/>
  <c r="BA175" i="95"/>
  <c r="AX175" i="95"/>
  <c r="AV175" i="95"/>
  <c r="AT175" i="95"/>
  <c r="AR175" i="95"/>
  <c r="AP175" i="95"/>
  <c r="AN175" i="95"/>
  <c r="AL175" i="95"/>
  <c r="BY182" i="94"/>
  <c r="BW182" i="94"/>
  <c r="BU182" i="94"/>
  <c r="BS182" i="94"/>
  <c r="BQ182" i="94"/>
  <c r="BO182" i="94"/>
  <c r="BM182" i="94"/>
  <c r="BK182" i="94"/>
  <c r="BI182" i="94"/>
  <c r="BF182" i="94"/>
  <c r="BC182" i="94"/>
  <c r="BA182" i="94"/>
  <c r="AX182" i="94"/>
  <c r="AV182" i="94"/>
  <c r="AT182" i="94"/>
  <c r="AR182" i="94"/>
  <c r="AP182" i="94"/>
  <c r="AN182" i="94"/>
  <c r="AL182" i="94"/>
  <c r="BY181" i="94"/>
  <c r="BW181" i="94"/>
  <c r="BU181" i="94"/>
  <c r="BS181" i="94"/>
  <c r="BQ181" i="94"/>
  <c r="BO181" i="94"/>
  <c r="BM181" i="94"/>
  <c r="BK181" i="94"/>
  <c r="BI181" i="94"/>
  <c r="BF181" i="94"/>
  <c r="BC181" i="94"/>
  <c r="BA181" i="94"/>
  <c r="AX181" i="94"/>
  <c r="AV181" i="94"/>
  <c r="AT181" i="94"/>
  <c r="AR181" i="94"/>
  <c r="AP181" i="94"/>
  <c r="AN181" i="94"/>
  <c r="AL181" i="94"/>
  <c r="BY44" i="97"/>
  <c r="BW44" i="97"/>
  <c r="BU44" i="97"/>
  <c r="BS44" i="97"/>
  <c r="BQ44" i="97"/>
  <c r="BO44" i="97"/>
  <c r="BM44" i="97"/>
  <c r="BK44" i="97"/>
  <c r="BI44" i="97"/>
  <c r="BF44" i="97"/>
  <c r="BC44" i="97"/>
  <c r="BA44" i="97"/>
  <c r="AX44" i="97"/>
  <c r="AV44" i="97"/>
  <c r="AT44" i="97"/>
  <c r="AR44" i="97"/>
  <c r="AP44" i="97"/>
  <c r="AN44" i="97"/>
  <c r="AL44" i="97"/>
  <c r="BY43" i="97"/>
  <c r="BW43" i="97"/>
  <c r="BU43" i="97"/>
  <c r="BS43" i="97"/>
  <c r="BQ43" i="97"/>
  <c r="BO43" i="97"/>
  <c r="BM43" i="97"/>
  <c r="BK43" i="97"/>
  <c r="BI43" i="97"/>
  <c r="BF43" i="97"/>
  <c r="BC43" i="97"/>
  <c r="BA43" i="97"/>
  <c r="AX43" i="97"/>
  <c r="AV43" i="97"/>
  <c r="AT43" i="97"/>
  <c r="AR43" i="97"/>
  <c r="AP43" i="97"/>
  <c r="AN43" i="97"/>
  <c r="AL43" i="97"/>
  <c r="D43" i="97"/>
  <c r="BY180" i="93"/>
  <c r="BW180" i="93"/>
  <c r="BU180" i="93"/>
  <c r="BS180" i="93"/>
  <c r="BQ180" i="93"/>
  <c r="BO180" i="93"/>
  <c r="BM180" i="93"/>
  <c r="BK180" i="93"/>
  <c r="BI180" i="93"/>
  <c r="BF180" i="93"/>
  <c r="BC180" i="93"/>
  <c r="BA180" i="93"/>
  <c r="AX180" i="93"/>
  <c r="AV180" i="93"/>
  <c r="AT180" i="93"/>
  <c r="AR180" i="93"/>
  <c r="AP180" i="93"/>
  <c r="AN180" i="93"/>
  <c r="AL180" i="93"/>
  <c r="BY179" i="93"/>
  <c r="BW179" i="93"/>
  <c r="BU179" i="93"/>
  <c r="BS179" i="93"/>
  <c r="BQ179" i="93"/>
  <c r="BO179" i="93"/>
  <c r="BM179" i="93"/>
  <c r="BK179" i="93"/>
  <c r="BI179" i="93"/>
  <c r="BF179" i="93"/>
  <c r="BC179" i="93"/>
  <c r="BA179" i="93"/>
  <c r="AX179" i="93"/>
  <c r="AV179" i="93"/>
  <c r="AT179" i="93"/>
  <c r="AR179" i="93"/>
  <c r="AP179" i="93"/>
  <c r="AN179" i="93"/>
  <c r="AL179" i="93"/>
  <c r="AZ157" i="103" l="1"/>
  <c r="CA157" i="103" s="1"/>
  <c r="AK157" i="103" s="1"/>
  <c r="CB163" i="96"/>
  <c r="AZ163" i="95"/>
  <c r="CA163" i="95" s="1"/>
  <c r="AK163" i="95" s="1"/>
  <c r="AZ159" i="101"/>
  <c r="CA159" i="101" s="1"/>
  <c r="AK159" i="101" s="1"/>
  <c r="AZ159" i="100"/>
  <c r="CA159" i="100" s="1"/>
  <c r="AK159" i="100" s="1"/>
  <c r="AZ161" i="99"/>
  <c r="CA161" i="99" s="1"/>
  <c r="AK161" i="99" s="1"/>
  <c r="CB161" i="98"/>
  <c r="AZ163" i="96"/>
  <c r="CA163" i="96" s="1"/>
  <c r="AK163" i="96" s="1"/>
  <c r="AS175" i="95"/>
  <c r="BL175" i="95"/>
  <c r="CB163" i="95"/>
  <c r="CB161" i="97"/>
  <c r="AZ161" i="98"/>
  <c r="CA161" i="98" s="1"/>
  <c r="AK161" i="98" s="1"/>
  <c r="CB161" i="99"/>
  <c r="CB159" i="100"/>
  <c r="CB159" i="101"/>
  <c r="CB157" i="102"/>
  <c r="CB157" i="103"/>
  <c r="CB169" i="94"/>
  <c r="AZ161" i="97"/>
  <c r="CA161" i="97" s="1"/>
  <c r="AK161" i="97" s="1"/>
  <c r="AZ157" i="102"/>
  <c r="CA157" i="102" s="1"/>
  <c r="AK157" i="102" s="1"/>
  <c r="AZ169" i="94"/>
  <c r="CA169" i="94" s="1"/>
  <c r="AK169" i="94" s="1"/>
  <c r="CB167" i="93"/>
  <c r="AW179" i="93"/>
  <c r="BP179" i="93"/>
  <c r="AZ167" i="93"/>
  <c r="CA167" i="93" s="1"/>
  <c r="AK167" i="93" s="1"/>
  <c r="BN179" i="93"/>
  <c r="AZ125" i="92"/>
  <c r="CA125" i="92" s="1"/>
  <c r="AK125" i="92" s="1"/>
  <c r="CB125" i="92"/>
  <c r="AY175" i="95"/>
  <c r="AY179" i="93"/>
  <c r="BR179" i="93"/>
  <c r="AY43" i="97"/>
  <c r="BR43" i="97"/>
  <c r="AO179" i="93"/>
  <c r="BB175" i="95"/>
  <c r="AU175" i="95"/>
  <c r="AW181" i="94"/>
  <c r="BT181" i="94"/>
  <c r="AS179" i="93"/>
  <c r="AO181" i="94"/>
  <c r="AY181" i="94"/>
  <c r="BD175" i="95"/>
  <c r="BE175" i="95" s="1"/>
  <c r="BV175" i="95"/>
  <c r="AQ181" i="94"/>
  <c r="BJ181" i="94"/>
  <c r="BZ181" i="94"/>
  <c r="BD181" i="94"/>
  <c r="BE181" i="94" s="1"/>
  <c r="BL181" i="94"/>
  <c r="AS43" i="97"/>
  <c r="AO175" i="95"/>
  <c r="BP175" i="95"/>
  <c r="BB43" i="97"/>
  <c r="BT43" i="97"/>
  <c r="BV181" i="94"/>
  <c r="AQ175" i="95"/>
  <c r="BG175" i="95"/>
  <c r="BH175" i="95" s="1"/>
  <c r="BX175" i="95"/>
  <c r="AS181" i="94"/>
  <c r="BB179" i="93"/>
  <c r="BT179" i="93"/>
  <c r="BD179" i="93"/>
  <c r="BE179" i="93" s="1"/>
  <c r="BD43" i="97"/>
  <c r="BE43" i="97" s="1"/>
  <c r="BG181" i="94"/>
  <c r="BH181" i="94" s="1"/>
  <c r="BZ175" i="95"/>
  <c r="BT175" i="95"/>
  <c r="AM179" i="93"/>
  <c r="BV179" i="93"/>
  <c r="AM43" i="97"/>
  <c r="BV43" i="97"/>
  <c r="BX181" i="94"/>
  <c r="BJ175" i="95"/>
  <c r="BN175" i="95"/>
  <c r="BG179" i="93"/>
  <c r="BH179" i="93" s="1"/>
  <c r="BP43" i="97"/>
  <c r="BX179" i="93"/>
  <c r="BG43" i="97"/>
  <c r="BH43" i="97" s="1"/>
  <c r="AM181" i="94"/>
  <c r="AU181" i="94"/>
  <c r="AQ179" i="93"/>
  <c r="AM175" i="95"/>
  <c r="BJ179" i="93"/>
  <c r="BX43" i="97"/>
  <c r="BR175" i="95"/>
  <c r="AU179" i="93"/>
  <c r="BL179" i="93"/>
  <c r="BZ179" i="93"/>
  <c r="AQ43" i="97"/>
  <c r="BJ43" i="97"/>
  <c r="BZ43" i="97"/>
  <c r="BB181" i="94"/>
  <c r="BP181" i="94"/>
  <c r="AW175" i="95"/>
  <c r="AO43" i="97"/>
  <c r="BN181" i="94"/>
  <c r="BR181" i="94"/>
  <c r="BL43" i="97"/>
  <c r="AU43" i="97"/>
  <c r="BN43" i="97"/>
  <c r="AW43" i="97"/>
  <c r="BY180" i="92"/>
  <c r="BW180" i="92"/>
  <c r="BU180" i="92"/>
  <c r="BS180" i="92"/>
  <c r="BQ180" i="92"/>
  <c r="BO180" i="92"/>
  <c r="BM180" i="92"/>
  <c r="BK180" i="92"/>
  <c r="BI180" i="92"/>
  <c r="BF180" i="92"/>
  <c r="BC180" i="92"/>
  <c r="BA180" i="92"/>
  <c r="AX180" i="92"/>
  <c r="AV180" i="92"/>
  <c r="AT180" i="92"/>
  <c r="AR180" i="92"/>
  <c r="AP180" i="92"/>
  <c r="AN180" i="92"/>
  <c r="AL180" i="92"/>
  <c r="BY179" i="92"/>
  <c r="BW179" i="92"/>
  <c r="BU179" i="92"/>
  <c r="BS179" i="92"/>
  <c r="BQ179" i="92"/>
  <c r="BO179" i="92"/>
  <c r="BM179" i="92"/>
  <c r="BK179" i="92"/>
  <c r="BI179" i="92"/>
  <c r="BF179" i="92"/>
  <c r="BC179" i="92"/>
  <c r="BA179" i="92"/>
  <c r="AX179" i="92"/>
  <c r="AV179" i="92"/>
  <c r="AT179" i="92"/>
  <c r="AR179" i="92"/>
  <c r="AP179" i="92"/>
  <c r="AN179" i="92"/>
  <c r="AL179" i="92"/>
  <c r="AL65" i="94"/>
  <c r="AN65" i="94"/>
  <c r="AP65" i="94"/>
  <c r="AR65" i="94"/>
  <c r="AT65" i="94"/>
  <c r="AV65" i="94"/>
  <c r="AX65" i="94"/>
  <c r="BA65" i="94"/>
  <c r="BC65" i="94"/>
  <c r="BF65" i="94"/>
  <c r="BI65" i="94"/>
  <c r="BK65" i="94"/>
  <c r="BM65" i="94"/>
  <c r="BO65" i="94"/>
  <c r="BQ65" i="94"/>
  <c r="BS65" i="94"/>
  <c r="BU65" i="94"/>
  <c r="BW65" i="94"/>
  <c r="BY65" i="94"/>
  <c r="AL66" i="94"/>
  <c r="AN66" i="94"/>
  <c r="AP66" i="94"/>
  <c r="AR66" i="94"/>
  <c r="AT66" i="94"/>
  <c r="AV66" i="94"/>
  <c r="AX66" i="94"/>
  <c r="BA66" i="94"/>
  <c r="BC66" i="94"/>
  <c r="BF66" i="94"/>
  <c r="BI66" i="94"/>
  <c r="BK66" i="94"/>
  <c r="BM66" i="94"/>
  <c r="BO66" i="94"/>
  <c r="BQ66" i="94"/>
  <c r="BS66" i="94"/>
  <c r="BU66" i="94"/>
  <c r="BW66" i="94"/>
  <c r="BY66" i="94"/>
  <c r="AL63" i="95"/>
  <c r="AN63" i="95"/>
  <c r="AP63" i="95"/>
  <c r="AR63" i="95"/>
  <c r="AT63" i="95"/>
  <c r="AV63" i="95"/>
  <c r="AX63" i="95"/>
  <c r="BA63" i="95"/>
  <c r="BC63" i="95"/>
  <c r="BF63" i="95"/>
  <c r="BI63" i="95"/>
  <c r="BK63" i="95"/>
  <c r="BM63" i="95"/>
  <c r="BO63" i="95"/>
  <c r="BQ63" i="95"/>
  <c r="BS63" i="95"/>
  <c r="BU63" i="95"/>
  <c r="BW63" i="95"/>
  <c r="BY63" i="95"/>
  <c r="AL64" i="95"/>
  <c r="AN64" i="95"/>
  <c r="AP64" i="95"/>
  <c r="AR64" i="95"/>
  <c r="AT64" i="95"/>
  <c r="AV64" i="95"/>
  <c r="AX64" i="95"/>
  <c r="BA64" i="95"/>
  <c r="BC64" i="95"/>
  <c r="BF64" i="95"/>
  <c r="BI64" i="95"/>
  <c r="BK64" i="95"/>
  <c r="BM64" i="95"/>
  <c r="BO64" i="95"/>
  <c r="BQ64" i="95"/>
  <c r="BS64" i="95"/>
  <c r="BU64" i="95"/>
  <c r="BW64" i="95"/>
  <c r="BY64" i="95"/>
  <c r="AL63" i="96"/>
  <c r="AN63" i="96"/>
  <c r="AP63" i="96"/>
  <c r="AR63" i="96"/>
  <c r="AT63" i="96"/>
  <c r="AV63" i="96"/>
  <c r="AX63" i="96"/>
  <c r="BA63" i="96"/>
  <c r="BC63" i="96"/>
  <c r="BF63" i="96"/>
  <c r="BI63" i="96"/>
  <c r="BK63" i="96"/>
  <c r="BM63" i="96"/>
  <c r="BO63" i="96"/>
  <c r="BQ63" i="96"/>
  <c r="BS63" i="96"/>
  <c r="BU63" i="96"/>
  <c r="BW63" i="96"/>
  <c r="BY63" i="96"/>
  <c r="AL64" i="96"/>
  <c r="AN64" i="96"/>
  <c r="AP64" i="96"/>
  <c r="AR64" i="96"/>
  <c r="AT64" i="96"/>
  <c r="AV64" i="96"/>
  <c r="AX64" i="96"/>
  <c r="BA64" i="96"/>
  <c r="BC64" i="96"/>
  <c r="BF64" i="96"/>
  <c r="BI64" i="96"/>
  <c r="BK64" i="96"/>
  <c r="BM64" i="96"/>
  <c r="BO64" i="96"/>
  <c r="BQ64" i="96"/>
  <c r="BS64" i="96"/>
  <c r="BU64" i="96"/>
  <c r="BW64" i="96"/>
  <c r="BY64" i="96"/>
  <c r="AL63" i="97"/>
  <c r="AN63" i="97"/>
  <c r="AP63" i="97"/>
  <c r="AR63" i="97"/>
  <c r="AT63" i="97"/>
  <c r="AV63" i="97"/>
  <c r="AX63" i="97"/>
  <c r="BA63" i="97"/>
  <c r="BC63" i="97"/>
  <c r="BF63" i="97"/>
  <c r="BI63" i="97"/>
  <c r="BK63" i="97"/>
  <c r="BM63" i="97"/>
  <c r="BO63" i="97"/>
  <c r="BQ63" i="97"/>
  <c r="BS63" i="97"/>
  <c r="BU63" i="97"/>
  <c r="BW63" i="97"/>
  <c r="BY63" i="97"/>
  <c r="AL64" i="97"/>
  <c r="AN64" i="97"/>
  <c r="AP64" i="97"/>
  <c r="AR64" i="97"/>
  <c r="AT64" i="97"/>
  <c r="AV64" i="97"/>
  <c r="AX64" i="97"/>
  <c r="BA64" i="97"/>
  <c r="BC64" i="97"/>
  <c r="BF64" i="97"/>
  <c r="BI64" i="97"/>
  <c r="BK64" i="97"/>
  <c r="BM64" i="97"/>
  <c r="BO64" i="97"/>
  <c r="BQ64" i="97"/>
  <c r="BS64" i="97"/>
  <c r="BU64" i="97"/>
  <c r="BW64" i="97"/>
  <c r="BY64" i="97"/>
  <c r="AL65" i="98"/>
  <c r="AN65" i="98"/>
  <c r="AP65" i="98"/>
  <c r="AR65" i="98"/>
  <c r="AT65" i="98"/>
  <c r="AV65" i="98"/>
  <c r="AX65" i="98"/>
  <c r="BA65" i="98"/>
  <c r="BC65" i="98"/>
  <c r="BF65" i="98"/>
  <c r="BI65" i="98"/>
  <c r="BK65" i="98"/>
  <c r="BM65" i="98"/>
  <c r="BO65" i="98"/>
  <c r="BQ65" i="98"/>
  <c r="BS65" i="98"/>
  <c r="BU65" i="98"/>
  <c r="BW65" i="98"/>
  <c r="BY65" i="98"/>
  <c r="AL66" i="98"/>
  <c r="AN66" i="98"/>
  <c r="AP66" i="98"/>
  <c r="AR66" i="98"/>
  <c r="AT66" i="98"/>
  <c r="AV66" i="98"/>
  <c r="AX66" i="98"/>
  <c r="BA66" i="98"/>
  <c r="BC66" i="98"/>
  <c r="BF66" i="98"/>
  <c r="BI66" i="98"/>
  <c r="BK66" i="98"/>
  <c r="BM66" i="98"/>
  <c r="BO66" i="98"/>
  <c r="BQ66" i="98"/>
  <c r="BS66" i="98"/>
  <c r="BU66" i="98"/>
  <c r="BW66" i="98"/>
  <c r="BY66" i="98"/>
  <c r="AL65" i="99"/>
  <c r="AN65" i="99"/>
  <c r="AP65" i="99"/>
  <c r="AR65" i="99"/>
  <c r="AT65" i="99"/>
  <c r="AV65" i="99"/>
  <c r="AX65" i="99"/>
  <c r="BA65" i="99"/>
  <c r="BC65" i="99"/>
  <c r="BF65" i="99"/>
  <c r="BI65" i="99"/>
  <c r="BK65" i="99"/>
  <c r="BM65" i="99"/>
  <c r="BO65" i="99"/>
  <c r="BQ65" i="99"/>
  <c r="BS65" i="99"/>
  <c r="BU65" i="99"/>
  <c r="BW65" i="99"/>
  <c r="BY65" i="99"/>
  <c r="AL66" i="99"/>
  <c r="AN66" i="99"/>
  <c r="AP66" i="99"/>
  <c r="AR66" i="99"/>
  <c r="AT66" i="99"/>
  <c r="AV66" i="99"/>
  <c r="AX66" i="99"/>
  <c r="BA66" i="99"/>
  <c r="BC66" i="99"/>
  <c r="BF66" i="99"/>
  <c r="BI66" i="99"/>
  <c r="BK66" i="99"/>
  <c r="BM66" i="99"/>
  <c r="BO66" i="99"/>
  <c r="BQ66" i="99"/>
  <c r="BS66" i="99"/>
  <c r="BU66" i="99"/>
  <c r="BW66" i="99"/>
  <c r="BY66" i="99"/>
  <c r="AL67" i="100"/>
  <c r="AN67" i="100"/>
  <c r="AP67" i="100"/>
  <c r="AR67" i="100"/>
  <c r="AT67" i="100"/>
  <c r="AV67" i="100"/>
  <c r="AX67" i="100"/>
  <c r="BA67" i="100"/>
  <c r="BC67" i="100"/>
  <c r="BF67" i="100"/>
  <c r="BI67" i="100"/>
  <c r="BK67" i="100"/>
  <c r="BM67" i="100"/>
  <c r="BO67" i="100"/>
  <c r="BQ67" i="100"/>
  <c r="BS67" i="100"/>
  <c r="BU67" i="100"/>
  <c r="BW67" i="100"/>
  <c r="BY67" i="100"/>
  <c r="AL68" i="100"/>
  <c r="AN68" i="100"/>
  <c r="AP68" i="100"/>
  <c r="AR68" i="100"/>
  <c r="AT68" i="100"/>
  <c r="AV68" i="100"/>
  <c r="AX68" i="100"/>
  <c r="BA68" i="100"/>
  <c r="BC68" i="100"/>
  <c r="BF68" i="100"/>
  <c r="BI68" i="100"/>
  <c r="BK68" i="100"/>
  <c r="BM68" i="100"/>
  <c r="BO68" i="100"/>
  <c r="BQ68" i="100"/>
  <c r="BS68" i="100"/>
  <c r="BU68" i="100"/>
  <c r="BW68" i="100"/>
  <c r="BY68" i="100"/>
  <c r="AL67" i="101"/>
  <c r="AN67" i="101"/>
  <c r="AP67" i="101"/>
  <c r="AR67" i="101"/>
  <c r="AT67" i="101"/>
  <c r="AV67" i="101"/>
  <c r="AX67" i="101"/>
  <c r="BA67" i="101"/>
  <c r="BC67" i="101"/>
  <c r="BF67" i="101"/>
  <c r="BI67" i="101"/>
  <c r="BK67" i="101"/>
  <c r="BM67" i="101"/>
  <c r="BO67" i="101"/>
  <c r="BQ67" i="101"/>
  <c r="BS67" i="101"/>
  <c r="BU67" i="101"/>
  <c r="BW67" i="101"/>
  <c r="BY67" i="101"/>
  <c r="AL68" i="101"/>
  <c r="AN68" i="101"/>
  <c r="AP68" i="101"/>
  <c r="AR68" i="101"/>
  <c r="AT68" i="101"/>
  <c r="AV68" i="101"/>
  <c r="AX68" i="101"/>
  <c r="BA68" i="101"/>
  <c r="BC68" i="101"/>
  <c r="BF68" i="101"/>
  <c r="BI68" i="101"/>
  <c r="BK68" i="101"/>
  <c r="BM68" i="101"/>
  <c r="BO68" i="101"/>
  <c r="BQ68" i="101"/>
  <c r="BS68" i="101"/>
  <c r="BU68" i="101"/>
  <c r="BW68" i="101"/>
  <c r="BY68" i="101"/>
  <c r="AL65" i="102"/>
  <c r="AN65" i="102"/>
  <c r="AP65" i="102"/>
  <c r="AR65" i="102"/>
  <c r="AT65" i="102"/>
  <c r="AV65" i="102"/>
  <c r="AX65" i="102"/>
  <c r="BA65" i="102"/>
  <c r="BC65" i="102"/>
  <c r="BF65" i="102"/>
  <c r="BI65" i="102"/>
  <c r="BK65" i="102"/>
  <c r="BM65" i="102"/>
  <c r="BO65" i="102"/>
  <c r="BQ65" i="102"/>
  <c r="BS65" i="102"/>
  <c r="BU65" i="102"/>
  <c r="BW65" i="102"/>
  <c r="BY65" i="102"/>
  <c r="AL66" i="102"/>
  <c r="AN66" i="102"/>
  <c r="AP66" i="102"/>
  <c r="AR66" i="102"/>
  <c r="AT66" i="102"/>
  <c r="AV66" i="102"/>
  <c r="AX66" i="102"/>
  <c r="BA66" i="102"/>
  <c r="BC66" i="102"/>
  <c r="BF66" i="102"/>
  <c r="BI66" i="102"/>
  <c r="BK66" i="102"/>
  <c r="BM66" i="102"/>
  <c r="BO66" i="102"/>
  <c r="BQ66" i="102"/>
  <c r="BS66" i="102"/>
  <c r="BU66" i="102"/>
  <c r="BW66" i="102"/>
  <c r="BY66" i="102"/>
  <c r="AL65" i="103"/>
  <c r="AN65" i="103"/>
  <c r="AP65" i="103"/>
  <c r="AR65" i="103"/>
  <c r="AT65" i="103"/>
  <c r="AV65" i="103"/>
  <c r="AX65" i="103"/>
  <c r="BA65" i="103"/>
  <c r="BC65" i="103"/>
  <c r="BF65" i="103"/>
  <c r="BI65" i="103"/>
  <c r="BK65" i="103"/>
  <c r="BM65" i="103"/>
  <c r="BO65" i="103"/>
  <c r="BQ65" i="103"/>
  <c r="BS65" i="103"/>
  <c r="BU65" i="103"/>
  <c r="BW65" i="103"/>
  <c r="BY65" i="103"/>
  <c r="AL66" i="103"/>
  <c r="AN66" i="103"/>
  <c r="AP66" i="103"/>
  <c r="AR66" i="103"/>
  <c r="AT66" i="103"/>
  <c r="AV66" i="103"/>
  <c r="AX66" i="103"/>
  <c r="BA66" i="103"/>
  <c r="BC66" i="103"/>
  <c r="BF66" i="103"/>
  <c r="BI66" i="103"/>
  <c r="BK66" i="103"/>
  <c r="BM66" i="103"/>
  <c r="BO66" i="103"/>
  <c r="BQ66" i="103"/>
  <c r="BS66" i="103"/>
  <c r="BU66" i="103"/>
  <c r="BW66" i="103"/>
  <c r="BY66" i="103"/>
  <c r="AL65" i="93"/>
  <c r="AN65" i="93"/>
  <c r="AP65" i="93"/>
  <c r="AR65" i="93"/>
  <c r="AT65" i="93"/>
  <c r="AV65" i="93"/>
  <c r="AX65" i="93"/>
  <c r="BA65" i="93"/>
  <c r="BC65" i="93"/>
  <c r="BF65" i="93"/>
  <c r="BI65" i="93"/>
  <c r="BK65" i="93"/>
  <c r="BM65" i="93"/>
  <c r="BO65" i="93"/>
  <c r="BQ65" i="93"/>
  <c r="BS65" i="93"/>
  <c r="BU65" i="93"/>
  <c r="BW65" i="93"/>
  <c r="BY65" i="93"/>
  <c r="AL66" i="93"/>
  <c r="AN66" i="93"/>
  <c r="AP66" i="93"/>
  <c r="AR66" i="93"/>
  <c r="AT66" i="93"/>
  <c r="AV66" i="93"/>
  <c r="AX66" i="93"/>
  <c r="BA66" i="93"/>
  <c r="BC66" i="93"/>
  <c r="BF66" i="93"/>
  <c r="BI66" i="93"/>
  <c r="BK66" i="93"/>
  <c r="BM66" i="93"/>
  <c r="BO66" i="93"/>
  <c r="BQ66" i="93"/>
  <c r="BS66" i="93"/>
  <c r="BU66" i="93"/>
  <c r="BW66" i="93"/>
  <c r="BY66" i="93"/>
  <c r="AL65" i="92"/>
  <c r="AN65" i="92"/>
  <c r="AP65" i="92"/>
  <c r="AR65" i="92"/>
  <c r="AT65" i="92"/>
  <c r="AV65" i="92"/>
  <c r="AX65" i="92"/>
  <c r="BA65" i="92"/>
  <c r="BC65" i="92"/>
  <c r="BF65" i="92"/>
  <c r="BI65" i="92"/>
  <c r="BK65" i="92"/>
  <c r="BM65" i="92"/>
  <c r="BO65" i="92"/>
  <c r="BQ65" i="92"/>
  <c r="BS65" i="92"/>
  <c r="BU65" i="92"/>
  <c r="BW65" i="92"/>
  <c r="BY65" i="92"/>
  <c r="AL66" i="92"/>
  <c r="AN66" i="92"/>
  <c r="AP66" i="92"/>
  <c r="AR66" i="92"/>
  <c r="AT66" i="92"/>
  <c r="AV66" i="92"/>
  <c r="AX66" i="92"/>
  <c r="BA66" i="92"/>
  <c r="BC66" i="92"/>
  <c r="BF66" i="92"/>
  <c r="BI66" i="92"/>
  <c r="BK66" i="92"/>
  <c r="BM66" i="92"/>
  <c r="BO66" i="92"/>
  <c r="BQ66" i="92"/>
  <c r="BS66" i="92"/>
  <c r="BU66" i="92"/>
  <c r="BW66" i="92"/>
  <c r="BY66" i="92"/>
  <c r="AL53" i="92"/>
  <c r="AN53" i="92"/>
  <c r="AP53" i="92"/>
  <c r="AR53" i="92"/>
  <c r="AT53" i="92"/>
  <c r="AV53" i="92"/>
  <c r="AX53" i="92"/>
  <c r="BA53" i="92"/>
  <c r="BC53" i="92"/>
  <c r="BF53" i="92"/>
  <c r="BI53" i="92"/>
  <c r="BK53" i="92"/>
  <c r="BM53" i="92"/>
  <c r="BO53" i="92"/>
  <c r="BQ53" i="92"/>
  <c r="BS53" i="92"/>
  <c r="BU53" i="92"/>
  <c r="BW53" i="92"/>
  <c r="BY53" i="92"/>
  <c r="AL54" i="92"/>
  <c r="AN54" i="92"/>
  <c r="AP54" i="92"/>
  <c r="AR54" i="92"/>
  <c r="AT54" i="92"/>
  <c r="AV54" i="92"/>
  <c r="AX54" i="92"/>
  <c r="BA54" i="92"/>
  <c r="BC54" i="92"/>
  <c r="BF54" i="92"/>
  <c r="BI54" i="92"/>
  <c r="BK54" i="92"/>
  <c r="BM54" i="92"/>
  <c r="BO54" i="92"/>
  <c r="BQ54" i="92"/>
  <c r="BS54" i="92"/>
  <c r="BU54" i="92"/>
  <c r="BW54" i="92"/>
  <c r="BY54" i="92"/>
  <c r="AL223" i="93"/>
  <c r="AN223" i="93"/>
  <c r="AP223" i="93"/>
  <c r="AR223" i="93"/>
  <c r="AT223" i="93"/>
  <c r="AV223" i="93"/>
  <c r="AX223" i="93"/>
  <c r="BA223" i="93"/>
  <c r="BC223" i="93"/>
  <c r="BF223" i="93"/>
  <c r="BI223" i="93"/>
  <c r="BK223" i="93"/>
  <c r="BM223" i="93"/>
  <c r="BO223" i="93"/>
  <c r="BQ223" i="93"/>
  <c r="BS223" i="93"/>
  <c r="BU223" i="93"/>
  <c r="BW223" i="93"/>
  <c r="BY223" i="93"/>
  <c r="AL224" i="93"/>
  <c r="AN224" i="93"/>
  <c r="AP224" i="93"/>
  <c r="AR224" i="93"/>
  <c r="AT224" i="93"/>
  <c r="AV224" i="93"/>
  <c r="AX224" i="93"/>
  <c r="BA224" i="93"/>
  <c r="BC224" i="93"/>
  <c r="BF224" i="93"/>
  <c r="BI224" i="93"/>
  <c r="BK224" i="93"/>
  <c r="BM224" i="93"/>
  <c r="BO224" i="93"/>
  <c r="BQ224" i="93"/>
  <c r="BS224" i="93"/>
  <c r="BU224" i="93"/>
  <c r="BW224" i="93"/>
  <c r="BY224" i="93"/>
  <c r="AL225" i="94"/>
  <c r="AN225" i="94"/>
  <c r="AP225" i="94"/>
  <c r="AR225" i="94"/>
  <c r="AT225" i="94"/>
  <c r="AV225" i="94"/>
  <c r="AX225" i="94"/>
  <c r="BA225" i="94"/>
  <c r="BC225" i="94"/>
  <c r="BF225" i="94"/>
  <c r="BI225" i="94"/>
  <c r="BK225" i="94"/>
  <c r="BM225" i="94"/>
  <c r="BO225" i="94"/>
  <c r="BQ225" i="94"/>
  <c r="BS225" i="94"/>
  <c r="BU225" i="94"/>
  <c r="BW225" i="94"/>
  <c r="BY225" i="94"/>
  <c r="AL226" i="94"/>
  <c r="AN226" i="94"/>
  <c r="AP226" i="94"/>
  <c r="AR226" i="94"/>
  <c r="AT226" i="94"/>
  <c r="AV226" i="94"/>
  <c r="AX226" i="94"/>
  <c r="BA226" i="94"/>
  <c r="BC226" i="94"/>
  <c r="BF226" i="94"/>
  <c r="BI226" i="94"/>
  <c r="BK226" i="94"/>
  <c r="BM226" i="94"/>
  <c r="BO226" i="94"/>
  <c r="BQ226" i="94"/>
  <c r="BS226" i="94"/>
  <c r="BU226" i="94"/>
  <c r="BW226" i="94"/>
  <c r="BY226" i="94"/>
  <c r="AL219" i="95"/>
  <c r="AN219" i="95"/>
  <c r="AP219" i="95"/>
  <c r="AR219" i="95"/>
  <c r="AT219" i="95"/>
  <c r="AV219" i="95"/>
  <c r="AX219" i="95"/>
  <c r="BA219" i="95"/>
  <c r="BC219" i="95"/>
  <c r="BF219" i="95"/>
  <c r="BI219" i="95"/>
  <c r="BK219" i="95"/>
  <c r="BM219" i="95"/>
  <c r="BO219" i="95"/>
  <c r="BQ219" i="95"/>
  <c r="BS219" i="95"/>
  <c r="BU219" i="95"/>
  <c r="BW219" i="95"/>
  <c r="BY219" i="95"/>
  <c r="AL220" i="95"/>
  <c r="AN220" i="95"/>
  <c r="AP220" i="95"/>
  <c r="AR220" i="95"/>
  <c r="AT220" i="95"/>
  <c r="AV220" i="95"/>
  <c r="AX220" i="95"/>
  <c r="BA220" i="95"/>
  <c r="BC220" i="95"/>
  <c r="BF220" i="95"/>
  <c r="BI220" i="95"/>
  <c r="BK220" i="95"/>
  <c r="BM220" i="95"/>
  <c r="BO220" i="95"/>
  <c r="BQ220" i="95"/>
  <c r="BS220" i="95"/>
  <c r="BU220" i="95"/>
  <c r="BW220" i="95"/>
  <c r="BY220" i="95"/>
  <c r="AL217" i="96"/>
  <c r="AN217" i="96"/>
  <c r="AP217" i="96"/>
  <c r="AR217" i="96"/>
  <c r="AT217" i="96"/>
  <c r="AV217" i="96"/>
  <c r="AX217" i="96"/>
  <c r="BA217" i="96"/>
  <c r="BC217" i="96"/>
  <c r="BF217" i="96"/>
  <c r="BI217" i="96"/>
  <c r="BK217" i="96"/>
  <c r="BM217" i="96"/>
  <c r="BO217" i="96"/>
  <c r="BQ217" i="96"/>
  <c r="BS217" i="96"/>
  <c r="BU217" i="96"/>
  <c r="BW217" i="96"/>
  <c r="BY217" i="96"/>
  <c r="AL218" i="96"/>
  <c r="AN218" i="96"/>
  <c r="AP218" i="96"/>
  <c r="AR218" i="96"/>
  <c r="AT218" i="96"/>
  <c r="AV218" i="96"/>
  <c r="AX218" i="96"/>
  <c r="BA218" i="96"/>
  <c r="BC218" i="96"/>
  <c r="BF218" i="96"/>
  <c r="BI218" i="96"/>
  <c r="BK218" i="96"/>
  <c r="BM218" i="96"/>
  <c r="BO218" i="96"/>
  <c r="BQ218" i="96"/>
  <c r="BS218" i="96"/>
  <c r="BU218" i="96"/>
  <c r="BW218" i="96"/>
  <c r="BY218" i="96"/>
  <c r="AL217" i="97"/>
  <c r="AN217" i="97"/>
  <c r="AP217" i="97"/>
  <c r="AR217" i="97"/>
  <c r="AT217" i="97"/>
  <c r="AV217" i="97"/>
  <c r="AX217" i="97"/>
  <c r="BA217" i="97"/>
  <c r="BC217" i="97"/>
  <c r="BF217" i="97"/>
  <c r="BI217" i="97"/>
  <c r="BK217" i="97"/>
  <c r="BM217" i="97"/>
  <c r="BO217" i="97"/>
  <c r="BQ217" i="97"/>
  <c r="BS217" i="97"/>
  <c r="BU217" i="97"/>
  <c r="BW217" i="97"/>
  <c r="BY217" i="97"/>
  <c r="AL218" i="97"/>
  <c r="AN218" i="97"/>
  <c r="AP218" i="97"/>
  <c r="AR218" i="97"/>
  <c r="AT218" i="97"/>
  <c r="AV218" i="97"/>
  <c r="AX218" i="97"/>
  <c r="BA218" i="97"/>
  <c r="BC218" i="97"/>
  <c r="BF218" i="97"/>
  <c r="BI218" i="97"/>
  <c r="BK218" i="97"/>
  <c r="BM218" i="97"/>
  <c r="BO218" i="97"/>
  <c r="BQ218" i="97"/>
  <c r="BS218" i="97"/>
  <c r="BU218" i="97"/>
  <c r="BW218" i="97"/>
  <c r="BY218" i="97"/>
  <c r="AL217" i="98"/>
  <c r="AN217" i="98"/>
  <c r="AP217" i="98"/>
  <c r="AR217" i="98"/>
  <c r="AT217" i="98"/>
  <c r="AV217" i="98"/>
  <c r="AX217" i="98"/>
  <c r="BA217" i="98"/>
  <c r="BC217" i="98"/>
  <c r="BF217" i="98"/>
  <c r="BI217" i="98"/>
  <c r="BK217" i="98"/>
  <c r="BM217" i="98"/>
  <c r="BO217" i="98"/>
  <c r="BQ217" i="98"/>
  <c r="BS217" i="98"/>
  <c r="BU217" i="98"/>
  <c r="BW217" i="98"/>
  <c r="BY217" i="98"/>
  <c r="AL218" i="98"/>
  <c r="AN218" i="98"/>
  <c r="AP218" i="98"/>
  <c r="AR218" i="98"/>
  <c r="AT218" i="98"/>
  <c r="AV218" i="98"/>
  <c r="AX218" i="98"/>
  <c r="BA218" i="98"/>
  <c r="BC218" i="98"/>
  <c r="BF218" i="98"/>
  <c r="BI218" i="98"/>
  <c r="BK218" i="98"/>
  <c r="BM218" i="98"/>
  <c r="BO218" i="98"/>
  <c r="BQ218" i="98"/>
  <c r="BS218" i="98"/>
  <c r="BU218" i="98"/>
  <c r="BW218" i="98"/>
  <c r="BY218" i="98"/>
  <c r="AL219" i="99"/>
  <c r="AN219" i="99"/>
  <c r="AP219" i="99"/>
  <c r="AR219" i="99"/>
  <c r="AT219" i="99"/>
  <c r="AV219" i="99"/>
  <c r="AX219" i="99"/>
  <c r="BA219" i="99"/>
  <c r="BC219" i="99"/>
  <c r="BF219" i="99"/>
  <c r="BI219" i="99"/>
  <c r="BK219" i="99"/>
  <c r="BM219" i="99"/>
  <c r="BO219" i="99"/>
  <c r="BQ219" i="99"/>
  <c r="BS219" i="99"/>
  <c r="BU219" i="99"/>
  <c r="BW219" i="99"/>
  <c r="BY219" i="99"/>
  <c r="AL220" i="99"/>
  <c r="AN220" i="99"/>
  <c r="AP220" i="99"/>
  <c r="AR220" i="99"/>
  <c r="AT220" i="99"/>
  <c r="AV220" i="99"/>
  <c r="AX220" i="99"/>
  <c r="BA220" i="99"/>
  <c r="BC220" i="99"/>
  <c r="BF220" i="99"/>
  <c r="BI220" i="99"/>
  <c r="BK220" i="99"/>
  <c r="BM220" i="99"/>
  <c r="BO220" i="99"/>
  <c r="BQ220" i="99"/>
  <c r="BS220" i="99"/>
  <c r="BU220" i="99"/>
  <c r="BW220" i="99"/>
  <c r="BY220" i="99"/>
  <c r="AL219" i="100"/>
  <c r="AN219" i="100"/>
  <c r="AP219" i="100"/>
  <c r="AR219" i="100"/>
  <c r="AT219" i="100"/>
  <c r="AV219" i="100"/>
  <c r="AX219" i="100"/>
  <c r="BA219" i="100"/>
  <c r="BC219" i="100"/>
  <c r="BF219" i="100"/>
  <c r="BI219" i="100"/>
  <c r="BK219" i="100"/>
  <c r="BM219" i="100"/>
  <c r="BO219" i="100"/>
  <c r="BQ219" i="100"/>
  <c r="BS219" i="100"/>
  <c r="BU219" i="100"/>
  <c r="BW219" i="100"/>
  <c r="BY219" i="100"/>
  <c r="AL220" i="100"/>
  <c r="AN220" i="100"/>
  <c r="AP220" i="100"/>
  <c r="AR220" i="100"/>
  <c r="AT220" i="100"/>
  <c r="AV220" i="100"/>
  <c r="AX220" i="100"/>
  <c r="BA220" i="100"/>
  <c r="BC220" i="100"/>
  <c r="BF220" i="100"/>
  <c r="BI220" i="100"/>
  <c r="BK220" i="100"/>
  <c r="BM220" i="100"/>
  <c r="BO220" i="100"/>
  <c r="BQ220" i="100"/>
  <c r="BS220" i="100"/>
  <c r="BU220" i="100"/>
  <c r="BW220" i="100"/>
  <c r="BY220" i="100"/>
  <c r="AL219" i="101"/>
  <c r="AN219" i="101"/>
  <c r="AP219" i="101"/>
  <c r="AR219" i="101"/>
  <c r="AT219" i="101"/>
  <c r="AV219" i="101"/>
  <c r="AX219" i="101"/>
  <c r="BA219" i="101"/>
  <c r="BC219" i="101"/>
  <c r="BF219" i="101"/>
  <c r="BI219" i="101"/>
  <c r="BK219" i="101"/>
  <c r="BM219" i="101"/>
  <c r="BO219" i="101"/>
  <c r="BQ219" i="101"/>
  <c r="BS219" i="101"/>
  <c r="BU219" i="101"/>
  <c r="BW219" i="101"/>
  <c r="BY219" i="101"/>
  <c r="AL220" i="101"/>
  <c r="AN220" i="101"/>
  <c r="AP220" i="101"/>
  <c r="AR220" i="101"/>
  <c r="AT220" i="101"/>
  <c r="AV220" i="101"/>
  <c r="AX220" i="101"/>
  <c r="BA220" i="101"/>
  <c r="BC220" i="101"/>
  <c r="BF220" i="101"/>
  <c r="BI220" i="101"/>
  <c r="BK220" i="101"/>
  <c r="BM220" i="101"/>
  <c r="BO220" i="101"/>
  <c r="BQ220" i="101"/>
  <c r="BS220" i="101"/>
  <c r="BU220" i="101"/>
  <c r="BW220" i="101"/>
  <c r="BY220" i="101"/>
  <c r="AL217" i="102"/>
  <c r="AN217" i="102"/>
  <c r="AP217" i="102"/>
  <c r="AR217" i="102"/>
  <c r="AT217" i="102"/>
  <c r="AV217" i="102"/>
  <c r="AX217" i="102"/>
  <c r="BA217" i="102"/>
  <c r="BC217" i="102"/>
  <c r="BF217" i="102"/>
  <c r="BI217" i="102"/>
  <c r="BK217" i="102"/>
  <c r="BM217" i="102"/>
  <c r="BO217" i="102"/>
  <c r="BQ217" i="102"/>
  <c r="BS217" i="102"/>
  <c r="BU217" i="102"/>
  <c r="BW217" i="102"/>
  <c r="BY217" i="102"/>
  <c r="AL218" i="102"/>
  <c r="AN218" i="102"/>
  <c r="AP218" i="102"/>
  <c r="AR218" i="102"/>
  <c r="AT218" i="102"/>
  <c r="AV218" i="102"/>
  <c r="AX218" i="102"/>
  <c r="BA218" i="102"/>
  <c r="BC218" i="102"/>
  <c r="BF218" i="102"/>
  <c r="BI218" i="102"/>
  <c r="BK218" i="102"/>
  <c r="BM218" i="102"/>
  <c r="BO218" i="102"/>
  <c r="BQ218" i="102"/>
  <c r="BS218" i="102"/>
  <c r="BU218" i="102"/>
  <c r="BW218" i="102"/>
  <c r="BY218" i="102"/>
  <c r="AL217" i="103"/>
  <c r="AN217" i="103"/>
  <c r="AP217" i="103"/>
  <c r="AR217" i="103"/>
  <c r="AT217" i="103"/>
  <c r="AV217" i="103"/>
  <c r="AX217" i="103"/>
  <c r="BA217" i="103"/>
  <c r="BC217" i="103"/>
  <c r="BF217" i="103"/>
  <c r="BI217" i="103"/>
  <c r="BK217" i="103"/>
  <c r="BM217" i="103"/>
  <c r="BO217" i="103"/>
  <c r="BQ217" i="103"/>
  <c r="BS217" i="103"/>
  <c r="BU217" i="103"/>
  <c r="BW217" i="103"/>
  <c r="BY217" i="103"/>
  <c r="AL218" i="103"/>
  <c r="AN218" i="103"/>
  <c r="AP218" i="103"/>
  <c r="AR218" i="103"/>
  <c r="AT218" i="103"/>
  <c r="AV218" i="103"/>
  <c r="AX218" i="103"/>
  <c r="BA218" i="103"/>
  <c r="BC218" i="103"/>
  <c r="BF218" i="103"/>
  <c r="BI218" i="103"/>
  <c r="BK218" i="103"/>
  <c r="BM218" i="103"/>
  <c r="BO218" i="103"/>
  <c r="BQ218" i="103"/>
  <c r="BS218" i="103"/>
  <c r="BU218" i="103"/>
  <c r="BW218" i="103"/>
  <c r="BY218" i="103"/>
  <c r="AL223" i="92"/>
  <c r="AN223" i="92"/>
  <c r="AP223" i="92"/>
  <c r="AR223" i="92"/>
  <c r="AT223" i="92"/>
  <c r="AV223" i="92"/>
  <c r="AX223" i="92"/>
  <c r="BA223" i="92"/>
  <c r="BC223" i="92"/>
  <c r="BF223" i="92"/>
  <c r="BI223" i="92"/>
  <c r="BK223" i="92"/>
  <c r="BM223" i="92"/>
  <c r="BO223" i="92"/>
  <c r="BQ223" i="92"/>
  <c r="BS223" i="92"/>
  <c r="BU223" i="92"/>
  <c r="BW223" i="92"/>
  <c r="BY223" i="92"/>
  <c r="AL224" i="92"/>
  <c r="AN224" i="92"/>
  <c r="AP224" i="92"/>
  <c r="AR224" i="92"/>
  <c r="AT224" i="92"/>
  <c r="AV224" i="92"/>
  <c r="AX224" i="92"/>
  <c r="BA224" i="92"/>
  <c r="BC224" i="92"/>
  <c r="BF224" i="92"/>
  <c r="BI224" i="92"/>
  <c r="BK224" i="92"/>
  <c r="BM224" i="92"/>
  <c r="BO224" i="92"/>
  <c r="BQ224" i="92"/>
  <c r="BS224" i="92"/>
  <c r="BU224" i="92"/>
  <c r="BW224" i="92"/>
  <c r="BY224" i="92"/>
  <c r="AL233" i="103"/>
  <c r="AN233" i="103"/>
  <c r="AP233" i="103"/>
  <c r="AR233" i="103"/>
  <c r="AT233" i="103"/>
  <c r="AV233" i="103"/>
  <c r="AX233" i="103"/>
  <c r="BA233" i="103"/>
  <c r="BC233" i="103"/>
  <c r="BF233" i="103"/>
  <c r="BI233" i="103"/>
  <c r="BK233" i="103"/>
  <c r="BM233" i="103"/>
  <c r="BO233" i="103"/>
  <c r="BQ233" i="103"/>
  <c r="BS233" i="103"/>
  <c r="BU233" i="103"/>
  <c r="BW233" i="103"/>
  <c r="BY233" i="103"/>
  <c r="AL234" i="103"/>
  <c r="AN234" i="103"/>
  <c r="AP234" i="103"/>
  <c r="AR234" i="103"/>
  <c r="AT234" i="103"/>
  <c r="AV234" i="103"/>
  <c r="AX234" i="103"/>
  <c r="BA234" i="103"/>
  <c r="BC234" i="103"/>
  <c r="BF234" i="103"/>
  <c r="BI234" i="103"/>
  <c r="BK234" i="103"/>
  <c r="BM234" i="103"/>
  <c r="BO234" i="103"/>
  <c r="BQ234" i="103"/>
  <c r="BS234" i="103"/>
  <c r="BU234" i="103"/>
  <c r="BW234" i="103"/>
  <c r="BY234" i="103"/>
  <c r="AL233" i="102"/>
  <c r="AN233" i="102"/>
  <c r="AP233" i="102"/>
  <c r="AR233" i="102"/>
  <c r="AT233" i="102"/>
  <c r="AV233" i="102"/>
  <c r="AX233" i="102"/>
  <c r="BA233" i="102"/>
  <c r="BC233" i="102"/>
  <c r="BF233" i="102"/>
  <c r="BI233" i="102"/>
  <c r="BK233" i="102"/>
  <c r="BM233" i="102"/>
  <c r="BO233" i="102"/>
  <c r="BQ233" i="102"/>
  <c r="BS233" i="102"/>
  <c r="BU233" i="102"/>
  <c r="BW233" i="102"/>
  <c r="BY233" i="102"/>
  <c r="AL234" i="102"/>
  <c r="AN234" i="102"/>
  <c r="AP234" i="102"/>
  <c r="AR234" i="102"/>
  <c r="AT234" i="102"/>
  <c r="AV234" i="102"/>
  <c r="AX234" i="102"/>
  <c r="BA234" i="102"/>
  <c r="BC234" i="102"/>
  <c r="BF234" i="102"/>
  <c r="BI234" i="102"/>
  <c r="BK234" i="102"/>
  <c r="BM234" i="102"/>
  <c r="BO234" i="102"/>
  <c r="BQ234" i="102"/>
  <c r="BS234" i="102"/>
  <c r="BU234" i="102"/>
  <c r="BW234" i="102"/>
  <c r="BY234" i="102"/>
  <c r="AL235" i="101"/>
  <c r="AN235" i="101"/>
  <c r="AP235" i="101"/>
  <c r="AR235" i="101"/>
  <c r="AT235" i="101"/>
  <c r="AV235" i="101"/>
  <c r="AX235" i="101"/>
  <c r="BA235" i="101"/>
  <c r="BC235" i="101"/>
  <c r="BF235" i="101"/>
  <c r="BI235" i="101"/>
  <c r="BK235" i="101"/>
  <c r="BM235" i="101"/>
  <c r="BO235" i="101"/>
  <c r="BQ235" i="101"/>
  <c r="BS235" i="101"/>
  <c r="BU235" i="101"/>
  <c r="BW235" i="101"/>
  <c r="BY235" i="101"/>
  <c r="AL236" i="101"/>
  <c r="AN236" i="101"/>
  <c r="AP236" i="101"/>
  <c r="AR236" i="101"/>
  <c r="AT236" i="101"/>
  <c r="AV236" i="101"/>
  <c r="AX236" i="101"/>
  <c r="BA236" i="101"/>
  <c r="BC236" i="101"/>
  <c r="BF236" i="101"/>
  <c r="BI236" i="101"/>
  <c r="BK236" i="101"/>
  <c r="BM236" i="101"/>
  <c r="BO236" i="101"/>
  <c r="BQ236" i="101"/>
  <c r="BS236" i="101"/>
  <c r="BU236" i="101"/>
  <c r="BW236" i="101"/>
  <c r="BY236" i="101"/>
  <c r="AL235" i="100"/>
  <c r="AN235" i="100"/>
  <c r="AP235" i="100"/>
  <c r="AR235" i="100"/>
  <c r="AT235" i="100"/>
  <c r="AV235" i="100"/>
  <c r="AX235" i="100"/>
  <c r="BA235" i="100"/>
  <c r="BC235" i="100"/>
  <c r="BF235" i="100"/>
  <c r="BI235" i="100"/>
  <c r="BK235" i="100"/>
  <c r="BM235" i="100"/>
  <c r="BO235" i="100"/>
  <c r="BQ235" i="100"/>
  <c r="BS235" i="100"/>
  <c r="BU235" i="100"/>
  <c r="BW235" i="100"/>
  <c r="BY235" i="100"/>
  <c r="AL236" i="100"/>
  <c r="AN236" i="100"/>
  <c r="AP236" i="100"/>
  <c r="AR236" i="100"/>
  <c r="AT236" i="100"/>
  <c r="AV236" i="100"/>
  <c r="AX236" i="100"/>
  <c r="BA236" i="100"/>
  <c r="BC236" i="100"/>
  <c r="BF236" i="100"/>
  <c r="BI236" i="100"/>
  <c r="BK236" i="100"/>
  <c r="BM236" i="100"/>
  <c r="BO236" i="100"/>
  <c r="BQ236" i="100"/>
  <c r="BS236" i="100"/>
  <c r="BU236" i="100"/>
  <c r="BW236" i="100"/>
  <c r="BY236" i="100"/>
  <c r="AL235" i="99"/>
  <c r="AN235" i="99"/>
  <c r="AP235" i="99"/>
  <c r="AR235" i="99"/>
  <c r="AT235" i="99"/>
  <c r="AV235" i="99"/>
  <c r="AX235" i="99"/>
  <c r="BA235" i="99"/>
  <c r="BC235" i="99"/>
  <c r="BF235" i="99"/>
  <c r="BI235" i="99"/>
  <c r="BK235" i="99"/>
  <c r="BM235" i="99"/>
  <c r="BO235" i="99"/>
  <c r="BQ235" i="99"/>
  <c r="BS235" i="99"/>
  <c r="BU235" i="99"/>
  <c r="BW235" i="99"/>
  <c r="BY235" i="99"/>
  <c r="AL236" i="99"/>
  <c r="AN236" i="99"/>
  <c r="AP236" i="99"/>
  <c r="AR236" i="99"/>
  <c r="AT236" i="99"/>
  <c r="AV236" i="99"/>
  <c r="AX236" i="99"/>
  <c r="BA236" i="99"/>
  <c r="BC236" i="99"/>
  <c r="BF236" i="99"/>
  <c r="BI236" i="99"/>
  <c r="BK236" i="99"/>
  <c r="BM236" i="99"/>
  <c r="BO236" i="99"/>
  <c r="BQ236" i="99"/>
  <c r="BS236" i="99"/>
  <c r="BU236" i="99"/>
  <c r="BW236" i="99"/>
  <c r="BY236" i="99"/>
  <c r="AL233" i="98"/>
  <c r="AN233" i="98"/>
  <c r="AP233" i="98"/>
  <c r="AR233" i="98"/>
  <c r="AT233" i="98"/>
  <c r="AV233" i="98"/>
  <c r="AX233" i="98"/>
  <c r="BA233" i="98"/>
  <c r="BC233" i="98"/>
  <c r="BF233" i="98"/>
  <c r="BI233" i="98"/>
  <c r="BK233" i="98"/>
  <c r="BM233" i="98"/>
  <c r="BO233" i="98"/>
  <c r="BQ233" i="98"/>
  <c r="BS233" i="98"/>
  <c r="BU233" i="98"/>
  <c r="BW233" i="98"/>
  <c r="BY233" i="98"/>
  <c r="AL234" i="98"/>
  <c r="AN234" i="98"/>
  <c r="AP234" i="98"/>
  <c r="AR234" i="98"/>
  <c r="AT234" i="98"/>
  <c r="AV234" i="98"/>
  <c r="AX234" i="98"/>
  <c r="BA234" i="98"/>
  <c r="BC234" i="98"/>
  <c r="BF234" i="98"/>
  <c r="BI234" i="98"/>
  <c r="BK234" i="98"/>
  <c r="BM234" i="98"/>
  <c r="BO234" i="98"/>
  <c r="BQ234" i="98"/>
  <c r="BS234" i="98"/>
  <c r="BU234" i="98"/>
  <c r="BW234" i="98"/>
  <c r="BY234" i="98"/>
  <c r="AL233" i="97"/>
  <c r="AN233" i="97"/>
  <c r="AP233" i="97"/>
  <c r="AR233" i="97"/>
  <c r="AT233" i="97"/>
  <c r="AV233" i="97"/>
  <c r="AX233" i="97"/>
  <c r="BA233" i="97"/>
  <c r="BC233" i="97"/>
  <c r="BF233" i="97"/>
  <c r="BI233" i="97"/>
  <c r="BK233" i="97"/>
  <c r="BM233" i="97"/>
  <c r="BO233" i="97"/>
  <c r="BQ233" i="97"/>
  <c r="BS233" i="97"/>
  <c r="BU233" i="97"/>
  <c r="BW233" i="97"/>
  <c r="BY233" i="97"/>
  <c r="AL234" i="97"/>
  <c r="AN234" i="97"/>
  <c r="AP234" i="97"/>
  <c r="AR234" i="97"/>
  <c r="AT234" i="97"/>
  <c r="AV234" i="97"/>
  <c r="AX234" i="97"/>
  <c r="BA234" i="97"/>
  <c r="BC234" i="97"/>
  <c r="BF234" i="97"/>
  <c r="BI234" i="97"/>
  <c r="BK234" i="97"/>
  <c r="BM234" i="97"/>
  <c r="BO234" i="97"/>
  <c r="BQ234" i="97"/>
  <c r="BS234" i="97"/>
  <c r="BU234" i="97"/>
  <c r="BW234" i="97"/>
  <c r="BY234" i="97"/>
  <c r="AL233" i="96"/>
  <c r="AN233" i="96"/>
  <c r="AP233" i="96"/>
  <c r="AR233" i="96"/>
  <c r="AT233" i="96"/>
  <c r="AV233" i="96"/>
  <c r="AX233" i="96"/>
  <c r="BA233" i="96"/>
  <c r="BC233" i="96"/>
  <c r="BF233" i="96"/>
  <c r="BI233" i="96"/>
  <c r="BK233" i="96"/>
  <c r="BM233" i="96"/>
  <c r="BO233" i="96"/>
  <c r="BQ233" i="96"/>
  <c r="BS233" i="96"/>
  <c r="BU233" i="96"/>
  <c r="BW233" i="96"/>
  <c r="BY233" i="96"/>
  <c r="AL234" i="96"/>
  <c r="AN234" i="96"/>
  <c r="AP234" i="96"/>
  <c r="AR234" i="96"/>
  <c r="AT234" i="96"/>
  <c r="AV234" i="96"/>
  <c r="AX234" i="96"/>
  <c r="BA234" i="96"/>
  <c r="BC234" i="96"/>
  <c r="BF234" i="96"/>
  <c r="BI234" i="96"/>
  <c r="BK234" i="96"/>
  <c r="BM234" i="96"/>
  <c r="BO234" i="96"/>
  <c r="BQ234" i="96"/>
  <c r="BS234" i="96"/>
  <c r="BU234" i="96"/>
  <c r="BW234" i="96"/>
  <c r="BY234" i="96"/>
  <c r="AL235" i="95"/>
  <c r="AN235" i="95"/>
  <c r="AP235" i="95"/>
  <c r="AR235" i="95"/>
  <c r="AT235" i="95"/>
  <c r="AV235" i="95"/>
  <c r="AX235" i="95"/>
  <c r="BA235" i="95"/>
  <c r="BC235" i="95"/>
  <c r="BF235" i="95"/>
  <c r="BI235" i="95"/>
  <c r="BK235" i="95"/>
  <c r="BM235" i="95"/>
  <c r="BO235" i="95"/>
  <c r="BQ235" i="95"/>
  <c r="BS235" i="95"/>
  <c r="BU235" i="95"/>
  <c r="BW235" i="95"/>
  <c r="BY235" i="95"/>
  <c r="AL236" i="95"/>
  <c r="AN236" i="95"/>
  <c r="AP236" i="95"/>
  <c r="AR236" i="95"/>
  <c r="AT236" i="95"/>
  <c r="AV236" i="95"/>
  <c r="AX236" i="95"/>
  <c r="BA236" i="95"/>
  <c r="BC236" i="95"/>
  <c r="BF236" i="95"/>
  <c r="BI236" i="95"/>
  <c r="BK236" i="95"/>
  <c r="BM236" i="95"/>
  <c r="BO236" i="95"/>
  <c r="BQ236" i="95"/>
  <c r="BS236" i="95"/>
  <c r="BU236" i="95"/>
  <c r="BW236" i="95"/>
  <c r="BY236" i="95"/>
  <c r="AL241" i="94"/>
  <c r="AN241" i="94"/>
  <c r="AP241" i="94"/>
  <c r="AR241" i="94"/>
  <c r="AT241" i="94"/>
  <c r="AV241" i="94"/>
  <c r="AX241" i="94"/>
  <c r="BA241" i="94"/>
  <c r="BC241" i="94"/>
  <c r="BF241" i="94"/>
  <c r="BI241" i="94"/>
  <c r="BK241" i="94"/>
  <c r="BM241" i="94"/>
  <c r="BO241" i="94"/>
  <c r="BQ241" i="94"/>
  <c r="BS241" i="94"/>
  <c r="BU241" i="94"/>
  <c r="BW241" i="94"/>
  <c r="BY241" i="94"/>
  <c r="AL242" i="94"/>
  <c r="AN242" i="94"/>
  <c r="AP242" i="94"/>
  <c r="AR242" i="94"/>
  <c r="AT242" i="94"/>
  <c r="AV242" i="94"/>
  <c r="AX242" i="94"/>
  <c r="BA242" i="94"/>
  <c r="BC242" i="94"/>
  <c r="BF242" i="94"/>
  <c r="BI242" i="94"/>
  <c r="BK242" i="94"/>
  <c r="BM242" i="94"/>
  <c r="BO242" i="94"/>
  <c r="BQ242" i="94"/>
  <c r="BS242" i="94"/>
  <c r="BU242" i="94"/>
  <c r="BW242" i="94"/>
  <c r="BY242" i="94"/>
  <c r="AL239" i="93"/>
  <c r="AN239" i="93"/>
  <c r="AP239" i="93"/>
  <c r="AR239" i="93"/>
  <c r="AT239" i="93"/>
  <c r="AV239" i="93"/>
  <c r="AX239" i="93"/>
  <c r="BA239" i="93"/>
  <c r="BC239" i="93"/>
  <c r="BF239" i="93"/>
  <c r="BI239" i="93"/>
  <c r="BK239" i="93"/>
  <c r="BM239" i="93"/>
  <c r="BO239" i="93"/>
  <c r="BQ239" i="93"/>
  <c r="BS239" i="93"/>
  <c r="BU239" i="93"/>
  <c r="BW239" i="93"/>
  <c r="BY239" i="93"/>
  <c r="AL240" i="93"/>
  <c r="AN240" i="93"/>
  <c r="AP240" i="93"/>
  <c r="AR240" i="93"/>
  <c r="AT240" i="93"/>
  <c r="AV240" i="93"/>
  <c r="AX240" i="93"/>
  <c r="BA240" i="93"/>
  <c r="BC240" i="93"/>
  <c r="BF240" i="93"/>
  <c r="BI240" i="93"/>
  <c r="BK240" i="93"/>
  <c r="BM240" i="93"/>
  <c r="BO240" i="93"/>
  <c r="BQ240" i="93"/>
  <c r="BS240" i="93"/>
  <c r="BU240" i="93"/>
  <c r="BW240" i="93"/>
  <c r="BY240" i="93"/>
  <c r="AL239" i="92"/>
  <c r="AN239" i="92"/>
  <c r="AP239" i="92"/>
  <c r="AR239" i="92"/>
  <c r="AT239" i="92"/>
  <c r="AV239" i="92"/>
  <c r="AX239" i="92"/>
  <c r="BA239" i="92"/>
  <c r="BC239" i="92"/>
  <c r="BF239" i="92"/>
  <c r="BI239" i="92"/>
  <c r="BK239" i="92"/>
  <c r="BM239" i="92"/>
  <c r="BO239" i="92"/>
  <c r="BQ239" i="92"/>
  <c r="BS239" i="92"/>
  <c r="BU239" i="92"/>
  <c r="BW239" i="92"/>
  <c r="BY239" i="92"/>
  <c r="AL240" i="92"/>
  <c r="AN240" i="92"/>
  <c r="AP240" i="92"/>
  <c r="AR240" i="92"/>
  <c r="AT240" i="92"/>
  <c r="AV240" i="92"/>
  <c r="AX240" i="92"/>
  <c r="BA240" i="92"/>
  <c r="BC240" i="92"/>
  <c r="BF240" i="92"/>
  <c r="BI240" i="92"/>
  <c r="BK240" i="92"/>
  <c r="BM240" i="92"/>
  <c r="BO240" i="92"/>
  <c r="BQ240" i="92"/>
  <c r="BS240" i="92"/>
  <c r="BU240" i="92"/>
  <c r="BW240" i="92"/>
  <c r="BY240" i="92"/>
  <c r="AL231" i="92"/>
  <c r="AN231" i="92"/>
  <c r="AP231" i="92"/>
  <c r="AR231" i="92"/>
  <c r="AT231" i="92"/>
  <c r="AV231" i="92"/>
  <c r="AX231" i="92"/>
  <c r="BA231" i="92"/>
  <c r="BC231" i="92"/>
  <c r="BF231" i="92"/>
  <c r="BI231" i="92"/>
  <c r="BK231" i="92"/>
  <c r="BM231" i="92"/>
  <c r="BO231" i="92"/>
  <c r="BQ231" i="92"/>
  <c r="BS231" i="92"/>
  <c r="BU231" i="92"/>
  <c r="BW231" i="92"/>
  <c r="BY231" i="92"/>
  <c r="AL232" i="92"/>
  <c r="AN232" i="92"/>
  <c r="AP232" i="92"/>
  <c r="AR232" i="92"/>
  <c r="AT232" i="92"/>
  <c r="AV232" i="92"/>
  <c r="AX232" i="92"/>
  <c r="BA232" i="92"/>
  <c r="BC232" i="92"/>
  <c r="BF232" i="92"/>
  <c r="BI232" i="92"/>
  <c r="BK232" i="92"/>
  <c r="BM232" i="92"/>
  <c r="BO232" i="92"/>
  <c r="BQ232" i="92"/>
  <c r="BS232" i="92"/>
  <c r="BU232" i="92"/>
  <c r="BW232" i="92"/>
  <c r="BY232" i="92"/>
  <c r="AL201" i="93"/>
  <c r="AN201" i="93"/>
  <c r="AP201" i="93"/>
  <c r="AR201" i="93"/>
  <c r="AT201" i="93"/>
  <c r="AV201" i="93"/>
  <c r="AX201" i="93"/>
  <c r="BA201" i="93"/>
  <c r="BC201" i="93"/>
  <c r="BF201" i="93"/>
  <c r="BI201" i="93"/>
  <c r="BK201" i="93"/>
  <c r="BM201" i="93"/>
  <c r="BO201" i="93"/>
  <c r="BQ201" i="93"/>
  <c r="BS201" i="93"/>
  <c r="BU201" i="93"/>
  <c r="BW201" i="93"/>
  <c r="BY201" i="93"/>
  <c r="AL202" i="93"/>
  <c r="AN202" i="93"/>
  <c r="AP202" i="93"/>
  <c r="AR202" i="93"/>
  <c r="AT202" i="93"/>
  <c r="AV202" i="93"/>
  <c r="AX202" i="93"/>
  <c r="BA202" i="93"/>
  <c r="BC202" i="93"/>
  <c r="BF202" i="93"/>
  <c r="BI202" i="93"/>
  <c r="BK202" i="93"/>
  <c r="BM202" i="93"/>
  <c r="BO202" i="93"/>
  <c r="BQ202" i="93"/>
  <c r="BS202" i="93"/>
  <c r="BU202" i="93"/>
  <c r="BW202" i="93"/>
  <c r="BY202" i="93"/>
  <c r="AL203" i="94"/>
  <c r="AN203" i="94"/>
  <c r="AP203" i="94"/>
  <c r="AR203" i="94"/>
  <c r="AT203" i="94"/>
  <c r="AV203" i="94"/>
  <c r="AX203" i="94"/>
  <c r="BA203" i="94"/>
  <c r="BC203" i="94"/>
  <c r="BF203" i="94"/>
  <c r="BI203" i="94"/>
  <c r="BK203" i="94"/>
  <c r="BM203" i="94"/>
  <c r="BO203" i="94"/>
  <c r="BQ203" i="94"/>
  <c r="BS203" i="94"/>
  <c r="BU203" i="94"/>
  <c r="BW203" i="94"/>
  <c r="BY203" i="94"/>
  <c r="AL204" i="94"/>
  <c r="AN204" i="94"/>
  <c r="AP204" i="94"/>
  <c r="AR204" i="94"/>
  <c r="AT204" i="94"/>
  <c r="AV204" i="94"/>
  <c r="AX204" i="94"/>
  <c r="BA204" i="94"/>
  <c r="BC204" i="94"/>
  <c r="BF204" i="94"/>
  <c r="BI204" i="94"/>
  <c r="BK204" i="94"/>
  <c r="BM204" i="94"/>
  <c r="BO204" i="94"/>
  <c r="BQ204" i="94"/>
  <c r="BS204" i="94"/>
  <c r="BU204" i="94"/>
  <c r="BW204" i="94"/>
  <c r="BY204" i="94"/>
  <c r="AL197" i="95"/>
  <c r="AN197" i="95"/>
  <c r="AP197" i="95"/>
  <c r="AR197" i="95"/>
  <c r="AT197" i="95"/>
  <c r="AV197" i="95"/>
  <c r="AX197" i="95"/>
  <c r="BA197" i="95"/>
  <c r="BC197" i="95"/>
  <c r="BF197" i="95"/>
  <c r="BI197" i="95"/>
  <c r="BK197" i="95"/>
  <c r="BM197" i="95"/>
  <c r="BO197" i="95"/>
  <c r="BQ197" i="95"/>
  <c r="BS197" i="95"/>
  <c r="BU197" i="95"/>
  <c r="BW197" i="95"/>
  <c r="BY197" i="95"/>
  <c r="AL198" i="95"/>
  <c r="AN198" i="95"/>
  <c r="AP198" i="95"/>
  <c r="AR198" i="95"/>
  <c r="AT198" i="95"/>
  <c r="AV198" i="95"/>
  <c r="AX198" i="95"/>
  <c r="BA198" i="95"/>
  <c r="BC198" i="95"/>
  <c r="BF198" i="95"/>
  <c r="BI198" i="95"/>
  <c r="BK198" i="95"/>
  <c r="BM198" i="95"/>
  <c r="BO198" i="95"/>
  <c r="BQ198" i="95"/>
  <c r="BS198" i="95"/>
  <c r="BU198" i="95"/>
  <c r="BW198" i="95"/>
  <c r="BY198" i="95"/>
  <c r="AL195" i="96"/>
  <c r="AN195" i="96"/>
  <c r="AP195" i="96"/>
  <c r="AR195" i="96"/>
  <c r="AT195" i="96"/>
  <c r="AV195" i="96"/>
  <c r="AX195" i="96"/>
  <c r="BA195" i="96"/>
  <c r="BC195" i="96"/>
  <c r="BF195" i="96"/>
  <c r="BI195" i="96"/>
  <c r="BK195" i="96"/>
  <c r="BM195" i="96"/>
  <c r="BO195" i="96"/>
  <c r="BQ195" i="96"/>
  <c r="BS195" i="96"/>
  <c r="BU195" i="96"/>
  <c r="BW195" i="96"/>
  <c r="BY195" i="96"/>
  <c r="AL196" i="96"/>
  <c r="AN196" i="96"/>
  <c r="AP196" i="96"/>
  <c r="AR196" i="96"/>
  <c r="AT196" i="96"/>
  <c r="AV196" i="96"/>
  <c r="AX196" i="96"/>
  <c r="BA196" i="96"/>
  <c r="BC196" i="96"/>
  <c r="BF196" i="96"/>
  <c r="BI196" i="96"/>
  <c r="BK196" i="96"/>
  <c r="BM196" i="96"/>
  <c r="BO196" i="96"/>
  <c r="BQ196" i="96"/>
  <c r="BS196" i="96"/>
  <c r="BU196" i="96"/>
  <c r="BW196" i="96"/>
  <c r="BY196" i="96"/>
  <c r="AL193" i="97"/>
  <c r="AN193" i="97"/>
  <c r="AP193" i="97"/>
  <c r="AR193" i="97"/>
  <c r="AT193" i="97"/>
  <c r="AV193" i="97"/>
  <c r="AX193" i="97"/>
  <c r="BA193" i="97"/>
  <c r="BC193" i="97"/>
  <c r="BF193" i="97"/>
  <c r="BI193" i="97"/>
  <c r="BK193" i="97"/>
  <c r="BM193" i="97"/>
  <c r="BO193" i="97"/>
  <c r="BQ193" i="97"/>
  <c r="BS193" i="97"/>
  <c r="BU193" i="97"/>
  <c r="BW193" i="97"/>
  <c r="BY193" i="97"/>
  <c r="AL194" i="97"/>
  <c r="AN194" i="97"/>
  <c r="AP194" i="97"/>
  <c r="AR194" i="97"/>
  <c r="AT194" i="97"/>
  <c r="AV194" i="97"/>
  <c r="AX194" i="97"/>
  <c r="BA194" i="97"/>
  <c r="BC194" i="97"/>
  <c r="BF194" i="97"/>
  <c r="BI194" i="97"/>
  <c r="BK194" i="97"/>
  <c r="BM194" i="97"/>
  <c r="BO194" i="97"/>
  <c r="BQ194" i="97"/>
  <c r="BS194" i="97"/>
  <c r="BU194" i="97"/>
  <c r="BW194" i="97"/>
  <c r="BY194" i="97"/>
  <c r="AL193" i="98"/>
  <c r="AN193" i="98"/>
  <c r="AP193" i="98"/>
  <c r="AR193" i="98"/>
  <c r="AT193" i="98"/>
  <c r="AV193" i="98"/>
  <c r="AX193" i="98"/>
  <c r="BA193" i="98"/>
  <c r="BC193" i="98"/>
  <c r="BF193" i="98"/>
  <c r="BI193" i="98"/>
  <c r="BK193" i="98"/>
  <c r="BM193" i="98"/>
  <c r="BO193" i="98"/>
  <c r="BQ193" i="98"/>
  <c r="BS193" i="98"/>
  <c r="BU193" i="98"/>
  <c r="BW193" i="98"/>
  <c r="BY193" i="98"/>
  <c r="AL194" i="98"/>
  <c r="AN194" i="98"/>
  <c r="AP194" i="98"/>
  <c r="AR194" i="98"/>
  <c r="AT194" i="98"/>
  <c r="AV194" i="98"/>
  <c r="AX194" i="98"/>
  <c r="BA194" i="98"/>
  <c r="BC194" i="98"/>
  <c r="BF194" i="98"/>
  <c r="BI194" i="98"/>
  <c r="BK194" i="98"/>
  <c r="BM194" i="98"/>
  <c r="BO194" i="98"/>
  <c r="BQ194" i="98"/>
  <c r="BS194" i="98"/>
  <c r="BU194" i="98"/>
  <c r="BW194" i="98"/>
  <c r="BY194" i="98"/>
  <c r="AL195" i="99"/>
  <c r="AN195" i="99"/>
  <c r="AP195" i="99"/>
  <c r="AR195" i="99"/>
  <c r="AT195" i="99"/>
  <c r="AV195" i="99"/>
  <c r="AX195" i="99"/>
  <c r="BA195" i="99"/>
  <c r="BC195" i="99"/>
  <c r="BF195" i="99"/>
  <c r="BI195" i="99"/>
  <c r="BK195" i="99"/>
  <c r="BM195" i="99"/>
  <c r="BO195" i="99"/>
  <c r="BQ195" i="99"/>
  <c r="BS195" i="99"/>
  <c r="BU195" i="99"/>
  <c r="BW195" i="99"/>
  <c r="BY195" i="99"/>
  <c r="AL196" i="99"/>
  <c r="AN196" i="99"/>
  <c r="AP196" i="99"/>
  <c r="AR196" i="99"/>
  <c r="AT196" i="99"/>
  <c r="AV196" i="99"/>
  <c r="AX196" i="99"/>
  <c r="BA196" i="99"/>
  <c r="BC196" i="99"/>
  <c r="BF196" i="99"/>
  <c r="BI196" i="99"/>
  <c r="BK196" i="99"/>
  <c r="BM196" i="99"/>
  <c r="BO196" i="99"/>
  <c r="BQ196" i="99"/>
  <c r="BS196" i="99"/>
  <c r="BU196" i="99"/>
  <c r="BW196" i="99"/>
  <c r="BY196" i="99"/>
  <c r="AL195" i="100"/>
  <c r="AN195" i="100"/>
  <c r="AP195" i="100"/>
  <c r="AR195" i="100"/>
  <c r="AT195" i="100"/>
  <c r="AV195" i="100"/>
  <c r="AX195" i="100"/>
  <c r="BA195" i="100"/>
  <c r="BC195" i="100"/>
  <c r="BF195" i="100"/>
  <c r="BI195" i="100"/>
  <c r="BK195" i="100"/>
  <c r="BM195" i="100"/>
  <c r="BO195" i="100"/>
  <c r="BQ195" i="100"/>
  <c r="BS195" i="100"/>
  <c r="BU195" i="100"/>
  <c r="BW195" i="100"/>
  <c r="BY195" i="100"/>
  <c r="AL196" i="100"/>
  <c r="AN196" i="100"/>
  <c r="AP196" i="100"/>
  <c r="AR196" i="100"/>
  <c r="AT196" i="100"/>
  <c r="AV196" i="100"/>
  <c r="AX196" i="100"/>
  <c r="BA196" i="100"/>
  <c r="BC196" i="100"/>
  <c r="BF196" i="100"/>
  <c r="BI196" i="100"/>
  <c r="BK196" i="100"/>
  <c r="BM196" i="100"/>
  <c r="BO196" i="100"/>
  <c r="BQ196" i="100"/>
  <c r="BS196" i="100"/>
  <c r="BU196" i="100"/>
  <c r="BW196" i="100"/>
  <c r="BY196" i="100"/>
  <c r="AL195" i="101"/>
  <c r="AN195" i="101"/>
  <c r="AP195" i="101"/>
  <c r="AR195" i="101"/>
  <c r="AT195" i="101"/>
  <c r="AV195" i="101"/>
  <c r="AX195" i="101"/>
  <c r="BA195" i="101"/>
  <c r="BC195" i="101"/>
  <c r="BF195" i="101"/>
  <c r="BI195" i="101"/>
  <c r="BK195" i="101"/>
  <c r="BM195" i="101"/>
  <c r="BO195" i="101"/>
  <c r="BQ195" i="101"/>
  <c r="BS195" i="101"/>
  <c r="BU195" i="101"/>
  <c r="BW195" i="101"/>
  <c r="BY195" i="101"/>
  <c r="AL196" i="101"/>
  <c r="AN196" i="101"/>
  <c r="AP196" i="101"/>
  <c r="AR196" i="101"/>
  <c r="AT196" i="101"/>
  <c r="AV196" i="101"/>
  <c r="AX196" i="101"/>
  <c r="BA196" i="101"/>
  <c r="BC196" i="101"/>
  <c r="BF196" i="101"/>
  <c r="BI196" i="101"/>
  <c r="BK196" i="101"/>
  <c r="BM196" i="101"/>
  <c r="BO196" i="101"/>
  <c r="BQ196" i="101"/>
  <c r="BS196" i="101"/>
  <c r="BU196" i="101"/>
  <c r="BW196" i="101"/>
  <c r="BY196" i="101"/>
  <c r="AL193" i="102"/>
  <c r="AN193" i="102"/>
  <c r="AP193" i="102"/>
  <c r="AR193" i="102"/>
  <c r="AT193" i="102"/>
  <c r="AV193" i="102"/>
  <c r="AX193" i="102"/>
  <c r="BA193" i="102"/>
  <c r="BC193" i="102"/>
  <c r="BF193" i="102"/>
  <c r="BI193" i="102"/>
  <c r="BK193" i="102"/>
  <c r="BM193" i="102"/>
  <c r="BO193" i="102"/>
  <c r="BQ193" i="102"/>
  <c r="BS193" i="102"/>
  <c r="BU193" i="102"/>
  <c r="BW193" i="102"/>
  <c r="BY193" i="102"/>
  <c r="AL194" i="102"/>
  <c r="AN194" i="102"/>
  <c r="AP194" i="102"/>
  <c r="AR194" i="102"/>
  <c r="AT194" i="102"/>
  <c r="AV194" i="102"/>
  <c r="AX194" i="102"/>
  <c r="BA194" i="102"/>
  <c r="BC194" i="102"/>
  <c r="BF194" i="102"/>
  <c r="BI194" i="102"/>
  <c r="BK194" i="102"/>
  <c r="BM194" i="102"/>
  <c r="BO194" i="102"/>
  <c r="BQ194" i="102"/>
  <c r="BS194" i="102"/>
  <c r="BU194" i="102"/>
  <c r="BW194" i="102"/>
  <c r="BY194" i="102"/>
  <c r="AL193" i="103"/>
  <c r="AN193" i="103"/>
  <c r="AP193" i="103"/>
  <c r="AR193" i="103"/>
  <c r="AT193" i="103"/>
  <c r="AV193" i="103"/>
  <c r="AX193" i="103"/>
  <c r="BA193" i="103"/>
  <c r="BC193" i="103"/>
  <c r="BF193" i="103"/>
  <c r="BI193" i="103"/>
  <c r="BK193" i="103"/>
  <c r="BM193" i="103"/>
  <c r="BO193" i="103"/>
  <c r="BQ193" i="103"/>
  <c r="BS193" i="103"/>
  <c r="BU193" i="103"/>
  <c r="BW193" i="103"/>
  <c r="BY193" i="103"/>
  <c r="AL194" i="103"/>
  <c r="AN194" i="103"/>
  <c r="AP194" i="103"/>
  <c r="AR194" i="103"/>
  <c r="AT194" i="103"/>
  <c r="AV194" i="103"/>
  <c r="AX194" i="103"/>
  <c r="BA194" i="103"/>
  <c r="BC194" i="103"/>
  <c r="BF194" i="103"/>
  <c r="BI194" i="103"/>
  <c r="BK194" i="103"/>
  <c r="BM194" i="103"/>
  <c r="BO194" i="103"/>
  <c r="BQ194" i="103"/>
  <c r="BS194" i="103"/>
  <c r="BU194" i="103"/>
  <c r="BW194" i="103"/>
  <c r="BY194" i="103"/>
  <c r="AL199" i="92"/>
  <c r="AN199" i="92"/>
  <c r="AP199" i="92"/>
  <c r="AR199" i="92"/>
  <c r="AT199" i="92"/>
  <c r="AV199" i="92"/>
  <c r="AX199" i="92"/>
  <c r="BA199" i="92"/>
  <c r="BC199" i="92"/>
  <c r="BF199" i="92"/>
  <c r="BI199" i="92"/>
  <c r="BK199" i="92"/>
  <c r="BM199" i="92"/>
  <c r="BO199" i="92"/>
  <c r="BQ199" i="92"/>
  <c r="BS199" i="92"/>
  <c r="BU199" i="92"/>
  <c r="BW199" i="92"/>
  <c r="BY199" i="92"/>
  <c r="AL200" i="92"/>
  <c r="AN200" i="92"/>
  <c r="AP200" i="92"/>
  <c r="AR200" i="92"/>
  <c r="AT200" i="92"/>
  <c r="AV200" i="92"/>
  <c r="AX200" i="92"/>
  <c r="BA200" i="92"/>
  <c r="BC200" i="92"/>
  <c r="BF200" i="92"/>
  <c r="BI200" i="92"/>
  <c r="BK200" i="92"/>
  <c r="BM200" i="92"/>
  <c r="BO200" i="92"/>
  <c r="BQ200" i="92"/>
  <c r="BS200" i="92"/>
  <c r="BU200" i="92"/>
  <c r="BW200" i="92"/>
  <c r="BY200" i="92"/>
  <c r="AL199" i="93"/>
  <c r="AN199" i="93"/>
  <c r="AP199" i="93"/>
  <c r="AR199" i="93"/>
  <c r="AT199" i="93"/>
  <c r="AV199" i="93"/>
  <c r="AX199" i="93"/>
  <c r="BA199" i="93"/>
  <c r="BC199" i="93"/>
  <c r="BF199" i="93"/>
  <c r="BI199" i="93"/>
  <c r="BK199" i="93"/>
  <c r="BM199" i="93"/>
  <c r="BO199" i="93"/>
  <c r="BQ199" i="93"/>
  <c r="BS199" i="93"/>
  <c r="BU199" i="93"/>
  <c r="BW199" i="93"/>
  <c r="BY199" i="93"/>
  <c r="AL200" i="93"/>
  <c r="AN200" i="93"/>
  <c r="AP200" i="93"/>
  <c r="AR200" i="93"/>
  <c r="AT200" i="93"/>
  <c r="AV200" i="93"/>
  <c r="AX200" i="93"/>
  <c r="BA200" i="93"/>
  <c r="BC200" i="93"/>
  <c r="BF200" i="93"/>
  <c r="BI200" i="93"/>
  <c r="BK200" i="93"/>
  <c r="BM200" i="93"/>
  <c r="BO200" i="93"/>
  <c r="BQ200" i="93"/>
  <c r="BS200" i="93"/>
  <c r="BU200" i="93"/>
  <c r="BW200" i="93"/>
  <c r="BY200" i="93"/>
  <c r="AL203" i="93"/>
  <c r="AN203" i="93"/>
  <c r="AP203" i="93"/>
  <c r="AR203" i="93"/>
  <c r="AT203" i="93"/>
  <c r="AV203" i="93"/>
  <c r="AX203" i="93"/>
  <c r="BA203" i="93"/>
  <c r="BC203" i="93"/>
  <c r="BF203" i="93"/>
  <c r="BI203" i="93"/>
  <c r="BK203" i="93"/>
  <c r="BM203" i="93"/>
  <c r="BO203" i="93"/>
  <c r="BQ203" i="93"/>
  <c r="BS203" i="93"/>
  <c r="BU203" i="93"/>
  <c r="BW203" i="93"/>
  <c r="BY203" i="93"/>
  <c r="AL204" i="93"/>
  <c r="AN204" i="93"/>
  <c r="AP204" i="93"/>
  <c r="AR204" i="93"/>
  <c r="AT204" i="93"/>
  <c r="AV204" i="93"/>
  <c r="AX204" i="93"/>
  <c r="BA204" i="93"/>
  <c r="BC204" i="93"/>
  <c r="BF204" i="93"/>
  <c r="BI204" i="93"/>
  <c r="BK204" i="93"/>
  <c r="BM204" i="93"/>
  <c r="BO204" i="93"/>
  <c r="BQ204" i="93"/>
  <c r="BS204" i="93"/>
  <c r="BU204" i="93"/>
  <c r="BW204" i="93"/>
  <c r="BY204" i="93"/>
  <c r="AL123" i="93"/>
  <c r="AN123" i="93"/>
  <c r="AP123" i="93"/>
  <c r="AR123" i="93"/>
  <c r="AT123" i="93"/>
  <c r="AV123" i="93"/>
  <c r="AX123" i="93"/>
  <c r="BA123" i="93"/>
  <c r="BC123" i="93"/>
  <c r="BF123" i="93"/>
  <c r="BI123" i="93"/>
  <c r="BK123" i="93"/>
  <c r="BM123" i="93"/>
  <c r="BO123" i="93"/>
  <c r="BQ123" i="93"/>
  <c r="BS123" i="93"/>
  <c r="BU123" i="93"/>
  <c r="BW123" i="93"/>
  <c r="BY123" i="93"/>
  <c r="AL124" i="93"/>
  <c r="AN124" i="93"/>
  <c r="AP124" i="93"/>
  <c r="AR124" i="93"/>
  <c r="AT124" i="93"/>
  <c r="AV124" i="93"/>
  <c r="AX124" i="93"/>
  <c r="BA124" i="93"/>
  <c r="BC124" i="93"/>
  <c r="BF124" i="93"/>
  <c r="BI124" i="93"/>
  <c r="BK124" i="93"/>
  <c r="BM124" i="93"/>
  <c r="BO124" i="93"/>
  <c r="BQ124" i="93"/>
  <c r="BS124" i="93"/>
  <c r="BU124" i="93"/>
  <c r="BW124" i="93"/>
  <c r="BY124" i="93"/>
  <c r="AL63" i="93"/>
  <c r="AN63" i="93"/>
  <c r="AP63" i="93"/>
  <c r="AR63" i="93"/>
  <c r="AT63" i="93"/>
  <c r="AV63" i="93"/>
  <c r="AX63" i="93"/>
  <c r="BA63" i="93"/>
  <c r="BC63" i="93"/>
  <c r="BF63" i="93"/>
  <c r="BI63" i="93"/>
  <c r="BK63" i="93"/>
  <c r="BM63" i="93"/>
  <c r="BO63" i="93"/>
  <c r="BQ63" i="93"/>
  <c r="BS63" i="93"/>
  <c r="BU63" i="93"/>
  <c r="BW63" i="93"/>
  <c r="BY63" i="93"/>
  <c r="AL64" i="93"/>
  <c r="AN64" i="93"/>
  <c r="AP64" i="93"/>
  <c r="AR64" i="93"/>
  <c r="AT64" i="93"/>
  <c r="AV64" i="93"/>
  <c r="AX64" i="93"/>
  <c r="BA64" i="93"/>
  <c r="BC64" i="93"/>
  <c r="BF64" i="93"/>
  <c r="BI64" i="93"/>
  <c r="BK64" i="93"/>
  <c r="BM64" i="93"/>
  <c r="BO64" i="93"/>
  <c r="BQ64" i="93"/>
  <c r="BS64" i="93"/>
  <c r="BU64" i="93"/>
  <c r="BW64" i="93"/>
  <c r="BY64" i="93"/>
  <c r="AL67" i="93"/>
  <c r="AN67" i="93"/>
  <c r="AP67" i="93"/>
  <c r="AR67" i="93"/>
  <c r="AT67" i="93"/>
  <c r="AV67" i="93"/>
  <c r="AX67" i="93"/>
  <c r="BA67" i="93"/>
  <c r="BC67" i="93"/>
  <c r="BF67" i="93"/>
  <c r="BI67" i="93"/>
  <c r="BK67" i="93"/>
  <c r="BM67" i="93"/>
  <c r="BO67" i="93"/>
  <c r="BQ67" i="93"/>
  <c r="BS67" i="93"/>
  <c r="BU67" i="93"/>
  <c r="BW67" i="93"/>
  <c r="BY67" i="93"/>
  <c r="AL68" i="93"/>
  <c r="AN68" i="93"/>
  <c r="AP68" i="93"/>
  <c r="AR68" i="93"/>
  <c r="AT68" i="93"/>
  <c r="AV68" i="93"/>
  <c r="AX68" i="93"/>
  <c r="BA68" i="93"/>
  <c r="BC68" i="93"/>
  <c r="BF68" i="93"/>
  <c r="BI68" i="93"/>
  <c r="BK68" i="93"/>
  <c r="BM68" i="93"/>
  <c r="BO68" i="93"/>
  <c r="BQ68" i="93"/>
  <c r="BS68" i="93"/>
  <c r="BU68" i="93"/>
  <c r="BW68" i="93"/>
  <c r="BY68" i="93"/>
  <c r="AL69" i="93"/>
  <c r="AN69" i="93"/>
  <c r="AP69" i="93"/>
  <c r="AR69" i="93"/>
  <c r="AT69" i="93"/>
  <c r="AV69" i="93"/>
  <c r="AX69" i="93"/>
  <c r="BA69" i="93"/>
  <c r="BC69" i="93"/>
  <c r="BF69" i="93"/>
  <c r="BI69" i="93"/>
  <c r="BK69" i="93"/>
  <c r="BM69" i="93"/>
  <c r="BO69" i="93"/>
  <c r="BQ69" i="93"/>
  <c r="BS69" i="93"/>
  <c r="BU69" i="93"/>
  <c r="BW69" i="93"/>
  <c r="BY69" i="93"/>
  <c r="AL70" i="93"/>
  <c r="AN70" i="93"/>
  <c r="AP70" i="93"/>
  <c r="AR70" i="93"/>
  <c r="AT70" i="93"/>
  <c r="AV70" i="93"/>
  <c r="AX70" i="93"/>
  <c r="BA70" i="93"/>
  <c r="BC70" i="93"/>
  <c r="BF70" i="93"/>
  <c r="BI70" i="93"/>
  <c r="BK70" i="93"/>
  <c r="BM70" i="93"/>
  <c r="BO70" i="93"/>
  <c r="BQ70" i="93"/>
  <c r="BS70" i="93"/>
  <c r="BU70" i="93"/>
  <c r="BW70" i="93"/>
  <c r="BY70" i="93"/>
  <c r="AL71" i="93"/>
  <c r="AN71" i="93"/>
  <c r="AP71" i="93"/>
  <c r="AR71" i="93"/>
  <c r="AT71" i="93"/>
  <c r="AV71" i="93"/>
  <c r="AX71" i="93"/>
  <c r="BA71" i="93"/>
  <c r="BC71" i="93"/>
  <c r="BF71" i="93"/>
  <c r="BI71" i="93"/>
  <c r="BK71" i="93"/>
  <c r="BM71" i="93"/>
  <c r="BO71" i="93"/>
  <c r="BQ71" i="93"/>
  <c r="BS71" i="93"/>
  <c r="BU71" i="93"/>
  <c r="BW71" i="93"/>
  <c r="BY71" i="93"/>
  <c r="AL72" i="93"/>
  <c r="AN72" i="93"/>
  <c r="AP72" i="93"/>
  <c r="AR72" i="93"/>
  <c r="AT72" i="93"/>
  <c r="AV72" i="93"/>
  <c r="AX72" i="93"/>
  <c r="BA72" i="93"/>
  <c r="BC72" i="93"/>
  <c r="BF72" i="93"/>
  <c r="BI72" i="93"/>
  <c r="BK72" i="93"/>
  <c r="BM72" i="93"/>
  <c r="BO72" i="93"/>
  <c r="BQ72" i="93"/>
  <c r="BS72" i="93"/>
  <c r="BU72" i="93"/>
  <c r="BW72" i="93"/>
  <c r="BY72" i="93"/>
  <c r="AL63" i="94"/>
  <c r="AN63" i="94"/>
  <c r="AP63" i="94"/>
  <c r="AR63" i="94"/>
  <c r="AT63" i="94"/>
  <c r="AV63" i="94"/>
  <c r="AX63" i="94"/>
  <c r="BA63" i="94"/>
  <c r="BC63" i="94"/>
  <c r="BF63" i="94"/>
  <c r="BI63" i="94"/>
  <c r="BK63" i="94"/>
  <c r="BM63" i="94"/>
  <c r="BO63" i="94"/>
  <c r="BQ63" i="94"/>
  <c r="BS63" i="94"/>
  <c r="BU63" i="94"/>
  <c r="BW63" i="94"/>
  <c r="BY63" i="94"/>
  <c r="AL64" i="94"/>
  <c r="AN64" i="94"/>
  <c r="AP64" i="94"/>
  <c r="AR64" i="94"/>
  <c r="AT64" i="94"/>
  <c r="AV64" i="94"/>
  <c r="AX64" i="94"/>
  <c r="BA64" i="94"/>
  <c r="BC64" i="94"/>
  <c r="BF64" i="94"/>
  <c r="BI64" i="94"/>
  <c r="BK64" i="94"/>
  <c r="BM64" i="94"/>
  <c r="BO64" i="94"/>
  <c r="BQ64" i="94"/>
  <c r="BS64" i="94"/>
  <c r="BU64" i="94"/>
  <c r="BW64" i="94"/>
  <c r="BY64" i="94"/>
  <c r="AL69" i="94"/>
  <c r="AN69" i="94"/>
  <c r="AP69" i="94"/>
  <c r="AR69" i="94"/>
  <c r="AT69" i="94"/>
  <c r="AV69" i="94"/>
  <c r="AX69" i="94"/>
  <c r="BA69" i="94"/>
  <c r="BC69" i="94"/>
  <c r="BF69" i="94"/>
  <c r="BI69" i="94"/>
  <c r="BK69" i="94"/>
  <c r="BM69" i="94"/>
  <c r="BO69" i="94"/>
  <c r="BQ69" i="94"/>
  <c r="BS69" i="94"/>
  <c r="BU69" i="94"/>
  <c r="BW69" i="94"/>
  <c r="BY69" i="94"/>
  <c r="AL70" i="94"/>
  <c r="AN70" i="94"/>
  <c r="AP70" i="94"/>
  <c r="AR70" i="94"/>
  <c r="AT70" i="94"/>
  <c r="AV70" i="94"/>
  <c r="AX70" i="94"/>
  <c r="BA70" i="94"/>
  <c r="BC70" i="94"/>
  <c r="BF70" i="94"/>
  <c r="BI70" i="94"/>
  <c r="BK70" i="94"/>
  <c r="BM70" i="94"/>
  <c r="BO70" i="94"/>
  <c r="BQ70" i="94"/>
  <c r="BS70" i="94"/>
  <c r="BU70" i="94"/>
  <c r="BW70" i="94"/>
  <c r="BY70" i="94"/>
  <c r="AL71" i="94"/>
  <c r="AN71" i="94"/>
  <c r="AP71" i="94"/>
  <c r="AR71" i="94"/>
  <c r="AT71" i="94"/>
  <c r="AV71" i="94"/>
  <c r="AX71" i="94"/>
  <c r="BA71" i="94"/>
  <c r="BC71" i="94"/>
  <c r="BF71" i="94"/>
  <c r="BI71" i="94"/>
  <c r="BK71" i="94"/>
  <c r="BM71" i="94"/>
  <c r="BO71" i="94"/>
  <c r="BQ71" i="94"/>
  <c r="BS71" i="94"/>
  <c r="BU71" i="94"/>
  <c r="BW71" i="94"/>
  <c r="BY71" i="94"/>
  <c r="AL72" i="94"/>
  <c r="AN72" i="94"/>
  <c r="AP72" i="94"/>
  <c r="AR72" i="94"/>
  <c r="AT72" i="94"/>
  <c r="AV72" i="94"/>
  <c r="AX72" i="94"/>
  <c r="BA72" i="94"/>
  <c r="BC72" i="94"/>
  <c r="BF72" i="94"/>
  <c r="BI72" i="94"/>
  <c r="BK72" i="94"/>
  <c r="BM72" i="94"/>
  <c r="BO72" i="94"/>
  <c r="BQ72" i="94"/>
  <c r="BS72" i="94"/>
  <c r="BU72" i="94"/>
  <c r="BW72" i="94"/>
  <c r="BY72" i="94"/>
  <c r="AL73" i="94"/>
  <c r="AN73" i="94"/>
  <c r="AP73" i="94"/>
  <c r="AR73" i="94"/>
  <c r="AT73" i="94"/>
  <c r="AV73" i="94"/>
  <c r="AX73" i="94"/>
  <c r="BA73" i="94"/>
  <c r="BC73" i="94"/>
  <c r="BF73" i="94"/>
  <c r="BI73" i="94"/>
  <c r="BK73" i="94"/>
  <c r="BM73" i="94"/>
  <c r="BO73" i="94"/>
  <c r="BQ73" i="94"/>
  <c r="BS73" i="94"/>
  <c r="BU73" i="94"/>
  <c r="BW73" i="94"/>
  <c r="BY73" i="94"/>
  <c r="AL74" i="94"/>
  <c r="AN74" i="94"/>
  <c r="AP74" i="94"/>
  <c r="AR74" i="94"/>
  <c r="AT74" i="94"/>
  <c r="AV74" i="94"/>
  <c r="AX74" i="94"/>
  <c r="BA74" i="94"/>
  <c r="BC74" i="94"/>
  <c r="BF74" i="94"/>
  <c r="BI74" i="94"/>
  <c r="BK74" i="94"/>
  <c r="BM74" i="94"/>
  <c r="BO74" i="94"/>
  <c r="BQ74" i="94"/>
  <c r="BS74" i="94"/>
  <c r="BU74" i="94"/>
  <c r="BW74" i="94"/>
  <c r="BY74" i="94"/>
  <c r="AL61" i="95"/>
  <c r="AN61" i="95"/>
  <c r="AP61" i="95"/>
  <c r="AR61" i="95"/>
  <c r="AT61" i="95"/>
  <c r="AV61" i="95"/>
  <c r="AX61" i="95"/>
  <c r="BA61" i="95"/>
  <c r="BC61" i="95"/>
  <c r="BF61" i="95"/>
  <c r="BI61" i="95"/>
  <c r="BK61" i="95"/>
  <c r="BM61" i="95"/>
  <c r="BO61" i="95"/>
  <c r="BQ61" i="95"/>
  <c r="BS61" i="95"/>
  <c r="BU61" i="95"/>
  <c r="BW61" i="95"/>
  <c r="BY61" i="95"/>
  <c r="AL62" i="95"/>
  <c r="AN62" i="95"/>
  <c r="AP62" i="95"/>
  <c r="AR62" i="95"/>
  <c r="AT62" i="95"/>
  <c r="AV62" i="95"/>
  <c r="AX62" i="95"/>
  <c r="BA62" i="95"/>
  <c r="BC62" i="95"/>
  <c r="BF62" i="95"/>
  <c r="BI62" i="95"/>
  <c r="BK62" i="95"/>
  <c r="BM62" i="95"/>
  <c r="BO62" i="95"/>
  <c r="BQ62" i="95"/>
  <c r="BS62" i="95"/>
  <c r="BU62" i="95"/>
  <c r="BW62" i="95"/>
  <c r="BY62" i="95"/>
  <c r="AL67" i="95"/>
  <c r="AN67" i="95"/>
  <c r="AP67" i="95"/>
  <c r="AR67" i="95"/>
  <c r="AT67" i="95"/>
  <c r="AV67" i="95"/>
  <c r="AX67" i="95"/>
  <c r="BA67" i="95"/>
  <c r="BC67" i="95"/>
  <c r="BF67" i="95"/>
  <c r="BI67" i="95"/>
  <c r="BK67" i="95"/>
  <c r="BM67" i="95"/>
  <c r="BO67" i="95"/>
  <c r="BQ67" i="95"/>
  <c r="BS67" i="95"/>
  <c r="BU67" i="95"/>
  <c r="BW67" i="95"/>
  <c r="BY67" i="95"/>
  <c r="AL68" i="95"/>
  <c r="AN68" i="95"/>
  <c r="AP68" i="95"/>
  <c r="AR68" i="95"/>
  <c r="AT68" i="95"/>
  <c r="AV68" i="95"/>
  <c r="AX68" i="95"/>
  <c r="BA68" i="95"/>
  <c r="BC68" i="95"/>
  <c r="BF68" i="95"/>
  <c r="BI68" i="95"/>
  <c r="BK68" i="95"/>
  <c r="BM68" i="95"/>
  <c r="BO68" i="95"/>
  <c r="BQ68" i="95"/>
  <c r="BS68" i="95"/>
  <c r="BU68" i="95"/>
  <c r="BW68" i="95"/>
  <c r="BY68" i="95"/>
  <c r="AL69" i="95"/>
  <c r="AN69" i="95"/>
  <c r="AP69" i="95"/>
  <c r="AR69" i="95"/>
  <c r="AT69" i="95"/>
  <c r="AV69" i="95"/>
  <c r="AX69" i="95"/>
  <c r="BA69" i="95"/>
  <c r="BC69" i="95"/>
  <c r="BF69" i="95"/>
  <c r="BI69" i="95"/>
  <c r="BK69" i="95"/>
  <c r="BM69" i="95"/>
  <c r="BO69" i="95"/>
  <c r="BQ69" i="95"/>
  <c r="BS69" i="95"/>
  <c r="BU69" i="95"/>
  <c r="BW69" i="95"/>
  <c r="BY69" i="95"/>
  <c r="AL70" i="95"/>
  <c r="AN70" i="95"/>
  <c r="AP70" i="95"/>
  <c r="AR70" i="95"/>
  <c r="AT70" i="95"/>
  <c r="AV70" i="95"/>
  <c r="AX70" i="95"/>
  <c r="BA70" i="95"/>
  <c r="BC70" i="95"/>
  <c r="BF70" i="95"/>
  <c r="BI70" i="95"/>
  <c r="BK70" i="95"/>
  <c r="BM70" i="95"/>
  <c r="BO70" i="95"/>
  <c r="BQ70" i="95"/>
  <c r="BS70" i="95"/>
  <c r="BU70" i="95"/>
  <c r="BW70" i="95"/>
  <c r="BY70" i="95"/>
  <c r="AL71" i="95"/>
  <c r="AN71" i="95"/>
  <c r="AP71" i="95"/>
  <c r="AR71" i="95"/>
  <c r="AT71" i="95"/>
  <c r="AV71" i="95"/>
  <c r="AX71" i="95"/>
  <c r="BA71" i="95"/>
  <c r="BC71" i="95"/>
  <c r="BF71" i="95"/>
  <c r="BI71" i="95"/>
  <c r="BK71" i="95"/>
  <c r="BM71" i="95"/>
  <c r="BO71" i="95"/>
  <c r="BQ71" i="95"/>
  <c r="BS71" i="95"/>
  <c r="BU71" i="95"/>
  <c r="BW71" i="95"/>
  <c r="BY71" i="95"/>
  <c r="AL72" i="95"/>
  <c r="AN72" i="95"/>
  <c r="AP72" i="95"/>
  <c r="AR72" i="95"/>
  <c r="AT72" i="95"/>
  <c r="AV72" i="95"/>
  <c r="AX72" i="95"/>
  <c r="BA72" i="95"/>
  <c r="BC72" i="95"/>
  <c r="BF72" i="95"/>
  <c r="BI72" i="95"/>
  <c r="BK72" i="95"/>
  <c r="BM72" i="95"/>
  <c r="BO72" i="95"/>
  <c r="BQ72" i="95"/>
  <c r="BS72" i="95"/>
  <c r="BU72" i="95"/>
  <c r="BW72" i="95"/>
  <c r="BY72" i="95"/>
  <c r="AL61" i="96"/>
  <c r="AN61" i="96"/>
  <c r="AP61" i="96"/>
  <c r="AR61" i="96"/>
  <c r="AT61" i="96"/>
  <c r="AV61" i="96"/>
  <c r="AX61" i="96"/>
  <c r="BA61" i="96"/>
  <c r="BC61" i="96"/>
  <c r="BF61" i="96"/>
  <c r="BI61" i="96"/>
  <c r="BK61" i="96"/>
  <c r="BM61" i="96"/>
  <c r="BO61" i="96"/>
  <c r="BQ61" i="96"/>
  <c r="BS61" i="96"/>
  <c r="BU61" i="96"/>
  <c r="BW61" i="96"/>
  <c r="BY61" i="96"/>
  <c r="AL62" i="96"/>
  <c r="AN62" i="96"/>
  <c r="AP62" i="96"/>
  <c r="AR62" i="96"/>
  <c r="AT62" i="96"/>
  <c r="AV62" i="96"/>
  <c r="AX62" i="96"/>
  <c r="BA62" i="96"/>
  <c r="BC62" i="96"/>
  <c r="BF62" i="96"/>
  <c r="BI62" i="96"/>
  <c r="BK62" i="96"/>
  <c r="BM62" i="96"/>
  <c r="BO62" i="96"/>
  <c r="BQ62" i="96"/>
  <c r="BS62" i="96"/>
  <c r="BU62" i="96"/>
  <c r="BW62" i="96"/>
  <c r="BY62" i="96"/>
  <c r="AL67" i="96"/>
  <c r="AN67" i="96"/>
  <c r="AP67" i="96"/>
  <c r="AR67" i="96"/>
  <c r="AT67" i="96"/>
  <c r="AV67" i="96"/>
  <c r="AX67" i="96"/>
  <c r="BA67" i="96"/>
  <c r="BC67" i="96"/>
  <c r="BF67" i="96"/>
  <c r="BI67" i="96"/>
  <c r="BK67" i="96"/>
  <c r="BM67" i="96"/>
  <c r="BO67" i="96"/>
  <c r="BQ67" i="96"/>
  <c r="BS67" i="96"/>
  <c r="BU67" i="96"/>
  <c r="BW67" i="96"/>
  <c r="BY67" i="96"/>
  <c r="AL68" i="96"/>
  <c r="AN68" i="96"/>
  <c r="AP68" i="96"/>
  <c r="AR68" i="96"/>
  <c r="AT68" i="96"/>
  <c r="AV68" i="96"/>
  <c r="AX68" i="96"/>
  <c r="BA68" i="96"/>
  <c r="BC68" i="96"/>
  <c r="BF68" i="96"/>
  <c r="BI68" i="96"/>
  <c r="BK68" i="96"/>
  <c r="BM68" i="96"/>
  <c r="BO68" i="96"/>
  <c r="BQ68" i="96"/>
  <c r="BS68" i="96"/>
  <c r="BU68" i="96"/>
  <c r="BW68" i="96"/>
  <c r="BY68" i="96"/>
  <c r="AL69" i="96"/>
  <c r="AN69" i="96"/>
  <c r="AP69" i="96"/>
  <c r="AR69" i="96"/>
  <c r="AT69" i="96"/>
  <c r="AV69" i="96"/>
  <c r="AX69" i="96"/>
  <c r="BA69" i="96"/>
  <c r="BC69" i="96"/>
  <c r="BF69" i="96"/>
  <c r="BI69" i="96"/>
  <c r="BK69" i="96"/>
  <c r="BM69" i="96"/>
  <c r="BO69" i="96"/>
  <c r="BQ69" i="96"/>
  <c r="BS69" i="96"/>
  <c r="BU69" i="96"/>
  <c r="BW69" i="96"/>
  <c r="BY69" i="96"/>
  <c r="AL70" i="96"/>
  <c r="AN70" i="96"/>
  <c r="AP70" i="96"/>
  <c r="AR70" i="96"/>
  <c r="AT70" i="96"/>
  <c r="AV70" i="96"/>
  <c r="AX70" i="96"/>
  <c r="BA70" i="96"/>
  <c r="BC70" i="96"/>
  <c r="BF70" i="96"/>
  <c r="BI70" i="96"/>
  <c r="BK70" i="96"/>
  <c r="BM70" i="96"/>
  <c r="BO70" i="96"/>
  <c r="BQ70" i="96"/>
  <c r="BS70" i="96"/>
  <c r="BU70" i="96"/>
  <c r="BW70" i="96"/>
  <c r="BY70" i="96"/>
  <c r="AL71" i="96"/>
  <c r="AN71" i="96"/>
  <c r="AP71" i="96"/>
  <c r="AR71" i="96"/>
  <c r="AT71" i="96"/>
  <c r="AV71" i="96"/>
  <c r="AX71" i="96"/>
  <c r="BA71" i="96"/>
  <c r="BC71" i="96"/>
  <c r="BF71" i="96"/>
  <c r="BI71" i="96"/>
  <c r="BK71" i="96"/>
  <c r="BM71" i="96"/>
  <c r="BO71" i="96"/>
  <c r="BQ71" i="96"/>
  <c r="BS71" i="96"/>
  <c r="BU71" i="96"/>
  <c r="BW71" i="96"/>
  <c r="BY71" i="96"/>
  <c r="AL72" i="96"/>
  <c r="AN72" i="96"/>
  <c r="AP72" i="96"/>
  <c r="AR72" i="96"/>
  <c r="AT72" i="96"/>
  <c r="AV72" i="96"/>
  <c r="AX72" i="96"/>
  <c r="BA72" i="96"/>
  <c r="BC72" i="96"/>
  <c r="BF72" i="96"/>
  <c r="BI72" i="96"/>
  <c r="BK72" i="96"/>
  <c r="BM72" i="96"/>
  <c r="BO72" i="96"/>
  <c r="BQ72" i="96"/>
  <c r="BS72" i="96"/>
  <c r="BU72" i="96"/>
  <c r="BW72" i="96"/>
  <c r="BY72" i="96"/>
  <c r="AL61" i="97"/>
  <c r="AN61" i="97"/>
  <c r="AP61" i="97"/>
  <c r="AR61" i="97"/>
  <c r="AT61" i="97"/>
  <c r="AV61" i="97"/>
  <c r="AX61" i="97"/>
  <c r="BA61" i="97"/>
  <c r="BC61" i="97"/>
  <c r="BF61" i="97"/>
  <c r="BI61" i="97"/>
  <c r="BK61" i="97"/>
  <c r="BM61" i="97"/>
  <c r="BO61" i="97"/>
  <c r="BQ61" i="97"/>
  <c r="BS61" i="97"/>
  <c r="BU61" i="97"/>
  <c r="BW61" i="97"/>
  <c r="BY61" i="97"/>
  <c r="AL62" i="97"/>
  <c r="AN62" i="97"/>
  <c r="AP62" i="97"/>
  <c r="AR62" i="97"/>
  <c r="AT62" i="97"/>
  <c r="AV62" i="97"/>
  <c r="AX62" i="97"/>
  <c r="BA62" i="97"/>
  <c r="BC62" i="97"/>
  <c r="BF62" i="97"/>
  <c r="BI62" i="97"/>
  <c r="BK62" i="97"/>
  <c r="BM62" i="97"/>
  <c r="BO62" i="97"/>
  <c r="BQ62" i="97"/>
  <c r="BS62" i="97"/>
  <c r="BU62" i="97"/>
  <c r="BW62" i="97"/>
  <c r="BY62" i="97"/>
  <c r="AL67" i="97"/>
  <c r="AN67" i="97"/>
  <c r="AP67" i="97"/>
  <c r="AR67" i="97"/>
  <c r="AT67" i="97"/>
  <c r="AV67" i="97"/>
  <c r="AX67" i="97"/>
  <c r="BA67" i="97"/>
  <c r="BC67" i="97"/>
  <c r="BF67" i="97"/>
  <c r="BI67" i="97"/>
  <c r="BK67" i="97"/>
  <c r="BM67" i="97"/>
  <c r="BO67" i="97"/>
  <c r="BQ67" i="97"/>
  <c r="BS67" i="97"/>
  <c r="BU67" i="97"/>
  <c r="BW67" i="97"/>
  <c r="BY67" i="97"/>
  <c r="AL68" i="97"/>
  <c r="AN68" i="97"/>
  <c r="AP68" i="97"/>
  <c r="AR68" i="97"/>
  <c r="AT68" i="97"/>
  <c r="AV68" i="97"/>
  <c r="AX68" i="97"/>
  <c r="BA68" i="97"/>
  <c r="BC68" i="97"/>
  <c r="BF68" i="97"/>
  <c r="BI68" i="97"/>
  <c r="BK68" i="97"/>
  <c r="BM68" i="97"/>
  <c r="BO68" i="97"/>
  <c r="BQ68" i="97"/>
  <c r="BS68" i="97"/>
  <c r="BU68" i="97"/>
  <c r="BW68" i="97"/>
  <c r="BY68" i="97"/>
  <c r="AL69" i="97"/>
  <c r="AN69" i="97"/>
  <c r="AP69" i="97"/>
  <c r="AR69" i="97"/>
  <c r="AT69" i="97"/>
  <c r="AV69" i="97"/>
  <c r="AX69" i="97"/>
  <c r="BA69" i="97"/>
  <c r="BC69" i="97"/>
  <c r="BF69" i="97"/>
  <c r="BI69" i="97"/>
  <c r="BK69" i="97"/>
  <c r="BM69" i="97"/>
  <c r="BO69" i="97"/>
  <c r="BQ69" i="97"/>
  <c r="BS69" i="97"/>
  <c r="BU69" i="97"/>
  <c r="BW69" i="97"/>
  <c r="BY69" i="97"/>
  <c r="AL70" i="97"/>
  <c r="AN70" i="97"/>
  <c r="AP70" i="97"/>
  <c r="AR70" i="97"/>
  <c r="AT70" i="97"/>
  <c r="AV70" i="97"/>
  <c r="AX70" i="97"/>
  <c r="BA70" i="97"/>
  <c r="BC70" i="97"/>
  <c r="BF70" i="97"/>
  <c r="BI70" i="97"/>
  <c r="BK70" i="97"/>
  <c r="BM70" i="97"/>
  <c r="BO70" i="97"/>
  <c r="BQ70" i="97"/>
  <c r="BS70" i="97"/>
  <c r="BU70" i="97"/>
  <c r="BW70" i="97"/>
  <c r="BY70" i="97"/>
  <c r="AL71" i="97"/>
  <c r="AN71" i="97"/>
  <c r="AP71" i="97"/>
  <c r="AR71" i="97"/>
  <c r="AT71" i="97"/>
  <c r="AV71" i="97"/>
  <c r="AX71" i="97"/>
  <c r="BA71" i="97"/>
  <c r="BC71" i="97"/>
  <c r="BF71" i="97"/>
  <c r="BI71" i="97"/>
  <c r="BK71" i="97"/>
  <c r="BM71" i="97"/>
  <c r="BO71" i="97"/>
  <c r="BQ71" i="97"/>
  <c r="BS71" i="97"/>
  <c r="BU71" i="97"/>
  <c r="BW71" i="97"/>
  <c r="BY71" i="97"/>
  <c r="AL72" i="97"/>
  <c r="AN72" i="97"/>
  <c r="AP72" i="97"/>
  <c r="AR72" i="97"/>
  <c r="AT72" i="97"/>
  <c r="AV72" i="97"/>
  <c r="AX72" i="97"/>
  <c r="BA72" i="97"/>
  <c r="BC72" i="97"/>
  <c r="BF72" i="97"/>
  <c r="BI72" i="97"/>
  <c r="BK72" i="97"/>
  <c r="BM72" i="97"/>
  <c r="BO72" i="97"/>
  <c r="BQ72" i="97"/>
  <c r="BS72" i="97"/>
  <c r="BU72" i="97"/>
  <c r="BW72" i="97"/>
  <c r="BY72" i="97"/>
  <c r="AL63" i="98"/>
  <c r="AN63" i="98"/>
  <c r="AP63" i="98"/>
  <c r="AR63" i="98"/>
  <c r="AT63" i="98"/>
  <c r="AV63" i="98"/>
  <c r="AX63" i="98"/>
  <c r="BA63" i="98"/>
  <c r="BC63" i="98"/>
  <c r="BF63" i="98"/>
  <c r="BI63" i="98"/>
  <c r="BK63" i="98"/>
  <c r="BM63" i="98"/>
  <c r="BO63" i="98"/>
  <c r="BQ63" i="98"/>
  <c r="BS63" i="98"/>
  <c r="BU63" i="98"/>
  <c r="BW63" i="98"/>
  <c r="BY63" i="98"/>
  <c r="AL64" i="98"/>
  <c r="AN64" i="98"/>
  <c r="AP64" i="98"/>
  <c r="AR64" i="98"/>
  <c r="AT64" i="98"/>
  <c r="AV64" i="98"/>
  <c r="AX64" i="98"/>
  <c r="BA64" i="98"/>
  <c r="BC64" i="98"/>
  <c r="BF64" i="98"/>
  <c r="BI64" i="98"/>
  <c r="BK64" i="98"/>
  <c r="BM64" i="98"/>
  <c r="BO64" i="98"/>
  <c r="BQ64" i="98"/>
  <c r="BS64" i="98"/>
  <c r="BU64" i="98"/>
  <c r="BW64" i="98"/>
  <c r="BY64" i="98"/>
  <c r="AL69" i="98"/>
  <c r="AN69" i="98"/>
  <c r="AP69" i="98"/>
  <c r="AR69" i="98"/>
  <c r="AT69" i="98"/>
  <c r="AV69" i="98"/>
  <c r="AX69" i="98"/>
  <c r="BA69" i="98"/>
  <c r="BC69" i="98"/>
  <c r="BF69" i="98"/>
  <c r="BI69" i="98"/>
  <c r="BK69" i="98"/>
  <c r="BM69" i="98"/>
  <c r="BO69" i="98"/>
  <c r="BQ69" i="98"/>
  <c r="BS69" i="98"/>
  <c r="BU69" i="98"/>
  <c r="BW69" i="98"/>
  <c r="BY69" i="98"/>
  <c r="AL70" i="98"/>
  <c r="AN70" i="98"/>
  <c r="AP70" i="98"/>
  <c r="AR70" i="98"/>
  <c r="AT70" i="98"/>
  <c r="AV70" i="98"/>
  <c r="AX70" i="98"/>
  <c r="BA70" i="98"/>
  <c r="BC70" i="98"/>
  <c r="BF70" i="98"/>
  <c r="BI70" i="98"/>
  <c r="BK70" i="98"/>
  <c r="BM70" i="98"/>
  <c r="BO70" i="98"/>
  <c r="BQ70" i="98"/>
  <c r="BS70" i="98"/>
  <c r="BU70" i="98"/>
  <c r="BW70" i="98"/>
  <c r="BY70" i="98"/>
  <c r="AL71" i="98"/>
  <c r="AN71" i="98"/>
  <c r="AP71" i="98"/>
  <c r="AR71" i="98"/>
  <c r="AT71" i="98"/>
  <c r="AV71" i="98"/>
  <c r="AX71" i="98"/>
  <c r="BA71" i="98"/>
  <c r="BC71" i="98"/>
  <c r="BF71" i="98"/>
  <c r="BI71" i="98"/>
  <c r="BK71" i="98"/>
  <c r="BM71" i="98"/>
  <c r="BO71" i="98"/>
  <c r="BQ71" i="98"/>
  <c r="BS71" i="98"/>
  <c r="BU71" i="98"/>
  <c r="BW71" i="98"/>
  <c r="BY71" i="98"/>
  <c r="AL72" i="98"/>
  <c r="AN72" i="98"/>
  <c r="AP72" i="98"/>
  <c r="AR72" i="98"/>
  <c r="AT72" i="98"/>
  <c r="AV72" i="98"/>
  <c r="AX72" i="98"/>
  <c r="BA72" i="98"/>
  <c r="BC72" i="98"/>
  <c r="BF72" i="98"/>
  <c r="BI72" i="98"/>
  <c r="BK72" i="98"/>
  <c r="BM72" i="98"/>
  <c r="BO72" i="98"/>
  <c r="BQ72" i="98"/>
  <c r="BS72" i="98"/>
  <c r="BU72" i="98"/>
  <c r="BW72" i="98"/>
  <c r="BY72" i="98"/>
  <c r="AL73" i="98"/>
  <c r="AN73" i="98"/>
  <c r="AP73" i="98"/>
  <c r="AR73" i="98"/>
  <c r="AT73" i="98"/>
  <c r="AV73" i="98"/>
  <c r="AX73" i="98"/>
  <c r="BA73" i="98"/>
  <c r="BC73" i="98"/>
  <c r="BF73" i="98"/>
  <c r="BI73" i="98"/>
  <c r="BK73" i="98"/>
  <c r="BM73" i="98"/>
  <c r="BO73" i="98"/>
  <c r="BQ73" i="98"/>
  <c r="BS73" i="98"/>
  <c r="BU73" i="98"/>
  <c r="BW73" i="98"/>
  <c r="BY73" i="98"/>
  <c r="AL74" i="98"/>
  <c r="AN74" i="98"/>
  <c r="AP74" i="98"/>
  <c r="AR74" i="98"/>
  <c r="AT74" i="98"/>
  <c r="AV74" i="98"/>
  <c r="AX74" i="98"/>
  <c r="BA74" i="98"/>
  <c r="BC74" i="98"/>
  <c r="BF74" i="98"/>
  <c r="BI74" i="98"/>
  <c r="BK74" i="98"/>
  <c r="BM74" i="98"/>
  <c r="BO74" i="98"/>
  <c r="BQ74" i="98"/>
  <c r="BS74" i="98"/>
  <c r="BU74" i="98"/>
  <c r="BW74" i="98"/>
  <c r="BY74" i="98"/>
  <c r="AL63" i="99"/>
  <c r="AN63" i="99"/>
  <c r="AP63" i="99"/>
  <c r="AR63" i="99"/>
  <c r="AT63" i="99"/>
  <c r="AV63" i="99"/>
  <c r="AX63" i="99"/>
  <c r="BA63" i="99"/>
  <c r="BC63" i="99"/>
  <c r="BF63" i="99"/>
  <c r="BI63" i="99"/>
  <c r="BK63" i="99"/>
  <c r="BM63" i="99"/>
  <c r="BO63" i="99"/>
  <c r="BQ63" i="99"/>
  <c r="BS63" i="99"/>
  <c r="BU63" i="99"/>
  <c r="BW63" i="99"/>
  <c r="BY63" i="99"/>
  <c r="AL64" i="99"/>
  <c r="AN64" i="99"/>
  <c r="AP64" i="99"/>
  <c r="AR64" i="99"/>
  <c r="AT64" i="99"/>
  <c r="AV64" i="99"/>
  <c r="AX64" i="99"/>
  <c r="BA64" i="99"/>
  <c r="BC64" i="99"/>
  <c r="BF64" i="99"/>
  <c r="BI64" i="99"/>
  <c r="BK64" i="99"/>
  <c r="BM64" i="99"/>
  <c r="BO64" i="99"/>
  <c r="BQ64" i="99"/>
  <c r="BS64" i="99"/>
  <c r="BU64" i="99"/>
  <c r="BW64" i="99"/>
  <c r="BY64" i="99"/>
  <c r="AL69" i="99"/>
  <c r="AN69" i="99"/>
  <c r="AP69" i="99"/>
  <c r="AR69" i="99"/>
  <c r="AT69" i="99"/>
  <c r="AV69" i="99"/>
  <c r="AX69" i="99"/>
  <c r="BA69" i="99"/>
  <c r="BC69" i="99"/>
  <c r="BF69" i="99"/>
  <c r="BI69" i="99"/>
  <c r="BK69" i="99"/>
  <c r="BM69" i="99"/>
  <c r="BO69" i="99"/>
  <c r="BQ69" i="99"/>
  <c r="BS69" i="99"/>
  <c r="BU69" i="99"/>
  <c r="BW69" i="99"/>
  <c r="BY69" i="99"/>
  <c r="AL70" i="99"/>
  <c r="AN70" i="99"/>
  <c r="AP70" i="99"/>
  <c r="AR70" i="99"/>
  <c r="AT70" i="99"/>
  <c r="AV70" i="99"/>
  <c r="AX70" i="99"/>
  <c r="BA70" i="99"/>
  <c r="BC70" i="99"/>
  <c r="BF70" i="99"/>
  <c r="BI70" i="99"/>
  <c r="BK70" i="99"/>
  <c r="BM70" i="99"/>
  <c r="BO70" i="99"/>
  <c r="BQ70" i="99"/>
  <c r="BS70" i="99"/>
  <c r="BU70" i="99"/>
  <c r="BW70" i="99"/>
  <c r="BY70" i="99"/>
  <c r="AL71" i="99"/>
  <c r="AN71" i="99"/>
  <c r="AP71" i="99"/>
  <c r="AR71" i="99"/>
  <c r="AT71" i="99"/>
  <c r="AV71" i="99"/>
  <c r="AX71" i="99"/>
  <c r="BA71" i="99"/>
  <c r="BC71" i="99"/>
  <c r="BF71" i="99"/>
  <c r="BI71" i="99"/>
  <c r="BK71" i="99"/>
  <c r="BM71" i="99"/>
  <c r="BO71" i="99"/>
  <c r="BQ71" i="99"/>
  <c r="BS71" i="99"/>
  <c r="BU71" i="99"/>
  <c r="BW71" i="99"/>
  <c r="BY71" i="99"/>
  <c r="AL72" i="99"/>
  <c r="AN72" i="99"/>
  <c r="AP72" i="99"/>
  <c r="AR72" i="99"/>
  <c r="AT72" i="99"/>
  <c r="AV72" i="99"/>
  <c r="AX72" i="99"/>
  <c r="BA72" i="99"/>
  <c r="BC72" i="99"/>
  <c r="BF72" i="99"/>
  <c r="BI72" i="99"/>
  <c r="BK72" i="99"/>
  <c r="BM72" i="99"/>
  <c r="BO72" i="99"/>
  <c r="BQ72" i="99"/>
  <c r="BS72" i="99"/>
  <c r="BU72" i="99"/>
  <c r="BW72" i="99"/>
  <c r="BY72" i="99"/>
  <c r="AL73" i="99"/>
  <c r="AN73" i="99"/>
  <c r="AP73" i="99"/>
  <c r="AR73" i="99"/>
  <c r="AT73" i="99"/>
  <c r="AV73" i="99"/>
  <c r="AX73" i="99"/>
  <c r="BA73" i="99"/>
  <c r="BC73" i="99"/>
  <c r="BF73" i="99"/>
  <c r="BI73" i="99"/>
  <c r="BK73" i="99"/>
  <c r="BM73" i="99"/>
  <c r="BO73" i="99"/>
  <c r="BQ73" i="99"/>
  <c r="BS73" i="99"/>
  <c r="BU73" i="99"/>
  <c r="BW73" i="99"/>
  <c r="BY73" i="99"/>
  <c r="AL74" i="99"/>
  <c r="AN74" i="99"/>
  <c r="AP74" i="99"/>
  <c r="AR74" i="99"/>
  <c r="AT74" i="99"/>
  <c r="AV74" i="99"/>
  <c r="AX74" i="99"/>
  <c r="BA74" i="99"/>
  <c r="BC74" i="99"/>
  <c r="BF74" i="99"/>
  <c r="BI74" i="99"/>
  <c r="BK74" i="99"/>
  <c r="BM74" i="99"/>
  <c r="BO74" i="99"/>
  <c r="BQ74" i="99"/>
  <c r="BS74" i="99"/>
  <c r="BU74" i="99"/>
  <c r="BW74" i="99"/>
  <c r="BY74" i="99"/>
  <c r="AL65" i="100"/>
  <c r="AN65" i="100"/>
  <c r="AP65" i="100"/>
  <c r="AR65" i="100"/>
  <c r="AT65" i="100"/>
  <c r="AV65" i="100"/>
  <c r="AX65" i="100"/>
  <c r="BA65" i="100"/>
  <c r="BC65" i="100"/>
  <c r="BF65" i="100"/>
  <c r="BI65" i="100"/>
  <c r="BK65" i="100"/>
  <c r="BM65" i="100"/>
  <c r="BO65" i="100"/>
  <c r="BQ65" i="100"/>
  <c r="BS65" i="100"/>
  <c r="BU65" i="100"/>
  <c r="BW65" i="100"/>
  <c r="BY65" i="100"/>
  <c r="AL66" i="100"/>
  <c r="AN66" i="100"/>
  <c r="AP66" i="100"/>
  <c r="AR66" i="100"/>
  <c r="AT66" i="100"/>
  <c r="AV66" i="100"/>
  <c r="AX66" i="100"/>
  <c r="BA66" i="100"/>
  <c r="BC66" i="100"/>
  <c r="BF66" i="100"/>
  <c r="BI66" i="100"/>
  <c r="BK66" i="100"/>
  <c r="BM66" i="100"/>
  <c r="BO66" i="100"/>
  <c r="BQ66" i="100"/>
  <c r="BS66" i="100"/>
  <c r="BU66" i="100"/>
  <c r="BW66" i="100"/>
  <c r="BY66" i="100"/>
  <c r="AL71" i="100"/>
  <c r="AN71" i="100"/>
  <c r="AP71" i="100"/>
  <c r="AR71" i="100"/>
  <c r="AT71" i="100"/>
  <c r="AV71" i="100"/>
  <c r="AX71" i="100"/>
  <c r="BA71" i="100"/>
  <c r="BC71" i="100"/>
  <c r="BF71" i="100"/>
  <c r="BI71" i="100"/>
  <c r="BK71" i="100"/>
  <c r="BM71" i="100"/>
  <c r="BO71" i="100"/>
  <c r="BQ71" i="100"/>
  <c r="BS71" i="100"/>
  <c r="BU71" i="100"/>
  <c r="BW71" i="100"/>
  <c r="BY71" i="100"/>
  <c r="AL72" i="100"/>
  <c r="AN72" i="100"/>
  <c r="AP72" i="100"/>
  <c r="AR72" i="100"/>
  <c r="AT72" i="100"/>
  <c r="AV72" i="100"/>
  <c r="AX72" i="100"/>
  <c r="BA72" i="100"/>
  <c r="BC72" i="100"/>
  <c r="BF72" i="100"/>
  <c r="BI72" i="100"/>
  <c r="BK72" i="100"/>
  <c r="BM72" i="100"/>
  <c r="BO72" i="100"/>
  <c r="BQ72" i="100"/>
  <c r="BS72" i="100"/>
  <c r="BU72" i="100"/>
  <c r="BW72" i="100"/>
  <c r="BY72" i="100"/>
  <c r="AL73" i="100"/>
  <c r="AN73" i="100"/>
  <c r="AP73" i="100"/>
  <c r="AR73" i="100"/>
  <c r="AT73" i="100"/>
  <c r="AV73" i="100"/>
  <c r="AX73" i="100"/>
  <c r="BA73" i="100"/>
  <c r="BC73" i="100"/>
  <c r="BF73" i="100"/>
  <c r="BI73" i="100"/>
  <c r="BK73" i="100"/>
  <c r="BM73" i="100"/>
  <c r="BO73" i="100"/>
  <c r="BQ73" i="100"/>
  <c r="BS73" i="100"/>
  <c r="BU73" i="100"/>
  <c r="BW73" i="100"/>
  <c r="BY73" i="100"/>
  <c r="AL74" i="100"/>
  <c r="AN74" i="100"/>
  <c r="AP74" i="100"/>
  <c r="AR74" i="100"/>
  <c r="AT74" i="100"/>
  <c r="AV74" i="100"/>
  <c r="AX74" i="100"/>
  <c r="BA74" i="100"/>
  <c r="BC74" i="100"/>
  <c r="BF74" i="100"/>
  <c r="BI74" i="100"/>
  <c r="BK74" i="100"/>
  <c r="BM74" i="100"/>
  <c r="BO74" i="100"/>
  <c r="BQ74" i="100"/>
  <c r="BS74" i="100"/>
  <c r="BU74" i="100"/>
  <c r="BW74" i="100"/>
  <c r="BY74" i="100"/>
  <c r="AL75" i="100"/>
  <c r="AN75" i="100"/>
  <c r="AP75" i="100"/>
  <c r="AR75" i="100"/>
  <c r="AT75" i="100"/>
  <c r="AV75" i="100"/>
  <c r="AX75" i="100"/>
  <c r="BA75" i="100"/>
  <c r="BC75" i="100"/>
  <c r="BF75" i="100"/>
  <c r="BI75" i="100"/>
  <c r="BK75" i="100"/>
  <c r="BM75" i="100"/>
  <c r="BO75" i="100"/>
  <c r="BQ75" i="100"/>
  <c r="BS75" i="100"/>
  <c r="BU75" i="100"/>
  <c r="BW75" i="100"/>
  <c r="BY75" i="100"/>
  <c r="AL76" i="100"/>
  <c r="AN76" i="100"/>
  <c r="AP76" i="100"/>
  <c r="AR76" i="100"/>
  <c r="AT76" i="100"/>
  <c r="AV76" i="100"/>
  <c r="AX76" i="100"/>
  <c r="BA76" i="100"/>
  <c r="BC76" i="100"/>
  <c r="BF76" i="100"/>
  <c r="BI76" i="100"/>
  <c r="BK76" i="100"/>
  <c r="BM76" i="100"/>
  <c r="BO76" i="100"/>
  <c r="BQ76" i="100"/>
  <c r="BS76" i="100"/>
  <c r="BU76" i="100"/>
  <c r="BW76" i="100"/>
  <c r="BY76" i="100"/>
  <c r="AL65" i="101"/>
  <c r="AN65" i="101"/>
  <c r="AP65" i="101"/>
  <c r="AR65" i="101"/>
  <c r="AT65" i="101"/>
  <c r="AV65" i="101"/>
  <c r="AX65" i="101"/>
  <c r="BA65" i="101"/>
  <c r="BC65" i="101"/>
  <c r="BF65" i="101"/>
  <c r="BI65" i="101"/>
  <c r="BK65" i="101"/>
  <c r="BM65" i="101"/>
  <c r="BO65" i="101"/>
  <c r="BQ65" i="101"/>
  <c r="BS65" i="101"/>
  <c r="BU65" i="101"/>
  <c r="BW65" i="101"/>
  <c r="BY65" i="101"/>
  <c r="AL66" i="101"/>
  <c r="AN66" i="101"/>
  <c r="AP66" i="101"/>
  <c r="AR66" i="101"/>
  <c r="AT66" i="101"/>
  <c r="AV66" i="101"/>
  <c r="AX66" i="101"/>
  <c r="BA66" i="101"/>
  <c r="BC66" i="101"/>
  <c r="BF66" i="101"/>
  <c r="BI66" i="101"/>
  <c r="BK66" i="101"/>
  <c r="BM66" i="101"/>
  <c r="BO66" i="101"/>
  <c r="BQ66" i="101"/>
  <c r="BS66" i="101"/>
  <c r="BU66" i="101"/>
  <c r="BW66" i="101"/>
  <c r="BY66" i="101"/>
  <c r="AL71" i="101"/>
  <c r="AN71" i="101"/>
  <c r="AP71" i="101"/>
  <c r="AR71" i="101"/>
  <c r="AT71" i="101"/>
  <c r="AV71" i="101"/>
  <c r="AX71" i="101"/>
  <c r="BA71" i="101"/>
  <c r="BC71" i="101"/>
  <c r="BF71" i="101"/>
  <c r="BI71" i="101"/>
  <c r="BK71" i="101"/>
  <c r="BM71" i="101"/>
  <c r="BO71" i="101"/>
  <c r="BQ71" i="101"/>
  <c r="BS71" i="101"/>
  <c r="BU71" i="101"/>
  <c r="BW71" i="101"/>
  <c r="BY71" i="101"/>
  <c r="AL72" i="101"/>
  <c r="AN72" i="101"/>
  <c r="AP72" i="101"/>
  <c r="AR72" i="101"/>
  <c r="AT72" i="101"/>
  <c r="AV72" i="101"/>
  <c r="AX72" i="101"/>
  <c r="BA72" i="101"/>
  <c r="BC72" i="101"/>
  <c r="BF72" i="101"/>
  <c r="BI72" i="101"/>
  <c r="BK72" i="101"/>
  <c r="BM72" i="101"/>
  <c r="BO72" i="101"/>
  <c r="BQ72" i="101"/>
  <c r="BS72" i="101"/>
  <c r="BU72" i="101"/>
  <c r="BW72" i="101"/>
  <c r="BY72" i="101"/>
  <c r="AL73" i="101"/>
  <c r="AN73" i="101"/>
  <c r="AP73" i="101"/>
  <c r="AR73" i="101"/>
  <c r="AT73" i="101"/>
  <c r="AV73" i="101"/>
  <c r="AX73" i="101"/>
  <c r="BA73" i="101"/>
  <c r="BC73" i="101"/>
  <c r="BF73" i="101"/>
  <c r="BI73" i="101"/>
  <c r="BK73" i="101"/>
  <c r="BM73" i="101"/>
  <c r="BO73" i="101"/>
  <c r="BQ73" i="101"/>
  <c r="BS73" i="101"/>
  <c r="BU73" i="101"/>
  <c r="BW73" i="101"/>
  <c r="BY73" i="101"/>
  <c r="AL74" i="101"/>
  <c r="AN74" i="101"/>
  <c r="AP74" i="101"/>
  <c r="AR74" i="101"/>
  <c r="AT74" i="101"/>
  <c r="AV74" i="101"/>
  <c r="AX74" i="101"/>
  <c r="BA74" i="101"/>
  <c r="BC74" i="101"/>
  <c r="BF74" i="101"/>
  <c r="BI74" i="101"/>
  <c r="BK74" i="101"/>
  <c r="BM74" i="101"/>
  <c r="BO74" i="101"/>
  <c r="BQ74" i="101"/>
  <c r="BS74" i="101"/>
  <c r="BU74" i="101"/>
  <c r="BW74" i="101"/>
  <c r="BY74" i="101"/>
  <c r="AL75" i="101"/>
  <c r="AN75" i="101"/>
  <c r="AP75" i="101"/>
  <c r="AR75" i="101"/>
  <c r="AT75" i="101"/>
  <c r="AV75" i="101"/>
  <c r="AX75" i="101"/>
  <c r="BA75" i="101"/>
  <c r="BC75" i="101"/>
  <c r="BF75" i="101"/>
  <c r="BI75" i="101"/>
  <c r="BK75" i="101"/>
  <c r="BM75" i="101"/>
  <c r="BO75" i="101"/>
  <c r="BQ75" i="101"/>
  <c r="BS75" i="101"/>
  <c r="BU75" i="101"/>
  <c r="BW75" i="101"/>
  <c r="BY75" i="101"/>
  <c r="AL76" i="101"/>
  <c r="AN76" i="101"/>
  <c r="AP76" i="101"/>
  <c r="AR76" i="101"/>
  <c r="AT76" i="101"/>
  <c r="AV76" i="101"/>
  <c r="AX76" i="101"/>
  <c r="BA76" i="101"/>
  <c r="BC76" i="101"/>
  <c r="BF76" i="101"/>
  <c r="BI76" i="101"/>
  <c r="BK76" i="101"/>
  <c r="BM76" i="101"/>
  <c r="BO76" i="101"/>
  <c r="BQ76" i="101"/>
  <c r="BS76" i="101"/>
  <c r="BU76" i="101"/>
  <c r="BW76" i="101"/>
  <c r="BY76" i="101"/>
  <c r="AL63" i="102"/>
  <c r="AN63" i="102"/>
  <c r="AP63" i="102"/>
  <c r="AR63" i="102"/>
  <c r="AT63" i="102"/>
  <c r="AV63" i="102"/>
  <c r="AX63" i="102"/>
  <c r="BA63" i="102"/>
  <c r="BC63" i="102"/>
  <c r="BF63" i="102"/>
  <c r="BI63" i="102"/>
  <c r="BK63" i="102"/>
  <c r="BM63" i="102"/>
  <c r="BO63" i="102"/>
  <c r="BQ63" i="102"/>
  <c r="BS63" i="102"/>
  <c r="BU63" i="102"/>
  <c r="BW63" i="102"/>
  <c r="BY63" i="102"/>
  <c r="AL64" i="102"/>
  <c r="AN64" i="102"/>
  <c r="AP64" i="102"/>
  <c r="AR64" i="102"/>
  <c r="AT64" i="102"/>
  <c r="AV64" i="102"/>
  <c r="AX64" i="102"/>
  <c r="BA64" i="102"/>
  <c r="BC64" i="102"/>
  <c r="BF64" i="102"/>
  <c r="BI64" i="102"/>
  <c r="BK64" i="102"/>
  <c r="BM64" i="102"/>
  <c r="BO64" i="102"/>
  <c r="BQ64" i="102"/>
  <c r="BS64" i="102"/>
  <c r="BU64" i="102"/>
  <c r="BW64" i="102"/>
  <c r="BY64" i="102"/>
  <c r="AL69" i="102"/>
  <c r="AN69" i="102"/>
  <c r="AP69" i="102"/>
  <c r="AR69" i="102"/>
  <c r="AT69" i="102"/>
  <c r="AV69" i="102"/>
  <c r="AX69" i="102"/>
  <c r="BA69" i="102"/>
  <c r="BC69" i="102"/>
  <c r="BF69" i="102"/>
  <c r="BI69" i="102"/>
  <c r="BK69" i="102"/>
  <c r="BM69" i="102"/>
  <c r="BO69" i="102"/>
  <c r="BQ69" i="102"/>
  <c r="BS69" i="102"/>
  <c r="BU69" i="102"/>
  <c r="BW69" i="102"/>
  <c r="BY69" i="102"/>
  <c r="AL70" i="102"/>
  <c r="AN70" i="102"/>
  <c r="AP70" i="102"/>
  <c r="AR70" i="102"/>
  <c r="AT70" i="102"/>
  <c r="AV70" i="102"/>
  <c r="AX70" i="102"/>
  <c r="BA70" i="102"/>
  <c r="BC70" i="102"/>
  <c r="BF70" i="102"/>
  <c r="BI70" i="102"/>
  <c r="BK70" i="102"/>
  <c r="BM70" i="102"/>
  <c r="BO70" i="102"/>
  <c r="BQ70" i="102"/>
  <c r="BS70" i="102"/>
  <c r="BU70" i="102"/>
  <c r="BW70" i="102"/>
  <c r="BY70" i="102"/>
  <c r="AL71" i="102"/>
  <c r="AN71" i="102"/>
  <c r="AP71" i="102"/>
  <c r="AR71" i="102"/>
  <c r="AT71" i="102"/>
  <c r="AV71" i="102"/>
  <c r="AX71" i="102"/>
  <c r="BA71" i="102"/>
  <c r="BC71" i="102"/>
  <c r="BF71" i="102"/>
  <c r="BI71" i="102"/>
  <c r="BK71" i="102"/>
  <c r="BM71" i="102"/>
  <c r="BO71" i="102"/>
  <c r="BQ71" i="102"/>
  <c r="BS71" i="102"/>
  <c r="BU71" i="102"/>
  <c r="BW71" i="102"/>
  <c r="BY71" i="102"/>
  <c r="AL72" i="102"/>
  <c r="AN72" i="102"/>
  <c r="AP72" i="102"/>
  <c r="AR72" i="102"/>
  <c r="AT72" i="102"/>
  <c r="AV72" i="102"/>
  <c r="AX72" i="102"/>
  <c r="BA72" i="102"/>
  <c r="BC72" i="102"/>
  <c r="BF72" i="102"/>
  <c r="BI72" i="102"/>
  <c r="BK72" i="102"/>
  <c r="BM72" i="102"/>
  <c r="BO72" i="102"/>
  <c r="BQ72" i="102"/>
  <c r="BS72" i="102"/>
  <c r="BU72" i="102"/>
  <c r="BW72" i="102"/>
  <c r="BY72" i="102"/>
  <c r="AL73" i="102"/>
  <c r="AN73" i="102"/>
  <c r="AP73" i="102"/>
  <c r="AR73" i="102"/>
  <c r="AT73" i="102"/>
  <c r="AV73" i="102"/>
  <c r="AX73" i="102"/>
  <c r="BA73" i="102"/>
  <c r="BC73" i="102"/>
  <c r="BF73" i="102"/>
  <c r="BI73" i="102"/>
  <c r="BK73" i="102"/>
  <c r="BM73" i="102"/>
  <c r="BO73" i="102"/>
  <c r="BQ73" i="102"/>
  <c r="BS73" i="102"/>
  <c r="BU73" i="102"/>
  <c r="BW73" i="102"/>
  <c r="BY73" i="102"/>
  <c r="AL74" i="102"/>
  <c r="AN74" i="102"/>
  <c r="AP74" i="102"/>
  <c r="AR74" i="102"/>
  <c r="AT74" i="102"/>
  <c r="AV74" i="102"/>
  <c r="AX74" i="102"/>
  <c r="BA74" i="102"/>
  <c r="BC74" i="102"/>
  <c r="BF74" i="102"/>
  <c r="BI74" i="102"/>
  <c r="BK74" i="102"/>
  <c r="BM74" i="102"/>
  <c r="BO74" i="102"/>
  <c r="BQ74" i="102"/>
  <c r="BS74" i="102"/>
  <c r="BU74" i="102"/>
  <c r="BW74" i="102"/>
  <c r="BY74" i="102"/>
  <c r="AL63" i="103"/>
  <c r="AN63" i="103"/>
  <c r="AP63" i="103"/>
  <c r="AR63" i="103"/>
  <c r="AT63" i="103"/>
  <c r="AV63" i="103"/>
  <c r="AX63" i="103"/>
  <c r="BA63" i="103"/>
  <c r="BC63" i="103"/>
  <c r="BF63" i="103"/>
  <c r="BI63" i="103"/>
  <c r="BK63" i="103"/>
  <c r="BM63" i="103"/>
  <c r="BO63" i="103"/>
  <c r="BQ63" i="103"/>
  <c r="BS63" i="103"/>
  <c r="BU63" i="103"/>
  <c r="BW63" i="103"/>
  <c r="BY63" i="103"/>
  <c r="AL64" i="103"/>
  <c r="AN64" i="103"/>
  <c r="AP64" i="103"/>
  <c r="AR64" i="103"/>
  <c r="AT64" i="103"/>
  <c r="AV64" i="103"/>
  <c r="AX64" i="103"/>
  <c r="BA64" i="103"/>
  <c r="BC64" i="103"/>
  <c r="BF64" i="103"/>
  <c r="BI64" i="103"/>
  <c r="BK64" i="103"/>
  <c r="BM64" i="103"/>
  <c r="BO64" i="103"/>
  <c r="BQ64" i="103"/>
  <c r="BS64" i="103"/>
  <c r="BU64" i="103"/>
  <c r="BW64" i="103"/>
  <c r="BY64" i="103"/>
  <c r="AL69" i="103"/>
  <c r="AN69" i="103"/>
  <c r="AP69" i="103"/>
  <c r="AR69" i="103"/>
  <c r="AT69" i="103"/>
  <c r="AV69" i="103"/>
  <c r="AX69" i="103"/>
  <c r="BA69" i="103"/>
  <c r="BC69" i="103"/>
  <c r="BF69" i="103"/>
  <c r="BI69" i="103"/>
  <c r="BK69" i="103"/>
  <c r="BM69" i="103"/>
  <c r="BO69" i="103"/>
  <c r="BQ69" i="103"/>
  <c r="BS69" i="103"/>
  <c r="BU69" i="103"/>
  <c r="BW69" i="103"/>
  <c r="BY69" i="103"/>
  <c r="AL70" i="103"/>
  <c r="AN70" i="103"/>
  <c r="AP70" i="103"/>
  <c r="AR70" i="103"/>
  <c r="AT70" i="103"/>
  <c r="AV70" i="103"/>
  <c r="AX70" i="103"/>
  <c r="BA70" i="103"/>
  <c r="BC70" i="103"/>
  <c r="BF70" i="103"/>
  <c r="BI70" i="103"/>
  <c r="BK70" i="103"/>
  <c r="BM70" i="103"/>
  <c r="BO70" i="103"/>
  <c r="BQ70" i="103"/>
  <c r="BS70" i="103"/>
  <c r="BU70" i="103"/>
  <c r="BW70" i="103"/>
  <c r="BY70" i="103"/>
  <c r="AL71" i="103"/>
  <c r="AN71" i="103"/>
  <c r="AP71" i="103"/>
  <c r="AR71" i="103"/>
  <c r="AT71" i="103"/>
  <c r="AV71" i="103"/>
  <c r="AX71" i="103"/>
  <c r="BA71" i="103"/>
  <c r="BC71" i="103"/>
  <c r="BF71" i="103"/>
  <c r="BI71" i="103"/>
  <c r="BK71" i="103"/>
  <c r="BM71" i="103"/>
  <c r="BO71" i="103"/>
  <c r="BQ71" i="103"/>
  <c r="BS71" i="103"/>
  <c r="BU71" i="103"/>
  <c r="BW71" i="103"/>
  <c r="BY71" i="103"/>
  <c r="AL72" i="103"/>
  <c r="AN72" i="103"/>
  <c r="AP72" i="103"/>
  <c r="AR72" i="103"/>
  <c r="AT72" i="103"/>
  <c r="AV72" i="103"/>
  <c r="AX72" i="103"/>
  <c r="BA72" i="103"/>
  <c r="BC72" i="103"/>
  <c r="BF72" i="103"/>
  <c r="BI72" i="103"/>
  <c r="BK72" i="103"/>
  <c r="BM72" i="103"/>
  <c r="BO72" i="103"/>
  <c r="BQ72" i="103"/>
  <c r="BS72" i="103"/>
  <c r="BU72" i="103"/>
  <c r="BW72" i="103"/>
  <c r="BY72" i="103"/>
  <c r="AL73" i="103"/>
  <c r="AN73" i="103"/>
  <c r="AP73" i="103"/>
  <c r="AR73" i="103"/>
  <c r="AT73" i="103"/>
  <c r="AV73" i="103"/>
  <c r="AX73" i="103"/>
  <c r="BA73" i="103"/>
  <c r="BC73" i="103"/>
  <c r="BF73" i="103"/>
  <c r="BI73" i="103"/>
  <c r="BK73" i="103"/>
  <c r="BM73" i="103"/>
  <c r="BO73" i="103"/>
  <c r="BQ73" i="103"/>
  <c r="BS73" i="103"/>
  <c r="BU73" i="103"/>
  <c r="BW73" i="103"/>
  <c r="BY73" i="103"/>
  <c r="AL74" i="103"/>
  <c r="AN74" i="103"/>
  <c r="AP74" i="103"/>
  <c r="AR74" i="103"/>
  <c r="AT74" i="103"/>
  <c r="AV74" i="103"/>
  <c r="AX74" i="103"/>
  <c r="BA74" i="103"/>
  <c r="BC74" i="103"/>
  <c r="BF74" i="103"/>
  <c r="BI74" i="103"/>
  <c r="BK74" i="103"/>
  <c r="BM74" i="103"/>
  <c r="BO74" i="103"/>
  <c r="BQ74" i="103"/>
  <c r="BS74" i="103"/>
  <c r="BU74" i="103"/>
  <c r="BW74" i="103"/>
  <c r="BY74" i="103"/>
  <c r="D71" i="103"/>
  <c r="D69" i="103"/>
  <c r="D71" i="102"/>
  <c r="D69" i="102"/>
  <c r="D73" i="101"/>
  <c r="D71" i="101"/>
  <c r="D73" i="100"/>
  <c r="D71" i="100"/>
  <c r="D71" i="99"/>
  <c r="D69" i="99"/>
  <c r="D71" i="98"/>
  <c r="D69" i="98"/>
  <c r="D69" i="97"/>
  <c r="D67" i="97"/>
  <c r="D69" i="96"/>
  <c r="D67" i="96"/>
  <c r="D69" i="95"/>
  <c r="D67" i="95"/>
  <c r="D71" i="94"/>
  <c r="D69" i="94"/>
  <c r="D69" i="93"/>
  <c r="D67" i="93"/>
  <c r="AL63" i="92"/>
  <c r="AN63" i="92"/>
  <c r="AP63" i="92"/>
  <c r="AR63" i="92"/>
  <c r="AT63" i="92"/>
  <c r="AV63" i="92"/>
  <c r="AX63" i="92"/>
  <c r="BA63" i="92"/>
  <c r="BC63" i="92"/>
  <c r="BF63" i="92"/>
  <c r="BI63" i="92"/>
  <c r="BK63" i="92"/>
  <c r="BM63" i="92"/>
  <c r="BO63" i="92"/>
  <c r="BQ63" i="92"/>
  <c r="BS63" i="92"/>
  <c r="BU63" i="92"/>
  <c r="BW63" i="92"/>
  <c r="BY63" i="92"/>
  <c r="AL64" i="92"/>
  <c r="AN64" i="92"/>
  <c r="AP64" i="92"/>
  <c r="AR64" i="92"/>
  <c r="AT64" i="92"/>
  <c r="AV64" i="92"/>
  <c r="AX64" i="92"/>
  <c r="BA64" i="92"/>
  <c r="BC64" i="92"/>
  <c r="BF64" i="92"/>
  <c r="BI64" i="92"/>
  <c r="BK64" i="92"/>
  <c r="BM64" i="92"/>
  <c r="BO64" i="92"/>
  <c r="BQ64" i="92"/>
  <c r="BS64" i="92"/>
  <c r="BU64" i="92"/>
  <c r="BW64" i="92"/>
  <c r="BY64" i="92"/>
  <c r="AL67" i="92"/>
  <c r="AN67" i="92"/>
  <c r="AP67" i="92"/>
  <c r="AR67" i="92"/>
  <c r="AT67" i="92"/>
  <c r="AV67" i="92"/>
  <c r="AX67" i="92"/>
  <c r="BA67" i="92"/>
  <c r="BC67" i="92"/>
  <c r="BF67" i="92"/>
  <c r="BI67" i="92"/>
  <c r="BK67" i="92"/>
  <c r="BM67" i="92"/>
  <c r="BO67" i="92"/>
  <c r="BQ67" i="92"/>
  <c r="BS67" i="92"/>
  <c r="BU67" i="92"/>
  <c r="BW67" i="92"/>
  <c r="BY67" i="92"/>
  <c r="AL68" i="92"/>
  <c r="AN68" i="92"/>
  <c r="AP68" i="92"/>
  <c r="AR68" i="92"/>
  <c r="AT68" i="92"/>
  <c r="AV68" i="92"/>
  <c r="AX68" i="92"/>
  <c r="BA68" i="92"/>
  <c r="BC68" i="92"/>
  <c r="BF68" i="92"/>
  <c r="BI68" i="92"/>
  <c r="BK68" i="92"/>
  <c r="BM68" i="92"/>
  <c r="BO68" i="92"/>
  <c r="BQ68" i="92"/>
  <c r="BS68" i="92"/>
  <c r="BU68" i="92"/>
  <c r="BW68" i="92"/>
  <c r="BY68" i="92"/>
  <c r="AL69" i="92"/>
  <c r="AN69" i="92"/>
  <c r="AP69" i="92"/>
  <c r="AR69" i="92"/>
  <c r="AT69" i="92"/>
  <c r="AV69" i="92"/>
  <c r="AX69" i="92"/>
  <c r="BA69" i="92"/>
  <c r="BC69" i="92"/>
  <c r="BF69" i="92"/>
  <c r="BI69" i="92"/>
  <c r="BK69" i="92"/>
  <c r="BM69" i="92"/>
  <c r="BO69" i="92"/>
  <c r="BQ69" i="92"/>
  <c r="BS69" i="92"/>
  <c r="BU69" i="92"/>
  <c r="BW69" i="92"/>
  <c r="BY69" i="92"/>
  <c r="AL70" i="92"/>
  <c r="AN70" i="92"/>
  <c r="AP70" i="92"/>
  <c r="AR70" i="92"/>
  <c r="AT70" i="92"/>
  <c r="AV70" i="92"/>
  <c r="AX70" i="92"/>
  <c r="BA70" i="92"/>
  <c r="BC70" i="92"/>
  <c r="BF70" i="92"/>
  <c r="BI70" i="92"/>
  <c r="BK70" i="92"/>
  <c r="BM70" i="92"/>
  <c r="BO70" i="92"/>
  <c r="BQ70" i="92"/>
  <c r="BS70" i="92"/>
  <c r="BU70" i="92"/>
  <c r="BW70" i="92"/>
  <c r="BY70" i="92"/>
  <c r="AL71" i="92"/>
  <c r="AN71" i="92"/>
  <c r="AP71" i="92"/>
  <c r="AR71" i="92"/>
  <c r="AT71" i="92"/>
  <c r="AV71" i="92"/>
  <c r="AX71" i="92"/>
  <c r="BA71" i="92"/>
  <c r="BC71" i="92"/>
  <c r="BF71" i="92"/>
  <c r="BI71" i="92"/>
  <c r="BK71" i="92"/>
  <c r="BM71" i="92"/>
  <c r="BO71" i="92"/>
  <c r="BQ71" i="92"/>
  <c r="BS71" i="92"/>
  <c r="BU71" i="92"/>
  <c r="BW71" i="92"/>
  <c r="BY71" i="92"/>
  <c r="AL72" i="92"/>
  <c r="AN72" i="92"/>
  <c r="AP72" i="92"/>
  <c r="AR72" i="92"/>
  <c r="AT72" i="92"/>
  <c r="AV72" i="92"/>
  <c r="AX72" i="92"/>
  <c r="BA72" i="92"/>
  <c r="BC72" i="92"/>
  <c r="BF72" i="92"/>
  <c r="BI72" i="92"/>
  <c r="BK72" i="92"/>
  <c r="BM72" i="92"/>
  <c r="BO72" i="92"/>
  <c r="BQ72" i="92"/>
  <c r="BS72" i="92"/>
  <c r="BU72" i="92"/>
  <c r="BW72" i="92"/>
  <c r="BY72" i="92"/>
  <c r="D69" i="92"/>
  <c r="D67" i="92"/>
  <c r="AL131" i="103"/>
  <c r="AN131" i="103"/>
  <c r="AP131" i="103"/>
  <c r="AR131" i="103"/>
  <c r="AT131" i="103"/>
  <c r="AV131" i="103"/>
  <c r="AX131" i="103"/>
  <c r="BA131" i="103"/>
  <c r="BC131" i="103"/>
  <c r="BF131" i="103"/>
  <c r="BI131" i="103"/>
  <c r="BK131" i="103"/>
  <c r="BM131" i="103"/>
  <c r="BO131" i="103"/>
  <c r="BQ131" i="103"/>
  <c r="BS131" i="103"/>
  <c r="BU131" i="103"/>
  <c r="BW131" i="103"/>
  <c r="BY131" i="103"/>
  <c r="AL132" i="103"/>
  <c r="AN132" i="103"/>
  <c r="AP132" i="103"/>
  <c r="AR132" i="103"/>
  <c r="AT132" i="103"/>
  <c r="AV132" i="103"/>
  <c r="AX132" i="103"/>
  <c r="BA132" i="103"/>
  <c r="BC132" i="103"/>
  <c r="BF132" i="103"/>
  <c r="BI132" i="103"/>
  <c r="BK132" i="103"/>
  <c r="BM132" i="103"/>
  <c r="BO132" i="103"/>
  <c r="BQ132" i="103"/>
  <c r="BS132" i="103"/>
  <c r="BU132" i="103"/>
  <c r="BW132" i="103"/>
  <c r="BY132" i="103"/>
  <c r="AL133" i="103"/>
  <c r="AN133" i="103"/>
  <c r="AP133" i="103"/>
  <c r="AR133" i="103"/>
  <c r="AT133" i="103"/>
  <c r="AV133" i="103"/>
  <c r="AX133" i="103"/>
  <c r="BA133" i="103"/>
  <c r="BC133" i="103"/>
  <c r="BF133" i="103"/>
  <c r="BI133" i="103"/>
  <c r="BK133" i="103"/>
  <c r="BM133" i="103"/>
  <c r="BO133" i="103"/>
  <c r="BQ133" i="103"/>
  <c r="BS133" i="103"/>
  <c r="BU133" i="103"/>
  <c r="BW133" i="103"/>
  <c r="BY133" i="103"/>
  <c r="AL134" i="103"/>
  <c r="AN134" i="103"/>
  <c r="AP134" i="103"/>
  <c r="AR134" i="103"/>
  <c r="AT134" i="103"/>
  <c r="AV134" i="103"/>
  <c r="AX134" i="103"/>
  <c r="BA134" i="103"/>
  <c r="BC134" i="103"/>
  <c r="BF134" i="103"/>
  <c r="BI134" i="103"/>
  <c r="BK134" i="103"/>
  <c r="BM134" i="103"/>
  <c r="BO134" i="103"/>
  <c r="BQ134" i="103"/>
  <c r="BS134" i="103"/>
  <c r="BU134" i="103"/>
  <c r="BW134" i="103"/>
  <c r="BY134" i="103"/>
  <c r="AL131" i="102"/>
  <c r="AN131" i="102"/>
  <c r="AP131" i="102"/>
  <c r="AR131" i="102"/>
  <c r="AT131" i="102"/>
  <c r="AV131" i="102"/>
  <c r="AX131" i="102"/>
  <c r="BA131" i="102"/>
  <c r="BC131" i="102"/>
  <c r="BF131" i="102"/>
  <c r="BI131" i="102"/>
  <c r="BK131" i="102"/>
  <c r="BM131" i="102"/>
  <c r="BO131" i="102"/>
  <c r="BQ131" i="102"/>
  <c r="BS131" i="102"/>
  <c r="BU131" i="102"/>
  <c r="BW131" i="102"/>
  <c r="BY131" i="102"/>
  <c r="AL132" i="102"/>
  <c r="AN132" i="102"/>
  <c r="AP132" i="102"/>
  <c r="AR132" i="102"/>
  <c r="AT132" i="102"/>
  <c r="AV132" i="102"/>
  <c r="AX132" i="102"/>
  <c r="BA132" i="102"/>
  <c r="BC132" i="102"/>
  <c r="BF132" i="102"/>
  <c r="BI132" i="102"/>
  <c r="BK132" i="102"/>
  <c r="BM132" i="102"/>
  <c r="BO132" i="102"/>
  <c r="BQ132" i="102"/>
  <c r="BS132" i="102"/>
  <c r="BU132" i="102"/>
  <c r="BW132" i="102"/>
  <c r="BY132" i="102"/>
  <c r="AL133" i="102"/>
  <c r="AN133" i="102"/>
  <c r="AP133" i="102"/>
  <c r="AR133" i="102"/>
  <c r="AT133" i="102"/>
  <c r="AV133" i="102"/>
  <c r="AX133" i="102"/>
  <c r="BA133" i="102"/>
  <c r="BC133" i="102"/>
  <c r="BF133" i="102"/>
  <c r="BI133" i="102"/>
  <c r="BK133" i="102"/>
  <c r="BM133" i="102"/>
  <c r="BO133" i="102"/>
  <c r="BQ133" i="102"/>
  <c r="BS133" i="102"/>
  <c r="BU133" i="102"/>
  <c r="BW133" i="102"/>
  <c r="BY133" i="102"/>
  <c r="AL134" i="102"/>
  <c r="AN134" i="102"/>
  <c r="AP134" i="102"/>
  <c r="AR134" i="102"/>
  <c r="AT134" i="102"/>
  <c r="AV134" i="102"/>
  <c r="AX134" i="102"/>
  <c r="BA134" i="102"/>
  <c r="BC134" i="102"/>
  <c r="BF134" i="102"/>
  <c r="BI134" i="102"/>
  <c r="BK134" i="102"/>
  <c r="BM134" i="102"/>
  <c r="BO134" i="102"/>
  <c r="BQ134" i="102"/>
  <c r="BS134" i="102"/>
  <c r="BU134" i="102"/>
  <c r="BW134" i="102"/>
  <c r="BY134" i="102"/>
  <c r="AL133" i="101"/>
  <c r="AN133" i="101"/>
  <c r="AP133" i="101"/>
  <c r="AR133" i="101"/>
  <c r="AT133" i="101"/>
  <c r="AV133" i="101"/>
  <c r="AX133" i="101"/>
  <c r="BA133" i="101"/>
  <c r="BC133" i="101"/>
  <c r="BF133" i="101"/>
  <c r="BI133" i="101"/>
  <c r="BK133" i="101"/>
  <c r="BM133" i="101"/>
  <c r="BO133" i="101"/>
  <c r="BQ133" i="101"/>
  <c r="BS133" i="101"/>
  <c r="BU133" i="101"/>
  <c r="BW133" i="101"/>
  <c r="BY133" i="101"/>
  <c r="AL134" i="101"/>
  <c r="AN134" i="101"/>
  <c r="AP134" i="101"/>
  <c r="AR134" i="101"/>
  <c r="AT134" i="101"/>
  <c r="AV134" i="101"/>
  <c r="AX134" i="101"/>
  <c r="BA134" i="101"/>
  <c r="BC134" i="101"/>
  <c r="BF134" i="101"/>
  <c r="BI134" i="101"/>
  <c r="BK134" i="101"/>
  <c r="BM134" i="101"/>
  <c r="BO134" i="101"/>
  <c r="BQ134" i="101"/>
  <c r="BS134" i="101"/>
  <c r="BU134" i="101"/>
  <c r="BW134" i="101"/>
  <c r="BY134" i="101"/>
  <c r="AL135" i="101"/>
  <c r="AN135" i="101"/>
  <c r="AP135" i="101"/>
  <c r="AR135" i="101"/>
  <c r="AT135" i="101"/>
  <c r="AV135" i="101"/>
  <c r="AX135" i="101"/>
  <c r="BA135" i="101"/>
  <c r="BC135" i="101"/>
  <c r="BF135" i="101"/>
  <c r="BI135" i="101"/>
  <c r="BK135" i="101"/>
  <c r="BM135" i="101"/>
  <c r="BO135" i="101"/>
  <c r="BQ135" i="101"/>
  <c r="BS135" i="101"/>
  <c r="BU135" i="101"/>
  <c r="BW135" i="101"/>
  <c r="BY135" i="101"/>
  <c r="AL136" i="101"/>
  <c r="AN136" i="101"/>
  <c r="AP136" i="101"/>
  <c r="AR136" i="101"/>
  <c r="AT136" i="101"/>
  <c r="AV136" i="101"/>
  <c r="AX136" i="101"/>
  <c r="BA136" i="101"/>
  <c r="BC136" i="101"/>
  <c r="BF136" i="101"/>
  <c r="BI136" i="101"/>
  <c r="BK136" i="101"/>
  <c r="BM136" i="101"/>
  <c r="BO136" i="101"/>
  <c r="BQ136" i="101"/>
  <c r="BS136" i="101"/>
  <c r="BU136" i="101"/>
  <c r="BW136" i="101"/>
  <c r="BY136" i="101"/>
  <c r="AL133" i="100"/>
  <c r="AN133" i="100"/>
  <c r="AP133" i="100"/>
  <c r="AR133" i="100"/>
  <c r="AT133" i="100"/>
  <c r="AV133" i="100"/>
  <c r="AX133" i="100"/>
  <c r="BA133" i="100"/>
  <c r="BC133" i="100"/>
  <c r="BF133" i="100"/>
  <c r="BI133" i="100"/>
  <c r="BK133" i="100"/>
  <c r="BM133" i="100"/>
  <c r="BO133" i="100"/>
  <c r="BQ133" i="100"/>
  <c r="BS133" i="100"/>
  <c r="BU133" i="100"/>
  <c r="BW133" i="100"/>
  <c r="BY133" i="100"/>
  <c r="AL134" i="100"/>
  <c r="AN134" i="100"/>
  <c r="AP134" i="100"/>
  <c r="AR134" i="100"/>
  <c r="AT134" i="100"/>
  <c r="AV134" i="100"/>
  <c r="AX134" i="100"/>
  <c r="BA134" i="100"/>
  <c r="BC134" i="100"/>
  <c r="BF134" i="100"/>
  <c r="BI134" i="100"/>
  <c r="BK134" i="100"/>
  <c r="BM134" i="100"/>
  <c r="BO134" i="100"/>
  <c r="BQ134" i="100"/>
  <c r="BS134" i="100"/>
  <c r="BU134" i="100"/>
  <c r="BW134" i="100"/>
  <c r="BY134" i="100"/>
  <c r="AL135" i="100"/>
  <c r="AN135" i="100"/>
  <c r="AP135" i="100"/>
  <c r="AR135" i="100"/>
  <c r="AT135" i="100"/>
  <c r="AV135" i="100"/>
  <c r="AX135" i="100"/>
  <c r="BA135" i="100"/>
  <c r="BC135" i="100"/>
  <c r="BF135" i="100"/>
  <c r="BI135" i="100"/>
  <c r="BK135" i="100"/>
  <c r="BM135" i="100"/>
  <c r="BO135" i="100"/>
  <c r="BQ135" i="100"/>
  <c r="BS135" i="100"/>
  <c r="BU135" i="100"/>
  <c r="BW135" i="100"/>
  <c r="BY135" i="100"/>
  <c r="AL136" i="100"/>
  <c r="AN136" i="100"/>
  <c r="AP136" i="100"/>
  <c r="AR136" i="100"/>
  <c r="AT136" i="100"/>
  <c r="AV136" i="100"/>
  <c r="AX136" i="100"/>
  <c r="BA136" i="100"/>
  <c r="BC136" i="100"/>
  <c r="BF136" i="100"/>
  <c r="BI136" i="100"/>
  <c r="BK136" i="100"/>
  <c r="BM136" i="100"/>
  <c r="BO136" i="100"/>
  <c r="BQ136" i="100"/>
  <c r="BS136" i="100"/>
  <c r="BU136" i="100"/>
  <c r="BW136" i="100"/>
  <c r="BY136" i="100"/>
  <c r="AL135" i="99"/>
  <c r="AN135" i="99"/>
  <c r="AP135" i="99"/>
  <c r="AR135" i="99"/>
  <c r="AT135" i="99"/>
  <c r="AV135" i="99"/>
  <c r="AX135" i="99"/>
  <c r="BA135" i="99"/>
  <c r="BC135" i="99"/>
  <c r="BF135" i="99"/>
  <c r="BI135" i="99"/>
  <c r="BK135" i="99"/>
  <c r="BM135" i="99"/>
  <c r="BO135" i="99"/>
  <c r="BQ135" i="99"/>
  <c r="BS135" i="99"/>
  <c r="BU135" i="99"/>
  <c r="BW135" i="99"/>
  <c r="BY135" i="99"/>
  <c r="AL136" i="99"/>
  <c r="AN136" i="99"/>
  <c r="AP136" i="99"/>
  <c r="AR136" i="99"/>
  <c r="AT136" i="99"/>
  <c r="AV136" i="99"/>
  <c r="AX136" i="99"/>
  <c r="BA136" i="99"/>
  <c r="BC136" i="99"/>
  <c r="BF136" i="99"/>
  <c r="BI136" i="99"/>
  <c r="BK136" i="99"/>
  <c r="BM136" i="99"/>
  <c r="BO136" i="99"/>
  <c r="BQ136" i="99"/>
  <c r="BS136" i="99"/>
  <c r="BU136" i="99"/>
  <c r="BW136" i="99"/>
  <c r="BY136" i="99"/>
  <c r="AL137" i="99"/>
  <c r="AN137" i="99"/>
  <c r="AP137" i="99"/>
  <c r="AR137" i="99"/>
  <c r="AT137" i="99"/>
  <c r="AV137" i="99"/>
  <c r="AX137" i="99"/>
  <c r="BA137" i="99"/>
  <c r="BC137" i="99"/>
  <c r="BF137" i="99"/>
  <c r="BI137" i="99"/>
  <c r="BK137" i="99"/>
  <c r="BM137" i="99"/>
  <c r="BO137" i="99"/>
  <c r="BQ137" i="99"/>
  <c r="BS137" i="99"/>
  <c r="BU137" i="99"/>
  <c r="BW137" i="99"/>
  <c r="BY137" i="99"/>
  <c r="AL138" i="99"/>
  <c r="AN138" i="99"/>
  <c r="AP138" i="99"/>
  <c r="AR138" i="99"/>
  <c r="AT138" i="99"/>
  <c r="AV138" i="99"/>
  <c r="AX138" i="99"/>
  <c r="BA138" i="99"/>
  <c r="BC138" i="99"/>
  <c r="BF138" i="99"/>
  <c r="BI138" i="99"/>
  <c r="BK138" i="99"/>
  <c r="BM138" i="99"/>
  <c r="BO138" i="99"/>
  <c r="BQ138" i="99"/>
  <c r="BS138" i="99"/>
  <c r="BU138" i="99"/>
  <c r="BW138" i="99"/>
  <c r="BY138" i="99"/>
  <c r="AL135" i="98"/>
  <c r="AN135" i="98"/>
  <c r="AP135" i="98"/>
  <c r="AR135" i="98"/>
  <c r="AT135" i="98"/>
  <c r="AV135" i="98"/>
  <c r="AX135" i="98"/>
  <c r="BA135" i="98"/>
  <c r="BC135" i="98"/>
  <c r="BF135" i="98"/>
  <c r="BI135" i="98"/>
  <c r="BK135" i="98"/>
  <c r="BM135" i="98"/>
  <c r="BO135" i="98"/>
  <c r="BQ135" i="98"/>
  <c r="BS135" i="98"/>
  <c r="BU135" i="98"/>
  <c r="BW135" i="98"/>
  <c r="BY135" i="98"/>
  <c r="AL136" i="98"/>
  <c r="AN136" i="98"/>
  <c r="AP136" i="98"/>
  <c r="AR136" i="98"/>
  <c r="AT136" i="98"/>
  <c r="AV136" i="98"/>
  <c r="AX136" i="98"/>
  <c r="BA136" i="98"/>
  <c r="BC136" i="98"/>
  <c r="BF136" i="98"/>
  <c r="BI136" i="98"/>
  <c r="BK136" i="98"/>
  <c r="BM136" i="98"/>
  <c r="BO136" i="98"/>
  <c r="BQ136" i="98"/>
  <c r="BS136" i="98"/>
  <c r="BU136" i="98"/>
  <c r="BW136" i="98"/>
  <c r="BY136" i="98"/>
  <c r="AL137" i="98"/>
  <c r="AN137" i="98"/>
  <c r="AP137" i="98"/>
  <c r="AR137" i="98"/>
  <c r="AT137" i="98"/>
  <c r="AV137" i="98"/>
  <c r="AX137" i="98"/>
  <c r="BA137" i="98"/>
  <c r="BC137" i="98"/>
  <c r="BF137" i="98"/>
  <c r="BI137" i="98"/>
  <c r="BK137" i="98"/>
  <c r="BM137" i="98"/>
  <c r="BO137" i="98"/>
  <c r="BQ137" i="98"/>
  <c r="BS137" i="98"/>
  <c r="BU137" i="98"/>
  <c r="BW137" i="98"/>
  <c r="BY137" i="98"/>
  <c r="AL138" i="98"/>
  <c r="AN138" i="98"/>
  <c r="AP138" i="98"/>
  <c r="AR138" i="98"/>
  <c r="AT138" i="98"/>
  <c r="AV138" i="98"/>
  <c r="AX138" i="98"/>
  <c r="BA138" i="98"/>
  <c r="BC138" i="98"/>
  <c r="BF138" i="98"/>
  <c r="BI138" i="98"/>
  <c r="BK138" i="98"/>
  <c r="BM138" i="98"/>
  <c r="BO138" i="98"/>
  <c r="BQ138" i="98"/>
  <c r="BS138" i="98"/>
  <c r="BU138" i="98"/>
  <c r="BW138" i="98"/>
  <c r="BY138" i="98"/>
  <c r="AL135" i="97"/>
  <c r="AN135" i="97"/>
  <c r="AP135" i="97"/>
  <c r="AR135" i="97"/>
  <c r="AT135" i="97"/>
  <c r="AV135" i="97"/>
  <c r="AX135" i="97"/>
  <c r="BA135" i="97"/>
  <c r="BC135" i="97"/>
  <c r="BF135" i="97"/>
  <c r="BI135" i="97"/>
  <c r="BK135" i="97"/>
  <c r="BM135" i="97"/>
  <c r="BO135" i="97"/>
  <c r="BQ135" i="97"/>
  <c r="BS135" i="97"/>
  <c r="BU135" i="97"/>
  <c r="BW135" i="97"/>
  <c r="BY135" i="97"/>
  <c r="AL136" i="97"/>
  <c r="AN136" i="97"/>
  <c r="AP136" i="97"/>
  <c r="AR136" i="97"/>
  <c r="AT136" i="97"/>
  <c r="AV136" i="97"/>
  <c r="AX136" i="97"/>
  <c r="BA136" i="97"/>
  <c r="BC136" i="97"/>
  <c r="BF136" i="97"/>
  <c r="BI136" i="97"/>
  <c r="BK136" i="97"/>
  <c r="BM136" i="97"/>
  <c r="BO136" i="97"/>
  <c r="BQ136" i="97"/>
  <c r="BS136" i="97"/>
  <c r="BU136" i="97"/>
  <c r="BW136" i="97"/>
  <c r="BY136" i="97"/>
  <c r="AL137" i="97"/>
  <c r="AN137" i="97"/>
  <c r="AP137" i="97"/>
  <c r="AR137" i="97"/>
  <c r="AT137" i="97"/>
  <c r="AV137" i="97"/>
  <c r="AX137" i="97"/>
  <c r="BA137" i="97"/>
  <c r="BC137" i="97"/>
  <c r="BF137" i="97"/>
  <c r="BI137" i="97"/>
  <c r="BK137" i="97"/>
  <c r="BM137" i="97"/>
  <c r="BO137" i="97"/>
  <c r="BQ137" i="97"/>
  <c r="BS137" i="97"/>
  <c r="BU137" i="97"/>
  <c r="BW137" i="97"/>
  <c r="BY137" i="97"/>
  <c r="AL138" i="97"/>
  <c r="AN138" i="97"/>
  <c r="AP138" i="97"/>
  <c r="AR138" i="97"/>
  <c r="AT138" i="97"/>
  <c r="AV138" i="97"/>
  <c r="AX138" i="97"/>
  <c r="BA138" i="97"/>
  <c r="BC138" i="97"/>
  <c r="BF138" i="97"/>
  <c r="BI138" i="97"/>
  <c r="BK138" i="97"/>
  <c r="BM138" i="97"/>
  <c r="BO138" i="97"/>
  <c r="BQ138" i="97"/>
  <c r="BS138" i="97"/>
  <c r="BU138" i="97"/>
  <c r="BW138" i="97"/>
  <c r="BY138" i="97"/>
  <c r="AL137" i="96"/>
  <c r="AN137" i="96"/>
  <c r="AP137" i="96"/>
  <c r="AR137" i="96"/>
  <c r="AT137" i="96"/>
  <c r="AV137" i="96"/>
  <c r="AX137" i="96"/>
  <c r="BA137" i="96"/>
  <c r="BC137" i="96"/>
  <c r="BF137" i="96"/>
  <c r="BI137" i="96"/>
  <c r="BK137" i="96"/>
  <c r="BM137" i="96"/>
  <c r="BO137" i="96"/>
  <c r="BQ137" i="96"/>
  <c r="BS137" i="96"/>
  <c r="BU137" i="96"/>
  <c r="BW137" i="96"/>
  <c r="BY137" i="96"/>
  <c r="AL138" i="96"/>
  <c r="AN138" i="96"/>
  <c r="AP138" i="96"/>
  <c r="AR138" i="96"/>
  <c r="AT138" i="96"/>
  <c r="AV138" i="96"/>
  <c r="AX138" i="96"/>
  <c r="BA138" i="96"/>
  <c r="BC138" i="96"/>
  <c r="BF138" i="96"/>
  <c r="BI138" i="96"/>
  <c r="BK138" i="96"/>
  <c r="BM138" i="96"/>
  <c r="BO138" i="96"/>
  <c r="BQ138" i="96"/>
  <c r="BS138" i="96"/>
  <c r="BU138" i="96"/>
  <c r="BW138" i="96"/>
  <c r="BY138" i="96"/>
  <c r="AL139" i="96"/>
  <c r="AN139" i="96"/>
  <c r="AP139" i="96"/>
  <c r="AR139" i="96"/>
  <c r="AT139" i="96"/>
  <c r="AV139" i="96"/>
  <c r="AX139" i="96"/>
  <c r="BA139" i="96"/>
  <c r="BC139" i="96"/>
  <c r="BF139" i="96"/>
  <c r="BI139" i="96"/>
  <c r="BK139" i="96"/>
  <c r="BM139" i="96"/>
  <c r="BO139" i="96"/>
  <c r="BQ139" i="96"/>
  <c r="BS139" i="96"/>
  <c r="BU139" i="96"/>
  <c r="BW139" i="96"/>
  <c r="BY139" i="96"/>
  <c r="AL140" i="96"/>
  <c r="AN140" i="96"/>
  <c r="AP140" i="96"/>
  <c r="AR140" i="96"/>
  <c r="AT140" i="96"/>
  <c r="AV140" i="96"/>
  <c r="AX140" i="96"/>
  <c r="BA140" i="96"/>
  <c r="BC140" i="96"/>
  <c r="BF140" i="96"/>
  <c r="BI140" i="96"/>
  <c r="BK140" i="96"/>
  <c r="BM140" i="96"/>
  <c r="BO140" i="96"/>
  <c r="BQ140" i="96"/>
  <c r="BS140" i="96"/>
  <c r="BU140" i="96"/>
  <c r="BW140" i="96"/>
  <c r="BY140" i="96"/>
  <c r="AL135" i="95"/>
  <c r="AN135" i="95"/>
  <c r="AP135" i="95"/>
  <c r="AR135" i="95"/>
  <c r="AT135" i="95"/>
  <c r="AV135" i="95"/>
  <c r="AX135" i="95"/>
  <c r="BA135" i="95"/>
  <c r="BC135" i="95"/>
  <c r="BF135" i="95"/>
  <c r="BI135" i="95"/>
  <c r="BK135" i="95"/>
  <c r="BM135" i="95"/>
  <c r="BO135" i="95"/>
  <c r="BQ135" i="95"/>
  <c r="BS135" i="95"/>
  <c r="BU135" i="95"/>
  <c r="BW135" i="95"/>
  <c r="BY135" i="95"/>
  <c r="AL136" i="95"/>
  <c r="AN136" i="95"/>
  <c r="AP136" i="95"/>
  <c r="AR136" i="95"/>
  <c r="AT136" i="95"/>
  <c r="AV136" i="95"/>
  <c r="AX136" i="95"/>
  <c r="BA136" i="95"/>
  <c r="BC136" i="95"/>
  <c r="BF136" i="95"/>
  <c r="BI136" i="95"/>
  <c r="BK136" i="95"/>
  <c r="BM136" i="95"/>
  <c r="BO136" i="95"/>
  <c r="BQ136" i="95"/>
  <c r="BS136" i="95"/>
  <c r="BU136" i="95"/>
  <c r="BW136" i="95"/>
  <c r="BY136" i="95"/>
  <c r="AL137" i="95"/>
  <c r="AN137" i="95"/>
  <c r="AP137" i="95"/>
  <c r="AR137" i="95"/>
  <c r="AT137" i="95"/>
  <c r="AV137" i="95"/>
  <c r="AX137" i="95"/>
  <c r="BA137" i="95"/>
  <c r="BC137" i="95"/>
  <c r="BF137" i="95"/>
  <c r="BI137" i="95"/>
  <c r="BK137" i="95"/>
  <c r="BM137" i="95"/>
  <c r="BO137" i="95"/>
  <c r="BQ137" i="95"/>
  <c r="BS137" i="95"/>
  <c r="BU137" i="95"/>
  <c r="BW137" i="95"/>
  <c r="BY137" i="95"/>
  <c r="AL138" i="95"/>
  <c r="AN138" i="95"/>
  <c r="AP138" i="95"/>
  <c r="AR138" i="95"/>
  <c r="AT138" i="95"/>
  <c r="AV138" i="95"/>
  <c r="AX138" i="95"/>
  <c r="BA138" i="95"/>
  <c r="BC138" i="95"/>
  <c r="BF138" i="95"/>
  <c r="BI138" i="95"/>
  <c r="BK138" i="95"/>
  <c r="BM138" i="95"/>
  <c r="BO138" i="95"/>
  <c r="BQ138" i="95"/>
  <c r="BS138" i="95"/>
  <c r="BU138" i="95"/>
  <c r="BW138" i="95"/>
  <c r="BY138" i="95"/>
  <c r="AL139" i="95"/>
  <c r="AN139" i="95"/>
  <c r="AP139" i="95"/>
  <c r="AR139" i="95"/>
  <c r="AT139" i="95"/>
  <c r="AV139" i="95"/>
  <c r="AX139" i="95"/>
  <c r="BA139" i="95"/>
  <c r="BC139" i="95"/>
  <c r="BF139" i="95"/>
  <c r="BI139" i="95"/>
  <c r="BK139" i="95"/>
  <c r="BM139" i="95"/>
  <c r="BO139" i="95"/>
  <c r="BQ139" i="95"/>
  <c r="BS139" i="95"/>
  <c r="BU139" i="95"/>
  <c r="BW139" i="95"/>
  <c r="BY139" i="95"/>
  <c r="AL140" i="95"/>
  <c r="AN140" i="95"/>
  <c r="AP140" i="95"/>
  <c r="AR140" i="95"/>
  <c r="AT140" i="95"/>
  <c r="AV140" i="95"/>
  <c r="AX140" i="95"/>
  <c r="BA140" i="95"/>
  <c r="BC140" i="95"/>
  <c r="BF140" i="95"/>
  <c r="BI140" i="95"/>
  <c r="BK140" i="95"/>
  <c r="BM140" i="95"/>
  <c r="BO140" i="95"/>
  <c r="BQ140" i="95"/>
  <c r="BS140" i="95"/>
  <c r="BU140" i="95"/>
  <c r="BW140" i="95"/>
  <c r="BY140" i="95"/>
  <c r="AL141" i="94"/>
  <c r="AN141" i="94"/>
  <c r="AP141" i="94"/>
  <c r="AR141" i="94"/>
  <c r="AT141" i="94"/>
  <c r="AV141" i="94"/>
  <c r="AX141" i="94"/>
  <c r="BA141" i="94"/>
  <c r="BC141" i="94"/>
  <c r="BF141" i="94"/>
  <c r="BI141" i="94"/>
  <c r="BK141" i="94"/>
  <c r="BM141" i="94"/>
  <c r="BO141" i="94"/>
  <c r="BQ141" i="94"/>
  <c r="BS141" i="94"/>
  <c r="BU141" i="94"/>
  <c r="BW141" i="94"/>
  <c r="BY141" i="94"/>
  <c r="AL142" i="94"/>
  <c r="AN142" i="94"/>
  <c r="AP142" i="94"/>
  <c r="AR142" i="94"/>
  <c r="AT142" i="94"/>
  <c r="AV142" i="94"/>
  <c r="AX142" i="94"/>
  <c r="BA142" i="94"/>
  <c r="BC142" i="94"/>
  <c r="BF142" i="94"/>
  <c r="BI142" i="94"/>
  <c r="BK142" i="94"/>
  <c r="BM142" i="94"/>
  <c r="BO142" i="94"/>
  <c r="BQ142" i="94"/>
  <c r="BS142" i="94"/>
  <c r="BU142" i="94"/>
  <c r="BW142" i="94"/>
  <c r="BY142" i="94"/>
  <c r="AL143" i="94"/>
  <c r="AN143" i="94"/>
  <c r="AP143" i="94"/>
  <c r="AR143" i="94"/>
  <c r="AT143" i="94"/>
  <c r="AV143" i="94"/>
  <c r="AX143" i="94"/>
  <c r="BA143" i="94"/>
  <c r="BC143" i="94"/>
  <c r="BF143" i="94"/>
  <c r="BI143" i="94"/>
  <c r="BK143" i="94"/>
  <c r="BM143" i="94"/>
  <c r="BO143" i="94"/>
  <c r="BQ143" i="94"/>
  <c r="BS143" i="94"/>
  <c r="BU143" i="94"/>
  <c r="BW143" i="94"/>
  <c r="BY143" i="94"/>
  <c r="AL144" i="94"/>
  <c r="AN144" i="94"/>
  <c r="AP144" i="94"/>
  <c r="AR144" i="94"/>
  <c r="AT144" i="94"/>
  <c r="AV144" i="94"/>
  <c r="AX144" i="94"/>
  <c r="BA144" i="94"/>
  <c r="BC144" i="94"/>
  <c r="BF144" i="94"/>
  <c r="BI144" i="94"/>
  <c r="BK144" i="94"/>
  <c r="BM144" i="94"/>
  <c r="BO144" i="94"/>
  <c r="BQ144" i="94"/>
  <c r="BS144" i="94"/>
  <c r="BU144" i="94"/>
  <c r="BW144" i="94"/>
  <c r="BY144" i="94"/>
  <c r="AL145" i="94"/>
  <c r="AN145" i="94"/>
  <c r="AP145" i="94"/>
  <c r="AR145" i="94"/>
  <c r="AT145" i="94"/>
  <c r="AV145" i="94"/>
  <c r="AX145" i="94"/>
  <c r="BA145" i="94"/>
  <c r="BC145" i="94"/>
  <c r="BF145" i="94"/>
  <c r="BI145" i="94"/>
  <c r="BK145" i="94"/>
  <c r="BM145" i="94"/>
  <c r="BO145" i="94"/>
  <c r="BQ145" i="94"/>
  <c r="BS145" i="94"/>
  <c r="BU145" i="94"/>
  <c r="BW145" i="94"/>
  <c r="BY145" i="94"/>
  <c r="AL146" i="94"/>
  <c r="AN146" i="94"/>
  <c r="AP146" i="94"/>
  <c r="AR146" i="94"/>
  <c r="AT146" i="94"/>
  <c r="AV146" i="94"/>
  <c r="AX146" i="94"/>
  <c r="BA146" i="94"/>
  <c r="BC146" i="94"/>
  <c r="BF146" i="94"/>
  <c r="BI146" i="94"/>
  <c r="BK146" i="94"/>
  <c r="BM146" i="94"/>
  <c r="BO146" i="94"/>
  <c r="BQ146" i="94"/>
  <c r="BS146" i="94"/>
  <c r="BU146" i="94"/>
  <c r="BW146" i="94"/>
  <c r="BY146" i="94"/>
  <c r="AL139" i="93"/>
  <c r="AN139" i="93"/>
  <c r="AP139" i="93"/>
  <c r="AR139" i="93"/>
  <c r="AT139" i="93"/>
  <c r="AV139" i="93"/>
  <c r="AX139" i="93"/>
  <c r="BA139" i="93"/>
  <c r="BC139" i="93"/>
  <c r="BF139" i="93"/>
  <c r="BI139" i="93"/>
  <c r="BK139" i="93"/>
  <c r="BM139" i="93"/>
  <c r="BO139" i="93"/>
  <c r="BQ139" i="93"/>
  <c r="BS139" i="93"/>
  <c r="BU139" i="93"/>
  <c r="BW139" i="93"/>
  <c r="BY139" i="93"/>
  <c r="AL140" i="93"/>
  <c r="AN140" i="93"/>
  <c r="AP140" i="93"/>
  <c r="AR140" i="93"/>
  <c r="AT140" i="93"/>
  <c r="AV140" i="93"/>
  <c r="AX140" i="93"/>
  <c r="BA140" i="93"/>
  <c r="BC140" i="93"/>
  <c r="BF140" i="93"/>
  <c r="BI140" i="93"/>
  <c r="BK140" i="93"/>
  <c r="BM140" i="93"/>
  <c r="BO140" i="93"/>
  <c r="BQ140" i="93"/>
  <c r="BS140" i="93"/>
  <c r="BU140" i="93"/>
  <c r="BW140" i="93"/>
  <c r="BY140" i="93"/>
  <c r="AL141" i="93"/>
  <c r="AN141" i="93"/>
  <c r="AP141" i="93"/>
  <c r="AR141" i="93"/>
  <c r="AT141" i="93"/>
  <c r="AV141" i="93"/>
  <c r="AX141" i="93"/>
  <c r="BA141" i="93"/>
  <c r="BC141" i="93"/>
  <c r="BF141" i="93"/>
  <c r="BI141" i="93"/>
  <c r="BK141" i="93"/>
  <c r="BM141" i="93"/>
  <c r="BO141" i="93"/>
  <c r="BQ141" i="93"/>
  <c r="BS141" i="93"/>
  <c r="BU141" i="93"/>
  <c r="BW141" i="93"/>
  <c r="BY141" i="93"/>
  <c r="AL142" i="93"/>
  <c r="AN142" i="93"/>
  <c r="AP142" i="93"/>
  <c r="AR142" i="93"/>
  <c r="AT142" i="93"/>
  <c r="AV142" i="93"/>
  <c r="AX142" i="93"/>
  <c r="BA142" i="93"/>
  <c r="BC142" i="93"/>
  <c r="BF142" i="93"/>
  <c r="BI142" i="93"/>
  <c r="BK142" i="93"/>
  <c r="BM142" i="93"/>
  <c r="BO142" i="93"/>
  <c r="BQ142" i="93"/>
  <c r="BS142" i="93"/>
  <c r="BU142" i="93"/>
  <c r="BW142" i="93"/>
  <c r="BY142" i="93"/>
  <c r="AL143" i="93"/>
  <c r="AN143" i="93"/>
  <c r="AP143" i="93"/>
  <c r="AR143" i="93"/>
  <c r="AT143" i="93"/>
  <c r="AV143" i="93"/>
  <c r="AX143" i="93"/>
  <c r="BA143" i="93"/>
  <c r="BC143" i="93"/>
  <c r="BF143" i="93"/>
  <c r="BI143" i="93"/>
  <c r="BK143" i="93"/>
  <c r="BM143" i="93"/>
  <c r="BO143" i="93"/>
  <c r="BQ143" i="93"/>
  <c r="BS143" i="93"/>
  <c r="BU143" i="93"/>
  <c r="BW143" i="93"/>
  <c r="BY143" i="93"/>
  <c r="AL144" i="93"/>
  <c r="AN144" i="93"/>
  <c r="AP144" i="93"/>
  <c r="AR144" i="93"/>
  <c r="AT144" i="93"/>
  <c r="AV144" i="93"/>
  <c r="AX144" i="93"/>
  <c r="BA144" i="93"/>
  <c r="BC144" i="93"/>
  <c r="BF144" i="93"/>
  <c r="BI144" i="93"/>
  <c r="BK144" i="93"/>
  <c r="BM144" i="93"/>
  <c r="BO144" i="93"/>
  <c r="BQ144" i="93"/>
  <c r="BS144" i="93"/>
  <c r="BU144" i="93"/>
  <c r="BW144" i="93"/>
  <c r="BY144" i="93"/>
  <c r="AL141" i="92"/>
  <c r="AN141" i="92"/>
  <c r="AP141" i="92"/>
  <c r="AR141" i="92"/>
  <c r="AT141" i="92"/>
  <c r="AV141" i="92"/>
  <c r="AX141" i="92"/>
  <c r="BA141" i="92"/>
  <c r="BC141" i="92"/>
  <c r="BF141" i="92"/>
  <c r="BI141" i="92"/>
  <c r="BK141" i="92"/>
  <c r="BM141" i="92"/>
  <c r="BO141" i="92"/>
  <c r="BQ141" i="92"/>
  <c r="BS141" i="92"/>
  <c r="BU141" i="92"/>
  <c r="BW141" i="92"/>
  <c r="BY141" i="92"/>
  <c r="AL142" i="92"/>
  <c r="AN142" i="92"/>
  <c r="AP142" i="92"/>
  <c r="AR142" i="92"/>
  <c r="AT142" i="92"/>
  <c r="AV142" i="92"/>
  <c r="AX142" i="92"/>
  <c r="BA142" i="92"/>
  <c r="BC142" i="92"/>
  <c r="BF142" i="92"/>
  <c r="BI142" i="92"/>
  <c r="BK142" i="92"/>
  <c r="BM142" i="92"/>
  <c r="BO142" i="92"/>
  <c r="BQ142" i="92"/>
  <c r="BS142" i="92"/>
  <c r="BU142" i="92"/>
  <c r="BW142" i="92"/>
  <c r="BY142" i="92"/>
  <c r="AL143" i="92"/>
  <c r="AN143" i="92"/>
  <c r="AP143" i="92"/>
  <c r="AR143" i="92"/>
  <c r="AT143" i="92"/>
  <c r="AV143" i="92"/>
  <c r="AX143" i="92"/>
  <c r="BA143" i="92"/>
  <c r="BC143" i="92"/>
  <c r="BF143" i="92"/>
  <c r="BI143" i="92"/>
  <c r="BK143" i="92"/>
  <c r="BM143" i="92"/>
  <c r="BO143" i="92"/>
  <c r="BQ143" i="92"/>
  <c r="BS143" i="92"/>
  <c r="BU143" i="92"/>
  <c r="BW143" i="92"/>
  <c r="BY143" i="92"/>
  <c r="AL144" i="92"/>
  <c r="AN144" i="92"/>
  <c r="AP144" i="92"/>
  <c r="AR144" i="92"/>
  <c r="AT144" i="92"/>
  <c r="AV144" i="92"/>
  <c r="AX144" i="92"/>
  <c r="BA144" i="92"/>
  <c r="BC144" i="92"/>
  <c r="BF144" i="92"/>
  <c r="BI144" i="92"/>
  <c r="BK144" i="92"/>
  <c r="BM144" i="92"/>
  <c r="BO144" i="92"/>
  <c r="BQ144" i="92"/>
  <c r="BS144" i="92"/>
  <c r="BU144" i="92"/>
  <c r="BW144" i="92"/>
  <c r="BY144" i="92"/>
  <c r="AL25" i="93"/>
  <c r="AN25" i="93"/>
  <c r="AP25" i="93"/>
  <c r="AR25" i="93"/>
  <c r="AT25" i="93"/>
  <c r="AV25" i="93"/>
  <c r="AX25" i="93"/>
  <c r="BA25" i="93"/>
  <c r="BC25" i="93"/>
  <c r="BF25" i="93"/>
  <c r="BI25" i="93"/>
  <c r="BK25" i="93"/>
  <c r="BM25" i="93"/>
  <c r="BO25" i="93"/>
  <c r="BQ25" i="93"/>
  <c r="BS25" i="93"/>
  <c r="BU25" i="93"/>
  <c r="BW25" i="93"/>
  <c r="BY25" i="93"/>
  <c r="AL26" i="93"/>
  <c r="AN26" i="93"/>
  <c r="AP26" i="93"/>
  <c r="AR26" i="93"/>
  <c r="AT26" i="93"/>
  <c r="AV26" i="93"/>
  <c r="AX26" i="93"/>
  <c r="BA26" i="93"/>
  <c r="BC26" i="93"/>
  <c r="BF26" i="93"/>
  <c r="BI26" i="93"/>
  <c r="BK26" i="93"/>
  <c r="BM26" i="93"/>
  <c r="BO26" i="93"/>
  <c r="BQ26" i="93"/>
  <c r="BS26" i="93"/>
  <c r="BU26" i="93"/>
  <c r="BW26" i="93"/>
  <c r="BY26" i="93"/>
  <c r="AL25" i="94"/>
  <c r="AN25" i="94"/>
  <c r="AP25" i="94"/>
  <c r="AR25" i="94"/>
  <c r="AT25" i="94"/>
  <c r="AV25" i="94"/>
  <c r="AX25" i="94"/>
  <c r="BA25" i="94"/>
  <c r="BC25" i="94"/>
  <c r="BF25" i="94"/>
  <c r="BI25" i="94"/>
  <c r="BK25" i="94"/>
  <c r="BM25" i="94"/>
  <c r="BO25" i="94"/>
  <c r="BQ25" i="94"/>
  <c r="BS25" i="94"/>
  <c r="BU25" i="94"/>
  <c r="BW25" i="94"/>
  <c r="BY25" i="94"/>
  <c r="AL26" i="94"/>
  <c r="AN26" i="94"/>
  <c r="AP26" i="94"/>
  <c r="AR26" i="94"/>
  <c r="AT26" i="94"/>
  <c r="AV26" i="94"/>
  <c r="AX26" i="94"/>
  <c r="BA26" i="94"/>
  <c r="BC26" i="94"/>
  <c r="BF26" i="94"/>
  <c r="BI26" i="94"/>
  <c r="BK26" i="94"/>
  <c r="BM26" i="94"/>
  <c r="BO26" i="94"/>
  <c r="BQ26" i="94"/>
  <c r="BS26" i="94"/>
  <c r="BU26" i="94"/>
  <c r="BW26" i="94"/>
  <c r="BY26" i="94"/>
  <c r="AL25" i="95"/>
  <c r="AN25" i="95"/>
  <c r="AP25" i="95"/>
  <c r="AR25" i="95"/>
  <c r="AT25" i="95"/>
  <c r="AV25" i="95"/>
  <c r="AX25" i="95"/>
  <c r="BA25" i="95"/>
  <c r="BC25" i="95"/>
  <c r="BF25" i="95"/>
  <c r="BI25" i="95"/>
  <c r="BK25" i="95"/>
  <c r="BM25" i="95"/>
  <c r="BO25" i="95"/>
  <c r="BQ25" i="95"/>
  <c r="BS25" i="95"/>
  <c r="BU25" i="95"/>
  <c r="BW25" i="95"/>
  <c r="BY25" i="95"/>
  <c r="AL26" i="95"/>
  <c r="AN26" i="95"/>
  <c r="AP26" i="95"/>
  <c r="AR26" i="95"/>
  <c r="AT26" i="95"/>
  <c r="AV26" i="95"/>
  <c r="AX26" i="95"/>
  <c r="BA26" i="95"/>
  <c r="BC26" i="95"/>
  <c r="BF26" i="95"/>
  <c r="BI26" i="95"/>
  <c r="BK26" i="95"/>
  <c r="BM26" i="95"/>
  <c r="BO26" i="95"/>
  <c r="BQ26" i="95"/>
  <c r="BS26" i="95"/>
  <c r="BU26" i="95"/>
  <c r="BW26" i="95"/>
  <c r="BY26" i="95"/>
  <c r="AL25" i="96"/>
  <c r="AN25" i="96"/>
  <c r="AP25" i="96"/>
  <c r="AR25" i="96"/>
  <c r="AT25" i="96"/>
  <c r="AV25" i="96"/>
  <c r="AX25" i="96"/>
  <c r="BA25" i="96"/>
  <c r="BC25" i="96"/>
  <c r="BF25" i="96"/>
  <c r="BI25" i="96"/>
  <c r="BK25" i="96"/>
  <c r="BM25" i="96"/>
  <c r="BO25" i="96"/>
  <c r="BQ25" i="96"/>
  <c r="BS25" i="96"/>
  <c r="BU25" i="96"/>
  <c r="BW25" i="96"/>
  <c r="BY25" i="96"/>
  <c r="AL26" i="96"/>
  <c r="AN26" i="96"/>
  <c r="AP26" i="96"/>
  <c r="AR26" i="96"/>
  <c r="AT26" i="96"/>
  <c r="AV26" i="96"/>
  <c r="AX26" i="96"/>
  <c r="BA26" i="96"/>
  <c r="BC26" i="96"/>
  <c r="BF26" i="96"/>
  <c r="BI26" i="96"/>
  <c r="BK26" i="96"/>
  <c r="BM26" i="96"/>
  <c r="BO26" i="96"/>
  <c r="BQ26" i="96"/>
  <c r="BS26" i="96"/>
  <c r="BU26" i="96"/>
  <c r="BW26" i="96"/>
  <c r="BY26" i="96"/>
  <c r="AL25" i="97"/>
  <c r="AN25" i="97"/>
  <c r="AP25" i="97"/>
  <c r="AR25" i="97"/>
  <c r="AT25" i="97"/>
  <c r="AV25" i="97"/>
  <c r="AX25" i="97"/>
  <c r="BA25" i="97"/>
  <c r="BC25" i="97"/>
  <c r="BF25" i="97"/>
  <c r="BI25" i="97"/>
  <c r="BK25" i="97"/>
  <c r="BM25" i="97"/>
  <c r="BO25" i="97"/>
  <c r="BQ25" i="97"/>
  <c r="BS25" i="97"/>
  <c r="BU25" i="97"/>
  <c r="BW25" i="97"/>
  <c r="BY25" i="97"/>
  <c r="AL26" i="97"/>
  <c r="AN26" i="97"/>
  <c r="AP26" i="97"/>
  <c r="AR26" i="97"/>
  <c r="AT26" i="97"/>
  <c r="AV26" i="97"/>
  <c r="AX26" i="97"/>
  <c r="BA26" i="97"/>
  <c r="BC26" i="97"/>
  <c r="BF26" i="97"/>
  <c r="BI26" i="97"/>
  <c r="BK26" i="97"/>
  <c r="BM26" i="97"/>
  <c r="BO26" i="97"/>
  <c r="BQ26" i="97"/>
  <c r="BS26" i="97"/>
  <c r="BU26" i="97"/>
  <c r="BW26" i="97"/>
  <c r="BY26" i="97"/>
  <c r="AL25" i="98"/>
  <c r="AN25" i="98"/>
  <c r="AP25" i="98"/>
  <c r="AR25" i="98"/>
  <c r="AT25" i="98"/>
  <c r="AV25" i="98"/>
  <c r="AX25" i="98"/>
  <c r="BA25" i="98"/>
  <c r="BC25" i="98"/>
  <c r="BF25" i="98"/>
  <c r="BI25" i="98"/>
  <c r="BK25" i="98"/>
  <c r="BM25" i="98"/>
  <c r="BO25" i="98"/>
  <c r="BQ25" i="98"/>
  <c r="BS25" i="98"/>
  <c r="BU25" i="98"/>
  <c r="BW25" i="98"/>
  <c r="BY25" i="98"/>
  <c r="AL26" i="98"/>
  <c r="AN26" i="98"/>
  <c r="AP26" i="98"/>
  <c r="AR26" i="98"/>
  <c r="AT26" i="98"/>
  <c r="AV26" i="98"/>
  <c r="AX26" i="98"/>
  <c r="BA26" i="98"/>
  <c r="BC26" i="98"/>
  <c r="BF26" i="98"/>
  <c r="BI26" i="98"/>
  <c r="BK26" i="98"/>
  <c r="BM26" i="98"/>
  <c r="BO26" i="98"/>
  <c r="BQ26" i="98"/>
  <c r="BS26" i="98"/>
  <c r="BU26" i="98"/>
  <c r="BW26" i="98"/>
  <c r="BY26" i="98"/>
  <c r="AL25" i="99"/>
  <c r="AN25" i="99"/>
  <c r="AP25" i="99"/>
  <c r="AR25" i="99"/>
  <c r="AT25" i="99"/>
  <c r="AV25" i="99"/>
  <c r="AX25" i="99"/>
  <c r="BA25" i="99"/>
  <c r="BC25" i="99"/>
  <c r="BF25" i="99"/>
  <c r="BI25" i="99"/>
  <c r="BK25" i="99"/>
  <c r="BM25" i="99"/>
  <c r="BO25" i="99"/>
  <c r="BQ25" i="99"/>
  <c r="BS25" i="99"/>
  <c r="BU25" i="99"/>
  <c r="BW25" i="99"/>
  <c r="BY25" i="99"/>
  <c r="AL26" i="99"/>
  <c r="AN26" i="99"/>
  <c r="AP26" i="99"/>
  <c r="AR26" i="99"/>
  <c r="AT26" i="99"/>
  <c r="AV26" i="99"/>
  <c r="AX26" i="99"/>
  <c r="BA26" i="99"/>
  <c r="BC26" i="99"/>
  <c r="BF26" i="99"/>
  <c r="BI26" i="99"/>
  <c r="BK26" i="99"/>
  <c r="BM26" i="99"/>
  <c r="BO26" i="99"/>
  <c r="BQ26" i="99"/>
  <c r="BS26" i="99"/>
  <c r="BU26" i="99"/>
  <c r="BW26" i="99"/>
  <c r="BY26" i="99"/>
  <c r="AL27" i="100"/>
  <c r="AN27" i="100"/>
  <c r="AP27" i="100"/>
  <c r="AR27" i="100"/>
  <c r="AT27" i="100"/>
  <c r="AV27" i="100"/>
  <c r="AX27" i="100"/>
  <c r="BA27" i="100"/>
  <c r="BC27" i="100"/>
  <c r="BF27" i="100"/>
  <c r="BI27" i="100"/>
  <c r="BK27" i="100"/>
  <c r="BM27" i="100"/>
  <c r="BO27" i="100"/>
  <c r="BQ27" i="100"/>
  <c r="BS27" i="100"/>
  <c r="BU27" i="100"/>
  <c r="BW27" i="100"/>
  <c r="BY27" i="100"/>
  <c r="AL28" i="100"/>
  <c r="AN28" i="100"/>
  <c r="AP28" i="100"/>
  <c r="AR28" i="100"/>
  <c r="AT28" i="100"/>
  <c r="AV28" i="100"/>
  <c r="AX28" i="100"/>
  <c r="BA28" i="100"/>
  <c r="BC28" i="100"/>
  <c r="BF28" i="100"/>
  <c r="BI28" i="100"/>
  <c r="BK28" i="100"/>
  <c r="BM28" i="100"/>
  <c r="BO28" i="100"/>
  <c r="BQ28" i="100"/>
  <c r="BS28" i="100"/>
  <c r="BU28" i="100"/>
  <c r="BW28" i="100"/>
  <c r="BY28" i="100"/>
  <c r="AL27" i="101"/>
  <c r="AN27" i="101"/>
  <c r="AP27" i="101"/>
  <c r="AR27" i="101"/>
  <c r="AT27" i="101"/>
  <c r="AV27" i="101"/>
  <c r="AX27" i="101"/>
  <c r="BA27" i="101"/>
  <c r="BC27" i="101"/>
  <c r="BF27" i="101"/>
  <c r="BI27" i="101"/>
  <c r="BK27" i="101"/>
  <c r="BM27" i="101"/>
  <c r="BO27" i="101"/>
  <c r="BQ27" i="101"/>
  <c r="BS27" i="101"/>
  <c r="BU27" i="101"/>
  <c r="BW27" i="101"/>
  <c r="BY27" i="101"/>
  <c r="AL28" i="101"/>
  <c r="AN28" i="101"/>
  <c r="AP28" i="101"/>
  <c r="AR28" i="101"/>
  <c r="AT28" i="101"/>
  <c r="AV28" i="101"/>
  <c r="AX28" i="101"/>
  <c r="BA28" i="101"/>
  <c r="BC28" i="101"/>
  <c r="BF28" i="101"/>
  <c r="BI28" i="101"/>
  <c r="BK28" i="101"/>
  <c r="BM28" i="101"/>
  <c r="BO28" i="101"/>
  <c r="BQ28" i="101"/>
  <c r="BS28" i="101"/>
  <c r="BU28" i="101"/>
  <c r="BW28" i="101"/>
  <c r="BY28" i="101"/>
  <c r="AL27" i="102"/>
  <c r="AN27" i="102"/>
  <c r="AP27" i="102"/>
  <c r="AR27" i="102"/>
  <c r="AT27" i="102"/>
  <c r="AV27" i="102"/>
  <c r="AX27" i="102"/>
  <c r="BA27" i="102"/>
  <c r="BC27" i="102"/>
  <c r="BF27" i="102"/>
  <c r="BI27" i="102"/>
  <c r="BK27" i="102"/>
  <c r="BM27" i="102"/>
  <c r="BO27" i="102"/>
  <c r="BQ27" i="102"/>
  <c r="BS27" i="102"/>
  <c r="BU27" i="102"/>
  <c r="BW27" i="102"/>
  <c r="BY27" i="102"/>
  <c r="AL28" i="102"/>
  <c r="AN28" i="102"/>
  <c r="AP28" i="102"/>
  <c r="AR28" i="102"/>
  <c r="AT28" i="102"/>
  <c r="AV28" i="102"/>
  <c r="AX28" i="102"/>
  <c r="BA28" i="102"/>
  <c r="BC28" i="102"/>
  <c r="BF28" i="102"/>
  <c r="BI28" i="102"/>
  <c r="BK28" i="102"/>
  <c r="BM28" i="102"/>
  <c r="BO28" i="102"/>
  <c r="BQ28" i="102"/>
  <c r="BS28" i="102"/>
  <c r="BU28" i="102"/>
  <c r="BW28" i="102"/>
  <c r="BY28" i="102"/>
  <c r="AL27" i="103"/>
  <c r="AN27" i="103"/>
  <c r="AP27" i="103"/>
  <c r="AR27" i="103"/>
  <c r="AT27" i="103"/>
  <c r="AV27" i="103"/>
  <c r="AX27" i="103"/>
  <c r="BA27" i="103"/>
  <c r="BC27" i="103"/>
  <c r="BF27" i="103"/>
  <c r="BI27" i="103"/>
  <c r="BK27" i="103"/>
  <c r="BM27" i="103"/>
  <c r="BO27" i="103"/>
  <c r="BQ27" i="103"/>
  <c r="BS27" i="103"/>
  <c r="BU27" i="103"/>
  <c r="BW27" i="103"/>
  <c r="BY27" i="103"/>
  <c r="AL28" i="103"/>
  <c r="AN28" i="103"/>
  <c r="AP28" i="103"/>
  <c r="AR28" i="103"/>
  <c r="AT28" i="103"/>
  <c r="AV28" i="103"/>
  <c r="AX28" i="103"/>
  <c r="BA28" i="103"/>
  <c r="BC28" i="103"/>
  <c r="BF28" i="103"/>
  <c r="BI28" i="103"/>
  <c r="BK28" i="103"/>
  <c r="BM28" i="103"/>
  <c r="BO28" i="103"/>
  <c r="BQ28" i="103"/>
  <c r="BS28" i="103"/>
  <c r="BU28" i="103"/>
  <c r="BW28" i="103"/>
  <c r="BY28" i="103"/>
  <c r="D27" i="103"/>
  <c r="D27" i="102"/>
  <c r="D27" i="101"/>
  <c r="D27" i="100"/>
  <c r="D25" i="99"/>
  <c r="D25" i="98"/>
  <c r="D25" i="97"/>
  <c r="D25" i="96"/>
  <c r="D25" i="95"/>
  <c r="D25" i="94"/>
  <c r="D25" i="93"/>
  <c r="AL25" i="92"/>
  <c r="AN25" i="92"/>
  <c r="AP25" i="92"/>
  <c r="AR25" i="92"/>
  <c r="AT25" i="92"/>
  <c r="AV25" i="92"/>
  <c r="AX25" i="92"/>
  <c r="BA25" i="92"/>
  <c r="BC25" i="92"/>
  <c r="BF25" i="92"/>
  <c r="BI25" i="92"/>
  <c r="BK25" i="92"/>
  <c r="BM25" i="92"/>
  <c r="BO25" i="92"/>
  <c r="BQ25" i="92"/>
  <c r="BS25" i="92"/>
  <c r="BU25" i="92"/>
  <c r="BW25" i="92"/>
  <c r="BY25" i="92"/>
  <c r="AL26" i="92"/>
  <c r="AN26" i="92"/>
  <c r="AP26" i="92"/>
  <c r="AR26" i="92"/>
  <c r="AT26" i="92"/>
  <c r="AV26" i="92"/>
  <c r="AX26" i="92"/>
  <c r="BA26" i="92"/>
  <c r="BC26" i="92"/>
  <c r="BF26" i="92"/>
  <c r="BI26" i="92"/>
  <c r="BK26" i="92"/>
  <c r="BM26" i="92"/>
  <c r="BO26" i="92"/>
  <c r="BQ26" i="92"/>
  <c r="BS26" i="92"/>
  <c r="BU26" i="92"/>
  <c r="BW26" i="92"/>
  <c r="BY26" i="92"/>
  <c r="D25" i="92"/>
  <c r="BY76" i="93"/>
  <c r="BW76" i="93"/>
  <c r="BU76" i="93"/>
  <c r="BS76" i="93"/>
  <c r="BQ76" i="93"/>
  <c r="BO76" i="93"/>
  <c r="BM76" i="93"/>
  <c r="BK76" i="93"/>
  <c r="BI76" i="93"/>
  <c r="BF76" i="93"/>
  <c r="BC76" i="93"/>
  <c r="BA76" i="93"/>
  <c r="AX76" i="93"/>
  <c r="AV76" i="93"/>
  <c r="AT76" i="93"/>
  <c r="AR76" i="93"/>
  <c r="AP76" i="93"/>
  <c r="AN76" i="93"/>
  <c r="AL76" i="93"/>
  <c r="BY75" i="93"/>
  <c r="BW75" i="93"/>
  <c r="BU75" i="93"/>
  <c r="BS75" i="93"/>
  <c r="BQ75" i="93"/>
  <c r="BO75" i="93"/>
  <c r="BM75" i="93"/>
  <c r="BK75" i="93"/>
  <c r="BI75" i="93"/>
  <c r="BF75" i="93"/>
  <c r="BC75" i="93"/>
  <c r="BA75" i="93"/>
  <c r="AX75" i="93"/>
  <c r="AV75" i="93"/>
  <c r="AT75" i="93"/>
  <c r="AR75" i="93"/>
  <c r="AP75" i="93"/>
  <c r="AN75" i="93"/>
  <c r="AL75" i="93"/>
  <c r="BY78" i="94"/>
  <c r="BW78" i="94"/>
  <c r="BU78" i="94"/>
  <c r="BS78" i="94"/>
  <c r="BQ78" i="94"/>
  <c r="BO78" i="94"/>
  <c r="BM78" i="94"/>
  <c r="BK78" i="94"/>
  <c r="BI78" i="94"/>
  <c r="BF78" i="94"/>
  <c r="BC78" i="94"/>
  <c r="BA78" i="94"/>
  <c r="AX78" i="94"/>
  <c r="AV78" i="94"/>
  <c r="AT78" i="94"/>
  <c r="AR78" i="94"/>
  <c r="AP78" i="94"/>
  <c r="AN78" i="94"/>
  <c r="AL78" i="94"/>
  <c r="BY77" i="94"/>
  <c r="BW77" i="94"/>
  <c r="BU77" i="94"/>
  <c r="BS77" i="94"/>
  <c r="BQ77" i="94"/>
  <c r="BO77" i="94"/>
  <c r="BM77" i="94"/>
  <c r="BK77" i="94"/>
  <c r="BI77" i="94"/>
  <c r="BF77" i="94"/>
  <c r="BC77" i="94"/>
  <c r="BA77" i="94"/>
  <c r="AX77" i="94"/>
  <c r="AV77" i="94"/>
  <c r="AT77" i="94"/>
  <c r="AR77" i="94"/>
  <c r="AP77" i="94"/>
  <c r="AN77" i="94"/>
  <c r="AL77" i="94"/>
  <c r="BY76" i="92"/>
  <c r="BW76" i="92"/>
  <c r="BU76" i="92"/>
  <c r="BS76" i="92"/>
  <c r="BQ76" i="92"/>
  <c r="BO76" i="92"/>
  <c r="BM76" i="92"/>
  <c r="BK76" i="92"/>
  <c r="BI76" i="92"/>
  <c r="BF76" i="92"/>
  <c r="BC76" i="92"/>
  <c r="BA76" i="92"/>
  <c r="AX76" i="92"/>
  <c r="AV76" i="92"/>
  <c r="AT76" i="92"/>
  <c r="AR76" i="92"/>
  <c r="AP76" i="92"/>
  <c r="AN76" i="92"/>
  <c r="AL76" i="92"/>
  <c r="BY75" i="92"/>
  <c r="BW75" i="92"/>
  <c r="BU75" i="92"/>
  <c r="BS75" i="92"/>
  <c r="BQ75" i="92"/>
  <c r="BO75" i="92"/>
  <c r="BM75" i="92"/>
  <c r="BK75" i="92"/>
  <c r="BI75" i="92"/>
  <c r="BF75" i="92"/>
  <c r="BC75" i="92"/>
  <c r="BA75" i="92"/>
  <c r="AX75" i="92"/>
  <c r="AV75" i="92"/>
  <c r="AT75" i="92"/>
  <c r="AR75" i="92"/>
  <c r="AP75" i="92"/>
  <c r="AN75" i="92"/>
  <c r="AL75" i="92"/>
  <c r="AL153" i="93"/>
  <c r="AN153" i="93"/>
  <c r="AP153" i="93"/>
  <c r="AR153" i="93"/>
  <c r="AT153" i="93"/>
  <c r="AV153" i="93"/>
  <c r="AX153" i="93"/>
  <c r="BA153" i="93"/>
  <c r="BC153" i="93"/>
  <c r="BF153" i="93"/>
  <c r="BI153" i="93"/>
  <c r="BK153" i="93"/>
  <c r="BM153" i="93"/>
  <c r="BO153" i="93"/>
  <c r="BQ153" i="93"/>
  <c r="BS153" i="93"/>
  <c r="BU153" i="93"/>
  <c r="BW153" i="93"/>
  <c r="BY153" i="93"/>
  <c r="AL154" i="93"/>
  <c r="AN154" i="93"/>
  <c r="AP154" i="93"/>
  <c r="AR154" i="93"/>
  <c r="AT154" i="93"/>
  <c r="AV154" i="93"/>
  <c r="AX154" i="93"/>
  <c r="BA154" i="93"/>
  <c r="BC154" i="93"/>
  <c r="BF154" i="93"/>
  <c r="BI154" i="93"/>
  <c r="BK154" i="93"/>
  <c r="BM154" i="93"/>
  <c r="BO154" i="93"/>
  <c r="BQ154" i="93"/>
  <c r="BS154" i="93"/>
  <c r="BU154" i="93"/>
  <c r="BW154" i="93"/>
  <c r="BY154" i="93"/>
  <c r="AL155" i="94"/>
  <c r="AN155" i="94"/>
  <c r="AP155" i="94"/>
  <c r="AR155" i="94"/>
  <c r="AT155" i="94"/>
  <c r="AV155" i="94"/>
  <c r="AX155" i="94"/>
  <c r="BA155" i="94"/>
  <c r="BC155" i="94"/>
  <c r="BF155" i="94"/>
  <c r="BI155" i="94"/>
  <c r="BK155" i="94"/>
  <c r="BM155" i="94"/>
  <c r="BO155" i="94"/>
  <c r="BQ155" i="94"/>
  <c r="BS155" i="94"/>
  <c r="BU155" i="94"/>
  <c r="BW155" i="94"/>
  <c r="BY155" i="94"/>
  <c r="AL156" i="94"/>
  <c r="AN156" i="94"/>
  <c r="AP156" i="94"/>
  <c r="AR156" i="94"/>
  <c r="AT156" i="94"/>
  <c r="AV156" i="94"/>
  <c r="AX156" i="94"/>
  <c r="BA156" i="94"/>
  <c r="BC156" i="94"/>
  <c r="BF156" i="94"/>
  <c r="BI156" i="94"/>
  <c r="BK156" i="94"/>
  <c r="BM156" i="94"/>
  <c r="BO156" i="94"/>
  <c r="BQ156" i="94"/>
  <c r="BS156" i="94"/>
  <c r="BU156" i="94"/>
  <c r="BW156" i="94"/>
  <c r="BY156" i="94"/>
  <c r="AL149" i="95"/>
  <c r="AN149" i="95"/>
  <c r="AP149" i="95"/>
  <c r="AR149" i="95"/>
  <c r="AT149" i="95"/>
  <c r="AV149" i="95"/>
  <c r="AX149" i="95"/>
  <c r="BA149" i="95"/>
  <c r="BC149" i="95"/>
  <c r="BF149" i="95"/>
  <c r="BI149" i="95"/>
  <c r="BK149" i="95"/>
  <c r="BM149" i="95"/>
  <c r="BO149" i="95"/>
  <c r="BQ149" i="95"/>
  <c r="BS149" i="95"/>
  <c r="BU149" i="95"/>
  <c r="BW149" i="95"/>
  <c r="BY149" i="95"/>
  <c r="AL150" i="95"/>
  <c r="AN150" i="95"/>
  <c r="AP150" i="95"/>
  <c r="AR150" i="95"/>
  <c r="AT150" i="95"/>
  <c r="AV150" i="95"/>
  <c r="AX150" i="95"/>
  <c r="BA150" i="95"/>
  <c r="BC150" i="95"/>
  <c r="BF150" i="95"/>
  <c r="BI150" i="95"/>
  <c r="BK150" i="95"/>
  <c r="BM150" i="95"/>
  <c r="BO150" i="95"/>
  <c r="BQ150" i="95"/>
  <c r="BS150" i="95"/>
  <c r="BU150" i="95"/>
  <c r="BW150" i="95"/>
  <c r="BY150" i="95"/>
  <c r="AL149" i="96"/>
  <c r="AN149" i="96"/>
  <c r="AP149" i="96"/>
  <c r="AR149" i="96"/>
  <c r="AT149" i="96"/>
  <c r="AV149" i="96"/>
  <c r="AX149" i="96"/>
  <c r="BA149" i="96"/>
  <c r="BC149" i="96"/>
  <c r="BF149" i="96"/>
  <c r="BI149" i="96"/>
  <c r="BK149" i="96"/>
  <c r="BM149" i="96"/>
  <c r="BO149" i="96"/>
  <c r="BQ149" i="96"/>
  <c r="BS149" i="96"/>
  <c r="BU149" i="96"/>
  <c r="BW149" i="96"/>
  <c r="BY149" i="96"/>
  <c r="AL150" i="96"/>
  <c r="AN150" i="96"/>
  <c r="AP150" i="96"/>
  <c r="AR150" i="96"/>
  <c r="AT150" i="96"/>
  <c r="AV150" i="96"/>
  <c r="AX150" i="96"/>
  <c r="BA150" i="96"/>
  <c r="BC150" i="96"/>
  <c r="BF150" i="96"/>
  <c r="BI150" i="96"/>
  <c r="BK150" i="96"/>
  <c r="BM150" i="96"/>
  <c r="BO150" i="96"/>
  <c r="BQ150" i="96"/>
  <c r="BS150" i="96"/>
  <c r="BU150" i="96"/>
  <c r="BW150" i="96"/>
  <c r="BY150" i="96"/>
  <c r="AL147" i="97"/>
  <c r="AN147" i="97"/>
  <c r="AP147" i="97"/>
  <c r="AR147" i="97"/>
  <c r="AT147" i="97"/>
  <c r="AV147" i="97"/>
  <c r="AX147" i="97"/>
  <c r="BA147" i="97"/>
  <c r="BC147" i="97"/>
  <c r="BF147" i="97"/>
  <c r="BI147" i="97"/>
  <c r="BK147" i="97"/>
  <c r="BM147" i="97"/>
  <c r="BO147" i="97"/>
  <c r="BQ147" i="97"/>
  <c r="BS147" i="97"/>
  <c r="BU147" i="97"/>
  <c r="BW147" i="97"/>
  <c r="BY147" i="97"/>
  <c r="AL148" i="97"/>
  <c r="AN148" i="97"/>
  <c r="AP148" i="97"/>
  <c r="AR148" i="97"/>
  <c r="AT148" i="97"/>
  <c r="AV148" i="97"/>
  <c r="AX148" i="97"/>
  <c r="BA148" i="97"/>
  <c r="BC148" i="97"/>
  <c r="BF148" i="97"/>
  <c r="BI148" i="97"/>
  <c r="BK148" i="97"/>
  <c r="BM148" i="97"/>
  <c r="BO148" i="97"/>
  <c r="BQ148" i="97"/>
  <c r="BS148" i="97"/>
  <c r="BU148" i="97"/>
  <c r="BW148" i="97"/>
  <c r="BY148" i="97"/>
  <c r="AL147" i="98"/>
  <c r="AN147" i="98"/>
  <c r="AP147" i="98"/>
  <c r="AR147" i="98"/>
  <c r="AT147" i="98"/>
  <c r="AV147" i="98"/>
  <c r="AX147" i="98"/>
  <c r="BA147" i="98"/>
  <c r="BC147" i="98"/>
  <c r="BF147" i="98"/>
  <c r="BI147" i="98"/>
  <c r="BK147" i="98"/>
  <c r="BM147" i="98"/>
  <c r="BO147" i="98"/>
  <c r="BQ147" i="98"/>
  <c r="BS147" i="98"/>
  <c r="BU147" i="98"/>
  <c r="BW147" i="98"/>
  <c r="BY147" i="98"/>
  <c r="AL148" i="98"/>
  <c r="AN148" i="98"/>
  <c r="AP148" i="98"/>
  <c r="AR148" i="98"/>
  <c r="AT148" i="98"/>
  <c r="AV148" i="98"/>
  <c r="AX148" i="98"/>
  <c r="BA148" i="98"/>
  <c r="BC148" i="98"/>
  <c r="BF148" i="98"/>
  <c r="BI148" i="98"/>
  <c r="BK148" i="98"/>
  <c r="BM148" i="98"/>
  <c r="BO148" i="98"/>
  <c r="BQ148" i="98"/>
  <c r="BS148" i="98"/>
  <c r="BU148" i="98"/>
  <c r="BW148" i="98"/>
  <c r="BY148" i="98"/>
  <c r="AL147" i="99"/>
  <c r="AN147" i="99"/>
  <c r="AP147" i="99"/>
  <c r="AR147" i="99"/>
  <c r="AT147" i="99"/>
  <c r="AV147" i="99"/>
  <c r="AX147" i="99"/>
  <c r="BA147" i="99"/>
  <c r="BC147" i="99"/>
  <c r="BF147" i="99"/>
  <c r="BI147" i="99"/>
  <c r="BK147" i="99"/>
  <c r="BM147" i="99"/>
  <c r="BO147" i="99"/>
  <c r="BQ147" i="99"/>
  <c r="BS147" i="99"/>
  <c r="BU147" i="99"/>
  <c r="BW147" i="99"/>
  <c r="BY147" i="99"/>
  <c r="AL148" i="99"/>
  <c r="AN148" i="99"/>
  <c r="AP148" i="99"/>
  <c r="AR148" i="99"/>
  <c r="AT148" i="99"/>
  <c r="AV148" i="99"/>
  <c r="AX148" i="99"/>
  <c r="BA148" i="99"/>
  <c r="BC148" i="99"/>
  <c r="BF148" i="99"/>
  <c r="BI148" i="99"/>
  <c r="BK148" i="99"/>
  <c r="BM148" i="99"/>
  <c r="BO148" i="99"/>
  <c r="BQ148" i="99"/>
  <c r="BS148" i="99"/>
  <c r="BU148" i="99"/>
  <c r="BW148" i="99"/>
  <c r="BY148" i="99"/>
  <c r="AL145" i="100"/>
  <c r="AN145" i="100"/>
  <c r="AP145" i="100"/>
  <c r="AR145" i="100"/>
  <c r="AT145" i="100"/>
  <c r="AV145" i="100"/>
  <c r="AX145" i="100"/>
  <c r="BA145" i="100"/>
  <c r="BC145" i="100"/>
  <c r="BF145" i="100"/>
  <c r="BI145" i="100"/>
  <c r="BK145" i="100"/>
  <c r="BM145" i="100"/>
  <c r="BO145" i="100"/>
  <c r="BQ145" i="100"/>
  <c r="BS145" i="100"/>
  <c r="BU145" i="100"/>
  <c r="BW145" i="100"/>
  <c r="BY145" i="100"/>
  <c r="AL146" i="100"/>
  <c r="AN146" i="100"/>
  <c r="AP146" i="100"/>
  <c r="AR146" i="100"/>
  <c r="AT146" i="100"/>
  <c r="AV146" i="100"/>
  <c r="AX146" i="100"/>
  <c r="BA146" i="100"/>
  <c r="BC146" i="100"/>
  <c r="BF146" i="100"/>
  <c r="BI146" i="100"/>
  <c r="BK146" i="100"/>
  <c r="BM146" i="100"/>
  <c r="BO146" i="100"/>
  <c r="BQ146" i="100"/>
  <c r="BS146" i="100"/>
  <c r="BU146" i="100"/>
  <c r="BW146" i="100"/>
  <c r="BY146" i="100"/>
  <c r="AL145" i="101"/>
  <c r="AN145" i="101"/>
  <c r="AP145" i="101"/>
  <c r="AR145" i="101"/>
  <c r="AT145" i="101"/>
  <c r="AV145" i="101"/>
  <c r="AX145" i="101"/>
  <c r="BA145" i="101"/>
  <c r="BC145" i="101"/>
  <c r="BF145" i="101"/>
  <c r="BI145" i="101"/>
  <c r="BK145" i="101"/>
  <c r="BM145" i="101"/>
  <c r="BO145" i="101"/>
  <c r="BQ145" i="101"/>
  <c r="BS145" i="101"/>
  <c r="BU145" i="101"/>
  <c r="BW145" i="101"/>
  <c r="BY145" i="101"/>
  <c r="AL146" i="101"/>
  <c r="AN146" i="101"/>
  <c r="AP146" i="101"/>
  <c r="AR146" i="101"/>
  <c r="AT146" i="101"/>
  <c r="AV146" i="101"/>
  <c r="AX146" i="101"/>
  <c r="BA146" i="101"/>
  <c r="BC146" i="101"/>
  <c r="BF146" i="101"/>
  <c r="BI146" i="101"/>
  <c r="BK146" i="101"/>
  <c r="BM146" i="101"/>
  <c r="BO146" i="101"/>
  <c r="BQ146" i="101"/>
  <c r="BS146" i="101"/>
  <c r="BU146" i="101"/>
  <c r="BW146" i="101"/>
  <c r="BY146" i="101"/>
  <c r="AL143" i="102"/>
  <c r="AN143" i="102"/>
  <c r="AP143" i="102"/>
  <c r="AR143" i="102"/>
  <c r="AT143" i="102"/>
  <c r="AV143" i="102"/>
  <c r="AX143" i="102"/>
  <c r="BA143" i="102"/>
  <c r="BC143" i="102"/>
  <c r="BF143" i="102"/>
  <c r="BI143" i="102"/>
  <c r="BK143" i="102"/>
  <c r="BM143" i="102"/>
  <c r="BO143" i="102"/>
  <c r="BQ143" i="102"/>
  <c r="BS143" i="102"/>
  <c r="BU143" i="102"/>
  <c r="BW143" i="102"/>
  <c r="BY143" i="102"/>
  <c r="AL144" i="102"/>
  <c r="AN144" i="102"/>
  <c r="AP144" i="102"/>
  <c r="AR144" i="102"/>
  <c r="AT144" i="102"/>
  <c r="AV144" i="102"/>
  <c r="AX144" i="102"/>
  <c r="BA144" i="102"/>
  <c r="BC144" i="102"/>
  <c r="BF144" i="102"/>
  <c r="BI144" i="102"/>
  <c r="BK144" i="102"/>
  <c r="BM144" i="102"/>
  <c r="BO144" i="102"/>
  <c r="BQ144" i="102"/>
  <c r="BS144" i="102"/>
  <c r="BU144" i="102"/>
  <c r="BW144" i="102"/>
  <c r="BY144" i="102"/>
  <c r="AL143" i="103"/>
  <c r="AN143" i="103"/>
  <c r="AP143" i="103"/>
  <c r="AR143" i="103"/>
  <c r="AT143" i="103"/>
  <c r="AV143" i="103"/>
  <c r="AX143" i="103"/>
  <c r="BA143" i="103"/>
  <c r="BC143" i="103"/>
  <c r="BF143" i="103"/>
  <c r="BI143" i="103"/>
  <c r="BK143" i="103"/>
  <c r="BM143" i="103"/>
  <c r="BO143" i="103"/>
  <c r="BQ143" i="103"/>
  <c r="BS143" i="103"/>
  <c r="BU143" i="103"/>
  <c r="BW143" i="103"/>
  <c r="BY143" i="103"/>
  <c r="AL144" i="103"/>
  <c r="AN144" i="103"/>
  <c r="AP144" i="103"/>
  <c r="AR144" i="103"/>
  <c r="AT144" i="103"/>
  <c r="AV144" i="103"/>
  <c r="AX144" i="103"/>
  <c r="BA144" i="103"/>
  <c r="BC144" i="103"/>
  <c r="BF144" i="103"/>
  <c r="BI144" i="103"/>
  <c r="BK144" i="103"/>
  <c r="BM144" i="103"/>
  <c r="BO144" i="103"/>
  <c r="BQ144" i="103"/>
  <c r="BS144" i="103"/>
  <c r="BU144" i="103"/>
  <c r="BW144" i="103"/>
  <c r="BY144" i="103"/>
  <c r="AL153" i="92"/>
  <c r="AN153" i="92"/>
  <c r="AP153" i="92"/>
  <c r="AR153" i="92"/>
  <c r="AT153" i="92"/>
  <c r="AV153" i="92"/>
  <c r="AX153" i="92"/>
  <c r="BA153" i="92"/>
  <c r="BC153" i="92"/>
  <c r="BF153" i="92"/>
  <c r="BI153" i="92"/>
  <c r="BK153" i="92"/>
  <c r="BM153" i="92"/>
  <c r="BO153" i="92"/>
  <c r="BQ153" i="92"/>
  <c r="BS153" i="92"/>
  <c r="BU153" i="92"/>
  <c r="BW153" i="92"/>
  <c r="BY153" i="92"/>
  <c r="AL154" i="92"/>
  <c r="AN154" i="92"/>
  <c r="AP154" i="92"/>
  <c r="AR154" i="92"/>
  <c r="AT154" i="92"/>
  <c r="AV154" i="92"/>
  <c r="AX154" i="92"/>
  <c r="BA154" i="92"/>
  <c r="BC154" i="92"/>
  <c r="BF154" i="92"/>
  <c r="BI154" i="92"/>
  <c r="BK154" i="92"/>
  <c r="BM154" i="92"/>
  <c r="BO154" i="92"/>
  <c r="BQ154" i="92"/>
  <c r="BS154" i="92"/>
  <c r="BU154" i="92"/>
  <c r="BW154" i="92"/>
  <c r="BY154" i="92"/>
  <c r="AL231" i="93"/>
  <c r="AN231" i="93"/>
  <c r="AP231" i="93"/>
  <c r="AR231" i="93"/>
  <c r="AT231" i="93"/>
  <c r="AV231" i="93"/>
  <c r="AX231" i="93"/>
  <c r="BA231" i="93"/>
  <c r="BC231" i="93"/>
  <c r="BF231" i="93"/>
  <c r="BI231" i="93"/>
  <c r="BK231" i="93"/>
  <c r="BM231" i="93"/>
  <c r="BO231" i="93"/>
  <c r="BQ231" i="93"/>
  <c r="BS231" i="93"/>
  <c r="BU231" i="93"/>
  <c r="BW231" i="93"/>
  <c r="BY231" i="93"/>
  <c r="AL232" i="93"/>
  <c r="AN232" i="93"/>
  <c r="AP232" i="93"/>
  <c r="AR232" i="93"/>
  <c r="AT232" i="93"/>
  <c r="AV232" i="93"/>
  <c r="AX232" i="93"/>
  <c r="BA232" i="93"/>
  <c r="BC232" i="93"/>
  <c r="BF232" i="93"/>
  <c r="BI232" i="93"/>
  <c r="BK232" i="93"/>
  <c r="BM232" i="93"/>
  <c r="BO232" i="93"/>
  <c r="BQ232" i="93"/>
  <c r="BS232" i="93"/>
  <c r="BU232" i="93"/>
  <c r="BW232" i="93"/>
  <c r="BY232" i="93"/>
  <c r="AL233" i="94"/>
  <c r="AN233" i="94"/>
  <c r="AP233" i="94"/>
  <c r="AR233" i="94"/>
  <c r="AT233" i="94"/>
  <c r="AV233" i="94"/>
  <c r="AX233" i="94"/>
  <c r="BA233" i="94"/>
  <c r="BC233" i="94"/>
  <c r="BF233" i="94"/>
  <c r="BI233" i="94"/>
  <c r="BK233" i="94"/>
  <c r="BM233" i="94"/>
  <c r="BO233" i="94"/>
  <c r="BQ233" i="94"/>
  <c r="BS233" i="94"/>
  <c r="BU233" i="94"/>
  <c r="BW233" i="94"/>
  <c r="BY233" i="94"/>
  <c r="AL234" i="94"/>
  <c r="AN234" i="94"/>
  <c r="AP234" i="94"/>
  <c r="AR234" i="94"/>
  <c r="AT234" i="94"/>
  <c r="AV234" i="94"/>
  <c r="AX234" i="94"/>
  <c r="BA234" i="94"/>
  <c r="BC234" i="94"/>
  <c r="BF234" i="94"/>
  <c r="BI234" i="94"/>
  <c r="BK234" i="94"/>
  <c r="BM234" i="94"/>
  <c r="BO234" i="94"/>
  <c r="BQ234" i="94"/>
  <c r="BS234" i="94"/>
  <c r="BU234" i="94"/>
  <c r="BW234" i="94"/>
  <c r="BY234" i="94"/>
  <c r="AL227" i="95"/>
  <c r="AN227" i="95"/>
  <c r="AP227" i="95"/>
  <c r="AR227" i="95"/>
  <c r="AT227" i="95"/>
  <c r="AV227" i="95"/>
  <c r="AX227" i="95"/>
  <c r="BA227" i="95"/>
  <c r="BC227" i="95"/>
  <c r="BF227" i="95"/>
  <c r="BI227" i="95"/>
  <c r="BK227" i="95"/>
  <c r="BM227" i="95"/>
  <c r="BO227" i="95"/>
  <c r="BQ227" i="95"/>
  <c r="BS227" i="95"/>
  <c r="BU227" i="95"/>
  <c r="BW227" i="95"/>
  <c r="BY227" i="95"/>
  <c r="AL228" i="95"/>
  <c r="AN228" i="95"/>
  <c r="AP228" i="95"/>
  <c r="AR228" i="95"/>
  <c r="AT228" i="95"/>
  <c r="AV228" i="95"/>
  <c r="AX228" i="95"/>
  <c r="BA228" i="95"/>
  <c r="BC228" i="95"/>
  <c r="BF228" i="95"/>
  <c r="BI228" i="95"/>
  <c r="BK228" i="95"/>
  <c r="BM228" i="95"/>
  <c r="BO228" i="95"/>
  <c r="BQ228" i="95"/>
  <c r="BS228" i="95"/>
  <c r="BU228" i="95"/>
  <c r="BW228" i="95"/>
  <c r="BY228" i="95"/>
  <c r="AL225" i="96"/>
  <c r="AN225" i="96"/>
  <c r="AP225" i="96"/>
  <c r="AR225" i="96"/>
  <c r="AT225" i="96"/>
  <c r="AV225" i="96"/>
  <c r="AX225" i="96"/>
  <c r="BA225" i="96"/>
  <c r="BC225" i="96"/>
  <c r="BF225" i="96"/>
  <c r="BI225" i="96"/>
  <c r="BK225" i="96"/>
  <c r="BM225" i="96"/>
  <c r="BO225" i="96"/>
  <c r="BQ225" i="96"/>
  <c r="BS225" i="96"/>
  <c r="BU225" i="96"/>
  <c r="BW225" i="96"/>
  <c r="BY225" i="96"/>
  <c r="AL226" i="96"/>
  <c r="AN226" i="96"/>
  <c r="AP226" i="96"/>
  <c r="AR226" i="96"/>
  <c r="AT226" i="96"/>
  <c r="AV226" i="96"/>
  <c r="AX226" i="96"/>
  <c r="BA226" i="96"/>
  <c r="BC226" i="96"/>
  <c r="BF226" i="96"/>
  <c r="BI226" i="96"/>
  <c r="BK226" i="96"/>
  <c r="BM226" i="96"/>
  <c r="BO226" i="96"/>
  <c r="BQ226" i="96"/>
  <c r="BS226" i="96"/>
  <c r="BU226" i="96"/>
  <c r="BW226" i="96"/>
  <c r="BY226" i="96"/>
  <c r="AL225" i="97"/>
  <c r="AN225" i="97"/>
  <c r="AP225" i="97"/>
  <c r="AR225" i="97"/>
  <c r="AT225" i="97"/>
  <c r="AV225" i="97"/>
  <c r="AX225" i="97"/>
  <c r="BA225" i="97"/>
  <c r="BC225" i="97"/>
  <c r="BF225" i="97"/>
  <c r="BI225" i="97"/>
  <c r="BK225" i="97"/>
  <c r="BM225" i="97"/>
  <c r="BO225" i="97"/>
  <c r="BQ225" i="97"/>
  <c r="BS225" i="97"/>
  <c r="BU225" i="97"/>
  <c r="BW225" i="97"/>
  <c r="BY225" i="97"/>
  <c r="AL226" i="97"/>
  <c r="AN226" i="97"/>
  <c r="AP226" i="97"/>
  <c r="AR226" i="97"/>
  <c r="AT226" i="97"/>
  <c r="AV226" i="97"/>
  <c r="AX226" i="97"/>
  <c r="BA226" i="97"/>
  <c r="BC226" i="97"/>
  <c r="BF226" i="97"/>
  <c r="BI226" i="97"/>
  <c r="BK226" i="97"/>
  <c r="BM226" i="97"/>
  <c r="BO226" i="97"/>
  <c r="BQ226" i="97"/>
  <c r="BS226" i="97"/>
  <c r="BU226" i="97"/>
  <c r="BW226" i="97"/>
  <c r="BY226" i="97"/>
  <c r="AL225" i="98"/>
  <c r="AN225" i="98"/>
  <c r="AP225" i="98"/>
  <c r="AR225" i="98"/>
  <c r="AT225" i="98"/>
  <c r="AV225" i="98"/>
  <c r="AX225" i="98"/>
  <c r="BA225" i="98"/>
  <c r="BC225" i="98"/>
  <c r="BF225" i="98"/>
  <c r="BI225" i="98"/>
  <c r="BK225" i="98"/>
  <c r="BM225" i="98"/>
  <c r="BO225" i="98"/>
  <c r="BQ225" i="98"/>
  <c r="BS225" i="98"/>
  <c r="BU225" i="98"/>
  <c r="BW225" i="98"/>
  <c r="BY225" i="98"/>
  <c r="AL226" i="98"/>
  <c r="AN226" i="98"/>
  <c r="AP226" i="98"/>
  <c r="AR226" i="98"/>
  <c r="AT226" i="98"/>
  <c r="AV226" i="98"/>
  <c r="AX226" i="98"/>
  <c r="BA226" i="98"/>
  <c r="BC226" i="98"/>
  <c r="BF226" i="98"/>
  <c r="BI226" i="98"/>
  <c r="BK226" i="98"/>
  <c r="BM226" i="98"/>
  <c r="BO226" i="98"/>
  <c r="BQ226" i="98"/>
  <c r="BS226" i="98"/>
  <c r="BU226" i="98"/>
  <c r="BW226" i="98"/>
  <c r="BY226" i="98"/>
  <c r="AL227" i="99"/>
  <c r="AN227" i="99"/>
  <c r="AP227" i="99"/>
  <c r="AR227" i="99"/>
  <c r="AT227" i="99"/>
  <c r="AV227" i="99"/>
  <c r="AX227" i="99"/>
  <c r="BA227" i="99"/>
  <c r="BC227" i="99"/>
  <c r="BF227" i="99"/>
  <c r="BI227" i="99"/>
  <c r="BK227" i="99"/>
  <c r="BM227" i="99"/>
  <c r="BO227" i="99"/>
  <c r="BQ227" i="99"/>
  <c r="BS227" i="99"/>
  <c r="BU227" i="99"/>
  <c r="BW227" i="99"/>
  <c r="BY227" i="99"/>
  <c r="AL228" i="99"/>
  <c r="AN228" i="99"/>
  <c r="AP228" i="99"/>
  <c r="AR228" i="99"/>
  <c r="AT228" i="99"/>
  <c r="AV228" i="99"/>
  <c r="AX228" i="99"/>
  <c r="BA228" i="99"/>
  <c r="BC228" i="99"/>
  <c r="BF228" i="99"/>
  <c r="BI228" i="99"/>
  <c r="BK228" i="99"/>
  <c r="BM228" i="99"/>
  <c r="BO228" i="99"/>
  <c r="BQ228" i="99"/>
  <c r="BS228" i="99"/>
  <c r="BU228" i="99"/>
  <c r="BW228" i="99"/>
  <c r="BY228" i="99"/>
  <c r="AL227" i="100"/>
  <c r="AN227" i="100"/>
  <c r="AP227" i="100"/>
  <c r="AR227" i="100"/>
  <c r="AT227" i="100"/>
  <c r="AV227" i="100"/>
  <c r="AX227" i="100"/>
  <c r="BA227" i="100"/>
  <c r="BC227" i="100"/>
  <c r="BF227" i="100"/>
  <c r="BI227" i="100"/>
  <c r="BK227" i="100"/>
  <c r="BM227" i="100"/>
  <c r="BO227" i="100"/>
  <c r="BQ227" i="100"/>
  <c r="BS227" i="100"/>
  <c r="BU227" i="100"/>
  <c r="BW227" i="100"/>
  <c r="BY227" i="100"/>
  <c r="AL228" i="100"/>
  <c r="AN228" i="100"/>
  <c r="AP228" i="100"/>
  <c r="AR228" i="100"/>
  <c r="AT228" i="100"/>
  <c r="AV228" i="100"/>
  <c r="AX228" i="100"/>
  <c r="BA228" i="100"/>
  <c r="BC228" i="100"/>
  <c r="BF228" i="100"/>
  <c r="BI228" i="100"/>
  <c r="BK228" i="100"/>
  <c r="BM228" i="100"/>
  <c r="BO228" i="100"/>
  <c r="BQ228" i="100"/>
  <c r="BS228" i="100"/>
  <c r="BU228" i="100"/>
  <c r="BW228" i="100"/>
  <c r="BY228" i="100"/>
  <c r="AL227" i="101"/>
  <c r="AN227" i="101"/>
  <c r="AP227" i="101"/>
  <c r="AR227" i="101"/>
  <c r="AT227" i="101"/>
  <c r="AV227" i="101"/>
  <c r="AX227" i="101"/>
  <c r="BA227" i="101"/>
  <c r="BC227" i="101"/>
  <c r="BF227" i="101"/>
  <c r="BI227" i="101"/>
  <c r="BK227" i="101"/>
  <c r="BM227" i="101"/>
  <c r="BO227" i="101"/>
  <c r="BQ227" i="101"/>
  <c r="BS227" i="101"/>
  <c r="BU227" i="101"/>
  <c r="BW227" i="101"/>
  <c r="BY227" i="101"/>
  <c r="AL228" i="101"/>
  <c r="AN228" i="101"/>
  <c r="AP228" i="101"/>
  <c r="AR228" i="101"/>
  <c r="AT228" i="101"/>
  <c r="AV228" i="101"/>
  <c r="AX228" i="101"/>
  <c r="BA228" i="101"/>
  <c r="BC228" i="101"/>
  <c r="BF228" i="101"/>
  <c r="BI228" i="101"/>
  <c r="BK228" i="101"/>
  <c r="BM228" i="101"/>
  <c r="BO228" i="101"/>
  <c r="BQ228" i="101"/>
  <c r="BS228" i="101"/>
  <c r="BU228" i="101"/>
  <c r="BW228" i="101"/>
  <c r="BY228" i="101"/>
  <c r="AL225" i="102"/>
  <c r="AN225" i="102"/>
  <c r="AP225" i="102"/>
  <c r="AR225" i="102"/>
  <c r="AT225" i="102"/>
  <c r="AV225" i="102"/>
  <c r="AX225" i="102"/>
  <c r="BA225" i="102"/>
  <c r="BC225" i="102"/>
  <c r="BF225" i="102"/>
  <c r="BI225" i="102"/>
  <c r="BK225" i="102"/>
  <c r="BM225" i="102"/>
  <c r="BO225" i="102"/>
  <c r="BQ225" i="102"/>
  <c r="BS225" i="102"/>
  <c r="BU225" i="102"/>
  <c r="BW225" i="102"/>
  <c r="BY225" i="102"/>
  <c r="AL226" i="102"/>
  <c r="AN226" i="102"/>
  <c r="AP226" i="102"/>
  <c r="AR226" i="102"/>
  <c r="AT226" i="102"/>
  <c r="AV226" i="102"/>
  <c r="AX226" i="102"/>
  <c r="BA226" i="102"/>
  <c r="BC226" i="102"/>
  <c r="BF226" i="102"/>
  <c r="BI226" i="102"/>
  <c r="BK226" i="102"/>
  <c r="BM226" i="102"/>
  <c r="BO226" i="102"/>
  <c r="BQ226" i="102"/>
  <c r="BS226" i="102"/>
  <c r="BU226" i="102"/>
  <c r="BW226" i="102"/>
  <c r="BY226" i="102"/>
  <c r="AL225" i="103"/>
  <c r="AN225" i="103"/>
  <c r="AP225" i="103"/>
  <c r="AR225" i="103"/>
  <c r="AT225" i="103"/>
  <c r="AV225" i="103"/>
  <c r="AX225" i="103"/>
  <c r="BA225" i="103"/>
  <c r="BC225" i="103"/>
  <c r="BF225" i="103"/>
  <c r="BI225" i="103"/>
  <c r="BK225" i="103"/>
  <c r="BM225" i="103"/>
  <c r="BO225" i="103"/>
  <c r="BQ225" i="103"/>
  <c r="BS225" i="103"/>
  <c r="BU225" i="103"/>
  <c r="BW225" i="103"/>
  <c r="BY225" i="103"/>
  <c r="AL226" i="103"/>
  <c r="AN226" i="103"/>
  <c r="AP226" i="103"/>
  <c r="AR226" i="103"/>
  <c r="AT226" i="103"/>
  <c r="AV226" i="103"/>
  <c r="AX226" i="103"/>
  <c r="BA226" i="103"/>
  <c r="BC226" i="103"/>
  <c r="BF226" i="103"/>
  <c r="BI226" i="103"/>
  <c r="BK226" i="103"/>
  <c r="BM226" i="103"/>
  <c r="BO226" i="103"/>
  <c r="BQ226" i="103"/>
  <c r="BS226" i="103"/>
  <c r="BU226" i="103"/>
  <c r="BW226" i="103"/>
  <c r="BY226" i="103"/>
  <c r="BY180" i="103"/>
  <c r="BW180" i="103"/>
  <c r="BU180" i="103"/>
  <c r="BS180" i="103"/>
  <c r="BQ180" i="103"/>
  <c r="BO180" i="103"/>
  <c r="BM180" i="103"/>
  <c r="BK180" i="103"/>
  <c r="BI180" i="103"/>
  <c r="BF180" i="103"/>
  <c r="BC180" i="103"/>
  <c r="BA180" i="103"/>
  <c r="AX180" i="103"/>
  <c r="AV180" i="103"/>
  <c r="AT180" i="103"/>
  <c r="AR180" i="103"/>
  <c r="AP180" i="103"/>
  <c r="AN180" i="103"/>
  <c r="AL180" i="103"/>
  <c r="BY179" i="103"/>
  <c r="BW179" i="103"/>
  <c r="BU179" i="103"/>
  <c r="BS179" i="103"/>
  <c r="BQ179" i="103"/>
  <c r="BO179" i="103"/>
  <c r="BM179" i="103"/>
  <c r="BK179" i="103"/>
  <c r="BI179" i="103"/>
  <c r="BF179" i="103"/>
  <c r="BC179" i="103"/>
  <c r="BA179" i="103"/>
  <c r="AX179" i="103"/>
  <c r="AV179" i="103"/>
  <c r="AT179" i="103"/>
  <c r="AR179" i="103"/>
  <c r="AP179" i="103"/>
  <c r="AN179" i="103"/>
  <c r="AL179" i="103"/>
  <c r="BY246" i="103"/>
  <c r="BW246" i="103"/>
  <c r="BU246" i="103"/>
  <c r="BS246" i="103"/>
  <c r="BQ246" i="103"/>
  <c r="BO246" i="103"/>
  <c r="BM246" i="103"/>
  <c r="BK246" i="103"/>
  <c r="BI246" i="103"/>
  <c r="BF246" i="103"/>
  <c r="BC246" i="103"/>
  <c r="BA246" i="103"/>
  <c r="AX246" i="103"/>
  <c r="AV246" i="103"/>
  <c r="AT246" i="103"/>
  <c r="AR246" i="103"/>
  <c r="AP246" i="103"/>
  <c r="AN246" i="103"/>
  <c r="AL246" i="103"/>
  <c r="BY245" i="103"/>
  <c r="BW245" i="103"/>
  <c r="BU245" i="103"/>
  <c r="BS245" i="103"/>
  <c r="BQ245" i="103"/>
  <c r="BO245" i="103"/>
  <c r="BM245" i="103"/>
  <c r="BK245" i="103"/>
  <c r="BI245" i="103"/>
  <c r="BF245" i="103"/>
  <c r="BC245" i="103"/>
  <c r="BA245" i="103"/>
  <c r="AX245" i="103"/>
  <c r="AV245" i="103"/>
  <c r="AT245" i="103"/>
  <c r="AR245" i="103"/>
  <c r="AP245" i="103"/>
  <c r="AN245" i="103"/>
  <c r="AL245" i="103"/>
  <c r="BY242" i="103"/>
  <c r="BW242" i="103"/>
  <c r="BU242" i="103"/>
  <c r="BS242" i="103"/>
  <c r="BQ242" i="103"/>
  <c r="BO242" i="103"/>
  <c r="BM242" i="103"/>
  <c r="BK242" i="103"/>
  <c r="BI242" i="103"/>
  <c r="BF242" i="103"/>
  <c r="BC242" i="103"/>
  <c r="BA242" i="103"/>
  <c r="AX242" i="103"/>
  <c r="AV242" i="103"/>
  <c r="AT242" i="103"/>
  <c r="AR242" i="103"/>
  <c r="AP242" i="103"/>
  <c r="AN242" i="103"/>
  <c r="AL242" i="103"/>
  <c r="BY241" i="103"/>
  <c r="BW241" i="103"/>
  <c r="BU241" i="103"/>
  <c r="BS241" i="103"/>
  <c r="BQ241" i="103"/>
  <c r="BO241" i="103"/>
  <c r="BM241" i="103"/>
  <c r="BK241" i="103"/>
  <c r="BI241" i="103"/>
  <c r="BF241" i="103"/>
  <c r="BC241" i="103"/>
  <c r="BA241" i="103"/>
  <c r="AX241" i="103"/>
  <c r="AV241" i="103"/>
  <c r="AT241" i="103"/>
  <c r="AR241" i="103"/>
  <c r="AP241" i="103"/>
  <c r="AN241" i="103"/>
  <c r="AL241" i="103"/>
  <c r="D241" i="103"/>
  <c r="BY240" i="103"/>
  <c r="BW240" i="103"/>
  <c r="BU240" i="103"/>
  <c r="BS240" i="103"/>
  <c r="BQ240" i="103"/>
  <c r="BO240" i="103"/>
  <c r="BM240" i="103"/>
  <c r="BK240" i="103"/>
  <c r="BI240" i="103"/>
  <c r="BF240" i="103"/>
  <c r="BC240" i="103"/>
  <c r="BA240" i="103"/>
  <c r="AX240" i="103"/>
  <c r="AV240" i="103"/>
  <c r="AT240" i="103"/>
  <c r="AR240" i="103"/>
  <c r="AP240" i="103"/>
  <c r="AN240" i="103"/>
  <c r="AL240" i="103"/>
  <c r="BY239" i="103"/>
  <c r="BW239" i="103"/>
  <c r="BU239" i="103"/>
  <c r="BS239" i="103"/>
  <c r="BQ239" i="103"/>
  <c r="BO239" i="103"/>
  <c r="BM239" i="103"/>
  <c r="BK239" i="103"/>
  <c r="BI239" i="103"/>
  <c r="BF239" i="103"/>
  <c r="BC239" i="103"/>
  <c r="BA239" i="103"/>
  <c r="AX239" i="103"/>
  <c r="AV239" i="103"/>
  <c r="AT239" i="103"/>
  <c r="AR239" i="103"/>
  <c r="AP239" i="103"/>
  <c r="AN239" i="103"/>
  <c r="AL239" i="103"/>
  <c r="BY238" i="103"/>
  <c r="BW238" i="103"/>
  <c r="BU238" i="103"/>
  <c r="BS238" i="103"/>
  <c r="BQ238" i="103"/>
  <c r="BO238" i="103"/>
  <c r="BM238" i="103"/>
  <c r="BK238" i="103"/>
  <c r="BI238" i="103"/>
  <c r="BF238" i="103"/>
  <c r="BC238" i="103"/>
  <c r="BA238" i="103"/>
  <c r="AX238" i="103"/>
  <c r="AV238" i="103"/>
  <c r="AT238" i="103"/>
  <c r="AR238" i="103"/>
  <c r="AP238" i="103"/>
  <c r="AN238" i="103"/>
  <c r="AL238" i="103"/>
  <c r="BY237" i="103"/>
  <c r="BW237" i="103"/>
  <c r="BU237" i="103"/>
  <c r="BS237" i="103"/>
  <c r="BQ237" i="103"/>
  <c r="BO237" i="103"/>
  <c r="BM237" i="103"/>
  <c r="BK237" i="103"/>
  <c r="BI237" i="103"/>
  <c r="BF237" i="103"/>
  <c r="BC237" i="103"/>
  <c r="BA237" i="103"/>
  <c r="AX237" i="103"/>
  <c r="AV237" i="103"/>
  <c r="AT237" i="103"/>
  <c r="AR237" i="103"/>
  <c r="AP237" i="103"/>
  <c r="AN237" i="103"/>
  <c r="AL237" i="103"/>
  <c r="BY236" i="103"/>
  <c r="BW236" i="103"/>
  <c r="BU236" i="103"/>
  <c r="BS236" i="103"/>
  <c r="BQ236" i="103"/>
  <c r="BO236" i="103"/>
  <c r="BM236" i="103"/>
  <c r="BK236" i="103"/>
  <c r="BI236" i="103"/>
  <c r="BF236" i="103"/>
  <c r="BC236" i="103"/>
  <c r="BA236" i="103"/>
  <c r="AX236" i="103"/>
  <c r="AV236" i="103"/>
  <c r="AT236" i="103"/>
  <c r="AR236" i="103"/>
  <c r="AP236" i="103"/>
  <c r="AN236" i="103"/>
  <c r="AL236" i="103"/>
  <c r="BY235" i="103"/>
  <c r="BW235" i="103"/>
  <c r="BU235" i="103"/>
  <c r="BS235" i="103"/>
  <c r="BQ235" i="103"/>
  <c r="BO235" i="103"/>
  <c r="BM235" i="103"/>
  <c r="BK235" i="103"/>
  <c r="BI235" i="103"/>
  <c r="BF235" i="103"/>
  <c r="BC235" i="103"/>
  <c r="BA235" i="103"/>
  <c r="AX235" i="103"/>
  <c r="AV235" i="103"/>
  <c r="AT235" i="103"/>
  <c r="AR235" i="103"/>
  <c r="AP235" i="103"/>
  <c r="AN235" i="103"/>
  <c r="AL235" i="103"/>
  <c r="D235" i="103"/>
  <c r="BY230" i="103"/>
  <c r="BW230" i="103"/>
  <c r="BU230" i="103"/>
  <c r="BS230" i="103"/>
  <c r="BQ230" i="103"/>
  <c r="BO230" i="103"/>
  <c r="BM230" i="103"/>
  <c r="BK230" i="103"/>
  <c r="BI230" i="103"/>
  <c r="BF230" i="103"/>
  <c r="BC230" i="103"/>
  <c r="BA230" i="103"/>
  <c r="AX230" i="103"/>
  <c r="AV230" i="103"/>
  <c r="AT230" i="103"/>
  <c r="AR230" i="103"/>
  <c r="AP230" i="103"/>
  <c r="AN230" i="103"/>
  <c r="AL230" i="103"/>
  <c r="BY229" i="103"/>
  <c r="BW229" i="103"/>
  <c r="BU229" i="103"/>
  <c r="BS229" i="103"/>
  <c r="BQ229" i="103"/>
  <c r="BO229" i="103"/>
  <c r="BM229" i="103"/>
  <c r="BK229" i="103"/>
  <c r="BI229" i="103"/>
  <c r="BF229" i="103"/>
  <c r="BC229" i="103"/>
  <c r="BA229" i="103"/>
  <c r="AX229" i="103"/>
  <c r="AV229" i="103"/>
  <c r="AT229" i="103"/>
  <c r="AR229" i="103"/>
  <c r="AP229" i="103"/>
  <c r="AN229" i="103"/>
  <c r="AL229" i="103"/>
  <c r="BY228" i="103"/>
  <c r="BW228" i="103"/>
  <c r="BU228" i="103"/>
  <c r="BS228" i="103"/>
  <c r="BQ228" i="103"/>
  <c r="BO228" i="103"/>
  <c r="BM228" i="103"/>
  <c r="BK228" i="103"/>
  <c r="BI228" i="103"/>
  <c r="BF228" i="103"/>
  <c r="BC228" i="103"/>
  <c r="BA228" i="103"/>
  <c r="AX228" i="103"/>
  <c r="AV228" i="103"/>
  <c r="AT228" i="103"/>
  <c r="AR228" i="103"/>
  <c r="AP228" i="103"/>
  <c r="AN228" i="103"/>
  <c r="AL228" i="103"/>
  <c r="BY227" i="103"/>
  <c r="BW227" i="103"/>
  <c r="BU227" i="103"/>
  <c r="BS227" i="103"/>
  <c r="BQ227" i="103"/>
  <c r="BO227" i="103"/>
  <c r="BM227" i="103"/>
  <c r="BK227" i="103"/>
  <c r="BI227" i="103"/>
  <c r="BF227" i="103"/>
  <c r="BC227" i="103"/>
  <c r="BA227" i="103"/>
  <c r="AX227" i="103"/>
  <c r="AV227" i="103"/>
  <c r="AT227" i="103"/>
  <c r="AR227" i="103"/>
  <c r="AP227" i="103"/>
  <c r="AN227" i="103"/>
  <c r="AL227" i="103"/>
  <c r="D227" i="103"/>
  <c r="D225" i="103"/>
  <c r="BY224" i="103"/>
  <c r="BW224" i="103"/>
  <c r="BU224" i="103"/>
  <c r="BS224" i="103"/>
  <c r="BQ224" i="103"/>
  <c r="BO224" i="103"/>
  <c r="BM224" i="103"/>
  <c r="BK224" i="103"/>
  <c r="BI224" i="103"/>
  <c r="BF224" i="103"/>
  <c r="BC224" i="103"/>
  <c r="BA224" i="103"/>
  <c r="AX224" i="103"/>
  <c r="AV224" i="103"/>
  <c r="AT224" i="103"/>
  <c r="AR224" i="103"/>
  <c r="AP224" i="103"/>
  <c r="AN224" i="103"/>
  <c r="AL224" i="103"/>
  <c r="BY223" i="103"/>
  <c r="BW223" i="103"/>
  <c r="BU223" i="103"/>
  <c r="BS223" i="103"/>
  <c r="BQ223" i="103"/>
  <c r="BO223" i="103"/>
  <c r="BM223" i="103"/>
  <c r="BK223" i="103"/>
  <c r="BI223" i="103"/>
  <c r="BF223" i="103"/>
  <c r="BC223" i="103"/>
  <c r="BA223" i="103"/>
  <c r="AX223" i="103"/>
  <c r="AV223" i="103"/>
  <c r="AT223" i="103"/>
  <c r="AR223" i="103"/>
  <c r="AP223" i="103"/>
  <c r="AN223" i="103"/>
  <c r="AL223" i="103"/>
  <c r="D223" i="103"/>
  <c r="BY222" i="103"/>
  <c r="BW222" i="103"/>
  <c r="BU222" i="103"/>
  <c r="BS222" i="103"/>
  <c r="BQ222" i="103"/>
  <c r="BO222" i="103"/>
  <c r="BM222" i="103"/>
  <c r="BK222" i="103"/>
  <c r="BI222" i="103"/>
  <c r="BF222" i="103"/>
  <c r="BC222" i="103"/>
  <c r="BA222" i="103"/>
  <c r="AX222" i="103"/>
  <c r="AV222" i="103"/>
  <c r="AT222" i="103"/>
  <c r="AR222" i="103"/>
  <c r="AP222" i="103"/>
  <c r="AN222" i="103"/>
  <c r="AL222" i="103"/>
  <c r="BY221" i="103"/>
  <c r="BW221" i="103"/>
  <c r="BU221" i="103"/>
  <c r="BS221" i="103"/>
  <c r="BQ221" i="103"/>
  <c r="BO221" i="103"/>
  <c r="BM221" i="103"/>
  <c r="BK221" i="103"/>
  <c r="BI221" i="103"/>
  <c r="BF221" i="103"/>
  <c r="BC221" i="103"/>
  <c r="BA221" i="103"/>
  <c r="AX221" i="103"/>
  <c r="AV221" i="103"/>
  <c r="AT221" i="103"/>
  <c r="AR221" i="103"/>
  <c r="AP221" i="103"/>
  <c r="AN221" i="103"/>
  <c r="AL221" i="103"/>
  <c r="D221" i="103"/>
  <c r="BY220" i="103"/>
  <c r="BW220" i="103"/>
  <c r="BU220" i="103"/>
  <c r="BS220" i="103"/>
  <c r="BQ220" i="103"/>
  <c r="BO220" i="103"/>
  <c r="BM220" i="103"/>
  <c r="BK220" i="103"/>
  <c r="BI220" i="103"/>
  <c r="BF220" i="103"/>
  <c r="BC220" i="103"/>
  <c r="BA220" i="103"/>
  <c r="AX220" i="103"/>
  <c r="AV220" i="103"/>
  <c r="AT220" i="103"/>
  <c r="AR220" i="103"/>
  <c r="AP220" i="103"/>
  <c r="AN220" i="103"/>
  <c r="AL220" i="103"/>
  <c r="BY219" i="103"/>
  <c r="BW219" i="103"/>
  <c r="BU219" i="103"/>
  <c r="BS219" i="103"/>
  <c r="BQ219" i="103"/>
  <c r="BO219" i="103"/>
  <c r="BM219" i="103"/>
  <c r="BK219" i="103"/>
  <c r="BI219" i="103"/>
  <c r="BF219" i="103"/>
  <c r="BC219" i="103"/>
  <c r="BA219" i="103"/>
  <c r="AX219" i="103"/>
  <c r="AV219" i="103"/>
  <c r="AT219" i="103"/>
  <c r="AR219" i="103"/>
  <c r="AP219" i="103"/>
  <c r="AN219" i="103"/>
  <c r="AL219" i="103"/>
  <c r="D219" i="103"/>
  <c r="BY216" i="103"/>
  <c r="BW216" i="103"/>
  <c r="BU216" i="103"/>
  <c r="BS216" i="103"/>
  <c r="BQ216" i="103"/>
  <c r="BO216" i="103"/>
  <c r="BM216" i="103"/>
  <c r="BK216" i="103"/>
  <c r="BI216" i="103"/>
  <c r="BF216" i="103"/>
  <c r="BC216" i="103"/>
  <c r="BA216" i="103"/>
  <c r="AX216" i="103"/>
  <c r="AV216" i="103"/>
  <c r="AT216" i="103"/>
  <c r="AR216" i="103"/>
  <c r="AP216" i="103"/>
  <c r="AN216" i="103"/>
  <c r="AL216" i="103"/>
  <c r="BY215" i="103"/>
  <c r="BW215" i="103"/>
  <c r="BU215" i="103"/>
  <c r="BS215" i="103"/>
  <c r="BQ215" i="103"/>
  <c r="BO215" i="103"/>
  <c r="BM215" i="103"/>
  <c r="BK215" i="103"/>
  <c r="BI215" i="103"/>
  <c r="BF215" i="103"/>
  <c r="BC215" i="103"/>
  <c r="BA215" i="103"/>
  <c r="AX215" i="103"/>
  <c r="AV215" i="103"/>
  <c r="AT215" i="103"/>
  <c r="AR215" i="103"/>
  <c r="AP215" i="103"/>
  <c r="AN215" i="103"/>
  <c r="AL215" i="103"/>
  <c r="D215" i="103"/>
  <c r="BY214" i="103"/>
  <c r="BW214" i="103"/>
  <c r="BU214" i="103"/>
  <c r="BS214" i="103"/>
  <c r="BQ214" i="103"/>
  <c r="BO214" i="103"/>
  <c r="BM214" i="103"/>
  <c r="BK214" i="103"/>
  <c r="BI214" i="103"/>
  <c r="BF214" i="103"/>
  <c r="BC214" i="103"/>
  <c r="BA214" i="103"/>
  <c r="AX214" i="103"/>
  <c r="AV214" i="103"/>
  <c r="AT214" i="103"/>
  <c r="AR214" i="103"/>
  <c r="AP214" i="103"/>
  <c r="AN214" i="103"/>
  <c r="AL214" i="103"/>
  <c r="BY213" i="103"/>
  <c r="BW213" i="103"/>
  <c r="BU213" i="103"/>
  <c r="BS213" i="103"/>
  <c r="BQ213" i="103"/>
  <c r="BO213" i="103"/>
  <c r="BM213" i="103"/>
  <c r="BK213" i="103"/>
  <c r="BI213" i="103"/>
  <c r="BF213" i="103"/>
  <c r="BC213" i="103"/>
  <c r="BA213" i="103"/>
  <c r="AX213" i="103"/>
  <c r="AV213" i="103"/>
  <c r="AT213" i="103"/>
  <c r="AR213" i="103"/>
  <c r="AP213" i="103"/>
  <c r="AN213" i="103"/>
  <c r="AL213" i="103"/>
  <c r="BY212" i="103"/>
  <c r="BW212" i="103"/>
  <c r="BU212" i="103"/>
  <c r="BS212" i="103"/>
  <c r="BQ212" i="103"/>
  <c r="BO212" i="103"/>
  <c r="BM212" i="103"/>
  <c r="BK212" i="103"/>
  <c r="BI212" i="103"/>
  <c r="BF212" i="103"/>
  <c r="BC212" i="103"/>
  <c r="BA212" i="103"/>
  <c r="AX212" i="103"/>
  <c r="AV212" i="103"/>
  <c r="AT212" i="103"/>
  <c r="AR212" i="103"/>
  <c r="AP212" i="103"/>
  <c r="AN212" i="103"/>
  <c r="AL212" i="103"/>
  <c r="BY211" i="103"/>
  <c r="BW211" i="103"/>
  <c r="BU211" i="103"/>
  <c r="BS211" i="103"/>
  <c r="BQ211" i="103"/>
  <c r="BO211" i="103"/>
  <c r="BM211" i="103"/>
  <c r="BK211" i="103"/>
  <c r="BI211" i="103"/>
  <c r="BF211" i="103"/>
  <c r="BC211" i="103"/>
  <c r="BA211" i="103"/>
  <c r="AX211" i="103"/>
  <c r="AV211" i="103"/>
  <c r="AT211" i="103"/>
  <c r="AR211" i="103"/>
  <c r="AP211" i="103"/>
  <c r="AN211" i="103"/>
  <c r="AL211" i="103"/>
  <c r="D211" i="103"/>
  <c r="BY210" i="103"/>
  <c r="BW210" i="103"/>
  <c r="BU210" i="103"/>
  <c r="BS210" i="103"/>
  <c r="BQ210" i="103"/>
  <c r="BO210" i="103"/>
  <c r="BM210" i="103"/>
  <c r="BK210" i="103"/>
  <c r="BI210" i="103"/>
  <c r="BF210" i="103"/>
  <c r="BC210" i="103"/>
  <c r="BA210" i="103"/>
  <c r="AX210" i="103"/>
  <c r="AV210" i="103"/>
  <c r="AT210" i="103"/>
  <c r="AR210" i="103"/>
  <c r="AP210" i="103"/>
  <c r="AN210" i="103"/>
  <c r="AL210" i="103"/>
  <c r="BY209" i="103"/>
  <c r="BW209" i="103"/>
  <c r="BU209" i="103"/>
  <c r="BS209" i="103"/>
  <c r="BQ209" i="103"/>
  <c r="BO209" i="103"/>
  <c r="BM209" i="103"/>
  <c r="BK209" i="103"/>
  <c r="BI209" i="103"/>
  <c r="BF209" i="103"/>
  <c r="BC209" i="103"/>
  <c r="BA209" i="103"/>
  <c r="AX209" i="103"/>
  <c r="AV209" i="103"/>
  <c r="AT209" i="103"/>
  <c r="AR209" i="103"/>
  <c r="AP209" i="103"/>
  <c r="AN209" i="103"/>
  <c r="AL209" i="103"/>
  <c r="D209" i="103"/>
  <c r="BY208" i="103"/>
  <c r="BW208" i="103"/>
  <c r="BU208" i="103"/>
  <c r="BS208" i="103"/>
  <c r="BQ208" i="103"/>
  <c r="BO208" i="103"/>
  <c r="BM208" i="103"/>
  <c r="BK208" i="103"/>
  <c r="BI208" i="103"/>
  <c r="BF208" i="103"/>
  <c r="BC208" i="103"/>
  <c r="BA208" i="103"/>
  <c r="AX208" i="103"/>
  <c r="AV208" i="103"/>
  <c r="AT208" i="103"/>
  <c r="AR208" i="103"/>
  <c r="AP208" i="103"/>
  <c r="AN208" i="103"/>
  <c r="AL208" i="103"/>
  <c r="BY207" i="103"/>
  <c r="BW207" i="103"/>
  <c r="BU207" i="103"/>
  <c r="BS207" i="103"/>
  <c r="BQ207" i="103"/>
  <c r="BO207" i="103"/>
  <c r="BM207" i="103"/>
  <c r="BK207" i="103"/>
  <c r="BI207" i="103"/>
  <c r="BF207" i="103"/>
  <c r="BC207" i="103"/>
  <c r="BA207" i="103"/>
  <c r="AX207" i="103"/>
  <c r="AV207" i="103"/>
  <c r="AT207" i="103"/>
  <c r="AR207" i="103"/>
  <c r="AP207" i="103"/>
  <c r="AN207" i="103"/>
  <c r="AL207" i="103"/>
  <c r="D207" i="103"/>
  <c r="BY206" i="103"/>
  <c r="BW206" i="103"/>
  <c r="BU206" i="103"/>
  <c r="BS206" i="103"/>
  <c r="BQ206" i="103"/>
  <c r="BO206" i="103"/>
  <c r="BM206" i="103"/>
  <c r="BK206" i="103"/>
  <c r="BI206" i="103"/>
  <c r="BF206" i="103"/>
  <c r="BC206" i="103"/>
  <c r="BA206" i="103"/>
  <c r="AX206" i="103"/>
  <c r="AV206" i="103"/>
  <c r="AT206" i="103"/>
  <c r="AR206" i="103"/>
  <c r="AP206" i="103"/>
  <c r="AN206" i="103"/>
  <c r="AL206" i="103"/>
  <c r="BY205" i="103"/>
  <c r="BW205" i="103"/>
  <c r="BU205" i="103"/>
  <c r="BS205" i="103"/>
  <c r="BQ205" i="103"/>
  <c r="BO205" i="103"/>
  <c r="BM205" i="103"/>
  <c r="BK205" i="103"/>
  <c r="BI205" i="103"/>
  <c r="BF205" i="103"/>
  <c r="BC205" i="103"/>
  <c r="BA205" i="103"/>
  <c r="AX205" i="103"/>
  <c r="AV205" i="103"/>
  <c r="AT205" i="103"/>
  <c r="AR205" i="103"/>
  <c r="AP205" i="103"/>
  <c r="AN205" i="103"/>
  <c r="AL205" i="103"/>
  <c r="BY204" i="103"/>
  <c r="BW204" i="103"/>
  <c r="BU204" i="103"/>
  <c r="BS204" i="103"/>
  <c r="BQ204" i="103"/>
  <c r="BO204" i="103"/>
  <c r="BM204" i="103"/>
  <c r="BK204" i="103"/>
  <c r="BI204" i="103"/>
  <c r="BF204" i="103"/>
  <c r="BC204" i="103"/>
  <c r="BA204" i="103"/>
  <c r="AX204" i="103"/>
  <c r="AV204" i="103"/>
  <c r="AT204" i="103"/>
  <c r="AR204" i="103"/>
  <c r="AP204" i="103"/>
  <c r="AN204" i="103"/>
  <c r="AL204" i="103"/>
  <c r="BY203" i="103"/>
  <c r="BW203" i="103"/>
  <c r="BU203" i="103"/>
  <c r="BS203" i="103"/>
  <c r="BQ203" i="103"/>
  <c r="BO203" i="103"/>
  <c r="BM203" i="103"/>
  <c r="BK203" i="103"/>
  <c r="BI203" i="103"/>
  <c r="BF203" i="103"/>
  <c r="BC203" i="103"/>
  <c r="BA203" i="103"/>
  <c r="AX203" i="103"/>
  <c r="AV203" i="103"/>
  <c r="AT203" i="103"/>
  <c r="AR203" i="103"/>
  <c r="AP203" i="103"/>
  <c r="AN203" i="103"/>
  <c r="AL203" i="103"/>
  <c r="D203" i="103"/>
  <c r="BY202" i="103"/>
  <c r="BW202" i="103"/>
  <c r="BU202" i="103"/>
  <c r="BS202" i="103"/>
  <c r="BQ202" i="103"/>
  <c r="BO202" i="103"/>
  <c r="BM202" i="103"/>
  <c r="BK202" i="103"/>
  <c r="BI202" i="103"/>
  <c r="BF202" i="103"/>
  <c r="BC202" i="103"/>
  <c r="BA202" i="103"/>
  <c r="AX202" i="103"/>
  <c r="AV202" i="103"/>
  <c r="AT202" i="103"/>
  <c r="AR202" i="103"/>
  <c r="AP202" i="103"/>
  <c r="AN202" i="103"/>
  <c r="AL202" i="103"/>
  <c r="BY201" i="103"/>
  <c r="BW201" i="103"/>
  <c r="BU201" i="103"/>
  <c r="BS201" i="103"/>
  <c r="BQ201" i="103"/>
  <c r="BO201" i="103"/>
  <c r="BM201" i="103"/>
  <c r="BK201" i="103"/>
  <c r="BI201" i="103"/>
  <c r="BF201" i="103"/>
  <c r="BC201" i="103"/>
  <c r="BA201" i="103"/>
  <c r="AX201" i="103"/>
  <c r="AV201" i="103"/>
  <c r="AT201" i="103"/>
  <c r="AR201" i="103"/>
  <c r="AP201" i="103"/>
  <c r="AN201" i="103"/>
  <c r="AL201" i="103"/>
  <c r="D201" i="103"/>
  <c r="BY180" i="102"/>
  <c r="BW180" i="102"/>
  <c r="BU180" i="102"/>
  <c r="BS180" i="102"/>
  <c r="BQ180" i="102"/>
  <c r="BO180" i="102"/>
  <c r="BM180" i="102"/>
  <c r="BK180" i="102"/>
  <c r="BI180" i="102"/>
  <c r="BF180" i="102"/>
  <c r="BC180" i="102"/>
  <c r="BA180" i="102"/>
  <c r="AX180" i="102"/>
  <c r="AV180" i="102"/>
  <c r="AT180" i="102"/>
  <c r="AR180" i="102"/>
  <c r="AP180" i="102"/>
  <c r="AN180" i="102"/>
  <c r="AL180" i="102"/>
  <c r="BY179" i="102"/>
  <c r="BW179" i="102"/>
  <c r="BU179" i="102"/>
  <c r="BS179" i="102"/>
  <c r="BQ179" i="102"/>
  <c r="BO179" i="102"/>
  <c r="BM179" i="102"/>
  <c r="BK179" i="102"/>
  <c r="BI179" i="102"/>
  <c r="BF179" i="102"/>
  <c r="BC179" i="102"/>
  <c r="BA179" i="102"/>
  <c r="AX179" i="102"/>
  <c r="AV179" i="102"/>
  <c r="AT179" i="102"/>
  <c r="AR179" i="102"/>
  <c r="AP179" i="102"/>
  <c r="AN179" i="102"/>
  <c r="AL179" i="102"/>
  <c r="BY246" i="102"/>
  <c r="BW246" i="102"/>
  <c r="BU246" i="102"/>
  <c r="BS246" i="102"/>
  <c r="BQ246" i="102"/>
  <c r="BO246" i="102"/>
  <c r="BM246" i="102"/>
  <c r="BK246" i="102"/>
  <c r="BI246" i="102"/>
  <c r="BF246" i="102"/>
  <c r="BC246" i="102"/>
  <c r="BA246" i="102"/>
  <c r="AX246" i="102"/>
  <c r="AV246" i="102"/>
  <c r="AT246" i="102"/>
  <c r="AR246" i="102"/>
  <c r="AP246" i="102"/>
  <c r="AN246" i="102"/>
  <c r="AL246" i="102"/>
  <c r="BY245" i="102"/>
  <c r="BW245" i="102"/>
  <c r="BU245" i="102"/>
  <c r="BS245" i="102"/>
  <c r="BQ245" i="102"/>
  <c r="BO245" i="102"/>
  <c r="BM245" i="102"/>
  <c r="BK245" i="102"/>
  <c r="BI245" i="102"/>
  <c r="BF245" i="102"/>
  <c r="BC245" i="102"/>
  <c r="BA245" i="102"/>
  <c r="AX245" i="102"/>
  <c r="AV245" i="102"/>
  <c r="AT245" i="102"/>
  <c r="AR245" i="102"/>
  <c r="AP245" i="102"/>
  <c r="AN245" i="102"/>
  <c r="AL245" i="102"/>
  <c r="BY242" i="102"/>
  <c r="BW242" i="102"/>
  <c r="BU242" i="102"/>
  <c r="BS242" i="102"/>
  <c r="BQ242" i="102"/>
  <c r="BO242" i="102"/>
  <c r="BM242" i="102"/>
  <c r="BK242" i="102"/>
  <c r="BI242" i="102"/>
  <c r="BF242" i="102"/>
  <c r="BC242" i="102"/>
  <c r="BA242" i="102"/>
  <c r="AX242" i="102"/>
  <c r="AV242" i="102"/>
  <c r="AT242" i="102"/>
  <c r="AR242" i="102"/>
  <c r="AP242" i="102"/>
  <c r="AN242" i="102"/>
  <c r="AL242" i="102"/>
  <c r="BY241" i="102"/>
  <c r="BW241" i="102"/>
  <c r="BU241" i="102"/>
  <c r="BS241" i="102"/>
  <c r="BQ241" i="102"/>
  <c r="BO241" i="102"/>
  <c r="BM241" i="102"/>
  <c r="BK241" i="102"/>
  <c r="BI241" i="102"/>
  <c r="BF241" i="102"/>
  <c r="BC241" i="102"/>
  <c r="BA241" i="102"/>
  <c r="AX241" i="102"/>
  <c r="AV241" i="102"/>
  <c r="AT241" i="102"/>
  <c r="AR241" i="102"/>
  <c r="AP241" i="102"/>
  <c r="AN241" i="102"/>
  <c r="AL241" i="102"/>
  <c r="D241" i="102"/>
  <c r="BY240" i="102"/>
  <c r="BW240" i="102"/>
  <c r="BU240" i="102"/>
  <c r="BS240" i="102"/>
  <c r="BQ240" i="102"/>
  <c r="BO240" i="102"/>
  <c r="BM240" i="102"/>
  <c r="BK240" i="102"/>
  <c r="BI240" i="102"/>
  <c r="BF240" i="102"/>
  <c r="BC240" i="102"/>
  <c r="BA240" i="102"/>
  <c r="AX240" i="102"/>
  <c r="AV240" i="102"/>
  <c r="AT240" i="102"/>
  <c r="AR240" i="102"/>
  <c r="AP240" i="102"/>
  <c r="AN240" i="102"/>
  <c r="AL240" i="102"/>
  <c r="BY239" i="102"/>
  <c r="BW239" i="102"/>
  <c r="BU239" i="102"/>
  <c r="BS239" i="102"/>
  <c r="BQ239" i="102"/>
  <c r="BO239" i="102"/>
  <c r="BM239" i="102"/>
  <c r="BK239" i="102"/>
  <c r="BI239" i="102"/>
  <c r="BF239" i="102"/>
  <c r="BC239" i="102"/>
  <c r="BA239" i="102"/>
  <c r="AX239" i="102"/>
  <c r="AV239" i="102"/>
  <c r="AT239" i="102"/>
  <c r="AR239" i="102"/>
  <c r="AP239" i="102"/>
  <c r="AN239" i="102"/>
  <c r="AL239" i="102"/>
  <c r="BY238" i="102"/>
  <c r="BW238" i="102"/>
  <c r="BU238" i="102"/>
  <c r="BS238" i="102"/>
  <c r="BQ238" i="102"/>
  <c r="BO238" i="102"/>
  <c r="BM238" i="102"/>
  <c r="BK238" i="102"/>
  <c r="BI238" i="102"/>
  <c r="BF238" i="102"/>
  <c r="BC238" i="102"/>
  <c r="BA238" i="102"/>
  <c r="AX238" i="102"/>
  <c r="AV238" i="102"/>
  <c r="AT238" i="102"/>
  <c r="AR238" i="102"/>
  <c r="AP238" i="102"/>
  <c r="AN238" i="102"/>
  <c r="AL238" i="102"/>
  <c r="BY237" i="102"/>
  <c r="BW237" i="102"/>
  <c r="BU237" i="102"/>
  <c r="BS237" i="102"/>
  <c r="BQ237" i="102"/>
  <c r="BO237" i="102"/>
  <c r="BM237" i="102"/>
  <c r="BK237" i="102"/>
  <c r="BI237" i="102"/>
  <c r="BF237" i="102"/>
  <c r="BC237" i="102"/>
  <c r="BA237" i="102"/>
  <c r="AX237" i="102"/>
  <c r="AV237" i="102"/>
  <c r="AT237" i="102"/>
  <c r="AR237" i="102"/>
  <c r="AP237" i="102"/>
  <c r="AN237" i="102"/>
  <c r="AL237" i="102"/>
  <c r="BY236" i="102"/>
  <c r="BW236" i="102"/>
  <c r="BU236" i="102"/>
  <c r="BS236" i="102"/>
  <c r="BQ236" i="102"/>
  <c r="BO236" i="102"/>
  <c r="BM236" i="102"/>
  <c r="BK236" i="102"/>
  <c r="BI236" i="102"/>
  <c r="BF236" i="102"/>
  <c r="BC236" i="102"/>
  <c r="BA236" i="102"/>
  <c r="AX236" i="102"/>
  <c r="AV236" i="102"/>
  <c r="AT236" i="102"/>
  <c r="AR236" i="102"/>
  <c r="AP236" i="102"/>
  <c r="AN236" i="102"/>
  <c r="AL236" i="102"/>
  <c r="BY235" i="102"/>
  <c r="BW235" i="102"/>
  <c r="BU235" i="102"/>
  <c r="BS235" i="102"/>
  <c r="BQ235" i="102"/>
  <c r="BO235" i="102"/>
  <c r="BM235" i="102"/>
  <c r="BK235" i="102"/>
  <c r="BI235" i="102"/>
  <c r="BF235" i="102"/>
  <c r="BC235" i="102"/>
  <c r="BA235" i="102"/>
  <c r="AX235" i="102"/>
  <c r="AV235" i="102"/>
  <c r="AT235" i="102"/>
  <c r="AR235" i="102"/>
  <c r="AP235" i="102"/>
  <c r="AN235" i="102"/>
  <c r="AL235" i="102"/>
  <c r="D235" i="102"/>
  <c r="BY230" i="102"/>
  <c r="BW230" i="102"/>
  <c r="BU230" i="102"/>
  <c r="BS230" i="102"/>
  <c r="BQ230" i="102"/>
  <c r="BO230" i="102"/>
  <c r="BM230" i="102"/>
  <c r="BK230" i="102"/>
  <c r="BI230" i="102"/>
  <c r="BF230" i="102"/>
  <c r="BC230" i="102"/>
  <c r="BA230" i="102"/>
  <c r="AX230" i="102"/>
  <c r="AV230" i="102"/>
  <c r="AT230" i="102"/>
  <c r="AR230" i="102"/>
  <c r="AP230" i="102"/>
  <c r="AN230" i="102"/>
  <c r="AL230" i="102"/>
  <c r="BY229" i="102"/>
  <c r="BW229" i="102"/>
  <c r="BU229" i="102"/>
  <c r="BS229" i="102"/>
  <c r="BQ229" i="102"/>
  <c r="BO229" i="102"/>
  <c r="BM229" i="102"/>
  <c r="BK229" i="102"/>
  <c r="BI229" i="102"/>
  <c r="BF229" i="102"/>
  <c r="BC229" i="102"/>
  <c r="BA229" i="102"/>
  <c r="AX229" i="102"/>
  <c r="AV229" i="102"/>
  <c r="AT229" i="102"/>
  <c r="AR229" i="102"/>
  <c r="AP229" i="102"/>
  <c r="AN229" i="102"/>
  <c r="AL229" i="102"/>
  <c r="BY228" i="102"/>
  <c r="BW228" i="102"/>
  <c r="BU228" i="102"/>
  <c r="BS228" i="102"/>
  <c r="BQ228" i="102"/>
  <c r="BO228" i="102"/>
  <c r="BM228" i="102"/>
  <c r="BK228" i="102"/>
  <c r="BI228" i="102"/>
  <c r="BF228" i="102"/>
  <c r="BC228" i="102"/>
  <c r="BA228" i="102"/>
  <c r="AX228" i="102"/>
  <c r="AV228" i="102"/>
  <c r="AT228" i="102"/>
  <c r="AR228" i="102"/>
  <c r="AP228" i="102"/>
  <c r="AN228" i="102"/>
  <c r="AL228" i="102"/>
  <c r="BY227" i="102"/>
  <c r="BW227" i="102"/>
  <c r="BU227" i="102"/>
  <c r="BS227" i="102"/>
  <c r="BQ227" i="102"/>
  <c r="BO227" i="102"/>
  <c r="BM227" i="102"/>
  <c r="BK227" i="102"/>
  <c r="BI227" i="102"/>
  <c r="BF227" i="102"/>
  <c r="BC227" i="102"/>
  <c r="BA227" i="102"/>
  <c r="AX227" i="102"/>
  <c r="AV227" i="102"/>
  <c r="AT227" i="102"/>
  <c r="AR227" i="102"/>
  <c r="AP227" i="102"/>
  <c r="AN227" i="102"/>
  <c r="AL227" i="102"/>
  <c r="D227" i="102"/>
  <c r="D225" i="102"/>
  <c r="BY224" i="102"/>
  <c r="BW224" i="102"/>
  <c r="BU224" i="102"/>
  <c r="BS224" i="102"/>
  <c r="BQ224" i="102"/>
  <c r="BO224" i="102"/>
  <c r="BM224" i="102"/>
  <c r="BK224" i="102"/>
  <c r="BI224" i="102"/>
  <c r="BF224" i="102"/>
  <c r="BC224" i="102"/>
  <c r="BA224" i="102"/>
  <c r="AX224" i="102"/>
  <c r="AV224" i="102"/>
  <c r="AT224" i="102"/>
  <c r="AR224" i="102"/>
  <c r="AP224" i="102"/>
  <c r="AN224" i="102"/>
  <c r="AL224" i="102"/>
  <c r="BY223" i="102"/>
  <c r="BW223" i="102"/>
  <c r="BU223" i="102"/>
  <c r="BS223" i="102"/>
  <c r="BQ223" i="102"/>
  <c r="BO223" i="102"/>
  <c r="BM223" i="102"/>
  <c r="BK223" i="102"/>
  <c r="BI223" i="102"/>
  <c r="BF223" i="102"/>
  <c r="BC223" i="102"/>
  <c r="BA223" i="102"/>
  <c r="AX223" i="102"/>
  <c r="AV223" i="102"/>
  <c r="AT223" i="102"/>
  <c r="AR223" i="102"/>
  <c r="AP223" i="102"/>
  <c r="AN223" i="102"/>
  <c r="AL223" i="102"/>
  <c r="D223" i="102"/>
  <c r="BY222" i="102"/>
  <c r="BW222" i="102"/>
  <c r="BU222" i="102"/>
  <c r="BS222" i="102"/>
  <c r="BQ222" i="102"/>
  <c r="BO222" i="102"/>
  <c r="BM222" i="102"/>
  <c r="BK222" i="102"/>
  <c r="BI222" i="102"/>
  <c r="BF222" i="102"/>
  <c r="BC222" i="102"/>
  <c r="BA222" i="102"/>
  <c r="AX222" i="102"/>
  <c r="AV222" i="102"/>
  <c r="AT222" i="102"/>
  <c r="AR222" i="102"/>
  <c r="AP222" i="102"/>
  <c r="AN222" i="102"/>
  <c r="AL222" i="102"/>
  <c r="BY221" i="102"/>
  <c r="BW221" i="102"/>
  <c r="BU221" i="102"/>
  <c r="BS221" i="102"/>
  <c r="BQ221" i="102"/>
  <c r="BO221" i="102"/>
  <c r="BM221" i="102"/>
  <c r="BK221" i="102"/>
  <c r="BI221" i="102"/>
  <c r="BF221" i="102"/>
  <c r="BC221" i="102"/>
  <c r="BA221" i="102"/>
  <c r="AX221" i="102"/>
  <c r="AV221" i="102"/>
  <c r="AT221" i="102"/>
  <c r="AR221" i="102"/>
  <c r="AP221" i="102"/>
  <c r="AN221" i="102"/>
  <c r="AL221" i="102"/>
  <c r="D221" i="102"/>
  <c r="BY220" i="102"/>
  <c r="BW220" i="102"/>
  <c r="BU220" i="102"/>
  <c r="BS220" i="102"/>
  <c r="BQ220" i="102"/>
  <c r="BO220" i="102"/>
  <c r="BM220" i="102"/>
  <c r="BK220" i="102"/>
  <c r="BI220" i="102"/>
  <c r="BF220" i="102"/>
  <c r="BC220" i="102"/>
  <c r="BA220" i="102"/>
  <c r="AX220" i="102"/>
  <c r="AV220" i="102"/>
  <c r="AT220" i="102"/>
  <c r="AR220" i="102"/>
  <c r="AP220" i="102"/>
  <c r="AN220" i="102"/>
  <c r="AL220" i="102"/>
  <c r="BY219" i="102"/>
  <c r="BW219" i="102"/>
  <c r="BU219" i="102"/>
  <c r="BS219" i="102"/>
  <c r="BQ219" i="102"/>
  <c r="BO219" i="102"/>
  <c r="BM219" i="102"/>
  <c r="BK219" i="102"/>
  <c r="BI219" i="102"/>
  <c r="BF219" i="102"/>
  <c r="BC219" i="102"/>
  <c r="BA219" i="102"/>
  <c r="AX219" i="102"/>
  <c r="AV219" i="102"/>
  <c r="AT219" i="102"/>
  <c r="AR219" i="102"/>
  <c r="AP219" i="102"/>
  <c r="AN219" i="102"/>
  <c r="AL219" i="102"/>
  <c r="D219" i="102"/>
  <c r="BY216" i="102"/>
  <c r="BW216" i="102"/>
  <c r="BU216" i="102"/>
  <c r="BS216" i="102"/>
  <c r="BQ216" i="102"/>
  <c r="BO216" i="102"/>
  <c r="BM216" i="102"/>
  <c r="BK216" i="102"/>
  <c r="BI216" i="102"/>
  <c r="BF216" i="102"/>
  <c r="BC216" i="102"/>
  <c r="BA216" i="102"/>
  <c r="AX216" i="102"/>
  <c r="AV216" i="102"/>
  <c r="AT216" i="102"/>
  <c r="AR216" i="102"/>
  <c r="AP216" i="102"/>
  <c r="AN216" i="102"/>
  <c r="AL216" i="102"/>
  <c r="BY215" i="102"/>
  <c r="BW215" i="102"/>
  <c r="BU215" i="102"/>
  <c r="BS215" i="102"/>
  <c r="BQ215" i="102"/>
  <c r="BO215" i="102"/>
  <c r="BM215" i="102"/>
  <c r="BK215" i="102"/>
  <c r="BI215" i="102"/>
  <c r="BF215" i="102"/>
  <c r="BC215" i="102"/>
  <c r="BA215" i="102"/>
  <c r="AX215" i="102"/>
  <c r="AV215" i="102"/>
  <c r="AT215" i="102"/>
  <c r="AR215" i="102"/>
  <c r="AP215" i="102"/>
  <c r="AN215" i="102"/>
  <c r="AL215" i="102"/>
  <c r="D215" i="102"/>
  <c r="BY214" i="102"/>
  <c r="BW214" i="102"/>
  <c r="BU214" i="102"/>
  <c r="BS214" i="102"/>
  <c r="BQ214" i="102"/>
  <c r="BO214" i="102"/>
  <c r="BM214" i="102"/>
  <c r="BK214" i="102"/>
  <c r="BI214" i="102"/>
  <c r="BF214" i="102"/>
  <c r="BC214" i="102"/>
  <c r="BA214" i="102"/>
  <c r="AX214" i="102"/>
  <c r="AV214" i="102"/>
  <c r="AT214" i="102"/>
  <c r="AR214" i="102"/>
  <c r="AP214" i="102"/>
  <c r="AN214" i="102"/>
  <c r="AL214" i="102"/>
  <c r="BY213" i="102"/>
  <c r="BW213" i="102"/>
  <c r="BU213" i="102"/>
  <c r="BS213" i="102"/>
  <c r="BQ213" i="102"/>
  <c r="BO213" i="102"/>
  <c r="BM213" i="102"/>
  <c r="BK213" i="102"/>
  <c r="BI213" i="102"/>
  <c r="BF213" i="102"/>
  <c r="BC213" i="102"/>
  <c r="BA213" i="102"/>
  <c r="AX213" i="102"/>
  <c r="AV213" i="102"/>
  <c r="AT213" i="102"/>
  <c r="AR213" i="102"/>
  <c r="AP213" i="102"/>
  <c r="AN213" i="102"/>
  <c r="AL213" i="102"/>
  <c r="BY212" i="102"/>
  <c r="BW212" i="102"/>
  <c r="BU212" i="102"/>
  <c r="BS212" i="102"/>
  <c r="BQ212" i="102"/>
  <c r="BO212" i="102"/>
  <c r="BM212" i="102"/>
  <c r="BK212" i="102"/>
  <c r="BI212" i="102"/>
  <c r="BF212" i="102"/>
  <c r="BC212" i="102"/>
  <c r="BA212" i="102"/>
  <c r="AX212" i="102"/>
  <c r="AV212" i="102"/>
  <c r="AT212" i="102"/>
  <c r="AR212" i="102"/>
  <c r="AP212" i="102"/>
  <c r="AN212" i="102"/>
  <c r="AL212" i="102"/>
  <c r="BY211" i="102"/>
  <c r="BW211" i="102"/>
  <c r="BU211" i="102"/>
  <c r="BS211" i="102"/>
  <c r="BQ211" i="102"/>
  <c r="BO211" i="102"/>
  <c r="BM211" i="102"/>
  <c r="BN211" i="102" s="1"/>
  <c r="BK211" i="102"/>
  <c r="BI211" i="102"/>
  <c r="BF211" i="102"/>
  <c r="BC211" i="102"/>
  <c r="BA211" i="102"/>
  <c r="AX211" i="102"/>
  <c r="AV211" i="102"/>
  <c r="AT211" i="102"/>
  <c r="AR211" i="102"/>
  <c r="AP211" i="102"/>
  <c r="AN211" i="102"/>
  <c r="AL211" i="102"/>
  <c r="D211" i="102"/>
  <c r="BY210" i="102"/>
  <c r="BW210" i="102"/>
  <c r="BU210" i="102"/>
  <c r="BS210" i="102"/>
  <c r="BQ210" i="102"/>
  <c r="BO210" i="102"/>
  <c r="BM210" i="102"/>
  <c r="BK210" i="102"/>
  <c r="BI210" i="102"/>
  <c r="BF210" i="102"/>
  <c r="BC210" i="102"/>
  <c r="BA210" i="102"/>
  <c r="AX210" i="102"/>
  <c r="AV210" i="102"/>
  <c r="AT210" i="102"/>
  <c r="AR210" i="102"/>
  <c r="AP210" i="102"/>
  <c r="AN210" i="102"/>
  <c r="AL210" i="102"/>
  <c r="BY209" i="102"/>
  <c r="BW209" i="102"/>
  <c r="BU209" i="102"/>
  <c r="BS209" i="102"/>
  <c r="BQ209" i="102"/>
  <c r="BO209" i="102"/>
  <c r="BM209" i="102"/>
  <c r="BK209" i="102"/>
  <c r="BI209" i="102"/>
  <c r="BF209" i="102"/>
  <c r="BC209" i="102"/>
  <c r="BA209" i="102"/>
  <c r="AX209" i="102"/>
  <c r="AV209" i="102"/>
  <c r="AT209" i="102"/>
  <c r="AR209" i="102"/>
  <c r="AP209" i="102"/>
  <c r="AN209" i="102"/>
  <c r="AL209" i="102"/>
  <c r="D209" i="102"/>
  <c r="BY208" i="102"/>
  <c r="BW208" i="102"/>
  <c r="BU208" i="102"/>
  <c r="BS208" i="102"/>
  <c r="BQ208" i="102"/>
  <c r="BO208" i="102"/>
  <c r="BM208" i="102"/>
  <c r="BK208" i="102"/>
  <c r="BI208" i="102"/>
  <c r="BF208" i="102"/>
  <c r="BC208" i="102"/>
  <c r="BA208" i="102"/>
  <c r="AX208" i="102"/>
  <c r="AV208" i="102"/>
  <c r="AT208" i="102"/>
  <c r="AR208" i="102"/>
  <c r="AP208" i="102"/>
  <c r="AN208" i="102"/>
  <c r="AL208" i="102"/>
  <c r="BY207" i="102"/>
  <c r="BW207" i="102"/>
  <c r="BU207" i="102"/>
  <c r="BS207" i="102"/>
  <c r="BQ207" i="102"/>
  <c r="BO207" i="102"/>
  <c r="BM207" i="102"/>
  <c r="BK207" i="102"/>
  <c r="BI207" i="102"/>
  <c r="BF207" i="102"/>
  <c r="BC207" i="102"/>
  <c r="BA207" i="102"/>
  <c r="AX207" i="102"/>
  <c r="AV207" i="102"/>
  <c r="AT207" i="102"/>
  <c r="AR207" i="102"/>
  <c r="AP207" i="102"/>
  <c r="AN207" i="102"/>
  <c r="AL207" i="102"/>
  <c r="D207" i="102"/>
  <c r="BY206" i="102"/>
  <c r="BW206" i="102"/>
  <c r="BU206" i="102"/>
  <c r="BS206" i="102"/>
  <c r="BQ206" i="102"/>
  <c r="BO206" i="102"/>
  <c r="BM206" i="102"/>
  <c r="BK206" i="102"/>
  <c r="BI206" i="102"/>
  <c r="BF206" i="102"/>
  <c r="BC206" i="102"/>
  <c r="BA206" i="102"/>
  <c r="AX206" i="102"/>
  <c r="AV206" i="102"/>
  <c r="AT206" i="102"/>
  <c r="AR206" i="102"/>
  <c r="AP206" i="102"/>
  <c r="AN206" i="102"/>
  <c r="AL206" i="102"/>
  <c r="BY205" i="102"/>
  <c r="BW205" i="102"/>
  <c r="BU205" i="102"/>
  <c r="BS205" i="102"/>
  <c r="BQ205" i="102"/>
  <c r="BO205" i="102"/>
  <c r="BM205" i="102"/>
  <c r="BK205" i="102"/>
  <c r="BI205" i="102"/>
  <c r="BF205" i="102"/>
  <c r="BC205" i="102"/>
  <c r="BA205" i="102"/>
  <c r="AX205" i="102"/>
  <c r="AV205" i="102"/>
  <c r="AT205" i="102"/>
  <c r="AR205" i="102"/>
  <c r="AP205" i="102"/>
  <c r="AN205" i="102"/>
  <c r="AL205" i="102"/>
  <c r="BY204" i="102"/>
  <c r="BW204" i="102"/>
  <c r="BU204" i="102"/>
  <c r="BS204" i="102"/>
  <c r="BQ204" i="102"/>
  <c r="BO204" i="102"/>
  <c r="BM204" i="102"/>
  <c r="BK204" i="102"/>
  <c r="BI204" i="102"/>
  <c r="BF204" i="102"/>
  <c r="BC204" i="102"/>
  <c r="BA204" i="102"/>
  <c r="AX204" i="102"/>
  <c r="AV204" i="102"/>
  <c r="AT204" i="102"/>
  <c r="AR204" i="102"/>
  <c r="AP204" i="102"/>
  <c r="AN204" i="102"/>
  <c r="AL204" i="102"/>
  <c r="BY203" i="102"/>
  <c r="BW203" i="102"/>
  <c r="BU203" i="102"/>
  <c r="BS203" i="102"/>
  <c r="BQ203" i="102"/>
  <c r="BO203" i="102"/>
  <c r="BM203" i="102"/>
  <c r="BK203" i="102"/>
  <c r="BI203" i="102"/>
  <c r="BF203" i="102"/>
  <c r="BC203" i="102"/>
  <c r="BA203" i="102"/>
  <c r="AX203" i="102"/>
  <c r="AV203" i="102"/>
  <c r="AT203" i="102"/>
  <c r="AR203" i="102"/>
  <c r="AP203" i="102"/>
  <c r="AN203" i="102"/>
  <c r="AL203" i="102"/>
  <c r="D203" i="102"/>
  <c r="BY202" i="102"/>
  <c r="BW202" i="102"/>
  <c r="BU202" i="102"/>
  <c r="BS202" i="102"/>
  <c r="BQ202" i="102"/>
  <c r="BO202" i="102"/>
  <c r="BM202" i="102"/>
  <c r="BK202" i="102"/>
  <c r="BI202" i="102"/>
  <c r="BF202" i="102"/>
  <c r="BC202" i="102"/>
  <c r="BA202" i="102"/>
  <c r="AX202" i="102"/>
  <c r="AV202" i="102"/>
  <c r="AT202" i="102"/>
  <c r="AR202" i="102"/>
  <c r="AP202" i="102"/>
  <c r="AN202" i="102"/>
  <c r="AL202" i="102"/>
  <c r="BY201" i="102"/>
  <c r="BW201" i="102"/>
  <c r="BU201" i="102"/>
  <c r="BS201" i="102"/>
  <c r="BQ201" i="102"/>
  <c r="BO201" i="102"/>
  <c r="BM201" i="102"/>
  <c r="BK201" i="102"/>
  <c r="BI201" i="102"/>
  <c r="BF201" i="102"/>
  <c r="BC201" i="102"/>
  <c r="BA201" i="102"/>
  <c r="AX201" i="102"/>
  <c r="AV201" i="102"/>
  <c r="AT201" i="102"/>
  <c r="AR201" i="102"/>
  <c r="AP201" i="102"/>
  <c r="AN201" i="102"/>
  <c r="AL201" i="102"/>
  <c r="D201" i="102"/>
  <c r="BY182" i="101"/>
  <c r="BW182" i="101"/>
  <c r="BU182" i="101"/>
  <c r="BS182" i="101"/>
  <c r="BQ182" i="101"/>
  <c r="BO182" i="101"/>
  <c r="BM182" i="101"/>
  <c r="BK182" i="101"/>
  <c r="BI182" i="101"/>
  <c r="BF182" i="101"/>
  <c r="BC182" i="101"/>
  <c r="BA182" i="101"/>
  <c r="AX182" i="101"/>
  <c r="AV182" i="101"/>
  <c r="AT182" i="101"/>
  <c r="AR182" i="101"/>
  <c r="AP182" i="101"/>
  <c r="AN182" i="101"/>
  <c r="AL182" i="101"/>
  <c r="BY181" i="101"/>
  <c r="BW181" i="101"/>
  <c r="BU181" i="101"/>
  <c r="BS181" i="101"/>
  <c r="BQ181" i="101"/>
  <c r="BO181" i="101"/>
  <c r="BM181" i="101"/>
  <c r="BK181" i="101"/>
  <c r="BI181" i="101"/>
  <c r="BF181" i="101"/>
  <c r="BC181" i="101"/>
  <c r="BA181" i="101"/>
  <c r="AX181" i="101"/>
  <c r="AV181" i="101"/>
  <c r="AT181" i="101"/>
  <c r="AR181" i="101"/>
  <c r="AP181" i="101"/>
  <c r="AN181" i="101"/>
  <c r="AL181" i="101"/>
  <c r="BY248" i="101"/>
  <c r="BW248" i="101"/>
  <c r="BU248" i="101"/>
  <c r="BS248" i="101"/>
  <c r="BQ248" i="101"/>
  <c r="BO248" i="101"/>
  <c r="BM248" i="101"/>
  <c r="BK248" i="101"/>
  <c r="BI248" i="101"/>
  <c r="BF248" i="101"/>
  <c r="BC248" i="101"/>
  <c r="BA248" i="101"/>
  <c r="AX248" i="101"/>
  <c r="AV248" i="101"/>
  <c r="AT248" i="101"/>
  <c r="AR248" i="101"/>
  <c r="AP248" i="101"/>
  <c r="AN248" i="101"/>
  <c r="AL248" i="101"/>
  <c r="BY247" i="101"/>
  <c r="BW247" i="101"/>
  <c r="BU247" i="101"/>
  <c r="BS247" i="101"/>
  <c r="BQ247" i="101"/>
  <c r="BO247" i="101"/>
  <c r="BM247" i="101"/>
  <c r="BK247" i="101"/>
  <c r="BI247" i="101"/>
  <c r="BF247" i="101"/>
  <c r="BC247" i="101"/>
  <c r="BA247" i="101"/>
  <c r="AX247" i="101"/>
  <c r="AV247" i="101"/>
  <c r="AT247" i="101"/>
  <c r="AR247" i="101"/>
  <c r="AP247" i="101"/>
  <c r="AN247" i="101"/>
  <c r="AL247" i="101"/>
  <c r="BY244" i="101"/>
  <c r="BW244" i="101"/>
  <c r="BU244" i="101"/>
  <c r="BS244" i="101"/>
  <c r="BQ244" i="101"/>
  <c r="BO244" i="101"/>
  <c r="BM244" i="101"/>
  <c r="BK244" i="101"/>
  <c r="BI244" i="101"/>
  <c r="BF244" i="101"/>
  <c r="BC244" i="101"/>
  <c r="BA244" i="101"/>
  <c r="AX244" i="101"/>
  <c r="AV244" i="101"/>
  <c r="AT244" i="101"/>
  <c r="AR244" i="101"/>
  <c r="AP244" i="101"/>
  <c r="AN244" i="101"/>
  <c r="AL244" i="101"/>
  <c r="BY243" i="101"/>
  <c r="BW243" i="101"/>
  <c r="BU243" i="101"/>
  <c r="BS243" i="101"/>
  <c r="BQ243" i="101"/>
  <c r="BO243" i="101"/>
  <c r="BM243" i="101"/>
  <c r="BK243" i="101"/>
  <c r="BI243" i="101"/>
  <c r="BF243" i="101"/>
  <c r="BC243" i="101"/>
  <c r="BA243" i="101"/>
  <c r="AX243" i="101"/>
  <c r="AV243" i="101"/>
  <c r="AT243" i="101"/>
  <c r="AR243" i="101"/>
  <c r="AP243" i="101"/>
  <c r="AN243" i="101"/>
  <c r="AL243" i="101"/>
  <c r="D243" i="101"/>
  <c r="BY242" i="101"/>
  <c r="BW242" i="101"/>
  <c r="BU242" i="101"/>
  <c r="BS242" i="101"/>
  <c r="BQ242" i="101"/>
  <c r="BO242" i="101"/>
  <c r="BM242" i="101"/>
  <c r="BK242" i="101"/>
  <c r="BI242" i="101"/>
  <c r="BF242" i="101"/>
  <c r="BC242" i="101"/>
  <c r="BA242" i="101"/>
  <c r="AX242" i="101"/>
  <c r="AV242" i="101"/>
  <c r="AT242" i="101"/>
  <c r="AR242" i="101"/>
  <c r="AP242" i="101"/>
  <c r="AN242" i="101"/>
  <c r="AL242" i="101"/>
  <c r="BY241" i="101"/>
  <c r="BW241" i="101"/>
  <c r="BU241" i="101"/>
  <c r="BS241" i="101"/>
  <c r="BQ241" i="101"/>
  <c r="BO241" i="101"/>
  <c r="BM241" i="101"/>
  <c r="BK241" i="101"/>
  <c r="BI241" i="101"/>
  <c r="BF241" i="101"/>
  <c r="BC241" i="101"/>
  <c r="BA241" i="101"/>
  <c r="AX241" i="101"/>
  <c r="AV241" i="101"/>
  <c r="AT241" i="101"/>
  <c r="AR241" i="101"/>
  <c r="AP241" i="101"/>
  <c r="AN241" i="101"/>
  <c r="AL241" i="101"/>
  <c r="BY240" i="101"/>
  <c r="BW240" i="101"/>
  <c r="BU240" i="101"/>
  <c r="BS240" i="101"/>
  <c r="BQ240" i="101"/>
  <c r="BO240" i="101"/>
  <c r="BM240" i="101"/>
  <c r="BK240" i="101"/>
  <c r="BI240" i="101"/>
  <c r="BF240" i="101"/>
  <c r="BC240" i="101"/>
  <c r="BA240" i="101"/>
  <c r="AX240" i="101"/>
  <c r="AV240" i="101"/>
  <c r="AT240" i="101"/>
  <c r="AR240" i="101"/>
  <c r="AP240" i="101"/>
  <c r="AN240" i="101"/>
  <c r="AL240" i="101"/>
  <c r="BY239" i="101"/>
  <c r="BW239" i="101"/>
  <c r="BU239" i="101"/>
  <c r="BS239" i="101"/>
  <c r="BQ239" i="101"/>
  <c r="BO239" i="101"/>
  <c r="BM239" i="101"/>
  <c r="BK239" i="101"/>
  <c r="BI239" i="101"/>
  <c r="BF239" i="101"/>
  <c r="BC239" i="101"/>
  <c r="BA239" i="101"/>
  <c r="AX239" i="101"/>
  <c r="AV239" i="101"/>
  <c r="AT239" i="101"/>
  <c r="AR239" i="101"/>
  <c r="AP239" i="101"/>
  <c r="AN239" i="101"/>
  <c r="AL239" i="101"/>
  <c r="BY238" i="101"/>
  <c r="BW238" i="101"/>
  <c r="BU238" i="101"/>
  <c r="BS238" i="101"/>
  <c r="BQ238" i="101"/>
  <c r="BO238" i="101"/>
  <c r="BM238" i="101"/>
  <c r="BK238" i="101"/>
  <c r="BI238" i="101"/>
  <c r="BF238" i="101"/>
  <c r="BC238" i="101"/>
  <c r="BA238" i="101"/>
  <c r="AX238" i="101"/>
  <c r="AV238" i="101"/>
  <c r="AT238" i="101"/>
  <c r="AR238" i="101"/>
  <c r="AP238" i="101"/>
  <c r="AN238" i="101"/>
  <c r="AL238" i="101"/>
  <c r="BY237" i="101"/>
  <c r="BW237" i="101"/>
  <c r="BU237" i="101"/>
  <c r="BS237" i="101"/>
  <c r="BQ237" i="101"/>
  <c r="BO237" i="101"/>
  <c r="BM237" i="101"/>
  <c r="BK237" i="101"/>
  <c r="BI237" i="101"/>
  <c r="BF237" i="101"/>
  <c r="BC237" i="101"/>
  <c r="BA237" i="101"/>
  <c r="AX237" i="101"/>
  <c r="AV237" i="101"/>
  <c r="AT237" i="101"/>
  <c r="AR237" i="101"/>
  <c r="AP237" i="101"/>
  <c r="AN237" i="101"/>
  <c r="AL237" i="101"/>
  <c r="D237" i="101"/>
  <c r="BY232" i="101"/>
  <c r="BW232" i="101"/>
  <c r="BU232" i="101"/>
  <c r="BS232" i="101"/>
  <c r="BQ232" i="101"/>
  <c r="BO232" i="101"/>
  <c r="BM232" i="101"/>
  <c r="BK232" i="101"/>
  <c r="BI232" i="101"/>
  <c r="BF232" i="101"/>
  <c r="BC232" i="101"/>
  <c r="BA232" i="101"/>
  <c r="AX232" i="101"/>
  <c r="AV232" i="101"/>
  <c r="AT232" i="101"/>
  <c r="AR232" i="101"/>
  <c r="AP232" i="101"/>
  <c r="AN232" i="101"/>
  <c r="AL232" i="101"/>
  <c r="BY231" i="101"/>
  <c r="BW231" i="101"/>
  <c r="BU231" i="101"/>
  <c r="BS231" i="101"/>
  <c r="BQ231" i="101"/>
  <c r="BO231" i="101"/>
  <c r="BM231" i="101"/>
  <c r="BK231" i="101"/>
  <c r="BI231" i="101"/>
  <c r="BF231" i="101"/>
  <c r="BC231" i="101"/>
  <c r="BA231" i="101"/>
  <c r="AX231" i="101"/>
  <c r="AV231" i="101"/>
  <c r="AT231" i="101"/>
  <c r="AR231" i="101"/>
  <c r="AP231" i="101"/>
  <c r="AN231" i="101"/>
  <c r="AL231" i="101"/>
  <c r="BY230" i="101"/>
  <c r="BW230" i="101"/>
  <c r="BU230" i="101"/>
  <c r="BS230" i="101"/>
  <c r="BQ230" i="101"/>
  <c r="BO230" i="101"/>
  <c r="BM230" i="101"/>
  <c r="BK230" i="101"/>
  <c r="BI230" i="101"/>
  <c r="BF230" i="101"/>
  <c r="BC230" i="101"/>
  <c r="BA230" i="101"/>
  <c r="AX230" i="101"/>
  <c r="AV230" i="101"/>
  <c r="AT230" i="101"/>
  <c r="AR230" i="101"/>
  <c r="AP230" i="101"/>
  <c r="AN230" i="101"/>
  <c r="AL230" i="101"/>
  <c r="BY229" i="101"/>
  <c r="BW229" i="101"/>
  <c r="BU229" i="101"/>
  <c r="BS229" i="101"/>
  <c r="BQ229" i="101"/>
  <c r="BO229" i="101"/>
  <c r="BM229" i="101"/>
  <c r="BK229" i="101"/>
  <c r="BI229" i="101"/>
  <c r="BF229" i="101"/>
  <c r="BC229" i="101"/>
  <c r="BA229" i="101"/>
  <c r="AX229" i="101"/>
  <c r="AV229" i="101"/>
  <c r="AT229" i="101"/>
  <c r="AR229" i="101"/>
  <c r="AP229" i="101"/>
  <c r="AN229" i="101"/>
  <c r="AL229" i="101"/>
  <c r="D229" i="101"/>
  <c r="D227" i="101"/>
  <c r="BY226" i="101"/>
  <c r="BW226" i="101"/>
  <c r="BU226" i="101"/>
  <c r="BS226" i="101"/>
  <c r="BQ226" i="101"/>
  <c r="BO226" i="101"/>
  <c r="BM226" i="101"/>
  <c r="BK226" i="101"/>
  <c r="BI226" i="101"/>
  <c r="BF226" i="101"/>
  <c r="BC226" i="101"/>
  <c r="BA226" i="101"/>
  <c r="AX226" i="101"/>
  <c r="AV226" i="101"/>
  <c r="AT226" i="101"/>
  <c r="AR226" i="101"/>
  <c r="AP226" i="101"/>
  <c r="AN226" i="101"/>
  <c r="AL226" i="101"/>
  <c r="BY225" i="101"/>
  <c r="BW225" i="101"/>
  <c r="BU225" i="101"/>
  <c r="BS225" i="101"/>
  <c r="BQ225" i="101"/>
  <c r="BO225" i="101"/>
  <c r="BM225" i="101"/>
  <c r="BK225" i="101"/>
  <c r="BI225" i="101"/>
  <c r="BF225" i="101"/>
  <c r="BC225" i="101"/>
  <c r="BA225" i="101"/>
  <c r="AX225" i="101"/>
  <c r="AV225" i="101"/>
  <c r="AT225" i="101"/>
  <c r="AR225" i="101"/>
  <c r="AP225" i="101"/>
  <c r="AN225" i="101"/>
  <c r="AL225" i="101"/>
  <c r="D225" i="101"/>
  <c r="BY224" i="101"/>
  <c r="BW224" i="101"/>
  <c r="BU224" i="101"/>
  <c r="BS224" i="101"/>
  <c r="BQ224" i="101"/>
  <c r="BO224" i="101"/>
  <c r="BM224" i="101"/>
  <c r="BK224" i="101"/>
  <c r="BI224" i="101"/>
  <c r="BF224" i="101"/>
  <c r="BC224" i="101"/>
  <c r="BA224" i="101"/>
  <c r="AX224" i="101"/>
  <c r="AV224" i="101"/>
  <c r="AT224" i="101"/>
  <c r="AR224" i="101"/>
  <c r="AP224" i="101"/>
  <c r="AN224" i="101"/>
  <c r="AL224" i="101"/>
  <c r="BY223" i="101"/>
  <c r="BW223" i="101"/>
  <c r="BU223" i="101"/>
  <c r="BS223" i="101"/>
  <c r="BQ223" i="101"/>
  <c r="BO223" i="101"/>
  <c r="BM223" i="101"/>
  <c r="BK223" i="101"/>
  <c r="BI223" i="101"/>
  <c r="BF223" i="101"/>
  <c r="BC223" i="101"/>
  <c r="BA223" i="101"/>
  <c r="AX223" i="101"/>
  <c r="AV223" i="101"/>
  <c r="AT223" i="101"/>
  <c r="AR223" i="101"/>
  <c r="AP223" i="101"/>
  <c r="AN223" i="101"/>
  <c r="AL223" i="101"/>
  <c r="D223" i="101"/>
  <c r="BY222" i="101"/>
  <c r="BW222" i="101"/>
  <c r="BU222" i="101"/>
  <c r="BS222" i="101"/>
  <c r="BQ222" i="101"/>
  <c r="BO222" i="101"/>
  <c r="BM222" i="101"/>
  <c r="BK222" i="101"/>
  <c r="BI222" i="101"/>
  <c r="BF222" i="101"/>
  <c r="BC222" i="101"/>
  <c r="BA222" i="101"/>
  <c r="AX222" i="101"/>
  <c r="AV222" i="101"/>
  <c r="AT222" i="101"/>
  <c r="AR222" i="101"/>
  <c r="AP222" i="101"/>
  <c r="AN222" i="101"/>
  <c r="AL222" i="101"/>
  <c r="BY221" i="101"/>
  <c r="BW221" i="101"/>
  <c r="BU221" i="101"/>
  <c r="BS221" i="101"/>
  <c r="BQ221" i="101"/>
  <c r="BO221" i="101"/>
  <c r="BM221" i="101"/>
  <c r="BK221" i="101"/>
  <c r="BI221" i="101"/>
  <c r="BF221" i="101"/>
  <c r="BC221" i="101"/>
  <c r="BA221" i="101"/>
  <c r="AX221" i="101"/>
  <c r="AV221" i="101"/>
  <c r="AT221" i="101"/>
  <c r="AR221" i="101"/>
  <c r="AP221" i="101"/>
  <c r="AN221" i="101"/>
  <c r="AL221" i="101"/>
  <c r="D221" i="101"/>
  <c r="BY218" i="101"/>
  <c r="BW218" i="101"/>
  <c r="BU218" i="101"/>
  <c r="BS218" i="101"/>
  <c r="BQ218" i="101"/>
  <c r="BO218" i="101"/>
  <c r="BM218" i="101"/>
  <c r="BK218" i="101"/>
  <c r="BI218" i="101"/>
  <c r="BF218" i="101"/>
  <c r="BC218" i="101"/>
  <c r="BA218" i="101"/>
  <c r="AX218" i="101"/>
  <c r="AV218" i="101"/>
  <c r="AT218" i="101"/>
  <c r="AR218" i="101"/>
  <c r="AP218" i="101"/>
  <c r="AN218" i="101"/>
  <c r="AL218" i="101"/>
  <c r="BY217" i="101"/>
  <c r="BW217" i="101"/>
  <c r="BU217" i="101"/>
  <c r="BS217" i="101"/>
  <c r="BQ217" i="101"/>
  <c r="BO217" i="101"/>
  <c r="BM217" i="101"/>
  <c r="BK217" i="101"/>
  <c r="BI217" i="101"/>
  <c r="BF217" i="101"/>
  <c r="BC217" i="101"/>
  <c r="BA217" i="101"/>
  <c r="AX217" i="101"/>
  <c r="AV217" i="101"/>
  <c r="AT217" i="101"/>
  <c r="AR217" i="101"/>
  <c r="AP217" i="101"/>
  <c r="AN217" i="101"/>
  <c r="AL217" i="101"/>
  <c r="D217" i="101"/>
  <c r="BY216" i="101"/>
  <c r="BW216" i="101"/>
  <c r="BU216" i="101"/>
  <c r="BS216" i="101"/>
  <c r="BQ216" i="101"/>
  <c r="BO216" i="101"/>
  <c r="BM216" i="101"/>
  <c r="BK216" i="101"/>
  <c r="BI216" i="101"/>
  <c r="BF216" i="101"/>
  <c r="BC216" i="101"/>
  <c r="BA216" i="101"/>
  <c r="AX216" i="101"/>
  <c r="AV216" i="101"/>
  <c r="AT216" i="101"/>
  <c r="AR216" i="101"/>
  <c r="AP216" i="101"/>
  <c r="AN216" i="101"/>
  <c r="AL216" i="101"/>
  <c r="BY215" i="101"/>
  <c r="BW215" i="101"/>
  <c r="BU215" i="101"/>
  <c r="BS215" i="101"/>
  <c r="BQ215" i="101"/>
  <c r="BO215" i="101"/>
  <c r="BM215" i="101"/>
  <c r="BK215" i="101"/>
  <c r="BI215" i="101"/>
  <c r="BF215" i="101"/>
  <c r="BC215" i="101"/>
  <c r="BA215" i="101"/>
  <c r="AX215" i="101"/>
  <c r="AV215" i="101"/>
  <c r="AT215" i="101"/>
  <c r="AR215" i="101"/>
  <c r="AP215" i="101"/>
  <c r="AN215" i="101"/>
  <c r="AL215" i="101"/>
  <c r="BY214" i="101"/>
  <c r="BW214" i="101"/>
  <c r="BU214" i="101"/>
  <c r="BS214" i="101"/>
  <c r="BQ214" i="101"/>
  <c r="BO214" i="101"/>
  <c r="BM214" i="101"/>
  <c r="BK214" i="101"/>
  <c r="BI214" i="101"/>
  <c r="BF214" i="101"/>
  <c r="BC214" i="101"/>
  <c r="BA214" i="101"/>
  <c r="AX214" i="101"/>
  <c r="AV214" i="101"/>
  <c r="AT214" i="101"/>
  <c r="AR214" i="101"/>
  <c r="AP214" i="101"/>
  <c r="AN214" i="101"/>
  <c r="AL214" i="101"/>
  <c r="BY213" i="101"/>
  <c r="BW213" i="101"/>
  <c r="BU213" i="101"/>
  <c r="BS213" i="101"/>
  <c r="BQ213" i="101"/>
  <c r="BO213" i="101"/>
  <c r="BM213" i="101"/>
  <c r="BK213" i="101"/>
  <c r="BI213" i="101"/>
  <c r="BF213" i="101"/>
  <c r="BC213" i="101"/>
  <c r="BA213" i="101"/>
  <c r="AX213" i="101"/>
  <c r="AV213" i="101"/>
  <c r="AT213" i="101"/>
  <c r="AR213" i="101"/>
  <c r="AP213" i="101"/>
  <c r="AN213" i="101"/>
  <c r="AL213" i="101"/>
  <c r="D213" i="101"/>
  <c r="BY212" i="101"/>
  <c r="BW212" i="101"/>
  <c r="BU212" i="101"/>
  <c r="BS212" i="101"/>
  <c r="BQ212" i="101"/>
  <c r="BO212" i="101"/>
  <c r="BM212" i="101"/>
  <c r="BK212" i="101"/>
  <c r="BI212" i="101"/>
  <c r="BF212" i="101"/>
  <c r="BC212" i="101"/>
  <c r="BA212" i="101"/>
  <c r="AX212" i="101"/>
  <c r="AV212" i="101"/>
  <c r="AT212" i="101"/>
  <c r="AR212" i="101"/>
  <c r="AP212" i="101"/>
  <c r="AN212" i="101"/>
  <c r="AL212" i="101"/>
  <c r="BY211" i="101"/>
  <c r="BW211" i="101"/>
  <c r="BU211" i="101"/>
  <c r="BS211" i="101"/>
  <c r="BQ211" i="101"/>
  <c r="BO211" i="101"/>
  <c r="BM211" i="101"/>
  <c r="BK211" i="101"/>
  <c r="BI211" i="101"/>
  <c r="BF211" i="101"/>
  <c r="BC211" i="101"/>
  <c r="BA211" i="101"/>
  <c r="AX211" i="101"/>
  <c r="AV211" i="101"/>
  <c r="AT211" i="101"/>
  <c r="AR211" i="101"/>
  <c r="AP211" i="101"/>
  <c r="AN211" i="101"/>
  <c r="AL211" i="101"/>
  <c r="D211" i="101"/>
  <c r="BY210" i="101"/>
  <c r="BW210" i="101"/>
  <c r="BU210" i="101"/>
  <c r="BS210" i="101"/>
  <c r="BQ210" i="101"/>
  <c r="BO210" i="101"/>
  <c r="BM210" i="101"/>
  <c r="BK210" i="101"/>
  <c r="BI210" i="101"/>
  <c r="BF210" i="101"/>
  <c r="BC210" i="101"/>
  <c r="BA210" i="101"/>
  <c r="AX210" i="101"/>
  <c r="AV210" i="101"/>
  <c r="AT210" i="101"/>
  <c r="AR210" i="101"/>
  <c r="AP210" i="101"/>
  <c r="AN210" i="101"/>
  <c r="AL210" i="101"/>
  <c r="BY209" i="101"/>
  <c r="BW209" i="101"/>
  <c r="BU209" i="101"/>
  <c r="BS209" i="101"/>
  <c r="BQ209" i="101"/>
  <c r="BO209" i="101"/>
  <c r="BM209" i="101"/>
  <c r="BK209" i="101"/>
  <c r="BI209" i="101"/>
  <c r="BF209" i="101"/>
  <c r="BC209" i="101"/>
  <c r="BA209" i="101"/>
  <c r="AX209" i="101"/>
  <c r="AV209" i="101"/>
  <c r="AT209" i="101"/>
  <c r="AR209" i="101"/>
  <c r="AP209" i="101"/>
  <c r="AN209" i="101"/>
  <c r="AL209" i="101"/>
  <c r="D209" i="101"/>
  <c r="BY208" i="101"/>
  <c r="BW208" i="101"/>
  <c r="BU208" i="101"/>
  <c r="BS208" i="101"/>
  <c r="BQ208" i="101"/>
  <c r="BO208" i="101"/>
  <c r="BM208" i="101"/>
  <c r="BK208" i="101"/>
  <c r="BI208" i="101"/>
  <c r="BF208" i="101"/>
  <c r="BC208" i="101"/>
  <c r="BA208" i="101"/>
  <c r="AX208" i="101"/>
  <c r="AV208" i="101"/>
  <c r="AT208" i="101"/>
  <c r="AR208" i="101"/>
  <c r="AP208" i="101"/>
  <c r="AN208" i="101"/>
  <c r="AL208" i="101"/>
  <c r="BY207" i="101"/>
  <c r="BW207" i="101"/>
  <c r="BU207" i="101"/>
  <c r="BS207" i="101"/>
  <c r="BQ207" i="101"/>
  <c r="BO207" i="101"/>
  <c r="BM207" i="101"/>
  <c r="BK207" i="101"/>
  <c r="BI207" i="101"/>
  <c r="BF207" i="101"/>
  <c r="BC207" i="101"/>
  <c r="BA207" i="101"/>
  <c r="AX207" i="101"/>
  <c r="AV207" i="101"/>
  <c r="AT207" i="101"/>
  <c r="AR207" i="101"/>
  <c r="AP207" i="101"/>
  <c r="AN207" i="101"/>
  <c r="AL207" i="101"/>
  <c r="BY206" i="101"/>
  <c r="BW206" i="101"/>
  <c r="BU206" i="101"/>
  <c r="BS206" i="101"/>
  <c r="BQ206" i="101"/>
  <c r="BO206" i="101"/>
  <c r="BM206" i="101"/>
  <c r="BK206" i="101"/>
  <c r="BI206" i="101"/>
  <c r="BF206" i="101"/>
  <c r="BC206" i="101"/>
  <c r="BA206" i="101"/>
  <c r="AX206" i="101"/>
  <c r="AV206" i="101"/>
  <c r="AT206" i="101"/>
  <c r="AR206" i="101"/>
  <c r="AP206" i="101"/>
  <c r="AN206" i="101"/>
  <c r="AL206" i="101"/>
  <c r="BY205" i="101"/>
  <c r="BW205" i="101"/>
  <c r="BU205" i="101"/>
  <c r="BS205" i="101"/>
  <c r="BQ205" i="101"/>
  <c r="BO205" i="101"/>
  <c r="BM205" i="101"/>
  <c r="BK205" i="101"/>
  <c r="BI205" i="101"/>
  <c r="BF205" i="101"/>
  <c r="BC205" i="101"/>
  <c r="BA205" i="101"/>
  <c r="AX205" i="101"/>
  <c r="AV205" i="101"/>
  <c r="AT205" i="101"/>
  <c r="AR205" i="101"/>
  <c r="AP205" i="101"/>
  <c r="AN205" i="101"/>
  <c r="AL205" i="101"/>
  <c r="D205" i="101"/>
  <c r="BY204" i="101"/>
  <c r="BW204" i="101"/>
  <c r="BU204" i="101"/>
  <c r="BS204" i="101"/>
  <c r="BQ204" i="101"/>
  <c r="BO204" i="101"/>
  <c r="BM204" i="101"/>
  <c r="BK204" i="101"/>
  <c r="BI204" i="101"/>
  <c r="BF204" i="101"/>
  <c r="BC204" i="101"/>
  <c r="BA204" i="101"/>
  <c r="AX204" i="101"/>
  <c r="AV204" i="101"/>
  <c r="AT204" i="101"/>
  <c r="AR204" i="101"/>
  <c r="AP204" i="101"/>
  <c r="AN204" i="101"/>
  <c r="AL204" i="101"/>
  <c r="BY203" i="101"/>
  <c r="BW203" i="101"/>
  <c r="BU203" i="101"/>
  <c r="BS203" i="101"/>
  <c r="BQ203" i="101"/>
  <c r="BO203" i="101"/>
  <c r="BM203" i="101"/>
  <c r="BK203" i="101"/>
  <c r="BI203" i="101"/>
  <c r="BF203" i="101"/>
  <c r="BC203" i="101"/>
  <c r="BA203" i="101"/>
  <c r="AX203" i="101"/>
  <c r="AV203" i="101"/>
  <c r="AT203" i="101"/>
  <c r="AR203" i="101"/>
  <c r="AP203" i="101"/>
  <c r="AN203" i="101"/>
  <c r="AL203" i="101"/>
  <c r="D203" i="101"/>
  <c r="BY182" i="100"/>
  <c r="BW182" i="100"/>
  <c r="BU182" i="100"/>
  <c r="BS182" i="100"/>
  <c r="BQ182" i="100"/>
  <c r="BO182" i="100"/>
  <c r="BM182" i="100"/>
  <c r="BK182" i="100"/>
  <c r="BI182" i="100"/>
  <c r="BF182" i="100"/>
  <c r="BC182" i="100"/>
  <c r="BA182" i="100"/>
  <c r="AX182" i="100"/>
  <c r="AV182" i="100"/>
  <c r="AT182" i="100"/>
  <c r="AR182" i="100"/>
  <c r="AP182" i="100"/>
  <c r="AN182" i="100"/>
  <c r="AL182" i="100"/>
  <c r="BY181" i="100"/>
  <c r="BW181" i="100"/>
  <c r="BU181" i="100"/>
  <c r="BS181" i="100"/>
  <c r="BQ181" i="100"/>
  <c r="BO181" i="100"/>
  <c r="BM181" i="100"/>
  <c r="BK181" i="100"/>
  <c r="BI181" i="100"/>
  <c r="BF181" i="100"/>
  <c r="BC181" i="100"/>
  <c r="BA181" i="100"/>
  <c r="AX181" i="100"/>
  <c r="AV181" i="100"/>
  <c r="AT181" i="100"/>
  <c r="AR181" i="100"/>
  <c r="AP181" i="100"/>
  <c r="AN181" i="100"/>
  <c r="AL181" i="100"/>
  <c r="BY248" i="100"/>
  <c r="BW248" i="100"/>
  <c r="BU248" i="100"/>
  <c r="BS248" i="100"/>
  <c r="BQ248" i="100"/>
  <c r="BO248" i="100"/>
  <c r="BM248" i="100"/>
  <c r="BK248" i="100"/>
  <c r="BI248" i="100"/>
  <c r="BF248" i="100"/>
  <c r="BC248" i="100"/>
  <c r="BA248" i="100"/>
  <c r="AX248" i="100"/>
  <c r="AV248" i="100"/>
  <c r="AT248" i="100"/>
  <c r="AR248" i="100"/>
  <c r="AP248" i="100"/>
  <c r="AN248" i="100"/>
  <c r="AL248" i="100"/>
  <c r="BY247" i="100"/>
  <c r="BW247" i="100"/>
  <c r="BU247" i="100"/>
  <c r="BS247" i="100"/>
  <c r="BQ247" i="100"/>
  <c r="BO247" i="100"/>
  <c r="BM247" i="100"/>
  <c r="BK247" i="100"/>
  <c r="BI247" i="100"/>
  <c r="BF247" i="100"/>
  <c r="BC247" i="100"/>
  <c r="BA247" i="100"/>
  <c r="AX247" i="100"/>
  <c r="AV247" i="100"/>
  <c r="AT247" i="100"/>
  <c r="AR247" i="100"/>
  <c r="AP247" i="100"/>
  <c r="AN247" i="100"/>
  <c r="AL247" i="100"/>
  <c r="BY244" i="100"/>
  <c r="BW244" i="100"/>
  <c r="BU244" i="100"/>
  <c r="BS244" i="100"/>
  <c r="BQ244" i="100"/>
  <c r="BO244" i="100"/>
  <c r="BM244" i="100"/>
  <c r="BK244" i="100"/>
  <c r="BI244" i="100"/>
  <c r="BF244" i="100"/>
  <c r="BC244" i="100"/>
  <c r="BA244" i="100"/>
  <c r="AX244" i="100"/>
  <c r="AV244" i="100"/>
  <c r="AT244" i="100"/>
  <c r="AR244" i="100"/>
  <c r="AP244" i="100"/>
  <c r="AN244" i="100"/>
  <c r="AL244" i="100"/>
  <c r="BY243" i="100"/>
  <c r="BW243" i="100"/>
  <c r="BU243" i="100"/>
  <c r="BS243" i="100"/>
  <c r="BQ243" i="100"/>
  <c r="BO243" i="100"/>
  <c r="BM243" i="100"/>
  <c r="BK243" i="100"/>
  <c r="BI243" i="100"/>
  <c r="BF243" i="100"/>
  <c r="BC243" i="100"/>
  <c r="BA243" i="100"/>
  <c r="AX243" i="100"/>
  <c r="AV243" i="100"/>
  <c r="AT243" i="100"/>
  <c r="AR243" i="100"/>
  <c r="AP243" i="100"/>
  <c r="AN243" i="100"/>
  <c r="AL243" i="100"/>
  <c r="D243" i="100"/>
  <c r="BY242" i="100"/>
  <c r="BW242" i="100"/>
  <c r="BU242" i="100"/>
  <c r="BS242" i="100"/>
  <c r="BQ242" i="100"/>
  <c r="BO242" i="100"/>
  <c r="BM242" i="100"/>
  <c r="BK242" i="100"/>
  <c r="BI242" i="100"/>
  <c r="BF242" i="100"/>
  <c r="BC242" i="100"/>
  <c r="BA242" i="100"/>
  <c r="AX242" i="100"/>
  <c r="AV242" i="100"/>
  <c r="AT242" i="100"/>
  <c r="AR242" i="100"/>
  <c r="AP242" i="100"/>
  <c r="AN242" i="100"/>
  <c r="AL242" i="100"/>
  <c r="BY241" i="100"/>
  <c r="BW241" i="100"/>
  <c r="BU241" i="100"/>
  <c r="BS241" i="100"/>
  <c r="BQ241" i="100"/>
  <c r="BO241" i="100"/>
  <c r="BM241" i="100"/>
  <c r="BK241" i="100"/>
  <c r="BI241" i="100"/>
  <c r="BF241" i="100"/>
  <c r="BC241" i="100"/>
  <c r="BA241" i="100"/>
  <c r="AX241" i="100"/>
  <c r="AV241" i="100"/>
  <c r="AT241" i="100"/>
  <c r="AR241" i="100"/>
  <c r="AP241" i="100"/>
  <c r="AN241" i="100"/>
  <c r="AL241" i="100"/>
  <c r="BY240" i="100"/>
  <c r="BW240" i="100"/>
  <c r="BU240" i="100"/>
  <c r="BS240" i="100"/>
  <c r="BQ240" i="100"/>
  <c r="BO240" i="100"/>
  <c r="BM240" i="100"/>
  <c r="BK240" i="100"/>
  <c r="BI240" i="100"/>
  <c r="BF240" i="100"/>
  <c r="BC240" i="100"/>
  <c r="BA240" i="100"/>
  <c r="AX240" i="100"/>
  <c r="AV240" i="100"/>
  <c r="AT240" i="100"/>
  <c r="AR240" i="100"/>
  <c r="AP240" i="100"/>
  <c r="AN240" i="100"/>
  <c r="AL240" i="100"/>
  <c r="BY239" i="100"/>
  <c r="BW239" i="100"/>
  <c r="BU239" i="100"/>
  <c r="BS239" i="100"/>
  <c r="BQ239" i="100"/>
  <c r="BO239" i="100"/>
  <c r="BM239" i="100"/>
  <c r="BK239" i="100"/>
  <c r="BI239" i="100"/>
  <c r="BF239" i="100"/>
  <c r="BC239" i="100"/>
  <c r="BA239" i="100"/>
  <c r="AX239" i="100"/>
  <c r="AV239" i="100"/>
  <c r="AT239" i="100"/>
  <c r="AR239" i="100"/>
  <c r="AP239" i="100"/>
  <c r="AN239" i="100"/>
  <c r="AL239" i="100"/>
  <c r="BY238" i="100"/>
  <c r="BW238" i="100"/>
  <c r="BU238" i="100"/>
  <c r="BS238" i="100"/>
  <c r="BQ238" i="100"/>
  <c r="BO238" i="100"/>
  <c r="BM238" i="100"/>
  <c r="BK238" i="100"/>
  <c r="BI238" i="100"/>
  <c r="BF238" i="100"/>
  <c r="BC238" i="100"/>
  <c r="BA238" i="100"/>
  <c r="AX238" i="100"/>
  <c r="AV238" i="100"/>
  <c r="AT238" i="100"/>
  <c r="AR238" i="100"/>
  <c r="AP238" i="100"/>
  <c r="AN238" i="100"/>
  <c r="AL238" i="100"/>
  <c r="BY237" i="100"/>
  <c r="BW237" i="100"/>
  <c r="BU237" i="100"/>
  <c r="BS237" i="100"/>
  <c r="BQ237" i="100"/>
  <c r="BO237" i="100"/>
  <c r="BM237" i="100"/>
  <c r="BK237" i="100"/>
  <c r="BI237" i="100"/>
  <c r="BF237" i="100"/>
  <c r="BC237" i="100"/>
  <c r="BA237" i="100"/>
  <c r="AX237" i="100"/>
  <c r="AV237" i="100"/>
  <c r="AT237" i="100"/>
  <c r="AR237" i="100"/>
  <c r="AP237" i="100"/>
  <c r="AN237" i="100"/>
  <c r="AL237" i="100"/>
  <c r="D237" i="100"/>
  <c r="BY232" i="100"/>
  <c r="BW232" i="100"/>
  <c r="BU232" i="100"/>
  <c r="BS232" i="100"/>
  <c r="BQ232" i="100"/>
  <c r="BO232" i="100"/>
  <c r="BM232" i="100"/>
  <c r="BK232" i="100"/>
  <c r="BI232" i="100"/>
  <c r="BF232" i="100"/>
  <c r="BC232" i="100"/>
  <c r="BA232" i="100"/>
  <c r="AX232" i="100"/>
  <c r="AV232" i="100"/>
  <c r="AT232" i="100"/>
  <c r="AR232" i="100"/>
  <c r="AP232" i="100"/>
  <c r="AN232" i="100"/>
  <c r="AL232" i="100"/>
  <c r="BY231" i="100"/>
  <c r="BW231" i="100"/>
  <c r="BU231" i="100"/>
  <c r="BS231" i="100"/>
  <c r="BQ231" i="100"/>
  <c r="BO231" i="100"/>
  <c r="BM231" i="100"/>
  <c r="BK231" i="100"/>
  <c r="BI231" i="100"/>
  <c r="BF231" i="100"/>
  <c r="BC231" i="100"/>
  <c r="BA231" i="100"/>
  <c r="AX231" i="100"/>
  <c r="AV231" i="100"/>
  <c r="AT231" i="100"/>
  <c r="AR231" i="100"/>
  <c r="AP231" i="100"/>
  <c r="AN231" i="100"/>
  <c r="AL231" i="100"/>
  <c r="BY230" i="100"/>
  <c r="BW230" i="100"/>
  <c r="BU230" i="100"/>
  <c r="BS230" i="100"/>
  <c r="BQ230" i="100"/>
  <c r="BO230" i="100"/>
  <c r="BM230" i="100"/>
  <c r="BK230" i="100"/>
  <c r="BI230" i="100"/>
  <c r="BF230" i="100"/>
  <c r="BC230" i="100"/>
  <c r="BA230" i="100"/>
  <c r="AX230" i="100"/>
  <c r="AV230" i="100"/>
  <c r="AT230" i="100"/>
  <c r="AR230" i="100"/>
  <c r="AP230" i="100"/>
  <c r="AN230" i="100"/>
  <c r="AL230" i="100"/>
  <c r="BY229" i="100"/>
  <c r="BW229" i="100"/>
  <c r="BU229" i="100"/>
  <c r="BS229" i="100"/>
  <c r="BQ229" i="100"/>
  <c r="BO229" i="100"/>
  <c r="BM229" i="100"/>
  <c r="BK229" i="100"/>
  <c r="BI229" i="100"/>
  <c r="BF229" i="100"/>
  <c r="BC229" i="100"/>
  <c r="BA229" i="100"/>
  <c r="AX229" i="100"/>
  <c r="AV229" i="100"/>
  <c r="AT229" i="100"/>
  <c r="AR229" i="100"/>
  <c r="AP229" i="100"/>
  <c r="AN229" i="100"/>
  <c r="AL229" i="100"/>
  <c r="D229" i="100"/>
  <c r="D227" i="100"/>
  <c r="BY226" i="100"/>
  <c r="BW226" i="100"/>
  <c r="BU226" i="100"/>
  <c r="BS226" i="100"/>
  <c r="BQ226" i="100"/>
  <c r="BO226" i="100"/>
  <c r="BM226" i="100"/>
  <c r="BK226" i="100"/>
  <c r="BI226" i="100"/>
  <c r="BF226" i="100"/>
  <c r="BC226" i="100"/>
  <c r="BA226" i="100"/>
  <c r="AX226" i="100"/>
  <c r="AV226" i="100"/>
  <c r="AT226" i="100"/>
  <c r="AR226" i="100"/>
  <c r="AP226" i="100"/>
  <c r="AN226" i="100"/>
  <c r="AL226" i="100"/>
  <c r="BY225" i="100"/>
  <c r="BW225" i="100"/>
  <c r="BU225" i="100"/>
  <c r="BS225" i="100"/>
  <c r="BQ225" i="100"/>
  <c r="BO225" i="100"/>
  <c r="BM225" i="100"/>
  <c r="BK225" i="100"/>
  <c r="BI225" i="100"/>
  <c r="BF225" i="100"/>
  <c r="BC225" i="100"/>
  <c r="BA225" i="100"/>
  <c r="AX225" i="100"/>
  <c r="AV225" i="100"/>
  <c r="AT225" i="100"/>
  <c r="AR225" i="100"/>
  <c r="AP225" i="100"/>
  <c r="AN225" i="100"/>
  <c r="AL225" i="100"/>
  <c r="D225" i="100"/>
  <c r="BY224" i="100"/>
  <c r="BW224" i="100"/>
  <c r="BU224" i="100"/>
  <c r="BS224" i="100"/>
  <c r="BQ224" i="100"/>
  <c r="BO224" i="100"/>
  <c r="BM224" i="100"/>
  <c r="BK224" i="100"/>
  <c r="BI224" i="100"/>
  <c r="BF224" i="100"/>
  <c r="BC224" i="100"/>
  <c r="BA224" i="100"/>
  <c r="AX224" i="100"/>
  <c r="AV224" i="100"/>
  <c r="AT224" i="100"/>
  <c r="AR224" i="100"/>
  <c r="AP224" i="100"/>
  <c r="AN224" i="100"/>
  <c r="AL224" i="100"/>
  <c r="BY223" i="100"/>
  <c r="BW223" i="100"/>
  <c r="BU223" i="100"/>
  <c r="BS223" i="100"/>
  <c r="BQ223" i="100"/>
  <c r="BO223" i="100"/>
  <c r="BM223" i="100"/>
  <c r="BK223" i="100"/>
  <c r="BI223" i="100"/>
  <c r="BF223" i="100"/>
  <c r="BC223" i="100"/>
  <c r="BA223" i="100"/>
  <c r="AX223" i="100"/>
  <c r="AV223" i="100"/>
  <c r="AT223" i="100"/>
  <c r="AR223" i="100"/>
  <c r="AP223" i="100"/>
  <c r="AN223" i="100"/>
  <c r="AL223" i="100"/>
  <c r="D223" i="100"/>
  <c r="BY222" i="100"/>
  <c r="BW222" i="100"/>
  <c r="BU222" i="100"/>
  <c r="BS222" i="100"/>
  <c r="BQ222" i="100"/>
  <c r="BO222" i="100"/>
  <c r="BM222" i="100"/>
  <c r="BK222" i="100"/>
  <c r="BI222" i="100"/>
  <c r="BF222" i="100"/>
  <c r="BC222" i="100"/>
  <c r="BA222" i="100"/>
  <c r="AX222" i="100"/>
  <c r="AV222" i="100"/>
  <c r="AT222" i="100"/>
  <c r="AR222" i="100"/>
  <c r="AP222" i="100"/>
  <c r="AN222" i="100"/>
  <c r="AL222" i="100"/>
  <c r="BY221" i="100"/>
  <c r="BW221" i="100"/>
  <c r="BU221" i="100"/>
  <c r="BS221" i="100"/>
  <c r="BQ221" i="100"/>
  <c r="BO221" i="100"/>
  <c r="BM221" i="100"/>
  <c r="BK221" i="100"/>
  <c r="BI221" i="100"/>
  <c r="BF221" i="100"/>
  <c r="BC221" i="100"/>
  <c r="BA221" i="100"/>
  <c r="AX221" i="100"/>
  <c r="AV221" i="100"/>
  <c r="AT221" i="100"/>
  <c r="AR221" i="100"/>
  <c r="AP221" i="100"/>
  <c r="AN221" i="100"/>
  <c r="AL221" i="100"/>
  <c r="D221" i="100"/>
  <c r="BY218" i="100"/>
  <c r="BW218" i="100"/>
  <c r="BU218" i="100"/>
  <c r="BS218" i="100"/>
  <c r="BQ218" i="100"/>
  <c r="BO218" i="100"/>
  <c r="BM218" i="100"/>
  <c r="BK218" i="100"/>
  <c r="BI218" i="100"/>
  <c r="BF218" i="100"/>
  <c r="BC218" i="100"/>
  <c r="BA218" i="100"/>
  <c r="AX218" i="100"/>
  <c r="AV218" i="100"/>
  <c r="AT218" i="100"/>
  <c r="AR218" i="100"/>
  <c r="AP218" i="100"/>
  <c r="AN218" i="100"/>
  <c r="AL218" i="100"/>
  <c r="BY217" i="100"/>
  <c r="BW217" i="100"/>
  <c r="BU217" i="100"/>
  <c r="BS217" i="100"/>
  <c r="BQ217" i="100"/>
  <c r="BO217" i="100"/>
  <c r="BM217" i="100"/>
  <c r="BK217" i="100"/>
  <c r="BI217" i="100"/>
  <c r="BF217" i="100"/>
  <c r="BC217" i="100"/>
  <c r="BA217" i="100"/>
  <c r="AX217" i="100"/>
  <c r="AV217" i="100"/>
  <c r="AT217" i="100"/>
  <c r="AR217" i="100"/>
  <c r="AP217" i="100"/>
  <c r="AN217" i="100"/>
  <c r="AL217" i="100"/>
  <c r="D217" i="100"/>
  <c r="BY216" i="100"/>
  <c r="BW216" i="100"/>
  <c r="BU216" i="100"/>
  <c r="BS216" i="100"/>
  <c r="BQ216" i="100"/>
  <c r="BO216" i="100"/>
  <c r="BM216" i="100"/>
  <c r="BK216" i="100"/>
  <c r="BI216" i="100"/>
  <c r="BF216" i="100"/>
  <c r="BC216" i="100"/>
  <c r="BA216" i="100"/>
  <c r="AX216" i="100"/>
  <c r="AV216" i="100"/>
  <c r="AT216" i="100"/>
  <c r="AR216" i="100"/>
  <c r="AP216" i="100"/>
  <c r="AN216" i="100"/>
  <c r="AL216" i="100"/>
  <c r="BY215" i="100"/>
  <c r="BW215" i="100"/>
  <c r="BU215" i="100"/>
  <c r="BS215" i="100"/>
  <c r="BQ215" i="100"/>
  <c r="BO215" i="100"/>
  <c r="BM215" i="100"/>
  <c r="BK215" i="100"/>
  <c r="BI215" i="100"/>
  <c r="BF215" i="100"/>
  <c r="BC215" i="100"/>
  <c r="BA215" i="100"/>
  <c r="AX215" i="100"/>
  <c r="AV215" i="100"/>
  <c r="AT215" i="100"/>
  <c r="AR215" i="100"/>
  <c r="AP215" i="100"/>
  <c r="AN215" i="100"/>
  <c r="AL215" i="100"/>
  <c r="BY214" i="100"/>
  <c r="BW214" i="100"/>
  <c r="BU214" i="100"/>
  <c r="BS214" i="100"/>
  <c r="BQ214" i="100"/>
  <c r="BO214" i="100"/>
  <c r="BM214" i="100"/>
  <c r="BK214" i="100"/>
  <c r="BI214" i="100"/>
  <c r="BF214" i="100"/>
  <c r="BC214" i="100"/>
  <c r="BA214" i="100"/>
  <c r="AX214" i="100"/>
  <c r="AV214" i="100"/>
  <c r="AT214" i="100"/>
  <c r="AR214" i="100"/>
  <c r="AP214" i="100"/>
  <c r="AN214" i="100"/>
  <c r="AL214" i="100"/>
  <c r="BY213" i="100"/>
  <c r="BW213" i="100"/>
  <c r="BU213" i="100"/>
  <c r="BS213" i="100"/>
  <c r="BQ213" i="100"/>
  <c r="BO213" i="100"/>
  <c r="BM213" i="100"/>
  <c r="BK213" i="100"/>
  <c r="BI213" i="100"/>
  <c r="BF213" i="100"/>
  <c r="BC213" i="100"/>
  <c r="BA213" i="100"/>
  <c r="AX213" i="100"/>
  <c r="AV213" i="100"/>
  <c r="AT213" i="100"/>
  <c r="AR213" i="100"/>
  <c r="AP213" i="100"/>
  <c r="AN213" i="100"/>
  <c r="AL213" i="100"/>
  <c r="D213" i="100"/>
  <c r="BY212" i="100"/>
  <c r="BW212" i="100"/>
  <c r="BU212" i="100"/>
  <c r="BS212" i="100"/>
  <c r="BQ212" i="100"/>
  <c r="BO212" i="100"/>
  <c r="BM212" i="100"/>
  <c r="BK212" i="100"/>
  <c r="BI212" i="100"/>
  <c r="BF212" i="100"/>
  <c r="BC212" i="100"/>
  <c r="BA212" i="100"/>
  <c r="AX212" i="100"/>
  <c r="AV212" i="100"/>
  <c r="AT212" i="100"/>
  <c r="AR212" i="100"/>
  <c r="AP212" i="100"/>
  <c r="AN212" i="100"/>
  <c r="AL212" i="100"/>
  <c r="BY211" i="100"/>
  <c r="BW211" i="100"/>
  <c r="BU211" i="100"/>
  <c r="BS211" i="100"/>
  <c r="BQ211" i="100"/>
  <c r="BO211" i="100"/>
  <c r="BM211" i="100"/>
  <c r="BK211" i="100"/>
  <c r="BI211" i="100"/>
  <c r="BF211" i="100"/>
  <c r="BC211" i="100"/>
  <c r="BA211" i="100"/>
  <c r="AX211" i="100"/>
  <c r="AV211" i="100"/>
  <c r="AT211" i="100"/>
  <c r="AR211" i="100"/>
  <c r="AP211" i="100"/>
  <c r="AN211" i="100"/>
  <c r="AL211" i="100"/>
  <c r="D211" i="100"/>
  <c r="BY210" i="100"/>
  <c r="BW210" i="100"/>
  <c r="BU210" i="100"/>
  <c r="BS210" i="100"/>
  <c r="BQ210" i="100"/>
  <c r="BO210" i="100"/>
  <c r="BM210" i="100"/>
  <c r="BK210" i="100"/>
  <c r="BI210" i="100"/>
  <c r="BF210" i="100"/>
  <c r="BC210" i="100"/>
  <c r="BA210" i="100"/>
  <c r="AX210" i="100"/>
  <c r="AV210" i="100"/>
  <c r="AT210" i="100"/>
  <c r="AR210" i="100"/>
  <c r="AP210" i="100"/>
  <c r="AN210" i="100"/>
  <c r="AL210" i="100"/>
  <c r="BY209" i="100"/>
  <c r="BW209" i="100"/>
  <c r="BU209" i="100"/>
  <c r="BS209" i="100"/>
  <c r="BQ209" i="100"/>
  <c r="BO209" i="100"/>
  <c r="BM209" i="100"/>
  <c r="BK209" i="100"/>
  <c r="BI209" i="100"/>
  <c r="BF209" i="100"/>
  <c r="BC209" i="100"/>
  <c r="BA209" i="100"/>
  <c r="AX209" i="100"/>
  <c r="AV209" i="100"/>
  <c r="AT209" i="100"/>
  <c r="AR209" i="100"/>
  <c r="AP209" i="100"/>
  <c r="AN209" i="100"/>
  <c r="AL209" i="100"/>
  <c r="D209" i="100"/>
  <c r="BY208" i="100"/>
  <c r="BW208" i="100"/>
  <c r="BU208" i="100"/>
  <c r="BS208" i="100"/>
  <c r="BQ208" i="100"/>
  <c r="BO208" i="100"/>
  <c r="BM208" i="100"/>
  <c r="BK208" i="100"/>
  <c r="BI208" i="100"/>
  <c r="BF208" i="100"/>
  <c r="BC208" i="100"/>
  <c r="BA208" i="100"/>
  <c r="AX208" i="100"/>
  <c r="AV208" i="100"/>
  <c r="AT208" i="100"/>
  <c r="AR208" i="100"/>
  <c r="AP208" i="100"/>
  <c r="AN208" i="100"/>
  <c r="AL208" i="100"/>
  <c r="BY207" i="100"/>
  <c r="BW207" i="100"/>
  <c r="BU207" i="100"/>
  <c r="BS207" i="100"/>
  <c r="BQ207" i="100"/>
  <c r="BO207" i="100"/>
  <c r="BM207" i="100"/>
  <c r="BK207" i="100"/>
  <c r="BI207" i="100"/>
  <c r="BF207" i="100"/>
  <c r="BC207" i="100"/>
  <c r="BA207" i="100"/>
  <c r="AX207" i="100"/>
  <c r="AV207" i="100"/>
  <c r="AT207" i="100"/>
  <c r="AR207" i="100"/>
  <c r="AP207" i="100"/>
  <c r="AN207" i="100"/>
  <c r="AL207" i="100"/>
  <c r="BY206" i="100"/>
  <c r="BW206" i="100"/>
  <c r="BU206" i="100"/>
  <c r="BS206" i="100"/>
  <c r="BQ206" i="100"/>
  <c r="BO206" i="100"/>
  <c r="BM206" i="100"/>
  <c r="BK206" i="100"/>
  <c r="BI206" i="100"/>
  <c r="BF206" i="100"/>
  <c r="BC206" i="100"/>
  <c r="BA206" i="100"/>
  <c r="AX206" i="100"/>
  <c r="AV206" i="100"/>
  <c r="AT206" i="100"/>
  <c r="AR206" i="100"/>
  <c r="AP206" i="100"/>
  <c r="AN206" i="100"/>
  <c r="AL206" i="100"/>
  <c r="BY205" i="100"/>
  <c r="BW205" i="100"/>
  <c r="BU205" i="100"/>
  <c r="BS205" i="100"/>
  <c r="BQ205" i="100"/>
  <c r="BO205" i="100"/>
  <c r="BM205" i="100"/>
  <c r="BK205" i="100"/>
  <c r="BI205" i="100"/>
  <c r="BF205" i="100"/>
  <c r="BC205" i="100"/>
  <c r="BA205" i="100"/>
  <c r="AX205" i="100"/>
  <c r="AV205" i="100"/>
  <c r="AT205" i="100"/>
  <c r="AR205" i="100"/>
  <c r="AP205" i="100"/>
  <c r="AN205" i="100"/>
  <c r="AL205" i="100"/>
  <c r="D205" i="100"/>
  <c r="BY204" i="100"/>
  <c r="BW204" i="100"/>
  <c r="BU204" i="100"/>
  <c r="BS204" i="100"/>
  <c r="BQ204" i="100"/>
  <c r="BO204" i="100"/>
  <c r="BM204" i="100"/>
  <c r="BK204" i="100"/>
  <c r="BI204" i="100"/>
  <c r="BF204" i="100"/>
  <c r="BC204" i="100"/>
  <c r="BA204" i="100"/>
  <c r="AX204" i="100"/>
  <c r="AV204" i="100"/>
  <c r="AT204" i="100"/>
  <c r="AR204" i="100"/>
  <c r="AP204" i="100"/>
  <c r="AN204" i="100"/>
  <c r="AL204" i="100"/>
  <c r="BY203" i="100"/>
  <c r="BW203" i="100"/>
  <c r="BU203" i="100"/>
  <c r="BS203" i="100"/>
  <c r="BQ203" i="100"/>
  <c r="BO203" i="100"/>
  <c r="BM203" i="100"/>
  <c r="BK203" i="100"/>
  <c r="BI203" i="100"/>
  <c r="BF203" i="100"/>
  <c r="BC203" i="100"/>
  <c r="BA203" i="100"/>
  <c r="AX203" i="100"/>
  <c r="AV203" i="100"/>
  <c r="AT203" i="100"/>
  <c r="AR203" i="100"/>
  <c r="AP203" i="100"/>
  <c r="AN203" i="100"/>
  <c r="AL203" i="100"/>
  <c r="D203" i="100"/>
  <c r="BY184" i="99"/>
  <c r="BW184" i="99"/>
  <c r="BU184" i="99"/>
  <c r="BS184" i="99"/>
  <c r="BQ184" i="99"/>
  <c r="BO184" i="99"/>
  <c r="BM184" i="99"/>
  <c r="BK184" i="99"/>
  <c r="BI184" i="99"/>
  <c r="BF184" i="99"/>
  <c r="BC184" i="99"/>
  <c r="BA184" i="99"/>
  <c r="AX184" i="99"/>
  <c r="AV184" i="99"/>
  <c r="AT184" i="99"/>
  <c r="AR184" i="99"/>
  <c r="AP184" i="99"/>
  <c r="AN184" i="99"/>
  <c r="AL184" i="99"/>
  <c r="BY183" i="99"/>
  <c r="BW183" i="99"/>
  <c r="BU183" i="99"/>
  <c r="BS183" i="99"/>
  <c r="BQ183" i="99"/>
  <c r="BO183" i="99"/>
  <c r="BM183" i="99"/>
  <c r="BK183" i="99"/>
  <c r="BI183" i="99"/>
  <c r="BF183" i="99"/>
  <c r="BC183" i="99"/>
  <c r="BA183" i="99"/>
  <c r="AX183" i="99"/>
  <c r="AV183" i="99"/>
  <c r="AT183" i="99"/>
  <c r="AR183" i="99"/>
  <c r="AP183" i="99"/>
  <c r="AN183" i="99"/>
  <c r="AL183" i="99"/>
  <c r="BY248" i="99"/>
  <c r="BW248" i="99"/>
  <c r="BU248" i="99"/>
  <c r="BS248" i="99"/>
  <c r="BQ248" i="99"/>
  <c r="BO248" i="99"/>
  <c r="BM248" i="99"/>
  <c r="BK248" i="99"/>
  <c r="BI248" i="99"/>
  <c r="BF248" i="99"/>
  <c r="BC248" i="99"/>
  <c r="BA248" i="99"/>
  <c r="AX248" i="99"/>
  <c r="AV248" i="99"/>
  <c r="AT248" i="99"/>
  <c r="AR248" i="99"/>
  <c r="AP248" i="99"/>
  <c r="AN248" i="99"/>
  <c r="AL248" i="99"/>
  <c r="BY247" i="99"/>
  <c r="BW247" i="99"/>
  <c r="BU247" i="99"/>
  <c r="BS247" i="99"/>
  <c r="BQ247" i="99"/>
  <c r="BO247" i="99"/>
  <c r="BM247" i="99"/>
  <c r="BK247" i="99"/>
  <c r="BI247" i="99"/>
  <c r="BF247" i="99"/>
  <c r="BC247" i="99"/>
  <c r="BA247" i="99"/>
  <c r="AX247" i="99"/>
  <c r="AV247" i="99"/>
  <c r="AT247" i="99"/>
  <c r="AR247" i="99"/>
  <c r="AP247" i="99"/>
  <c r="AN247" i="99"/>
  <c r="AL247" i="99"/>
  <c r="BY244" i="99"/>
  <c r="BW244" i="99"/>
  <c r="BU244" i="99"/>
  <c r="BS244" i="99"/>
  <c r="BQ244" i="99"/>
  <c r="BO244" i="99"/>
  <c r="BM244" i="99"/>
  <c r="BK244" i="99"/>
  <c r="BI244" i="99"/>
  <c r="BF244" i="99"/>
  <c r="BC244" i="99"/>
  <c r="BA244" i="99"/>
  <c r="AX244" i="99"/>
  <c r="AV244" i="99"/>
  <c r="AT244" i="99"/>
  <c r="AR244" i="99"/>
  <c r="AP244" i="99"/>
  <c r="AN244" i="99"/>
  <c r="AL244" i="99"/>
  <c r="BY243" i="99"/>
  <c r="BW243" i="99"/>
  <c r="BU243" i="99"/>
  <c r="BS243" i="99"/>
  <c r="BQ243" i="99"/>
  <c r="BO243" i="99"/>
  <c r="BM243" i="99"/>
  <c r="BK243" i="99"/>
  <c r="BI243" i="99"/>
  <c r="BF243" i="99"/>
  <c r="BC243" i="99"/>
  <c r="BA243" i="99"/>
  <c r="AX243" i="99"/>
  <c r="AV243" i="99"/>
  <c r="AT243" i="99"/>
  <c r="AR243" i="99"/>
  <c r="AP243" i="99"/>
  <c r="AN243" i="99"/>
  <c r="AL243" i="99"/>
  <c r="D243" i="99"/>
  <c r="BY242" i="99"/>
  <c r="BW242" i="99"/>
  <c r="BU242" i="99"/>
  <c r="BS242" i="99"/>
  <c r="BQ242" i="99"/>
  <c r="BO242" i="99"/>
  <c r="BM242" i="99"/>
  <c r="BK242" i="99"/>
  <c r="BI242" i="99"/>
  <c r="BF242" i="99"/>
  <c r="BC242" i="99"/>
  <c r="BA242" i="99"/>
  <c r="AX242" i="99"/>
  <c r="AV242" i="99"/>
  <c r="AT242" i="99"/>
  <c r="AR242" i="99"/>
  <c r="AP242" i="99"/>
  <c r="AN242" i="99"/>
  <c r="AL242" i="99"/>
  <c r="BY241" i="99"/>
  <c r="BW241" i="99"/>
  <c r="BU241" i="99"/>
  <c r="BS241" i="99"/>
  <c r="BQ241" i="99"/>
  <c r="BO241" i="99"/>
  <c r="BM241" i="99"/>
  <c r="BK241" i="99"/>
  <c r="BI241" i="99"/>
  <c r="BF241" i="99"/>
  <c r="BC241" i="99"/>
  <c r="BA241" i="99"/>
  <c r="AX241" i="99"/>
  <c r="AV241" i="99"/>
  <c r="AT241" i="99"/>
  <c r="AR241" i="99"/>
  <c r="AP241" i="99"/>
  <c r="AN241" i="99"/>
  <c r="AL241" i="99"/>
  <c r="BY240" i="99"/>
  <c r="BW240" i="99"/>
  <c r="BU240" i="99"/>
  <c r="BS240" i="99"/>
  <c r="BQ240" i="99"/>
  <c r="BO240" i="99"/>
  <c r="BM240" i="99"/>
  <c r="BK240" i="99"/>
  <c r="BI240" i="99"/>
  <c r="BF240" i="99"/>
  <c r="BC240" i="99"/>
  <c r="BA240" i="99"/>
  <c r="AX240" i="99"/>
  <c r="AV240" i="99"/>
  <c r="AT240" i="99"/>
  <c r="AR240" i="99"/>
  <c r="AP240" i="99"/>
  <c r="AN240" i="99"/>
  <c r="AL240" i="99"/>
  <c r="BY239" i="99"/>
  <c r="BW239" i="99"/>
  <c r="BU239" i="99"/>
  <c r="BS239" i="99"/>
  <c r="BQ239" i="99"/>
  <c r="BO239" i="99"/>
  <c r="BM239" i="99"/>
  <c r="BK239" i="99"/>
  <c r="BI239" i="99"/>
  <c r="BF239" i="99"/>
  <c r="BC239" i="99"/>
  <c r="BA239" i="99"/>
  <c r="AX239" i="99"/>
  <c r="AV239" i="99"/>
  <c r="AT239" i="99"/>
  <c r="AR239" i="99"/>
  <c r="AP239" i="99"/>
  <c r="AN239" i="99"/>
  <c r="AL239" i="99"/>
  <c r="BY238" i="99"/>
  <c r="BW238" i="99"/>
  <c r="BU238" i="99"/>
  <c r="BS238" i="99"/>
  <c r="BQ238" i="99"/>
  <c r="BO238" i="99"/>
  <c r="BM238" i="99"/>
  <c r="BK238" i="99"/>
  <c r="BI238" i="99"/>
  <c r="BF238" i="99"/>
  <c r="BC238" i="99"/>
  <c r="BA238" i="99"/>
  <c r="AX238" i="99"/>
  <c r="AV238" i="99"/>
  <c r="AT238" i="99"/>
  <c r="AR238" i="99"/>
  <c r="AP238" i="99"/>
  <c r="AN238" i="99"/>
  <c r="AL238" i="99"/>
  <c r="BY237" i="99"/>
  <c r="BW237" i="99"/>
  <c r="BU237" i="99"/>
  <c r="BS237" i="99"/>
  <c r="BQ237" i="99"/>
  <c r="BO237" i="99"/>
  <c r="BM237" i="99"/>
  <c r="BK237" i="99"/>
  <c r="BI237" i="99"/>
  <c r="BF237" i="99"/>
  <c r="BC237" i="99"/>
  <c r="BA237" i="99"/>
  <c r="AX237" i="99"/>
  <c r="AV237" i="99"/>
  <c r="AT237" i="99"/>
  <c r="AR237" i="99"/>
  <c r="AP237" i="99"/>
  <c r="AN237" i="99"/>
  <c r="AL237" i="99"/>
  <c r="D237" i="99"/>
  <c r="BY232" i="99"/>
  <c r="BW232" i="99"/>
  <c r="BU232" i="99"/>
  <c r="BS232" i="99"/>
  <c r="BQ232" i="99"/>
  <c r="BO232" i="99"/>
  <c r="BM232" i="99"/>
  <c r="BK232" i="99"/>
  <c r="BI232" i="99"/>
  <c r="BF232" i="99"/>
  <c r="BC232" i="99"/>
  <c r="BA232" i="99"/>
  <c r="AX232" i="99"/>
  <c r="AV232" i="99"/>
  <c r="AT232" i="99"/>
  <c r="AR232" i="99"/>
  <c r="AP232" i="99"/>
  <c r="AN232" i="99"/>
  <c r="AL232" i="99"/>
  <c r="BY231" i="99"/>
  <c r="BW231" i="99"/>
  <c r="BU231" i="99"/>
  <c r="BS231" i="99"/>
  <c r="BQ231" i="99"/>
  <c r="BO231" i="99"/>
  <c r="BM231" i="99"/>
  <c r="BK231" i="99"/>
  <c r="BI231" i="99"/>
  <c r="BF231" i="99"/>
  <c r="BC231" i="99"/>
  <c r="BA231" i="99"/>
  <c r="AX231" i="99"/>
  <c r="AV231" i="99"/>
  <c r="AT231" i="99"/>
  <c r="AR231" i="99"/>
  <c r="AP231" i="99"/>
  <c r="AN231" i="99"/>
  <c r="AL231" i="99"/>
  <c r="BY230" i="99"/>
  <c r="BW230" i="99"/>
  <c r="BU230" i="99"/>
  <c r="BS230" i="99"/>
  <c r="BQ230" i="99"/>
  <c r="BO230" i="99"/>
  <c r="BM230" i="99"/>
  <c r="BK230" i="99"/>
  <c r="BI230" i="99"/>
  <c r="BF230" i="99"/>
  <c r="BC230" i="99"/>
  <c r="BA230" i="99"/>
  <c r="AX230" i="99"/>
  <c r="AV230" i="99"/>
  <c r="AT230" i="99"/>
  <c r="AR230" i="99"/>
  <c r="AP230" i="99"/>
  <c r="AN230" i="99"/>
  <c r="AL230" i="99"/>
  <c r="BY229" i="99"/>
  <c r="BW229" i="99"/>
  <c r="BU229" i="99"/>
  <c r="BS229" i="99"/>
  <c r="BQ229" i="99"/>
  <c r="BO229" i="99"/>
  <c r="BM229" i="99"/>
  <c r="BK229" i="99"/>
  <c r="BI229" i="99"/>
  <c r="BF229" i="99"/>
  <c r="BC229" i="99"/>
  <c r="BA229" i="99"/>
  <c r="AX229" i="99"/>
  <c r="AV229" i="99"/>
  <c r="AT229" i="99"/>
  <c r="AR229" i="99"/>
  <c r="AP229" i="99"/>
  <c r="AN229" i="99"/>
  <c r="AL229" i="99"/>
  <c r="D229" i="99"/>
  <c r="D227" i="99"/>
  <c r="BY226" i="99"/>
  <c r="BW226" i="99"/>
  <c r="BU226" i="99"/>
  <c r="BS226" i="99"/>
  <c r="BQ226" i="99"/>
  <c r="BO226" i="99"/>
  <c r="BM226" i="99"/>
  <c r="BK226" i="99"/>
  <c r="BI226" i="99"/>
  <c r="BF226" i="99"/>
  <c r="BC226" i="99"/>
  <c r="BA226" i="99"/>
  <c r="AX226" i="99"/>
  <c r="AV226" i="99"/>
  <c r="AT226" i="99"/>
  <c r="AR226" i="99"/>
  <c r="AP226" i="99"/>
  <c r="AN226" i="99"/>
  <c r="AL226" i="99"/>
  <c r="BY225" i="99"/>
  <c r="BW225" i="99"/>
  <c r="BU225" i="99"/>
  <c r="BS225" i="99"/>
  <c r="BQ225" i="99"/>
  <c r="BO225" i="99"/>
  <c r="BM225" i="99"/>
  <c r="BK225" i="99"/>
  <c r="BI225" i="99"/>
  <c r="BF225" i="99"/>
  <c r="BC225" i="99"/>
  <c r="BA225" i="99"/>
  <c r="AX225" i="99"/>
  <c r="AV225" i="99"/>
  <c r="AT225" i="99"/>
  <c r="AR225" i="99"/>
  <c r="AP225" i="99"/>
  <c r="AN225" i="99"/>
  <c r="AL225" i="99"/>
  <c r="D225" i="99"/>
  <c r="BY224" i="99"/>
  <c r="BW224" i="99"/>
  <c r="BU224" i="99"/>
  <c r="BS224" i="99"/>
  <c r="BQ224" i="99"/>
  <c r="BO224" i="99"/>
  <c r="BM224" i="99"/>
  <c r="BK224" i="99"/>
  <c r="BI224" i="99"/>
  <c r="BF224" i="99"/>
  <c r="BC224" i="99"/>
  <c r="BA224" i="99"/>
  <c r="AX224" i="99"/>
  <c r="AV224" i="99"/>
  <c r="AT224" i="99"/>
  <c r="AR224" i="99"/>
  <c r="AP224" i="99"/>
  <c r="AN224" i="99"/>
  <c r="AL224" i="99"/>
  <c r="BY223" i="99"/>
  <c r="BW223" i="99"/>
  <c r="BU223" i="99"/>
  <c r="BS223" i="99"/>
  <c r="BQ223" i="99"/>
  <c r="BO223" i="99"/>
  <c r="BM223" i="99"/>
  <c r="BK223" i="99"/>
  <c r="BI223" i="99"/>
  <c r="BF223" i="99"/>
  <c r="BC223" i="99"/>
  <c r="BA223" i="99"/>
  <c r="AX223" i="99"/>
  <c r="AV223" i="99"/>
  <c r="AT223" i="99"/>
  <c r="AR223" i="99"/>
  <c r="AP223" i="99"/>
  <c r="AN223" i="99"/>
  <c r="AL223" i="99"/>
  <c r="D223" i="99"/>
  <c r="BY222" i="99"/>
  <c r="BW222" i="99"/>
  <c r="BU222" i="99"/>
  <c r="BS222" i="99"/>
  <c r="BQ222" i="99"/>
  <c r="BO222" i="99"/>
  <c r="BM222" i="99"/>
  <c r="BK222" i="99"/>
  <c r="BI222" i="99"/>
  <c r="BF222" i="99"/>
  <c r="BC222" i="99"/>
  <c r="BA222" i="99"/>
  <c r="AX222" i="99"/>
  <c r="AV222" i="99"/>
  <c r="AT222" i="99"/>
  <c r="AR222" i="99"/>
  <c r="AP222" i="99"/>
  <c r="AN222" i="99"/>
  <c r="AL222" i="99"/>
  <c r="BY221" i="99"/>
  <c r="BW221" i="99"/>
  <c r="BU221" i="99"/>
  <c r="BS221" i="99"/>
  <c r="BQ221" i="99"/>
  <c r="BO221" i="99"/>
  <c r="BM221" i="99"/>
  <c r="BK221" i="99"/>
  <c r="BI221" i="99"/>
  <c r="BF221" i="99"/>
  <c r="BC221" i="99"/>
  <c r="BA221" i="99"/>
  <c r="AX221" i="99"/>
  <c r="AV221" i="99"/>
  <c r="AT221" i="99"/>
  <c r="AR221" i="99"/>
  <c r="AP221" i="99"/>
  <c r="AN221" i="99"/>
  <c r="AL221" i="99"/>
  <c r="D221" i="99"/>
  <c r="BY218" i="99"/>
  <c r="BW218" i="99"/>
  <c r="BU218" i="99"/>
  <c r="BS218" i="99"/>
  <c r="BQ218" i="99"/>
  <c r="BO218" i="99"/>
  <c r="BM218" i="99"/>
  <c r="BK218" i="99"/>
  <c r="BI218" i="99"/>
  <c r="BF218" i="99"/>
  <c r="BC218" i="99"/>
  <c r="BA218" i="99"/>
  <c r="AX218" i="99"/>
  <c r="AV218" i="99"/>
  <c r="AT218" i="99"/>
  <c r="AR218" i="99"/>
  <c r="AP218" i="99"/>
  <c r="AN218" i="99"/>
  <c r="AL218" i="99"/>
  <c r="BY217" i="99"/>
  <c r="BW217" i="99"/>
  <c r="BU217" i="99"/>
  <c r="BS217" i="99"/>
  <c r="BQ217" i="99"/>
  <c r="BO217" i="99"/>
  <c r="BM217" i="99"/>
  <c r="BK217" i="99"/>
  <c r="BI217" i="99"/>
  <c r="BF217" i="99"/>
  <c r="BC217" i="99"/>
  <c r="BA217" i="99"/>
  <c r="AX217" i="99"/>
  <c r="AV217" i="99"/>
  <c r="AT217" i="99"/>
  <c r="AR217" i="99"/>
  <c r="AP217" i="99"/>
  <c r="AN217" i="99"/>
  <c r="AL217" i="99"/>
  <c r="D217" i="99"/>
  <c r="BY216" i="99"/>
  <c r="BW216" i="99"/>
  <c r="BU216" i="99"/>
  <c r="BS216" i="99"/>
  <c r="BQ216" i="99"/>
  <c r="BO216" i="99"/>
  <c r="BM216" i="99"/>
  <c r="BK216" i="99"/>
  <c r="BI216" i="99"/>
  <c r="BF216" i="99"/>
  <c r="BC216" i="99"/>
  <c r="BA216" i="99"/>
  <c r="AX216" i="99"/>
  <c r="AV216" i="99"/>
  <c r="AT216" i="99"/>
  <c r="AR216" i="99"/>
  <c r="AP216" i="99"/>
  <c r="AN216" i="99"/>
  <c r="AL216" i="99"/>
  <c r="BY215" i="99"/>
  <c r="BW215" i="99"/>
  <c r="BU215" i="99"/>
  <c r="BS215" i="99"/>
  <c r="BQ215" i="99"/>
  <c r="BO215" i="99"/>
  <c r="BM215" i="99"/>
  <c r="BK215" i="99"/>
  <c r="BI215" i="99"/>
  <c r="BF215" i="99"/>
  <c r="BC215" i="99"/>
  <c r="BA215" i="99"/>
  <c r="AX215" i="99"/>
  <c r="AV215" i="99"/>
  <c r="AT215" i="99"/>
  <c r="AR215" i="99"/>
  <c r="AP215" i="99"/>
  <c r="AN215" i="99"/>
  <c r="AL215" i="99"/>
  <c r="BY214" i="99"/>
  <c r="BW214" i="99"/>
  <c r="BU214" i="99"/>
  <c r="BS214" i="99"/>
  <c r="BQ214" i="99"/>
  <c r="BO214" i="99"/>
  <c r="BM214" i="99"/>
  <c r="BK214" i="99"/>
  <c r="BI214" i="99"/>
  <c r="BF214" i="99"/>
  <c r="BC214" i="99"/>
  <c r="BA214" i="99"/>
  <c r="AX214" i="99"/>
  <c r="AV214" i="99"/>
  <c r="AT214" i="99"/>
  <c r="AR214" i="99"/>
  <c r="AP214" i="99"/>
  <c r="AN214" i="99"/>
  <c r="AL214" i="99"/>
  <c r="BY213" i="99"/>
  <c r="BW213" i="99"/>
  <c r="BU213" i="99"/>
  <c r="BS213" i="99"/>
  <c r="BQ213" i="99"/>
  <c r="BO213" i="99"/>
  <c r="BM213" i="99"/>
  <c r="BK213" i="99"/>
  <c r="BI213" i="99"/>
  <c r="BF213" i="99"/>
  <c r="BC213" i="99"/>
  <c r="BA213" i="99"/>
  <c r="AX213" i="99"/>
  <c r="AV213" i="99"/>
  <c r="AT213" i="99"/>
  <c r="AR213" i="99"/>
  <c r="AP213" i="99"/>
  <c r="AN213" i="99"/>
  <c r="AL213" i="99"/>
  <c r="D213" i="99"/>
  <c r="BY212" i="99"/>
  <c r="BW212" i="99"/>
  <c r="BU212" i="99"/>
  <c r="BS212" i="99"/>
  <c r="BQ212" i="99"/>
  <c r="BO212" i="99"/>
  <c r="BM212" i="99"/>
  <c r="BK212" i="99"/>
  <c r="BI212" i="99"/>
  <c r="BF212" i="99"/>
  <c r="BC212" i="99"/>
  <c r="BA212" i="99"/>
  <c r="AX212" i="99"/>
  <c r="AV212" i="99"/>
  <c r="AT212" i="99"/>
  <c r="AR212" i="99"/>
  <c r="AP212" i="99"/>
  <c r="AN212" i="99"/>
  <c r="AL212" i="99"/>
  <c r="BY211" i="99"/>
  <c r="BW211" i="99"/>
  <c r="BU211" i="99"/>
  <c r="BS211" i="99"/>
  <c r="BQ211" i="99"/>
  <c r="BO211" i="99"/>
  <c r="BM211" i="99"/>
  <c r="BK211" i="99"/>
  <c r="BI211" i="99"/>
  <c r="BF211" i="99"/>
  <c r="BC211" i="99"/>
  <c r="BA211" i="99"/>
  <c r="AX211" i="99"/>
  <c r="AV211" i="99"/>
  <c r="AT211" i="99"/>
  <c r="AR211" i="99"/>
  <c r="AP211" i="99"/>
  <c r="AN211" i="99"/>
  <c r="AL211" i="99"/>
  <c r="D211" i="99"/>
  <c r="BY210" i="99"/>
  <c r="BW210" i="99"/>
  <c r="BU210" i="99"/>
  <c r="BS210" i="99"/>
  <c r="BQ210" i="99"/>
  <c r="BO210" i="99"/>
  <c r="BM210" i="99"/>
  <c r="BK210" i="99"/>
  <c r="BI210" i="99"/>
  <c r="BF210" i="99"/>
  <c r="BC210" i="99"/>
  <c r="BA210" i="99"/>
  <c r="AX210" i="99"/>
  <c r="AV210" i="99"/>
  <c r="AT210" i="99"/>
  <c r="AR210" i="99"/>
  <c r="AP210" i="99"/>
  <c r="AN210" i="99"/>
  <c r="AL210" i="99"/>
  <c r="BY209" i="99"/>
  <c r="BW209" i="99"/>
  <c r="BU209" i="99"/>
  <c r="BS209" i="99"/>
  <c r="BQ209" i="99"/>
  <c r="BO209" i="99"/>
  <c r="BM209" i="99"/>
  <c r="BK209" i="99"/>
  <c r="BI209" i="99"/>
  <c r="BF209" i="99"/>
  <c r="BC209" i="99"/>
  <c r="BA209" i="99"/>
  <c r="AX209" i="99"/>
  <c r="AV209" i="99"/>
  <c r="AT209" i="99"/>
  <c r="AR209" i="99"/>
  <c r="AP209" i="99"/>
  <c r="AN209" i="99"/>
  <c r="AL209" i="99"/>
  <c r="D209" i="99"/>
  <c r="BY208" i="99"/>
  <c r="BW208" i="99"/>
  <c r="BU208" i="99"/>
  <c r="BS208" i="99"/>
  <c r="BQ208" i="99"/>
  <c r="BO208" i="99"/>
  <c r="BM208" i="99"/>
  <c r="BK208" i="99"/>
  <c r="BI208" i="99"/>
  <c r="BF208" i="99"/>
  <c r="BC208" i="99"/>
  <c r="BA208" i="99"/>
  <c r="AX208" i="99"/>
  <c r="AV208" i="99"/>
  <c r="AT208" i="99"/>
  <c r="AR208" i="99"/>
  <c r="AP208" i="99"/>
  <c r="AN208" i="99"/>
  <c r="AL208" i="99"/>
  <c r="BY207" i="99"/>
  <c r="BW207" i="99"/>
  <c r="BU207" i="99"/>
  <c r="BS207" i="99"/>
  <c r="BQ207" i="99"/>
  <c r="BO207" i="99"/>
  <c r="BM207" i="99"/>
  <c r="BK207" i="99"/>
  <c r="BI207" i="99"/>
  <c r="BF207" i="99"/>
  <c r="BC207" i="99"/>
  <c r="BA207" i="99"/>
  <c r="AX207" i="99"/>
  <c r="AV207" i="99"/>
  <c r="AT207" i="99"/>
  <c r="AR207" i="99"/>
  <c r="AP207" i="99"/>
  <c r="AN207" i="99"/>
  <c r="AL207" i="99"/>
  <c r="BY206" i="99"/>
  <c r="BW206" i="99"/>
  <c r="BU206" i="99"/>
  <c r="BS206" i="99"/>
  <c r="BQ206" i="99"/>
  <c r="BO206" i="99"/>
  <c r="BM206" i="99"/>
  <c r="BK206" i="99"/>
  <c r="BI206" i="99"/>
  <c r="BF206" i="99"/>
  <c r="BC206" i="99"/>
  <c r="BA206" i="99"/>
  <c r="AX206" i="99"/>
  <c r="AV206" i="99"/>
  <c r="AT206" i="99"/>
  <c r="AR206" i="99"/>
  <c r="AP206" i="99"/>
  <c r="AN206" i="99"/>
  <c r="AL206" i="99"/>
  <c r="BY205" i="99"/>
  <c r="BW205" i="99"/>
  <c r="BU205" i="99"/>
  <c r="BS205" i="99"/>
  <c r="BQ205" i="99"/>
  <c r="BO205" i="99"/>
  <c r="BM205" i="99"/>
  <c r="BK205" i="99"/>
  <c r="BI205" i="99"/>
  <c r="BF205" i="99"/>
  <c r="BC205" i="99"/>
  <c r="BA205" i="99"/>
  <c r="AX205" i="99"/>
  <c r="AV205" i="99"/>
  <c r="AT205" i="99"/>
  <c r="AR205" i="99"/>
  <c r="AP205" i="99"/>
  <c r="AN205" i="99"/>
  <c r="AL205" i="99"/>
  <c r="D205" i="99"/>
  <c r="BY204" i="99"/>
  <c r="BW204" i="99"/>
  <c r="BU204" i="99"/>
  <c r="BS204" i="99"/>
  <c r="BQ204" i="99"/>
  <c r="BO204" i="99"/>
  <c r="BM204" i="99"/>
  <c r="BK204" i="99"/>
  <c r="BI204" i="99"/>
  <c r="BF204" i="99"/>
  <c r="BC204" i="99"/>
  <c r="BA204" i="99"/>
  <c r="AX204" i="99"/>
  <c r="AV204" i="99"/>
  <c r="AT204" i="99"/>
  <c r="AR204" i="99"/>
  <c r="AP204" i="99"/>
  <c r="AN204" i="99"/>
  <c r="AL204" i="99"/>
  <c r="BY203" i="99"/>
  <c r="BW203" i="99"/>
  <c r="BU203" i="99"/>
  <c r="BS203" i="99"/>
  <c r="BQ203" i="99"/>
  <c r="BO203" i="99"/>
  <c r="BM203" i="99"/>
  <c r="BK203" i="99"/>
  <c r="BI203" i="99"/>
  <c r="BF203" i="99"/>
  <c r="BC203" i="99"/>
  <c r="BA203" i="99"/>
  <c r="AX203" i="99"/>
  <c r="AV203" i="99"/>
  <c r="AT203" i="99"/>
  <c r="AR203" i="99"/>
  <c r="AP203" i="99"/>
  <c r="AN203" i="99"/>
  <c r="AL203" i="99"/>
  <c r="D203" i="99"/>
  <c r="BY182" i="98"/>
  <c r="BW182" i="98"/>
  <c r="BU182" i="98"/>
  <c r="BS182" i="98"/>
  <c r="BQ182" i="98"/>
  <c r="BO182" i="98"/>
  <c r="BM182" i="98"/>
  <c r="BK182" i="98"/>
  <c r="BI182" i="98"/>
  <c r="BF182" i="98"/>
  <c r="BC182" i="98"/>
  <c r="BA182" i="98"/>
  <c r="AX182" i="98"/>
  <c r="AV182" i="98"/>
  <c r="AT182" i="98"/>
  <c r="AR182" i="98"/>
  <c r="AP182" i="98"/>
  <c r="AN182" i="98"/>
  <c r="AL182" i="98"/>
  <c r="BY181" i="98"/>
  <c r="BW181" i="98"/>
  <c r="BU181" i="98"/>
  <c r="BS181" i="98"/>
  <c r="BQ181" i="98"/>
  <c r="BO181" i="98"/>
  <c r="BM181" i="98"/>
  <c r="BK181" i="98"/>
  <c r="BI181" i="98"/>
  <c r="BF181" i="98"/>
  <c r="BC181" i="98"/>
  <c r="BA181" i="98"/>
  <c r="AX181" i="98"/>
  <c r="AV181" i="98"/>
  <c r="AT181" i="98"/>
  <c r="AR181" i="98"/>
  <c r="AP181" i="98"/>
  <c r="AN181" i="98"/>
  <c r="AL181" i="98"/>
  <c r="BY246" i="98"/>
  <c r="BW246" i="98"/>
  <c r="BU246" i="98"/>
  <c r="BS246" i="98"/>
  <c r="BQ246" i="98"/>
  <c r="BO246" i="98"/>
  <c r="BM246" i="98"/>
  <c r="BK246" i="98"/>
  <c r="BI246" i="98"/>
  <c r="BF246" i="98"/>
  <c r="BC246" i="98"/>
  <c r="BA246" i="98"/>
  <c r="AX246" i="98"/>
  <c r="AV246" i="98"/>
  <c r="AT246" i="98"/>
  <c r="AR246" i="98"/>
  <c r="AP246" i="98"/>
  <c r="AN246" i="98"/>
  <c r="AL246" i="98"/>
  <c r="BY245" i="98"/>
  <c r="BW245" i="98"/>
  <c r="BU245" i="98"/>
  <c r="BS245" i="98"/>
  <c r="BQ245" i="98"/>
  <c r="BO245" i="98"/>
  <c r="BM245" i="98"/>
  <c r="BK245" i="98"/>
  <c r="BI245" i="98"/>
  <c r="BF245" i="98"/>
  <c r="BC245" i="98"/>
  <c r="BA245" i="98"/>
  <c r="AX245" i="98"/>
  <c r="AV245" i="98"/>
  <c r="AT245" i="98"/>
  <c r="AR245" i="98"/>
  <c r="AP245" i="98"/>
  <c r="AN245" i="98"/>
  <c r="AL245" i="98"/>
  <c r="BY242" i="98"/>
  <c r="BW242" i="98"/>
  <c r="BU242" i="98"/>
  <c r="BS242" i="98"/>
  <c r="BQ242" i="98"/>
  <c r="BO242" i="98"/>
  <c r="BM242" i="98"/>
  <c r="BK242" i="98"/>
  <c r="BI242" i="98"/>
  <c r="BF242" i="98"/>
  <c r="BC242" i="98"/>
  <c r="BA242" i="98"/>
  <c r="AX242" i="98"/>
  <c r="AV242" i="98"/>
  <c r="AT242" i="98"/>
  <c r="AR242" i="98"/>
  <c r="AP242" i="98"/>
  <c r="AN242" i="98"/>
  <c r="AL242" i="98"/>
  <c r="BY241" i="98"/>
  <c r="BW241" i="98"/>
  <c r="BU241" i="98"/>
  <c r="BS241" i="98"/>
  <c r="BQ241" i="98"/>
  <c r="BO241" i="98"/>
  <c r="BM241" i="98"/>
  <c r="BK241" i="98"/>
  <c r="BI241" i="98"/>
  <c r="BF241" i="98"/>
  <c r="BC241" i="98"/>
  <c r="BA241" i="98"/>
  <c r="AX241" i="98"/>
  <c r="AV241" i="98"/>
  <c r="AT241" i="98"/>
  <c r="AR241" i="98"/>
  <c r="AP241" i="98"/>
  <c r="AN241" i="98"/>
  <c r="AL241" i="98"/>
  <c r="D241" i="98"/>
  <c r="BY240" i="98"/>
  <c r="BW240" i="98"/>
  <c r="BU240" i="98"/>
  <c r="BS240" i="98"/>
  <c r="BQ240" i="98"/>
  <c r="BO240" i="98"/>
  <c r="BM240" i="98"/>
  <c r="BK240" i="98"/>
  <c r="BI240" i="98"/>
  <c r="BF240" i="98"/>
  <c r="BC240" i="98"/>
  <c r="BA240" i="98"/>
  <c r="AX240" i="98"/>
  <c r="AV240" i="98"/>
  <c r="AT240" i="98"/>
  <c r="AR240" i="98"/>
  <c r="AP240" i="98"/>
  <c r="AN240" i="98"/>
  <c r="AL240" i="98"/>
  <c r="BY239" i="98"/>
  <c r="BW239" i="98"/>
  <c r="BU239" i="98"/>
  <c r="BS239" i="98"/>
  <c r="BQ239" i="98"/>
  <c r="BO239" i="98"/>
  <c r="BM239" i="98"/>
  <c r="BK239" i="98"/>
  <c r="BI239" i="98"/>
  <c r="BF239" i="98"/>
  <c r="BC239" i="98"/>
  <c r="BA239" i="98"/>
  <c r="AX239" i="98"/>
  <c r="AV239" i="98"/>
  <c r="AT239" i="98"/>
  <c r="AR239" i="98"/>
  <c r="AP239" i="98"/>
  <c r="AN239" i="98"/>
  <c r="AL239" i="98"/>
  <c r="BY238" i="98"/>
  <c r="BW238" i="98"/>
  <c r="BU238" i="98"/>
  <c r="BS238" i="98"/>
  <c r="BQ238" i="98"/>
  <c r="BO238" i="98"/>
  <c r="BM238" i="98"/>
  <c r="BK238" i="98"/>
  <c r="BI238" i="98"/>
  <c r="BF238" i="98"/>
  <c r="BC238" i="98"/>
  <c r="BA238" i="98"/>
  <c r="AX238" i="98"/>
  <c r="AV238" i="98"/>
  <c r="AT238" i="98"/>
  <c r="AR238" i="98"/>
  <c r="AP238" i="98"/>
  <c r="AN238" i="98"/>
  <c r="AL238" i="98"/>
  <c r="BY237" i="98"/>
  <c r="BW237" i="98"/>
  <c r="BU237" i="98"/>
  <c r="BS237" i="98"/>
  <c r="BQ237" i="98"/>
  <c r="BO237" i="98"/>
  <c r="BM237" i="98"/>
  <c r="BK237" i="98"/>
  <c r="BI237" i="98"/>
  <c r="BF237" i="98"/>
  <c r="BC237" i="98"/>
  <c r="BA237" i="98"/>
  <c r="AX237" i="98"/>
  <c r="AV237" i="98"/>
  <c r="AT237" i="98"/>
  <c r="AR237" i="98"/>
  <c r="AP237" i="98"/>
  <c r="AN237" i="98"/>
  <c r="AL237" i="98"/>
  <c r="BY236" i="98"/>
  <c r="BW236" i="98"/>
  <c r="BU236" i="98"/>
  <c r="BS236" i="98"/>
  <c r="BQ236" i="98"/>
  <c r="BO236" i="98"/>
  <c r="BM236" i="98"/>
  <c r="BK236" i="98"/>
  <c r="BI236" i="98"/>
  <c r="BF236" i="98"/>
  <c r="BC236" i="98"/>
  <c r="BA236" i="98"/>
  <c r="AX236" i="98"/>
  <c r="AV236" i="98"/>
  <c r="AT236" i="98"/>
  <c r="AR236" i="98"/>
  <c r="AP236" i="98"/>
  <c r="AN236" i="98"/>
  <c r="AL236" i="98"/>
  <c r="BY235" i="98"/>
  <c r="BW235" i="98"/>
  <c r="BU235" i="98"/>
  <c r="BS235" i="98"/>
  <c r="BQ235" i="98"/>
  <c r="BO235" i="98"/>
  <c r="BM235" i="98"/>
  <c r="BK235" i="98"/>
  <c r="BI235" i="98"/>
  <c r="BF235" i="98"/>
  <c r="BC235" i="98"/>
  <c r="BA235" i="98"/>
  <c r="AX235" i="98"/>
  <c r="AV235" i="98"/>
  <c r="AT235" i="98"/>
  <c r="AR235" i="98"/>
  <c r="AP235" i="98"/>
  <c r="AN235" i="98"/>
  <c r="AL235" i="98"/>
  <c r="D235" i="98"/>
  <c r="BY230" i="98"/>
  <c r="BW230" i="98"/>
  <c r="BU230" i="98"/>
  <c r="BS230" i="98"/>
  <c r="BQ230" i="98"/>
  <c r="BO230" i="98"/>
  <c r="BM230" i="98"/>
  <c r="BK230" i="98"/>
  <c r="BI230" i="98"/>
  <c r="BF230" i="98"/>
  <c r="BC230" i="98"/>
  <c r="BA230" i="98"/>
  <c r="AX230" i="98"/>
  <c r="AV230" i="98"/>
  <c r="AT230" i="98"/>
  <c r="AR230" i="98"/>
  <c r="AP230" i="98"/>
  <c r="AN230" i="98"/>
  <c r="AL230" i="98"/>
  <c r="BY229" i="98"/>
  <c r="BW229" i="98"/>
  <c r="BU229" i="98"/>
  <c r="BS229" i="98"/>
  <c r="BQ229" i="98"/>
  <c r="BO229" i="98"/>
  <c r="BM229" i="98"/>
  <c r="BK229" i="98"/>
  <c r="BI229" i="98"/>
  <c r="BF229" i="98"/>
  <c r="BC229" i="98"/>
  <c r="BA229" i="98"/>
  <c r="AX229" i="98"/>
  <c r="AV229" i="98"/>
  <c r="AT229" i="98"/>
  <c r="AR229" i="98"/>
  <c r="AP229" i="98"/>
  <c r="AN229" i="98"/>
  <c r="AL229" i="98"/>
  <c r="BY228" i="98"/>
  <c r="BW228" i="98"/>
  <c r="BU228" i="98"/>
  <c r="BS228" i="98"/>
  <c r="BQ228" i="98"/>
  <c r="BO228" i="98"/>
  <c r="BM228" i="98"/>
  <c r="BK228" i="98"/>
  <c r="BI228" i="98"/>
  <c r="BF228" i="98"/>
  <c r="BC228" i="98"/>
  <c r="BA228" i="98"/>
  <c r="AX228" i="98"/>
  <c r="AV228" i="98"/>
  <c r="AT228" i="98"/>
  <c r="AR228" i="98"/>
  <c r="AP228" i="98"/>
  <c r="AN228" i="98"/>
  <c r="AL228" i="98"/>
  <c r="BY227" i="98"/>
  <c r="BW227" i="98"/>
  <c r="BU227" i="98"/>
  <c r="BS227" i="98"/>
  <c r="BQ227" i="98"/>
  <c r="BO227" i="98"/>
  <c r="BM227" i="98"/>
  <c r="BK227" i="98"/>
  <c r="BI227" i="98"/>
  <c r="BF227" i="98"/>
  <c r="BC227" i="98"/>
  <c r="BA227" i="98"/>
  <c r="AX227" i="98"/>
  <c r="AV227" i="98"/>
  <c r="AT227" i="98"/>
  <c r="AR227" i="98"/>
  <c r="AP227" i="98"/>
  <c r="AN227" i="98"/>
  <c r="AL227" i="98"/>
  <c r="D227" i="98"/>
  <c r="D225" i="98"/>
  <c r="BY224" i="98"/>
  <c r="BW224" i="98"/>
  <c r="BU224" i="98"/>
  <c r="BS224" i="98"/>
  <c r="BQ224" i="98"/>
  <c r="BO224" i="98"/>
  <c r="BM224" i="98"/>
  <c r="BK224" i="98"/>
  <c r="BI224" i="98"/>
  <c r="BF224" i="98"/>
  <c r="BC224" i="98"/>
  <c r="BA224" i="98"/>
  <c r="AX224" i="98"/>
  <c r="AV224" i="98"/>
  <c r="AT224" i="98"/>
  <c r="AR224" i="98"/>
  <c r="AP224" i="98"/>
  <c r="AN224" i="98"/>
  <c r="AL224" i="98"/>
  <c r="BY223" i="98"/>
  <c r="BW223" i="98"/>
  <c r="BU223" i="98"/>
  <c r="BS223" i="98"/>
  <c r="BQ223" i="98"/>
  <c r="BO223" i="98"/>
  <c r="BM223" i="98"/>
  <c r="BK223" i="98"/>
  <c r="BI223" i="98"/>
  <c r="BF223" i="98"/>
  <c r="BC223" i="98"/>
  <c r="BA223" i="98"/>
  <c r="AX223" i="98"/>
  <c r="AV223" i="98"/>
  <c r="AT223" i="98"/>
  <c r="AR223" i="98"/>
  <c r="AP223" i="98"/>
  <c r="AN223" i="98"/>
  <c r="AL223" i="98"/>
  <c r="D223" i="98"/>
  <c r="BY222" i="98"/>
  <c r="BW222" i="98"/>
  <c r="BU222" i="98"/>
  <c r="BS222" i="98"/>
  <c r="BQ222" i="98"/>
  <c r="BO222" i="98"/>
  <c r="BM222" i="98"/>
  <c r="BK222" i="98"/>
  <c r="BI222" i="98"/>
  <c r="BF222" i="98"/>
  <c r="BC222" i="98"/>
  <c r="BA222" i="98"/>
  <c r="AX222" i="98"/>
  <c r="AV222" i="98"/>
  <c r="AT222" i="98"/>
  <c r="AR222" i="98"/>
  <c r="AP222" i="98"/>
  <c r="AN222" i="98"/>
  <c r="AL222" i="98"/>
  <c r="BY221" i="98"/>
  <c r="BW221" i="98"/>
  <c r="BU221" i="98"/>
  <c r="BS221" i="98"/>
  <c r="BQ221" i="98"/>
  <c r="BO221" i="98"/>
  <c r="BM221" i="98"/>
  <c r="BK221" i="98"/>
  <c r="BI221" i="98"/>
  <c r="BF221" i="98"/>
  <c r="BC221" i="98"/>
  <c r="BA221" i="98"/>
  <c r="AX221" i="98"/>
  <c r="AV221" i="98"/>
  <c r="AT221" i="98"/>
  <c r="AR221" i="98"/>
  <c r="AP221" i="98"/>
  <c r="AN221" i="98"/>
  <c r="AL221" i="98"/>
  <c r="D221" i="98"/>
  <c r="BY220" i="98"/>
  <c r="BW220" i="98"/>
  <c r="BU220" i="98"/>
  <c r="BS220" i="98"/>
  <c r="BQ220" i="98"/>
  <c r="BO220" i="98"/>
  <c r="BM220" i="98"/>
  <c r="BK220" i="98"/>
  <c r="BI220" i="98"/>
  <c r="BF220" i="98"/>
  <c r="BC220" i="98"/>
  <c r="BA220" i="98"/>
  <c r="AX220" i="98"/>
  <c r="AV220" i="98"/>
  <c r="AT220" i="98"/>
  <c r="AR220" i="98"/>
  <c r="AP220" i="98"/>
  <c r="AN220" i="98"/>
  <c r="AL220" i="98"/>
  <c r="BY219" i="98"/>
  <c r="BW219" i="98"/>
  <c r="BU219" i="98"/>
  <c r="BS219" i="98"/>
  <c r="BQ219" i="98"/>
  <c r="BO219" i="98"/>
  <c r="BM219" i="98"/>
  <c r="BK219" i="98"/>
  <c r="BI219" i="98"/>
  <c r="BF219" i="98"/>
  <c r="BC219" i="98"/>
  <c r="BA219" i="98"/>
  <c r="AX219" i="98"/>
  <c r="AV219" i="98"/>
  <c r="AT219" i="98"/>
  <c r="AR219" i="98"/>
  <c r="AP219" i="98"/>
  <c r="AN219" i="98"/>
  <c r="AL219" i="98"/>
  <c r="D219" i="98"/>
  <c r="BY216" i="98"/>
  <c r="BW216" i="98"/>
  <c r="BU216" i="98"/>
  <c r="BS216" i="98"/>
  <c r="BQ216" i="98"/>
  <c r="BO216" i="98"/>
  <c r="BM216" i="98"/>
  <c r="BK216" i="98"/>
  <c r="BI216" i="98"/>
  <c r="BF216" i="98"/>
  <c r="BC216" i="98"/>
  <c r="BA216" i="98"/>
  <c r="AX216" i="98"/>
  <c r="AV216" i="98"/>
  <c r="AT216" i="98"/>
  <c r="AR216" i="98"/>
  <c r="AP216" i="98"/>
  <c r="AN216" i="98"/>
  <c r="AL216" i="98"/>
  <c r="BY215" i="98"/>
  <c r="BW215" i="98"/>
  <c r="BU215" i="98"/>
  <c r="BS215" i="98"/>
  <c r="BQ215" i="98"/>
  <c r="BO215" i="98"/>
  <c r="BM215" i="98"/>
  <c r="BK215" i="98"/>
  <c r="BI215" i="98"/>
  <c r="BF215" i="98"/>
  <c r="BC215" i="98"/>
  <c r="BA215" i="98"/>
  <c r="AX215" i="98"/>
  <c r="AV215" i="98"/>
  <c r="AT215" i="98"/>
  <c r="AR215" i="98"/>
  <c r="AP215" i="98"/>
  <c r="AN215" i="98"/>
  <c r="AL215" i="98"/>
  <c r="D215" i="98"/>
  <c r="BY214" i="98"/>
  <c r="BW214" i="98"/>
  <c r="BU214" i="98"/>
  <c r="BS214" i="98"/>
  <c r="BQ214" i="98"/>
  <c r="BO214" i="98"/>
  <c r="BM214" i="98"/>
  <c r="BK214" i="98"/>
  <c r="BI214" i="98"/>
  <c r="BF214" i="98"/>
  <c r="BC214" i="98"/>
  <c r="BA214" i="98"/>
  <c r="AX214" i="98"/>
  <c r="AV214" i="98"/>
  <c r="AT214" i="98"/>
  <c r="AR214" i="98"/>
  <c r="AP214" i="98"/>
  <c r="AN214" i="98"/>
  <c r="AL214" i="98"/>
  <c r="BY213" i="98"/>
  <c r="BW213" i="98"/>
  <c r="BU213" i="98"/>
  <c r="BS213" i="98"/>
  <c r="BQ213" i="98"/>
  <c r="BO213" i="98"/>
  <c r="BM213" i="98"/>
  <c r="BK213" i="98"/>
  <c r="BI213" i="98"/>
  <c r="BF213" i="98"/>
  <c r="BC213" i="98"/>
  <c r="BA213" i="98"/>
  <c r="AX213" i="98"/>
  <c r="AV213" i="98"/>
  <c r="AT213" i="98"/>
  <c r="AR213" i="98"/>
  <c r="AP213" i="98"/>
  <c r="AN213" i="98"/>
  <c r="AL213" i="98"/>
  <c r="BY212" i="98"/>
  <c r="BW212" i="98"/>
  <c r="BU212" i="98"/>
  <c r="BS212" i="98"/>
  <c r="BQ212" i="98"/>
  <c r="BO212" i="98"/>
  <c r="BM212" i="98"/>
  <c r="BK212" i="98"/>
  <c r="BI212" i="98"/>
  <c r="BF212" i="98"/>
  <c r="BC212" i="98"/>
  <c r="BA212" i="98"/>
  <c r="AX212" i="98"/>
  <c r="AV212" i="98"/>
  <c r="AT212" i="98"/>
  <c r="AR212" i="98"/>
  <c r="AP212" i="98"/>
  <c r="AN212" i="98"/>
  <c r="AL212" i="98"/>
  <c r="BY211" i="98"/>
  <c r="BW211" i="98"/>
  <c r="BU211" i="98"/>
  <c r="BS211" i="98"/>
  <c r="BQ211" i="98"/>
  <c r="BO211" i="98"/>
  <c r="BM211" i="98"/>
  <c r="BK211" i="98"/>
  <c r="BI211" i="98"/>
  <c r="BF211" i="98"/>
  <c r="BC211" i="98"/>
  <c r="BA211" i="98"/>
  <c r="AX211" i="98"/>
  <c r="AV211" i="98"/>
  <c r="AT211" i="98"/>
  <c r="AR211" i="98"/>
  <c r="AP211" i="98"/>
  <c r="AN211" i="98"/>
  <c r="AL211" i="98"/>
  <c r="D211" i="98"/>
  <c r="BY210" i="98"/>
  <c r="BW210" i="98"/>
  <c r="BU210" i="98"/>
  <c r="BS210" i="98"/>
  <c r="BQ210" i="98"/>
  <c r="BO210" i="98"/>
  <c r="BM210" i="98"/>
  <c r="BK210" i="98"/>
  <c r="BI210" i="98"/>
  <c r="BF210" i="98"/>
  <c r="BC210" i="98"/>
  <c r="BA210" i="98"/>
  <c r="AX210" i="98"/>
  <c r="AV210" i="98"/>
  <c r="AT210" i="98"/>
  <c r="AR210" i="98"/>
  <c r="AP210" i="98"/>
  <c r="AN210" i="98"/>
  <c r="AL210" i="98"/>
  <c r="BY209" i="98"/>
  <c r="BW209" i="98"/>
  <c r="BU209" i="98"/>
  <c r="BS209" i="98"/>
  <c r="BQ209" i="98"/>
  <c r="BO209" i="98"/>
  <c r="BM209" i="98"/>
  <c r="BK209" i="98"/>
  <c r="BI209" i="98"/>
  <c r="BF209" i="98"/>
  <c r="BC209" i="98"/>
  <c r="BA209" i="98"/>
  <c r="AX209" i="98"/>
  <c r="AV209" i="98"/>
  <c r="AT209" i="98"/>
  <c r="AR209" i="98"/>
  <c r="AP209" i="98"/>
  <c r="AN209" i="98"/>
  <c r="AL209" i="98"/>
  <c r="D209" i="98"/>
  <c r="BY208" i="98"/>
  <c r="BW208" i="98"/>
  <c r="BU208" i="98"/>
  <c r="BS208" i="98"/>
  <c r="BQ208" i="98"/>
  <c r="BO208" i="98"/>
  <c r="BM208" i="98"/>
  <c r="BK208" i="98"/>
  <c r="BI208" i="98"/>
  <c r="BF208" i="98"/>
  <c r="BC208" i="98"/>
  <c r="BA208" i="98"/>
  <c r="AX208" i="98"/>
  <c r="AV208" i="98"/>
  <c r="AT208" i="98"/>
  <c r="AR208" i="98"/>
  <c r="AP208" i="98"/>
  <c r="AN208" i="98"/>
  <c r="AL208" i="98"/>
  <c r="BY207" i="98"/>
  <c r="BW207" i="98"/>
  <c r="BU207" i="98"/>
  <c r="BS207" i="98"/>
  <c r="BQ207" i="98"/>
  <c r="BO207" i="98"/>
  <c r="BM207" i="98"/>
  <c r="BK207" i="98"/>
  <c r="BI207" i="98"/>
  <c r="BF207" i="98"/>
  <c r="BC207" i="98"/>
  <c r="BA207" i="98"/>
  <c r="AX207" i="98"/>
  <c r="AV207" i="98"/>
  <c r="AT207" i="98"/>
  <c r="AR207" i="98"/>
  <c r="AP207" i="98"/>
  <c r="AN207" i="98"/>
  <c r="AL207" i="98"/>
  <c r="D207" i="98"/>
  <c r="BY206" i="98"/>
  <c r="BW206" i="98"/>
  <c r="BU206" i="98"/>
  <c r="BS206" i="98"/>
  <c r="BQ206" i="98"/>
  <c r="BO206" i="98"/>
  <c r="BM206" i="98"/>
  <c r="BK206" i="98"/>
  <c r="BI206" i="98"/>
  <c r="BF206" i="98"/>
  <c r="BC206" i="98"/>
  <c r="BA206" i="98"/>
  <c r="AX206" i="98"/>
  <c r="AV206" i="98"/>
  <c r="AT206" i="98"/>
  <c r="AR206" i="98"/>
  <c r="AP206" i="98"/>
  <c r="AN206" i="98"/>
  <c r="AL206" i="98"/>
  <c r="BY205" i="98"/>
  <c r="BW205" i="98"/>
  <c r="BU205" i="98"/>
  <c r="BS205" i="98"/>
  <c r="BQ205" i="98"/>
  <c r="BO205" i="98"/>
  <c r="BM205" i="98"/>
  <c r="BK205" i="98"/>
  <c r="BI205" i="98"/>
  <c r="BF205" i="98"/>
  <c r="BC205" i="98"/>
  <c r="BA205" i="98"/>
  <c r="AX205" i="98"/>
  <c r="AV205" i="98"/>
  <c r="AT205" i="98"/>
  <c r="AR205" i="98"/>
  <c r="AP205" i="98"/>
  <c r="AN205" i="98"/>
  <c r="AL205" i="98"/>
  <c r="BY204" i="98"/>
  <c r="BW204" i="98"/>
  <c r="BU204" i="98"/>
  <c r="BS204" i="98"/>
  <c r="BQ204" i="98"/>
  <c r="BO204" i="98"/>
  <c r="BM204" i="98"/>
  <c r="BK204" i="98"/>
  <c r="BI204" i="98"/>
  <c r="BF204" i="98"/>
  <c r="BC204" i="98"/>
  <c r="BA204" i="98"/>
  <c r="AX204" i="98"/>
  <c r="AV204" i="98"/>
  <c r="AT204" i="98"/>
  <c r="AR204" i="98"/>
  <c r="AP204" i="98"/>
  <c r="AN204" i="98"/>
  <c r="AL204" i="98"/>
  <c r="BY203" i="98"/>
  <c r="BW203" i="98"/>
  <c r="BU203" i="98"/>
  <c r="BS203" i="98"/>
  <c r="BQ203" i="98"/>
  <c r="BO203" i="98"/>
  <c r="BM203" i="98"/>
  <c r="BK203" i="98"/>
  <c r="BI203" i="98"/>
  <c r="BF203" i="98"/>
  <c r="BC203" i="98"/>
  <c r="BA203" i="98"/>
  <c r="AX203" i="98"/>
  <c r="AV203" i="98"/>
  <c r="AT203" i="98"/>
  <c r="AR203" i="98"/>
  <c r="AP203" i="98"/>
  <c r="AN203" i="98"/>
  <c r="AL203" i="98"/>
  <c r="D203" i="98"/>
  <c r="BY202" i="98"/>
  <c r="BW202" i="98"/>
  <c r="BU202" i="98"/>
  <c r="BS202" i="98"/>
  <c r="BQ202" i="98"/>
  <c r="BO202" i="98"/>
  <c r="BM202" i="98"/>
  <c r="BK202" i="98"/>
  <c r="BI202" i="98"/>
  <c r="BF202" i="98"/>
  <c r="BC202" i="98"/>
  <c r="BA202" i="98"/>
  <c r="AX202" i="98"/>
  <c r="AV202" i="98"/>
  <c r="AT202" i="98"/>
  <c r="AR202" i="98"/>
  <c r="AP202" i="98"/>
  <c r="AN202" i="98"/>
  <c r="AL202" i="98"/>
  <c r="BY201" i="98"/>
  <c r="BW201" i="98"/>
  <c r="BU201" i="98"/>
  <c r="BS201" i="98"/>
  <c r="BQ201" i="98"/>
  <c r="BO201" i="98"/>
  <c r="BM201" i="98"/>
  <c r="BK201" i="98"/>
  <c r="BI201" i="98"/>
  <c r="BF201" i="98"/>
  <c r="BC201" i="98"/>
  <c r="BA201" i="98"/>
  <c r="AX201" i="98"/>
  <c r="AV201" i="98"/>
  <c r="AT201" i="98"/>
  <c r="AR201" i="98"/>
  <c r="AP201" i="98"/>
  <c r="AN201" i="98"/>
  <c r="AL201" i="98"/>
  <c r="D201" i="98"/>
  <c r="BY182" i="97"/>
  <c r="BW182" i="97"/>
  <c r="BU182" i="97"/>
  <c r="BS182" i="97"/>
  <c r="BQ182" i="97"/>
  <c r="BO182" i="97"/>
  <c r="BM182" i="97"/>
  <c r="BK182" i="97"/>
  <c r="BI182" i="97"/>
  <c r="BF182" i="97"/>
  <c r="BC182" i="97"/>
  <c r="BA182" i="97"/>
  <c r="AX182" i="97"/>
  <c r="AV182" i="97"/>
  <c r="AT182" i="97"/>
  <c r="AR182" i="97"/>
  <c r="AP182" i="97"/>
  <c r="AN182" i="97"/>
  <c r="AL182" i="97"/>
  <c r="BY181" i="97"/>
  <c r="BW181" i="97"/>
  <c r="BU181" i="97"/>
  <c r="BS181" i="97"/>
  <c r="BQ181" i="97"/>
  <c r="BO181" i="97"/>
  <c r="BM181" i="97"/>
  <c r="BK181" i="97"/>
  <c r="BI181" i="97"/>
  <c r="BF181" i="97"/>
  <c r="BC181" i="97"/>
  <c r="BA181" i="97"/>
  <c r="AX181" i="97"/>
  <c r="AV181" i="97"/>
  <c r="AT181" i="97"/>
  <c r="AR181" i="97"/>
  <c r="AP181" i="97"/>
  <c r="AN181" i="97"/>
  <c r="AL181" i="97"/>
  <c r="BY246" i="97"/>
  <c r="BW246" i="97"/>
  <c r="BU246" i="97"/>
  <c r="BS246" i="97"/>
  <c r="BQ246" i="97"/>
  <c r="BO246" i="97"/>
  <c r="BM246" i="97"/>
  <c r="BK246" i="97"/>
  <c r="BI246" i="97"/>
  <c r="BF246" i="97"/>
  <c r="BC246" i="97"/>
  <c r="BA246" i="97"/>
  <c r="AX246" i="97"/>
  <c r="AV246" i="97"/>
  <c r="AT246" i="97"/>
  <c r="AR246" i="97"/>
  <c r="AP246" i="97"/>
  <c r="AN246" i="97"/>
  <c r="AL246" i="97"/>
  <c r="BY245" i="97"/>
  <c r="BW245" i="97"/>
  <c r="BU245" i="97"/>
  <c r="BS245" i="97"/>
  <c r="BQ245" i="97"/>
  <c r="BO245" i="97"/>
  <c r="BM245" i="97"/>
  <c r="BK245" i="97"/>
  <c r="BI245" i="97"/>
  <c r="BF245" i="97"/>
  <c r="BC245" i="97"/>
  <c r="BA245" i="97"/>
  <c r="AX245" i="97"/>
  <c r="AV245" i="97"/>
  <c r="AT245" i="97"/>
  <c r="AR245" i="97"/>
  <c r="AP245" i="97"/>
  <c r="AN245" i="97"/>
  <c r="AL245" i="97"/>
  <c r="BY242" i="97"/>
  <c r="BW242" i="97"/>
  <c r="BU242" i="97"/>
  <c r="BS242" i="97"/>
  <c r="BQ242" i="97"/>
  <c r="BO242" i="97"/>
  <c r="BM242" i="97"/>
  <c r="BK242" i="97"/>
  <c r="BI242" i="97"/>
  <c r="BF242" i="97"/>
  <c r="BC242" i="97"/>
  <c r="BA242" i="97"/>
  <c r="AX242" i="97"/>
  <c r="AV242" i="97"/>
  <c r="AT242" i="97"/>
  <c r="AR242" i="97"/>
  <c r="AP242" i="97"/>
  <c r="AN242" i="97"/>
  <c r="AL242" i="97"/>
  <c r="BY241" i="97"/>
  <c r="BW241" i="97"/>
  <c r="BU241" i="97"/>
  <c r="BS241" i="97"/>
  <c r="BQ241" i="97"/>
  <c r="BO241" i="97"/>
  <c r="BM241" i="97"/>
  <c r="BK241" i="97"/>
  <c r="BI241" i="97"/>
  <c r="BF241" i="97"/>
  <c r="BC241" i="97"/>
  <c r="BA241" i="97"/>
  <c r="AX241" i="97"/>
  <c r="AV241" i="97"/>
  <c r="AT241" i="97"/>
  <c r="AR241" i="97"/>
  <c r="AP241" i="97"/>
  <c r="AN241" i="97"/>
  <c r="AL241" i="97"/>
  <c r="D241" i="97"/>
  <c r="BY240" i="97"/>
  <c r="BW240" i="97"/>
  <c r="BU240" i="97"/>
  <c r="BS240" i="97"/>
  <c r="BQ240" i="97"/>
  <c r="BO240" i="97"/>
  <c r="BM240" i="97"/>
  <c r="BK240" i="97"/>
  <c r="BI240" i="97"/>
  <c r="BF240" i="97"/>
  <c r="BC240" i="97"/>
  <c r="BA240" i="97"/>
  <c r="AX240" i="97"/>
  <c r="AV240" i="97"/>
  <c r="AT240" i="97"/>
  <c r="AR240" i="97"/>
  <c r="AP240" i="97"/>
  <c r="AN240" i="97"/>
  <c r="AL240" i="97"/>
  <c r="BY239" i="97"/>
  <c r="BW239" i="97"/>
  <c r="BU239" i="97"/>
  <c r="BS239" i="97"/>
  <c r="BQ239" i="97"/>
  <c r="BO239" i="97"/>
  <c r="BM239" i="97"/>
  <c r="BK239" i="97"/>
  <c r="BI239" i="97"/>
  <c r="BF239" i="97"/>
  <c r="BC239" i="97"/>
  <c r="BA239" i="97"/>
  <c r="AX239" i="97"/>
  <c r="AV239" i="97"/>
  <c r="AT239" i="97"/>
  <c r="AR239" i="97"/>
  <c r="AP239" i="97"/>
  <c r="AN239" i="97"/>
  <c r="AL239" i="97"/>
  <c r="BY238" i="97"/>
  <c r="BW238" i="97"/>
  <c r="BU238" i="97"/>
  <c r="BS238" i="97"/>
  <c r="BQ238" i="97"/>
  <c r="BO238" i="97"/>
  <c r="BM238" i="97"/>
  <c r="BK238" i="97"/>
  <c r="BI238" i="97"/>
  <c r="BF238" i="97"/>
  <c r="BC238" i="97"/>
  <c r="BA238" i="97"/>
  <c r="AX238" i="97"/>
  <c r="AV238" i="97"/>
  <c r="AT238" i="97"/>
  <c r="AR238" i="97"/>
  <c r="AP238" i="97"/>
  <c r="AN238" i="97"/>
  <c r="AL238" i="97"/>
  <c r="BY237" i="97"/>
  <c r="BW237" i="97"/>
  <c r="BU237" i="97"/>
  <c r="BS237" i="97"/>
  <c r="BQ237" i="97"/>
  <c r="BO237" i="97"/>
  <c r="BM237" i="97"/>
  <c r="BK237" i="97"/>
  <c r="BI237" i="97"/>
  <c r="BF237" i="97"/>
  <c r="BC237" i="97"/>
  <c r="BA237" i="97"/>
  <c r="AX237" i="97"/>
  <c r="AV237" i="97"/>
  <c r="AT237" i="97"/>
  <c r="AR237" i="97"/>
  <c r="AP237" i="97"/>
  <c r="AN237" i="97"/>
  <c r="AL237" i="97"/>
  <c r="BY236" i="97"/>
  <c r="BW236" i="97"/>
  <c r="BU236" i="97"/>
  <c r="BS236" i="97"/>
  <c r="BQ236" i="97"/>
  <c r="BO236" i="97"/>
  <c r="BM236" i="97"/>
  <c r="BK236" i="97"/>
  <c r="BI236" i="97"/>
  <c r="BF236" i="97"/>
  <c r="BC236" i="97"/>
  <c r="BA236" i="97"/>
  <c r="AX236" i="97"/>
  <c r="AV236" i="97"/>
  <c r="AT236" i="97"/>
  <c r="AR236" i="97"/>
  <c r="AP236" i="97"/>
  <c r="AN236" i="97"/>
  <c r="AL236" i="97"/>
  <c r="BY235" i="97"/>
  <c r="BW235" i="97"/>
  <c r="BU235" i="97"/>
  <c r="BS235" i="97"/>
  <c r="BQ235" i="97"/>
  <c r="BO235" i="97"/>
  <c r="BM235" i="97"/>
  <c r="BK235" i="97"/>
  <c r="BI235" i="97"/>
  <c r="BF235" i="97"/>
  <c r="BC235" i="97"/>
  <c r="BA235" i="97"/>
  <c r="AX235" i="97"/>
  <c r="AV235" i="97"/>
  <c r="AT235" i="97"/>
  <c r="AR235" i="97"/>
  <c r="AP235" i="97"/>
  <c r="AN235" i="97"/>
  <c r="AL235" i="97"/>
  <c r="D235" i="97"/>
  <c r="BY230" i="97"/>
  <c r="BW230" i="97"/>
  <c r="BU230" i="97"/>
  <c r="BS230" i="97"/>
  <c r="BQ230" i="97"/>
  <c r="BO230" i="97"/>
  <c r="BM230" i="97"/>
  <c r="BK230" i="97"/>
  <c r="BI230" i="97"/>
  <c r="BF230" i="97"/>
  <c r="BC230" i="97"/>
  <c r="BA230" i="97"/>
  <c r="AX230" i="97"/>
  <c r="AV230" i="97"/>
  <c r="AT230" i="97"/>
  <c r="AR230" i="97"/>
  <c r="AP230" i="97"/>
  <c r="AN230" i="97"/>
  <c r="AL230" i="97"/>
  <c r="BY229" i="97"/>
  <c r="BW229" i="97"/>
  <c r="BU229" i="97"/>
  <c r="BS229" i="97"/>
  <c r="BQ229" i="97"/>
  <c r="BO229" i="97"/>
  <c r="BM229" i="97"/>
  <c r="BK229" i="97"/>
  <c r="BI229" i="97"/>
  <c r="BF229" i="97"/>
  <c r="BC229" i="97"/>
  <c r="BA229" i="97"/>
  <c r="AX229" i="97"/>
  <c r="AV229" i="97"/>
  <c r="AT229" i="97"/>
  <c r="AR229" i="97"/>
  <c r="AP229" i="97"/>
  <c r="AN229" i="97"/>
  <c r="AL229" i="97"/>
  <c r="BY228" i="97"/>
  <c r="BW228" i="97"/>
  <c r="BU228" i="97"/>
  <c r="BS228" i="97"/>
  <c r="BQ228" i="97"/>
  <c r="BO228" i="97"/>
  <c r="BM228" i="97"/>
  <c r="BK228" i="97"/>
  <c r="BI228" i="97"/>
  <c r="BF228" i="97"/>
  <c r="BC228" i="97"/>
  <c r="BA228" i="97"/>
  <c r="AX228" i="97"/>
  <c r="AV228" i="97"/>
  <c r="AT228" i="97"/>
  <c r="AR228" i="97"/>
  <c r="AP228" i="97"/>
  <c r="AN228" i="97"/>
  <c r="AL228" i="97"/>
  <c r="BY227" i="97"/>
  <c r="BW227" i="97"/>
  <c r="BU227" i="97"/>
  <c r="BS227" i="97"/>
  <c r="BQ227" i="97"/>
  <c r="BO227" i="97"/>
  <c r="BM227" i="97"/>
  <c r="BK227" i="97"/>
  <c r="BI227" i="97"/>
  <c r="BF227" i="97"/>
  <c r="BC227" i="97"/>
  <c r="BA227" i="97"/>
  <c r="AX227" i="97"/>
  <c r="AV227" i="97"/>
  <c r="AT227" i="97"/>
  <c r="AR227" i="97"/>
  <c r="AP227" i="97"/>
  <c r="AN227" i="97"/>
  <c r="AL227" i="97"/>
  <c r="D227" i="97"/>
  <c r="D225" i="97"/>
  <c r="BY224" i="97"/>
  <c r="BW224" i="97"/>
  <c r="BU224" i="97"/>
  <c r="BS224" i="97"/>
  <c r="BQ224" i="97"/>
  <c r="BO224" i="97"/>
  <c r="BM224" i="97"/>
  <c r="BK224" i="97"/>
  <c r="BI224" i="97"/>
  <c r="BF224" i="97"/>
  <c r="BC224" i="97"/>
  <c r="BA224" i="97"/>
  <c r="AX224" i="97"/>
  <c r="AV224" i="97"/>
  <c r="AT224" i="97"/>
  <c r="AR224" i="97"/>
  <c r="AP224" i="97"/>
  <c r="AN224" i="97"/>
  <c r="AL224" i="97"/>
  <c r="BY223" i="97"/>
  <c r="BW223" i="97"/>
  <c r="BU223" i="97"/>
  <c r="BS223" i="97"/>
  <c r="BQ223" i="97"/>
  <c r="BO223" i="97"/>
  <c r="BM223" i="97"/>
  <c r="BK223" i="97"/>
  <c r="BI223" i="97"/>
  <c r="BF223" i="97"/>
  <c r="BC223" i="97"/>
  <c r="BA223" i="97"/>
  <c r="AX223" i="97"/>
  <c r="AV223" i="97"/>
  <c r="AT223" i="97"/>
  <c r="AR223" i="97"/>
  <c r="AP223" i="97"/>
  <c r="AN223" i="97"/>
  <c r="AL223" i="97"/>
  <c r="D223" i="97"/>
  <c r="BY222" i="97"/>
  <c r="BW222" i="97"/>
  <c r="BU222" i="97"/>
  <c r="BS222" i="97"/>
  <c r="BQ222" i="97"/>
  <c r="BO222" i="97"/>
  <c r="BM222" i="97"/>
  <c r="BK222" i="97"/>
  <c r="BI222" i="97"/>
  <c r="BF222" i="97"/>
  <c r="BC222" i="97"/>
  <c r="BA222" i="97"/>
  <c r="AX222" i="97"/>
  <c r="AV222" i="97"/>
  <c r="AT222" i="97"/>
  <c r="AR222" i="97"/>
  <c r="AP222" i="97"/>
  <c r="AN222" i="97"/>
  <c r="AL222" i="97"/>
  <c r="BY221" i="97"/>
  <c r="BW221" i="97"/>
  <c r="BU221" i="97"/>
  <c r="BS221" i="97"/>
  <c r="BQ221" i="97"/>
  <c r="BO221" i="97"/>
  <c r="BM221" i="97"/>
  <c r="BK221" i="97"/>
  <c r="BI221" i="97"/>
  <c r="BF221" i="97"/>
  <c r="BC221" i="97"/>
  <c r="BA221" i="97"/>
  <c r="AX221" i="97"/>
  <c r="AV221" i="97"/>
  <c r="AT221" i="97"/>
  <c r="AR221" i="97"/>
  <c r="AP221" i="97"/>
  <c r="AN221" i="97"/>
  <c r="AL221" i="97"/>
  <c r="D221" i="97"/>
  <c r="BY220" i="97"/>
  <c r="BW220" i="97"/>
  <c r="BU220" i="97"/>
  <c r="BS220" i="97"/>
  <c r="BQ220" i="97"/>
  <c r="BO220" i="97"/>
  <c r="BM220" i="97"/>
  <c r="BK220" i="97"/>
  <c r="BI220" i="97"/>
  <c r="BF220" i="97"/>
  <c r="BC220" i="97"/>
  <c r="BA220" i="97"/>
  <c r="AX220" i="97"/>
  <c r="AV220" i="97"/>
  <c r="AT220" i="97"/>
  <c r="AR220" i="97"/>
  <c r="AP220" i="97"/>
  <c r="AN220" i="97"/>
  <c r="AL220" i="97"/>
  <c r="BY219" i="97"/>
  <c r="BW219" i="97"/>
  <c r="BU219" i="97"/>
  <c r="BS219" i="97"/>
  <c r="BQ219" i="97"/>
  <c r="BO219" i="97"/>
  <c r="BM219" i="97"/>
  <c r="BK219" i="97"/>
  <c r="BI219" i="97"/>
  <c r="BF219" i="97"/>
  <c r="BC219" i="97"/>
  <c r="BA219" i="97"/>
  <c r="AX219" i="97"/>
  <c r="AV219" i="97"/>
  <c r="AT219" i="97"/>
  <c r="AR219" i="97"/>
  <c r="AP219" i="97"/>
  <c r="AN219" i="97"/>
  <c r="AL219" i="97"/>
  <c r="D219" i="97"/>
  <c r="BY216" i="97"/>
  <c r="BW216" i="97"/>
  <c r="BU216" i="97"/>
  <c r="BS216" i="97"/>
  <c r="BQ216" i="97"/>
  <c r="BO216" i="97"/>
  <c r="BM216" i="97"/>
  <c r="BK216" i="97"/>
  <c r="BI216" i="97"/>
  <c r="BF216" i="97"/>
  <c r="BC216" i="97"/>
  <c r="BA216" i="97"/>
  <c r="AX216" i="97"/>
  <c r="AV216" i="97"/>
  <c r="AT216" i="97"/>
  <c r="AR216" i="97"/>
  <c r="AP216" i="97"/>
  <c r="AN216" i="97"/>
  <c r="AL216" i="97"/>
  <c r="BY215" i="97"/>
  <c r="BW215" i="97"/>
  <c r="BU215" i="97"/>
  <c r="BS215" i="97"/>
  <c r="BQ215" i="97"/>
  <c r="BO215" i="97"/>
  <c r="BM215" i="97"/>
  <c r="BK215" i="97"/>
  <c r="BI215" i="97"/>
  <c r="BF215" i="97"/>
  <c r="BC215" i="97"/>
  <c r="BA215" i="97"/>
  <c r="AX215" i="97"/>
  <c r="AV215" i="97"/>
  <c r="AT215" i="97"/>
  <c r="AR215" i="97"/>
  <c r="AP215" i="97"/>
  <c r="AN215" i="97"/>
  <c r="AL215" i="97"/>
  <c r="D215" i="97"/>
  <c r="BY214" i="97"/>
  <c r="BW214" i="97"/>
  <c r="BU214" i="97"/>
  <c r="BS214" i="97"/>
  <c r="BQ214" i="97"/>
  <c r="BO214" i="97"/>
  <c r="BM214" i="97"/>
  <c r="BK214" i="97"/>
  <c r="BI214" i="97"/>
  <c r="BF214" i="97"/>
  <c r="BC214" i="97"/>
  <c r="BA214" i="97"/>
  <c r="AX214" i="97"/>
  <c r="AV214" i="97"/>
  <c r="AT214" i="97"/>
  <c r="AR214" i="97"/>
  <c r="AP214" i="97"/>
  <c r="AN214" i="97"/>
  <c r="AL214" i="97"/>
  <c r="BY213" i="97"/>
  <c r="BW213" i="97"/>
  <c r="BU213" i="97"/>
  <c r="BS213" i="97"/>
  <c r="BQ213" i="97"/>
  <c r="BO213" i="97"/>
  <c r="BM213" i="97"/>
  <c r="BK213" i="97"/>
  <c r="BI213" i="97"/>
  <c r="BF213" i="97"/>
  <c r="BC213" i="97"/>
  <c r="BA213" i="97"/>
  <c r="AX213" i="97"/>
  <c r="AV213" i="97"/>
  <c r="AT213" i="97"/>
  <c r="AR213" i="97"/>
  <c r="AP213" i="97"/>
  <c r="AN213" i="97"/>
  <c r="AL213" i="97"/>
  <c r="BY212" i="97"/>
  <c r="BW212" i="97"/>
  <c r="BU212" i="97"/>
  <c r="BS212" i="97"/>
  <c r="BQ212" i="97"/>
  <c r="BO212" i="97"/>
  <c r="BM212" i="97"/>
  <c r="BK212" i="97"/>
  <c r="BI212" i="97"/>
  <c r="BF212" i="97"/>
  <c r="BC212" i="97"/>
  <c r="BA212" i="97"/>
  <c r="AX212" i="97"/>
  <c r="AV212" i="97"/>
  <c r="AT212" i="97"/>
  <c r="AR212" i="97"/>
  <c r="AP212" i="97"/>
  <c r="AN212" i="97"/>
  <c r="AL212" i="97"/>
  <c r="BY211" i="97"/>
  <c r="BW211" i="97"/>
  <c r="BU211" i="97"/>
  <c r="BS211" i="97"/>
  <c r="BQ211" i="97"/>
  <c r="BO211" i="97"/>
  <c r="BM211" i="97"/>
  <c r="BK211" i="97"/>
  <c r="BI211" i="97"/>
  <c r="BF211" i="97"/>
  <c r="BC211" i="97"/>
  <c r="BA211" i="97"/>
  <c r="AX211" i="97"/>
  <c r="AV211" i="97"/>
  <c r="AT211" i="97"/>
  <c r="AR211" i="97"/>
  <c r="AP211" i="97"/>
  <c r="AN211" i="97"/>
  <c r="AL211" i="97"/>
  <c r="D211" i="97"/>
  <c r="BY210" i="97"/>
  <c r="BW210" i="97"/>
  <c r="BU210" i="97"/>
  <c r="BS210" i="97"/>
  <c r="BQ210" i="97"/>
  <c r="BO210" i="97"/>
  <c r="BM210" i="97"/>
  <c r="BK210" i="97"/>
  <c r="BI210" i="97"/>
  <c r="BF210" i="97"/>
  <c r="BC210" i="97"/>
  <c r="BA210" i="97"/>
  <c r="AX210" i="97"/>
  <c r="AV210" i="97"/>
  <c r="AT210" i="97"/>
  <c r="AR210" i="97"/>
  <c r="AP210" i="97"/>
  <c r="AN210" i="97"/>
  <c r="AL210" i="97"/>
  <c r="BY209" i="97"/>
  <c r="BW209" i="97"/>
  <c r="BU209" i="97"/>
  <c r="BS209" i="97"/>
  <c r="BQ209" i="97"/>
  <c r="BO209" i="97"/>
  <c r="BM209" i="97"/>
  <c r="BK209" i="97"/>
  <c r="BI209" i="97"/>
  <c r="BF209" i="97"/>
  <c r="BC209" i="97"/>
  <c r="BA209" i="97"/>
  <c r="AX209" i="97"/>
  <c r="AV209" i="97"/>
  <c r="AT209" i="97"/>
  <c r="AR209" i="97"/>
  <c r="AP209" i="97"/>
  <c r="AN209" i="97"/>
  <c r="AL209" i="97"/>
  <c r="D209" i="97"/>
  <c r="BY208" i="97"/>
  <c r="BW208" i="97"/>
  <c r="BU208" i="97"/>
  <c r="BS208" i="97"/>
  <c r="BQ208" i="97"/>
  <c r="BO208" i="97"/>
  <c r="BM208" i="97"/>
  <c r="BK208" i="97"/>
  <c r="BI208" i="97"/>
  <c r="BF208" i="97"/>
  <c r="BC208" i="97"/>
  <c r="BA208" i="97"/>
  <c r="AX208" i="97"/>
  <c r="AV208" i="97"/>
  <c r="AT208" i="97"/>
  <c r="AR208" i="97"/>
  <c r="AP208" i="97"/>
  <c r="AN208" i="97"/>
  <c r="AL208" i="97"/>
  <c r="BY207" i="97"/>
  <c r="BW207" i="97"/>
  <c r="BU207" i="97"/>
  <c r="BS207" i="97"/>
  <c r="BQ207" i="97"/>
  <c r="BO207" i="97"/>
  <c r="BM207" i="97"/>
  <c r="BK207" i="97"/>
  <c r="BI207" i="97"/>
  <c r="BF207" i="97"/>
  <c r="BC207" i="97"/>
  <c r="BA207" i="97"/>
  <c r="AX207" i="97"/>
  <c r="AV207" i="97"/>
  <c r="AT207" i="97"/>
  <c r="AR207" i="97"/>
  <c r="AP207" i="97"/>
  <c r="AN207" i="97"/>
  <c r="AL207" i="97"/>
  <c r="D207" i="97"/>
  <c r="BY206" i="97"/>
  <c r="BW206" i="97"/>
  <c r="BU206" i="97"/>
  <c r="BS206" i="97"/>
  <c r="BQ206" i="97"/>
  <c r="BO206" i="97"/>
  <c r="BM206" i="97"/>
  <c r="BK206" i="97"/>
  <c r="BI206" i="97"/>
  <c r="BF206" i="97"/>
  <c r="BC206" i="97"/>
  <c r="BA206" i="97"/>
  <c r="AX206" i="97"/>
  <c r="AV206" i="97"/>
  <c r="AT206" i="97"/>
  <c r="AR206" i="97"/>
  <c r="AP206" i="97"/>
  <c r="AN206" i="97"/>
  <c r="AL206" i="97"/>
  <c r="BY205" i="97"/>
  <c r="BW205" i="97"/>
  <c r="BU205" i="97"/>
  <c r="BS205" i="97"/>
  <c r="BQ205" i="97"/>
  <c r="BO205" i="97"/>
  <c r="BM205" i="97"/>
  <c r="BK205" i="97"/>
  <c r="BI205" i="97"/>
  <c r="BF205" i="97"/>
  <c r="BC205" i="97"/>
  <c r="BA205" i="97"/>
  <c r="AX205" i="97"/>
  <c r="AV205" i="97"/>
  <c r="AT205" i="97"/>
  <c r="AR205" i="97"/>
  <c r="AP205" i="97"/>
  <c r="AN205" i="97"/>
  <c r="AL205" i="97"/>
  <c r="BY204" i="97"/>
  <c r="BW204" i="97"/>
  <c r="BU204" i="97"/>
  <c r="BS204" i="97"/>
  <c r="BQ204" i="97"/>
  <c r="BO204" i="97"/>
  <c r="BM204" i="97"/>
  <c r="BK204" i="97"/>
  <c r="BI204" i="97"/>
  <c r="BF204" i="97"/>
  <c r="BC204" i="97"/>
  <c r="BA204" i="97"/>
  <c r="AX204" i="97"/>
  <c r="AV204" i="97"/>
  <c r="AT204" i="97"/>
  <c r="AR204" i="97"/>
  <c r="AP204" i="97"/>
  <c r="AN204" i="97"/>
  <c r="AL204" i="97"/>
  <c r="BY203" i="97"/>
  <c r="BW203" i="97"/>
  <c r="BU203" i="97"/>
  <c r="BS203" i="97"/>
  <c r="BQ203" i="97"/>
  <c r="BO203" i="97"/>
  <c r="BM203" i="97"/>
  <c r="BK203" i="97"/>
  <c r="BI203" i="97"/>
  <c r="BF203" i="97"/>
  <c r="BC203" i="97"/>
  <c r="BA203" i="97"/>
  <c r="AX203" i="97"/>
  <c r="AV203" i="97"/>
  <c r="AT203" i="97"/>
  <c r="AR203" i="97"/>
  <c r="AP203" i="97"/>
  <c r="AN203" i="97"/>
  <c r="AL203" i="97"/>
  <c r="D203" i="97"/>
  <c r="BY202" i="97"/>
  <c r="BW202" i="97"/>
  <c r="BU202" i="97"/>
  <c r="BS202" i="97"/>
  <c r="BQ202" i="97"/>
  <c r="BO202" i="97"/>
  <c r="BM202" i="97"/>
  <c r="BK202" i="97"/>
  <c r="BI202" i="97"/>
  <c r="BF202" i="97"/>
  <c r="BC202" i="97"/>
  <c r="BA202" i="97"/>
  <c r="AX202" i="97"/>
  <c r="AV202" i="97"/>
  <c r="AT202" i="97"/>
  <c r="AR202" i="97"/>
  <c r="AP202" i="97"/>
  <c r="AN202" i="97"/>
  <c r="AL202" i="97"/>
  <c r="BY201" i="97"/>
  <c r="BW201" i="97"/>
  <c r="BU201" i="97"/>
  <c r="BS201" i="97"/>
  <c r="BQ201" i="97"/>
  <c r="BO201" i="97"/>
  <c r="BM201" i="97"/>
  <c r="BK201" i="97"/>
  <c r="BI201" i="97"/>
  <c r="BF201" i="97"/>
  <c r="BC201" i="97"/>
  <c r="BA201" i="97"/>
  <c r="AX201" i="97"/>
  <c r="AV201" i="97"/>
  <c r="AT201" i="97"/>
  <c r="AR201" i="97"/>
  <c r="AP201" i="97"/>
  <c r="AN201" i="97"/>
  <c r="AL201" i="97"/>
  <c r="D201" i="97"/>
  <c r="BY184" i="96"/>
  <c r="BW184" i="96"/>
  <c r="BU184" i="96"/>
  <c r="BS184" i="96"/>
  <c r="BQ184" i="96"/>
  <c r="BO184" i="96"/>
  <c r="BM184" i="96"/>
  <c r="BK184" i="96"/>
  <c r="BI184" i="96"/>
  <c r="BF184" i="96"/>
  <c r="BC184" i="96"/>
  <c r="BA184" i="96"/>
  <c r="AX184" i="96"/>
  <c r="AV184" i="96"/>
  <c r="AT184" i="96"/>
  <c r="AR184" i="96"/>
  <c r="AP184" i="96"/>
  <c r="AN184" i="96"/>
  <c r="AL184" i="96"/>
  <c r="BY183" i="96"/>
  <c r="BW183" i="96"/>
  <c r="BU183" i="96"/>
  <c r="BS183" i="96"/>
  <c r="BQ183" i="96"/>
  <c r="BO183" i="96"/>
  <c r="BM183" i="96"/>
  <c r="BK183" i="96"/>
  <c r="BI183" i="96"/>
  <c r="BF183" i="96"/>
  <c r="BC183" i="96"/>
  <c r="BA183" i="96"/>
  <c r="AX183" i="96"/>
  <c r="AV183" i="96"/>
  <c r="AT183" i="96"/>
  <c r="AR183" i="96"/>
  <c r="AP183" i="96"/>
  <c r="AN183" i="96"/>
  <c r="AL183" i="96"/>
  <c r="BY246" i="96"/>
  <c r="BW246" i="96"/>
  <c r="BU246" i="96"/>
  <c r="BS246" i="96"/>
  <c r="BQ246" i="96"/>
  <c r="BO246" i="96"/>
  <c r="BM246" i="96"/>
  <c r="BK246" i="96"/>
  <c r="BI246" i="96"/>
  <c r="BF246" i="96"/>
  <c r="BC246" i="96"/>
  <c r="BA246" i="96"/>
  <c r="AX246" i="96"/>
  <c r="AV246" i="96"/>
  <c r="AT246" i="96"/>
  <c r="AR246" i="96"/>
  <c r="AP246" i="96"/>
  <c r="AN246" i="96"/>
  <c r="AL246" i="96"/>
  <c r="BY245" i="96"/>
  <c r="BW245" i="96"/>
  <c r="BU245" i="96"/>
  <c r="BS245" i="96"/>
  <c r="BQ245" i="96"/>
  <c r="BO245" i="96"/>
  <c r="BM245" i="96"/>
  <c r="BK245" i="96"/>
  <c r="BI245" i="96"/>
  <c r="BF245" i="96"/>
  <c r="BC245" i="96"/>
  <c r="BA245" i="96"/>
  <c r="AX245" i="96"/>
  <c r="AV245" i="96"/>
  <c r="AT245" i="96"/>
  <c r="AR245" i="96"/>
  <c r="AP245" i="96"/>
  <c r="AN245" i="96"/>
  <c r="AL245" i="96"/>
  <c r="BY242" i="96"/>
  <c r="BW242" i="96"/>
  <c r="BU242" i="96"/>
  <c r="BS242" i="96"/>
  <c r="BQ242" i="96"/>
  <c r="BO242" i="96"/>
  <c r="BM242" i="96"/>
  <c r="BK242" i="96"/>
  <c r="BI242" i="96"/>
  <c r="BF242" i="96"/>
  <c r="BC242" i="96"/>
  <c r="BA242" i="96"/>
  <c r="AX242" i="96"/>
  <c r="AV242" i="96"/>
  <c r="AT242" i="96"/>
  <c r="AR242" i="96"/>
  <c r="AP242" i="96"/>
  <c r="AN242" i="96"/>
  <c r="AL242" i="96"/>
  <c r="BY241" i="96"/>
  <c r="BW241" i="96"/>
  <c r="BU241" i="96"/>
  <c r="BS241" i="96"/>
  <c r="BQ241" i="96"/>
  <c r="BO241" i="96"/>
  <c r="BM241" i="96"/>
  <c r="BK241" i="96"/>
  <c r="BI241" i="96"/>
  <c r="BF241" i="96"/>
  <c r="BC241" i="96"/>
  <c r="BA241" i="96"/>
  <c r="AX241" i="96"/>
  <c r="AV241" i="96"/>
  <c r="AT241" i="96"/>
  <c r="AR241" i="96"/>
  <c r="AP241" i="96"/>
  <c r="AN241" i="96"/>
  <c r="AL241" i="96"/>
  <c r="D241" i="96"/>
  <c r="BY240" i="96"/>
  <c r="BW240" i="96"/>
  <c r="BU240" i="96"/>
  <c r="BS240" i="96"/>
  <c r="BQ240" i="96"/>
  <c r="BO240" i="96"/>
  <c r="BM240" i="96"/>
  <c r="BK240" i="96"/>
  <c r="BI240" i="96"/>
  <c r="BF240" i="96"/>
  <c r="BC240" i="96"/>
  <c r="BA240" i="96"/>
  <c r="AX240" i="96"/>
  <c r="AV240" i="96"/>
  <c r="AT240" i="96"/>
  <c r="AR240" i="96"/>
  <c r="AP240" i="96"/>
  <c r="AN240" i="96"/>
  <c r="AL240" i="96"/>
  <c r="BY239" i="96"/>
  <c r="BW239" i="96"/>
  <c r="BU239" i="96"/>
  <c r="BS239" i="96"/>
  <c r="BQ239" i="96"/>
  <c r="BO239" i="96"/>
  <c r="BM239" i="96"/>
  <c r="BK239" i="96"/>
  <c r="BI239" i="96"/>
  <c r="BF239" i="96"/>
  <c r="BC239" i="96"/>
  <c r="BA239" i="96"/>
  <c r="AX239" i="96"/>
  <c r="AV239" i="96"/>
  <c r="AT239" i="96"/>
  <c r="AR239" i="96"/>
  <c r="AP239" i="96"/>
  <c r="AN239" i="96"/>
  <c r="AL239" i="96"/>
  <c r="BY238" i="96"/>
  <c r="BW238" i="96"/>
  <c r="BU238" i="96"/>
  <c r="BS238" i="96"/>
  <c r="BQ238" i="96"/>
  <c r="BO238" i="96"/>
  <c r="BM238" i="96"/>
  <c r="BK238" i="96"/>
  <c r="BI238" i="96"/>
  <c r="BF238" i="96"/>
  <c r="BC238" i="96"/>
  <c r="BA238" i="96"/>
  <c r="AX238" i="96"/>
  <c r="AV238" i="96"/>
  <c r="AT238" i="96"/>
  <c r="AR238" i="96"/>
  <c r="AP238" i="96"/>
  <c r="AN238" i="96"/>
  <c r="AL238" i="96"/>
  <c r="BY237" i="96"/>
  <c r="BW237" i="96"/>
  <c r="BU237" i="96"/>
  <c r="BS237" i="96"/>
  <c r="BQ237" i="96"/>
  <c r="BO237" i="96"/>
  <c r="BM237" i="96"/>
  <c r="BK237" i="96"/>
  <c r="BI237" i="96"/>
  <c r="BF237" i="96"/>
  <c r="BC237" i="96"/>
  <c r="BA237" i="96"/>
  <c r="AX237" i="96"/>
  <c r="AV237" i="96"/>
  <c r="AT237" i="96"/>
  <c r="AR237" i="96"/>
  <c r="AP237" i="96"/>
  <c r="AN237" i="96"/>
  <c r="AL237" i="96"/>
  <c r="BY236" i="96"/>
  <c r="BW236" i="96"/>
  <c r="BU236" i="96"/>
  <c r="BS236" i="96"/>
  <c r="BQ236" i="96"/>
  <c r="BO236" i="96"/>
  <c r="BM236" i="96"/>
  <c r="BK236" i="96"/>
  <c r="BI236" i="96"/>
  <c r="BF236" i="96"/>
  <c r="BC236" i="96"/>
  <c r="BA236" i="96"/>
  <c r="AX236" i="96"/>
  <c r="AV236" i="96"/>
  <c r="AT236" i="96"/>
  <c r="AR236" i="96"/>
  <c r="AP236" i="96"/>
  <c r="AN236" i="96"/>
  <c r="AL236" i="96"/>
  <c r="BY235" i="96"/>
  <c r="BW235" i="96"/>
  <c r="BU235" i="96"/>
  <c r="BS235" i="96"/>
  <c r="BQ235" i="96"/>
  <c r="BO235" i="96"/>
  <c r="BM235" i="96"/>
  <c r="BK235" i="96"/>
  <c r="BI235" i="96"/>
  <c r="BF235" i="96"/>
  <c r="BC235" i="96"/>
  <c r="BA235" i="96"/>
  <c r="AX235" i="96"/>
  <c r="AV235" i="96"/>
  <c r="AT235" i="96"/>
  <c r="AR235" i="96"/>
  <c r="AP235" i="96"/>
  <c r="AN235" i="96"/>
  <c r="AL235" i="96"/>
  <c r="D235" i="96"/>
  <c r="BY230" i="96"/>
  <c r="BW230" i="96"/>
  <c r="BU230" i="96"/>
  <c r="BS230" i="96"/>
  <c r="BQ230" i="96"/>
  <c r="BO230" i="96"/>
  <c r="BM230" i="96"/>
  <c r="BK230" i="96"/>
  <c r="BI230" i="96"/>
  <c r="BF230" i="96"/>
  <c r="BC230" i="96"/>
  <c r="BA230" i="96"/>
  <c r="AX230" i="96"/>
  <c r="AV230" i="96"/>
  <c r="AT230" i="96"/>
  <c r="AR230" i="96"/>
  <c r="AP230" i="96"/>
  <c r="AN230" i="96"/>
  <c r="AL230" i="96"/>
  <c r="BY229" i="96"/>
  <c r="BW229" i="96"/>
  <c r="BU229" i="96"/>
  <c r="BS229" i="96"/>
  <c r="BQ229" i="96"/>
  <c r="BO229" i="96"/>
  <c r="BM229" i="96"/>
  <c r="BK229" i="96"/>
  <c r="BI229" i="96"/>
  <c r="BF229" i="96"/>
  <c r="BC229" i="96"/>
  <c r="BA229" i="96"/>
  <c r="AX229" i="96"/>
  <c r="AV229" i="96"/>
  <c r="AT229" i="96"/>
  <c r="AR229" i="96"/>
  <c r="AP229" i="96"/>
  <c r="AN229" i="96"/>
  <c r="AL229" i="96"/>
  <c r="BY228" i="96"/>
  <c r="BW228" i="96"/>
  <c r="BU228" i="96"/>
  <c r="BS228" i="96"/>
  <c r="BQ228" i="96"/>
  <c r="BO228" i="96"/>
  <c r="BM228" i="96"/>
  <c r="BK228" i="96"/>
  <c r="BI228" i="96"/>
  <c r="BF228" i="96"/>
  <c r="BC228" i="96"/>
  <c r="BA228" i="96"/>
  <c r="AX228" i="96"/>
  <c r="AV228" i="96"/>
  <c r="AT228" i="96"/>
  <c r="AR228" i="96"/>
  <c r="AP228" i="96"/>
  <c r="AN228" i="96"/>
  <c r="AL228" i="96"/>
  <c r="BY227" i="96"/>
  <c r="BW227" i="96"/>
  <c r="BU227" i="96"/>
  <c r="BS227" i="96"/>
  <c r="BQ227" i="96"/>
  <c r="BO227" i="96"/>
  <c r="BM227" i="96"/>
  <c r="BK227" i="96"/>
  <c r="BI227" i="96"/>
  <c r="BF227" i="96"/>
  <c r="BC227" i="96"/>
  <c r="BA227" i="96"/>
  <c r="AX227" i="96"/>
  <c r="AV227" i="96"/>
  <c r="AT227" i="96"/>
  <c r="AR227" i="96"/>
  <c r="AP227" i="96"/>
  <c r="AN227" i="96"/>
  <c r="AL227" i="96"/>
  <c r="D227" i="96"/>
  <c r="D225" i="96"/>
  <c r="BY224" i="96"/>
  <c r="BW224" i="96"/>
  <c r="BU224" i="96"/>
  <c r="BS224" i="96"/>
  <c r="BQ224" i="96"/>
  <c r="BO224" i="96"/>
  <c r="BM224" i="96"/>
  <c r="BK224" i="96"/>
  <c r="BI224" i="96"/>
  <c r="BF224" i="96"/>
  <c r="BC224" i="96"/>
  <c r="BA224" i="96"/>
  <c r="AX224" i="96"/>
  <c r="AV224" i="96"/>
  <c r="AT224" i="96"/>
  <c r="AR224" i="96"/>
  <c r="AP224" i="96"/>
  <c r="AN224" i="96"/>
  <c r="AL224" i="96"/>
  <c r="BY223" i="96"/>
  <c r="BW223" i="96"/>
  <c r="BU223" i="96"/>
  <c r="BS223" i="96"/>
  <c r="BQ223" i="96"/>
  <c r="BO223" i="96"/>
  <c r="BM223" i="96"/>
  <c r="BK223" i="96"/>
  <c r="BI223" i="96"/>
  <c r="BF223" i="96"/>
  <c r="BC223" i="96"/>
  <c r="BA223" i="96"/>
  <c r="AX223" i="96"/>
  <c r="AV223" i="96"/>
  <c r="AT223" i="96"/>
  <c r="AR223" i="96"/>
  <c r="AP223" i="96"/>
  <c r="AN223" i="96"/>
  <c r="AL223" i="96"/>
  <c r="D223" i="96"/>
  <c r="BY222" i="96"/>
  <c r="BW222" i="96"/>
  <c r="BU222" i="96"/>
  <c r="BS222" i="96"/>
  <c r="BQ222" i="96"/>
  <c r="BO222" i="96"/>
  <c r="BM222" i="96"/>
  <c r="BK222" i="96"/>
  <c r="BI222" i="96"/>
  <c r="BF222" i="96"/>
  <c r="BC222" i="96"/>
  <c r="BA222" i="96"/>
  <c r="AX222" i="96"/>
  <c r="AV222" i="96"/>
  <c r="AT222" i="96"/>
  <c r="AR222" i="96"/>
  <c r="AP222" i="96"/>
  <c r="AN222" i="96"/>
  <c r="AL222" i="96"/>
  <c r="BY221" i="96"/>
  <c r="BW221" i="96"/>
  <c r="BU221" i="96"/>
  <c r="BS221" i="96"/>
  <c r="BQ221" i="96"/>
  <c r="BO221" i="96"/>
  <c r="BM221" i="96"/>
  <c r="BK221" i="96"/>
  <c r="BI221" i="96"/>
  <c r="BF221" i="96"/>
  <c r="BC221" i="96"/>
  <c r="BA221" i="96"/>
  <c r="AX221" i="96"/>
  <c r="AV221" i="96"/>
  <c r="AT221" i="96"/>
  <c r="AR221" i="96"/>
  <c r="AP221" i="96"/>
  <c r="AN221" i="96"/>
  <c r="AL221" i="96"/>
  <c r="D221" i="96"/>
  <c r="BY220" i="96"/>
  <c r="BW220" i="96"/>
  <c r="BU220" i="96"/>
  <c r="BS220" i="96"/>
  <c r="BQ220" i="96"/>
  <c r="BO220" i="96"/>
  <c r="BM220" i="96"/>
  <c r="BK220" i="96"/>
  <c r="BI220" i="96"/>
  <c r="BF220" i="96"/>
  <c r="BC220" i="96"/>
  <c r="BA220" i="96"/>
  <c r="AX220" i="96"/>
  <c r="AV220" i="96"/>
  <c r="AT220" i="96"/>
  <c r="AR220" i="96"/>
  <c r="AP220" i="96"/>
  <c r="AN220" i="96"/>
  <c r="AL220" i="96"/>
  <c r="BY219" i="96"/>
  <c r="BW219" i="96"/>
  <c r="BU219" i="96"/>
  <c r="BS219" i="96"/>
  <c r="BQ219" i="96"/>
  <c r="BO219" i="96"/>
  <c r="BM219" i="96"/>
  <c r="BK219" i="96"/>
  <c r="BI219" i="96"/>
  <c r="BF219" i="96"/>
  <c r="BC219" i="96"/>
  <c r="BA219" i="96"/>
  <c r="AX219" i="96"/>
  <c r="AV219" i="96"/>
  <c r="AT219" i="96"/>
  <c r="AR219" i="96"/>
  <c r="AP219" i="96"/>
  <c r="AN219" i="96"/>
  <c r="AL219" i="96"/>
  <c r="D219" i="96"/>
  <c r="BY216" i="96"/>
  <c r="BW216" i="96"/>
  <c r="BU216" i="96"/>
  <c r="BS216" i="96"/>
  <c r="BQ216" i="96"/>
  <c r="BO216" i="96"/>
  <c r="BM216" i="96"/>
  <c r="BK216" i="96"/>
  <c r="BI216" i="96"/>
  <c r="BF216" i="96"/>
  <c r="BC216" i="96"/>
  <c r="BA216" i="96"/>
  <c r="AX216" i="96"/>
  <c r="AV216" i="96"/>
  <c r="AT216" i="96"/>
  <c r="AR216" i="96"/>
  <c r="AP216" i="96"/>
  <c r="AN216" i="96"/>
  <c r="AL216" i="96"/>
  <c r="BY215" i="96"/>
  <c r="BW215" i="96"/>
  <c r="BU215" i="96"/>
  <c r="BS215" i="96"/>
  <c r="BQ215" i="96"/>
  <c r="BO215" i="96"/>
  <c r="BM215" i="96"/>
  <c r="BK215" i="96"/>
  <c r="BI215" i="96"/>
  <c r="BF215" i="96"/>
  <c r="BC215" i="96"/>
  <c r="BA215" i="96"/>
  <c r="AX215" i="96"/>
  <c r="AV215" i="96"/>
  <c r="AT215" i="96"/>
  <c r="AR215" i="96"/>
  <c r="AP215" i="96"/>
  <c r="AN215" i="96"/>
  <c r="AL215" i="96"/>
  <c r="D215" i="96"/>
  <c r="BY214" i="96"/>
  <c r="BW214" i="96"/>
  <c r="BU214" i="96"/>
  <c r="BS214" i="96"/>
  <c r="BQ214" i="96"/>
  <c r="BO214" i="96"/>
  <c r="BM214" i="96"/>
  <c r="BK214" i="96"/>
  <c r="BI214" i="96"/>
  <c r="BF214" i="96"/>
  <c r="BC214" i="96"/>
  <c r="BA214" i="96"/>
  <c r="AX214" i="96"/>
  <c r="AV214" i="96"/>
  <c r="AT214" i="96"/>
  <c r="AR214" i="96"/>
  <c r="AP214" i="96"/>
  <c r="AN214" i="96"/>
  <c r="AL214" i="96"/>
  <c r="BY213" i="96"/>
  <c r="BW213" i="96"/>
  <c r="BU213" i="96"/>
  <c r="BS213" i="96"/>
  <c r="BQ213" i="96"/>
  <c r="BO213" i="96"/>
  <c r="BM213" i="96"/>
  <c r="BK213" i="96"/>
  <c r="BI213" i="96"/>
  <c r="BF213" i="96"/>
  <c r="BC213" i="96"/>
  <c r="BA213" i="96"/>
  <c r="AX213" i="96"/>
  <c r="AV213" i="96"/>
  <c r="AT213" i="96"/>
  <c r="AR213" i="96"/>
  <c r="AP213" i="96"/>
  <c r="AN213" i="96"/>
  <c r="AL213" i="96"/>
  <c r="BY212" i="96"/>
  <c r="BW212" i="96"/>
  <c r="BU212" i="96"/>
  <c r="BS212" i="96"/>
  <c r="BQ212" i="96"/>
  <c r="BO212" i="96"/>
  <c r="BM212" i="96"/>
  <c r="BK212" i="96"/>
  <c r="BI212" i="96"/>
  <c r="BF212" i="96"/>
  <c r="BC212" i="96"/>
  <c r="BA212" i="96"/>
  <c r="AX212" i="96"/>
  <c r="AV212" i="96"/>
  <c r="AT212" i="96"/>
  <c r="AR212" i="96"/>
  <c r="AP212" i="96"/>
  <c r="AN212" i="96"/>
  <c r="AL212" i="96"/>
  <c r="BY211" i="96"/>
  <c r="BW211" i="96"/>
  <c r="BU211" i="96"/>
  <c r="BS211" i="96"/>
  <c r="BQ211" i="96"/>
  <c r="BO211" i="96"/>
  <c r="BM211" i="96"/>
  <c r="BK211" i="96"/>
  <c r="BI211" i="96"/>
  <c r="BF211" i="96"/>
  <c r="BC211" i="96"/>
  <c r="BA211" i="96"/>
  <c r="AX211" i="96"/>
  <c r="AV211" i="96"/>
  <c r="AT211" i="96"/>
  <c r="AR211" i="96"/>
  <c r="AP211" i="96"/>
  <c r="AN211" i="96"/>
  <c r="AL211" i="96"/>
  <c r="D211" i="96"/>
  <c r="BY210" i="96"/>
  <c r="BW210" i="96"/>
  <c r="BU210" i="96"/>
  <c r="BS210" i="96"/>
  <c r="BQ210" i="96"/>
  <c r="BO210" i="96"/>
  <c r="BM210" i="96"/>
  <c r="BK210" i="96"/>
  <c r="BI210" i="96"/>
  <c r="BF210" i="96"/>
  <c r="BC210" i="96"/>
  <c r="BA210" i="96"/>
  <c r="AX210" i="96"/>
  <c r="AV210" i="96"/>
  <c r="AT210" i="96"/>
  <c r="AR210" i="96"/>
  <c r="AP210" i="96"/>
  <c r="AN210" i="96"/>
  <c r="AL210" i="96"/>
  <c r="BY209" i="96"/>
  <c r="BW209" i="96"/>
  <c r="BU209" i="96"/>
  <c r="BS209" i="96"/>
  <c r="BQ209" i="96"/>
  <c r="BO209" i="96"/>
  <c r="BM209" i="96"/>
  <c r="BK209" i="96"/>
  <c r="BI209" i="96"/>
  <c r="BF209" i="96"/>
  <c r="BC209" i="96"/>
  <c r="BA209" i="96"/>
  <c r="AX209" i="96"/>
  <c r="AV209" i="96"/>
  <c r="AT209" i="96"/>
  <c r="AR209" i="96"/>
  <c r="AP209" i="96"/>
  <c r="AN209" i="96"/>
  <c r="AL209" i="96"/>
  <c r="D209" i="96"/>
  <c r="BY208" i="96"/>
  <c r="BW208" i="96"/>
  <c r="BU208" i="96"/>
  <c r="BS208" i="96"/>
  <c r="BQ208" i="96"/>
  <c r="BO208" i="96"/>
  <c r="BM208" i="96"/>
  <c r="BK208" i="96"/>
  <c r="BI208" i="96"/>
  <c r="BF208" i="96"/>
  <c r="BC208" i="96"/>
  <c r="BA208" i="96"/>
  <c r="AX208" i="96"/>
  <c r="AV208" i="96"/>
  <c r="AT208" i="96"/>
  <c r="AR208" i="96"/>
  <c r="AP208" i="96"/>
  <c r="AN208" i="96"/>
  <c r="AL208" i="96"/>
  <c r="BY207" i="96"/>
  <c r="BW207" i="96"/>
  <c r="BU207" i="96"/>
  <c r="BS207" i="96"/>
  <c r="BQ207" i="96"/>
  <c r="BO207" i="96"/>
  <c r="BM207" i="96"/>
  <c r="BK207" i="96"/>
  <c r="BI207" i="96"/>
  <c r="BF207" i="96"/>
  <c r="BC207" i="96"/>
  <c r="BA207" i="96"/>
  <c r="AX207" i="96"/>
  <c r="AV207" i="96"/>
  <c r="AT207" i="96"/>
  <c r="AR207" i="96"/>
  <c r="AP207" i="96"/>
  <c r="AN207" i="96"/>
  <c r="AL207" i="96"/>
  <c r="D207" i="96"/>
  <c r="BY206" i="96"/>
  <c r="BW206" i="96"/>
  <c r="BU206" i="96"/>
  <c r="BS206" i="96"/>
  <c r="BQ206" i="96"/>
  <c r="BO206" i="96"/>
  <c r="BM206" i="96"/>
  <c r="BK206" i="96"/>
  <c r="BI206" i="96"/>
  <c r="BF206" i="96"/>
  <c r="BC206" i="96"/>
  <c r="BA206" i="96"/>
  <c r="AX206" i="96"/>
  <c r="AV206" i="96"/>
  <c r="AT206" i="96"/>
  <c r="AR206" i="96"/>
  <c r="AP206" i="96"/>
  <c r="AN206" i="96"/>
  <c r="AL206" i="96"/>
  <c r="BY205" i="96"/>
  <c r="BW205" i="96"/>
  <c r="BU205" i="96"/>
  <c r="BS205" i="96"/>
  <c r="BQ205" i="96"/>
  <c r="BO205" i="96"/>
  <c r="BM205" i="96"/>
  <c r="BK205" i="96"/>
  <c r="BI205" i="96"/>
  <c r="BF205" i="96"/>
  <c r="BC205" i="96"/>
  <c r="BA205" i="96"/>
  <c r="AX205" i="96"/>
  <c r="AV205" i="96"/>
  <c r="AT205" i="96"/>
  <c r="AR205" i="96"/>
  <c r="AP205" i="96"/>
  <c r="AN205" i="96"/>
  <c r="AL205" i="96"/>
  <c r="BY204" i="96"/>
  <c r="BW204" i="96"/>
  <c r="BU204" i="96"/>
  <c r="BS204" i="96"/>
  <c r="BQ204" i="96"/>
  <c r="BO204" i="96"/>
  <c r="BM204" i="96"/>
  <c r="BK204" i="96"/>
  <c r="BI204" i="96"/>
  <c r="BF204" i="96"/>
  <c r="BC204" i="96"/>
  <c r="BA204" i="96"/>
  <c r="AX204" i="96"/>
  <c r="AV204" i="96"/>
  <c r="AT204" i="96"/>
  <c r="AR204" i="96"/>
  <c r="AP204" i="96"/>
  <c r="AN204" i="96"/>
  <c r="AL204" i="96"/>
  <c r="BY203" i="96"/>
  <c r="BW203" i="96"/>
  <c r="BU203" i="96"/>
  <c r="BS203" i="96"/>
  <c r="BQ203" i="96"/>
  <c r="BO203" i="96"/>
  <c r="BM203" i="96"/>
  <c r="BK203" i="96"/>
  <c r="BI203" i="96"/>
  <c r="BF203" i="96"/>
  <c r="BC203" i="96"/>
  <c r="BA203" i="96"/>
  <c r="AX203" i="96"/>
  <c r="AV203" i="96"/>
  <c r="AT203" i="96"/>
  <c r="AR203" i="96"/>
  <c r="AP203" i="96"/>
  <c r="AN203" i="96"/>
  <c r="AL203" i="96"/>
  <c r="D203" i="96"/>
  <c r="BY202" i="96"/>
  <c r="BW202" i="96"/>
  <c r="BU202" i="96"/>
  <c r="BS202" i="96"/>
  <c r="BQ202" i="96"/>
  <c r="BO202" i="96"/>
  <c r="BM202" i="96"/>
  <c r="BK202" i="96"/>
  <c r="BI202" i="96"/>
  <c r="BF202" i="96"/>
  <c r="BC202" i="96"/>
  <c r="BA202" i="96"/>
  <c r="AX202" i="96"/>
  <c r="AV202" i="96"/>
  <c r="AT202" i="96"/>
  <c r="AR202" i="96"/>
  <c r="AP202" i="96"/>
  <c r="AN202" i="96"/>
  <c r="AL202" i="96"/>
  <c r="BY201" i="96"/>
  <c r="BW201" i="96"/>
  <c r="BU201" i="96"/>
  <c r="BS201" i="96"/>
  <c r="BQ201" i="96"/>
  <c r="BO201" i="96"/>
  <c r="BM201" i="96"/>
  <c r="BK201" i="96"/>
  <c r="BI201" i="96"/>
  <c r="BF201" i="96"/>
  <c r="BC201" i="96"/>
  <c r="BA201" i="96"/>
  <c r="AX201" i="96"/>
  <c r="AV201" i="96"/>
  <c r="AT201" i="96"/>
  <c r="AR201" i="96"/>
  <c r="AP201" i="96"/>
  <c r="AN201" i="96"/>
  <c r="AL201" i="96"/>
  <c r="D201" i="96"/>
  <c r="BY186" i="95"/>
  <c r="BW186" i="95"/>
  <c r="BU186" i="95"/>
  <c r="BS186" i="95"/>
  <c r="BQ186" i="95"/>
  <c r="BO186" i="95"/>
  <c r="BM186" i="95"/>
  <c r="BK186" i="95"/>
  <c r="BI186" i="95"/>
  <c r="BF186" i="95"/>
  <c r="BC186" i="95"/>
  <c r="BA186" i="95"/>
  <c r="AX186" i="95"/>
  <c r="AV186" i="95"/>
  <c r="AT186" i="95"/>
  <c r="AR186" i="95"/>
  <c r="AP186" i="95"/>
  <c r="AN186" i="95"/>
  <c r="AL186" i="95"/>
  <c r="BY185" i="95"/>
  <c r="BW185" i="95"/>
  <c r="BU185" i="95"/>
  <c r="BS185" i="95"/>
  <c r="BQ185" i="95"/>
  <c r="BO185" i="95"/>
  <c r="BM185" i="95"/>
  <c r="BK185" i="95"/>
  <c r="BI185" i="95"/>
  <c r="BF185" i="95"/>
  <c r="BC185" i="95"/>
  <c r="BA185" i="95"/>
  <c r="AX185" i="95"/>
  <c r="AV185" i="95"/>
  <c r="AT185" i="95"/>
  <c r="AR185" i="95"/>
  <c r="AP185" i="95"/>
  <c r="AN185" i="95"/>
  <c r="AL185" i="95"/>
  <c r="BY246" i="95"/>
  <c r="BW246" i="95"/>
  <c r="BU246" i="95"/>
  <c r="BS246" i="95"/>
  <c r="BQ246" i="95"/>
  <c r="BO246" i="95"/>
  <c r="BM246" i="95"/>
  <c r="BK246" i="95"/>
  <c r="BI246" i="95"/>
  <c r="BF246" i="95"/>
  <c r="BC246" i="95"/>
  <c r="BA246" i="95"/>
  <c r="AX246" i="95"/>
  <c r="AV246" i="95"/>
  <c r="AT246" i="95"/>
  <c r="AR246" i="95"/>
  <c r="AP246" i="95"/>
  <c r="AN246" i="95"/>
  <c r="AL246" i="95"/>
  <c r="BY245" i="95"/>
  <c r="BW245" i="95"/>
  <c r="BU245" i="95"/>
  <c r="BS245" i="95"/>
  <c r="BQ245" i="95"/>
  <c r="BO245" i="95"/>
  <c r="BM245" i="95"/>
  <c r="BK245" i="95"/>
  <c r="BI245" i="95"/>
  <c r="BF245" i="95"/>
  <c r="BC245" i="95"/>
  <c r="BA245" i="95"/>
  <c r="AX245" i="95"/>
  <c r="AV245" i="95"/>
  <c r="AT245" i="95"/>
  <c r="AR245" i="95"/>
  <c r="AP245" i="95"/>
  <c r="AN245" i="95"/>
  <c r="AL245" i="95"/>
  <c r="D245" i="95"/>
  <c r="BY244" i="95"/>
  <c r="BW244" i="95"/>
  <c r="BU244" i="95"/>
  <c r="BS244" i="95"/>
  <c r="BQ244" i="95"/>
  <c r="BO244" i="95"/>
  <c r="BM244" i="95"/>
  <c r="BK244" i="95"/>
  <c r="BI244" i="95"/>
  <c r="BF244" i="95"/>
  <c r="BC244" i="95"/>
  <c r="BA244" i="95"/>
  <c r="AX244" i="95"/>
  <c r="AV244" i="95"/>
  <c r="AT244" i="95"/>
  <c r="AR244" i="95"/>
  <c r="AP244" i="95"/>
  <c r="AN244" i="95"/>
  <c r="AL244" i="95"/>
  <c r="BY243" i="95"/>
  <c r="BW243" i="95"/>
  <c r="BU243" i="95"/>
  <c r="BS243" i="95"/>
  <c r="BQ243" i="95"/>
  <c r="BO243" i="95"/>
  <c r="BM243" i="95"/>
  <c r="BK243" i="95"/>
  <c r="BI243" i="95"/>
  <c r="BF243" i="95"/>
  <c r="BC243" i="95"/>
  <c r="BA243" i="95"/>
  <c r="AX243" i="95"/>
  <c r="AV243" i="95"/>
  <c r="AT243" i="95"/>
  <c r="AR243" i="95"/>
  <c r="AP243" i="95"/>
  <c r="AN243" i="95"/>
  <c r="AL243" i="95"/>
  <c r="D243" i="95"/>
  <c r="BY242" i="95"/>
  <c r="BW242" i="95"/>
  <c r="BU242" i="95"/>
  <c r="BS242" i="95"/>
  <c r="BQ242" i="95"/>
  <c r="BO242" i="95"/>
  <c r="BM242" i="95"/>
  <c r="BK242" i="95"/>
  <c r="BI242" i="95"/>
  <c r="BF242" i="95"/>
  <c r="BC242" i="95"/>
  <c r="BA242" i="95"/>
  <c r="AX242" i="95"/>
  <c r="AV242" i="95"/>
  <c r="AT242" i="95"/>
  <c r="AR242" i="95"/>
  <c r="AP242" i="95"/>
  <c r="AN242" i="95"/>
  <c r="AL242" i="95"/>
  <c r="BY241" i="95"/>
  <c r="BW241" i="95"/>
  <c r="BU241" i="95"/>
  <c r="BS241" i="95"/>
  <c r="BQ241" i="95"/>
  <c r="BO241" i="95"/>
  <c r="BM241" i="95"/>
  <c r="BK241" i="95"/>
  <c r="BI241" i="95"/>
  <c r="BF241" i="95"/>
  <c r="BC241" i="95"/>
  <c r="BA241" i="95"/>
  <c r="AX241" i="95"/>
  <c r="AV241" i="95"/>
  <c r="AT241" i="95"/>
  <c r="AR241" i="95"/>
  <c r="AP241" i="95"/>
  <c r="AN241" i="95"/>
  <c r="AL241" i="95"/>
  <c r="BY240" i="95"/>
  <c r="BW240" i="95"/>
  <c r="BU240" i="95"/>
  <c r="BS240" i="95"/>
  <c r="BQ240" i="95"/>
  <c r="BO240" i="95"/>
  <c r="BM240" i="95"/>
  <c r="BK240" i="95"/>
  <c r="BI240" i="95"/>
  <c r="BF240" i="95"/>
  <c r="BC240" i="95"/>
  <c r="BA240" i="95"/>
  <c r="AX240" i="95"/>
  <c r="AV240" i="95"/>
  <c r="AT240" i="95"/>
  <c r="AR240" i="95"/>
  <c r="AP240" i="95"/>
  <c r="AN240" i="95"/>
  <c r="AL240" i="95"/>
  <c r="BY239" i="95"/>
  <c r="BW239" i="95"/>
  <c r="BU239" i="95"/>
  <c r="BS239" i="95"/>
  <c r="BQ239" i="95"/>
  <c r="BO239" i="95"/>
  <c r="BM239" i="95"/>
  <c r="BK239" i="95"/>
  <c r="BI239" i="95"/>
  <c r="BF239" i="95"/>
  <c r="BC239" i="95"/>
  <c r="BA239" i="95"/>
  <c r="AX239" i="95"/>
  <c r="AV239" i="95"/>
  <c r="AT239" i="95"/>
  <c r="AR239" i="95"/>
  <c r="AP239" i="95"/>
  <c r="AN239" i="95"/>
  <c r="AL239" i="95"/>
  <c r="BY238" i="95"/>
  <c r="BW238" i="95"/>
  <c r="BU238" i="95"/>
  <c r="BS238" i="95"/>
  <c r="BQ238" i="95"/>
  <c r="BO238" i="95"/>
  <c r="BM238" i="95"/>
  <c r="BK238" i="95"/>
  <c r="BI238" i="95"/>
  <c r="BF238" i="95"/>
  <c r="BC238" i="95"/>
  <c r="BA238" i="95"/>
  <c r="AX238" i="95"/>
  <c r="AV238" i="95"/>
  <c r="AT238" i="95"/>
  <c r="AR238" i="95"/>
  <c r="AP238" i="95"/>
  <c r="AN238" i="95"/>
  <c r="AL238" i="95"/>
  <c r="BY237" i="95"/>
  <c r="BW237" i="95"/>
  <c r="BU237" i="95"/>
  <c r="BS237" i="95"/>
  <c r="BQ237" i="95"/>
  <c r="BO237" i="95"/>
  <c r="BM237" i="95"/>
  <c r="BK237" i="95"/>
  <c r="BI237" i="95"/>
  <c r="BF237" i="95"/>
  <c r="BC237" i="95"/>
  <c r="BA237" i="95"/>
  <c r="AX237" i="95"/>
  <c r="AV237" i="95"/>
  <c r="AT237" i="95"/>
  <c r="AR237" i="95"/>
  <c r="AP237" i="95"/>
  <c r="AN237" i="95"/>
  <c r="AL237" i="95"/>
  <c r="D237" i="95"/>
  <c r="BY232" i="95"/>
  <c r="BW232" i="95"/>
  <c r="BU232" i="95"/>
  <c r="BS232" i="95"/>
  <c r="BQ232" i="95"/>
  <c r="BO232" i="95"/>
  <c r="BM232" i="95"/>
  <c r="BK232" i="95"/>
  <c r="BI232" i="95"/>
  <c r="BF232" i="95"/>
  <c r="BC232" i="95"/>
  <c r="BA232" i="95"/>
  <c r="AX232" i="95"/>
  <c r="AV232" i="95"/>
  <c r="AT232" i="95"/>
  <c r="AR232" i="95"/>
  <c r="AP232" i="95"/>
  <c r="AN232" i="95"/>
  <c r="AL232" i="95"/>
  <c r="BY231" i="95"/>
  <c r="BW231" i="95"/>
  <c r="BU231" i="95"/>
  <c r="BS231" i="95"/>
  <c r="BQ231" i="95"/>
  <c r="BO231" i="95"/>
  <c r="BM231" i="95"/>
  <c r="BK231" i="95"/>
  <c r="BI231" i="95"/>
  <c r="BF231" i="95"/>
  <c r="BC231" i="95"/>
  <c r="BA231" i="95"/>
  <c r="AX231" i="95"/>
  <c r="AV231" i="95"/>
  <c r="AT231" i="95"/>
  <c r="AR231" i="95"/>
  <c r="AP231" i="95"/>
  <c r="AN231" i="95"/>
  <c r="AL231" i="95"/>
  <c r="BY230" i="95"/>
  <c r="BW230" i="95"/>
  <c r="BU230" i="95"/>
  <c r="BS230" i="95"/>
  <c r="BQ230" i="95"/>
  <c r="BO230" i="95"/>
  <c r="BM230" i="95"/>
  <c r="BK230" i="95"/>
  <c r="BI230" i="95"/>
  <c r="BF230" i="95"/>
  <c r="BC230" i="95"/>
  <c r="BA230" i="95"/>
  <c r="AX230" i="95"/>
  <c r="AV230" i="95"/>
  <c r="AT230" i="95"/>
  <c r="AR230" i="95"/>
  <c r="AP230" i="95"/>
  <c r="AN230" i="95"/>
  <c r="AL230" i="95"/>
  <c r="BY229" i="95"/>
  <c r="BW229" i="95"/>
  <c r="BU229" i="95"/>
  <c r="BS229" i="95"/>
  <c r="BQ229" i="95"/>
  <c r="BO229" i="95"/>
  <c r="BM229" i="95"/>
  <c r="BK229" i="95"/>
  <c r="BI229" i="95"/>
  <c r="BF229" i="95"/>
  <c r="BC229" i="95"/>
  <c r="BA229" i="95"/>
  <c r="AX229" i="95"/>
  <c r="AV229" i="95"/>
  <c r="AT229" i="95"/>
  <c r="AR229" i="95"/>
  <c r="AP229" i="95"/>
  <c r="AN229" i="95"/>
  <c r="AL229" i="95"/>
  <c r="D229" i="95"/>
  <c r="D227" i="95"/>
  <c r="BY226" i="95"/>
  <c r="BW226" i="95"/>
  <c r="BU226" i="95"/>
  <c r="BS226" i="95"/>
  <c r="BQ226" i="95"/>
  <c r="BO226" i="95"/>
  <c r="BM226" i="95"/>
  <c r="BK226" i="95"/>
  <c r="BI226" i="95"/>
  <c r="BF226" i="95"/>
  <c r="BC226" i="95"/>
  <c r="BA226" i="95"/>
  <c r="AX226" i="95"/>
  <c r="AV226" i="95"/>
  <c r="AT226" i="95"/>
  <c r="AR226" i="95"/>
  <c r="AP226" i="95"/>
  <c r="AN226" i="95"/>
  <c r="AL226" i="95"/>
  <c r="BY225" i="95"/>
  <c r="BW225" i="95"/>
  <c r="BU225" i="95"/>
  <c r="BS225" i="95"/>
  <c r="BQ225" i="95"/>
  <c r="BO225" i="95"/>
  <c r="BM225" i="95"/>
  <c r="BK225" i="95"/>
  <c r="BI225" i="95"/>
  <c r="BF225" i="95"/>
  <c r="BC225" i="95"/>
  <c r="BA225" i="95"/>
  <c r="AX225" i="95"/>
  <c r="AV225" i="95"/>
  <c r="AT225" i="95"/>
  <c r="AR225" i="95"/>
  <c r="AP225" i="95"/>
  <c r="AN225" i="95"/>
  <c r="AL225" i="95"/>
  <c r="D225" i="95"/>
  <c r="BY224" i="95"/>
  <c r="BW224" i="95"/>
  <c r="BU224" i="95"/>
  <c r="BS224" i="95"/>
  <c r="BQ224" i="95"/>
  <c r="BO224" i="95"/>
  <c r="BM224" i="95"/>
  <c r="BK224" i="95"/>
  <c r="BI224" i="95"/>
  <c r="BF224" i="95"/>
  <c r="BC224" i="95"/>
  <c r="BA224" i="95"/>
  <c r="AX224" i="95"/>
  <c r="AV224" i="95"/>
  <c r="AT224" i="95"/>
  <c r="AR224" i="95"/>
  <c r="AP224" i="95"/>
  <c r="AN224" i="95"/>
  <c r="AL224" i="95"/>
  <c r="BY223" i="95"/>
  <c r="BW223" i="95"/>
  <c r="BU223" i="95"/>
  <c r="BS223" i="95"/>
  <c r="BQ223" i="95"/>
  <c r="BO223" i="95"/>
  <c r="BM223" i="95"/>
  <c r="BK223" i="95"/>
  <c r="BI223" i="95"/>
  <c r="BF223" i="95"/>
  <c r="BC223" i="95"/>
  <c r="BA223" i="95"/>
  <c r="AX223" i="95"/>
  <c r="AV223" i="95"/>
  <c r="AT223" i="95"/>
  <c r="AR223" i="95"/>
  <c r="AP223" i="95"/>
  <c r="AN223" i="95"/>
  <c r="AL223" i="95"/>
  <c r="D223" i="95"/>
  <c r="BY222" i="95"/>
  <c r="BW222" i="95"/>
  <c r="BU222" i="95"/>
  <c r="BS222" i="95"/>
  <c r="BQ222" i="95"/>
  <c r="BO222" i="95"/>
  <c r="BM222" i="95"/>
  <c r="BK222" i="95"/>
  <c r="BI222" i="95"/>
  <c r="BF222" i="95"/>
  <c r="BC222" i="95"/>
  <c r="BA222" i="95"/>
  <c r="AX222" i="95"/>
  <c r="AV222" i="95"/>
  <c r="AT222" i="95"/>
  <c r="AR222" i="95"/>
  <c r="AP222" i="95"/>
  <c r="AN222" i="95"/>
  <c r="AL222" i="95"/>
  <c r="BY221" i="95"/>
  <c r="BW221" i="95"/>
  <c r="BU221" i="95"/>
  <c r="BS221" i="95"/>
  <c r="BQ221" i="95"/>
  <c r="BO221" i="95"/>
  <c r="BM221" i="95"/>
  <c r="BK221" i="95"/>
  <c r="BI221" i="95"/>
  <c r="BF221" i="95"/>
  <c r="BC221" i="95"/>
  <c r="BA221" i="95"/>
  <c r="AX221" i="95"/>
  <c r="AV221" i="95"/>
  <c r="AT221" i="95"/>
  <c r="AR221" i="95"/>
  <c r="AP221" i="95"/>
  <c r="AN221" i="95"/>
  <c r="AL221" i="95"/>
  <c r="D221" i="95"/>
  <c r="BY218" i="95"/>
  <c r="BW218" i="95"/>
  <c r="BU218" i="95"/>
  <c r="BS218" i="95"/>
  <c r="BQ218" i="95"/>
  <c r="BO218" i="95"/>
  <c r="BM218" i="95"/>
  <c r="BK218" i="95"/>
  <c r="BI218" i="95"/>
  <c r="BF218" i="95"/>
  <c r="BC218" i="95"/>
  <c r="BA218" i="95"/>
  <c r="AX218" i="95"/>
  <c r="AV218" i="95"/>
  <c r="AT218" i="95"/>
  <c r="AR218" i="95"/>
  <c r="AP218" i="95"/>
  <c r="AN218" i="95"/>
  <c r="AL218" i="95"/>
  <c r="BY217" i="95"/>
  <c r="BW217" i="95"/>
  <c r="BU217" i="95"/>
  <c r="BS217" i="95"/>
  <c r="BQ217" i="95"/>
  <c r="BO217" i="95"/>
  <c r="BM217" i="95"/>
  <c r="BK217" i="95"/>
  <c r="BI217" i="95"/>
  <c r="BF217" i="95"/>
  <c r="BC217" i="95"/>
  <c r="BA217" i="95"/>
  <c r="AX217" i="95"/>
  <c r="AV217" i="95"/>
  <c r="AT217" i="95"/>
  <c r="AR217" i="95"/>
  <c r="AP217" i="95"/>
  <c r="AN217" i="95"/>
  <c r="AL217" i="95"/>
  <c r="D217" i="95"/>
  <c r="BY216" i="95"/>
  <c r="BW216" i="95"/>
  <c r="BU216" i="95"/>
  <c r="BS216" i="95"/>
  <c r="BQ216" i="95"/>
  <c r="BO216" i="95"/>
  <c r="BM216" i="95"/>
  <c r="BK216" i="95"/>
  <c r="BI216" i="95"/>
  <c r="BF216" i="95"/>
  <c r="BC216" i="95"/>
  <c r="BA216" i="95"/>
  <c r="AX216" i="95"/>
  <c r="AV216" i="95"/>
  <c r="AT216" i="95"/>
  <c r="AR216" i="95"/>
  <c r="AP216" i="95"/>
  <c r="AN216" i="95"/>
  <c r="AL216" i="95"/>
  <c r="BY215" i="95"/>
  <c r="BW215" i="95"/>
  <c r="BU215" i="95"/>
  <c r="BS215" i="95"/>
  <c r="BQ215" i="95"/>
  <c r="BO215" i="95"/>
  <c r="BM215" i="95"/>
  <c r="BK215" i="95"/>
  <c r="BI215" i="95"/>
  <c r="BF215" i="95"/>
  <c r="BC215" i="95"/>
  <c r="BA215" i="95"/>
  <c r="AX215" i="95"/>
  <c r="AV215" i="95"/>
  <c r="AT215" i="95"/>
  <c r="AR215" i="95"/>
  <c r="AP215" i="95"/>
  <c r="AN215" i="95"/>
  <c r="AL215" i="95"/>
  <c r="BY214" i="95"/>
  <c r="BW214" i="95"/>
  <c r="BU214" i="95"/>
  <c r="BS214" i="95"/>
  <c r="BQ214" i="95"/>
  <c r="BO214" i="95"/>
  <c r="BM214" i="95"/>
  <c r="BK214" i="95"/>
  <c r="BI214" i="95"/>
  <c r="BF214" i="95"/>
  <c r="BC214" i="95"/>
  <c r="BA214" i="95"/>
  <c r="AX214" i="95"/>
  <c r="AV214" i="95"/>
  <c r="AT214" i="95"/>
  <c r="AR214" i="95"/>
  <c r="AP214" i="95"/>
  <c r="AN214" i="95"/>
  <c r="AL214" i="95"/>
  <c r="BY213" i="95"/>
  <c r="BW213" i="95"/>
  <c r="BU213" i="95"/>
  <c r="BS213" i="95"/>
  <c r="BQ213" i="95"/>
  <c r="BO213" i="95"/>
  <c r="BM213" i="95"/>
  <c r="BK213" i="95"/>
  <c r="BI213" i="95"/>
  <c r="BF213" i="95"/>
  <c r="BC213" i="95"/>
  <c r="BA213" i="95"/>
  <c r="AX213" i="95"/>
  <c r="AV213" i="95"/>
  <c r="AT213" i="95"/>
  <c r="AR213" i="95"/>
  <c r="AP213" i="95"/>
  <c r="AN213" i="95"/>
  <c r="AL213" i="95"/>
  <c r="D213" i="95"/>
  <c r="BY212" i="95"/>
  <c r="BW212" i="95"/>
  <c r="BU212" i="95"/>
  <c r="BS212" i="95"/>
  <c r="BQ212" i="95"/>
  <c r="BO212" i="95"/>
  <c r="BM212" i="95"/>
  <c r="BK212" i="95"/>
  <c r="BI212" i="95"/>
  <c r="BF212" i="95"/>
  <c r="BC212" i="95"/>
  <c r="BA212" i="95"/>
  <c r="AX212" i="95"/>
  <c r="AV212" i="95"/>
  <c r="AT212" i="95"/>
  <c r="AR212" i="95"/>
  <c r="AP212" i="95"/>
  <c r="AN212" i="95"/>
  <c r="AL212" i="95"/>
  <c r="BY211" i="95"/>
  <c r="BW211" i="95"/>
  <c r="BU211" i="95"/>
  <c r="BS211" i="95"/>
  <c r="BQ211" i="95"/>
  <c r="BO211" i="95"/>
  <c r="BM211" i="95"/>
  <c r="BK211" i="95"/>
  <c r="BI211" i="95"/>
  <c r="BF211" i="95"/>
  <c r="BC211" i="95"/>
  <c r="BA211" i="95"/>
  <c r="AX211" i="95"/>
  <c r="AV211" i="95"/>
  <c r="AT211" i="95"/>
  <c r="AR211" i="95"/>
  <c r="AP211" i="95"/>
  <c r="AN211" i="95"/>
  <c r="AL211" i="95"/>
  <c r="D211" i="95"/>
  <c r="BY210" i="95"/>
  <c r="BW210" i="95"/>
  <c r="BU210" i="95"/>
  <c r="BS210" i="95"/>
  <c r="BQ210" i="95"/>
  <c r="BO210" i="95"/>
  <c r="BM210" i="95"/>
  <c r="BK210" i="95"/>
  <c r="BI210" i="95"/>
  <c r="BF210" i="95"/>
  <c r="BC210" i="95"/>
  <c r="BA210" i="95"/>
  <c r="AX210" i="95"/>
  <c r="AV210" i="95"/>
  <c r="AT210" i="95"/>
  <c r="AR210" i="95"/>
  <c r="AP210" i="95"/>
  <c r="AN210" i="95"/>
  <c r="AL210" i="95"/>
  <c r="BY209" i="95"/>
  <c r="BW209" i="95"/>
  <c r="BU209" i="95"/>
  <c r="BS209" i="95"/>
  <c r="BQ209" i="95"/>
  <c r="BO209" i="95"/>
  <c r="BM209" i="95"/>
  <c r="BK209" i="95"/>
  <c r="BI209" i="95"/>
  <c r="BF209" i="95"/>
  <c r="BC209" i="95"/>
  <c r="BA209" i="95"/>
  <c r="AX209" i="95"/>
  <c r="AV209" i="95"/>
  <c r="AT209" i="95"/>
  <c r="AR209" i="95"/>
  <c r="AP209" i="95"/>
  <c r="AN209" i="95"/>
  <c r="AL209" i="95"/>
  <c r="D209" i="95"/>
  <c r="BY208" i="95"/>
  <c r="BW208" i="95"/>
  <c r="BU208" i="95"/>
  <c r="BS208" i="95"/>
  <c r="BQ208" i="95"/>
  <c r="BO208" i="95"/>
  <c r="BM208" i="95"/>
  <c r="BK208" i="95"/>
  <c r="BI208" i="95"/>
  <c r="BF208" i="95"/>
  <c r="BC208" i="95"/>
  <c r="BA208" i="95"/>
  <c r="AX208" i="95"/>
  <c r="AV208" i="95"/>
  <c r="AT208" i="95"/>
  <c r="AR208" i="95"/>
  <c r="AP208" i="95"/>
  <c r="AN208" i="95"/>
  <c r="AL208" i="95"/>
  <c r="BY207" i="95"/>
  <c r="BW207" i="95"/>
  <c r="BU207" i="95"/>
  <c r="BS207" i="95"/>
  <c r="BQ207" i="95"/>
  <c r="BO207" i="95"/>
  <c r="BM207" i="95"/>
  <c r="BK207" i="95"/>
  <c r="BI207" i="95"/>
  <c r="BF207" i="95"/>
  <c r="BC207" i="95"/>
  <c r="BA207" i="95"/>
  <c r="AX207" i="95"/>
  <c r="AV207" i="95"/>
  <c r="AT207" i="95"/>
  <c r="AR207" i="95"/>
  <c r="AP207" i="95"/>
  <c r="AN207" i="95"/>
  <c r="AL207" i="95"/>
  <c r="BY206" i="95"/>
  <c r="BW206" i="95"/>
  <c r="BU206" i="95"/>
  <c r="BS206" i="95"/>
  <c r="BQ206" i="95"/>
  <c r="BO206" i="95"/>
  <c r="BM206" i="95"/>
  <c r="BK206" i="95"/>
  <c r="BI206" i="95"/>
  <c r="BF206" i="95"/>
  <c r="BC206" i="95"/>
  <c r="BA206" i="95"/>
  <c r="AX206" i="95"/>
  <c r="AV206" i="95"/>
  <c r="AT206" i="95"/>
  <c r="AR206" i="95"/>
  <c r="AP206" i="95"/>
  <c r="AN206" i="95"/>
  <c r="AL206" i="95"/>
  <c r="BY205" i="95"/>
  <c r="BW205" i="95"/>
  <c r="BU205" i="95"/>
  <c r="BS205" i="95"/>
  <c r="BQ205" i="95"/>
  <c r="BO205" i="95"/>
  <c r="BM205" i="95"/>
  <c r="BK205" i="95"/>
  <c r="BI205" i="95"/>
  <c r="BF205" i="95"/>
  <c r="BC205" i="95"/>
  <c r="BA205" i="95"/>
  <c r="AX205" i="95"/>
  <c r="AV205" i="95"/>
  <c r="AT205" i="95"/>
  <c r="AR205" i="95"/>
  <c r="AP205" i="95"/>
  <c r="AN205" i="95"/>
  <c r="AL205" i="95"/>
  <c r="D205" i="95"/>
  <c r="BY204" i="95"/>
  <c r="BW204" i="95"/>
  <c r="BU204" i="95"/>
  <c r="BS204" i="95"/>
  <c r="BQ204" i="95"/>
  <c r="BO204" i="95"/>
  <c r="BM204" i="95"/>
  <c r="BK204" i="95"/>
  <c r="BI204" i="95"/>
  <c r="BF204" i="95"/>
  <c r="BC204" i="95"/>
  <c r="BA204" i="95"/>
  <c r="AX204" i="95"/>
  <c r="AV204" i="95"/>
  <c r="AT204" i="95"/>
  <c r="AR204" i="95"/>
  <c r="AP204" i="95"/>
  <c r="AN204" i="95"/>
  <c r="AL204" i="95"/>
  <c r="BY203" i="95"/>
  <c r="BW203" i="95"/>
  <c r="BU203" i="95"/>
  <c r="BS203" i="95"/>
  <c r="BQ203" i="95"/>
  <c r="BO203" i="95"/>
  <c r="BM203" i="95"/>
  <c r="BK203" i="95"/>
  <c r="BI203" i="95"/>
  <c r="BF203" i="95"/>
  <c r="BC203" i="95"/>
  <c r="BA203" i="95"/>
  <c r="AX203" i="95"/>
  <c r="AV203" i="95"/>
  <c r="AT203" i="95"/>
  <c r="AR203" i="95"/>
  <c r="AP203" i="95"/>
  <c r="AN203" i="95"/>
  <c r="AL203" i="95"/>
  <c r="D203" i="95"/>
  <c r="BY192" i="94"/>
  <c r="BW192" i="94"/>
  <c r="BU192" i="94"/>
  <c r="BS192" i="94"/>
  <c r="BQ192" i="94"/>
  <c r="BO192" i="94"/>
  <c r="BM192" i="94"/>
  <c r="BK192" i="94"/>
  <c r="BI192" i="94"/>
  <c r="BF192" i="94"/>
  <c r="BC192" i="94"/>
  <c r="BA192" i="94"/>
  <c r="AX192" i="94"/>
  <c r="AV192" i="94"/>
  <c r="AT192" i="94"/>
  <c r="AR192" i="94"/>
  <c r="AP192" i="94"/>
  <c r="AN192" i="94"/>
  <c r="AL192" i="94"/>
  <c r="BY191" i="94"/>
  <c r="BW191" i="94"/>
  <c r="BU191" i="94"/>
  <c r="BS191" i="94"/>
  <c r="BQ191" i="94"/>
  <c r="BO191" i="94"/>
  <c r="BM191" i="94"/>
  <c r="BK191" i="94"/>
  <c r="BI191" i="94"/>
  <c r="BF191" i="94"/>
  <c r="BC191" i="94"/>
  <c r="BA191" i="94"/>
  <c r="AX191" i="94"/>
  <c r="AV191" i="94"/>
  <c r="AT191" i="94"/>
  <c r="AR191" i="94"/>
  <c r="AP191" i="94"/>
  <c r="AN191" i="94"/>
  <c r="AL191" i="94"/>
  <c r="BY252" i="94"/>
  <c r="BW252" i="94"/>
  <c r="BU252" i="94"/>
  <c r="BS252" i="94"/>
  <c r="BQ252" i="94"/>
  <c r="BO252" i="94"/>
  <c r="BM252" i="94"/>
  <c r="BK252" i="94"/>
  <c r="BI252" i="94"/>
  <c r="BF252" i="94"/>
  <c r="BC252" i="94"/>
  <c r="BA252" i="94"/>
  <c r="AX252" i="94"/>
  <c r="AV252" i="94"/>
  <c r="AT252" i="94"/>
  <c r="AR252" i="94"/>
  <c r="AP252" i="94"/>
  <c r="AN252" i="94"/>
  <c r="AL252" i="94"/>
  <c r="BY251" i="94"/>
  <c r="BW251" i="94"/>
  <c r="BU251" i="94"/>
  <c r="BS251" i="94"/>
  <c r="BQ251" i="94"/>
  <c r="BO251" i="94"/>
  <c r="BM251" i="94"/>
  <c r="BK251" i="94"/>
  <c r="BI251" i="94"/>
  <c r="BF251" i="94"/>
  <c r="BC251" i="94"/>
  <c r="BA251" i="94"/>
  <c r="AX251" i="94"/>
  <c r="AV251" i="94"/>
  <c r="AT251" i="94"/>
  <c r="AR251" i="94"/>
  <c r="AP251" i="94"/>
  <c r="AN251" i="94"/>
  <c r="AL251" i="94"/>
  <c r="D251" i="94"/>
  <c r="BY250" i="94"/>
  <c r="BW250" i="94"/>
  <c r="BU250" i="94"/>
  <c r="BS250" i="94"/>
  <c r="BQ250" i="94"/>
  <c r="BO250" i="94"/>
  <c r="BM250" i="94"/>
  <c r="BK250" i="94"/>
  <c r="BI250" i="94"/>
  <c r="BF250" i="94"/>
  <c r="BC250" i="94"/>
  <c r="BA250" i="94"/>
  <c r="AX250" i="94"/>
  <c r="AV250" i="94"/>
  <c r="AT250" i="94"/>
  <c r="AR250" i="94"/>
  <c r="AP250" i="94"/>
  <c r="AN250" i="94"/>
  <c r="AL250" i="94"/>
  <c r="BY249" i="94"/>
  <c r="BW249" i="94"/>
  <c r="BU249" i="94"/>
  <c r="BS249" i="94"/>
  <c r="BQ249" i="94"/>
  <c r="BO249" i="94"/>
  <c r="BM249" i="94"/>
  <c r="BK249" i="94"/>
  <c r="BI249" i="94"/>
  <c r="BF249" i="94"/>
  <c r="BC249" i="94"/>
  <c r="BA249" i="94"/>
  <c r="AX249" i="94"/>
  <c r="AV249" i="94"/>
  <c r="AT249" i="94"/>
  <c r="AR249" i="94"/>
  <c r="AP249" i="94"/>
  <c r="AN249" i="94"/>
  <c r="AL249" i="94"/>
  <c r="D249" i="94"/>
  <c r="BY248" i="94"/>
  <c r="BW248" i="94"/>
  <c r="BU248" i="94"/>
  <c r="BS248" i="94"/>
  <c r="BQ248" i="94"/>
  <c r="BO248" i="94"/>
  <c r="BM248" i="94"/>
  <c r="BK248" i="94"/>
  <c r="BI248" i="94"/>
  <c r="BF248" i="94"/>
  <c r="BC248" i="94"/>
  <c r="BA248" i="94"/>
  <c r="AX248" i="94"/>
  <c r="AV248" i="94"/>
  <c r="AT248" i="94"/>
  <c r="AR248" i="94"/>
  <c r="AP248" i="94"/>
  <c r="AN248" i="94"/>
  <c r="AL248" i="94"/>
  <c r="BY247" i="94"/>
  <c r="BW247" i="94"/>
  <c r="BU247" i="94"/>
  <c r="BS247" i="94"/>
  <c r="BQ247" i="94"/>
  <c r="BO247" i="94"/>
  <c r="BM247" i="94"/>
  <c r="BK247" i="94"/>
  <c r="BI247" i="94"/>
  <c r="BF247" i="94"/>
  <c r="BC247" i="94"/>
  <c r="BA247" i="94"/>
  <c r="AX247" i="94"/>
  <c r="AV247" i="94"/>
  <c r="AT247" i="94"/>
  <c r="AR247" i="94"/>
  <c r="AP247" i="94"/>
  <c r="AN247" i="94"/>
  <c r="AL247" i="94"/>
  <c r="BY246" i="94"/>
  <c r="BW246" i="94"/>
  <c r="BU246" i="94"/>
  <c r="BS246" i="94"/>
  <c r="BQ246" i="94"/>
  <c r="BO246" i="94"/>
  <c r="BM246" i="94"/>
  <c r="BK246" i="94"/>
  <c r="BI246" i="94"/>
  <c r="BF246" i="94"/>
  <c r="BC246" i="94"/>
  <c r="BA246" i="94"/>
  <c r="AX246" i="94"/>
  <c r="AV246" i="94"/>
  <c r="AT246" i="94"/>
  <c r="AR246" i="94"/>
  <c r="AP246" i="94"/>
  <c r="AN246" i="94"/>
  <c r="AL246" i="94"/>
  <c r="BY245" i="94"/>
  <c r="BW245" i="94"/>
  <c r="BU245" i="94"/>
  <c r="BS245" i="94"/>
  <c r="BQ245" i="94"/>
  <c r="BO245" i="94"/>
  <c r="BM245" i="94"/>
  <c r="BK245" i="94"/>
  <c r="BI245" i="94"/>
  <c r="BF245" i="94"/>
  <c r="BC245" i="94"/>
  <c r="BA245" i="94"/>
  <c r="AX245" i="94"/>
  <c r="AV245" i="94"/>
  <c r="AT245" i="94"/>
  <c r="AR245" i="94"/>
  <c r="AP245" i="94"/>
  <c r="AN245" i="94"/>
  <c r="AL245" i="94"/>
  <c r="BY244" i="94"/>
  <c r="BW244" i="94"/>
  <c r="BU244" i="94"/>
  <c r="BS244" i="94"/>
  <c r="BQ244" i="94"/>
  <c r="BO244" i="94"/>
  <c r="BM244" i="94"/>
  <c r="BK244" i="94"/>
  <c r="BI244" i="94"/>
  <c r="BF244" i="94"/>
  <c r="BC244" i="94"/>
  <c r="BA244" i="94"/>
  <c r="AX244" i="94"/>
  <c r="AV244" i="94"/>
  <c r="AT244" i="94"/>
  <c r="AR244" i="94"/>
  <c r="AP244" i="94"/>
  <c r="AN244" i="94"/>
  <c r="AL244" i="94"/>
  <c r="BY243" i="94"/>
  <c r="BW243" i="94"/>
  <c r="BU243" i="94"/>
  <c r="BS243" i="94"/>
  <c r="BQ243" i="94"/>
  <c r="BO243" i="94"/>
  <c r="BM243" i="94"/>
  <c r="BK243" i="94"/>
  <c r="BI243" i="94"/>
  <c r="BF243" i="94"/>
  <c r="BC243" i="94"/>
  <c r="BA243" i="94"/>
  <c r="AX243" i="94"/>
  <c r="AV243" i="94"/>
  <c r="AT243" i="94"/>
  <c r="AR243" i="94"/>
  <c r="AP243" i="94"/>
  <c r="AN243" i="94"/>
  <c r="AL243" i="94"/>
  <c r="D243" i="94"/>
  <c r="BY238" i="94"/>
  <c r="BW238" i="94"/>
  <c r="BU238" i="94"/>
  <c r="BS238" i="94"/>
  <c r="BQ238" i="94"/>
  <c r="BO238" i="94"/>
  <c r="BM238" i="94"/>
  <c r="BK238" i="94"/>
  <c r="BI238" i="94"/>
  <c r="BF238" i="94"/>
  <c r="BC238" i="94"/>
  <c r="BA238" i="94"/>
  <c r="AX238" i="94"/>
  <c r="AV238" i="94"/>
  <c r="AT238" i="94"/>
  <c r="AR238" i="94"/>
  <c r="AP238" i="94"/>
  <c r="AN238" i="94"/>
  <c r="AL238" i="94"/>
  <c r="BY237" i="94"/>
  <c r="BW237" i="94"/>
  <c r="BU237" i="94"/>
  <c r="BS237" i="94"/>
  <c r="BQ237" i="94"/>
  <c r="BO237" i="94"/>
  <c r="BM237" i="94"/>
  <c r="BK237" i="94"/>
  <c r="BI237" i="94"/>
  <c r="BF237" i="94"/>
  <c r="BC237" i="94"/>
  <c r="BA237" i="94"/>
  <c r="AX237" i="94"/>
  <c r="AV237" i="94"/>
  <c r="AT237" i="94"/>
  <c r="AR237" i="94"/>
  <c r="AP237" i="94"/>
  <c r="AN237" i="94"/>
  <c r="AL237" i="94"/>
  <c r="BY236" i="94"/>
  <c r="BW236" i="94"/>
  <c r="BU236" i="94"/>
  <c r="BS236" i="94"/>
  <c r="BQ236" i="94"/>
  <c r="BO236" i="94"/>
  <c r="BM236" i="94"/>
  <c r="BK236" i="94"/>
  <c r="BI236" i="94"/>
  <c r="BF236" i="94"/>
  <c r="BC236" i="94"/>
  <c r="BA236" i="94"/>
  <c r="AX236" i="94"/>
  <c r="AV236" i="94"/>
  <c r="AT236" i="94"/>
  <c r="AR236" i="94"/>
  <c r="AP236" i="94"/>
  <c r="AN236" i="94"/>
  <c r="AL236" i="94"/>
  <c r="BY235" i="94"/>
  <c r="BW235" i="94"/>
  <c r="BU235" i="94"/>
  <c r="BS235" i="94"/>
  <c r="BQ235" i="94"/>
  <c r="BO235" i="94"/>
  <c r="BM235" i="94"/>
  <c r="BK235" i="94"/>
  <c r="BI235" i="94"/>
  <c r="BF235" i="94"/>
  <c r="BC235" i="94"/>
  <c r="BA235" i="94"/>
  <c r="AX235" i="94"/>
  <c r="AV235" i="94"/>
  <c r="AT235" i="94"/>
  <c r="AR235" i="94"/>
  <c r="AP235" i="94"/>
  <c r="AN235" i="94"/>
  <c r="AL235" i="94"/>
  <c r="D235" i="94"/>
  <c r="D233" i="94"/>
  <c r="BY232" i="94"/>
  <c r="BW232" i="94"/>
  <c r="BU232" i="94"/>
  <c r="BS232" i="94"/>
  <c r="BQ232" i="94"/>
  <c r="BO232" i="94"/>
  <c r="BM232" i="94"/>
  <c r="BK232" i="94"/>
  <c r="BI232" i="94"/>
  <c r="BF232" i="94"/>
  <c r="BC232" i="94"/>
  <c r="BA232" i="94"/>
  <c r="AX232" i="94"/>
  <c r="AV232" i="94"/>
  <c r="AT232" i="94"/>
  <c r="AR232" i="94"/>
  <c r="AP232" i="94"/>
  <c r="AN232" i="94"/>
  <c r="AL232" i="94"/>
  <c r="BY231" i="94"/>
  <c r="BW231" i="94"/>
  <c r="BU231" i="94"/>
  <c r="BS231" i="94"/>
  <c r="BQ231" i="94"/>
  <c r="BO231" i="94"/>
  <c r="BM231" i="94"/>
  <c r="BK231" i="94"/>
  <c r="BI231" i="94"/>
  <c r="BF231" i="94"/>
  <c r="BC231" i="94"/>
  <c r="BA231" i="94"/>
  <c r="AX231" i="94"/>
  <c r="AV231" i="94"/>
  <c r="AT231" i="94"/>
  <c r="AR231" i="94"/>
  <c r="AP231" i="94"/>
  <c r="AN231" i="94"/>
  <c r="AL231" i="94"/>
  <c r="D231" i="94"/>
  <c r="BY230" i="94"/>
  <c r="BW230" i="94"/>
  <c r="BU230" i="94"/>
  <c r="BS230" i="94"/>
  <c r="BQ230" i="94"/>
  <c r="BO230" i="94"/>
  <c r="BM230" i="94"/>
  <c r="BK230" i="94"/>
  <c r="BI230" i="94"/>
  <c r="BF230" i="94"/>
  <c r="BC230" i="94"/>
  <c r="BA230" i="94"/>
  <c r="AX230" i="94"/>
  <c r="AV230" i="94"/>
  <c r="AT230" i="94"/>
  <c r="AR230" i="94"/>
  <c r="AP230" i="94"/>
  <c r="AN230" i="94"/>
  <c r="AL230" i="94"/>
  <c r="BY229" i="94"/>
  <c r="BW229" i="94"/>
  <c r="BU229" i="94"/>
  <c r="BS229" i="94"/>
  <c r="BQ229" i="94"/>
  <c r="BO229" i="94"/>
  <c r="BM229" i="94"/>
  <c r="BK229" i="94"/>
  <c r="BI229" i="94"/>
  <c r="BF229" i="94"/>
  <c r="BC229" i="94"/>
  <c r="BA229" i="94"/>
  <c r="AX229" i="94"/>
  <c r="AV229" i="94"/>
  <c r="AT229" i="94"/>
  <c r="AR229" i="94"/>
  <c r="AP229" i="94"/>
  <c r="AN229" i="94"/>
  <c r="AL229" i="94"/>
  <c r="D229" i="94"/>
  <c r="BY228" i="94"/>
  <c r="BW228" i="94"/>
  <c r="BU228" i="94"/>
  <c r="BS228" i="94"/>
  <c r="BQ228" i="94"/>
  <c r="BO228" i="94"/>
  <c r="BM228" i="94"/>
  <c r="BK228" i="94"/>
  <c r="BI228" i="94"/>
  <c r="BF228" i="94"/>
  <c r="BC228" i="94"/>
  <c r="BA228" i="94"/>
  <c r="AX228" i="94"/>
  <c r="AV228" i="94"/>
  <c r="AT228" i="94"/>
  <c r="AR228" i="94"/>
  <c r="AP228" i="94"/>
  <c r="AN228" i="94"/>
  <c r="AL228" i="94"/>
  <c r="BY227" i="94"/>
  <c r="BW227" i="94"/>
  <c r="BU227" i="94"/>
  <c r="BS227" i="94"/>
  <c r="BQ227" i="94"/>
  <c r="BO227" i="94"/>
  <c r="BM227" i="94"/>
  <c r="BK227" i="94"/>
  <c r="BI227" i="94"/>
  <c r="BF227" i="94"/>
  <c r="BC227" i="94"/>
  <c r="BA227" i="94"/>
  <c r="AX227" i="94"/>
  <c r="AV227" i="94"/>
  <c r="AT227" i="94"/>
  <c r="AR227" i="94"/>
  <c r="AP227" i="94"/>
  <c r="AN227" i="94"/>
  <c r="AL227" i="94"/>
  <c r="D227" i="94"/>
  <c r="BY224" i="94"/>
  <c r="BW224" i="94"/>
  <c r="BU224" i="94"/>
  <c r="BS224" i="94"/>
  <c r="BQ224" i="94"/>
  <c r="BO224" i="94"/>
  <c r="BM224" i="94"/>
  <c r="BK224" i="94"/>
  <c r="BI224" i="94"/>
  <c r="BF224" i="94"/>
  <c r="BC224" i="94"/>
  <c r="BA224" i="94"/>
  <c r="AX224" i="94"/>
  <c r="AV224" i="94"/>
  <c r="AT224" i="94"/>
  <c r="AR224" i="94"/>
  <c r="AP224" i="94"/>
  <c r="AN224" i="94"/>
  <c r="AL224" i="94"/>
  <c r="BY223" i="94"/>
  <c r="BW223" i="94"/>
  <c r="BU223" i="94"/>
  <c r="BS223" i="94"/>
  <c r="BQ223" i="94"/>
  <c r="BO223" i="94"/>
  <c r="BM223" i="94"/>
  <c r="BK223" i="94"/>
  <c r="BI223" i="94"/>
  <c r="BF223" i="94"/>
  <c r="BC223" i="94"/>
  <c r="BA223" i="94"/>
  <c r="AX223" i="94"/>
  <c r="AV223" i="94"/>
  <c r="AT223" i="94"/>
  <c r="AR223" i="94"/>
  <c r="AP223" i="94"/>
  <c r="AN223" i="94"/>
  <c r="AL223" i="94"/>
  <c r="D223" i="94"/>
  <c r="BY222" i="94"/>
  <c r="BW222" i="94"/>
  <c r="BU222" i="94"/>
  <c r="BS222" i="94"/>
  <c r="BQ222" i="94"/>
  <c r="BO222" i="94"/>
  <c r="BM222" i="94"/>
  <c r="BK222" i="94"/>
  <c r="BI222" i="94"/>
  <c r="BF222" i="94"/>
  <c r="BC222" i="94"/>
  <c r="BA222" i="94"/>
  <c r="AX222" i="94"/>
  <c r="AV222" i="94"/>
  <c r="AT222" i="94"/>
  <c r="AR222" i="94"/>
  <c r="AP222" i="94"/>
  <c r="AN222" i="94"/>
  <c r="AL222" i="94"/>
  <c r="BY221" i="94"/>
  <c r="BW221" i="94"/>
  <c r="BU221" i="94"/>
  <c r="BS221" i="94"/>
  <c r="BQ221" i="94"/>
  <c r="BO221" i="94"/>
  <c r="BM221" i="94"/>
  <c r="BK221" i="94"/>
  <c r="BI221" i="94"/>
  <c r="BF221" i="94"/>
  <c r="BC221" i="94"/>
  <c r="BA221" i="94"/>
  <c r="AX221" i="94"/>
  <c r="AV221" i="94"/>
  <c r="AT221" i="94"/>
  <c r="AR221" i="94"/>
  <c r="AP221" i="94"/>
  <c r="AN221" i="94"/>
  <c r="AL221" i="94"/>
  <c r="BY220" i="94"/>
  <c r="BW220" i="94"/>
  <c r="BU220" i="94"/>
  <c r="BS220" i="94"/>
  <c r="BQ220" i="94"/>
  <c r="BO220" i="94"/>
  <c r="BM220" i="94"/>
  <c r="BK220" i="94"/>
  <c r="BI220" i="94"/>
  <c r="BF220" i="94"/>
  <c r="BC220" i="94"/>
  <c r="BA220" i="94"/>
  <c r="AX220" i="94"/>
  <c r="AV220" i="94"/>
  <c r="AT220" i="94"/>
  <c r="AR220" i="94"/>
  <c r="AP220" i="94"/>
  <c r="AN220" i="94"/>
  <c r="AL220" i="94"/>
  <c r="BY219" i="94"/>
  <c r="BW219" i="94"/>
  <c r="BU219" i="94"/>
  <c r="BS219" i="94"/>
  <c r="BQ219" i="94"/>
  <c r="BO219" i="94"/>
  <c r="BM219" i="94"/>
  <c r="BK219" i="94"/>
  <c r="BI219" i="94"/>
  <c r="BF219" i="94"/>
  <c r="BC219" i="94"/>
  <c r="BA219" i="94"/>
  <c r="AX219" i="94"/>
  <c r="AV219" i="94"/>
  <c r="AT219" i="94"/>
  <c r="AR219" i="94"/>
  <c r="AP219" i="94"/>
  <c r="AN219" i="94"/>
  <c r="AL219" i="94"/>
  <c r="D219" i="94"/>
  <c r="BY218" i="94"/>
  <c r="BW218" i="94"/>
  <c r="BU218" i="94"/>
  <c r="BS218" i="94"/>
  <c r="BQ218" i="94"/>
  <c r="BO218" i="94"/>
  <c r="BM218" i="94"/>
  <c r="BK218" i="94"/>
  <c r="BI218" i="94"/>
  <c r="BF218" i="94"/>
  <c r="BC218" i="94"/>
  <c r="BA218" i="94"/>
  <c r="AX218" i="94"/>
  <c r="AV218" i="94"/>
  <c r="AT218" i="94"/>
  <c r="AR218" i="94"/>
  <c r="AP218" i="94"/>
  <c r="AN218" i="94"/>
  <c r="AL218" i="94"/>
  <c r="BY217" i="94"/>
  <c r="BW217" i="94"/>
  <c r="BU217" i="94"/>
  <c r="BS217" i="94"/>
  <c r="BQ217" i="94"/>
  <c r="BO217" i="94"/>
  <c r="BM217" i="94"/>
  <c r="BK217" i="94"/>
  <c r="BI217" i="94"/>
  <c r="BF217" i="94"/>
  <c r="BC217" i="94"/>
  <c r="BA217" i="94"/>
  <c r="AX217" i="94"/>
  <c r="AV217" i="94"/>
  <c r="AT217" i="94"/>
  <c r="AR217" i="94"/>
  <c r="AP217" i="94"/>
  <c r="AN217" i="94"/>
  <c r="AL217" i="94"/>
  <c r="D217" i="94"/>
  <c r="BY216" i="94"/>
  <c r="BW216" i="94"/>
  <c r="BU216" i="94"/>
  <c r="BS216" i="94"/>
  <c r="BQ216" i="94"/>
  <c r="BO216" i="94"/>
  <c r="BM216" i="94"/>
  <c r="BK216" i="94"/>
  <c r="BI216" i="94"/>
  <c r="BF216" i="94"/>
  <c r="BC216" i="94"/>
  <c r="BA216" i="94"/>
  <c r="AX216" i="94"/>
  <c r="AV216" i="94"/>
  <c r="AT216" i="94"/>
  <c r="AR216" i="94"/>
  <c r="AP216" i="94"/>
  <c r="AN216" i="94"/>
  <c r="AL216" i="94"/>
  <c r="BY215" i="94"/>
  <c r="BW215" i="94"/>
  <c r="BU215" i="94"/>
  <c r="BS215" i="94"/>
  <c r="BQ215" i="94"/>
  <c r="BO215" i="94"/>
  <c r="BM215" i="94"/>
  <c r="BK215" i="94"/>
  <c r="BI215" i="94"/>
  <c r="BF215" i="94"/>
  <c r="BC215" i="94"/>
  <c r="BA215" i="94"/>
  <c r="AX215" i="94"/>
  <c r="AV215" i="94"/>
  <c r="AT215" i="94"/>
  <c r="AR215" i="94"/>
  <c r="AP215" i="94"/>
  <c r="AN215" i="94"/>
  <c r="AL215" i="94"/>
  <c r="D215" i="94"/>
  <c r="BY214" i="94"/>
  <c r="BW214" i="94"/>
  <c r="BU214" i="94"/>
  <c r="BS214" i="94"/>
  <c r="BQ214" i="94"/>
  <c r="BO214" i="94"/>
  <c r="BM214" i="94"/>
  <c r="BK214" i="94"/>
  <c r="BI214" i="94"/>
  <c r="BF214" i="94"/>
  <c r="BC214" i="94"/>
  <c r="BA214" i="94"/>
  <c r="AX214" i="94"/>
  <c r="AV214" i="94"/>
  <c r="AT214" i="94"/>
  <c r="AR214" i="94"/>
  <c r="AP214" i="94"/>
  <c r="AN214" i="94"/>
  <c r="AL214" i="94"/>
  <c r="BY213" i="94"/>
  <c r="BW213" i="94"/>
  <c r="BU213" i="94"/>
  <c r="BS213" i="94"/>
  <c r="BQ213" i="94"/>
  <c r="BO213" i="94"/>
  <c r="BM213" i="94"/>
  <c r="BK213" i="94"/>
  <c r="BI213" i="94"/>
  <c r="BF213" i="94"/>
  <c r="BC213" i="94"/>
  <c r="BA213" i="94"/>
  <c r="AX213" i="94"/>
  <c r="AV213" i="94"/>
  <c r="AT213" i="94"/>
  <c r="AR213" i="94"/>
  <c r="AP213" i="94"/>
  <c r="AN213" i="94"/>
  <c r="AL213" i="94"/>
  <c r="BY212" i="94"/>
  <c r="BW212" i="94"/>
  <c r="BU212" i="94"/>
  <c r="BS212" i="94"/>
  <c r="BQ212" i="94"/>
  <c r="BO212" i="94"/>
  <c r="BM212" i="94"/>
  <c r="BK212" i="94"/>
  <c r="BI212" i="94"/>
  <c r="BF212" i="94"/>
  <c r="BC212" i="94"/>
  <c r="BA212" i="94"/>
  <c r="AX212" i="94"/>
  <c r="AV212" i="94"/>
  <c r="AT212" i="94"/>
  <c r="AR212" i="94"/>
  <c r="AP212" i="94"/>
  <c r="AN212" i="94"/>
  <c r="AL212" i="94"/>
  <c r="BY211" i="94"/>
  <c r="BW211" i="94"/>
  <c r="BU211" i="94"/>
  <c r="BS211" i="94"/>
  <c r="BQ211" i="94"/>
  <c r="BO211" i="94"/>
  <c r="BM211" i="94"/>
  <c r="BK211" i="94"/>
  <c r="BI211" i="94"/>
  <c r="BF211" i="94"/>
  <c r="BC211" i="94"/>
  <c r="BA211" i="94"/>
  <c r="AX211" i="94"/>
  <c r="AV211" i="94"/>
  <c r="AT211" i="94"/>
  <c r="AR211" i="94"/>
  <c r="AP211" i="94"/>
  <c r="AN211" i="94"/>
  <c r="AL211" i="94"/>
  <c r="D211" i="94"/>
  <c r="BY210" i="94"/>
  <c r="BW210" i="94"/>
  <c r="BU210" i="94"/>
  <c r="BS210" i="94"/>
  <c r="BQ210" i="94"/>
  <c r="BO210" i="94"/>
  <c r="BM210" i="94"/>
  <c r="BK210" i="94"/>
  <c r="BI210" i="94"/>
  <c r="BF210" i="94"/>
  <c r="BC210" i="94"/>
  <c r="BA210" i="94"/>
  <c r="AX210" i="94"/>
  <c r="AV210" i="94"/>
  <c r="AT210" i="94"/>
  <c r="AR210" i="94"/>
  <c r="AP210" i="94"/>
  <c r="AN210" i="94"/>
  <c r="AL210" i="94"/>
  <c r="BY209" i="94"/>
  <c r="BW209" i="94"/>
  <c r="BU209" i="94"/>
  <c r="BS209" i="94"/>
  <c r="BQ209" i="94"/>
  <c r="BO209" i="94"/>
  <c r="BM209" i="94"/>
  <c r="BK209" i="94"/>
  <c r="BI209" i="94"/>
  <c r="BF209" i="94"/>
  <c r="BC209" i="94"/>
  <c r="BA209" i="94"/>
  <c r="AX209" i="94"/>
  <c r="AV209" i="94"/>
  <c r="AT209" i="94"/>
  <c r="AR209" i="94"/>
  <c r="AP209" i="94"/>
  <c r="AN209" i="94"/>
  <c r="AL209" i="94"/>
  <c r="D209" i="94"/>
  <c r="BY190" i="93"/>
  <c r="BW190" i="93"/>
  <c r="BU190" i="93"/>
  <c r="BS190" i="93"/>
  <c r="BQ190" i="93"/>
  <c r="BO190" i="93"/>
  <c r="BM190" i="93"/>
  <c r="BK190" i="93"/>
  <c r="BI190" i="93"/>
  <c r="BF190" i="93"/>
  <c r="BC190" i="93"/>
  <c r="BA190" i="93"/>
  <c r="AX190" i="93"/>
  <c r="AV190" i="93"/>
  <c r="AT190" i="93"/>
  <c r="AR190" i="93"/>
  <c r="AP190" i="93"/>
  <c r="AN190" i="93"/>
  <c r="AL190" i="93"/>
  <c r="BY189" i="93"/>
  <c r="BW189" i="93"/>
  <c r="BU189" i="93"/>
  <c r="BS189" i="93"/>
  <c r="BQ189" i="93"/>
  <c r="BO189" i="93"/>
  <c r="BM189" i="93"/>
  <c r="BK189" i="93"/>
  <c r="BI189" i="93"/>
  <c r="BF189" i="93"/>
  <c r="BC189" i="93"/>
  <c r="BA189" i="93"/>
  <c r="AX189" i="93"/>
  <c r="AV189" i="93"/>
  <c r="AT189" i="93"/>
  <c r="AR189" i="93"/>
  <c r="AP189" i="93"/>
  <c r="AN189" i="93"/>
  <c r="AL189" i="93"/>
  <c r="BY250" i="93"/>
  <c r="BW250" i="93"/>
  <c r="BU250" i="93"/>
  <c r="BS250" i="93"/>
  <c r="BQ250" i="93"/>
  <c r="BO250" i="93"/>
  <c r="BM250" i="93"/>
  <c r="BK250" i="93"/>
  <c r="BI250" i="93"/>
  <c r="BF250" i="93"/>
  <c r="BC250" i="93"/>
  <c r="BA250" i="93"/>
  <c r="AX250" i="93"/>
  <c r="AV250" i="93"/>
  <c r="AT250" i="93"/>
  <c r="AR250" i="93"/>
  <c r="AP250" i="93"/>
  <c r="AN250" i="93"/>
  <c r="AL250" i="93"/>
  <c r="BY249" i="93"/>
  <c r="BW249" i="93"/>
  <c r="BU249" i="93"/>
  <c r="BS249" i="93"/>
  <c r="BQ249" i="93"/>
  <c r="BO249" i="93"/>
  <c r="BM249" i="93"/>
  <c r="BK249" i="93"/>
  <c r="BI249" i="93"/>
  <c r="BF249" i="93"/>
  <c r="BC249" i="93"/>
  <c r="BA249" i="93"/>
  <c r="AX249" i="93"/>
  <c r="AV249" i="93"/>
  <c r="AT249" i="93"/>
  <c r="AR249" i="93"/>
  <c r="AP249" i="93"/>
  <c r="AN249" i="93"/>
  <c r="AL249" i="93"/>
  <c r="D249" i="93"/>
  <c r="BY248" i="93"/>
  <c r="BW248" i="93"/>
  <c r="BU248" i="93"/>
  <c r="BS248" i="93"/>
  <c r="BQ248" i="93"/>
  <c r="BO248" i="93"/>
  <c r="BM248" i="93"/>
  <c r="BK248" i="93"/>
  <c r="BI248" i="93"/>
  <c r="BF248" i="93"/>
  <c r="BC248" i="93"/>
  <c r="BA248" i="93"/>
  <c r="AX248" i="93"/>
  <c r="AV248" i="93"/>
  <c r="AT248" i="93"/>
  <c r="AR248" i="93"/>
  <c r="AP248" i="93"/>
  <c r="AN248" i="93"/>
  <c r="AL248" i="93"/>
  <c r="BY247" i="93"/>
  <c r="BW247" i="93"/>
  <c r="BU247" i="93"/>
  <c r="BS247" i="93"/>
  <c r="BQ247" i="93"/>
  <c r="BO247" i="93"/>
  <c r="BM247" i="93"/>
  <c r="BK247" i="93"/>
  <c r="BI247" i="93"/>
  <c r="BF247" i="93"/>
  <c r="BC247" i="93"/>
  <c r="BA247" i="93"/>
  <c r="AX247" i="93"/>
  <c r="AV247" i="93"/>
  <c r="AT247" i="93"/>
  <c r="AR247" i="93"/>
  <c r="AP247" i="93"/>
  <c r="AN247" i="93"/>
  <c r="AL247" i="93"/>
  <c r="D247" i="93"/>
  <c r="BY246" i="93"/>
  <c r="BW246" i="93"/>
  <c r="BU246" i="93"/>
  <c r="BS246" i="93"/>
  <c r="BQ246" i="93"/>
  <c r="BO246" i="93"/>
  <c r="BM246" i="93"/>
  <c r="BK246" i="93"/>
  <c r="BI246" i="93"/>
  <c r="BF246" i="93"/>
  <c r="BC246" i="93"/>
  <c r="BA246" i="93"/>
  <c r="AX246" i="93"/>
  <c r="AV246" i="93"/>
  <c r="AT246" i="93"/>
  <c r="AR246" i="93"/>
  <c r="AP246" i="93"/>
  <c r="AN246" i="93"/>
  <c r="AL246" i="93"/>
  <c r="BY245" i="93"/>
  <c r="BW245" i="93"/>
  <c r="BU245" i="93"/>
  <c r="BS245" i="93"/>
  <c r="BQ245" i="93"/>
  <c r="BO245" i="93"/>
  <c r="BM245" i="93"/>
  <c r="BK245" i="93"/>
  <c r="BI245" i="93"/>
  <c r="BF245" i="93"/>
  <c r="BC245" i="93"/>
  <c r="BA245" i="93"/>
  <c r="AX245" i="93"/>
  <c r="AV245" i="93"/>
  <c r="AT245" i="93"/>
  <c r="AR245" i="93"/>
  <c r="AP245" i="93"/>
  <c r="AN245" i="93"/>
  <c r="AL245" i="93"/>
  <c r="BY244" i="93"/>
  <c r="BW244" i="93"/>
  <c r="BU244" i="93"/>
  <c r="BS244" i="93"/>
  <c r="BQ244" i="93"/>
  <c r="BO244" i="93"/>
  <c r="BM244" i="93"/>
  <c r="BK244" i="93"/>
  <c r="BI244" i="93"/>
  <c r="BF244" i="93"/>
  <c r="BC244" i="93"/>
  <c r="BA244" i="93"/>
  <c r="AX244" i="93"/>
  <c r="AV244" i="93"/>
  <c r="AT244" i="93"/>
  <c r="AR244" i="93"/>
  <c r="AP244" i="93"/>
  <c r="AN244" i="93"/>
  <c r="AL244" i="93"/>
  <c r="BY243" i="93"/>
  <c r="BW243" i="93"/>
  <c r="BU243" i="93"/>
  <c r="BS243" i="93"/>
  <c r="BQ243" i="93"/>
  <c r="BO243" i="93"/>
  <c r="BM243" i="93"/>
  <c r="BK243" i="93"/>
  <c r="BI243" i="93"/>
  <c r="BF243" i="93"/>
  <c r="BC243" i="93"/>
  <c r="BA243" i="93"/>
  <c r="AX243" i="93"/>
  <c r="AV243" i="93"/>
  <c r="AT243" i="93"/>
  <c r="AR243" i="93"/>
  <c r="AP243" i="93"/>
  <c r="AN243" i="93"/>
  <c r="AL243" i="93"/>
  <c r="BY242" i="93"/>
  <c r="BW242" i="93"/>
  <c r="BU242" i="93"/>
  <c r="BS242" i="93"/>
  <c r="BQ242" i="93"/>
  <c r="BO242" i="93"/>
  <c r="BM242" i="93"/>
  <c r="BK242" i="93"/>
  <c r="BI242" i="93"/>
  <c r="BF242" i="93"/>
  <c r="BC242" i="93"/>
  <c r="BA242" i="93"/>
  <c r="AX242" i="93"/>
  <c r="AV242" i="93"/>
  <c r="AT242" i="93"/>
  <c r="AR242" i="93"/>
  <c r="AP242" i="93"/>
  <c r="AN242" i="93"/>
  <c r="AL242" i="93"/>
  <c r="BY241" i="93"/>
  <c r="BW241" i="93"/>
  <c r="BU241" i="93"/>
  <c r="BS241" i="93"/>
  <c r="BQ241" i="93"/>
  <c r="BO241" i="93"/>
  <c r="BM241" i="93"/>
  <c r="BK241" i="93"/>
  <c r="BI241" i="93"/>
  <c r="BF241" i="93"/>
  <c r="BC241" i="93"/>
  <c r="BA241" i="93"/>
  <c r="AX241" i="93"/>
  <c r="AV241" i="93"/>
  <c r="AT241" i="93"/>
  <c r="AR241" i="93"/>
  <c r="AP241" i="93"/>
  <c r="AN241" i="93"/>
  <c r="AL241" i="93"/>
  <c r="D241" i="93"/>
  <c r="BY236" i="93"/>
  <c r="BW236" i="93"/>
  <c r="BU236" i="93"/>
  <c r="BS236" i="93"/>
  <c r="BQ236" i="93"/>
  <c r="BO236" i="93"/>
  <c r="BM236" i="93"/>
  <c r="BK236" i="93"/>
  <c r="BI236" i="93"/>
  <c r="BF236" i="93"/>
  <c r="BC236" i="93"/>
  <c r="BA236" i="93"/>
  <c r="AX236" i="93"/>
  <c r="AV236" i="93"/>
  <c r="AT236" i="93"/>
  <c r="AR236" i="93"/>
  <c r="AP236" i="93"/>
  <c r="AN236" i="93"/>
  <c r="AL236" i="93"/>
  <c r="BY235" i="93"/>
  <c r="BW235" i="93"/>
  <c r="BU235" i="93"/>
  <c r="BS235" i="93"/>
  <c r="BQ235" i="93"/>
  <c r="BO235" i="93"/>
  <c r="BM235" i="93"/>
  <c r="BK235" i="93"/>
  <c r="BI235" i="93"/>
  <c r="BF235" i="93"/>
  <c r="BC235" i="93"/>
  <c r="BA235" i="93"/>
  <c r="AX235" i="93"/>
  <c r="AV235" i="93"/>
  <c r="AT235" i="93"/>
  <c r="AR235" i="93"/>
  <c r="AP235" i="93"/>
  <c r="AN235" i="93"/>
  <c r="AL235" i="93"/>
  <c r="BY234" i="93"/>
  <c r="BW234" i="93"/>
  <c r="BU234" i="93"/>
  <c r="BS234" i="93"/>
  <c r="BQ234" i="93"/>
  <c r="BO234" i="93"/>
  <c r="BM234" i="93"/>
  <c r="BK234" i="93"/>
  <c r="BI234" i="93"/>
  <c r="BF234" i="93"/>
  <c r="BC234" i="93"/>
  <c r="BA234" i="93"/>
  <c r="AX234" i="93"/>
  <c r="AV234" i="93"/>
  <c r="AT234" i="93"/>
  <c r="AR234" i="93"/>
  <c r="AP234" i="93"/>
  <c r="AN234" i="93"/>
  <c r="AL234" i="93"/>
  <c r="BY233" i="93"/>
  <c r="BW233" i="93"/>
  <c r="BU233" i="93"/>
  <c r="BS233" i="93"/>
  <c r="BQ233" i="93"/>
  <c r="BO233" i="93"/>
  <c r="BM233" i="93"/>
  <c r="BK233" i="93"/>
  <c r="BI233" i="93"/>
  <c r="BF233" i="93"/>
  <c r="BC233" i="93"/>
  <c r="BA233" i="93"/>
  <c r="AX233" i="93"/>
  <c r="AV233" i="93"/>
  <c r="AT233" i="93"/>
  <c r="AR233" i="93"/>
  <c r="AP233" i="93"/>
  <c r="AN233" i="93"/>
  <c r="AL233" i="93"/>
  <c r="D233" i="93"/>
  <c r="D231" i="93"/>
  <c r="BY230" i="93"/>
  <c r="BW230" i="93"/>
  <c r="BU230" i="93"/>
  <c r="BS230" i="93"/>
  <c r="BQ230" i="93"/>
  <c r="BO230" i="93"/>
  <c r="BM230" i="93"/>
  <c r="BK230" i="93"/>
  <c r="BI230" i="93"/>
  <c r="BF230" i="93"/>
  <c r="BC230" i="93"/>
  <c r="BA230" i="93"/>
  <c r="AX230" i="93"/>
  <c r="AV230" i="93"/>
  <c r="AT230" i="93"/>
  <c r="AR230" i="93"/>
  <c r="AP230" i="93"/>
  <c r="AN230" i="93"/>
  <c r="AL230" i="93"/>
  <c r="BY229" i="93"/>
  <c r="BW229" i="93"/>
  <c r="BU229" i="93"/>
  <c r="BS229" i="93"/>
  <c r="BQ229" i="93"/>
  <c r="BO229" i="93"/>
  <c r="BM229" i="93"/>
  <c r="BK229" i="93"/>
  <c r="BI229" i="93"/>
  <c r="BF229" i="93"/>
  <c r="BC229" i="93"/>
  <c r="BA229" i="93"/>
  <c r="AX229" i="93"/>
  <c r="AV229" i="93"/>
  <c r="AT229" i="93"/>
  <c r="AR229" i="93"/>
  <c r="AP229" i="93"/>
  <c r="AN229" i="93"/>
  <c r="AL229" i="93"/>
  <c r="D229" i="93"/>
  <c r="BY228" i="93"/>
  <c r="BW228" i="93"/>
  <c r="BU228" i="93"/>
  <c r="BS228" i="93"/>
  <c r="BQ228" i="93"/>
  <c r="BO228" i="93"/>
  <c r="BM228" i="93"/>
  <c r="BK228" i="93"/>
  <c r="BI228" i="93"/>
  <c r="BF228" i="93"/>
  <c r="BC228" i="93"/>
  <c r="BA228" i="93"/>
  <c r="AX228" i="93"/>
  <c r="AV228" i="93"/>
  <c r="AT228" i="93"/>
  <c r="AR228" i="93"/>
  <c r="AP228" i="93"/>
  <c r="AN228" i="93"/>
  <c r="AL228" i="93"/>
  <c r="BY227" i="93"/>
  <c r="BW227" i="93"/>
  <c r="BU227" i="93"/>
  <c r="BS227" i="93"/>
  <c r="BQ227" i="93"/>
  <c r="BO227" i="93"/>
  <c r="BM227" i="93"/>
  <c r="BK227" i="93"/>
  <c r="BI227" i="93"/>
  <c r="BF227" i="93"/>
  <c r="BC227" i="93"/>
  <c r="BA227" i="93"/>
  <c r="AX227" i="93"/>
  <c r="AV227" i="93"/>
  <c r="AT227" i="93"/>
  <c r="AR227" i="93"/>
  <c r="AP227" i="93"/>
  <c r="AN227" i="93"/>
  <c r="AL227" i="93"/>
  <c r="D227" i="93"/>
  <c r="BY226" i="93"/>
  <c r="BW226" i="93"/>
  <c r="BU226" i="93"/>
  <c r="BS226" i="93"/>
  <c r="BQ226" i="93"/>
  <c r="BO226" i="93"/>
  <c r="BM226" i="93"/>
  <c r="BK226" i="93"/>
  <c r="BI226" i="93"/>
  <c r="BF226" i="93"/>
  <c r="BC226" i="93"/>
  <c r="BA226" i="93"/>
  <c r="AX226" i="93"/>
  <c r="AV226" i="93"/>
  <c r="AT226" i="93"/>
  <c r="AR226" i="93"/>
  <c r="AP226" i="93"/>
  <c r="AN226" i="93"/>
  <c r="AL226" i="93"/>
  <c r="BY225" i="93"/>
  <c r="BW225" i="93"/>
  <c r="BU225" i="93"/>
  <c r="BS225" i="93"/>
  <c r="BQ225" i="93"/>
  <c r="BO225" i="93"/>
  <c r="BM225" i="93"/>
  <c r="BK225" i="93"/>
  <c r="BI225" i="93"/>
  <c r="BF225" i="93"/>
  <c r="BC225" i="93"/>
  <c r="BA225" i="93"/>
  <c r="AX225" i="93"/>
  <c r="AV225" i="93"/>
  <c r="AT225" i="93"/>
  <c r="AR225" i="93"/>
  <c r="AP225" i="93"/>
  <c r="AN225" i="93"/>
  <c r="AL225" i="93"/>
  <c r="D225" i="93"/>
  <c r="BY222" i="93"/>
  <c r="BW222" i="93"/>
  <c r="BU222" i="93"/>
  <c r="BS222" i="93"/>
  <c r="BQ222" i="93"/>
  <c r="BO222" i="93"/>
  <c r="BM222" i="93"/>
  <c r="BK222" i="93"/>
  <c r="BI222" i="93"/>
  <c r="BF222" i="93"/>
  <c r="BC222" i="93"/>
  <c r="BA222" i="93"/>
  <c r="AX222" i="93"/>
  <c r="AV222" i="93"/>
  <c r="AT222" i="93"/>
  <c r="AR222" i="93"/>
  <c r="AP222" i="93"/>
  <c r="AN222" i="93"/>
  <c r="AL222" i="93"/>
  <c r="BY221" i="93"/>
  <c r="BW221" i="93"/>
  <c r="BU221" i="93"/>
  <c r="BS221" i="93"/>
  <c r="BQ221" i="93"/>
  <c r="BO221" i="93"/>
  <c r="BM221" i="93"/>
  <c r="BK221" i="93"/>
  <c r="BI221" i="93"/>
  <c r="BF221" i="93"/>
  <c r="BC221" i="93"/>
  <c r="BA221" i="93"/>
  <c r="AX221" i="93"/>
  <c r="AV221" i="93"/>
  <c r="AT221" i="93"/>
  <c r="AR221" i="93"/>
  <c r="AP221" i="93"/>
  <c r="AN221" i="93"/>
  <c r="AL221" i="93"/>
  <c r="D221" i="93"/>
  <c r="BY220" i="93"/>
  <c r="BW220" i="93"/>
  <c r="BU220" i="93"/>
  <c r="BS220" i="93"/>
  <c r="BQ220" i="93"/>
  <c r="BO220" i="93"/>
  <c r="BM220" i="93"/>
  <c r="BK220" i="93"/>
  <c r="BI220" i="93"/>
  <c r="BF220" i="93"/>
  <c r="BC220" i="93"/>
  <c r="BA220" i="93"/>
  <c r="AX220" i="93"/>
  <c r="AV220" i="93"/>
  <c r="AT220" i="93"/>
  <c r="AR220" i="93"/>
  <c r="AP220" i="93"/>
  <c r="AN220" i="93"/>
  <c r="AL220" i="93"/>
  <c r="BY219" i="93"/>
  <c r="BW219" i="93"/>
  <c r="BU219" i="93"/>
  <c r="BS219" i="93"/>
  <c r="BQ219" i="93"/>
  <c r="BO219" i="93"/>
  <c r="BM219" i="93"/>
  <c r="BK219" i="93"/>
  <c r="BI219" i="93"/>
  <c r="BF219" i="93"/>
  <c r="BC219" i="93"/>
  <c r="BA219" i="93"/>
  <c r="AX219" i="93"/>
  <c r="AV219" i="93"/>
  <c r="AT219" i="93"/>
  <c r="AR219" i="93"/>
  <c r="AP219" i="93"/>
  <c r="AN219" i="93"/>
  <c r="AL219" i="93"/>
  <c r="BY218" i="93"/>
  <c r="BW218" i="93"/>
  <c r="BU218" i="93"/>
  <c r="BS218" i="93"/>
  <c r="BQ218" i="93"/>
  <c r="BO218" i="93"/>
  <c r="BM218" i="93"/>
  <c r="BK218" i="93"/>
  <c r="BI218" i="93"/>
  <c r="BF218" i="93"/>
  <c r="BC218" i="93"/>
  <c r="BA218" i="93"/>
  <c r="AX218" i="93"/>
  <c r="AV218" i="93"/>
  <c r="AT218" i="93"/>
  <c r="AR218" i="93"/>
  <c r="AP218" i="93"/>
  <c r="AN218" i="93"/>
  <c r="AL218" i="93"/>
  <c r="BY217" i="93"/>
  <c r="BW217" i="93"/>
  <c r="BU217" i="93"/>
  <c r="BS217" i="93"/>
  <c r="BQ217" i="93"/>
  <c r="BO217" i="93"/>
  <c r="BM217" i="93"/>
  <c r="BK217" i="93"/>
  <c r="BI217" i="93"/>
  <c r="BF217" i="93"/>
  <c r="BC217" i="93"/>
  <c r="BA217" i="93"/>
  <c r="AX217" i="93"/>
  <c r="AV217" i="93"/>
  <c r="AT217" i="93"/>
  <c r="AR217" i="93"/>
  <c r="AP217" i="93"/>
  <c r="AN217" i="93"/>
  <c r="AL217" i="93"/>
  <c r="D217" i="93"/>
  <c r="BY216" i="93"/>
  <c r="BW216" i="93"/>
  <c r="BU216" i="93"/>
  <c r="BS216" i="93"/>
  <c r="BQ216" i="93"/>
  <c r="BO216" i="93"/>
  <c r="BM216" i="93"/>
  <c r="BK216" i="93"/>
  <c r="BI216" i="93"/>
  <c r="BF216" i="93"/>
  <c r="BC216" i="93"/>
  <c r="BA216" i="93"/>
  <c r="AX216" i="93"/>
  <c r="AV216" i="93"/>
  <c r="AT216" i="93"/>
  <c r="AR216" i="93"/>
  <c r="AP216" i="93"/>
  <c r="AN216" i="93"/>
  <c r="AL216" i="93"/>
  <c r="BY215" i="93"/>
  <c r="BW215" i="93"/>
  <c r="BU215" i="93"/>
  <c r="BS215" i="93"/>
  <c r="BQ215" i="93"/>
  <c r="BO215" i="93"/>
  <c r="BM215" i="93"/>
  <c r="BK215" i="93"/>
  <c r="BI215" i="93"/>
  <c r="BF215" i="93"/>
  <c r="BC215" i="93"/>
  <c r="BA215" i="93"/>
  <c r="AX215" i="93"/>
  <c r="AV215" i="93"/>
  <c r="AT215" i="93"/>
  <c r="AR215" i="93"/>
  <c r="AP215" i="93"/>
  <c r="AN215" i="93"/>
  <c r="AL215" i="93"/>
  <c r="D215" i="93"/>
  <c r="BY214" i="93"/>
  <c r="BW214" i="93"/>
  <c r="BU214" i="93"/>
  <c r="BS214" i="93"/>
  <c r="BQ214" i="93"/>
  <c r="BO214" i="93"/>
  <c r="BM214" i="93"/>
  <c r="BK214" i="93"/>
  <c r="BI214" i="93"/>
  <c r="BF214" i="93"/>
  <c r="BC214" i="93"/>
  <c r="BA214" i="93"/>
  <c r="AX214" i="93"/>
  <c r="AV214" i="93"/>
  <c r="AT214" i="93"/>
  <c r="AR214" i="93"/>
  <c r="AP214" i="93"/>
  <c r="AN214" i="93"/>
  <c r="AL214" i="93"/>
  <c r="BY213" i="93"/>
  <c r="BW213" i="93"/>
  <c r="BU213" i="93"/>
  <c r="BS213" i="93"/>
  <c r="BQ213" i="93"/>
  <c r="BO213" i="93"/>
  <c r="BM213" i="93"/>
  <c r="BK213" i="93"/>
  <c r="BI213" i="93"/>
  <c r="BF213" i="93"/>
  <c r="BC213" i="93"/>
  <c r="BA213" i="93"/>
  <c r="AX213" i="93"/>
  <c r="AV213" i="93"/>
  <c r="AT213" i="93"/>
  <c r="AR213" i="93"/>
  <c r="AP213" i="93"/>
  <c r="AN213" i="93"/>
  <c r="AL213" i="93"/>
  <c r="D213" i="93"/>
  <c r="BY212" i="93"/>
  <c r="BW212" i="93"/>
  <c r="BU212" i="93"/>
  <c r="BS212" i="93"/>
  <c r="BQ212" i="93"/>
  <c r="BO212" i="93"/>
  <c r="BM212" i="93"/>
  <c r="BK212" i="93"/>
  <c r="BI212" i="93"/>
  <c r="BF212" i="93"/>
  <c r="BC212" i="93"/>
  <c r="BA212" i="93"/>
  <c r="AX212" i="93"/>
  <c r="AV212" i="93"/>
  <c r="AT212" i="93"/>
  <c r="AR212" i="93"/>
  <c r="AP212" i="93"/>
  <c r="AN212" i="93"/>
  <c r="AL212" i="93"/>
  <c r="BY211" i="93"/>
  <c r="BW211" i="93"/>
  <c r="BU211" i="93"/>
  <c r="BS211" i="93"/>
  <c r="BQ211" i="93"/>
  <c r="BO211" i="93"/>
  <c r="BM211" i="93"/>
  <c r="BK211" i="93"/>
  <c r="BI211" i="93"/>
  <c r="BF211" i="93"/>
  <c r="BC211" i="93"/>
  <c r="BA211" i="93"/>
  <c r="AX211" i="93"/>
  <c r="AV211" i="93"/>
  <c r="AT211" i="93"/>
  <c r="AR211" i="93"/>
  <c r="AP211" i="93"/>
  <c r="AN211" i="93"/>
  <c r="AL211" i="93"/>
  <c r="BY210" i="93"/>
  <c r="BW210" i="93"/>
  <c r="BU210" i="93"/>
  <c r="BS210" i="93"/>
  <c r="BQ210" i="93"/>
  <c r="BO210" i="93"/>
  <c r="BM210" i="93"/>
  <c r="BK210" i="93"/>
  <c r="BI210" i="93"/>
  <c r="BF210" i="93"/>
  <c r="BC210" i="93"/>
  <c r="BA210" i="93"/>
  <c r="AX210" i="93"/>
  <c r="AV210" i="93"/>
  <c r="AT210" i="93"/>
  <c r="AR210" i="93"/>
  <c r="AP210" i="93"/>
  <c r="AN210" i="93"/>
  <c r="AL210" i="93"/>
  <c r="BY209" i="93"/>
  <c r="BW209" i="93"/>
  <c r="BU209" i="93"/>
  <c r="BS209" i="93"/>
  <c r="BQ209" i="93"/>
  <c r="BO209" i="93"/>
  <c r="BM209" i="93"/>
  <c r="BK209" i="93"/>
  <c r="BI209" i="93"/>
  <c r="BF209" i="93"/>
  <c r="BC209" i="93"/>
  <c r="BA209" i="93"/>
  <c r="AX209" i="93"/>
  <c r="AV209" i="93"/>
  <c r="AT209" i="93"/>
  <c r="AR209" i="93"/>
  <c r="AP209" i="93"/>
  <c r="AN209" i="93"/>
  <c r="AL209" i="93"/>
  <c r="D209" i="93"/>
  <c r="BY208" i="93"/>
  <c r="BW208" i="93"/>
  <c r="BU208" i="93"/>
  <c r="BS208" i="93"/>
  <c r="BQ208" i="93"/>
  <c r="BO208" i="93"/>
  <c r="BM208" i="93"/>
  <c r="BK208" i="93"/>
  <c r="BI208" i="93"/>
  <c r="BF208" i="93"/>
  <c r="BC208" i="93"/>
  <c r="BA208" i="93"/>
  <c r="AX208" i="93"/>
  <c r="AV208" i="93"/>
  <c r="AT208" i="93"/>
  <c r="AR208" i="93"/>
  <c r="AP208" i="93"/>
  <c r="AN208" i="93"/>
  <c r="AL208" i="93"/>
  <c r="BY207" i="93"/>
  <c r="BW207" i="93"/>
  <c r="BU207" i="93"/>
  <c r="BS207" i="93"/>
  <c r="BQ207" i="93"/>
  <c r="BO207" i="93"/>
  <c r="BM207" i="93"/>
  <c r="BK207" i="93"/>
  <c r="BI207" i="93"/>
  <c r="BF207" i="93"/>
  <c r="BC207" i="93"/>
  <c r="BA207" i="93"/>
  <c r="AX207" i="93"/>
  <c r="AV207" i="93"/>
  <c r="AT207" i="93"/>
  <c r="AR207" i="93"/>
  <c r="AP207" i="93"/>
  <c r="AN207" i="93"/>
  <c r="AL207" i="93"/>
  <c r="D207" i="93"/>
  <c r="D249" i="92"/>
  <c r="D247" i="92"/>
  <c r="D241" i="92"/>
  <c r="D233" i="92"/>
  <c r="D231" i="92"/>
  <c r="D229" i="92"/>
  <c r="D227" i="92"/>
  <c r="D225" i="92"/>
  <c r="D221" i="92"/>
  <c r="D219" i="92"/>
  <c r="D215" i="92"/>
  <c r="D213" i="92"/>
  <c r="D211" i="92"/>
  <c r="D207" i="92"/>
  <c r="D205" i="92"/>
  <c r="AL181" i="103"/>
  <c r="AN181" i="103"/>
  <c r="AP181" i="103"/>
  <c r="AR181" i="103"/>
  <c r="AT181" i="103"/>
  <c r="AV181" i="103"/>
  <c r="AX181" i="103"/>
  <c r="BA181" i="103"/>
  <c r="BC181" i="103"/>
  <c r="BF181" i="103"/>
  <c r="BI181" i="103"/>
  <c r="BK181" i="103"/>
  <c r="BM181" i="103"/>
  <c r="BO181" i="103"/>
  <c r="BQ181" i="103"/>
  <c r="BS181" i="103"/>
  <c r="BU181" i="103"/>
  <c r="BW181" i="103"/>
  <c r="BY181" i="103"/>
  <c r="AL182" i="103"/>
  <c r="AN182" i="103"/>
  <c r="AP182" i="103"/>
  <c r="AR182" i="103"/>
  <c r="AT182" i="103"/>
  <c r="AV182" i="103"/>
  <c r="AX182" i="103"/>
  <c r="BA182" i="103"/>
  <c r="BC182" i="103"/>
  <c r="BF182" i="103"/>
  <c r="BI182" i="103"/>
  <c r="BK182" i="103"/>
  <c r="BM182" i="103"/>
  <c r="BO182" i="103"/>
  <c r="BQ182" i="103"/>
  <c r="BS182" i="103"/>
  <c r="BU182" i="103"/>
  <c r="BW182" i="103"/>
  <c r="BY182" i="103"/>
  <c r="AL167" i="103"/>
  <c r="AN167" i="103"/>
  <c r="AP167" i="103"/>
  <c r="AR167" i="103"/>
  <c r="AT167" i="103"/>
  <c r="AV167" i="103"/>
  <c r="AX167" i="103"/>
  <c r="BA167" i="103"/>
  <c r="BC167" i="103"/>
  <c r="BF167" i="103"/>
  <c r="BI167" i="103"/>
  <c r="BK167" i="103"/>
  <c r="BM167" i="103"/>
  <c r="BO167" i="103"/>
  <c r="BQ167" i="103"/>
  <c r="BS167" i="103"/>
  <c r="BU167" i="103"/>
  <c r="BW167" i="103"/>
  <c r="BY167" i="103"/>
  <c r="AL168" i="103"/>
  <c r="AN168" i="103"/>
  <c r="AP168" i="103"/>
  <c r="AR168" i="103"/>
  <c r="AT168" i="103"/>
  <c r="AV168" i="103"/>
  <c r="AX168" i="103"/>
  <c r="BA168" i="103"/>
  <c r="BC168" i="103"/>
  <c r="BF168" i="103"/>
  <c r="BI168" i="103"/>
  <c r="BK168" i="103"/>
  <c r="BM168" i="103"/>
  <c r="BO168" i="103"/>
  <c r="BQ168" i="103"/>
  <c r="BS168" i="103"/>
  <c r="BU168" i="103"/>
  <c r="BW168" i="103"/>
  <c r="BY168" i="103"/>
  <c r="AL181" i="102"/>
  <c r="AN181" i="102"/>
  <c r="AP181" i="102"/>
  <c r="AR181" i="102"/>
  <c r="AT181" i="102"/>
  <c r="AV181" i="102"/>
  <c r="AX181" i="102"/>
  <c r="BA181" i="102"/>
  <c r="BC181" i="102"/>
  <c r="BF181" i="102"/>
  <c r="BI181" i="102"/>
  <c r="BK181" i="102"/>
  <c r="BM181" i="102"/>
  <c r="BO181" i="102"/>
  <c r="BQ181" i="102"/>
  <c r="BS181" i="102"/>
  <c r="BU181" i="102"/>
  <c r="BW181" i="102"/>
  <c r="BY181" i="102"/>
  <c r="AL182" i="102"/>
  <c r="AN182" i="102"/>
  <c r="AP182" i="102"/>
  <c r="AR182" i="102"/>
  <c r="AT182" i="102"/>
  <c r="AV182" i="102"/>
  <c r="AX182" i="102"/>
  <c r="BA182" i="102"/>
  <c r="BC182" i="102"/>
  <c r="BF182" i="102"/>
  <c r="BI182" i="102"/>
  <c r="BK182" i="102"/>
  <c r="BM182" i="102"/>
  <c r="BO182" i="102"/>
  <c r="BQ182" i="102"/>
  <c r="BS182" i="102"/>
  <c r="BU182" i="102"/>
  <c r="BW182" i="102"/>
  <c r="BY182" i="102"/>
  <c r="AL167" i="102"/>
  <c r="AN167" i="102"/>
  <c r="AP167" i="102"/>
  <c r="AR167" i="102"/>
  <c r="AT167" i="102"/>
  <c r="AV167" i="102"/>
  <c r="AX167" i="102"/>
  <c r="BA167" i="102"/>
  <c r="BC167" i="102"/>
  <c r="BF167" i="102"/>
  <c r="BI167" i="102"/>
  <c r="BK167" i="102"/>
  <c r="BM167" i="102"/>
  <c r="BO167" i="102"/>
  <c r="BQ167" i="102"/>
  <c r="BS167" i="102"/>
  <c r="BU167" i="102"/>
  <c r="BW167" i="102"/>
  <c r="BY167" i="102"/>
  <c r="AL168" i="102"/>
  <c r="AN168" i="102"/>
  <c r="AP168" i="102"/>
  <c r="AR168" i="102"/>
  <c r="AT168" i="102"/>
  <c r="AV168" i="102"/>
  <c r="AX168" i="102"/>
  <c r="BA168" i="102"/>
  <c r="BC168" i="102"/>
  <c r="BF168" i="102"/>
  <c r="BI168" i="102"/>
  <c r="BK168" i="102"/>
  <c r="BM168" i="102"/>
  <c r="BO168" i="102"/>
  <c r="BQ168" i="102"/>
  <c r="BS168" i="102"/>
  <c r="BU168" i="102"/>
  <c r="BW168" i="102"/>
  <c r="BY168" i="102"/>
  <c r="AL183" i="101"/>
  <c r="AN183" i="101"/>
  <c r="AP183" i="101"/>
  <c r="AR183" i="101"/>
  <c r="AT183" i="101"/>
  <c r="AV183" i="101"/>
  <c r="AX183" i="101"/>
  <c r="BA183" i="101"/>
  <c r="BC183" i="101"/>
  <c r="BF183" i="101"/>
  <c r="BI183" i="101"/>
  <c r="BK183" i="101"/>
  <c r="BM183" i="101"/>
  <c r="BO183" i="101"/>
  <c r="BQ183" i="101"/>
  <c r="BS183" i="101"/>
  <c r="BU183" i="101"/>
  <c r="BW183" i="101"/>
  <c r="BY183" i="101"/>
  <c r="AL184" i="101"/>
  <c r="AN184" i="101"/>
  <c r="AP184" i="101"/>
  <c r="AR184" i="101"/>
  <c r="AT184" i="101"/>
  <c r="AV184" i="101"/>
  <c r="AX184" i="101"/>
  <c r="BA184" i="101"/>
  <c r="BC184" i="101"/>
  <c r="BF184" i="101"/>
  <c r="BI184" i="101"/>
  <c r="BK184" i="101"/>
  <c r="BM184" i="101"/>
  <c r="BO184" i="101"/>
  <c r="BQ184" i="101"/>
  <c r="BS184" i="101"/>
  <c r="BU184" i="101"/>
  <c r="BW184" i="101"/>
  <c r="BY184" i="101"/>
  <c r="AL169" i="101"/>
  <c r="AN169" i="101"/>
  <c r="AP169" i="101"/>
  <c r="AR169" i="101"/>
  <c r="AT169" i="101"/>
  <c r="AV169" i="101"/>
  <c r="AX169" i="101"/>
  <c r="BA169" i="101"/>
  <c r="BC169" i="101"/>
  <c r="BF169" i="101"/>
  <c r="BI169" i="101"/>
  <c r="BK169" i="101"/>
  <c r="BM169" i="101"/>
  <c r="BO169" i="101"/>
  <c r="BQ169" i="101"/>
  <c r="BS169" i="101"/>
  <c r="BU169" i="101"/>
  <c r="BW169" i="101"/>
  <c r="BY169" i="101"/>
  <c r="AL170" i="101"/>
  <c r="AN170" i="101"/>
  <c r="AP170" i="101"/>
  <c r="AR170" i="101"/>
  <c r="AT170" i="101"/>
  <c r="AV170" i="101"/>
  <c r="AX170" i="101"/>
  <c r="BA170" i="101"/>
  <c r="BC170" i="101"/>
  <c r="BF170" i="101"/>
  <c r="BI170" i="101"/>
  <c r="BK170" i="101"/>
  <c r="BM170" i="101"/>
  <c r="BO170" i="101"/>
  <c r="BQ170" i="101"/>
  <c r="BS170" i="101"/>
  <c r="BU170" i="101"/>
  <c r="BW170" i="101"/>
  <c r="BY170" i="101"/>
  <c r="AL183" i="100"/>
  <c r="AN183" i="100"/>
  <c r="AP183" i="100"/>
  <c r="AR183" i="100"/>
  <c r="AT183" i="100"/>
  <c r="AV183" i="100"/>
  <c r="AX183" i="100"/>
  <c r="BA183" i="100"/>
  <c r="BC183" i="100"/>
  <c r="BF183" i="100"/>
  <c r="BI183" i="100"/>
  <c r="BK183" i="100"/>
  <c r="BM183" i="100"/>
  <c r="BO183" i="100"/>
  <c r="BQ183" i="100"/>
  <c r="BS183" i="100"/>
  <c r="BU183" i="100"/>
  <c r="BW183" i="100"/>
  <c r="BY183" i="100"/>
  <c r="AL184" i="100"/>
  <c r="AN184" i="100"/>
  <c r="AP184" i="100"/>
  <c r="AR184" i="100"/>
  <c r="AT184" i="100"/>
  <c r="AV184" i="100"/>
  <c r="AX184" i="100"/>
  <c r="BA184" i="100"/>
  <c r="BC184" i="100"/>
  <c r="BF184" i="100"/>
  <c r="BI184" i="100"/>
  <c r="BK184" i="100"/>
  <c r="BM184" i="100"/>
  <c r="BO184" i="100"/>
  <c r="BQ184" i="100"/>
  <c r="BS184" i="100"/>
  <c r="BU184" i="100"/>
  <c r="BW184" i="100"/>
  <c r="BY184" i="100"/>
  <c r="AL169" i="100"/>
  <c r="AN169" i="100"/>
  <c r="AP169" i="100"/>
  <c r="AR169" i="100"/>
  <c r="AT169" i="100"/>
  <c r="AV169" i="100"/>
  <c r="AX169" i="100"/>
  <c r="BA169" i="100"/>
  <c r="BC169" i="100"/>
  <c r="BF169" i="100"/>
  <c r="BI169" i="100"/>
  <c r="BK169" i="100"/>
  <c r="BM169" i="100"/>
  <c r="BO169" i="100"/>
  <c r="BQ169" i="100"/>
  <c r="BS169" i="100"/>
  <c r="BU169" i="100"/>
  <c r="BW169" i="100"/>
  <c r="BY169" i="100"/>
  <c r="AL170" i="100"/>
  <c r="AN170" i="100"/>
  <c r="AP170" i="100"/>
  <c r="AR170" i="100"/>
  <c r="AT170" i="100"/>
  <c r="AV170" i="100"/>
  <c r="AX170" i="100"/>
  <c r="BA170" i="100"/>
  <c r="BC170" i="100"/>
  <c r="BF170" i="100"/>
  <c r="BI170" i="100"/>
  <c r="BK170" i="100"/>
  <c r="BM170" i="100"/>
  <c r="BO170" i="100"/>
  <c r="BQ170" i="100"/>
  <c r="BS170" i="100"/>
  <c r="BU170" i="100"/>
  <c r="BW170" i="100"/>
  <c r="BY170" i="100"/>
  <c r="AL185" i="99"/>
  <c r="AN185" i="99"/>
  <c r="AP185" i="99"/>
  <c r="AR185" i="99"/>
  <c r="AT185" i="99"/>
  <c r="AV185" i="99"/>
  <c r="AX185" i="99"/>
  <c r="BA185" i="99"/>
  <c r="BC185" i="99"/>
  <c r="BF185" i="99"/>
  <c r="BI185" i="99"/>
  <c r="BK185" i="99"/>
  <c r="BM185" i="99"/>
  <c r="BO185" i="99"/>
  <c r="BQ185" i="99"/>
  <c r="BS185" i="99"/>
  <c r="BU185" i="99"/>
  <c r="BW185" i="99"/>
  <c r="BY185" i="99"/>
  <c r="AL186" i="99"/>
  <c r="AN186" i="99"/>
  <c r="AP186" i="99"/>
  <c r="AR186" i="99"/>
  <c r="AT186" i="99"/>
  <c r="AV186" i="99"/>
  <c r="AX186" i="99"/>
  <c r="BA186" i="99"/>
  <c r="BC186" i="99"/>
  <c r="BF186" i="99"/>
  <c r="BI186" i="99"/>
  <c r="BK186" i="99"/>
  <c r="BM186" i="99"/>
  <c r="BO186" i="99"/>
  <c r="BQ186" i="99"/>
  <c r="BS186" i="99"/>
  <c r="BU186" i="99"/>
  <c r="BW186" i="99"/>
  <c r="BY186" i="99"/>
  <c r="AL171" i="99"/>
  <c r="AN171" i="99"/>
  <c r="AP171" i="99"/>
  <c r="AR171" i="99"/>
  <c r="AT171" i="99"/>
  <c r="AV171" i="99"/>
  <c r="AX171" i="99"/>
  <c r="BA171" i="99"/>
  <c r="BC171" i="99"/>
  <c r="BF171" i="99"/>
  <c r="BI171" i="99"/>
  <c r="BK171" i="99"/>
  <c r="BM171" i="99"/>
  <c r="BO171" i="99"/>
  <c r="BQ171" i="99"/>
  <c r="BS171" i="99"/>
  <c r="BU171" i="99"/>
  <c r="BW171" i="99"/>
  <c r="BY171" i="99"/>
  <c r="AL172" i="99"/>
  <c r="AN172" i="99"/>
  <c r="AP172" i="99"/>
  <c r="AR172" i="99"/>
  <c r="AT172" i="99"/>
  <c r="AV172" i="99"/>
  <c r="AX172" i="99"/>
  <c r="BA172" i="99"/>
  <c r="BC172" i="99"/>
  <c r="BF172" i="99"/>
  <c r="BI172" i="99"/>
  <c r="BK172" i="99"/>
  <c r="BM172" i="99"/>
  <c r="BO172" i="99"/>
  <c r="BQ172" i="99"/>
  <c r="BS172" i="99"/>
  <c r="BU172" i="99"/>
  <c r="BW172" i="99"/>
  <c r="BY172" i="99"/>
  <c r="AL169" i="98"/>
  <c r="AN169" i="98"/>
  <c r="AP169" i="98"/>
  <c r="AR169" i="98"/>
  <c r="AT169" i="98"/>
  <c r="AV169" i="98"/>
  <c r="AX169" i="98"/>
  <c r="BA169" i="98"/>
  <c r="BC169" i="98"/>
  <c r="BF169" i="98"/>
  <c r="BI169" i="98"/>
  <c r="BK169" i="98"/>
  <c r="BM169" i="98"/>
  <c r="BO169" i="98"/>
  <c r="BQ169" i="98"/>
  <c r="BS169" i="98"/>
  <c r="BU169" i="98"/>
  <c r="BW169" i="98"/>
  <c r="BY169" i="98"/>
  <c r="AL170" i="98"/>
  <c r="AN170" i="98"/>
  <c r="AP170" i="98"/>
  <c r="AR170" i="98"/>
  <c r="AT170" i="98"/>
  <c r="AV170" i="98"/>
  <c r="AX170" i="98"/>
  <c r="BA170" i="98"/>
  <c r="BC170" i="98"/>
  <c r="BF170" i="98"/>
  <c r="BI170" i="98"/>
  <c r="BK170" i="98"/>
  <c r="BM170" i="98"/>
  <c r="BO170" i="98"/>
  <c r="BQ170" i="98"/>
  <c r="BS170" i="98"/>
  <c r="BU170" i="98"/>
  <c r="BW170" i="98"/>
  <c r="BY170" i="98"/>
  <c r="AL183" i="98"/>
  <c r="AN183" i="98"/>
  <c r="AP183" i="98"/>
  <c r="AR183" i="98"/>
  <c r="AT183" i="98"/>
  <c r="AV183" i="98"/>
  <c r="AX183" i="98"/>
  <c r="BA183" i="98"/>
  <c r="BC183" i="98"/>
  <c r="BF183" i="98"/>
  <c r="BI183" i="98"/>
  <c r="BK183" i="98"/>
  <c r="BM183" i="98"/>
  <c r="BO183" i="98"/>
  <c r="BQ183" i="98"/>
  <c r="BS183" i="98"/>
  <c r="BU183" i="98"/>
  <c r="BW183" i="98"/>
  <c r="BY183" i="98"/>
  <c r="AL184" i="98"/>
  <c r="AN184" i="98"/>
  <c r="AP184" i="98"/>
  <c r="AR184" i="98"/>
  <c r="AT184" i="98"/>
  <c r="AV184" i="98"/>
  <c r="AX184" i="98"/>
  <c r="BA184" i="98"/>
  <c r="BC184" i="98"/>
  <c r="BF184" i="98"/>
  <c r="BI184" i="98"/>
  <c r="BK184" i="98"/>
  <c r="BM184" i="98"/>
  <c r="BO184" i="98"/>
  <c r="BQ184" i="98"/>
  <c r="BS184" i="98"/>
  <c r="BU184" i="98"/>
  <c r="BW184" i="98"/>
  <c r="BY184" i="98"/>
  <c r="AL183" i="97"/>
  <c r="AN183" i="97"/>
  <c r="AP183" i="97"/>
  <c r="AR183" i="97"/>
  <c r="AT183" i="97"/>
  <c r="AV183" i="97"/>
  <c r="AX183" i="97"/>
  <c r="BA183" i="97"/>
  <c r="BC183" i="97"/>
  <c r="BF183" i="97"/>
  <c r="BI183" i="97"/>
  <c r="BK183" i="97"/>
  <c r="BM183" i="97"/>
  <c r="BO183" i="97"/>
  <c r="BQ183" i="97"/>
  <c r="BS183" i="97"/>
  <c r="BU183" i="97"/>
  <c r="BW183" i="97"/>
  <c r="BY183" i="97"/>
  <c r="AL184" i="97"/>
  <c r="AN184" i="97"/>
  <c r="AP184" i="97"/>
  <c r="AR184" i="97"/>
  <c r="AT184" i="97"/>
  <c r="AV184" i="97"/>
  <c r="AX184" i="97"/>
  <c r="BA184" i="97"/>
  <c r="BC184" i="97"/>
  <c r="BF184" i="97"/>
  <c r="BI184" i="97"/>
  <c r="BK184" i="97"/>
  <c r="BM184" i="97"/>
  <c r="BO184" i="97"/>
  <c r="BQ184" i="97"/>
  <c r="BS184" i="97"/>
  <c r="BU184" i="97"/>
  <c r="BW184" i="97"/>
  <c r="BY184" i="97"/>
  <c r="AL169" i="97"/>
  <c r="AN169" i="97"/>
  <c r="AP169" i="97"/>
  <c r="AR169" i="97"/>
  <c r="AT169" i="97"/>
  <c r="AV169" i="97"/>
  <c r="AX169" i="97"/>
  <c r="BA169" i="97"/>
  <c r="BC169" i="97"/>
  <c r="BF169" i="97"/>
  <c r="BI169" i="97"/>
  <c r="BK169" i="97"/>
  <c r="BM169" i="97"/>
  <c r="BO169" i="97"/>
  <c r="BQ169" i="97"/>
  <c r="BS169" i="97"/>
  <c r="BU169" i="97"/>
  <c r="BW169" i="97"/>
  <c r="BY169" i="97"/>
  <c r="AL170" i="97"/>
  <c r="AN170" i="97"/>
  <c r="AP170" i="97"/>
  <c r="AR170" i="97"/>
  <c r="AT170" i="97"/>
  <c r="AV170" i="97"/>
  <c r="AX170" i="97"/>
  <c r="BA170" i="97"/>
  <c r="BC170" i="97"/>
  <c r="BF170" i="97"/>
  <c r="BI170" i="97"/>
  <c r="BK170" i="97"/>
  <c r="BM170" i="97"/>
  <c r="BO170" i="97"/>
  <c r="BQ170" i="97"/>
  <c r="BS170" i="97"/>
  <c r="BU170" i="97"/>
  <c r="BW170" i="97"/>
  <c r="BY170" i="97"/>
  <c r="AL185" i="96"/>
  <c r="AN185" i="96"/>
  <c r="AP185" i="96"/>
  <c r="AR185" i="96"/>
  <c r="AT185" i="96"/>
  <c r="AV185" i="96"/>
  <c r="AX185" i="96"/>
  <c r="BA185" i="96"/>
  <c r="BC185" i="96"/>
  <c r="BF185" i="96"/>
  <c r="BI185" i="96"/>
  <c r="BK185" i="96"/>
  <c r="BM185" i="96"/>
  <c r="BO185" i="96"/>
  <c r="BQ185" i="96"/>
  <c r="BS185" i="96"/>
  <c r="BU185" i="96"/>
  <c r="BW185" i="96"/>
  <c r="BY185" i="96"/>
  <c r="AL186" i="96"/>
  <c r="AN186" i="96"/>
  <c r="AP186" i="96"/>
  <c r="AR186" i="96"/>
  <c r="AT186" i="96"/>
  <c r="AV186" i="96"/>
  <c r="AX186" i="96"/>
  <c r="BA186" i="96"/>
  <c r="BC186" i="96"/>
  <c r="BF186" i="96"/>
  <c r="BI186" i="96"/>
  <c r="BK186" i="96"/>
  <c r="BM186" i="96"/>
  <c r="BO186" i="96"/>
  <c r="BQ186" i="96"/>
  <c r="BS186" i="96"/>
  <c r="BU186" i="96"/>
  <c r="BW186" i="96"/>
  <c r="BY186" i="96"/>
  <c r="AL171" i="96"/>
  <c r="AN171" i="96"/>
  <c r="AP171" i="96"/>
  <c r="AR171" i="96"/>
  <c r="AT171" i="96"/>
  <c r="AV171" i="96"/>
  <c r="AX171" i="96"/>
  <c r="BA171" i="96"/>
  <c r="BC171" i="96"/>
  <c r="BF171" i="96"/>
  <c r="BI171" i="96"/>
  <c r="BK171" i="96"/>
  <c r="BM171" i="96"/>
  <c r="BO171" i="96"/>
  <c r="BQ171" i="96"/>
  <c r="BS171" i="96"/>
  <c r="BU171" i="96"/>
  <c r="BW171" i="96"/>
  <c r="BY171" i="96"/>
  <c r="AL172" i="96"/>
  <c r="AN172" i="96"/>
  <c r="AP172" i="96"/>
  <c r="AR172" i="96"/>
  <c r="AT172" i="96"/>
  <c r="AV172" i="96"/>
  <c r="AX172" i="96"/>
  <c r="BA172" i="96"/>
  <c r="BC172" i="96"/>
  <c r="BF172" i="96"/>
  <c r="BI172" i="96"/>
  <c r="BK172" i="96"/>
  <c r="BM172" i="96"/>
  <c r="BO172" i="96"/>
  <c r="BQ172" i="96"/>
  <c r="BS172" i="96"/>
  <c r="BU172" i="96"/>
  <c r="BW172" i="96"/>
  <c r="BY172" i="96"/>
  <c r="AL187" i="95"/>
  <c r="AN187" i="95"/>
  <c r="AP187" i="95"/>
  <c r="AR187" i="95"/>
  <c r="AT187" i="95"/>
  <c r="AV187" i="95"/>
  <c r="AX187" i="95"/>
  <c r="BA187" i="95"/>
  <c r="BC187" i="95"/>
  <c r="BF187" i="95"/>
  <c r="BI187" i="95"/>
  <c r="BK187" i="95"/>
  <c r="BM187" i="95"/>
  <c r="BO187" i="95"/>
  <c r="BQ187" i="95"/>
  <c r="BS187" i="95"/>
  <c r="BU187" i="95"/>
  <c r="BW187" i="95"/>
  <c r="BY187" i="95"/>
  <c r="AL188" i="95"/>
  <c r="AN188" i="95"/>
  <c r="AP188" i="95"/>
  <c r="AR188" i="95"/>
  <c r="AT188" i="95"/>
  <c r="AV188" i="95"/>
  <c r="AX188" i="95"/>
  <c r="BA188" i="95"/>
  <c r="BC188" i="95"/>
  <c r="BF188" i="95"/>
  <c r="BI188" i="95"/>
  <c r="BK188" i="95"/>
  <c r="BM188" i="95"/>
  <c r="BO188" i="95"/>
  <c r="BQ188" i="95"/>
  <c r="BS188" i="95"/>
  <c r="BU188" i="95"/>
  <c r="BW188" i="95"/>
  <c r="BY188" i="95"/>
  <c r="AL171" i="95"/>
  <c r="AN171" i="95"/>
  <c r="AP171" i="95"/>
  <c r="AR171" i="95"/>
  <c r="AT171" i="95"/>
  <c r="AV171" i="95"/>
  <c r="AX171" i="95"/>
  <c r="BA171" i="95"/>
  <c r="BC171" i="95"/>
  <c r="BF171" i="95"/>
  <c r="BI171" i="95"/>
  <c r="BK171" i="95"/>
  <c r="BM171" i="95"/>
  <c r="BO171" i="95"/>
  <c r="BQ171" i="95"/>
  <c r="BS171" i="95"/>
  <c r="BU171" i="95"/>
  <c r="BW171" i="95"/>
  <c r="BY171" i="95"/>
  <c r="AL172" i="95"/>
  <c r="AN172" i="95"/>
  <c r="AP172" i="95"/>
  <c r="AR172" i="95"/>
  <c r="AT172" i="95"/>
  <c r="AV172" i="95"/>
  <c r="AX172" i="95"/>
  <c r="BA172" i="95"/>
  <c r="BC172" i="95"/>
  <c r="BF172" i="95"/>
  <c r="BI172" i="95"/>
  <c r="BK172" i="95"/>
  <c r="BM172" i="95"/>
  <c r="BO172" i="95"/>
  <c r="BQ172" i="95"/>
  <c r="BS172" i="95"/>
  <c r="BU172" i="95"/>
  <c r="BW172" i="95"/>
  <c r="BY172" i="95"/>
  <c r="AL193" i="94"/>
  <c r="AN193" i="94"/>
  <c r="AP193" i="94"/>
  <c r="AR193" i="94"/>
  <c r="AT193" i="94"/>
  <c r="AV193" i="94"/>
  <c r="AX193" i="94"/>
  <c r="BA193" i="94"/>
  <c r="BC193" i="94"/>
  <c r="BF193" i="94"/>
  <c r="BI193" i="94"/>
  <c r="BK193" i="94"/>
  <c r="BM193" i="94"/>
  <c r="BO193" i="94"/>
  <c r="BQ193" i="94"/>
  <c r="BS193" i="94"/>
  <c r="BU193" i="94"/>
  <c r="BW193" i="94"/>
  <c r="BY193" i="94"/>
  <c r="AL194" i="94"/>
  <c r="AN194" i="94"/>
  <c r="AP194" i="94"/>
  <c r="AR194" i="94"/>
  <c r="AT194" i="94"/>
  <c r="AV194" i="94"/>
  <c r="AX194" i="94"/>
  <c r="BA194" i="94"/>
  <c r="BC194" i="94"/>
  <c r="BF194" i="94"/>
  <c r="BI194" i="94"/>
  <c r="BK194" i="94"/>
  <c r="BM194" i="94"/>
  <c r="BO194" i="94"/>
  <c r="BQ194" i="94"/>
  <c r="BS194" i="94"/>
  <c r="BU194" i="94"/>
  <c r="BW194" i="94"/>
  <c r="BY194" i="94"/>
  <c r="AL177" i="94"/>
  <c r="AN177" i="94"/>
  <c r="AP177" i="94"/>
  <c r="AR177" i="94"/>
  <c r="AT177" i="94"/>
  <c r="AV177" i="94"/>
  <c r="AX177" i="94"/>
  <c r="BA177" i="94"/>
  <c r="BC177" i="94"/>
  <c r="BF177" i="94"/>
  <c r="BI177" i="94"/>
  <c r="BK177" i="94"/>
  <c r="BM177" i="94"/>
  <c r="BO177" i="94"/>
  <c r="BQ177" i="94"/>
  <c r="BS177" i="94"/>
  <c r="BU177" i="94"/>
  <c r="BW177" i="94"/>
  <c r="BY177" i="94"/>
  <c r="AL178" i="94"/>
  <c r="AN178" i="94"/>
  <c r="AP178" i="94"/>
  <c r="AR178" i="94"/>
  <c r="AT178" i="94"/>
  <c r="AV178" i="94"/>
  <c r="AX178" i="94"/>
  <c r="BA178" i="94"/>
  <c r="BC178" i="94"/>
  <c r="BF178" i="94"/>
  <c r="BI178" i="94"/>
  <c r="BK178" i="94"/>
  <c r="BM178" i="94"/>
  <c r="BO178" i="94"/>
  <c r="BQ178" i="94"/>
  <c r="BS178" i="94"/>
  <c r="BU178" i="94"/>
  <c r="BW178" i="94"/>
  <c r="BY178" i="94"/>
  <c r="AL175" i="93"/>
  <c r="AN175" i="93"/>
  <c r="AP175" i="93"/>
  <c r="AR175" i="93"/>
  <c r="AT175" i="93"/>
  <c r="AV175" i="93"/>
  <c r="AX175" i="93"/>
  <c r="BA175" i="93"/>
  <c r="BC175" i="93"/>
  <c r="BF175" i="93"/>
  <c r="BI175" i="93"/>
  <c r="BK175" i="93"/>
  <c r="BM175" i="93"/>
  <c r="BO175" i="93"/>
  <c r="BQ175" i="93"/>
  <c r="BS175" i="93"/>
  <c r="BU175" i="93"/>
  <c r="BW175" i="93"/>
  <c r="BY175" i="93"/>
  <c r="AL176" i="93"/>
  <c r="AN176" i="93"/>
  <c r="AP176" i="93"/>
  <c r="AR176" i="93"/>
  <c r="AT176" i="93"/>
  <c r="AV176" i="93"/>
  <c r="AX176" i="93"/>
  <c r="BA176" i="93"/>
  <c r="BC176" i="93"/>
  <c r="BF176" i="93"/>
  <c r="BI176" i="93"/>
  <c r="BK176" i="93"/>
  <c r="BM176" i="93"/>
  <c r="BO176" i="93"/>
  <c r="BQ176" i="93"/>
  <c r="BS176" i="93"/>
  <c r="BU176" i="93"/>
  <c r="BW176" i="93"/>
  <c r="BY176" i="93"/>
  <c r="AL191" i="93"/>
  <c r="AN191" i="93"/>
  <c r="AP191" i="93"/>
  <c r="AR191" i="93"/>
  <c r="AT191" i="93"/>
  <c r="AV191" i="93"/>
  <c r="AX191" i="93"/>
  <c r="BA191" i="93"/>
  <c r="BC191" i="93"/>
  <c r="BF191" i="93"/>
  <c r="BI191" i="93"/>
  <c r="BK191" i="93"/>
  <c r="BM191" i="93"/>
  <c r="BO191" i="93"/>
  <c r="BQ191" i="93"/>
  <c r="BS191" i="93"/>
  <c r="BU191" i="93"/>
  <c r="BW191" i="93"/>
  <c r="BY191" i="93"/>
  <c r="AL192" i="93"/>
  <c r="AN192" i="93"/>
  <c r="AP192" i="93"/>
  <c r="AR192" i="93"/>
  <c r="AT192" i="93"/>
  <c r="AV192" i="93"/>
  <c r="AX192" i="93"/>
  <c r="BA192" i="93"/>
  <c r="BC192" i="93"/>
  <c r="BF192" i="93"/>
  <c r="BI192" i="93"/>
  <c r="BK192" i="93"/>
  <c r="BM192" i="93"/>
  <c r="BO192" i="93"/>
  <c r="BQ192" i="93"/>
  <c r="BS192" i="93"/>
  <c r="BU192" i="93"/>
  <c r="BW192" i="93"/>
  <c r="BY192" i="93"/>
  <c r="AO215" i="102"/>
  <c r="AW243" i="101"/>
  <c r="BX231" i="93"/>
  <c r="AL191" i="92"/>
  <c r="AN191" i="92"/>
  <c r="AP191" i="92"/>
  <c r="AR191" i="92"/>
  <c r="AT191" i="92"/>
  <c r="AV191" i="92"/>
  <c r="AX191" i="92"/>
  <c r="BA191" i="92"/>
  <c r="BC191" i="92"/>
  <c r="BF191" i="92"/>
  <c r="BI191" i="92"/>
  <c r="BK191" i="92"/>
  <c r="BM191" i="92"/>
  <c r="BO191" i="92"/>
  <c r="BQ191" i="92"/>
  <c r="BS191" i="92"/>
  <c r="BU191" i="92"/>
  <c r="BW191" i="92"/>
  <c r="BY191" i="92"/>
  <c r="AL192" i="92"/>
  <c r="AN192" i="92"/>
  <c r="AP192" i="92"/>
  <c r="AR192" i="92"/>
  <c r="AT192" i="92"/>
  <c r="AV192" i="92"/>
  <c r="AX192" i="92"/>
  <c r="BA192" i="92"/>
  <c r="BC192" i="92"/>
  <c r="BF192" i="92"/>
  <c r="BI192" i="92"/>
  <c r="BK192" i="92"/>
  <c r="BM192" i="92"/>
  <c r="BO192" i="92"/>
  <c r="BQ192" i="92"/>
  <c r="BS192" i="92"/>
  <c r="BU192" i="92"/>
  <c r="BW192" i="92"/>
  <c r="BY192" i="92"/>
  <c r="AL173" i="92"/>
  <c r="AN173" i="92"/>
  <c r="AP173" i="92"/>
  <c r="AR173" i="92"/>
  <c r="AT173" i="92"/>
  <c r="AV173" i="92"/>
  <c r="AX173" i="92"/>
  <c r="BA173" i="92"/>
  <c r="BC173" i="92"/>
  <c r="BF173" i="92"/>
  <c r="BI173" i="92"/>
  <c r="BK173" i="92"/>
  <c r="BM173" i="92"/>
  <c r="BO173" i="92"/>
  <c r="BQ173" i="92"/>
  <c r="BS173" i="92"/>
  <c r="BU173" i="92"/>
  <c r="BW173" i="92"/>
  <c r="BY173" i="92"/>
  <c r="AL174" i="92"/>
  <c r="AN174" i="92"/>
  <c r="AP174" i="92"/>
  <c r="AR174" i="92"/>
  <c r="AT174" i="92"/>
  <c r="AV174" i="92"/>
  <c r="AX174" i="92"/>
  <c r="BA174" i="92"/>
  <c r="BC174" i="92"/>
  <c r="BF174" i="92"/>
  <c r="BI174" i="92"/>
  <c r="BK174" i="92"/>
  <c r="BM174" i="92"/>
  <c r="BO174" i="92"/>
  <c r="BQ174" i="92"/>
  <c r="BS174" i="92"/>
  <c r="BU174" i="92"/>
  <c r="BW174" i="92"/>
  <c r="BY174" i="92"/>
  <c r="BY48" i="103"/>
  <c r="BW48" i="103"/>
  <c r="BU48" i="103"/>
  <c r="BS48" i="103"/>
  <c r="BQ48" i="103"/>
  <c r="BO48" i="103"/>
  <c r="BM48" i="103"/>
  <c r="BK48" i="103"/>
  <c r="BI48" i="103"/>
  <c r="BF48" i="103"/>
  <c r="BC48" i="103"/>
  <c r="BA48" i="103"/>
  <c r="AX48" i="103"/>
  <c r="AV48" i="103"/>
  <c r="AT48" i="103"/>
  <c r="AR48" i="103"/>
  <c r="AP48" i="103"/>
  <c r="AN48" i="103"/>
  <c r="AL48" i="103"/>
  <c r="BY47" i="103"/>
  <c r="BW47" i="103"/>
  <c r="BU47" i="103"/>
  <c r="BS47" i="103"/>
  <c r="BQ47" i="103"/>
  <c r="BO47" i="103"/>
  <c r="BM47" i="103"/>
  <c r="BK47" i="103"/>
  <c r="BI47" i="103"/>
  <c r="BF47" i="103"/>
  <c r="BC47" i="103"/>
  <c r="BA47" i="103"/>
  <c r="AX47" i="103"/>
  <c r="AV47" i="103"/>
  <c r="AT47" i="103"/>
  <c r="AR47" i="103"/>
  <c r="AP47" i="103"/>
  <c r="AN47" i="103"/>
  <c r="AL47" i="103"/>
  <c r="BY48" i="102"/>
  <c r="BW48" i="102"/>
  <c r="BU48" i="102"/>
  <c r="BS48" i="102"/>
  <c r="BQ48" i="102"/>
  <c r="BO48" i="102"/>
  <c r="BM48" i="102"/>
  <c r="BK48" i="102"/>
  <c r="BI48" i="102"/>
  <c r="BF48" i="102"/>
  <c r="BC48" i="102"/>
  <c r="BA48" i="102"/>
  <c r="AX48" i="102"/>
  <c r="AV48" i="102"/>
  <c r="AT48" i="102"/>
  <c r="AR48" i="102"/>
  <c r="AP48" i="102"/>
  <c r="AN48" i="102"/>
  <c r="AL48" i="102"/>
  <c r="BY47" i="102"/>
  <c r="BW47" i="102"/>
  <c r="BU47" i="102"/>
  <c r="BS47" i="102"/>
  <c r="BQ47" i="102"/>
  <c r="BO47" i="102"/>
  <c r="BM47" i="102"/>
  <c r="BK47" i="102"/>
  <c r="BI47" i="102"/>
  <c r="BF47" i="102"/>
  <c r="BC47" i="102"/>
  <c r="BA47" i="102"/>
  <c r="AX47" i="102"/>
  <c r="AV47" i="102"/>
  <c r="AT47" i="102"/>
  <c r="AR47" i="102"/>
  <c r="AP47" i="102"/>
  <c r="AN47" i="102"/>
  <c r="AL47" i="102"/>
  <c r="BY50" i="101"/>
  <c r="BW50" i="101"/>
  <c r="BU50" i="101"/>
  <c r="BS50" i="101"/>
  <c r="BQ50" i="101"/>
  <c r="BO50" i="101"/>
  <c r="BM50" i="101"/>
  <c r="BK50" i="101"/>
  <c r="BI50" i="101"/>
  <c r="BF50" i="101"/>
  <c r="BC50" i="101"/>
  <c r="BA50" i="101"/>
  <c r="AX50" i="101"/>
  <c r="AV50" i="101"/>
  <c r="AT50" i="101"/>
  <c r="AR50" i="101"/>
  <c r="AP50" i="101"/>
  <c r="AN50" i="101"/>
  <c r="AL50" i="101"/>
  <c r="BY49" i="101"/>
  <c r="BW49" i="101"/>
  <c r="BU49" i="101"/>
  <c r="BS49" i="101"/>
  <c r="BQ49" i="101"/>
  <c r="BO49" i="101"/>
  <c r="BM49" i="101"/>
  <c r="BK49" i="101"/>
  <c r="BI49" i="101"/>
  <c r="BF49" i="101"/>
  <c r="BC49" i="101"/>
  <c r="BA49" i="101"/>
  <c r="AX49" i="101"/>
  <c r="AV49" i="101"/>
  <c r="AT49" i="101"/>
  <c r="AR49" i="101"/>
  <c r="AP49" i="101"/>
  <c r="AN49" i="101"/>
  <c r="AL49" i="101"/>
  <c r="BY50" i="100"/>
  <c r="BW50" i="100"/>
  <c r="BU50" i="100"/>
  <c r="BS50" i="100"/>
  <c r="BQ50" i="100"/>
  <c r="BO50" i="100"/>
  <c r="BM50" i="100"/>
  <c r="BK50" i="100"/>
  <c r="BI50" i="100"/>
  <c r="BF50" i="100"/>
  <c r="BC50" i="100"/>
  <c r="BA50" i="100"/>
  <c r="AX50" i="100"/>
  <c r="AV50" i="100"/>
  <c r="AT50" i="100"/>
  <c r="AR50" i="100"/>
  <c r="AP50" i="100"/>
  <c r="AN50" i="100"/>
  <c r="AL50" i="100"/>
  <c r="BY49" i="100"/>
  <c r="BW49" i="100"/>
  <c r="BU49" i="100"/>
  <c r="BS49" i="100"/>
  <c r="BQ49" i="100"/>
  <c r="BO49" i="100"/>
  <c r="BM49" i="100"/>
  <c r="BK49" i="100"/>
  <c r="BI49" i="100"/>
  <c r="BF49" i="100"/>
  <c r="BC49" i="100"/>
  <c r="BA49" i="100"/>
  <c r="AX49" i="100"/>
  <c r="AV49" i="100"/>
  <c r="AT49" i="100"/>
  <c r="AR49" i="100"/>
  <c r="AP49" i="100"/>
  <c r="AN49" i="100"/>
  <c r="AL49" i="100"/>
  <c r="BY48" i="99"/>
  <c r="BW48" i="99"/>
  <c r="BU48" i="99"/>
  <c r="BS48" i="99"/>
  <c r="BQ48" i="99"/>
  <c r="BO48" i="99"/>
  <c r="BM48" i="99"/>
  <c r="BK48" i="99"/>
  <c r="BI48" i="99"/>
  <c r="BF48" i="99"/>
  <c r="BC48" i="99"/>
  <c r="BA48" i="99"/>
  <c r="AX48" i="99"/>
  <c r="AV48" i="99"/>
  <c r="AT48" i="99"/>
  <c r="AR48" i="99"/>
  <c r="AP48" i="99"/>
  <c r="AN48" i="99"/>
  <c r="AL48" i="99"/>
  <c r="BY47" i="99"/>
  <c r="BW47" i="99"/>
  <c r="BU47" i="99"/>
  <c r="BS47" i="99"/>
  <c r="BQ47" i="99"/>
  <c r="BO47" i="99"/>
  <c r="BM47" i="99"/>
  <c r="BK47" i="99"/>
  <c r="BI47" i="99"/>
  <c r="BF47" i="99"/>
  <c r="BC47" i="99"/>
  <c r="BA47" i="99"/>
  <c r="AX47" i="99"/>
  <c r="AV47" i="99"/>
  <c r="AT47" i="99"/>
  <c r="AR47" i="99"/>
  <c r="AP47" i="99"/>
  <c r="AN47" i="99"/>
  <c r="AL47" i="99"/>
  <c r="BY48" i="98"/>
  <c r="BW48" i="98"/>
  <c r="BU48" i="98"/>
  <c r="BS48" i="98"/>
  <c r="BQ48" i="98"/>
  <c r="BO48" i="98"/>
  <c r="BM48" i="98"/>
  <c r="BK48" i="98"/>
  <c r="BI48" i="98"/>
  <c r="BF48" i="98"/>
  <c r="BC48" i="98"/>
  <c r="BA48" i="98"/>
  <c r="AX48" i="98"/>
  <c r="AV48" i="98"/>
  <c r="AT48" i="98"/>
  <c r="AR48" i="98"/>
  <c r="AP48" i="98"/>
  <c r="AN48" i="98"/>
  <c r="AL48" i="98"/>
  <c r="BY47" i="98"/>
  <c r="BW47" i="98"/>
  <c r="BU47" i="98"/>
  <c r="BS47" i="98"/>
  <c r="BQ47" i="98"/>
  <c r="BO47" i="98"/>
  <c r="BM47" i="98"/>
  <c r="BK47" i="98"/>
  <c r="BI47" i="98"/>
  <c r="BF47" i="98"/>
  <c r="BC47" i="98"/>
  <c r="BA47" i="98"/>
  <c r="AX47" i="98"/>
  <c r="AV47" i="98"/>
  <c r="AT47" i="98"/>
  <c r="AR47" i="98"/>
  <c r="AP47" i="98"/>
  <c r="AN47" i="98"/>
  <c r="AL47" i="98"/>
  <c r="BY46" i="97"/>
  <c r="BW46" i="97"/>
  <c r="BU46" i="97"/>
  <c r="BS46" i="97"/>
  <c r="BQ46" i="97"/>
  <c r="BO46" i="97"/>
  <c r="BM46" i="97"/>
  <c r="BK46" i="97"/>
  <c r="BI46" i="97"/>
  <c r="BF46" i="97"/>
  <c r="BC46" i="97"/>
  <c r="BA46" i="97"/>
  <c r="AX46" i="97"/>
  <c r="AV46" i="97"/>
  <c r="AT46" i="97"/>
  <c r="AR46" i="97"/>
  <c r="AP46" i="97"/>
  <c r="AN46" i="97"/>
  <c r="AL46" i="97"/>
  <c r="BY45" i="97"/>
  <c r="BW45" i="97"/>
  <c r="BU45" i="97"/>
  <c r="BS45" i="97"/>
  <c r="BQ45" i="97"/>
  <c r="BO45" i="97"/>
  <c r="BM45" i="97"/>
  <c r="BK45" i="97"/>
  <c r="BI45" i="97"/>
  <c r="BF45" i="97"/>
  <c r="BC45" i="97"/>
  <c r="BA45" i="97"/>
  <c r="AX45" i="97"/>
  <c r="AV45" i="97"/>
  <c r="AT45" i="97"/>
  <c r="AR45" i="97"/>
  <c r="AP45" i="97"/>
  <c r="AN45" i="97"/>
  <c r="AL45" i="97"/>
  <c r="BY46" i="96"/>
  <c r="BW46" i="96"/>
  <c r="BU46" i="96"/>
  <c r="BS46" i="96"/>
  <c r="BQ46" i="96"/>
  <c r="BO46" i="96"/>
  <c r="BM46" i="96"/>
  <c r="BK46" i="96"/>
  <c r="BI46" i="96"/>
  <c r="BF46" i="96"/>
  <c r="BC46" i="96"/>
  <c r="BA46" i="96"/>
  <c r="AX46" i="96"/>
  <c r="AV46" i="96"/>
  <c r="AT46" i="96"/>
  <c r="AR46" i="96"/>
  <c r="AP46" i="96"/>
  <c r="AN46" i="96"/>
  <c r="AL46" i="96"/>
  <c r="BY45" i="96"/>
  <c r="BW45" i="96"/>
  <c r="BU45" i="96"/>
  <c r="BS45" i="96"/>
  <c r="BQ45" i="96"/>
  <c r="BO45" i="96"/>
  <c r="BM45" i="96"/>
  <c r="BK45" i="96"/>
  <c r="BI45" i="96"/>
  <c r="BF45" i="96"/>
  <c r="BC45" i="96"/>
  <c r="BA45" i="96"/>
  <c r="AX45" i="96"/>
  <c r="AV45" i="96"/>
  <c r="AT45" i="96"/>
  <c r="AR45" i="96"/>
  <c r="AP45" i="96"/>
  <c r="AN45" i="96"/>
  <c r="AL45" i="96"/>
  <c r="BY46" i="95"/>
  <c r="BW46" i="95"/>
  <c r="BU46" i="95"/>
  <c r="BS46" i="95"/>
  <c r="BQ46" i="95"/>
  <c r="BO46" i="95"/>
  <c r="BM46" i="95"/>
  <c r="BK46" i="95"/>
  <c r="BI46" i="95"/>
  <c r="BF46" i="95"/>
  <c r="BC46" i="95"/>
  <c r="BA46" i="95"/>
  <c r="AX46" i="95"/>
  <c r="AV46" i="95"/>
  <c r="AT46" i="95"/>
  <c r="AR46" i="95"/>
  <c r="AP46" i="95"/>
  <c r="AN46" i="95"/>
  <c r="AL46" i="95"/>
  <c r="BY45" i="95"/>
  <c r="BW45" i="95"/>
  <c r="BU45" i="95"/>
  <c r="BS45" i="95"/>
  <c r="BQ45" i="95"/>
  <c r="BO45" i="95"/>
  <c r="BM45" i="95"/>
  <c r="BK45" i="95"/>
  <c r="BI45" i="95"/>
  <c r="BF45" i="95"/>
  <c r="BC45" i="95"/>
  <c r="BA45" i="95"/>
  <c r="AX45" i="95"/>
  <c r="AV45" i="95"/>
  <c r="AT45" i="95"/>
  <c r="AR45" i="95"/>
  <c r="AP45" i="95"/>
  <c r="AN45" i="95"/>
  <c r="AL45" i="95"/>
  <c r="BY46" i="94"/>
  <c r="BW46" i="94"/>
  <c r="BU46" i="94"/>
  <c r="BS46" i="94"/>
  <c r="BQ46" i="94"/>
  <c r="BO46" i="94"/>
  <c r="BM46" i="94"/>
  <c r="BK46" i="94"/>
  <c r="BI46" i="94"/>
  <c r="BF46" i="94"/>
  <c r="BC46" i="94"/>
  <c r="BA46" i="94"/>
  <c r="AX46" i="94"/>
  <c r="AV46" i="94"/>
  <c r="AT46" i="94"/>
  <c r="AR46" i="94"/>
  <c r="AP46" i="94"/>
  <c r="AN46" i="94"/>
  <c r="AL46" i="94"/>
  <c r="BY45" i="94"/>
  <c r="BW45" i="94"/>
  <c r="BU45" i="94"/>
  <c r="BS45" i="94"/>
  <c r="BQ45" i="94"/>
  <c r="BO45" i="94"/>
  <c r="BM45" i="94"/>
  <c r="BK45" i="94"/>
  <c r="BI45" i="94"/>
  <c r="BF45" i="94"/>
  <c r="BC45" i="94"/>
  <c r="BA45" i="94"/>
  <c r="AX45" i="94"/>
  <c r="AV45" i="94"/>
  <c r="AT45" i="94"/>
  <c r="AR45" i="94"/>
  <c r="AP45" i="94"/>
  <c r="AN45" i="94"/>
  <c r="AL45" i="94"/>
  <c r="BY46" i="93"/>
  <c r="BW46" i="93"/>
  <c r="BU46" i="93"/>
  <c r="BS46" i="93"/>
  <c r="BQ46" i="93"/>
  <c r="BO46" i="93"/>
  <c r="BM46" i="93"/>
  <c r="BK46" i="93"/>
  <c r="BI46" i="93"/>
  <c r="BF46" i="93"/>
  <c r="BC46" i="93"/>
  <c r="BA46" i="93"/>
  <c r="AX46" i="93"/>
  <c r="AV46" i="93"/>
  <c r="AT46" i="93"/>
  <c r="AR46" i="93"/>
  <c r="AP46" i="93"/>
  <c r="AN46" i="93"/>
  <c r="AL46" i="93"/>
  <c r="BY45" i="93"/>
  <c r="BW45" i="93"/>
  <c r="BU45" i="93"/>
  <c r="BS45" i="93"/>
  <c r="BQ45" i="93"/>
  <c r="BO45" i="93"/>
  <c r="BM45" i="93"/>
  <c r="BK45" i="93"/>
  <c r="BI45" i="93"/>
  <c r="BF45" i="93"/>
  <c r="BC45" i="93"/>
  <c r="BA45" i="93"/>
  <c r="AX45" i="93"/>
  <c r="AV45" i="93"/>
  <c r="AT45" i="93"/>
  <c r="AR45" i="93"/>
  <c r="AP45" i="93"/>
  <c r="AN45" i="93"/>
  <c r="AL45" i="93"/>
  <c r="AL45" i="92"/>
  <c r="AN45" i="92"/>
  <c r="AP45" i="92"/>
  <c r="AR45" i="92"/>
  <c r="AT45" i="92"/>
  <c r="AV45" i="92"/>
  <c r="AX45" i="92"/>
  <c r="BA45" i="92"/>
  <c r="BC45" i="92"/>
  <c r="BF45" i="92"/>
  <c r="BI45" i="92"/>
  <c r="BK45" i="92"/>
  <c r="BM45" i="92"/>
  <c r="BO45" i="92"/>
  <c r="BQ45" i="92"/>
  <c r="BS45" i="92"/>
  <c r="BU45" i="92"/>
  <c r="BW45" i="92"/>
  <c r="BY45" i="92"/>
  <c r="AL46" i="92"/>
  <c r="AN46" i="92"/>
  <c r="AP46" i="92"/>
  <c r="AR46" i="92"/>
  <c r="AT46" i="92"/>
  <c r="AV46" i="92"/>
  <c r="AX46" i="92"/>
  <c r="BA46" i="92"/>
  <c r="BC46" i="92"/>
  <c r="BF46" i="92"/>
  <c r="BI46" i="92"/>
  <c r="BK46" i="92"/>
  <c r="BM46" i="92"/>
  <c r="BO46" i="92"/>
  <c r="BQ46" i="92"/>
  <c r="BS46" i="92"/>
  <c r="BU46" i="92"/>
  <c r="BW46" i="92"/>
  <c r="BY46" i="92"/>
  <c r="D127" i="103"/>
  <c r="D123" i="103"/>
  <c r="D127" i="102"/>
  <c r="D123" i="102"/>
  <c r="D129" i="101"/>
  <c r="D125" i="101"/>
  <c r="D129" i="100"/>
  <c r="D125" i="100"/>
  <c r="D131" i="99"/>
  <c r="D127" i="99"/>
  <c r="D131" i="98"/>
  <c r="D127" i="98"/>
  <c r="D131" i="97"/>
  <c r="D127" i="97"/>
  <c r="D133" i="96"/>
  <c r="D129" i="96"/>
  <c r="D133" i="95"/>
  <c r="D129" i="95"/>
  <c r="D139" i="94"/>
  <c r="D135" i="94"/>
  <c r="D137" i="93"/>
  <c r="D133" i="93"/>
  <c r="BY198" i="103"/>
  <c r="BW198" i="103"/>
  <c r="BU198" i="103"/>
  <c r="BS198" i="103"/>
  <c r="BQ198" i="103"/>
  <c r="BO198" i="103"/>
  <c r="BM198" i="103"/>
  <c r="BK198" i="103"/>
  <c r="BI198" i="103"/>
  <c r="BF198" i="103"/>
  <c r="BC198" i="103"/>
  <c r="BA198" i="103"/>
  <c r="AX198" i="103"/>
  <c r="AV198" i="103"/>
  <c r="AT198" i="103"/>
  <c r="AR198" i="103"/>
  <c r="AP198" i="103"/>
  <c r="AN198" i="103"/>
  <c r="AL198" i="103"/>
  <c r="BY197" i="103"/>
  <c r="BW197" i="103"/>
  <c r="BU197" i="103"/>
  <c r="BS197" i="103"/>
  <c r="BQ197" i="103"/>
  <c r="BO197" i="103"/>
  <c r="BM197" i="103"/>
  <c r="BK197" i="103"/>
  <c r="BI197" i="103"/>
  <c r="BF197" i="103"/>
  <c r="BC197" i="103"/>
  <c r="BA197" i="103"/>
  <c r="AX197" i="103"/>
  <c r="AV197" i="103"/>
  <c r="AT197" i="103"/>
  <c r="AR197" i="103"/>
  <c r="AP197" i="103"/>
  <c r="AN197" i="103"/>
  <c r="AL197" i="103"/>
  <c r="BY198" i="102"/>
  <c r="BW198" i="102"/>
  <c r="BU198" i="102"/>
  <c r="BS198" i="102"/>
  <c r="BQ198" i="102"/>
  <c r="BO198" i="102"/>
  <c r="BM198" i="102"/>
  <c r="BK198" i="102"/>
  <c r="BI198" i="102"/>
  <c r="BF198" i="102"/>
  <c r="BC198" i="102"/>
  <c r="BA198" i="102"/>
  <c r="AX198" i="102"/>
  <c r="AV198" i="102"/>
  <c r="AT198" i="102"/>
  <c r="AR198" i="102"/>
  <c r="AP198" i="102"/>
  <c r="AN198" i="102"/>
  <c r="AL198" i="102"/>
  <c r="BY197" i="102"/>
  <c r="BW197" i="102"/>
  <c r="BU197" i="102"/>
  <c r="BS197" i="102"/>
  <c r="BQ197" i="102"/>
  <c r="BO197" i="102"/>
  <c r="BM197" i="102"/>
  <c r="BK197" i="102"/>
  <c r="BI197" i="102"/>
  <c r="BF197" i="102"/>
  <c r="BC197" i="102"/>
  <c r="BA197" i="102"/>
  <c r="AX197" i="102"/>
  <c r="AV197" i="102"/>
  <c r="AT197" i="102"/>
  <c r="AR197" i="102"/>
  <c r="AP197" i="102"/>
  <c r="AN197" i="102"/>
  <c r="AL197" i="102"/>
  <c r="BY200" i="101"/>
  <c r="BW200" i="101"/>
  <c r="BU200" i="101"/>
  <c r="BS200" i="101"/>
  <c r="BQ200" i="101"/>
  <c r="BO200" i="101"/>
  <c r="BM200" i="101"/>
  <c r="BK200" i="101"/>
  <c r="BI200" i="101"/>
  <c r="BF200" i="101"/>
  <c r="BC200" i="101"/>
  <c r="BA200" i="101"/>
  <c r="AX200" i="101"/>
  <c r="AV200" i="101"/>
  <c r="AT200" i="101"/>
  <c r="AR200" i="101"/>
  <c r="AP200" i="101"/>
  <c r="AN200" i="101"/>
  <c r="AL200" i="101"/>
  <c r="BY199" i="101"/>
  <c r="BW199" i="101"/>
  <c r="BU199" i="101"/>
  <c r="BS199" i="101"/>
  <c r="BQ199" i="101"/>
  <c r="BO199" i="101"/>
  <c r="BM199" i="101"/>
  <c r="BK199" i="101"/>
  <c r="BI199" i="101"/>
  <c r="BF199" i="101"/>
  <c r="BC199" i="101"/>
  <c r="BA199" i="101"/>
  <c r="AX199" i="101"/>
  <c r="AV199" i="101"/>
  <c r="AT199" i="101"/>
  <c r="AR199" i="101"/>
  <c r="AP199" i="101"/>
  <c r="AN199" i="101"/>
  <c r="AL199" i="101"/>
  <c r="BY200" i="100"/>
  <c r="BW200" i="100"/>
  <c r="BU200" i="100"/>
  <c r="BS200" i="100"/>
  <c r="BQ200" i="100"/>
  <c r="BO200" i="100"/>
  <c r="BM200" i="100"/>
  <c r="BK200" i="100"/>
  <c r="BI200" i="100"/>
  <c r="BF200" i="100"/>
  <c r="BC200" i="100"/>
  <c r="BA200" i="100"/>
  <c r="AX200" i="100"/>
  <c r="AV200" i="100"/>
  <c r="AT200" i="100"/>
  <c r="AR200" i="100"/>
  <c r="AP200" i="100"/>
  <c r="AN200" i="100"/>
  <c r="AL200" i="100"/>
  <c r="BY199" i="100"/>
  <c r="BW199" i="100"/>
  <c r="BU199" i="100"/>
  <c r="BS199" i="100"/>
  <c r="BQ199" i="100"/>
  <c r="BO199" i="100"/>
  <c r="BM199" i="100"/>
  <c r="BK199" i="100"/>
  <c r="BI199" i="100"/>
  <c r="BF199" i="100"/>
  <c r="BC199" i="100"/>
  <c r="BA199" i="100"/>
  <c r="AX199" i="100"/>
  <c r="AV199" i="100"/>
  <c r="AT199" i="100"/>
  <c r="AR199" i="100"/>
  <c r="AP199" i="100"/>
  <c r="AN199" i="100"/>
  <c r="AL199" i="100"/>
  <c r="BY200" i="99"/>
  <c r="BW200" i="99"/>
  <c r="BU200" i="99"/>
  <c r="BS200" i="99"/>
  <c r="BQ200" i="99"/>
  <c r="BO200" i="99"/>
  <c r="BM200" i="99"/>
  <c r="BK200" i="99"/>
  <c r="BI200" i="99"/>
  <c r="BF200" i="99"/>
  <c r="BC200" i="99"/>
  <c r="BA200" i="99"/>
  <c r="AX200" i="99"/>
  <c r="AV200" i="99"/>
  <c r="AT200" i="99"/>
  <c r="AR200" i="99"/>
  <c r="AP200" i="99"/>
  <c r="AN200" i="99"/>
  <c r="AL200" i="99"/>
  <c r="BY199" i="99"/>
  <c r="BW199" i="99"/>
  <c r="BU199" i="99"/>
  <c r="BS199" i="99"/>
  <c r="BQ199" i="99"/>
  <c r="BO199" i="99"/>
  <c r="BM199" i="99"/>
  <c r="BK199" i="99"/>
  <c r="BI199" i="99"/>
  <c r="BF199" i="99"/>
  <c r="BC199" i="99"/>
  <c r="BA199" i="99"/>
  <c r="AX199" i="99"/>
  <c r="AV199" i="99"/>
  <c r="AT199" i="99"/>
  <c r="AR199" i="99"/>
  <c r="AP199" i="99"/>
  <c r="AN199" i="99"/>
  <c r="AL199" i="99"/>
  <c r="BY198" i="98"/>
  <c r="BW198" i="98"/>
  <c r="BU198" i="98"/>
  <c r="BS198" i="98"/>
  <c r="BQ198" i="98"/>
  <c r="BO198" i="98"/>
  <c r="BM198" i="98"/>
  <c r="BK198" i="98"/>
  <c r="BI198" i="98"/>
  <c r="BF198" i="98"/>
  <c r="BC198" i="98"/>
  <c r="BA198" i="98"/>
  <c r="AX198" i="98"/>
  <c r="AV198" i="98"/>
  <c r="AT198" i="98"/>
  <c r="AR198" i="98"/>
  <c r="AP198" i="98"/>
  <c r="AN198" i="98"/>
  <c r="AL198" i="98"/>
  <c r="BY197" i="98"/>
  <c r="BW197" i="98"/>
  <c r="BU197" i="98"/>
  <c r="BS197" i="98"/>
  <c r="BQ197" i="98"/>
  <c r="BO197" i="98"/>
  <c r="BM197" i="98"/>
  <c r="BK197" i="98"/>
  <c r="BI197" i="98"/>
  <c r="BF197" i="98"/>
  <c r="BC197" i="98"/>
  <c r="BA197" i="98"/>
  <c r="AX197" i="98"/>
  <c r="AV197" i="98"/>
  <c r="AT197" i="98"/>
  <c r="AR197" i="98"/>
  <c r="AP197" i="98"/>
  <c r="AN197" i="98"/>
  <c r="AL197" i="98"/>
  <c r="BY198" i="97"/>
  <c r="BW198" i="97"/>
  <c r="BU198" i="97"/>
  <c r="BS198" i="97"/>
  <c r="BQ198" i="97"/>
  <c r="BO198" i="97"/>
  <c r="BM198" i="97"/>
  <c r="BK198" i="97"/>
  <c r="BI198" i="97"/>
  <c r="BF198" i="97"/>
  <c r="BC198" i="97"/>
  <c r="BA198" i="97"/>
  <c r="AX198" i="97"/>
  <c r="AV198" i="97"/>
  <c r="AT198" i="97"/>
  <c r="AR198" i="97"/>
  <c r="AP198" i="97"/>
  <c r="AN198" i="97"/>
  <c r="AL198" i="97"/>
  <c r="BY197" i="97"/>
  <c r="BW197" i="97"/>
  <c r="BU197" i="97"/>
  <c r="BS197" i="97"/>
  <c r="BQ197" i="97"/>
  <c r="BO197" i="97"/>
  <c r="BM197" i="97"/>
  <c r="BK197" i="97"/>
  <c r="BI197" i="97"/>
  <c r="BF197" i="97"/>
  <c r="BC197" i="97"/>
  <c r="BA197" i="97"/>
  <c r="AX197" i="97"/>
  <c r="AV197" i="97"/>
  <c r="AT197" i="97"/>
  <c r="AR197" i="97"/>
  <c r="AP197" i="97"/>
  <c r="AN197" i="97"/>
  <c r="AL197" i="97"/>
  <c r="BY198" i="96"/>
  <c r="BW198" i="96"/>
  <c r="BU198" i="96"/>
  <c r="BS198" i="96"/>
  <c r="BQ198" i="96"/>
  <c r="BO198" i="96"/>
  <c r="BM198" i="96"/>
  <c r="BK198" i="96"/>
  <c r="BI198" i="96"/>
  <c r="BF198" i="96"/>
  <c r="BC198" i="96"/>
  <c r="BA198" i="96"/>
  <c r="AX198" i="96"/>
  <c r="AV198" i="96"/>
  <c r="AT198" i="96"/>
  <c r="AR198" i="96"/>
  <c r="AP198" i="96"/>
  <c r="AN198" i="96"/>
  <c r="AL198" i="96"/>
  <c r="BY197" i="96"/>
  <c r="BW197" i="96"/>
  <c r="BU197" i="96"/>
  <c r="BS197" i="96"/>
  <c r="BQ197" i="96"/>
  <c r="BO197" i="96"/>
  <c r="BM197" i="96"/>
  <c r="BK197" i="96"/>
  <c r="BI197" i="96"/>
  <c r="BF197" i="96"/>
  <c r="BC197" i="96"/>
  <c r="BA197" i="96"/>
  <c r="AX197" i="96"/>
  <c r="AV197" i="96"/>
  <c r="AT197" i="96"/>
  <c r="AR197" i="96"/>
  <c r="AP197" i="96"/>
  <c r="AN197" i="96"/>
  <c r="AL197" i="96"/>
  <c r="BY200" i="95"/>
  <c r="BW200" i="95"/>
  <c r="BU200" i="95"/>
  <c r="BS200" i="95"/>
  <c r="BQ200" i="95"/>
  <c r="BO200" i="95"/>
  <c r="BM200" i="95"/>
  <c r="BK200" i="95"/>
  <c r="BI200" i="95"/>
  <c r="BF200" i="95"/>
  <c r="BC200" i="95"/>
  <c r="BA200" i="95"/>
  <c r="AX200" i="95"/>
  <c r="AV200" i="95"/>
  <c r="AT200" i="95"/>
  <c r="AR200" i="95"/>
  <c r="AP200" i="95"/>
  <c r="AN200" i="95"/>
  <c r="AL200" i="95"/>
  <c r="BY199" i="95"/>
  <c r="BW199" i="95"/>
  <c r="BU199" i="95"/>
  <c r="BS199" i="95"/>
  <c r="BQ199" i="95"/>
  <c r="BO199" i="95"/>
  <c r="BM199" i="95"/>
  <c r="BK199" i="95"/>
  <c r="BI199" i="95"/>
  <c r="BF199" i="95"/>
  <c r="BC199" i="95"/>
  <c r="BA199" i="95"/>
  <c r="AX199" i="95"/>
  <c r="AV199" i="95"/>
  <c r="AT199" i="95"/>
  <c r="AR199" i="95"/>
  <c r="AP199" i="95"/>
  <c r="AN199" i="95"/>
  <c r="AL199" i="95"/>
  <c r="BY206" i="94"/>
  <c r="BW206" i="94"/>
  <c r="BU206" i="94"/>
  <c r="BS206" i="94"/>
  <c r="BQ206" i="94"/>
  <c r="BO206" i="94"/>
  <c r="BM206" i="94"/>
  <c r="BK206" i="94"/>
  <c r="BI206" i="94"/>
  <c r="BF206" i="94"/>
  <c r="BC206" i="94"/>
  <c r="BA206" i="94"/>
  <c r="AX206" i="94"/>
  <c r="AV206" i="94"/>
  <c r="AT206" i="94"/>
  <c r="AR206" i="94"/>
  <c r="AP206" i="94"/>
  <c r="AN206" i="94"/>
  <c r="AL206" i="94"/>
  <c r="BY205" i="94"/>
  <c r="BW205" i="94"/>
  <c r="BU205" i="94"/>
  <c r="BS205" i="94"/>
  <c r="BQ205" i="94"/>
  <c r="BO205" i="94"/>
  <c r="BM205" i="94"/>
  <c r="BK205" i="94"/>
  <c r="BI205" i="94"/>
  <c r="BF205" i="94"/>
  <c r="BC205" i="94"/>
  <c r="BA205" i="94"/>
  <c r="AX205" i="94"/>
  <c r="AV205" i="94"/>
  <c r="AT205" i="94"/>
  <c r="AR205" i="94"/>
  <c r="AP205" i="94"/>
  <c r="AN205" i="94"/>
  <c r="AL205" i="94"/>
  <c r="BY198" i="92"/>
  <c r="BW198" i="92"/>
  <c r="BU198" i="92"/>
  <c r="BS198" i="92"/>
  <c r="BQ198" i="92"/>
  <c r="BO198" i="92"/>
  <c r="BM198" i="92"/>
  <c r="BK198" i="92"/>
  <c r="BI198" i="92"/>
  <c r="BF198" i="92"/>
  <c r="BC198" i="92"/>
  <c r="BA198" i="92"/>
  <c r="AX198" i="92"/>
  <c r="AV198" i="92"/>
  <c r="AT198" i="92"/>
  <c r="AR198" i="92"/>
  <c r="AP198" i="92"/>
  <c r="AN198" i="92"/>
  <c r="AL198" i="92"/>
  <c r="BY197" i="92"/>
  <c r="BW197" i="92"/>
  <c r="BU197" i="92"/>
  <c r="BS197" i="92"/>
  <c r="BQ197" i="92"/>
  <c r="BO197" i="92"/>
  <c r="BM197" i="92"/>
  <c r="BK197" i="92"/>
  <c r="BI197" i="92"/>
  <c r="BF197" i="92"/>
  <c r="BC197" i="92"/>
  <c r="BA197" i="92"/>
  <c r="AX197" i="92"/>
  <c r="AV197" i="92"/>
  <c r="AT197" i="92"/>
  <c r="AR197" i="92"/>
  <c r="AP197" i="92"/>
  <c r="AN197" i="92"/>
  <c r="AL197" i="92"/>
  <c r="BY36" i="103"/>
  <c r="BW36" i="103"/>
  <c r="BU36" i="103"/>
  <c r="BS36" i="103"/>
  <c r="BQ36" i="103"/>
  <c r="BO36" i="103"/>
  <c r="BM36" i="103"/>
  <c r="BK36" i="103"/>
  <c r="BI36" i="103"/>
  <c r="BF36" i="103"/>
  <c r="BC36" i="103"/>
  <c r="BA36" i="103"/>
  <c r="AX36" i="103"/>
  <c r="AV36" i="103"/>
  <c r="AT36" i="103"/>
  <c r="AR36" i="103"/>
  <c r="AP36" i="103"/>
  <c r="AN36" i="103"/>
  <c r="AL36" i="103"/>
  <c r="BY35" i="103"/>
  <c r="BW35" i="103"/>
  <c r="BU35" i="103"/>
  <c r="BS35" i="103"/>
  <c r="BQ35" i="103"/>
  <c r="BO35" i="103"/>
  <c r="BM35" i="103"/>
  <c r="BK35" i="103"/>
  <c r="BI35" i="103"/>
  <c r="BF35" i="103"/>
  <c r="BC35" i="103"/>
  <c r="BA35" i="103"/>
  <c r="AX35" i="103"/>
  <c r="AV35" i="103"/>
  <c r="AT35" i="103"/>
  <c r="AR35" i="103"/>
  <c r="AP35" i="103"/>
  <c r="AN35" i="103"/>
  <c r="AL35" i="103"/>
  <c r="D35" i="103"/>
  <c r="BY174" i="100"/>
  <c r="BW174" i="100"/>
  <c r="BU174" i="100"/>
  <c r="BS174" i="100"/>
  <c r="BQ174" i="100"/>
  <c r="BO174" i="100"/>
  <c r="BM174" i="100"/>
  <c r="BK174" i="100"/>
  <c r="BI174" i="100"/>
  <c r="BF174" i="100"/>
  <c r="BC174" i="100"/>
  <c r="BA174" i="100"/>
  <c r="AX174" i="100"/>
  <c r="AV174" i="100"/>
  <c r="AT174" i="100"/>
  <c r="AR174" i="100"/>
  <c r="AP174" i="100"/>
  <c r="AN174" i="100"/>
  <c r="AL174" i="100"/>
  <c r="BY173" i="100"/>
  <c r="BW173" i="100"/>
  <c r="BU173" i="100"/>
  <c r="BS173" i="100"/>
  <c r="BQ173" i="100"/>
  <c r="BO173" i="100"/>
  <c r="BM173" i="100"/>
  <c r="BK173" i="100"/>
  <c r="BI173" i="100"/>
  <c r="BF173" i="100"/>
  <c r="BC173" i="100"/>
  <c r="BA173" i="100"/>
  <c r="AX173" i="100"/>
  <c r="AV173" i="100"/>
  <c r="AT173" i="100"/>
  <c r="AR173" i="100"/>
  <c r="AP173" i="100"/>
  <c r="AN173" i="100"/>
  <c r="AL173" i="100"/>
  <c r="D173" i="100"/>
  <c r="BY34" i="103"/>
  <c r="BW34" i="103"/>
  <c r="BU34" i="103"/>
  <c r="BS34" i="103"/>
  <c r="BQ34" i="103"/>
  <c r="BO34" i="103"/>
  <c r="BM34" i="103"/>
  <c r="BK34" i="103"/>
  <c r="BI34" i="103"/>
  <c r="BF34" i="103"/>
  <c r="BC34" i="103"/>
  <c r="BA34" i="103"/>
  <c r="AX34" i="103"/>
  <c r="AV34" i="103"/>
  <c r="AT34" i="103"/>
  <c r="AR34" i="103"/>
  <c r="AP34" i="103"/>
  <c r="AN34" i="103"/>
  <c r="AL34" i="103"/>
  <c r="BY33" i="103"/>
  <c r="BW33" i="103"/>
  <c r="BU33" i="103"/>
  <c r="BS33" i="103"/>
  <c r="BQ33" i="103"/>
  <c r="BO33" i="103"/>
  <c r="BM33" i="103"/>
  <c r="BK33" i="103"/>
  <c r="BI33" i="103"/>
  <c r="BF33" i="103"/>
  <c r="BC33" i="103"/>
  <c r="BA33" i="103"/>
  <c r="AX33" i="103"/>
  <c r="AV33" i="103"/>
  <c r="AT33" i="103"/>
  <c r="AR33" i="103"/>
  <c r="AP33" i="103"/>
  <c r="AN33" i="103"/>
  <c r="AL33" i="103"/>
  <c r="BY34" i="102"/>
  <c r="BW34" i="102"/>
  <c r="BU34" i="102"/>
  <c r="BS34" i="102"/>
  <c r="BQ34" i="102"/>
  <c r="BO34" i="102"/>
  <c r="BM34" i="102"/>
  <c r="BK34" i="102"/>
  <c r="BI34" i="102"/>
  <c r="BF34" i="102"/>
  <c r="BC34" i="102"/>
  <c r="BA34" i="102"/>
  <c r="AX34" i="102"/>
  <c r="AV34" i="102"/>
  <c r="AT34" i="102"/>
  <c r="AR34" i="102"/>
  <c r="AP34" i="102"/>
  <c r="AN34" i="102"/>
  <c r="AL34" i="102"/>
  <c r="BY33" i="102"/>
  <c r="BW33" i="102"/>
  <c r="BU33" i="102"/>
  <c r="BS33" i="102"/>
  <c r="BQ33" i="102"/>
  <c r="BO33" i="102"/>
  <c r="BM33" i="102"/>
  <c r="BK33" i="102"/>
  <c r="BI33" i="102"/>
  <c r="BF33" i="102"/>
  <c r="BC33" i="102"/>
  <c r="BA33" i="102"/>
  <c r="AX33" i="102"/>
  <c r="AV33" i="102"/>
  <c r="AT33" i="102"/>
  <c r="AR33" i="102"/>
  <c r="AP33" i="102"/>
  <c r="AN33" i="102"/>
  <c r="AL33" i="102"/>
  <c r="BY34" i="101"/>
  <c r="BW34" i="101"/>
  <c r="BU34" i="101"/>
  <c r="BS34" i="101"/>
  <c r="BQ34" i="101"/>
  <c r="BO34" i="101"/>
  <c r="BM34" i="101"/>
  <c r="BK34" i="101"/>
  <c r="BI34" i="101"/>
  <c r="BF34" i="101"/>
  <c r="BC34" i="101"/>
  <c r="BA34" i="101"/>
  <c r="AX34" i="101"/>
  <c r="AV34" i="101"/>
  <c r="AT34" i="101"/>
  <c r="AR34" i="101"/>
  <c r="AP34" i="101"/>
  <c r="AN34" i="101"/>
  <c r="AL34" i="101"/>
  <c r="BY33" i="101"/>
  <c r="BW33" i="101"/>
  <c r="BU33" i="101"/>
  <c r="BS33" i="101"/>
  <c r="BQ33" i="101"/>
  <c r="BO33" i="101"/>
  <c r="BM33" i="101"/>
  <c r="BK33" i="101"/>
  <c r="BI33" i="101"/>
  <c r="BF33" i="101"/>
  <c r="BC33" i="101"/>
  <c r="BA33" i="101"/>
  <c r="AX33" i="101"/>
  <c r="AV33" i="101"/>
  <c r="AT33" i="101"/>
  <c r="AR33" i="101"/>
  <c r="AP33" i="101"/>
  <c r="AN33" i="101"/>
  <c r="AL33" i="101"/>
  <c r="BY34" i="100"/>
  <c r="BW34" i="100"/>
  <c r="BU34" i="100"/>
  <c r="BS34" i="100"/>
  <c r="BQ34" i="100"/>
  <c r="BO34" i="100"/>
  <c r="BM34" i="100"/>
  <c r="BK34" i="100"/>
  <c r="BI34" i="100"/>
  <c r="BF34" i="100"/>
  <c r="BC34" i="100"/>
  <c r="BA34" i="100"/>
  <c r="AX34" i="100"/>
  <c r="AV34" i="100"/>
  <c r="AT34" i="100"/>
  <c r="AR34" i="100"/>
  <c r="AP34" i="100"/>
  <c r="AN34" i="100"/>
  <c r="AL34" i="100"/>
  <c r="BY33" i="100"/>
  <c r="BW33" i="100"/>
  <c r="BU33" i="100"/>
  <c r="BS33" i="100"/>
  <c r="BQ33" i="100"/>
  <c r="BO33" i="100"/>
  <c r="BM33" i="100"/>
  <c r="BK33" i="100"/>
  <c r="BI33" i="100"/>
  <c r="BF33" i="100"/>
  <c r="BC33" i="100"/>
  <c r="BA33" i="100"/>
  <c r="AX33" i="100"/>
  <c r="AV33" i="100"/>
  <c r="AT33" i="100"/>
  <c r="AR33" i="100"/>
  <c r="AP33" i="100"/>
  <c r="AN33" i="100"/>
  <c r="AL33" i="100"/>
  <c r="BY32" i="99"/>
  <c r="BW32" i="99"/>
  <c r="BU32" i="99"/>
  <c r="BS32" i="99"/>
  <c r="BQ32" i="99"/>
  <c r="BO32" i="99"/>
  <c r="BM32" i="99"/>
  <c r="BK32" i="99"/>
  <c r="BI32" i="99"/>
  <c r="BF32" i="99"/>
  <c r="BC32" i="99"/>
  <c r="BA32" i="99"/>
  <c r="AX32" i="99"/>
  <c r="AV32" i="99"/>
  <c r="AT32" i="99"/>
  <c r="AR32" i="99"/>
  <c r="AP32" i="99"/>
  <c r="AN32" i="99"/>
  <c r="AL32" i="99"/>
  <c r="BY31" i="99"/>
  <c r="BW31" i="99"/>
  <c r="BU31" i="99"/>
  <c r="BS31" i="99"/>
  <c r="BQ31" i="99"/>
  <c r="BO31" i="99"/>
  <c r="BM31" i="99"/>
  <c r="BK31" i="99"/>
  <c r="BI31" i="99"/>
  <c r="BF31" i="99"/>
  <c r="BC31" i="99"/>
  <c r="BA31" i="99"/>
  <c r="AX31" i="99"/>
  <c r="AV31" i="99"/>
  <c r="AT31" i="99"/>
  <c r="AR31" i="99"/>
  <c r="AP31" i="99"/>
  <c r="AN31" i="99"/>
  <c r="AL31" i="99"/>
  <c r="BY32" i="98"/>
  <c r="BW32" i="98"/>
  <c r="BU32" i="98"/>
  <c r="BS32" i="98"/>
  <c r="BQ32" i="98"/>
  <c r="BO32" i="98"/>
  <c r="BM32" i="98"/>
  <c r="BK32" i="98"/>
  <c r="BI32" i="98"/>
  <c r="BF32" i="98"/>
  <c r="BC32" i="98"/>
  <c r="BA32" i="98"/>
  <c r="AX32" i="98"/>
  <c r="AV32" i="98"/>
  <c r="AT32" i="98"/>
  <c r="AR32" i="98"/>
  <c r="AP32" i="98"/>
  <c r="AN32" i="98"/>
  <c r="AL32" i="98"/>
  <c r="BY31" i="98"/>
  <c r="BW31" i="98"/>
  <c r="BU31" i="98"/>
  <c r="BS31" i="98"/>
  <c r="BQ31" i="98"/>
  <c r="BO31" i="98"/>
  <c r="BM31" i="98"/>
  <c r="BK31" i="98"/>
  <c r="BI31" i="98"/>
  <c r="BF31" i="98"/>
  <c r="BC31" i="98"/>
  <c r="BA31" i="98"/>
  <c r="AX31" i="98"/>
  <c r="AV31" i="98"/>
  <c r="AT31" i="98"/>
  <c r="AR31" i="98"/>
  <c r="AP31" i="98"/>
  <c r="AN31" i="98"/>
  <c r="AL31" i="98"/>
  <c r="BY32" i="97"/>
  <c r="BW32" i="97"/>
  <c r="BU32" i="97"/>
  <c r="BS32" i="97"/>
  <c r="BQ32" i="97"/>
  <c r="BO32" i="97"/>
  <c r="BM32" i="97"/>
  <c r="BK32" i="97"/>
  <c r="BI32" i="97"/>
  <c r="BF32" i="97"/>
  <c r="BC32" i="97"/>
  <c r="BA32" i="97"/>
  <c r="AX32" i="97"/>
  <c r="AV32" i="97"/>
  <c r="AT32" i="97"/>
  <c r="AR32" i="97"/>
  <c r="AP32" i="97"/>
  <c r="AN32" i="97"/>
  <c r="AL32" i="97"/>
  <c r="BY31" i="97"/>
  <c r="BW31" i="97"/>
  <c r="BU31" i="97"/>
  <c r="BS31" i="97"/>
  <c r="BQ31" i="97"/>
  <c r="BO31" i="97"/>
  <c r="BM31" i="97"/>
  <c r="BK31" i="97"/>
  <c r="BI31" i="97"/>
  <c r="BF31" i="97"/>
  <c r="BC31" i="97"/>
  <c r="BA31" i="97"/>
  <c r="AX31" i="97"/>
  <c r="AV31" i="97"/>
  <c r="AT31" i="97"/>
  <c r="AR31" i="97"/>
  <c r="AP31" i="97"/>
  <c r="AN31" i="97"/>
  <c r="AL31" i="97"/>
  <c r="BY32" i="96"/>
  <c r="BW32" i="96"/>
  <c r="BU32" i="96"/>
  <c r="BS32" i="96"/>
  <c r="BQ32" i="96"/>
  <c r="BO32" i="96"/>
  <c r="BM32" i="96"/>
  <c r="BK32" i="96"/>
  <c r="BI32" i="96"/>
  <c r="BF32" i="96"/>
  <c r="BC32" i="96"/>
  <c r="BA32" i="96"/>
  <c r="AX32" i="96"/>
  <c r="AV32" i="96"/>
  <c r="AT32" i="96"/>
  <c r="AR32" i="96"/>
  <c r="AP32" i="96"/>
  <c r="AN32" i="96"/>
  <c r="AL32" i="96"/>
  <c r="BY31" i="96"/>
  <c r="BW31" i="96"/>
  <c r="BU31" i="96"/>
  <c r="BS31" i="96"/>
  <c r="BQ31" i="96"/>
  <c r="BO31" i="96"/>
  <c r="BM31" i="96"/>
  <c r="BK31" i="96"/>
  <c r="BI31" i="96"/>
  <c r="BF31" i="96"/>
  <c r="BC31" i="96"/>
  <c r="BA31" i="96"/>
  <c r="AX31" i="96"/>
  <c r="AV31" i="96"/>
  <c r="AT31" i="96"/>
  <c r="AR31" i="96"/>
  <c r="AP31" i="96"/>
  <c r="AN31" i="96"/>
  <c r="AL31" i="96"/>
  <c r="BY32" i="95"/>
  <c r="BW32" i="95"/>
  <c r="BU32" i="95"/>
  <c r="BS32" i="95"/>
  <c r="BQ32" i="95"/>
  <c r="BO32" i="95"/>
  <c r="BM32" i="95"/>
  <c r="BK32" i="95"/>
  <c r="BI32" i="95"/>
  <c r="BF32" i="95"/>
  <c r="BC32" i="95"/>
  <c r="BA32" i="95"/>
  <c r="AX32" i="95"/>
  <c r="AV32" i="95"/>
  <c r="AT32" i="95"/>
  <c r="AR32" i="95"/>
  <c r="AP32" i="95"/>
  <c r="AN32" i="95"/>
  <c r="AL32" i="95"/>
  <c r="BY31" i="95"/>
  <c r="BW31" i="95"/>
  <c r="BU31" i="95"/>
  <c r="BS31" i="95"/>
  <c r="BQ31" i="95"/>
  <c r="BO31" i="95"/>
  <c r="BM31" i="95"/>
  <c r="BK31" i="95"/>
  <c r="BI31" i="95"/>
  <c r="BF31" i="95"/>
  <c r="BC31" i="95"/>
  <c r="BA31" i="95"/>
  <c r="AX31" i="95"/>
  <c r="AV31" i="95"/>
  <c r="AT31" i="95"/>
  <c r="AR31" i="95"/>
  <c r="AP31" i="95"/>
  <c r="AN31" i="95"/>
  <c r="AL31" i="95"/>
  <c r="BY32" i="94"/>
  <c r="BW32" i="94"/>
  <c r="BU32" i="94"/>
  <c r="BS32" i="94"/>
  <c r="BQ32" i="94"/>
  <c r="BO32" i="94"/>
  <c r="BM32" i="94"/>
  <c r="BK32" i="94"/>
  <c r="BI32" i="94"/>
  <c r="BF32" i="94"/>
  <c r="BC32" i="94"/>
  <c r="BA32" i="94"/>
  <c r="AX32" i="94"/>
  <c r="AV32" i="94"/>
  <c r="AT32" i="94"/>
  <c r="AR32" i="94"/>
  <c r="AP32" i="94"/>
  <c r="AN32" i="94"/>
  <c r="AL32" i="94"/>
  <c r="BY31" i="94"/>
  <c r="BW31" i="94"/>
  <c r="BU31" i="94"/>
  <c r="BS31" i="94"/>
  <c r="BQ31" i="94"/>
  <c r="BO31" i="94"/>
  <c r="BM31" i="94"/>
  <c r="BK31" i="94"/>
  <c r="BI31" i="94"/>
  <c r="BF31" i="94"/>
  <c r="BC31" i="94"/>
  <c r="BA31" i="94"/>
  <c r="AX31" i="94"/>
  <c r="AV31" i="94"/>
  <c r="AT31" i="94"/>
  <c r="AR31" i="94"/>
  <c r="AP31" i="94"/>
  <c r="AN31" i="94"/>
  <c r="AL31" i="94"/>
  <c r="BY32" i="93"/>
  <c r="BW32" i="93"/>
  <c r="BU32" i="93"/>
  <c r="BS32" i="93"/>
  <c r="BQ32" i="93"/>
  <c r="BO32" i="93"/>
  <c r="BM32" i="93"/>
  <c r="BK32" i="93"/>
  <c r="BI32" i="93"/>
  <c r="BF32" i="93"/>
  <c r="BC32" i="93"/>
  <c r="BA32" i="93"/>
  <c r="AX32" i="93"/>
  <c r="AV32" i="93"/>
  <c r="AT32" i="93"/>
  <c r="AR32" i="93"/>
  <c r="AP32" i="93"/>
  <c r="AN32" i="93"/>
  <c r="AL32" i="93"/>
  <c r="BY31" i="93"/>
  <c r="BW31" i="93"/>
  <c r="BU31" i="93"/>
  <c r="BS31" i="93"/>
  <c r="BQ31" i="93"/>
  <c r="BO31" i="93"/>
  <c r="BM31" i="93"/>
  <c r="BK31" i="93"/>
  <c r="BI31" i="93"/>
  <c r="BF31" i="93"/>
  <c r="BC31" i="93"/>
  <c r="BA31" i="93"/>
  <c r="AX31" i="93"/>
  <c r="AV31" i="93"/>
  <c r="AT31" i="93"/>
  <c r="AR31" i="93"/>
  <c r="AP31" i="93"/>
  <c r="AN31" i="93"/>
  <c r="AL31" i="93"/>
  <c r="AL133" i="97"/>
  <c r="AN133" i="97"/>
  <c r="AP133" i="97"/>
  <c r="AR133" i="97"/>
  <c r="AT133" i="97"/>
  <c r="AV133" i="97"/>
  <c r="AX133" i="97"/>
  <c r="BA133" i="97"/>
  <c r="BC133" i="97"/>
  <c r="BF133" i="97"/>
  <c r="BI133" i="97"/>
  <c r="BK133" i="97"/>
  <c r="BM133" i="97"/>
  <c r="BO133" i="97"/>
  <c r="BQ133" i="97"/>
  <c r="BS133" i="97"/>
  <c r="BU133" i="97"/>
  <c r="BW133" i="97"/>
  <c r="BY133" i="97"/>
  <c r="AL134" i="97"/>
  <c r="AN134" i="97"/>
  <c r="AP134" i="97"/>
  <c r="AR134" i="97"/>
  <c r="AT134" i="97"/>
  <c r="AV134" i="97"/>
  <c r="AX134" i="97"/>
  <c r="BA134" i="97"/>
  <c r="BC134" i="97"/>
  <c r="BF134" i="97"/>
  <c r="BI134" i="97"/>
  <c r="BK134" i="97"/>
  <c r="BM134" i="97"/>
  <c r="BO134" i="97"/>
  <c r="BQ134" i="97"/>
  <c r="BS134" i="97"/>
  <c r="BU134" i="97"/>
  <c r="BW134" i="97"/>
  <c r="BY134" i="97"/>
  <c r="AL135" i="96"/>
  <c r="AN135" i="96"/>
  <c r="AP135" i="96"/>
  <c r="AR135" i="96"/>
  <c r="AT135" i="96"/>
  <c r="AV135" i="96"/>
  <c r="AX135" i="96"/>
  <c r="BA135" i="96"/>
  <c r="BC135" i="96"/>
  <c r="BF135" i="96"/>
  <c r="BI135" i="96"/>
  <c r="BK135" i="96"/>
  <c r="BM135" i="96"/>
  <c r="BO135" i="96"/>
  <c r="BQ135" i="96"/>
  <c r="BS135" i="96"/>
  <c r="BU135" i="96"/>
  <c r="BW135" i="96"/>
  <c r="BY135" i="96"/>
  <c r="AL136" i="96"/>
  <c r="AN136" i="96"/>
  <c r="AP136" i="96"/>
  <c r="AR136" i="96"/>
  <c r="AT136" i="96"/>
  <c r="AV136" i="96"/>
  <c r="AX136" i="96"/>
  <c r="BA136" i="96"/>
  <c r="BC136" i="96"/>
  <c r="BF136" i="96"/>
  <c r="BI136" i="96"/>
  <c r="BK136" i="96"/>
  <c r="BM136" i="96"/>
  <c r="BO136" i="96"/>
  <c r="BQ136" i="96"/>
  <c r="BS136" i="96"/>
  <c r="BU136" i="96"/>
  <c r="BW136" i="96"/>
  <c r="BY136" i="96"/>
  <c r="AL139" i="92"/>
  <c r="AN139" i="92"/>
  <c r="AP139" i="92"/>
  <c r="AR139" i="92"/>
  <c r="AT139" i="92"/>
  <c r="AV139" i="92"/>
  <c r="AX139" i="92"/>
  <c r="BA139" i="92"/>
  <c r="BC139" i="92"/>
  <c r="BF139" i="92"/>
  <c r="BI139" i="92"/>
  <c r="BK139" i="92"/>
  <c r="BM139" i="92"/>
  <c r="BO139" i="92"/>
  <c r="BQ139" i="92"/>
  <c r="BS139" i="92"/>
  <c r="BU139" i="92"/>
  <c r="BW139" i="92"/>
  <c r="BY139" i="92"/>
  <c r="AL140" i="92"/>
  <c r="AN140" i="92"/>
  <c r="AP140" i="92"/>
  <c r="AR140" i="92"/>
  <c r="AT140" i="92"/>
  <c r="AV140" i="92"/>
  <c r="AX140" i="92"/>
  <c r="BA140" i="92"/>
  <c r="BC140" i="92"/>
  <c r="BF140" i="92"/>
  <c r="BI140" i="92"/>
  <c r="BK140" i="92"/>
  <c r="BM140" i="92"/>
  <c r="BO140" i="92"/>
  <c r="BQ140" i="92"/>
  <c r="BS140" i="92"/>
  <c r="BU140" i="92"/>
  <c r="BW140" i="92"/>
  <c r="BY140" i="92"/>
  <c r="AL129" i="103"/>
  <c r="AN129" i="103"/>
  <c r="AP129" i="103"/>
  <c r="AR129" i="103"/>
  <c r="AT129" i="103"/>
  <c r="AV129" i="103"/>
  <c r="AX129" i="103"/>
  <c r="BA129" i="103"/>
  <c r="BC129" i="103"/>
  <c r="BF129" i="103"/>
  <c r="BI129" i="103"/>
  <c r="BK129" i="103"/>
  <c r="BM129" i="103"/>
  <c r="BO129" i="103"/>
  <c r="BQ129" i="103"/>
  <c r="BS129" i="103"/>
  <c r="BU129" i="103"/>
  <c r="BW129" i="103"/>
  <c r="BY129" i="103"/>
  <c r="AL130" i="103"/>
  <c r="AN130" i="103"/>
  <c r="AP130" i="103"/>
  <c r="AR130" i="103"/>
  <c r="AT130" i="103"/>
  <c r="AV130" i="103"/>
  <c r="AX130" i="103"/>
  <c r="BA130" i="103"/>
  <c r="BC130" i="103"/>
  <c r="BF130" i="103"/>
  <c r="BI130" i="103"/>
  <c r="BK130" i="103"/>
  <c r="BM130" i="103"/>
  <c r="BO130" i="103"/>
  <c r="BQ130" i="103"/>
  <c r="BS130" i="103"/>
  <c r="BU130" i="103"/>
  <c r="BW130" i="103"/>
  <c r="BY130" i="103"/>
  <c r="AL129" i="102"/>
  <c r="AN129" i="102"/>
  <c r="AP129" i="102"/>
  <c r="AR129" i="102"/>
  <c r="AT129" i="102"/>
  <c r="AV129" i="102"/>
  <c r="AX129" i="102"/>
  <c r="BA129" i="102"/>
  <c r="BC129" i="102"/>
  <c r="BF129" i="102"/>
  <c r="BI129" i="102"/>
  <c r="BK129" i="102"/>
  <c r="BM129" i="102"/>
  <c r="BO129" i="102"/>
  <c r="BQ129" i="102"/>
  <c r="BS129" i="102"/>
  <c r="BU129" i="102"/>
  <c r="BW129" i="102"/>
  <c r="BY129" i="102"/>
  <c r="AL130" i="102"/>
  <c r="AN130" i="102"/>
  <c r="AP130" i="102"/>
  <c r="AR130" i="102"/>
  <c r="AT130" i="102"/>
  <c r="AV130" i="102"/>
  <c r="AX130" i="102"/>
  <c r="BA130" i="102"/>
  <c r="BC130" i="102"/>
  <c r="BF130" i="102"/>
  <c r="BI130" i="102"/>
  <c r="BK130" i="102"/>
  <c r="BM130" i="102"/>
  <c r="BO130" i="102"/>
  <c r="BQ130" i="102"/>
  <c r="BS130" i="102"/>
  <c r="BU130" i="102"/>
  <c r="BW130" i="102"/>
  <c r="BY130" i="102"/>
  <c r="AL131" i="101"/>
  <c r="AN131" i="101"/>
  <c r="AP131" i="101"/>
  <c r="AR131" i="101"/>
  <c r="AT131" i="101"/>
  <c r="AV131" i="101"/>
  <c r="AX131" i="101"/>
  <c r="BA131" i="101"/>
  <c r="BC131" i="101"/>
  <c r="BF131" i="101"/>
  <c r="BI131" i="101"/>
  <c r="BK131" i="101"/>
  <c r="BM131" i="101"/>
  <c r="BO131" i="101"/>
  <c r="BQ131" i="101"/>
  <c r="BS131" i="101"/>
  <c r="BU131" i="101"/>
  <c r="BW131" i="101"/>
  <c r="BY131" i="101"/>
  <c r="AL132" i="101"/>
  <c r="AN132" i="101"/>
  <c r="AP132" i="101"/>
  <c r="AR132" i="101"/>
  <c r="AT132" i="101"/>
  <c r="AV132" i="101"/>
  <c r="AX132" i="101"/>
  <c r="BA132" i="101"/>
  <c r="BC132" i="101"/>
  <c r="BF132" i="101"/>
  <c r="BI132" i="101"/>
  <c r="BK132" i="101"/>
  <c r="BM132" i="101"/>
  <c r="BO132" i="101"/>
  <c r="BQ132" i="101"/>
  <c r="BS132" i="101"/>
  <c r="BU132" i="101"/>
  <c r="BW132" i="101"/>
  <c r="BY132" i="101"/>
  <c r="AL131" i="100"/>
  <c r="AN131" i="100"/>
  <c r="AP131" i="100"/>
  <c r="AR131" i="100"/>
  <c r="AT131" i="100"/>
  <c r="AV131" i="100"/>
  <c r="AX131" i="100"/>
  <c r="BA131" i="100"/>
  <c r="BC131" i="100"/>
  <c r="BF131" i="100"/>
  <c r="BI131" i="100"/>
  <c r="BK131" i="100"/>
  <c r="BM131" i="100"/>
  <c r="BO131" i="100"/>
  <c r="BQ131" i="100"/>
  <c r="BS131" i="100"/>
  <c r="BU131" i="100"/>
  <c r="BW131" i="100"/>
  <c r="BY131" i="100"/>
  <c r="AL132" i="100"/>
  <c r="AN132" i="100"/>
  <c r="AP132" i="100"/>
  <c r="AR132" i="100"/>
  <c r="AT132" i="100"/>
  <c r="AV132" i="100"/>
  <c r="AX132" i="100"/>
  <c r="BA132" i="100"/>
  <c r="BC132" i="100"/>
  <c r="BF132" i="100"/>
  <c r="BI132" i="100"/>
  <c r="BK132" i="100"/>
  <c r="BM132" i="100"/>
  <c r="BO132" i="100"/>
  <c r="BQ132" i="100"/>
  <c r="BS132" i="100"/>
  <c r="BU132" i="100"/>
  <c r="BW132" i="100"/>
  <c r="BY132" i="100"/>
  <c r="AL133" i="99"/>
  <c r="AN133" i="99"/>
  <c r="AP133" i="99"/>
  <c r="AR133" i="99"/>
  <c r="AT133" i="99"/>
  <c r="AV133" i="99"/>
  <c r="AX133" i="99"/>
  <c r="BA133" i="99"/>
  <c r="BC133" i="99"/>
  <c r="BF133" i="99"/>
  <c r="BI133" i="99"/>
  <c r="BK133" i="99"/>
  <c r="BM133" i="99"/>
  <c r="BO133" i="99"/>
  <c r="BQ133" i="99"/>
  <c r="BS133" i="99"/>
  <c r="BU133" i="99"/>
  <c r="BW133" i="99"/>
  <c r="BY133" i="99"/>
  <c r="AL134" i="99"/>
  <c r="AN134" i="99"/>
  <c r="AP134" i="99"/>
  <c r="AR134" i="99"/>
  <c r="AT134" i="99"/>
  <c r="AV134" i="99"/>
  <c r="AX134" i="99"/>
  <c r="BA134" i="99"/>
  <c r="BC134" i="99"/>
  <c r="BF134" i="99"/>
  <c r="BI134" i="99"/>
  <c r="BK134" i="99"/>
  <c r="BM134" i="99"/>
  <c r="BO134" i="99"/>
  <c r="BQ134" i="99"/>
  <c r="BS134" i="99"/>
  <c r="BU134" i="99"/>
  <c r="BW134" i="99"/>
  <c r="BY134" i="99"/>
  <c r="AL133" i="98"/>
  <c r="AN133" i="98"/>
  <c r="AP133" i="98"/>
  <c r="AR133" i="98"/>
  <c r="AT133" i="98"/>
  <c r="AV133" i="98"/>
  <c r="AX133" i="98"/>
  <c r="BA133" i="98"/>
  <c r="BC133" i="98"/>
  <c r="BF133" i="98"/>
  <c r="BI133" i="98"/>
  <c r="BK133" i="98"/>
  <c r="BM133" i="98"/>
  <c r="BO133" i="98"/>
  <c r="BQ133" i="98"/>
  <c r="BS133" i="98"/>
  <c r="BU133" i="98"/>
  <c r="BW133" i="98"/>
  <c r="BY133" i="98"/>
  <c r="AL134" i="98"/>
  <c r="AN134" i="98"/>
  <c r="AP134" i="98"/>
  <c r="AR134" i="98"/>
  <c r="AT134" i="98"/>
  <c r="AV134" i="98"/>
  <c r="AX134" i="98"/>
  <c r="BA134" i="98"/>
  <c r="BC134" i="98"/>
  <c r="BF134" i="98"/>
  <c r="BI134" i="98"/>
  <c r="BK134" i="98"/>
  <c r="BM134" i="98"/>
  <c r="BO134" i="98"/>
  <c r="BQ134" i="98"/>
  <c r="BS134" i="98"/>
  <c r="BU134" i="98"/>
  <c r="BW134" i="98"/>
  <c r="BY134" i="98"/>
  <c r="BY174" i="101"/>
  <c r="BW174" i="101"/>
  <c r="BU174" i="101"/>
  <c r="BS174" i="101"/>
  <c r="BQ174" i="101"/>
  <c r="BO174" i="101"/>
  <c r="BM174" i="101"/>
  <c r="BK174" i="101"/>
  <c r="BI174" i="101"/>
  <c r="BF174" i="101"/>
  <c r="BC174" i="101"/>
  <c r="BA174" i="101"/>
  <c r="AX174" i="101"/>
  <c r="AV174" i="101"/>
  <c r="AT174" i="101"/>
  <c r="AR174" i="101"/>
  <c r="AP174" i="101"/>
  <c r="AN174" i="101"/>
  <c r="AL174" i="101"/>
  <c r="BY173" i="101"/>
  <c r="BW173" i="101"/>
  <c r="BU173" i="101"/>
  <c r="BS173" i="101"/>
  <c r="BQ173" i="101"/>
  <c r="BO173" i="101"/>
  <c r="BM173" i="101"/>
  <c r="BK173" i="101"/>
  <c r="BI173" i="101"/>
  <c r="BF173" i="101"/>
  <c r="BC173" i="101"/>
  <c r="BA173" i="101"/>
  <c r="AX173" i="101"/>
  <c r="AV173" i="101"/>
  <c r="AT173" i="101"/>
  <c r="AR173" i="101"/>
  <c r="AP173" i="101"/>
  <c r="AN173" i="101"/>
  <c r="AL173" i="101"/>
  <c r="D173" i="101"/>
  <c r="AL81" i="93"/>
  <c r="AN81" i="93"/>
  <c r="AP81" i="93"/>
  <c r="AR81" i="93"/>
  <c r="AT81" i="93"/>
  <c r="AV81" i="93"/>
  <c r="AX81" i="93"/>
  <c r="BA81" i="93"/>
  <c r="BC81" i="93"/>
  <c r="BF81" i="93"/>
  <c r="BI81" i="93"/>
  <c r="BK81" i="93"/>
  <c r="BM81" i="93"/>
  <c r="BO81" i="93"/>
  <c r="BQ81" i="93"/>
  <c r="BS81" i="93"/>
  <c r="BU81" i="93"/>
  <c r="BW81" i="93"/>
  <c r="BY81" i="93"/>
  <c r="AL82" i="93"/>
  <c r="AN82" i="93"/>
  <c r="AP82" i="93"/>
  <c r="AR82" i="93"/>
  <c r="AT82" i="93"/>
  <c r="AV82" i="93"/>
  <c r="AX82" i="93"/>
  <c r="BA82" i="93"/>
  <c r="BC82" i="93"/>
  <c r="BF82" i="93"/>
  <c r="BI82" i="93"/>
  <c r="BK82" i="93"/>
  <c r="BM82" i="93"/>
  <c r="BO82" i="93"/>
  <c r="BQ82" i="93"/>
  <c r="BS82" i="93"/>
  <c r="BU82" i="93"/>
  <c r="BW82" i="93"/>
  <c r="BY82" i="93"/>
  <c r="AL83" i="93"/>
  <c r="AN83" i="93"/>
  <c r="AP83" i="93"/>
  <c r="AR83" i="93"/>
  <c r="AT83" i="93"/>
  <c r="AV83" i="93"/>
  <c r="AX83" i="93"/>
  <c r="BA83" i="93"/>
  <c r="BC83" i="93"/>
  <c r="BF83" i="93"/>
  <c r="BI83" i="93"/>
  <c r="BK83" i="93"/>
  <c r="BM83" i="93"/>
  <c r="BO83" i="93"/>
  <c r="BQ83" i="93"/>
  <c r="BS83" i="93"/>
  <c r="BU83" i="93"/>
  <c r="BW83" i="93"/>
  <c r="BY83" i="93"/>
  <c r="AL84" i="93"/>
  <c r="AN84" i="93"/>
  <c r="AP84" i="93"/>
  <c r="AR84" i="93"/>
  <c r="AT84" i="93"/>
  <c r="AV84" i="93"/>
  <c r="AX84" i="93"/>
  <c r="BA84" i="93"/>
  <c r="BC84" i="93"/>
  <c r="BF84" i="93"/>
  <c r="BI84" i="93"/>
  <c r="BK84" i="93"/>
  <c r="BM84" i="93"/>
  <c r="BO84" i="93"/>
  <c r="BQ84" i="93"/>
  <c r="BS84" i="93"/>
  <c r="BU84" i="93"/>
  <c r="BW84" i="93"/>
  <c r="BY84" i="93"/>
  <c r="AL83" i="94"/>
  <c r="AN83" i="94"/>
  <c r="AP83" i="94"/>
  <c r="AR83" i="94"/>
  <c r="AT83" i="94"/>
  <c r="AV83" i="94"/>
  <c r="AX83" i="94"/>
  <c r="BA83" i="94"/>
  <c r="BC83" i="94"/>
  <c r="BF83" i="94"/>
  <c r="BI83" i="94"/>
  <c r="BK83" i="94"/>
  <c r="BM83" i="94"/>
  <c r="BO83" i="94"/>
  <c r="BQ83" i="94"/>
  <c r="BS83" i="94"/>
  <c r="BU83" i="94"/>
  <c r="BW83" i="94"/>
  <c r="BY83" i="94"/>
  <c r="AL84" i="94"/>
  <c r="AN84" i="94"/>
  <c r="AP84" i="94"/>
  <c r="AR84" i="94"/>
  <c r="AT84" i="94"/>
  <c r="AV84" i="94"/>
  <c r="AX84" i="94"/>
  <c r="BA84" i="94"/>
  <c r="BC84" i="94"/>
  <c r="BF84" i="94"/>
  <c r="BI84" i="94"/>
  <c r="BK84" i="94"/>
  <c r="BM84" i="94"/>
  <c r="BO84" i="94"/>
  <c r="BQ84" i="94"/>
  <c r="BS84" i="94"/>
  <c r="BU84" i="94"/>
  <c r="BW84" i="94"/>
  <c r="BY84" i="94"/>
  <c r="AL85" i="94"/>
  <c r="AN85" i="94"/>
  <c r="AP85" i="94"/>
  <c r="AR85" i="94"/>
  <c r="AT85" i="94"/>
  <c r="AV85" i="94"/>
  <c r="AX85" i="94"/>
  <c r="BA85" i="94"/>
  <c r="BC85" i="94"/>
  <c r="BF85" i="94"/>
  <c r="BI85" i="94"/>
  <c r="BK85" i="94"/>
  <c r="BM85" i="94"/>
  <c r="BO85" i="94"/>
  <c r="BQ85" i="94"/>
  <c r="BS85" i="94"/>
  <c r="BU85" i="94"/>
  <c r="BW85" i="94"/>
  <c r="BY85" i="94"/>
  <c r="AL86" i="94"/>
  <c r="AN86" i="94"/>
  <c r="AP86" i="94"/>
  <c r="AR86" i="94"/>
  <c r="AT86" i="94"/>
  <c r="AV86" i="94"/>
  <c r="AX86" i="94"/>
  <c r="BA86" i="94"/>
  <c r="BC86" i="94"/>
  <c r="BF86" i="94"/>
  <c r="BI86" i="94"/>
  <c r="BK86" i="94"/>
  <c r="BM86" i="94"/>
  <c r="BO86" i="94"/>
  <c r="BQ86" i="94"/>
  <c r="BS86" i="94"/>
  <c r="BU86" i="94"/>
  <c r="BW86" i="94"/>
  <c r="BY86" i="94"/>
  <c r="AL79" i="95"/>
  <c r="AN79" i="95"/>
  <c r="AP79" i="95"/>
  <c r="AR79" i="95"/>
  <c r="AT79" i="95"/>
  <c r="AV79" i="95"/>
  <c r="AX79" i="95"/>
  <c r="BA79" i="95"/>
  <c r="BC79" i="95"/>
  <c r="BF79" i="95"/>
  <c r="BI79" i="95"/>
  <c r="BK79" i="95"/>
  <c r="BM79" i="95"/>
  <c r="BO79" i="95"/>
  <c r="BQ79" i="95"/>
  <c r="BS79" i="95"/>
  <c r="BU79" i="95"/>
  <c r="BW79" i="95"/>
  <c r="BY79" i="95"/>
  <c r="AL80" i="95"/>
  <c r="AN80" i="95"/>
  <c r="AP80" i="95"/>
  <c r="AR80" i="95"/>
  <c r="AT80" i="95"/>
  <c r="AV80" i="95"/>
  <c r="AX80" i="95"/>
  <c r="BA80" i="95"/>
  <c r="BC80" i="95"/>
  <c r="BF80" i="95"/>
  <c r="BI80" i="95"/>
  <c r="BK80" i="95"/>
  <c r="BM80" i="95"/>
  <c r="BO80" i="95"/>
  <c r="BQ80" i="95"/>
  <c r="BS80" i="95"/>
  <c r="BU80" i="95"/>
  <c r="BW80" i="95"/>
  <c r="BY80" i="95"/>
  <c r="AL81" i="95"/>
  <c r="AN81" i="95"/>
  <c r="AP81" i="95"/>
  <c r="AR81" i="95"/>
  <c r="AT81" i="95"/>
  <c r="AV81" i="95"/>
  <c r="AX81" i="95"/>
  <c r="BA81" i="95"/>
  <c r="BC81" i="95"/>
  <c r="BF81" i="95"/>
  <c r="BI81" i="95"/>
  <c r="BK81" i="95"/>
  <c r="BM81" i="95"/>
  <c r="BO81" i="95"/>
  <c r="BQ81" i="95"/>
  <c r="BS81" i="95"/>
  <c r="BU81" i="95"/>
  <c r="BW81" i="95"/>
  <c r="BY81" i="95"/>
  <c r="AL82" i="95"/>
  <c r="AN82" i="95"/>
  <c r="AP82" i="95"/>
  <c r="AR82" i="95"/>
  <c r="AT82" i="95"/>
  <c r="AV82" i="95"/>
  <c r="AX82" i="95"/>
  <c r="BA82" i="95"/>
  <c r="BC82" i="95"/>
  <c r="BF82" i="95"/>
  <c r="BI82" i="95"/>
  <c r="BK82" i="95"/>
  <c r="BM82" i="95"/>
  <c r="BO82" i="95"/>
  <c r="BQ82" i="95"/>
  <c r="BS82" i="95"/>
  <c r="BU82" i="95"/>
  <c r="BW82" i="95"/>
  <c r="BY82" i="95"/>
  <c r="AL79" i="96"/>
  <c r="AN79" i="96"/>
  <c r="AP79" i="96"/>
  <c r="AR79" i="96"/>
  <c r="AT79" i="96"/>
  <c r="AV79" i="96"/>
  <c r="AX79" i="96"/>
  <c r="BA79" i="96"/>
  <c r="BC79" i="96"/>
  <c r="BF79" i="96"/>
  <c r="BI79" i="96"/>
  <c r="BK79" i="96"/>
  <c r="BM79" i="96"/>
  <c r="BO79" i="96"/>
  <c r="BQ79" i="96"/>
  <c r="BS79" i="96"/>
  <c r="BU79" i="96"/>
  <c r="BW79" i="96"/>
  <c r="BY79" i="96"/>
  <c r="AL80" i="96"/>
  <c r="AN80" i="96"/>
  <c r="AP80" i="96"/>
  <c r="AR80" i="96"/>
  <c r="AT80" i="96"/>
  <c r="AV80" i="96"/>
  <c r="AX80" i="96"/>
  <c r="BA80" i="96"/>
  <c r="BC80" i="96"/>
  <c r="BF80" i="96"/>
  <c r="BI80" i="96"/>
  <c r="BK80" i="96"/>
  <c r="BM80" i="96"/>
  <c r="BO80" i="96"/>
  <c r="BQ80" i="96"/>
  <c r="BS80" i="96"/>
  <c r="BU80" i="96"/>
  <c r="BW80" i="96"/>
  <c r="BY80" i="96"/>
  <c r="AL81" i="96"/>
  <c r="AN81" i="96"/>
  <c r="AP81" i="96"/>
  <c r="AR81" i="96"/>
  <c r="AT81" i="96"/>
  <c r="AV81" i="96"/>
  <c r="AX81" i="96"/>
  <c r="BA81" i="96"/>
  <c r="BC81" i="96"/>
  <c r="BF81" i="96"/>
  <c r="BI81" i="96"/>
  <c r="BK81" i="96"/>
  <c r="BM81" i="96"/>
  <c r="BO81" i="96"/>
  <c r="BQ81" i="96"/>
  <c r="BS81" i="96"/>
  <c r="BU81" i="96"/>
  <c r="BW81" i="96"/>
  <c r="BY81" i="96"/>
  <c r="AL82" i="96"/>
  <c r="AN82" i="96"/>
  <c r="AP82" i="96"/>
  <c r="AR82" i="96"/>
  <c r="AT82" i="96"/>
  <c r="AV82" i="96"/>
  <c r="AX82" i="96"/>
  <c r="BA82" i="96"/>
  <c r="BC82" i="96"/>
  <c r="BF82" i="96"/>
  <c r="BI82" i="96"/>
  <c r="BK82" i="96"/>
  <c r="BM82" i="96"/>
  <c r="BO82" i="96"/>
  <c r="BQ82" i="96"/>
  <c r="BS82" i="96"/>
  <c r="BU82" i="96"/>
  <c r="BW82" i="96"/>
  <c r="BY82" i="96"/>
  <c r="AL79" i="97"/>
  <c r="AN79" i="97"/>
  <c r="AP79" i="97"/>
  <c r="AR79" i="97"/>
  <c r="AT79" i="97"/>
  <c r="AV79" i="97"/>
  <c r="AX79" i="97"/>
  <c r="BA79" i="97"/>
  <c r="BC79" i="97"/>
  <c r="BF79" i="97"/>
  <c r="BI79" i="97"/>
  <c r="BK79" i="97"/>
  <c r="BM79" i="97"/>
  <c r="BO79" i="97"/>
  <c r="BQ79" i="97"/>
  <c r="BS79" i="97"/>
  <c r="BU79" i="97"/>
  <c r="BW79" i="97"/>
  <c r="BY79" i="97"/>
  <c r="AL80" i="97"/>
  <c r="AN80" i="97"/>
  <c r="AP80" i="97"/>
  <c r="AR80" i="97"/>
  <c r="AT80" i="97"/>
  <c r="AV80" i="97"/>
  <c r="AX80" i="97"/>
  <c r="BA80" i="97"/>
  <c r="BC80" i="97"/>
  <c r="BF80" i="97"/>
  <c r="BI80" i="97"/>
  <c r="BK80" i="97"/>
  <c r="BM80" i="97"/>
  <c r="BO80" i="97"/>
  <c r="BQ80" i="97"/>
  <c r="BS80" i="97"/>
  <c r="BU80" i="97"/>
  <c r="BW80" i="97"/>
  <c r="BY80" i="97"/>
  <c r="AL81" i="97"/>
  <c r="AN81" i="97"/>
  <c r="AP81" i="97"/>
  <c r="AR81" i="97"/>
  <c r="AT81" i="97"/>
  <c r="AV81" i="97"/>
  <c r="AX81" i="97"/>
  <c r="BA81" i="97"/>
  <c r="BC81" i="97"/>
  <c r="BF81" i="97"/>
  <c r="BI81" i="97"/>
  <c r="BK81" i="97"/>
  <c r="BM81" i="97"/>
  <c r="BO81" i="97"/>
  <c r="BQ81" i="97"/>
  <c r="BS81" i="97"/>
  <c r="BU81" i="97"/>
  <c r="BW81" i="97"/>
  <c r="BY81" i="97"/>
  <c r="AL82" i="97"/>
  <c r="AN82" i="97"/>
  <c r="AP82" i="97"/>
  <c r="AR82" i="97"/>
  <c r="AT82" i="97"/>
  <c r="AV82" i="97"/>
  <c r="AX82" i="97"/>
  <c r="BA82" i="97"/>
  <c r="BC82" i="97"/>
  <c r="BF82" i="97"/>
  <c r="BI82" i="97"/>
  <c r="BK82" i="97"/>
  <c r="BM82" i="97"/>
  <c r="BO82" i="97"/>
  <c r="BQ82" i="97"/>
  <c r="BS82" i="97"/>
  <c r="BU82" i="97"/>
  <c r="BW82" i="97"/>
  <c r="BY82" i="97"/>
  <c r="AL81" i="98"/>
  <c r="AN81" i="98"/>
  <c r="AP81" i="98"/>
  <c r="AR81" i="98"/>
  <c r="AT81" i="98"/>
  <c r="AV81" i="98"/>
  <c r="AX81" i="98"/>
  <c r="BA81" i="98"/>
  <c r="BC81" i="98"/>
  <c r="BF81" i="98"/>
  <c r="BI81" i="98"/>
  <c r="BK81" i="98"/>
  <c r="BM81" i="98"/>
  <c r="BO81" i="98"/>
  <c r="BQ81" i="98"/>
  <c r="BS81" i="98"/>
  <c r="BU81" i="98"/>
  <c r="BW81" i="98"/>
  <c r="BY81" i="98"/>
  <c r="AL82" i="98"/>
  <c r="AN82" i="98"/>
  <c r="AP82" i="98"/>
  <c r="AR82" i="98"/>
  <c r="AT82" i="98"/>
  <c r="AV82" i="98"/>
  <c r="AX82" i="98"/>
  <c r="BA82" i="98"/>
  <c r="BC82" i="98"/>
  <c r="BF82" i="98"/>
  <c r="BI82" i="98"/>
  <c r="BK82" i="98"/>
  <c r="BM82" i="98"/>
  <c r="BO82" i="98"/>
  <c r="BQ82" i="98"/>
  <c r="BS82" i="98"/>
  <c r="BU82" i="98"/>
  <c r="BW82" i="98"/>
  <c r="BY82" i="98"/>
  <c r="AL83" i="98"/>
  <c r="AN83" i="98"/>
  <c r="AP83" i="98"/>
  <c r="AR83" i="98"/>
  <c r="AT83" i="98"/>
  <c r="AV83" i="98"/>
  <c r="AX83" i="98"/>
  <c r="BA83" i="98"/>
  <c r="BC83" i="98"/>
  <c r="BF83" i="98"/>
  <c r="BI83" i="98"/>
  <c r="BK83" i="98"/>
  <c r="BM83" i="98"/>
  <c r="BO83" i="98"/>
  <c r="BQ83" i="98"/>
  <c r="BS83" i="98"/>
  <c r="BU83" i="98"/>
  <c r="BW83" i="98"/>
  <c r="BY83" i="98"/>
  <c r="AL84" i="98"/>
  <c r="AN84" i="98"/>
  <c r="AP84" i="98"/>
  <c r="AR84" i="98"/>
  <c r="AT84" i="98"/>
  <c r="AV84" i="98"/>
  <c r="AX84" i="98"/>
  <c r="BA84" i="98"/>
  <c r="BC84" i="98"/>
  <c r="BF84" i="98"/>
  <c r="BI84" i="98"/>
  <c r="BK84" i="98"/>
  <c r="BM84" i="98"/>
  <c r="BO84" i="98"/>
  <c r="BQ84" i="98"/>
  <c r="BS84" i="98"/>
  <c r="BU84" i="98"/>
  <c r="BW84" i="98"/>
  <c r="BY84" i="98"/>
  <c r="AL81" i="99"/>
  <c r="AN81" i="99"/>
  <c r="AP81" i="99"/>
  <c r="AR81" i="99"/>
  <c r="AT81" i="99"/>
  <c r="AV81" i="99"/>
  <c r="AX81" i="99"/>
  <c r="BA81" i="99"/>
  <c r="BC81" i="99"/>
  <c r="BF81" i="99"/>
  <c r="BI81" i="99"/>
  <c r="BK81" i="99"/>
  <c r="BM81" i="99"/>
  <c r="BO81" i="99"/>
  <c r="BQ81" i="99"/>
  <c r="BS81" i="99"/>
  <c r="BU81" i="99"/>
  <c r="BW81" i="99"/>
  <c r="BY81" i="99"/>
  <c r="AL82" i="99"/>
  <c r="AN82" i="99"/>
  <c r="AP82" i="99"/>
  <c r="AR82" i="99"/>
  <c r="AT82" i="99"/>
  <c r="AV82" i="99"/>
  <c r="AX82" i="99"/>
  <c r="BA82" i="99"/>
  <c r="BC82" i="99"/>
  <c r="BF82" i="99"/>
  <c r="BI82" i="99"/>
  <c r="BK82" i="99"/>
  <c r="BM82" i="99"/>
  <c r="BO82" i="99"/>
  <c r="BQ82" i="99"/>
  <c r="BS82" i="99"/>
  <c r="BU82" i="99"/>
  <c r="BW82" i="99"/>
  <c r="BY82" i="99"/>
  <c r="AL83" i="99"/>
  <c r="AN83" i="99"/>
  <c r="AP83" i="99"/>
  <c r="AR83" i="99"/>
  <c r="AT83" i="99"/>
  <c r="AV83" i="99"/>
  <c r="AX83" i="99"/>
  <c r="BA83" i="99"/>
  <c r="BC83" i="99"/>
  <c r="BF83" i="99"/>
  <c r="BI83" i="99"/>
  <c r="BK83" i="99"/>
  <c r="BM83" i="99"/>
  <c r="BO83" i="99"/>
  <c r="BQ83" i="99"/>
  <c r="BS83" i="99"/>
  <c r="BU83" i="99"/>
  <c r="BW83" i="99"/>
  <c r="BY83" i="99"/>
  <c r="AL84" i="99"/>
  <c r="AN84" i="99"/>
  <c r="AP84" i="99"/>
  <c r="AR84" i="99"/>
  <c r="AT84" i="99"/>
  <c r="AV84" i="99"/>
  <c r="AX84" i="99"/>
  <c r="BA84" i="99"/>
  <c r="BC84" i="99"/>
  <c r="BF84" i="99"/>
  <c r="BI84" i="99"/>
  <c r="BK84" i="99"/>
  <c r="BM84" i="99"/>
  <c r="BO84" i="99"/>
  <c r="BQ84" i="99"/>
  <c r="BS84" i="99"/>
  <c r="BU84" i="99"/>
  <c r="BW84" i="99"/>
  <c r="BY84" i="99"/>
  <c r="D83" i="99"/>
  <c r="D81" i="99"/>
  <c r="D83" i="98"/>
  <c r="D81" i="98"/>
  <c r="D81" i="97"/>
  <c r="D79" i="97"/>
  <c r="D81" i="96"/>
  <c r="D79" i="96"/>
  <c r="D81" i="95"/>
  <c r="D79" i="95"/>
  <c r="D85" i="94"/>
  <c r="D83" i="94"/>
  <c r="D83" i="93"/>
  <c r="D81" i="93"/>
  <c r="BY78" i="103"/>
  <c r="BW78" i="103"/>
  <c r="BU78" i="103"/>
  <c r="BS78" i="103"/>
  <c r="BQ78" i="103"/>
  <c r="BO78" i="103"/>
  <c r="BM78" i="103"/>
  <c r="BK78" i="103"/>
  <c r="BI78" i="103"/>
  <c r="BF78" i="103"/>
  <c r="BC78" i="103"/>
  <c r="BA78" i="103"/>
  <c r="AX78" i="103"/>
  <c r="AV78" i="103"/>
  <c r="AT78" i="103"/>
  <c r="AR78" i="103"/>
  <c r="AP78" i="103"/>
  <c r="AN78" i="103"/>
  <c r="AL78" i="103"/>
  <c r="BY77" i="103"/>
  <c r="BW77" i="103"/>
  <c r="BU77" i="103"/>
  <c r="BS77" i="103"/>
  <c r="BQ77" i="103"/>
  <c r="BO77" i="103"/>
  <c r="BM77" i="103"/>
  <c r="BK77" i="103"/>
  <c r="BI77" i="103"/>
  <c r="BF77" i="103"/>
  <c r="BC77" i="103"/>
  <c r="BA77" i="103"/>
  <c r="AX77" i="103"/>
  <c r="AV77" i="103"/>
  <c r="AT77" i="103"/>
  <c r="AR77" i="103"/>
  <c r="AP77" i="103"/>
  <c r="AN77" i="103"/>
  <c r="AL77" i="103"/>
  <c r="BY78" i="102"/>
  <c r="BW78" i="102"/>
  <c r="BU78" i="102"/>
  <c r="BS78" i="102"/>
  <c r="BQ78" i="102"/>
  <c r="BO78" i="102"/>
  <c r="BM78" i="102"/>
  <c r="BK78" i="102"/>
  <c r="BI78" i="102"/>
  <c r="BF78" i="102"/>
  <c r="BC78" i="102"/>
  <c r="BA78" i="102"/>
  <c r="AX78" i="102"/>
  <c r="AV78" i="102"/>
  <c r="AT78" i="102"/>
  <c r="AR78" i="102"/>
  <c r="AP78" i="102"/>
  <c r="AN78" i="102"/>
  <c r="AL78" i="102"/>
  <c r="BY77" i="102"/>
  <c r="BW77" i="102"/>
  <c r="BU77" i="102"/>
  <c r="BS77" i="102"/>
  <c r="BQ77" i="102"/>
  <c r="BO77" i="102"/>
  <c r="BM77" i="102"/>
  <c r="BK77" i="102"/>
  <c r="BI77" i="102"/>
  <c r="BF77" i="102"/>
  <c r="BC77" i="102"/>
  <c r="BA77" i="102"/>
  <c r="AX77" i="102"/>
  <c r="AV77" i="102"/>
  <c r="AT77" i="102"/>
  <c r="AR77" i="102"/>
  <c r="AP77" i="102"/>
  <c r="AN77" i="102"/>
  <c r="AL77" i="102"/>
  <c r="BY80" i="101"/>
  <c r="BW80" i="101"/>
  <c r="BU80" i="101"/>
  <c r="BS80" i="101"/>
  <c r="BQ80" i="101"/>
  <c r="BO80" i="101"/>
  <c r="BM80" i="101"/>
  <c r="BK80" i="101"/>
  <c r="BI80" i="101"/>
  <c r="BF80" i="101"/>
  <c r="BC80" i="101"/>
  <c r="BA80" i="101"/>
  <c r="AX80" i="101"/>
  <c r="AV80" i="101"/>
  <c r="AT80" i="101"/>
  <c r="AR80" i="101"/>
  <c r="AP80" i="101"/>
  <c r="AN80" i="101"/>
  <c r="AL80" i="101"/>
  <c r="BY79" i="101"/>
  <c r="BW79" i="101"/>
  <c r="BU79" i="101"/>
  <c r="BS79" i="101"/>
  <c r="BQ79" i="101"/>
  <c r="BO79" i="101"/>
  <c r="BM79" i="101"/>
  <c r="BK79" i="101"/>
  <c r="BI79" i="101"/>
  <c r="BF79" i="101"/>
  <c r="BC79" i="101"/>
  <c r="BA79" i="101"/>
  <c r="AX79" i="101"/>
  <c r="AV79" i="101"/>
  <c r="AT79" i="101"/>
  <c r="AR79" i="101"/>
  <c r="AP79" i="101"/>
  <c r="AN79" i="101"/>
  <c r="AL79" i="101"/>
  <c r="BY80" i="100"/>
  <c r="BW80" i="100"/>
  <c r="BU80" i="100"/>
  <c r="BS80" i="100"/>
  <c r="BQ80" i="100"/>
  <c r="BO80" i="100"/>
  <c r="BM80" i="100"/>
  <c r="BK80" i="100"/>
  <c r="BI80" i="100"/>
  <c r="BF80" i="100"/>
  <c r="BC80" i="100"/>
  <c r="BA80" i="100"/>
  <c r="AX80" i="100"/>
  <c r="AV80" i="100"/>
  <c r="AT80" i="100"/>
  <c r="AR80" i="100"/>
  <c r="AP80" i="100"/>
  <c r="AN80" i="100"/>
  <c r="AL80" i="100"/>
  <c r="BY79" i="100"/>
  <c r="BW79" i="100"/>
  <c r="BU79" i="100"/>
  <c r="BS79" i="100"/>
  <c r="BQ79" i="100"/>
  <c r="BO79" i="100"/>
  <c r="BM79" i="100"/>
  <c r="BK79" i="100"/>
  <c r="BI79" i="100"/>
  <c r="BF79" i="100"/>
  <c r="BC79" i="100"/>
  <c r="BA79" i="100"/>
  <c r="AX79" i="100"/>
  <c r="AV79" i="100"/>
  <c r="AT79" i="100"/>
  <c r="AR79" i="100"/>
  <c r="AP79" i="100"/>
  <c r="AN79" i="100"/>
  <c r="AL79" i="100"/>
  <c r="BY78" i="99"/>
  <c r="BW78" i="99"/>
  <c r="BU78" i="99"/>
  <c r="BS78" i="99"/>
  <c r="BQ78" i="99"/>
  <c r="BO78" i="99"/>
  <c r="BM78" i="99"/>
  <c r="BK78" i="99"/>
  <c r="BI78" i="99"/>
  <c r="BF78" i="99"/>
  <c r="BC78" i="99"/>
  <c r="BA78" i="99"/>
  <c r="AX78" i="99"/>
  <c r="AV78" i="99"/>
  <c r="AT78" i="99"/>
  <c r="AR78" i="99"/>
  <c r="AP78" i="99"/>
  <c r="AN78" i="99"/>
  <c r="AL78" i="99"/>
  <c r="BY77" i="99"/>
  <c r="BW77" i="99"/>
  <c r="BU77" i="99"/>
  <c r="BS77" i="99"/>
  <c r="BQ77" i="99"/>
  <c r="BO77" i="99"/>
  <c r="BM77" i="99"/>
  <c r="BK77" i="99"/>
  <c r="BI77" i="99"/>
  <c r="BF77" i="99"/>
  <c r="BC77" i="99"/>
  <c r="BA77" i="99"/>
  <c r="AX77" i="99"/>
  <c r="AV77" i="99"/>
  <c r="AT77" i="99"/>
  <c r="AR77" i="99"/>
  <c r="AP77" i="99"/>
  <c r="AN77" i="99"/>
  <c r="AL77" i="99"/>
  <c r="BY78" i="98"/>
  <c r="BW78" i="98"/>
  <c r="BU78" i="98"/>
  <c r="BS78" i="98"/>
  <c r="BQ78" i="98"/>
  <c r="BO78" i="98"/>
  <c r="BM78" i="98"/>
  <c r="BK78" i="98"/>
  <c r="BI78" i="98"/>
  <c r="BF78" i="98"/>
  <c r="BC78" i="98"/>
  <c r="BA78" i="98"/>
  <c r="AX78" i="98"/>
  <c r="AV78" i="98"/>
  <c r="AT78" i="98"/>
  <c r="AR78" i="98"/>
  <c r="AP78" i="98"/>
  <c r="AN78" i="98"/>
  <c r="AL78" i="98"/>
  <c r="BY77" i="98"/>
  <c r="BW77" i="98"/>
  <c r="BU77" i="98"/>
  <c r="BS77" i="98"/>
  <c r="BQ77" i="98"/>
  <c r="BO77" i="98"/>
  <c r="BM77" i="98"/>
  <c r="BK77" i="98"/>
  <c r="BI77" i="98"/>
  <c r="BF77" i="98"/>
  <c r="BC77" i="98"/>
  <c r="BA77" i="98"/>
  <c r="AX77" i="98"/>
  <c r="AV77" i="98"/>
  <c r="AT77" i="98"/>
  <c r="AR77" i="98"/>
  <c r="AP77" i="98"/>
  <c r="AN77" i="98"/>
  <c r="AL77" i="98"/>
  <c r="BY76" i="97"/>
  <c r="BW76" i="97"/>
  <c r="BU76" i="97"/>
  <c r="BS76" i="97"/>
  <c r="BQ76" i="97"/>
  <c r="BO76" i="97"/>
  <c r="BM76" i="97"/>
  <c r="BK76" i="97"/>
  <c r="BI76" i="97"/>
  <c r="BF76" i="97"/>
  <c r="BC76" i="97"/>
  <c r="BA76" i="97"/>
  <c r="AX76" i="97"/>
  <c r="AV76" i="97"/>
  <c r="AT76" i="97"/>
  <c r="AR76" i="97"/>
  <c r="AP76" i="97"/>
  <c r="AN76" i="97"/>
  <c r="AL76" i="97"/>
  <c r="BY75" i="97"/>
  <c r="BW75" i="97"/>
  <c r="BU75" i="97"/>
  <c r="BS75" i="97"/>
  <c r="BQ75" i="97"/>
  <c r="BO75" i="97"/>
  <c r="BM75" i="97"/>
  <c r="BK75" i="97"/>
  <c r="BI75" i="97"/>
  <c r="BF75" i="97"/>
  <c r="BC75" i="97"/>
  <c r="BA75" i="97"/>
  <c r="AX75" i="97"/>
  <c r="AV75" i="97"/>
  <c r="AT75" i="97"/>
  <c r="AR75" i="97"/>
  <c r="AP75" i="97"/>
  <c r="AN75" i="97"/>
  <c r="AL75" i="97"/>
  <c r="BY76" i="96"/>
  <c r="BW76" i="96"/>
  <c r="BU76" i="96"/>
  <c r="BS76" i="96"/>
  <c r="BQ76" i="96"/>
  <c r="BO76" i="96"/>
  <c r="BM76" i="96"/>
  <c r="BK76" i="96"/>
  <c r="BI76" i="96"/>
  <c r="BF76" i="96"/>
  <c r="BC76" i="96"/>
  <c r="BA76" i="96"/>
  <c r="AX76" i="96"/>
  <c r="AV76" i="96"/>
  <c r="AT76" i="96"/>
  <c r="AR76" i="96"/>
  <c r="AP76" i="96"/>
  <c r="AN76" i="96"/>
  <c r="AL76" i="96"/>
  <c r="BY75" i="96"/>
  <c r="BW75" i="96"/>
  <c r="BU75" i="96"/>
  <c r="BS75" i="96"/>
  <c r="BQ75" i="96"/>
  <c r="BO75" i="96"/>
  <c r="BM75" i="96"/>
  <c r="BK75" i="96"/>
  <c r="BI75" i="96"/>
  <c r="BF75" i="96"/>
  <c r="BC75" i="96"/>
  <c r="BA75" i="96"/>
  <c r="AX75" i="96"/>
  <c r="AV75" i="96"/>
  <c r="AT75" i="96"/>
  <c r="AR75" i="96"/>
  <c r="AP75" i="96"/>
  <c r="AN75" i="96"/>
  <c r="AL75" i="96"/>
  <c r="BY76" i="95"/>
  <c r="BW76" i="95"/>
  <c r="BU76" i="95"/>
  <c r="BS76" i="95"/>
  <c r="BQ76" i="95"/>
  <c r="BO76" i="95"/>
  <c r="BM76" i="95"/>
  <c r="BK76" i="95"/>
  <c r="BI76" i="95"/>
  <c r="BF76" i="95"/>
  <c r="BC76" i="95"/>
  <c r="BA76" i="95"/>
  <c r="AX76" i="95"/>
  <c r="AV76" i="95"/>
  <c r="AT76" i="95"/>
  <c r="AR76" i="95"/>
  <c r="AP76" i="95"/>
  <c r="AN76" i="95"/>
  <c r="AL76" i="95"/>
  <c r="BY75" i="95"/>
  <c r="BW75" i="95"/>
  <c r="BU75" i="95"/>
  <c r="BS75" i="95"/>
  <c r="BQ75" i="95"/>
  <c r="BO75" i="95"/>
  <c r="BM75" i="95"/>
  <c r="BK75" i="95"/>
  <c r="BI75" i="95"/>
  <c r="BF75" i="95"/>
  <c r="BC75" i="95"/>
  <c r="BA75" i="95"/>
  <c r="AX75" i="95"/>
  <c r="AV75" i="95"/>
  <c r="AT75" i="95"/>
  <c r="AR75" i="95"/>
  <c r="AP75" i="95"/>
  <c r="AN75" i="95"/>
  <c r="AL75" i="95"/>
  <c r="BY80" i="94"/>
  <c r="BW80" i="94"/>
  <c r="BU80" i="94"/>
  <c r="BS80" i="94"/>
  <c r="BQ80" i="94"/>
  <c r="BO80" i="94"/>
  <c r="BM80" i="94"/>
  <c r="BK80" i="94"/>
  <c r="BI80" i="94"/>
  <c r="BF80" i="94"/>
  <c r="BC80" i="94"/>
  <c r="BA80" i="94"/>
  <c r="AX80" i="94"/>
  <c r="AV80" i="94"/>
  <c r="AT80" i="94"/>
  <c r="AR80" i="94"/>
  <c r="AP80" i="94"/>
  <c r="AN80" i="94"/>
  <c r="AL80" i="94"/>
  <c r="BY79" i="94"/>
  <c r="BW79" i="94"/>
  <c r="BU79" i="94"/>
  <c r="BS79" i="94"/>
  <c r="BQ79" i="94"/>
  <c r="BO79" i="94"/>
  <c r="BM79" i="94"/>
  <c r="BK79" i="94"/>
  <c r="BI79" i="94"/>
  <c r="BF79" i="94"/>
  <c r="BC79" i="94"/>
  <c r="BA79" i="94"/>
  <c r="AX79" i="94"/>
  <c r="AV79" i="94"/>
  <c r="AT79" i="94"/>
  <c r="AR79" i="94"/>
  <c r="AP79" i="94"/>
  <c r="AN79" i="94"/>
  <c r="AL79" i="94"/>
  <c r="D79" i="94"/>
  <c r="D77" i="93"/>
  <c r="BY78" i="93"/>
  <c r="BW78" i="93"/>
  <c r="BU78" i="93"/>
  <c r="BS78" i="93"/>
  <c r="BQ78" i="93"/>
  <c r="BO78" i="93"/>
  <c r="BM78" i="93"/>
  <c r="BK78" i="93"/>
  <c r="BI78" i="93"/>
  <c r="BF78" i="93"/>
  <c r="BC78" i="93"/>
  <c r="BA78" i="93"/>
  <c r="AX78" i="93"/>
  <c r="AV78" i="93"/>
  <c r="AT78" i="93"/>
  <c r="AR78" i="93"/>
  <c r="AP78" i="93"/>
  <c r="AN78" i="93"/>
  <c r="AL78" i="93"/>
  <c r="BY77" i="93"/>
  <c r="BW77" i="93"/>
  <c r="BU77" i="93"/>
  <c r="BS77" i="93"/>
  <c r="BQ77" i="93"/>
  <c r="BO77" i="93"/>
  <c r="BM77" i="93"/>
  <c r="BK77" i="93"/>
  <c r="BI77" i="93"/>
  <c r="BF77" i="93"/>
  <c r="BC77" i="93"/>
  <c r="BA77" i="93"/>
  <c r="AX77" i="93"/>
  <c r="AV77" i="93"/>
  <c r="AT77" i="93"/>
  <c r="AR77" i="93"/>
  <c r="AP77" i="93"/>
  <c r="AN77" i="93"/>
  <c r="AL77" i="93"/>
  <c r="AL81" i="92"/>
  <c r="AN81" i="92"/>
  <c r="AP81" i="92"/>
  <c r="AR81" i="92"/>
  <c r="AT81" i="92"/>
  <c r="AV81" i="92"/>
  <c r="AX81" i="92"/>
  <c r="BA81" i="92"/>
  <c r="BC81" i="92"/>
  <c r="BF81" i="92"/>
  <c r="BI81" i="92"/>
  <c r="BK81" i="92"/>
  <c r="BM81" i="92"/>
  <c r="BO81" i="92"/>
  <c r="BQ81" i="92"/>
  <c r="BS81" i="92"/>
  <c r="BU81" i="92"/>
  <c r="BW81" i="92"/>
  <c r="BY81" i="92"/>
  <c r="AL82" i="92"/>
  <c r="AN82" i="92"/>
  <c r="AP82" i="92"/>
  <c r="AR82" i="92"/>
  <c r="AT82" i="92"/>
  <c r="AV82" i="92"/>
  <c r="AX82" i="92"/>
  <c r="BA82" i="92"/>
  <c r="BC82" i="92"/>
  <c r="BF82" i="92"/>
  <c r="BI82" i="92"/>
  <c r="BK82" i="92"/>
  <c r="BM82" i="92"/>
  <c r="BO82" i="92"/>
  <c r="BQ82" i="92"/>
  <c r="BS82" i="92"/>
  <c r="BU82" i="92"/>
  <c r="BW82" i="92"/>
  <c r="BY82" i="92"/>
  <c r="AL83" i="92"/>
  <c r="AN83" i="92"/>
  <c r="AP83" i="92"/>
  <c r="AR83" i="92"/>
  <c r="AT83" i="92"/>
  <c r="AV83" i="92"/>
  <c r="AX83" i="92"/>
  <c r="BA83" i="92"/>
  <c r="BC83" i="92"/>
  <c r="BF83" i="92"/>
  <c r="BI83" i="92"/>
  <c r="BK83" i="92"/>
  <c r="BM83" i="92"/>
  <c r="BO83" i="92"/>
  <c r="BQ83" i="92"/>
  <c r="BS83" i="92"/>
  <c r="BU83" i="92"/>
  <c r="BW83" i="92"/>
  <c r="BY83" i="92"/>
  <c r="AL84" i="92"/>
  <c r="AN84" i="92"/>
  <c r="AP84" i="92"/>
  <c r="AR84" i="92"/>
  <c r="AT84" i="92"/>
  <c r="AV84" i="92"/>
  <c r="AX84" i="92"/>
  <c r="BA84" i="92"/>
  <c r="BC84" i="92"/>
  <c r="BF84" i="92"/>
  <c r="BI84" i="92"/>
  <c r="BK84" i="92"/>
  <c r="BM84" i="92"/>
  <c r="BO84" i="92"/>
  <c r="BQ84" i="92"/>
  <c r="BS84" i="92"/>
  <c r="BU84" i="92"/>
  <c r="BW84" i="92"/>
  <c r="BY84" i="92"/>
  <c r="D83" i="92"/>
  <c r="D81" i="92"/>
  <c r="D77" i="92"/>
  <c r="BY78" i="92"/>
  <c r="BW78" i="92"/>
  <c r="BU78" i="92"/>
  <c r="BS78" i="92"/>
  <c r="BQ78" i="92"/>
  <c r="BO78" i="92"/>
  <c r="BM78" i="92"/>
  <c r="BK78" i="92"/>
  <c r="BI78" i="92"/>
  <c r="BF78" i="92"/>
  <c r="BC78" i="92"/>
  <c r="BA78" i="92"/>
  <c r="AX78" i="92"/>
  <c r="AV78" i="92"/>
  <c r="AT78" i="92"/>
  <c r="AR78" i="92"/>
  <c r="AP78" i="92"/>
  <c r="AN78" i="92"/>
  <c r="AL78" i="92"/>
  <c r="BY77" i="92"/>
  <c r="BW77" i="92"/>
  <c r="BU77" i="92"/>
  <c r="BS77" i="92"/>
  <c r="BQ77" i="92"/>
  <c r="BO77" i="92"/>
  <c r="BM77" i="92"/>
  <c r="BK77" i="92"/>
  <c r="BI77" i="92"/>
  <c r="BF77" i="92"/>
  <c r="BC77" i="92"/>
  <c r="BA77" i="92"/>
  <c r="AX77" i="92"/>
  <c r="AV77" i="92"/>
  <c r="AT77" i="92"/>
  <c r="AR77" i="92"/>
  <c r="AP77" i="92"/>
  <c r="AN77" i="92"/>
  <c r="AL77" i="92"/>
  <c r="AL23" i="94"/>
  <c r="AN23" i="94"/>
  <c r="AP23" i="94"/>
  <c r="AR23" i="94"/>
  <c r="AT23" i="94"/>
  <c r="AV23" i="94"/>
  <c r="AX23" i="94"/>
  <c r="BA23" i="94"/>
  <c r="BC23" i="94"/>
  <c r="BF23" i="94"/>
  <c r="BI23" i="94"/>
  <c r="BK23" i="94"/>
  <c r="BM23" i="94"/>
  <c r="BO23" i="94"/>
  <c r="BQ23" i="94"/>
  <c r="BS23" i="94"/>
  <c r="BU23" i="94"/>
  <c r="BW23" i="94"/>
  <c r="BY23" i="94"/>
  <c r="AL24" i="94"/>
  <c r="AN24" i="94"/>
  <c r="AP24" i="94"/>
  <c r="AR24" i="94"/>
  <c r="AT24" i="94"/>
  <c r="AV24" i="94"/>
  <c r="AX24" i="94"/>
  <c r="BA24" i="94"/>
  <c r="BC24" i="94"/>
  <c r="BF24" i="94"/>
  <c r="BI24" i="94"/>
  <c r="BK24" i="94"/>
  <c r="BM24" i="94"/>
  <c r="BO24" i="94"/>
  <c r="BQ24" i="94"/>
  <c r="BS24" i="94"/>
  <c r="BU24" i="94"/>
  <c r="BW24" i="94"/>
  <c r="BY24" i="94"/>
  <c r="AL23" i="95"/>
  <c r="AN23" i="95"/>
  <c r="AP23" i="95"/>
  <c r="AR23" i="95"/>
  <c r="AT23" i="95"/>
  <c r="AV23" i="95"/>
  <c r="AX23" i="95"/>
  <c r="BA23" i="95"/>
  <c r="BC23" i="95"/>
  <c r="BF23" i="95"/>
  <c r="BI23" i="95"/>
  <c r="BK23" i="95"/>
  <c r="BM23" i="95"/>
  <c r="BO23" i="95"/>
  <c r="BQ23" i="95"/>
  <c r="BS23" i="95"/>
  <c r="BU23" i="95"/>
  <c r="BW23" i="95"/>
  <c r="BY23" i="95"/>
  <c r="AL24" i="95"/>
  <c r="AN24" i="95"/>
  <c r="AP24" i="95"/>
  <c r="AR24" i="95"/>
  <c r="AT24" i="95"/>
  <c r="AV24" i="95"/>
  <c r="AX24" i="95"/>
  <c r="BA24" i="95"/>
  <c r="BC24" i="95"/>
  <c r="BF24" i="95"/>
  <c r="BI24" i="95"/>
  <c r="BK24" i="95"/>
  <c r="BM24" i="95"/>
  <c r="BO24" i="95"/>
  <c r="BQ24" i="95"/>
  <c r="BS24" i="95"/>
  <c r="BU24" i="95"/>
  <c r="BW24" i="95"/>
  <c r="BY24" i="95"/>
  <c r="AL23" i="96"/>
  <c r="AN23" i="96"/>
  <c r="AP23" i="96"/>
  <c r="AR23" i="96"/>
  <c r="AT23" i="96"/>
  <c r="AV23" i="96"/>
  <c r="AX23" i="96"/>
  <c r="BA23" i="96"/>
  <c r="BC23" i="96"/>
  <c r="BF23" i="96"/>
  <c r="BI23" i="96"/>
  <c r="BK23" i="96"/>
  <c r="BM23" i="96"/>
  <c r="BO23" i="96"/>
  <c r="BQ23" i="96"/>
  <c r="BS23" i="96"/>
  <c r="BU23" i="96"/>
  <c r="BW23" i="96"/>
  <c r="BY23" i="96"/>
  <c r="AL24" i="96"/>
  <c r="AN24" i="96"/>
  <c r="AP24" i="96"/>
  <c r="AR24" i="96"/>
  <c r="AT24" i="96"/>
  <c r="AV24" i="96"/>
  <c r="AX24" i="96"/>
  <c r="BA24" i="96"/>
  <c r="BC24" i="96"/>
  <c r="BF24" i="96"/>
  <c r="BI24" i="96"/>
  <c r="BK24" i="96"/>
  <c r="BM24" i="96"/>
  <c r="BO24" i="96"/>
  <c r="BQ24" i="96"/>
  <c r="BS24" i="96"/>
  <c r="BU24" i="96"/>
  <c r="BW24" i="96"/>
  <c r="BY24" i="96"/>
  <c r="AL23" i="97"/>
  <c r="AN23" i="97"/>
  <c r="AP23" i="97"/>
  <c r="AR23" i="97"/>
  <c r="AT23" i="97"/>
  <c r="AV23" i="97"/>
  <c r="AX23" i="97"/>
  <c r="BA23" i="97"/>
  <c r="BC23" i="97"/>
  <c r="BF23" i="97"/>
  <c r="BI23" i="97"/>
  <c r="BK23" i="97"/>
  <c r="BM23" i="97"/>
  <c r="BO23" i="97"/>
  <c r="BQ23" i="97"/>
  <c r="BS23" i="97"/>
  <c r="BU23" i="97"/>
  <c r="BW23" i="97"/>
  <c r="BY23" i="97"/>
  <c r="AL24" i="97"/>
  <c r="AN24" i="97"/>
  <c r="AP24" i="97"/>
  <c r="AR24" i="97"/>
  <c r="AT24" i="97"/>
  <c r="AV24" i="97"/>
  <c r="AX24" i="97"/>
  <c r="BA24" i="97"/>
  <c r="BC24" i="97"/>
  <c r="BF24" i="97"/>
  <c r="BI24" i="97"/>
  <c r="BK24" i="97"/>
  <c r="BM24" i="97"/>
  <c r="BO24" i="97"/>
  <c r="BQ24" i="97"/>
  <c r="BS24" i="97"/>
  <c r="BU24" i="97"/>
  <c r="BW24" i="97"/>
  <c r="BY24" i="97"/>
  <c r="AL23" i="98"/>
  <c r="AN23" i="98"/>
  <c r="AP23" i="98"/>
  <c r="AR23" i="98"/>
  <c r="AT23" i="98"/>
  <c r="AV23" i="98"/>
  <c r="AX23" i="98"/>
  <c r="BA23" i="98"/>
  <c r="BC23" i="98"/>
  <c r="BF23" i="98"/>
  <c r="BI23" i="98"/>
  <c r="BK23" i="98"/>
  <c r="BM23" i="98"/>
  <c r="BO23" i="98"/>
  <c r="BQ23" i="98"/>
  <c r="BS23" i="98"/>
  <c r="BU23" i="98"/>
  <c r="BW23" i="98"/>
  <c r="BY23" i="98"/>
  <c r="AL24" i="98"/>
  <c r="AN24" i="98"/>
  <c r="AP24" i="98"/>
  <c r="AR24" i="98"/>
  <c r="AT24" i="98"/>
  <c r="AV24" i="98"/>
  <c r="AX24" i="98"/>
  <c r="BA24" i="98"/>
  <c r="BC24" i="98"/>
  <c r="BF24" i="98"/>
  <c r="BI24" i="98"/>
  <c r="BK24" i="98"/>
  <c r="BM24" i="98"/>
  <c r="BO24" i="98"/>
  <c r="BQ24" i="98"/>
  <c r="BS24" i="98"/>
  <c r="BU24" i="98"/>
  <c r="BW24" i="98"/>
  <c r="BY24" i="98"/>
  <c r="AL23" i="99"/>
  <c r="AN23" i="99"/>
  <c r="AP23" i="99"/>
  <c r="AR23" i="99"/>
  <c r="AT23" i="99"/>
  <c r="AV23" i="99"/>
  <c r="AX23" i="99"/>
  <c r="BA23" i="99"/>
  <c r="BC23" i="99"/>
  <c r="BF23" i="99"/>
  <c r="BI23" i="99"/>
  <c r="BK23" i="99"/>
  <c r="BM23" i="99"/>
  <c r="BO23" i="99"/>
  <c r="BQ23" i="99"/>
  <c r="BS23" i="99"/>
  <c r="BU23" i="99"/>
  <c r="BW23" i="99"/>
  <c r="BY23" i="99"/>
  <c r="AL24" i="99"/>
  <c r="AN24" i="99"/>
  <c r="AP24" i="99"/>
  <c r="AR24" i="99"/>
  <c r="AT24" i="99"/>
  <c r="AV24" i="99"/>
  <c r="AX24" i="99"/>
  <c r="BA24" i="99"/>
  <c r="BC24" i="99"/>
  <c r="BF24" i="99"/>
  <c r="BI24" i="99"/>
  <c r="BK24" i="99"/>
  <c r="BM24" i="99"/>
  <c r="BO24" i="99"/>
  <c r="BQ24" i="99"/>
  <c r="BS24" i="99"/>
  <c r="BU24" i="99"/>
  <c r="BW24" i="99"/>
  <c r="BY24" i="99"/>
  <c r="AL25" i="100"/>
  <c r="AN25" i="100"/>
  <c r="AP25" i="100"/>
  <c r="AR25" i="100"/>
  <c r="AT25" i="100"/>
  <c r="AV25" i="100"/>
  <c r="AX25" i="100"/>
  <c r="BA25" i="100"/>
  <c r="BC25" i="100"/>
  <c r="BF25" i="100"/>
  <c r="BI25" i="100"/>
  <c r="BK25" i="100"/>
  <c r="BM25" i="100"/>
  <c r="BO25" i="100"/>
  <c r="BQ25" i="100"/>
  <c r="BS25" i="100"/>
  <c r="BU25" i="100"/>
  <c r="BW25" i="100"/>
  <c r="BY25" i="100"/>
  <c r="AL26" i="100"/>
  <c r="AN26" i="100"/>
  <c r="AP26" i="100"/>
  <c r="AR26" i="100"/>
  <c r="AT26" i="100"/>
  <c r="AV26" i="100"/>
  <c r="AX26" i="100"/>
  <c r="BA26" i="100"/>
  <c r="BC26" i="100"/>
  <c r="BF26" i="100"/>
  <c r="BI26" i="100"/>
  <c r="BK26" i="100"/>
  <c r="BM26" i="100"/>
  <c r="BO26" i="100"/>
  <c r="BQ26" i="100"/>
  <c r="BS26" i="100"/>
  <c r="BU26" i="100"/>
  <c r="BW26" i="100"/>
  <c r="BY26" i="100"/>
  <c r="AL25" i="101"/>
  <c r="AN25" i="101"/>
  <c r="AP25" i="101"/>
  <c r="AR25" i="101"/>
  <c r="AT25" i="101"/>
  <c r="AV25" i="101"/>
  <c r="AX25" i="101"/>
  <c r="BA25" i="101"/>
  <c r="BC25" i="101"/>
  <c r="BF25" i="101"/>
  <c r="BI25" i="101"/>
  <c r="BK25" i="101"/>
  <c r="BM25" i="101"/>
  <c r="BO25" i="101"/>
  <c r="BQ25" i="101"/>
  <c r="BS25" i="101"/>
  <c r="BU25" i="101"/>
  <c r="BW25" i="101"/>
  <c r="BY25" i="101"/>
  <c r="AL26" i="101"/>
  <c r="AN26" i="101"/>
  <c r="AP26" i="101"/>
  <c r="AR26" i="101"/>
  <c r="AT26" i="101"/>
  <c r="AV26" i="101"/>
  <c r="AX26" i="101"/>
  <c r="BA26" i="101"/>
  <c r="BC26" i="101"/>
  <c r="BF26" i="101"/>
  <c r="BI26" i="101"/>
  <c r="BK26" i="101"/>
  <c r="BM26" i="101"/>
  <c r="BO26" i="101"/>
  <c r="BQ26" i="101"/>
  <c r="BS26" i="101"/>
  <c r="BU26" i="101"/>
  <c r="BW26" i="101"/>
  <c r="BY26" i="101"/>
  <c r="AL25" i="102"/>
  <c r="AN25" i="102"/>
  <c r="AP25" i="102"/>
  <c r="AR25" i="102"/>
  <c r="AT25" i="102"/>
  <c r="AV25" i="102"/>
  <c r="AX25" i="102"/>
  <c r="BA25" i="102"/>
  <c r="BC25" i="102"/>
  <c r="BF25" i="102"/>
  <c r="BI25" i="102"/>
  <c r="BK25" i="102"/>
  <c r="BM25" i="102"/>
  <c r="BO25" i="102"/>
  <c r="BQ25" i="102"/>
  <c r="BS25" i="102"/>
  <c r="BU25" i="102"/>
  <c r="BW25" i="102"/>
  <c r="BY25" i="102"/>
  <c r="AL26" i="102"/>
  <c r="AN26" i="102"/>
  <c r="AP26" i="102"/>
  <c r="AR26" i="102"/>
  <c r="AT26" i="102"/>
  <c r="AV26" i="102"/>
  <c r="AX26" i="102"/>
  <c r="BA26" i="102"/>
  <c r="BC26" i="102"/>
  <c r="BF26" i="102"/>
  <c r="BI26" i="102"/>
  <c r="BK26" i="102"/>
  <c r="BM26" i="102"/>
  <c r="BO26" i="102"/>
  <c r="BQ26" i="102"/>
  <c r="BS26" i="102"/>
  <c r="BU26" i="102"/>
  <c r="BW26" i="102"/>
  <c r="BY26" i="102"/>
  <c r="AL25" i="103"/>
  <c r="AN25" i="103"/>
  <c r="AP25" i="103"/>
  <c r="AR25" i="103"/>
  <c r="AT25" i="103"/>
  <c r="AV25" i="103"/>
  <c r="AX25" i="103"/>
  <c r="BA25" i="103"/>
  <c r="BC25" i="103"/>
  <c r="BF25" i="103"/>
  <c r="BI25" i="103"/>
  <c r="BK25" i="103"/>
  <c r="BM25" i="103"/>
  <c r="BO25" i="103"/>
  <c r="BQ25" i="103"/>
  <c r="BS25" i="103"/>
  <c r="BU25" i="103"/>
  <c r="BW25" i="103"/>
  <c r="BY25" i="103"/>
  <c r="AL26" i="103"/>
  <c r="AN26" i="103"/>
  <c r="AP26" i="103"/>
  <c r="AR26" i="103"/>
  <c r="AT26" i="103"/>
  <c r="AV26" i="103"/>
  <c r="AX26" i="103"/>
  <c r="BA26" i="103"/>
  <c r="BC26" i="103"/>
  <c r="BF26" i="103"/>
  <c r="BI26" i="103"/>
  <c r="BK26" i="103"/>
  <c r="BM26" i="103"/>
  <c r="BO26" i="103"/>
  <c r="BQ26" i="103"/>
  <c r="BS26" i="103"/>
  <c r="BU26" i="103"/>
  <c r="BW26" i="103"/>
  <c r="BY26" i="103"/>
  <c r="AL23" i="93"/>
  <c r="AN23" i="93"/>
  <c r="AP23" i="93"/>
  <c r="AR23" i="93"/>
  <c r="AT23" i="93"/>
  <c r="AV23" i="93"/>
  <c r="AX23" i="93"/>
  <c r="BA23" i="93"/>
  <c r="BC23" i="93"/>
  <c r="BF23" i="93"/>
  <c r="BI23" i="93"/>
  <c r="BK23" i="93"/>
  <c r="BM23" i="93"/>
  <c r="BO23" i="93"/>
  <c r="BQ23" i="93"/>
  <c r="BS23" i="93"/>
  <c r="BU23" i="93"/>
  <c r="BW23" i="93"/>
  <c r="BY23" i="93"/>
  <c r="AL24" i="93"/>
  <c r="AN24" i="93"/>
  <c r="AP24" i="93"/>
  <c r="AR24" i="93"/>
  <c r="AT24" i="93"/>
  <c r="AV24" i="93"/>
  <c r="AX24" i="93"/>
  <c r="BA24" i="93"/>
  <c r="BC24" i="93"/>
  <c r="BF24" i="93"/>
  <c r="BI24" i="93"/>
  <c r="BK24" i="93"/>
  <c r="BM24" i="93"/>
  <c r="BO24" i="93"/>
  <c r="BQ24" i="93"/>
  <c r="BS24" i="93"/>
  <c r="BU24" i="93"/>
  <c r="BW24" i="93"/>
  <c r="BY24" i="93"/>
  <c r="AL23" i="92"/>
  <c r="AN23" i="92"/>
  <c r="AP23" i="92"/>
  <c r="AR23" i="92"/>
  <c r="AT23" i="92"/>
  <c r="AV23" i="92"/>
  <c r="AX23" i="92"/>
  <c r="BA23" i="92"/>
  <c r="BC23" i="92"/>
  <c r="BF23" i="92"/>
  <c r="BI23" i="92"/>
  <c r="BK23" i="92"/>
  <c r="BM23" i="92"/>
  <c r="BO23" i="92"/>
  <c r="BQ23" i="92"/>
  <c r="BS23" i="92"/>
  <c r="BU23" i="92"/>
  <c r="BW23" i="92"/>
  <c r="BY23" i="92"/>
  <c r="AL24" i="92"/>
  <c r="AN24" i="92"/>
  <c r="AP24" i="92"/>
  <c r="AR24" i="92"/>
  <c r="AT24" i="92"/>
  <c r="AV24" i="92"/>
  <c r="AX24" i="92"/>
  <c r="BA24" i="92"/>
  <c r="BC24" i="92"/>
  <c r="BF24" i="92"/>
  <c r="BI24" i="92"/>
  <c r="BK24" i="92"/>
  <c r="BM24" i="92"/>
  <c r="BO24" i="92"/>
  <c r="BQ24" i="92"/>
  <c r="BS24" i="92"/>
  <c r="BU24" i="92"/>
  <c r="BW24" i="92"/>
  <c r="BY24" i="92"/>
  <c r="BY192" i="103"/>
  <c r="BW192" i="103"/>
  <c r="BU192" i="103"/>
  <c r="BS192" i="103"/>
  <c r="BQ192" i="103"/>
  <c r="BO192" i="103"/>
  <c r="BM192" i="103"/>
  <c r="BK192" i="103"/>
  <c r="BI192" i="103"/>
  <c r="BF192" i="103"/>
  <c r="BC192" i="103"/>
  <c r="BA192" i="103"/>
  <c r="AX192" i="103"/>
  <c r="AV192" i="103"/>
  <c r="AT192" i="103"/>
  <c r="AR192" i="103"/>
  <c r="AP192" i="103"/>
  <c r="AN192" i="103"/>
  <c r="AL192" i="103"/>
  <c r="BY191" i="103"/>
  <c r="BW191" i="103"/>
  <c r="BU191" i="103"/>
  <c r="BS191" i="103"/>
  <c r="BQ191" i="103"/>
  <c r="BO191" i="103"/>
  <c r="BM191" i="103"/>
  <c r="BK191" i="103"/>
  <c r="BI191" i="103"/>
  <c r="BF191" i="103"/>
  <c r="BC191" i="103"/>
  <c r="BA191" i="103"/>
  <c r="AX191" i="103"/>
  <c r="AV191" i="103"/>
  <c r="AT191" i="103"/>
  <c r="AR191" i="103"/>
  <c r="AP191" i="103"/>
  <c r="AN191" i="103"/>
  <c r="AL191" i="103"/>
  <c r="BY192" i="102"/>
  <c r="BW192" i="102"/>
  <c r="BU192" i="102"/>
  <c r="BS192" i="102"/>
  <c r="BQ192" i="102"/>
  <c r="BO192" i="102"/>
  <c r="BM192" i="102"/>
  <c r="BK192" i="102"/>
  <c r="BI192" i="102"/>
  <c r="BF192" i="102"/>
  <c r="BC192" i="102"/>
  <c r="BA192" i="102"/>
  <c r="AX192" i="102"/>
  <c r="AV192" i="102"/>
  <c r="AT192" i="102"/>
  <c r="AR192" i="102"/>
  <c r="AP192" i="102"/>
  <c r="AN192" i="102"/>
  <c r="AL192" i="102"/>
  <c r="BY191" i="102"/>
  <c r="BW191" i="102"/>
  <c r="BU191" i="102"/>
  <c r="BS191" i="102"/>
  <c r="BQ191" i="102"/>
  <c r="BO191" i="102"/>
  <c r="BM191" i="102"/>
  <c r="BK191" i="102"/>
  <c r="BI191" i="102"/>
  <c r="BF191" i="102"/>
  <c r="BC191" i="102"/>
  <c r="BA191" i="102"/>
  <c r="AX191" i="102"/>
  <c r="AV191" i="102"/>
  <c r="AT191" i="102"/>
  <c r="AR191" i="102"/>
  <c r="AP191" i="102"/>
  <c r="AN191" i="102"/>
  <c r="AL191" i="102"/>
  <c r="BY194" i="101"/>
  <c r="BW194" i="101"/>
  <c r="BU194" i="101"/>
  <c r="BS194" i="101"/>
  <c r="BQ194" i="101"/>
  <c r="BO194" i="101"/>
  <c r="BM194" i="101"/>
  <c r="BK194" i="101"/>
  <c r="BI194" i="101"/>
  <c r="BF194" i="101"/>
  <c r="BC194" i="101"/>
  <c r="BA194" i="101"/>
  <c r="AX194" i="101"/>
  <c r="AV194" i="101"/>
  <c r="AT194" i="101"/>
  <c r="AR194" i="101"/>
  <c r="AP194" i="101"/>
  <c r="AN194" i="101"/>
  <c r="AL194" i="101"/>
  <c r="BY193" i="101"/>
  <c r="BW193" i="101"/>
  <c r="BU193" i="101"/>
  <c r="BS193" i="101"/>
  <c r="BQ193" i="101"/>
  <c r="BO193" i="101"/>
  <c r="BM193" i="101"/>
  <c r="BK193" i="101"/>
  <c r="BI193" i="101"/>
  <c r="BF193" i="101"/>
  <c r="BC193" i="101"/>
  <c r="BA193" i="101"/>
  <c r="AX193" i="101"/>
  <c r="AV193" i="101"/>
  <c r="AT193" i="101"/>
  <c r="AR193" i="101"/>
  <c r="AP193" i="101"/>
  <c r="AN193" i="101"/>
  <c r="AL193" i="101"/>
  <c r="BY194" i="100"/>
  <c r="BW194" i="100"/>
  <c r="BU194" i="100"/>
  <c r="BS194" i="100"/>
  <c r="BQ194" i="100"/>
  <c r="BO194" i="100"/>
  <c r="BM194" i="100"/>
  <c r="BK194" i="100"/>
  <c r="BI194" i="100"/>
  <c r="BF194" i="100"/>
  <c r="BC194" i="100"/>
  <c r="BA194" i="100"/>
  <c r="AX194" i="100"/>
  <c r="AV194" i="100"/>
  <c r="AT194" i="100"/>
  <c r="AR194" i="100"/>
  <c r="AP194" i="100"/>
  <c r="AN194" i="100"/>
  <c r="AL194" i="100"/>
  <c r="BY193" i="100"/>
  <c r="BW193" i="100"/>
  <c r="BU193" i="100"/>
  <c r="BS193" i="100"/>
  <c r="BQ193" i="100"/>
  <c r="BO193" i="100"/>
  <c r="BM193" i="100"/>
  <c r="BK193" i="100"/>
  <c r="BI193" i="100"/>
  <c r="BF193" i="100"/>
  <c r="BC193" i="100"/>
  <c r="BA193" i="100"/>
  <c r="AX193" i="100"/>
  <c r="AV193" i="100"/>
  <c r="AT193" i="100"/>
  <c r="AR193" i="100"/>
  <c r="AP193" i="100"/>
  <c r="AN193" i="100"/>
  <c r="AL193" i="100"/>
  <c r="BY194" i="99"/>
  <c r="BW194" i="99"/>
  <c r="BU194" i="99"/>
  <c r="BS194" i="99"/>
  <c r="BQ194" i="99"/>
  <c r="BO194" i="99"/>
  <c r="BM194" i="99"/>
  <c r="BK194" i="99"/>
  <c r="BI194" i="99"/>
  <c r="BF194" i="99"/>
  <c r="BC194" i="99"/>
  <c r="BA194" i="99"/>
  <c r="AX194" i="99"/>
  <c r="AV194" i="99"/>
  <c r="AT194" i="99"/>
  <c r="AR194" i="99"/>
  <c r="AP194" i="99"/>
  <c r="AN194" i="99"/>
  <c r="AL194" i="99"/>
  <c r="BY193" i="99"/>
  <c r="BW193" i="99"/>
  <c r="BU193" i="99"/>
  <c r="BS193" i="99"/>
  <c r="BQ193" i="99"/>
  <c r="BO193" i="99"/>
  <c r="BM193" i="99"/>
  <c r="BK193" i="99"/>
  <c r="BI193" i="99"/>
  <c r="BF193" i="99"/>
  <c r="BC193" i="99"/>
  <c r="BA193" i="99"/>
  <c r="AX193" i="99"/>
  <c r="AV193" i="99"/>
  <c r="AT193" i="99"/>
  <c r="AR193" i="99"/>
  <c r="AP193" i="99"/>
  <c r="AN193" i="99"/>
  <c r="AL193" i="99"/>
  <c r="BY192" i="98"/>
  <c r="BW192" i="98"/>
  <c r="BU192" i="98"/>
  <c r="BS192" i="98"/>
  <c r="BQ192" i="98"/>
  <c r="BO192" i="98"/>
  <c r="BM192" i="98"/>
  <c r="BK192" i="98"/>
  <c r="BI192" i="98"/>
  <c r="BF192" i="98"/>
  <c r="BC192" i="98"/>
  <c r="BA192" i="98"/>
  <c r="AX192" i="98"/>
  <c r="AV192" i="98"/>
  <c r="AT192" i="98"/>
  <c r="AR192" i="98"/>
  <c r="AP192" i="98"/>
  <c r="AN192" i="98"/>
  <c r="AL192" i="98"/>
  <c r="BY191" i="98"/>
  <c r="BW191" i="98"/>
  <c r="BU191" i="98"/>
  <c r="BS191" i="98"/>
  <c r="BQ191" i="98"/>
  <c r="BO191" i="98"/>
  <c r="BM191" i="98"/>
  <c r="BK191" i="98"/>
  <c r="BI191" i="98"/>
  <c r="BF191" i="98"/>
  <c r="BC191" i="98"/>
  <c r="BA191" i="98"/>
  <c r="AX191" i="98"/>
  <c r="AV191" i="98"/>
  <c r="AT191" i="98"/>
  <c r="AR191" i="98"/>
  <c r="AP191" i="98"/>
  <c r="AN191" i="98"/>
  <c r="AL191" i="98"/>
  <c r="BY192" i="97"/>
  <c r="BW192" i="97"/>
  <c r="BU192" i="97"/>
  <c r="BS192" i="97"/>
  <c r="BQ192" i="97"/>
  <c r="BO192" i="97"/>
  <c r="BM192" i="97"/>
  <c r="BK192" i="97"/>
  <c r="BI192" i="97"/>
  <c r="BF192" i="97"/>
  <c r="BC192" i="97"/>
  <c r="BA192" i="97"/>
  <c r="AX192" i="97"/>
  <c r="AV192" i="97"/>
  <c r="AT192" i="97"/>
  <c r="AR192" i="97"/>
  <c r="AP192" i="97"/>
  <c r="AN192" i="97"/>
  <c r="AL192" i="97"/>
  <c r="BY191" i="97"/>
  <c r="BW191" i="97"/>
  <c r="BU191" i="97"/>
  <c r="BS191" i="97"/>
  <c r="BQ191" i="97"/>
  <c r="BO191" i="97"/>
  <c r="BM191" i="97"/>
  <c r="BK191" i="97"/>
  <c r="BI191" i="97"/>
  <c r="BF191" i="97"/>
  <c r="BC191" i="97"/>
  <c r="BA191" i="97"/>
  <c r="AX191" i="97"/>
  <c r="AV191" i="97"/>
  <c r="AT191" i="97"/>
  <c r="AR191" i="97"/>
  <c r="AP191" i="97"/>
  <c r="AN191" i="97"/>
  <c r="AL191" i="97"/>
  <c r="BY194" i="96"/>
  <c r="BW194" i="96"/>
  <c r="BU194" i="96"/>
  <c r="BS194" i="96"/>
  <c r="BQ194" i="96"/>
  <c r="BO194" i="96"/>
  <c r="BM194" i="96"/>
  <c r="BK194" i="96"/>
  <c r="BI194" i="96"/>
  <c r="BF194" i="96"/>
  <c r="BC194" i="96"/>
  <c r="BA194" i="96"/>
  <c r="AX194" i="96"/>
  <c r="AV194" i="96"/>
  <c r="AT194" i="96"/>
  <c r="AR194" i="96"/>
  <c r="AP194" i="96"/>
  <c r="AN194" i="96"/>
  <c r="AL194" i="96"/>
  <c r="BY193" i="96"/>
  <c r="BW193" i="96"/>
  <c r="BU193" i="96"/>
  <c r="BS193" i="96"/>
  <c r="BQ193" i="96"/>
  <c r="BO193" i="96"/>
  <c r="BM193" i="96"/>
  <c r="BK193" i="96"/>
  <c r="BI193" i="96"/>
  <c r="BF193" i="96"/>
  <c r="BC193" i="96"/>
  <c r="BA193" i="96"/>
  <c r="AX193" i="96"/>
  <c r="AV193" i="96"/>
  <c r="AT193" i="96"/>
  <c r="AR193" i="96"/>
  <c r="AP193" i="96"/>
  <c r="AN193" i="96"/>
  <c r="AL193" i="96"/>
  <c r="BY196" i="95"/>
  <c r="BW196" i="95"/>
  <c r="BU196" i="95"/>
  <c r="BS196" i="95"/>
  <c r="BQ196" i="95"/>
  <c r="BO196" i="95"/>
  <c r="BM196" i="95"/>
  <c r="BK196" i="95"/>
  <c r="BI196" i="95"/>
  <c r="BF196" i="95"/>
  <c r="BC196" i="95"/>
  <c r="BA196" i="95"/>
  <c r="AX196" i="95"/>
  <c r="AV196" i="95"/>
  <c r="AT196" i="95"/>
  <c r="AR196" i="95"/>
  <c r="AP196" i="95"/>
  <c r="AN196" i="95"/>
  <c r="AL196" i="95"/>
  <c r="BY195" i="95"/>
  <c r="BW195" i="95"/>
  <c r="BU195" i="95"/>
  <c r="BS195" i="95"/>
  <c r="BQ195" i="95"/>
  <c r="BO195" i="95"/>
  <c r="BM195" i="95"/>
  <c r="BK195" i="95"/>
  <c r="BI195" i="95"/>
  <c r="BF195" i="95"/>
  <c r="BC195" i="95"/>
  <c r="BA195" i="95"/>
  <c r="AX195" i="95"/>
  <c r="AV195" i="95"/>
  <c r="AT195" i="95"/>
  <c r="AR195" i="95"/>
  <c r="AP195" i="95"/>
  <c r="AN195" i="95"/>
  <c r="AL195" i="95"/>
  <c r="BY202" i="94"/>
  <c r="BW202" i="94"/>
  <c r="BU202" i="94"/>
  <c r="BS202" i="94"/>
  <c r="BQ202" i="94"/>
  <c r="BO202" i="94"/>
  <c r="BM202" i="94"/>
  <c r="BK202" i="94"/>
  <c r="BI202" i="94"/>
  <c r="BF202" i="94"/>
  <c r="BC202" i="94"/>
  <c r="BA202" i="94"/>
  <c r="AX202" i="94"/>
  <c r="AV202" i="94"/>
  <c r="AT202" i="94"/>
  <c r="AR202" i="94"/>
  <c r="AP202" i="94"/>
  <c r="AN202" i="94"/>
  <c r="AL202" i="94"/>
  <c r="BY201" i="94"/>
  <c r="BW201" i="94"/>
  <c r="BU201" i="94"/>
  <c r="BS201" i="94"/>
  <c r="BQ201" i="94"/>
  <c r="BO201" i="94"/>
  <c r="BM201" i="94"/>
  <c r="BK201" i="94"/>
  <c r="BI201" i="94"/>
  <c r="BF201" i="94"/>
  <c r="BC201" i="94"/>
  <c r="BA201" i="94"/>
  <c r="AX201" i="94"/>
  <c r="AV201" i="94"/>
  <c r="AT201" i="94"/>
  <c r="AR201" i="94"/>
  <c r="AP201" i="94"/>
  <c r="AN201" i="94"/>
  <c r="AL201" i="94"/>
  <c r="BY202" i="92"/>
  <c r="BW202" i="92"/>
  <c r="BU202" i="92"/>
  <c r="BS202" i="92"/>
  <c r="BQ202" i="92"/>
  <c r="BO202" i="92"/>
  <c r="BM202" i="92"/>
  <c r="BK202" i="92"/>
  <c r="BI202" i="92"/>
  <c r="BF202" i="92"/>
  <c r="BC202" i="92"/>
  <c r="BA202" i="92"/>
  <c r="AX202" i="92"/>
  <c r="AV202" i="92"/>
  <c r="AT202" i="92"/>
  <c r="AR202" i="92"/>
  <c r="AP202" i="92"/>
  <c r="AN202" i="92"/>
  <c r="AL202" i="92"/>
  <c r="BY201" i="92"/>
  <c r="BW201" i="92"/>
  <c r="BU201" i="92"/>
  <c r="BS201" i="92"/>
  <c r="BQ201" i="92"/>
  <c r="BO201" i="92"/>
  <c r="BM201" i="92"/>
  <c r="BK201" i="92"/>
  <c r="BI201" i="92"/>
  <c r="BF201" i="92"/>
  <c r="BC201" i="92"/>
  <c r="BA201" i="92"/>
  <c r="AX201" i="92"/>
  <c r="AV201" i="92"/>
  <c r="AT201" i="92"/>
  <c r="AR201" i="92"/>
  <c r="AP201" i="92"/>
  <c r="AN201" i="92"/>
  <c r="AL201" i="92"/>
  <c r="BY140" i="103"/>
  <c r="BW140" i="103"/>
  <c r="BU140" i="103"/>
  <c r="BS140" i="103"/>
  <c r="BQ140" i="103"/>
  <c r="BO140" i="103"/>
  <c r="BM140" i="103"/>
  <c r="BK140" i="103"/>
  <c r="BI140" i="103"/>
  <c r="BF140" i="103"/>
  <c r="BC140" i="103"/>
  <c r="BA140" i="103"/>
  <c r="AX140" i="103"/>
  <c r="AV140" i="103"/>
  <c r="AT140" i="103"/>
  <c r="AR140" i="103"/>
  <c r="AP140" i="103"/>
  <c r="AN140" i="103"/>
  <c r="AL140" i="103"/>
  <c r="BY139" i="103"/>
  <c r="BW139" i="103"/>
  <c r="BU139" i="103"/>
  <c r="BS139" i="103"/>
  <c r="BQ139" i="103"/>
  <c r="BO139" i="103"/>
  <c r="BM139" i="103"/>
  <c r="BK139" i="103"/>
  <c r="BI139" i="103"/>
  <c r="BF139" i="103"/>
  <c r="BC139" i="103"/>
  <c r="BA139" i="103"/>
  <c r="AX139" i="103"/>
  <c r="AV139" i="103"/>
  <c r="AT139" i="103"/>
  <c r="AR139" i="103"/>
  <c r="AP139" i="103"/>
  <c r="AN139" i="103"/>
  <c r="AL139" i="103"/>
  <c r="BY140" i="102"/>
  <c r="BW140" i="102"/>
  <c r="BU140" i="102"/>
  <c r="BS140" i="102"/>
  <c r="BQ140" i="102"/>
  <c r="BO140" i="102"/>
  <c r="BM140" i="102"/>
  <c r="BK140" i="102"/>
  <c r="BI140" i="102"/>
  <c r="BF140" i="102"/>
  <c r="BC140" i="102"/>
  <c r="BA140" i="102"/>
  <c r="AX140" i="102"/>
  <c r="AV140" i="102"/>
  <c r="AT140" i="102"/>
  <c r="AR140" i="102"/>
  <c r="AP140" i="102"/>
  <c r="AN140" i="102"/>
  <c r="AL140" i="102"/>
  <c r="BY139" i="102"/>
  <c r="BW139" i="102"/>
  <c r="BU139" i="102"/>
  <c r="BS139" i="102"/>
  <c r="BQ139" i="102"/>
  <c r="BO139" i="102"/>
  <c r="BM139" i="102"/>
  <c r="BK139" i="102"/>
  <c r="BI139" i="102"/>
  <c r="BF139" i="102"/>
  <c r="BC139" i="102"/>
  <c r="BA139" i="102"/>
  <c r="AX139" i="102"/>
  <c r="AV139" i="102"/>
  <c r="AT139" i="102"/>
  <c r="AR139" i="102"/>
  <c r="AP139" i="102"/>
  <c r="AN139" i="102"/>
  <c r="AL139" i="102"/>
  <c r="BY142" i="101"/>
  <c r="BW142" i="101"/>
  <c r="BU142" i="101"/>
  <c r="BS142" i="101"/>
  <c r="BQ142" i="101"/>
  <c r="BO142" i="101"/>
  <c r="BM142" i="101"/>
  <c r="BK142" i="101"/>
  <c r="BI142" i="101"/>
  <c r="BF142" i="101"/>
  <c r="BC142" i="101"/>
  <c r="BA142" i="101"/>
  <c r="AX142" i="101"/>
  <c r="AV142" i="101"/>
  <c r="AT142" i="101"/>
  <c r="AR142" i="101"/>
  <c r="AP142" i="101"/>
  <c r="AN142" i="101"/>
  <c r="AL142" i="101"/>
  <c r="BY141" i="101"/>
  <c r="BW141" i="101"/>
  <c r="BU141" i="101"/>
  <c r="BS141" i="101"/>
  <c r="BQ141" i="101"/>
  <c r="BO141" i="101"/>
  <c r="BM141" i="101"/>
  <c r="BK141" i="101"/>
  <c r="BI141" i="101"/>
  <c r="BF141" i="101"/>
  <c r="BC141" i="101"/>
  <c r="BA141" i="101"/>
  <c r="AX141" i="101"/>
  <c r="AV141" i="101"/>
  <c r="AT141" i="101"/>
  <c r="AR141" i="101"/>
  <c r="AP141" i="101"/>
  <c r="AN141" i="101"/>
  <c r="AL141" i="101"/>
  <c r="BY142" i="100"/>
  <c r="BW142" i="100"/>
  <c r="BU142" i="100"/>
  <c r="BS142" i="100"/>
  <c r="BQ142" i="100"/>
  <c r="BO142" i="100"/>
  <c r="BM142" i="100"/>
  <c r="BK142" i="100"/>
  <c r="BI142" i="100"/>
  <c r="BF142" i="100"/>
  <c r="BC142" i="100"/>
  <c r="BA142" i="100"/>
  <c r="AX142" i="100"/>
  <c r="AV142" i="100"/>
  <c r="AT142" i="100"/>
  <c r="AR142" i="100"/>
  <c r="AP142" i="100"/>
  <c r="AN142" i="100"/>
  <c r="AL142" i="100"/>
  <c r="BY141" i="100"/>
  <c r="BW141" i="100"/>
  <c r="BU141" i="100"/>
  <c r="BS141" i="100"/>
  <c r="BQ141" i="100"/>
  <c r="BO141" i="100"/>
  <c r="BM141" i="100"/>
  <c r="BK141" i="100"/>
  <c r="BI141" i="100"/>
  <c r="BF141" i="100"/>
  <c r="BC141" i="100"/>
  <c r="BA141" i="100"/>
  <c r="AX141" i="100"/>
  <c r="AV141" i="100"/>
  <c r="AT141" i="100"/>
  <c r="AR141" i="100"/>
  <c r="AP141" i="100"/>
  <c r="AN141" i="100"/>
  <c r="AL141" i="100"/>
  <c r="BY144" i="99"/>
  <c r="BW144" i="99"/>
  <c r="BU144" i="99"/>
  <c r="BS144" i="99"/>
  <c r="BQ144" i="99"/>
  <c r="BO144" i="99"/>
  <c r="BM144" i="99"/>
  <c r="BK144" i="99"/>
  <c r="BI144" i="99"/>
  <c r="BF144" i="99"/>
  <c r="BC144" i="99"/>
  <c r="BA144" i="99"/>
  <c r="AX144" i="99"/>
  <c r="AV144" i="99"/>
  <c r="AT144" i="99"/>
  <c r="AR144" i="99"/>
  <c r="AP144" i="99"/>
  <c r="AN144" i="99"/>
  <c r="AL144" i="99"/>
  <c r="BY143" i="99"/>
  <c r="BW143" i="99"/>
  <c r="BU143" i="99"/>
  <c r="BS143" i="99"/>
  <c r="BQ143" i="99"/>
  <c r="BO143" i="99"/>
  <c r="BM143" i="99"/>
  <c r="BK143" i="99"/>
  <c r="BI143" i="99"/>
  <c r="BF143" i="99"/>
  <c r="BC143" i="99"/>
  <c r="BA143" i="99"/>
  <c r="AX143" i="99"/>
  <c r="AV143" i="99"/>
  <c r="AT143" i="99"/>
  <c r="AR143" i="99"/>
  <c r="AP143" i="99"/>
  <c r="AN143" i="99"/>
  <c r="AL143" i="99"/>
  <c r="BY144" i="98"/>
  <c r="BW144" i="98"/>
  <c r="BU144" i="98"/>
  <c r="BS144" i="98"/>
  <c r="BQ144" i="98"/>
  <c r="BO144" i="98"/>
  <c r="BM144" i="98"/>
  <c r="BK144" i="98"/>
  <c r="BI144" i="98"/>
  <c r="BF144" i="98"/>
  <c r="BC144" i="98"/>
  <c r="BA144" i="98"/>
  <c r="AX144" i="98"/>
  <c r="AV144" i="98"/>
  <c r="AT144" i="98"/>
  <c r="AR144" i="98"/>
  <c r="AP144" i="98"/>
  <c r="AN144" i="98"/>
  <c r="AL144" i="98"/>
  <c r="BY143" i="98"/>
  <c r="BW143" i="98"/>
  <c r="BU143" i="98"/>
  <c r="BS143" i="98"/>
  <c r="BQ143" i="98"/>
  <c r="BO143" i="98"/>
  <c r="BM143" i="98"/>
  <c r="BK143" i="98"/>
  <c r="BI143" i="98"/>
  <c r="BF143" i="98"/>
  <c r="BC143" i="98"/>
  <c r="BA143" i="98"/>
  <c r="AX143" i="98"/>
  <c r="AV143" i="98"/>
  <c r="AT143" i="98"/>
  <c r="AR143" i="98"/>
  <c r="AP143" i="98"/>
  <c r="AN143" i="98"/>
  <c r="AL143" i="98"/>
  <c r="BY144" i="97"/>
  <c r="BW144" i="97"/>
  <c r="BU144" i="97"/>
  <c r="BS144" i="97"/>
  <c r="BQ144" i="97"/>
  <c r="BO144" i="97"/>
  <c r="BM144" i="97"/>
  <c r="BK144" i="97"/>
  <c r="BI144" i="97"/>
  <c r="BF144" i="97"/>
  <c r="BC144" i="97"/>
  <c r="BA144" i="97"/>
  <c r="AX144" i="97"/>
  <c r="AV144" i="97"/>
  <c r="AT144" i="97"/>
  <c r="AR144" i="97"/>
  <c r="AP144" i="97"/>
  <c r="AN144" i="97"/>
  <c r="AL144" i="97"/>
  <c r="BY143" i="97"/>
  <c r="BW143" i="97"/>
  <c r="BU143" i="97"/>
  <c r="BS143" i="97"/>
  <c r="BQ143" i="97"/>
  <c r="BO143" i="97"/>
  <c r="BM143" i="97"/>
  <c r="BK143" i="97"/>
  <c r="BI143" i="97"/>
  <c r="BF143" i="97"/>
  <c r="BC143" i="97"/>
  <c r="BA143" i="97"/>
  <c r="AX143" i="97"/>
  <c r="AV143" i="97"/>
  <c r="AT143" i="97"/>
  <c r="AR143" i="97"/>
  <c r="AP143" i="97"/>
  <c r="AN143" i="97"/>
  <c r="AL143" i="97"/>
  <c r="BY146" i="96"/>
  <c r="BW146" i="96"/>
  <c r="BU146" i="96"/>
  <c r="BS146" i="96"/>
  <c r="BQ146" i="96"/>
  <c r="BO146" i="96"/>
  <c r="BM146" i="96"/>
  <c r="BK146" i="96"/>
  <c r="BI146" i="96"/>
  <c r="BF146" i="96"/>
  <c r="BC146" i="96"/>
  <c r="BA146" i="96"/>
  <c r="AX146" i="96"/>
  <c r="AV146" i="96"/>
  <c r="AT146" i="96"/>
  <c r="AR146" i="96"/>
  <c r="AP146" i="96"/>
  <c r="AN146" i="96"/>
  <c r="AL146" i="96"/>
  <c r="BY145" i="96"/>
  <c r="BW145" i="96"/>
  <c r="BU145" i="96"/>
  <c r="BS145" i="96"/>
  <c r="BQ145" i="96"/>
  <c r="BO145" i="96"/>
  <c r="BM145" i="96"/>
  <c r="BK145" i="96"/>
  <c r="BI145" i="96"/>
  <c r="BF145" i="96"/>
  <c r="BC145" i="96"/>
  <c r="BA145" i="96"/>
  <c r="AX145" i="96"/>
  <c r="AV145" i="96"/>
  <c r="AT145" i="96"/>
  <c r="AR145" i="96"/>
  <c r="AP145" i="96"/>
  <c r="AN145" i="96"/>
  <c r="AL145" i="96"/>
  <c r="BY146" i="95"/>
  <c r="BW146" i="95"/>
  <c r="BU146" i="95"/>
  <c r="BS146" i="95"/>
  <c r="BQ146" i="95"/>
  <c r="BO146" i="95"/>
  <c r="BM146" i="95"/>
  <c r="BK146" i="95"/>
  <c r="BI146" i="95"/>
  <c r="BF146" i="95"/>
  <c r="BC146" i="95"/>
  <c r="BA146" i="95"/>
  <c r="AX146" i="95"/>
  <c r="AV146" i="95"/>
  <c r="AT146" i="95"/>
  <c r="AR146" i="95"/>
  <c r="AP146" i="95"/>
  <c r="AN146" i="95"/>
  <c r="AL146" i="95"/>
  <c r="BY145" i="95"/>
  <c r="BW145" i="95"/>
  <c r="BU145" i="95"/>
  <c r="BS145" i="95"/>
  <c r="BQ145" i="95"/>
  <c r="BO145" i="95"/>
  <c r="BM145" i="95"/>
  <c r="BK145" i="95"/>
  <c r="BI145" i="95"/>
  <c r="BF145" i="95"/>
  <c r="BC145" i="95"/>
  <c r="BA145" i="95"/>
  <c r="AX145" i="95"/>
  <c r="AV145" i="95"/>
  <c r="AT145" i="95"/>
  <c r="AR145" i="95"/>
  <c r="AP145" i="95"/>
  <c r="AN145" i="95"/>
  <c r="AL145" i="95"/>
  <c r="BY152" i="94"/>
  <c r="BW152" i="94"/>
  <c r="BU152" i="94"/>
  <c r="BS152" i="94"/>
  <c r="BQ152" i="94"/>
  <c r="BO152" i="94"/>
  <c r="BM152" i="94"/>
  <c r="BK152" i="94"/>
  <c r="BI152" i="94"/>
  <c r="BF152" i="94"/>
  <c r="BC152" i="94"/>
  <c r="BA152" i="94"/>
  <c r="AX152" i="94"/>
  <c r="AV152" i="94"/>
  <c r="AT152" i="94"/>
  <c r="AR152" i="94"/>
  <c r="AP152" i="94"/>
  <c r="AN152" i="94"/>
  <c r="AL152" i="94"/>
  <c r="BY151" i="94"/>
  <c r="BW151" i="94"/>
  <c r="BU151" i="94"/>
  <c r="BS151" i="94"/>
  <c r="BQ151" i="94"/>
  <c r="BO151" i="94"/>
  <c r="BM151" i="94"/>
  <c r="BK151" i="94"/>
  <c r="BI151" i="94"/>
  <c r="BF151" i="94"/>
  <c r="BC151" i="94"/>
  <c r="BA151" i="94"/>
  <c r="AX151" i="94"/>
  <c r="AV151" i="94"/>
  <c r="AT151" i="94"/>
  <c r="AR151" i="94"/>
  <c r="AP151" i="94"/>
  <c r="AN151" i="94"/>
  <c r="AL151" i="94"/>
  <c r="BY150" i="93"/>
  <c r="BW150" i="93"/>
  <c r="BU150" i="93"/>
  <c r="BS150" i="93"/>
  <c r="BQ150" i="93"/>
  <c r="BO150" i="93"/>
  <c r="BM150" i="93"/>
  <c r="BK150" i="93"/>
  <c r="BI150" i="93"/>
  <c r="BF150" i="93"/>
  <c r="BC150" i="93"/>
  <c r="BA150" i="93"/>
  <c r="AX150" i="93"/>
  <c r="AV150" i="93"/>
  <c r="AT150" i="93"/>
  <c r="AR150" i="93"/>
  <c r="AP150" i="93"/>
  <c r="AN150" i="93"/>
  <c r="AL150" i="93"/>
  <c r="BY149" i="93"/>
  <c r="BW149" i="93"/>
  <c r="BU149" i="93"/>
  <c r="BS149" i="93"/>
  <c r="BQ149" i="93"/>
  <c r="BO149" i="93"/>
  <c r="BM149" i="93"/>
  <c r="BK149" i="93"/>
  <c r="BI149" i="93"/>
  <c r="BF149" i="93"/>
  <c r="BC149" i="93"/>
  <c r="BA149" i="93"/>
  <c r="AX149" i="93"/>
  <c r="AV149" i="93"/>
  <c r="AT149" i="93"/>
  <c r="AR149" i="93"/>
  <c r="AP149" i="93"/>
  <c r="AN149" i="93"/>
  <c r="AL149" i="93"/>
  <c r="BY150" i="92"/>
  <c r="BW150" i="92"/>
  <c r="BU150" i="92"/>
  <c r="BS150" i="92"/>
  <c r="BQ150" i="92"/>
  <c r="BO150" i="92"/>
  <c r="BM150" i="92"/>
  <c r="BK150" i="92"/>
  <c r="BI150" i="92"/>
  <c r="BF150" i="92"/>
  <c r="BC150" i="92"/>
  <c r="BA150" i="92"/>
  <c r="AX150" i="92"/>
  <c r="AV150" i="92"/>
  <c r="AT150" i="92"/>
  <c r="AR150" i="92"/>
  <c r="AP150" i="92"/>
  <c r="AN150" i="92"/>
  <c r="AL150" i="92"/>
  <c r="BY149" i="92"/>
  <c r="BW149" i="92"/>
  <c r="BU149" i="92"/>
  <c r="BS149" i="92"/>
  <c r="BQ149" i="92"/>
  <c r="BO149" i="92"/>
  <c r="BM149" i="92"/>
  <c r="BK149" i="92"/>
  <c r="BI149" i="92"/>
  <c r="BF149" i="92"/>
  <c r="BC149" i="92"/>
  <c r="BA149" i="92"/>
  <c r="AX149" i="92"/>
  <c r="AV149" i="92"/>
  <c r="AT149" i="92"/>
  <c r="AR149" i="92"/>
  <c r="AP149" i="92"/>
  <c r="AN149" i="92"/>
  <c r="AL149" i="92"/>
  <c r="AL189" i="92"/>
  <c r="AN189" i="92"/>
  <c r="AP189" i="92"/>
  <c r="AR189" i="92"/>
  <c r="AT189" i="92"/>
  <c r="AV189" i="92"/>
  <c r="AX189" i="92"/>
  <c r="BA189" i="92"/>
  <c r="BC189" i="92"/>
  <c r="BF189" i="92"/>
  <c r="BI189" i="92"/>
  <c r="BK189" i="92"/>
  <c r="BM189" i="92"/>
  <c r="BO189" i="92"/>
  <c r="BQ189" i="92"/>
  <c r="BS189" i="92"/>
  <c r="BU189" i="92"/>
  <c r="BW189" i="92"/>
  <c r="BY189" i="92"/>
  <c r="AL190" i="92"/>
  <c r="AN190" i="92"/>
  <c r="AP190" i="92"/>
  <c r="AR190" i="92"/>
  <c r="AT190" i="92"/>
  <c r="AV190" i="92"/>
  <c r="AX190" i="92"/>
  <c r="BA190" i="92"/>
  <c r="BC190" i="92"/>
  <c r="BF190" i="92"/>
  <c r="BI190" i="92"/>
  <c r="BK190" i="92"/>
  <c r="BM190" i="92"/>
  <c r="BO190" i="92"/>
  <c r="BQ190" i="92"/>
  <c r="BS190" i="92"/>
  <c r="BU190" i="92"/>
  <c r="BW190" i="92"/>
  <c r="BY190" i="92"/>
  <c r="AL109" i="92"/>
  <c r="AN109" i="92"/>
  <c r="AP109" i="92"/>
  <c r="AR109" i="92"/>
  <c r="AT109" i="92"/>
  <c r="AV109" i="92"/>
  <c r="AX109" i="92"/>
  <c r="BA109" i="92"/>
  <c r="BC109" i="92"/>
  <c r="BF109" i="92"/>
  <c r="BI109" i="92"/>
  <c r="BK109" i="92"/>
  <c r="BM109" i="92"/>
  <c r="BO109" i="92"/>
  <c r="BQ109" i="92"/>
  <c r="BS109" i="92"/>
  <c r="BU109" i="92"/>
  <c r="BW109" i="92"/>
  <c r="BY109" i="92"/>
  <c r="AL110" i="92"/>
  <c r="AN110" i="92"/>
  <c r="AP110" i="92"/>
  <c r="AR110" i="92"/>
  <c r="AT110" i="92"/>
  <c r="AV110" i="92"/>
  <c r="AX110" i="92"/>
  <c r="BA110" i="92"/>
  <c r="BC110" i="92"/>
  <c r="BF110" i="92"/>
  <c r="BI110" i="92"/>
  <c r="BK110" i="92"/>
  <c r="BM110" i="92"/>
  <c r="BO110" i="92"/>
  <c r="BQ110" i="92"/>
  <c r="BS110" i="92"/>
  <c r="BU110" i="92"/>
  <c r="BW110" i="92"/>
  <c r="BY110" i="92"/>
  <c r="AL107" i="93"/>
  <c r="AN107" i="93"/>
  <c r="AP107" i="93"/>
  <c r="AR107" i="93"/>
  <c r="AT107" i="93"/>
  <c r="AV107" i="93"/>
  <c r="AX107" i="93"/>
  <c r="BA107" i="93"/>
  <c r="BC107" i="93"/>
  <c r="BF107" i="93"/>
  <c r="BI107" i="93"/>
  <c r="BK107" i="93"/>
  <c r="BM107" i="93"/>
  <c r="BO107" i="93"/>
  <c r="BQ107" i="93"/>
  <c r="BS107" i="93"/>
  <c r="BU107" i="93"/>
  <c r="BW107" i="93"/>
  <c r="BY107" i="93"/>
  <c r="AL108" i="93"/>
  <c r="AN108" i="93"/>
  <c r="AP108" i="93"/>
  <c r="AR108" i="93"/>
  <c r="AT108" i="93"/>
  <c r="AV108" i="93"/>
  <c r="AX108" i="93"/>
  <c r="BA108" i="93"/>
  <c r="BC108" i="93"/>
  <c r="BF108" i="93"/>
  <c r="BI108" i="93"/>
  <c r="BK108" i="93"/>
  <c r="BM108" i="93"/>
  <c r="BO108" i="93"/>
  <c r="BQ108" i="93"/>
  <c r="BS108" i="93"/>
  <c r="BU108" i="93"/>
  <c r="BW108" i="93"/>
  <c r="BY108" i="93"/>
  <c r="AL109" i="94"/>
  <c r="AN109" i="94"/>
  <c r="AP109" i="94"/>
  <c r="AR109" i="94"/>
  <c r="AT109" i="94"/>
  <c r="AV109" i="94"/>
  <c r="AX109" i="94"/>
  <c r="BA109" i="94"/>
  <c r="BC109" i="94"/>
  <c r="BF109" i="94"/>
  <c r="BI109" i="94"/>
  <c r="BK109" i="94"/>
  <c r="BM109" i="94"/>
  <c r="BO109" i="94"/>
  <c r="BQ109" i="94"/>
  <c r="BS109" i="94"/>
  <c r="BU109" i="94"/>
  <c r="BW109" i="94"/>
  <c r="BY109" i="94"/>
  <c r="AL110" i="94"/>
  <c r="AN110" i="94"/>
  <c r="AP110" i="94"/>
  <c r="AR110" i="94"/>
  <c r="AT110" i="94"/>
  <c r="AV110" i="94"/>
  <c r="AX110" i="94"/>
  <c r="BA110" i="94"/>
  <c r="BC110" i="94"/>
  <c r="BF110" i="94"/>
  <c r="BI110" i="94"/>
  <c r="BK110" i="94"/>
  <c r="BM110" i="94"/>
  <c r="BO110" i="94"/>
  <c r="BQ110" i="94"/>
  <c r="BS110" i="94"/>
  <c r="BU110" i="94"/>
  <c r="BW110" i="94"/>
  <c r="BY110" i="94"/>
  <c r="AL105" i="95"/>
  <c r="AN105" i="95"/>
  <c r="AP105" i="95"/>
  <c r="AR105" i="95"/>
  <c r="AT105" i="95"/>
  <c r="AV105" i="95"/>
  <c r="AX105" i="95"/>
  <c r="BA105" i="95"/>
  <c r="BC105" i="95"/>
  <c r="BF105" i="95"/>
  <c r="BI105" i="95"/>
  <c r="BK105" i="95"/>
  <c r="BM105" i="95"/>
  <c r="BO105" i="95"/>
  <c r="BQ105" i="95"/>
  <c r="BS105" i="95"/>
  <c r="BU105" i="95"/>
  <c r="BW105" i="95"/>
  <c r="BY105" i="95"/>
  <c r="AL106" i="95"/>
  <c r="AN106" i="95"/>
  <c r="AP106" i="95"/>
  <c r="AR106" i="95"/>
  <c r="AT106" i="95"/>
  <c r="AV106" i="95"/>
  <c r="AX106" i="95"/>
  <c r="BA106" i="95"/>
  <c r="BC106" i="95"/>
  <c r="BF106" i="95"/>
  <c r="BI106" i="95"/>
  <c r="BK106" i="95"/>
  <c r="BM106" i="95"/>
  <c r="BO106" i="95"/>
  <c r="BQ106" i="95"/>
  <c r="BS106" i="95"/>
  <c r="BU106" i="95"/>
  <c r="BW106" i="95"/>
  <c r="BY106" i="95"/>
  <c r="AL105" i="96"/>
  <c r="AN105" i="96"/>
  <c r="AP105" i="96"/>
  <c r="AR105" i="96"/>
  <c r="AT105" i="96"/>
  <c r="AV105" i="96"/>
  <c r="AX105" i="96"/>
  <c r="BA105" i="96"/>
  <c r="BC105" i="96"/>
  <c r="BF105" i="96"/>
  <c r="BI105" i="96"/>
  <c r="BK105" i="96"/>
  <c r="BM105" i="96"/>
  <c r="BO105" i="96"/>
  <c r="BQ105" i="96"/>
  <c r="BS105" i="96"/>
  <c r="BU105" i="96"/>
  <c r="BW105" i="96"/>
  <c r="BY105" i="96"/>
  <c r="AL106" i="96"/>
  <c r="AN106" i="96"/>
  <c r="AP106" i="96"/>
  <c r="AR106" i="96"/>
  <c r="AT106" i="96"/>
  <c r="AV106" i="96"/>
  <c r="AX106" i="96"/>
  <c r="BA106" i="96"/>
  <c r="BC106" i="96"/>
  <c r="BF106" i="96"/>
  <c r="BI106" i="96"/>
  <c r="BK106" i="96"/>
  <c r="BM106" i="96"/>
  <c r="BO106" i="96"/>
  <c r="BQ106" i="96"/>
  <c r="BS106" i="96"/>
  <c r="BU106" i="96"/>
  <c r="BW106" i="96"/>
  <c r="BY106" i="96"/>
  <c r="AL107" i="92"/>
  <c r="AN107" i="92"/>
  <c r="AP107" i="92"/>
  <c r="AR107" i="92"/>
  <c r="AT107" i="92"/>
  <c r="AV107" i="92"/>
  <c r="AX107" i="92"/>
  <c r="BA107" i="92"/>
  <c r="BC107" i="92"/>
  <c r="BF107" i="92"/>
  <c r="BI107" i="92"/>
  <c r="BK107" i="92"/>
  <c r="BM107" i="92"/>
  <c r="BO107" i="92"/>
  <c r="BQ107" i="92"/>
  <c r="BS107" i="92"/>
  <c r="BU107" i="92"/>
  <c r="BW107" i="92"/>
  <c r="BY107" i="92"/>
  <c r="AL108" i="92"/>
  <c r="AN108" i="92"/>
  <c r="AP108" i="92"/>
  <c r="AR108" i="92"/>
  <c r="AT108" i="92"/>
  <c r="AV108" i="92"/>
  <c r="AX108" i="92"/>
  <c r="BA108" i="92"/>
  <c r="BC108" i="92"/>
  <c r="BF108" i="92"/>
  <c r="BI108" i="92"/>
  <c r="BK108" i="92"/>
  <c r="BM108" i="92"/>
  <c r="BO108" i="92"/>
  <c r="BQ108" i="92"/>
  <c r="BS108" i="92"/>
  <c r="BU108" i="92"/>
  <c r="BW108" i="92"/>
  <c r="BY108" i="92"/>
  <c r="AL125" i="103"/>
  <c r="AN125" i="103"/>
  <c r="AP125" i="103"/>
  <c r="AR125" i="103"/>
  <c r="AT125" i="103"/>
  <c r="AV125" i="103"/>
  <c r="AX125" i="103"/>
  <c r="BA125" i="103"/>
  <c r="BC125" i="103"/>
  <c r="BF125" i="103"/>
  <c r="BI125" i="103"/>
  <c r="BK125" i="103"/>
  <c r="BM125" i="103"/>
  <c r="BO125" i="103"/>
  <c r="BQ125" i="103"/>
  <c r="BS125" i="103"/>
  <c r="BU125" i="103"/>
  <c r="BW125" i="103"/>
  <c r="BY125" i="103"/>
  <c r="AL126" i="103"/>
  <c r="AN126" i="103"/>
  <c r="AP126" i="103"/>
  <c r="AR126" i="103"/>
  <c r="AT126" i="103"/>
  <c r="AV126" i="103"/>
  <c r="AX126" i="103"/>
  <c r="BA126" i="103"/>
  <c r="BC126" i="103"/>
  <c r="BF126" i="103"/>
  <c r="BI126" i="103"/>
  <c r="BK126" i="103"/>
  <c r="BM126" i="103"/>
  <c r="BO126" i="103"/>
  <c r="BQ126" i="103"/>
  <c r="BS126" i="103"/>
  <c r="BU126" i="103"/>
  <c r="BW126" i="103"/>
  <c r="BY126" i="103"/>
  <c r="AL125" i="102"/>
  <c r="AN125" i="102"/>
  <c r="AP125" i="102"/>
  <c r="AR125" i="102"/>
  <c r="AT125" i="102"/>
  <c r="AV125" i="102"/>
  <c r="AX125" i="102"/>
  <c r="BA125" i="102"/>
  <c r="BC125" i="102"/>
  <c r="BF125" i="102"/>
  <c r="BI125" i="102"/>
  <c r="BK125" i="102"/>
  <c r="BM125" i="102"/>
  <c r="BO125" i="102"/>
  <c r="BQ125" i="102"/>
  <c r="BS125" i="102"/>
  <c r="BU125" i="102"/>
  <c r="BW125" i="102"/>
  <c r="BY125" i="102"/>
  <c r="AL126" i="102"/>
  <c r="AN126" i="102"/>
  <c r="AP126" i="102"/>
  <c r="AR126" i="102"/>
  <c r="AT126" i="102"/>
  <c r="AV126" i="102"/>
  <c r="AX126" i="102"/>
  <c r="BA126" i="102"/>
  <c r="BC126" i="102"/>
  <c r="BF126" i="102"/>
  <c r="BI126" i="102"/>
  <c r="BK126" i="102"/>
  <c r="BM126" i="102"/>
  <c r="BO126" i="102"/>
  <c r="BQ126" i="102"/>
  <c r="BS126" i="102"/>
  <c r="BU126" i="102"/>
  <c r="BW126" i="102"/>
  <c r="BY126" i="102"/>
  <c r="AL127" i="101"/>
  <c r="AN127" i="101"/>
  <c r="AP127" i="101"/>
  <c r="AR127" i="101"/>
  <c r="AT127" i="101"/>
  <c r="AV127" i="101"/>
  <c r="AX127" i="101"/>
  <c r="BA127" i="101"/>
  <c r="BC127" i="101"/>
  <c r="BF127" i="101"/>
  <c r="BI127" i="101"/>
  <c r="BK127" i="101"/>
  <c r="BM127" i="101"/>
  <c r="BO127" i="101"/>
  <c r="BQ127" i="101"/>
  <c r="BS127" i="101"/>
  <c r="BU127" i="101"/>
  <c r="BW127" i="101"/>
  <c r="BY127" i="101"/>
  <c r="AL128" i="101"/>
  <c r="AN128" i="101"/>
  <c r="AP128" i="101"/>
  <c r="AR128" i="101"/>
  <c r="AT128" i="101"/>
  <c r="AV128" i="101"/>
  <c r="AX128" i="101"/>
  <c r="BA128" i="101"/>
  <c r="BC128" i="101"/>
  <c r="BF128" i="101"/>
  <c r="BI128" i="101"/>
  <c r="BK128" i="101"/>
  <c r="BM128" i="101"/>
  <c r="BO128" i="101"/>
  <c r="BQ128" i="101"/>
  <c r="BS128" i="101"/>
  <c r="BU128" i="101"/>
  <c r="BW128" i="101"/>
  <c r="BY128" i="101"/>
  <c r="AL127" i="100"/>
  <c r="AN127" i="100"/>
  <c r="AP127" i="100"/>
  <c r="AR127" i="100"/>
  <c r="AT127" i="100"/>
  <c r="AV127" i="100"/>
  <c r="AX127" i="100"/>
  <c r="BA127" i="100"/>
  <c r="BC127" i="100"/>
  <c r="BF127" i="100"/>
  <c r="BI127" i="100"/>
  <c r="BK127" i="100"/>
  <c r="BM127" i="100"/>
  <c r="BO127" i="100"/>
  <c r="BQ127" i="100"/>
  <c r="BS127" i="100"/>
  <c r="BU127" i="100"/>
  <c r="BW127" i="100"/>
  <c r="BY127" i="100"/>
  <c r="AL128" i="100"/>
  <c r="AN128" i="100"/>
  <c r="AP128" i="100"/>
  <c r="AR128" i="100"/>
  <c r="AT128" i="100"/>
  <c r="AV128" i="100"/>
  <c r="AX128" i="100"/>
  <c r="BA128" i="100"/>
  <c r="BC128" i="100"/>
  <c r="BF128" i="100"/>
  <c r="BI128" i="100"/>
  <c r="BK128" i="100"/>
  <c r="BM128" i="100"/>
  <c r="BO128" i="100"/>
  <c r="BQ128" i="100"/>
  <c r="BS128" i="100"/>
  <c r="BU128" i="100"/>
  <c r="BW128" i="100"/>
  <c r="BY128" i="100"/>
  <c r="AL129" i="99"/>
  <c r="AN129" i="99"/>
  <c r="AP129" i="99"/>
  <c r="AR129" i="99"/>
  <c r="AT129" i="99"/>
  <c r="AV129" i="99"/>
  <c r="AX129" i="99"/>
  <c r="BA129" i="99"/>
  <c r="BC129" i="99"/>
  <c r="BF129" i="99"/>
  <c r="BI129" i="99"/>
  <c r="BK129" i="99"/>
  <c r="BM129" i="99"/>
  <c r="BO129" i="99"/>
  <c r="BQ129" i="99"/>
  <c r="BS129" i="99"/>
  <c r="BU129" i="99"/>
  <c r="BW129" i="99"/>
  <c r="BY129" i="99"/>
  <c r="AL130" i="99"/>
  <c r="AN130" i="99"/>
  <c r="AP130" i="99"/>
  <c r="AR130" i="99"/>
  <c r="AT130" i="99"/>
  <c r="AV130" i="99"/>
  <c r="AX130" i="99"/>
  <c r="BA130" i="99"/>
  <c r="BC130" i="99"/>
  <c r="BF130" i="99"/>
  <c r="BI130" i="99"/>
  <c r="BK130" i="99"/>
  <c r="BM130" i="99"/>
  <c r="BO130" i="99"/>
  <c r="BQ130" i="99"/>
  <c r="BS130" i="99"/>
  <c r="BU130" i="99"/>
  <c r="BW130" i="99"/>
  <c r="BY130" i="99"/>
  <c r="AL129" i="98"/>
  <c r="AN129" i="98"/>
  <c r="AP129" i="98"/>
  <c r="AR129" i="98"/>
  <c r="AT129" i="98"/>
  <c r="AV129" i="98"/>
  <c r="AX129" i="98"/>
  <c r="BA129" i="98"/>
  <c r="BC129" i="98"/>
  <c r="BF129" i="98"/>
  <c r="BI129" i="98"/>
  <c r="BK129" i="98"/>
  <c r="BM129" i="98"/>
  <c r="BO129" i="98"/>
  <c r="BQ129" i="98"/>
  <c r="BS129" i="98"/>
  <c r="BU129" i="98"/>
  <c r="BW129" i="98"/>
  <c r="BY129" i="98"/>
  <c r="AL130" i="98"/>
  <c r="AN130" i="98"/>
  <c r="AP130" i="98"/>
  <c r="AR130" i="98"/>
  <c r="AT130" i="98"/>
  <c r="AV130" i="98"/>
  <c r="AX130" i="98"/>
  <c r="BA130" i="98"/>
  <c r="BC130" i="98"/>
  <c r="BF130" i="98"/>
  <c r="BI130" i="98"/>
  <c r="BK130" i="98"/>
  <c r="BM130" i="98"/>
  <c r="BO130" i="98"/>
  <c r="BQ130" i="98"/>
  <c r="BS130" i="98"/>
  <c r="BU130" i="98"/>
  <c r="BW130" i="98"/>
  <c r="BY130" i="98"/>
  <c r="AL129" i="97"/>
  <c r="AN129" i="97"/>
  <c r="AP129" i="97"/>
  <c r="AR129" i="97"/>
  <c r="AT129" i="97"/>
  <c r="AV129" i="97"/>
  <c r="AX129" i="97"/>
  <c r="BA129" i="97"/>
  <c r="BC129" i="97"/>
  <c r="BF129" i="97"/>
  <c r="BI129" i="97"/>
  <c r="BK129" i="97"/>
  <c r="BM129" i="97"/>
  <c r="BO129" i="97"/>
  <c r="BQ129" i="97"/>
  <c r="BS129" i="97"/>
  <c r="BU129" i="97"/>
  <c r="BW129" i="97"/>
  <c r="BY129" i="97"/>
  <c r="AL130" i="97"/>
  <c r="AN130" i="97"/>
  <c r="AP130" i="97"/>
  <c r="AR130" i="97"/>
  <c r="AT130" i="97"/>
  <c r="AV130" i="97"/>
  <c r="AX130" i="97"/>
  <c r="BA130" i="97"/>
  <c r="BC130" i="97"/>
  <c r="BF130" i="97"/>
  <c r="BI130" i="97"/>
  <c r="BK130" i="97"/>
  <c r="BM130" i="97"/>
  <c r="BO130" i="97"/>
  <c r="BQ130" i="97"/>
  <c r="BS130" i="97"/>
  <c r="BU130" i="97"/>
  <c r="BW130" i="97"/>
  <c r="BY130" i="97"/>
  <c r="AL131" i="96"/>
  <c r="AN131" i="96"/>
  <c r="AP131" i="96"/>
  <c r="AR131" i="96"/>
  <c r="AT131" i="96"/>
  <c r="AV131" i="96"/>
  <c r="AX131" i="96"/>
  <c r="BA131" i="96"/>
  <c r="BC131" i="96"/>
  <c r="BF131" i="96"/>
  <c r="BI131" i="96"/>
  <c r="BK131" i="96"/>
  <c r="BM131" i="96"/>
  <c r="BO131" i="96"/>
  <c r="BQ131" i="96"/>
  <c r="BS131" i="96"/>
  <c r="BU131" i="96"/>
  <c r="BW131" i="96"/>
  <c r="BY131" i="96"/>
  <c r="AL132" i="96"/>
  <c r="AN132" i="96"/>
  <c r="AP132" i="96"/>
  <c r="AR132" i="96"/>
  <c r="AT132" i="96"/>
  <c r="AV132" i="96"/>
  <c r="AX132" i="96"/>
  <c r="BA132" i="96"/>
  <c r="BC132" i="96"/>
  <c r="BF132" i="96"/>
  <c r="BI132" i="96"/>
  <c r="BK132" i="96"/>
  <c r="BM132" i="96"/>
  <c r="BO132" i="96"/>
  <c r="BQ132" i="96"/>
  <c r="BS132" i="96"/>
  <c r="BU132" i="96"/>
  <c r="BW132" i="96"/>
  <c r="BY132" i="96"/>
  <c r="AL131" i="95"/>
  <c r="AN131" i="95"/>
  <c r="AP131" i="95"/>
  <c r="AR131" i="95"/>
  <c r="AT131" i="95"/>
  <c r="AV131" i="95"/>
  <c r="AX131" i="95"/>
  <c r="BA131" i="95"/>
  <c r="BC131" i="95"/>
  <c r="BF131" i="95"/>
  <c r="BI131" i="95"/>
  <c r="BK131" i="95"/>
  <c r="BM131" i="95"/>
  <c r="BO131" i="95"/>
  <c r="BQ131" i="95"/>
  <c r="BS131" i="95"/>
  <c r="BU131" i="95"/>
  <c r="BW131" i="95"/>
  <c r="BY131" i="95"/>
  <c r="AL132" i="95"/>
  <c r="AN132" i="95"/>
  <c r="AP132" i="95"/>
  <c r="AR132" i="95"/>
  <c r="AT132" i="95"/>
  <c r="AV132" i="95"/>
  <c r="AX132" i="95"/>
  <c r="BA132" i="95"/>
  <c r="BC132" i="95"/>
  <c r="BF132" i="95"/>
  <c r="BI132" i="95"/>
  <c r="BK132" i="95"/>
  <c r="BM132" i="95"/>
  <c r="BO132" i="95"/>
  <c r="BQ132" i="95"/>
  <c r="BS132" i="95"/>
  <c r="BU132" i="95"/>
  <c r="BW132" i="95"/>
  <c r="BY132" i="95"/>
  <c r="AL137" i="94"/>
  <c r="AN137" i="94"/>
  <c r="AP137" i="94"/>
  <c r="AR137" i="94"/>
  <c r="AT137" i="94"/>
  <c r="AV137" i="94"/>
  <c r="AX137" i="94"/>
  <c r="BA137" i="94"/>
  <c r="BC137" i="94"/>
  <c r="BF137" i="94"/>
  <c r="BI137" i="94"/>
  <c r="BK137" i="94"/>
  <c r="BM137" i="94"/>
  <c r="BO137" i="94"/>
  <c r="BQ137" i="94"/>
  <c r="BS137" i="94"/>
  <c r="BU137" i="94"/>
  <c r="BW137" i="94"/>
  <c r="BY137" i="94"/>
  <c r="AL138" i="94"/>
  <c r="AN138" i="94"/>
  <c r="AP138" i="94"/>
  <c r="AR138" i="94"/>
  <c r="AT138" i="94"/>
  <c r="AV138" i="94"/>
  <c r="AX138" i="94"/>
  <c r="BA138" i="94"/>
  <c r="BC138" i="94"/>
  <c r="BF138" i="94"/>
  <c r="BI138" i="94"/>
  <c r="BK138" i="94"/>
  <c r="BM138" i="94"/>
  <c r="BO138" i="94"/>
  <c r="BQ138" i="94"/>
  <c r="BS138" i="94"/>
  <c r="BU138" i="94"/>
  <c r="BW138" i="94"/>
  <c r="BY138" i="94"/>
  <c r="AL135" i="93"/>
  <c r="AN135" i="93"/>
  <c r="AP135" i="93"/>
  <c r="AR135" i="93"/>
  <c r="AT135" i="93"/>
  <c r="AV135" i="93"/>
  <c r="AX135" i="93"/>
  <c r="BA135" i="93"/>
  <c r="BC135" i="93"/>
  <c r="BF135" i="93"/>
  <c r="BI135" i="93"/>
  <c r="BK135" i="93"/>
  <c r="BM135" i="93"/>
  <c r="BO135" i="93"/>
  <c r="BQ135" i="93"/>
  <c r="BS135" i="93"/>
  <c r="BU135" i="93"/>
  <c r="BW135" i="93"/>
  <c r="BY135" i="93"/>
  <c r="AL136" i="93"/>
  <c r="AN136" i="93"/>
  <c r="AP136" i="93"/>
  <c r="AR136" i="93"/>
  <c r="AT136" i="93"/>
  <c r="AV136" i="93"/>
  <c r="AX136" i="93"/>
  <c r="BA136" i="93"/>
  <c r="BC136" i="93"/>
  <c r="BF136" i="93"/>
  <c r="BI136" i="93"/>
  <c r="BK136" i="93"/>
  <c r="BM136" i="93"/>
  <c r="BO136" i="93"/>
  <c r="BQ136" i="93"/>
  <c r="BS136" i="93"/>
  <c r="BU136" i="93"/>
  <c r="BW136" i="93"/>
  <c r="BY136" i="93"/>
  <c r="AL177" i="92"/>
  <c r="AN177" i="92"/>
  <c r="AP177" i="92"/>
  <c r="AR177" i="92"/>
  <c r="AT177" i="92"/>
  <c r="AV177" i="92"/>
  <c r="AX177" i="92"/>
  <c r="BA177" i="92"/>
  <c r="BC177" i="92"/>
  <c r="BF177" i="92"/>
  <c r="BI177" i="92"/>
  <c r="BK177" i="92"/>
  <c r="BM177" i="92"/>
  <c r="BO177" i="92"/>
  <c r="BQ177" i="92"/>
  <c r="BS177" i="92"/>
  <c r="BU177" i="92"/>
  <c r="BW177" i="92"/>
  <c r="BY177" i="92"/>
  <c r="AL178" i="92"/>
  <c r="AN178" i="92"/>
  <c r="AP178" i="92"/>
  <c r="AR178" i="92"/>
  <c r="AT178" i="92"/>
  <c r="AV178" i="92"/>
  <c r="AX178" i="92"/>
  <c r="BA178" i="92"/>
  <c r="BC178" i="92"/>
  <c r="BF178" i="92"/>
  <c r="BI178" i="92"/>
  <c r="BK178" i="92"/>
  <c r="BM178" i="92"/>
  <c r="BO178" i="92"/>
  <c r="BQ178" i="92"/>
  <c r="BS178" i="92"/>
  <c r="BU178" i="92"/>
  <c r="BW178" i="92"/>
  <c r="BY178" i="92"/>
  <c r="BY234" i="100"/>
  <c r="BW234" i="100"/>
  <c r="BU234" i="100"/>
  <c r="BS234" i="100"/>
  <c r="BQ234" i="100"/>
  <c r="BO234" i="100"/>
  <c r="BM234" i="100"/>
  <c r="BK234" i="100"/>
  <c r="BI234" i="100"/>
  <c r="BF234" i="100"/>
  <c r="BC234" i="100"/>
  <c r="BA234" i="100"/>
  <c r="AX234" i="100"/>
  <c r="AV234" i="100"/>
  <c r="AT234" i="100"/>
  <c r="AR234" i="100"/>
  <c r="AP234" i="100"/>
  <c r="AN234" i="100"/>
  <c r="AL234" i="100"/>
  <c r="BY233" i="100"/>
  <c r="BW233" i="100"/>
  <c r="BU233" i="100"/>
  <c r="BS233" i="100"/>
  <c r="BQ233" i="100"/>
  <c r="BO233" i="100"/>
  <c r="BM233" i="100"/>
  <c r="BK233" i="100"/>
  <c r="BI233" i="100"/>
  <c r="BF233" i="100"/>
  <c r="BC233" i="100"/>
  <c r="BA233" i="100"/>
  <c r="AX233" i="100"/>
  <c r="AV233" i="100"/>
  <c r="AT233" i="100"/>
  <c r="AR233" i="100"/>
  <c r="AP233" i="100"/>
  <c r="AN233" i="100"/>
  <c r="AL233" i="100"/>
  <c r="BY234" i="101"/>
  <c r="BW234" i="101"/>
  <c r="BU234" i="101"/>
  <c r="BS234" i="101"/>
  <c r="BQ234" i="101"/>
  <c r="BO234" i="101"/>
  <c r="BM234" i="101"/>
  <c r="BK234" i="101"/>
  <c r="BI234" i="101"/>
  <c r="BF234" i="101"/>
  <c r="BC234" i="101"/>
  <c r="BA234" i="101"/>
  <c r="AX234" i="101"/>
  <c r="AV234" i="101"/>
  <c r="AT234" i="101"/>
  <c r="AR234" i="101"/>
  <c r="AP234" i="101"/>
  <c r="AN234" i="101"/>
  <c r="AL234" i="101"/>
  <c r="BY233" i="101"/>
  <c r="BW233" i="101"/>
  <c r="BU233" i="101"/>
  <c r="BS233" i="101"/>
  <c r="BQ233" i="101"/>
  <c r="BO233" i="101"/>
  <c r="BM233" i="101"/>
  <c r="BK233" i="101"/>
  <c r="BI233" i="101"/>
  <c r="BF233" i="101"/>
  <c r="BC233" i="101"/>
  <c r="BA233" i="101"/>
  <c r="AX233" i="101"/>
  <c r="AV233" i="101"/>
  <c r="AT233" i="101"/>
  <c r="AR233" i="101"/>
  <c r="AP233" i="101"/>
  <c r="AN233" i="101"/>
  <c r="AL233" i="101"/>
  <c r="BY232" i="102"/>
  <c r="BW232" i="102"/>
  <c r="BU232" i="102"/>
  <c r="BS232" i="102"/>
  <c r="BQ232" i="102"/>
  <c r="BO232" i="102"/>
  <c r="BM232" i="102"/>
  <c r="BK232" i="102"/>
  <c r="BI232" i="102"/>
  <c r="BF232" i="102"/>
  <c r="BC232" i="102"/>
  <c r="BA232" i="102"/>
  <c r="AX232" i="102"/>
  <c r="AV232" i="102"/>
  <c r="AT232" i="102"/>
  <c r="AR232" i="102"/>
  <c r="AP232" i="102"/>
  <c r="AN232" i="102"/>
  <c r="AL232" i="102"/>
  <c r="BY231" i="102"/>
  <c r="BW231" i="102"/>
  <c r="BU231" i="102"/>
  <c r="BS231" i="102"/>
  <c r="BQ231" i="102"/>
  <c r="BO231" i="102"/>
  <c r="BM231" i="102"/>
  <c r="BK231" i="102"/>
  <c r="BI231" i="102"/>
  <c r="BF231" i="102"/>
  <c r="BC231" i="102"/>
  <c r="BA231" i="102"/>
  <c r="AX231" i="102"/>
  <c r="AV231" i="102"/>
  <c r="AT231" i="102"/>
  <c r="AR231" i="102"/>
  <c r="AP231" i="102"/>
  <c r="AN231" i="102"/>
  <c r="AL231" i="102"/>
  <c r="BY232" i="103"/>
  <c r="BW232" i="103"/>
  <c r="BU232" i="103"/>
  <c r="BS232" i="103"/>
  <c r="BQ232" i="103"/>
  <c r="BO232" i="103"/>
  <c r="BM232" i="103"/>
  <c r="BK232" i="103"/>
  <c r="BI232" i="103"/>
  <c r="BF232" i="103"/>
  <c r="BC232" i="103"/>
  <c r="BA232" i="103"/>
  <c r="AX232" i="103"/>
  <c r="AV232" i="103"/>
  <c r="AT232" i="103"/>
  <c r="AR232" i="103"/>
  <c r="AP232" i="103"/>
  <c r="AN232" i="103"/>
  <c r="AL232" i="103"/>
  <c r="BY231" i="103"/>
  <c r="BW231" i="103"/>
  <c r="BU231" i="103"/>
  <c r="BS231" i="103"/>
  <c r="BQ231" i="103"/>
  <c r="BO231" i="103"/>
  <c r="BM231" i="103"/>
  <c r="BK231" i="103"/>
  <c r="BI231" i="103"/>
  <c r="BF231" i="103"/>
  <c r="BC231" i="103"/>
  <c r="BA231" i="103"/>
  <c r="AX231" i="103"/>
  <c r="AV231" i="103"/>
  <c r="AT231" i="103"/>
  <c r="AR231" i="103"/>
  <c r="AP231" i="103"/>
  <c r="AN231" i="103"/>
  <c r="AL231" i="103"/>
  <c r="BY234" i="99"/>
  <c r="BW234" i="99"/>
  <c r="BU234" i="99"/>
  <c r="BS234" i="99"/>
  <c r="BQ234" i="99"/>
  <c r="BO234" i="99"/>
  <c r="BM234" i="99"/>
  <c r="BK234" i="99"/>
  <c r="BI234" i="99"/>
  <c r="BF234" i="99"/>
  <c r="BC234" i="99"/>
  <c r="BA234" i="99"/>
  <c r="AX234" i="99"/>
  <c r="AV234" i="99"/>
  <c r="AT234" i="99"/>
  <c r="AR234" i="99"/>
  <c r="AP234" i="99"/>
  <c r="AN234" i="99"/>
  <c r="AL234" i="99"/>
  <c r="BY233" i="99"/>
  <c r="BW233" i="99"/>
  <c r="BU233" i="99"/>
  <c r="BS233" i="99"/>
  <c r="BQ233" i="99"/>
  <c r="BO233" i="99"/>
  <c r="BM233" i="99"/>
  <c r="BK233" i="99"/>
  <c r="BI233" i="99"/>
  <c r="BF233" i="99"/>
  <c r="BC233" i="99"/>
  <c r="BA233" i="99"/>
  <c r="AX233" i="99"/>
  <c r="AV233" i="99"/>
  <c r="AT233" i="99"/>
  <c r="AR233" i="99"/>
  <c r="AP233" i="99"/>
  <c r="AN233" i="99"/>
  <c r="AL233" i="99"/>
  <c r="BY232" i="98"/>
  <c r="BW232" i="98"/>
  <c r="BU232" i="98"/>
  <c r="BS232" i="98"/>
  <c r="BQ232" i="98"/>
  <c r="BO232" i="98"/>
  <c r="BM232" i="98"/>
  <c r="BK232" i="98"/>
  <c r="BI232" i="98"/>
  <c r="BF232" i="98"/>
  <c r="BC232" i="98"/>
  <c r="BA232" i="98"/>
  <c r="AX232" i="98"/>
  <c r="AV232" i="98"/>
  <c r="AT232" i="98"/>
  <c r="AR232" i="98"/>
  <c r="AP232" i="98"/>
  <c r="AN232" i="98"/>
  <c r="AL232" i="98"/>
  <c r="BY231" i="98"/>
  <c r="BW231" i="98"/>
  <c r="BU231" i="98"/>
  <c r="BS231" i="98"/>
  <c r="BQ231" i="98"/>
  <c r="BO231" i="98"/>
  <c r="BM231" i="98"/>
  <c r="BK231" i="98"/>
  <c r="BI231" i="98"/>
  <c r="BF231" i="98"/>
  <c r="BC231" i="98"/>
  <c r="BA231" i="98"/>
  <c r="AX231" i="98"/>
  <c r="AV231" i="98"/>
  <c r="AT231" i="98"/>
  <c r="AR231" i="98"/>
  <c r="AP231" i="98"/>
  <c r="AN231" i="98"/>
  <c r="AL231" i="98"/>
  <c r="BY232" i="97"/>
  <c r="BW232" i="97"/>
  <c r="BU232" i="97"/>
  <c r="BS232" i="97"/>
  <c r="BQ232" i="97"/>
  <c r="BO232" i="97"/>
  <c r="BM232" i="97"/>
  <c r="BK232" i="97"/>
  <c r="BI232" i="97"/>
  <c r="BF232" i="97"/>
  <c r="BC232" i="97"/>
  <c r="BA232" i="97"/>
  <c r="AX232" i="97"/>
  <c r="AV232" i="97"/>
  <c r="AT232" i="97"/>
  <c r="AR232" i="97"/>
  <c r="AP232" i="97"/>
  <c r="AN232" i="97"/>
  <c r="AL232" i="97"/>
  <c r="BY231" i="97"/>
  <c r="BW231" i="97"/>
  <c r="BU231" i="97"/>
  <c r="BS231" i="97"/>
  <c r="BQ231" i="97"/>
  <c r="BO231" i="97"/>
  <c r="BM231" i="97"/>
  <c r="BK231" i="97"/>
  <c r="BI231" i="97"/>
  <c r="BF231" i="97"/>
  <c r="BC231" i="97"/>
  <c r="BA231" i="97"/>
  <c r="AX231" i="97"/>
  <c r="AV231" i="97"/>
  <c r="AT231" i="97"/>
  <c r="AR231" i="97"/>
  <c r="AP231" i="97"/>
  <c r="AN231" i="97"/>
  <c r="AL231" i="97"/>
  <c r="BY232" i="96"/>
  <c r="BW232" i="96"/>
  <c r="BU232" i="96"/>
  <c r="BS232" i="96"/>
  <c r="BQ232" i="96"/>
  <c r="BO232" i="96"/>
  <c r="BM232" i="96"/>
  <c r="BK232" i="96"/>
  <c r="BI232" i="96"/>
  <c r="BF232" i="96"/>
  <c r="BC232" i="96"/>
  <c r="BA232" i="96"/>
  <c r="AX232" i="96"/>
  <c r="AV232" i="96"/>
  <c r="AT232" i="96"/>
  <c r="AR232" i="96"/>
  <c r="AP232" i="96"/>
  <c r="AN232" i="96"/>
  <c r="AL232" i="96"/>
  <c r="BY231" i="96"/>
  <c r="BW231" i="96"/>
  <c r="BU231" i="96"/>
  <c r="BS231" i="96"/>
  <c r="BQ231" i="96"/>
  <c r="BO231" i="96"/>
  <c r="BM231" i="96"/>
  <c r="BK231" i="96"/>
  <c r="BI231" i="96"/>
  <c r="BF231" i="96"/>
  <c r="BC231" i="96"/>
  <c r="BA231" i="96"/>
  <c r="AX231" i="96"/>
  <c r="AV231" i="96"/>
  <c r="AT231" i="96"/>
  <c r="AR231" i="96"/>
  <c r="AP231" i="96"/>
  <c r="AN231" i="96"/>
  <c r="AL231" i="96"/>
  <c r="BY234" i="95"/>
  <c r="BW234" i="95"/>
  <c r="BU234" i="95"/>
  <c r="BS234" i="95"/>
  <c r="BQ234" i="95"/>
  <c r="BO234" i="95"/>
  <c r="BM234" i="95"/>
  <c r="BK234" i="95"/>
  <c r="BI234" i="95"/>
  <c r="BF234" i="95"/>
  <c r="BC234" i="95"/>
  <c r="BA234" i="95"/>
  <c r="AX234" i="95"/>
  <c r="AV234" i="95"/>
  <c r="AT234" i="95"/>
  <c r="AR234" i="95"/>
  <c r="AP234" i="95"/>
  <c r="AN234" i="95"/>
  <c r="AL234" i="95"/>
  <c r="BY233" i="95"/>
  <c r="BW233" i="95"/>
  <c r="BU233" i="95"/>
  <c r="BS233" i="95"/>
  <c r="BQ233" i="95"/>
  <c r="BO233" i="95"/>
  <c r="BM233" i="95"/>
  <c r="BK233" i="95"/>
  <c r="BI233" i="95"/>
  <c r="BF233" i="95"/>
  <c r="BC233" i="95"/>
  <c r="BA233" i="95"/>
  <c r="AX233" i="95"/>
  <c r="AV233" i="95"/>
  <c r="AT233" i="95"/>
  <c r="AR233" i="95"/>
  <c r="AP233" i="95"/>
  <c r="AN233" i="95"/>
  <c r="AL233" i="95"/>
  <c r="BY240" i="94"/>
  <c r="BW240" i="94"/>
  <c r="BU240" i="94"/>
  <c r="BS240" i="94"/>
  <c r="BQ240" i="94"/>
  <c r="BO240" i="94"/>
  <c r="BM240" i="94"/>
  <c r="BK240" i="94"/>
  <c r="BI240" i="94"/>
  <c r="BF240" i="94"/>
  <c r="BC240" i="94"/>
  <c r="BA240" i="94"/>
  <c r="AX240" i="94"/>
  <c r="AV240" i="94"/>
  <c r="AT240" i="94"/>
  <c r="AR240" i="94"/>
  <c r="AP240" i="94"/>
  <c r="AN240" i="94"/>
  <c r="AL240" i="94"/>
  <c r="BY239" i="94"/>
  <c r="BW239" i="94"/>
  <c r="BU239" i="94"/>
  <c r="BS239" i="94"/>
  <c r="BQ239" i="94"/>
  <c r="BO239" i="94"/>
  <c r="BM239" i="94"/>
  <c r="BK239" i="94"/>
  <c r="BI239" i="94"/>
  <c r="BF239" i="94"/>
  <c r="BC239" i="94"/>
  <c r="BA239" i="94"/>
  <c r="AX239" i="94"/>
  <c r="AV239" i="94"/>
  <c r="AT239" i="94"/>
  <c r="AR239" i="94"/>
  <c r="AP239" i="94"/>
  <c r="AN239" i="94"/>
  <c r="AL239" i="94"/>
  <c r="BY238" i="93"/>
  <c r="BW238" i="93"/>
  <c r="BU238" i="93"/>
  <c r="BS238" i="93"/>
  <c r="BQ238" i="93"/>
  <c r="BO238" i="93"/>
  <c r="BM238" i="93"/>
  <c r="BK238" i="93"/>
  <c r="BI238" i="93"/>
  <c r="BF238" i="93"/>
  <c r="BC238" i="93"/>
  <c r="BA238" i="93"/>
  <c r="AX238" i="93"/>
  <c r="AV238" i="93"/>
  <c r="AT238" i="93"/>
  <c r="AR238" i="93"/>
  <c r="AP238" i="93"/>
  <c r="AN238" i="93"/>
  <c r="AL238" i="93"/>
  <c r="BY237" i="93"/>
  <c r="BW237" i="93"/>
  <c r="BU237" i="93"/>
  <c r="BS237" i="93"/>
  <c r="BQ237" i="93"/>
  <c r="BO237" i="93"/>
  <c r="BM237" i="93"/>
  <c r="BK237" i="93"/>
  <c r="BI237" i="93"/>
  <c r="BF237" i="93"/>
  <c r="BC237" i="93"/>
  <c r="BA237" i="93"/>
  <c r="AX237" i="93"/>
  <c r="AV237" i="93"/>
  <c r="AT237" i="93"/>
  <c r="AR237" i="93"/>
  <c r="AP237" i="93"/>
  <c r="AN237" i="93"/>
  <c r="AL237" i="93"/>
  <c r="BY104" i="103"/>
  <c r="BW104" i="103"/>
  <c r="BU104" i="103"/>
  <c r="BS104" i="103"/>
  <c r="BQ104" i="103"/>
  <c r="BO104" i="103"/>
  <c r="BM104" i="103"/>
  <c r="BK104" i="103"/>
  <c r="BI104" i="103"/>
  <c r="BF104" i="103"/>
  <c r="BC104" i="103"/>
  <c r="BA104" i="103"/>
  <c r="AX104" i="103"/>
  <c r="AV104" i="103"/>
  <c r="AT104" i="103"/>
  <c r="AR104" i="103"/>
  <c r="AP104" i="103"/>
  <c r="AN104" i="103"/>
  <c r="AL104" i="103"/>
  <c r="BY103" i="103"/>
  <c r="BW103" i="103"/>
  <c r="BU103" i="103"/>
  <c r="BS103" i="103"/>
  <c r="BQ103" i="103"/>
  <c r="BO103" i="103"/>
  <c r="BM103" i="103"/>
  <c r="BK103" i="103"/>
  <c r="BI103" i="103"/>
  <c r="BF103" i="103"/>
  <c r="BC103" i="103"/>
  <c r="BA103" i="103"/>
  <c r="AX103" i="103"/>
  <c r="AV103" i="103"/>
  <c r="AT103" i="103"/>
  <c r="AR103" i="103"/>
  <c r="AP103" i="103"/>
  <c r="AN103" i="103"/>
  <c r="AL103" i="103"/>
  <c r="BY104" i="102"/>
  <c r="BW104" i="102"/>
  <c r="BU104" i="102"/>
  <c r="BS104" i="102"/>
  <c r="BQ104" i="102"/>
  <c r="BO104" i="102"/>
  <c r="BM104" i="102"/>
  <c r="BK104" i="102"/>
  <c r="BI104" i="102"/>
  <c r="BF104" i="102"/>
  <c r="BC104" i="102"/>
  <c r="BA104" i="102"/>
  <c r="AX104" i="102"/>
  <c r="AV104" i="102"/>
  <c r="AT104" i="102"/>
  <c r="AR104" i="102"/>
  <c r="AP104" i="102"/>
  <c r="AN104" i="102"/>
  <c r="AL104" i="102"/>
  <c r="BY103" i="102"/>
  <c r="BW103" i="102"/>
  <c r="BU103" i="102"/>
  <c r="BS103" i="102"/>
  <c r="BQ103" i="102"/>
  <c r="BO103" i="102"/>
  <c r="BM103" i="102"/>
  <c r="BK103" i="102"/>
  <c r="BI103" i="102"/>
  <c r="BF103" i="102"/>
  <c r="BC103" i="102"/>
  <c r="BA103" i="102"/>
  <c r="AX103" i="102"/>
  <c r="AV103" i="102"/>
  <c r="AT103" i="102"/>
  <c r="AR103" i="102"/>
  <c r="AP103" i="102"/>
  <c r="AN103" i="102"/>
  <c r="AL103" i="102"/>
  <c r="BY106" i="100"/>
  <c r="BW106" i="100"/>
  <c r="BU106" i="100"/>
  <c r="BS106" i="100"/>
  <c r="BQ106" i="100"/>
  <c r="BO106" i="100"/>
  <c r="BM106" i="100"/>
  <c r="BK106" i="100"/>
  <c r="BI106" i="100"/>
  <c r="BF106" i="100"/>
  <c r="BC106" i="100"/>
  <c r="BA106" i="100"/>
  <c r="AX106" i="100"/>
  <c r="AV106" i="100"/>
  <c r="AT106" i="100"/>
  <c r="AR106" i="100"/>
  <c r="AP106" i="100"/>
  <c r="AN106" i="100"/>
  <c r="AL106" i="100"/>
  <c r="BY105" i="100"/>
  <c r="BW105" i="100"/>
  <c r="BU105" i="100"/>
  <c r="BS105" i="100"/>
  <c r="BQ105" i="100"/>
  <c r="BO105" i="100"/>
  <c r="BM105" i="100"/>
  <c r="BK105" i="100"/>
  <c r="BI105" i="100"/>
  <c r="BF105" i="100"/>
  <c r="BC105" i="100"/>
  <c r="BA105" i="100"/>
  <c r="AX105" i="100"/>
  <c r="AV105" i="100"/>
  <c r="AT105" i="100"/>
  <c r="AR105" i="100"/>
  <c r="AP105" i="100"/>
  <c r="AN105" i="100"/>
  <c r="AL105" i="100"/>
  <c r="BY108" i="98"/>
  <c r="BW108" i="98"/>
  <c r="BU108" i="98"/>
  <c r="BS108" i="98"/>
  <c r="BQ108" i="98"/>
  <c r="BO108" i="98"/>
  <c r="BM108" i="98"/>
  <c r="BK108" i="98"/>
  <c r="BI108" i="98"/>
  <c r="BF108" i="98"/>
  <c r="BC108" i="98"/>
  <c r="BA108" i="98"/>
  <c r="AX108" i="98"/>
  <c r="AV108" i="98"/>
  <c r="AT108" i="98"/>
  <c r="AR108" i="98"/>
  <c r="AP108" i="98"/>
  <c r="AN108" i="98"/>
  <c r="AL108" i="98"/>
  <c r="BY107" i="98"/>
  <c r="BW107" i="98"/>
  <c r="BU107" i="98"/>
  <c r="BS107" i="98"/>
  <c r="BQ107" i="98"/>
  <c r="BO107" i="98"/>
  <c r="BM107" i="98"/>
  <c r="BK107" i="98"/>
  <c r="BI107" i="98"/>
  <c r="BF107" i="98"/>
  <c r="BC107" i="98"/>
  <c r="BA107" i="98"/>
  <c r="AX107" i="98"/>
  <c r="AV107" i="98"/>
  <c r="AT107" i="98"/>
  <c r="AR107" i="98"/>
  <c r="AP107" i="98"/>
  <c r="AN107" i="98"/>
  <c r="AL107" i="98"/>
  <c r="BY106" i="97"/>
  <c r="BW106" i="97"/>
  <c r="BU106" i="97"/>
  <c r="BS106" i="97"/>
  <c r="BQ106" i="97"/>
  <c r="BO106" i="97"/>
  <c r="BM106" i="97"/>
  <c r="BK106" i="97"/>
  <c r="BI106" i="97"/>
  <c r="BF106" i="97"/>
  <c r="BC106" i="97"/>
  <c r="BA106" i="97"/>
  <c r="AX106" i="97"/>
  <c r="AV106" i="97"/>
  <c r="AT106" i="97"/>
  <c r="AR106" i="97"/>
  <c r="AP106" i="97"/>
  <c r="AN106" i="97"/>
  <c r="AL106" i="97"/>
  <c r="BY105" i="97"/>
  <c r="BW105" i="97"/>
  <c r="BU105" i="97"/>
  <c r="BS105" i="97"/>
  <c r="BQ105" i="97"/>
  <c r="BO105" i="97"/>
  <c r="BM105" i="97"/>
  <c r="BK105" i="97"/>
  <c r="BI105" i="97"/>
  <c r="BF105" i="97"/>
  <c r="BC105" i="97"/>
  <c r="BA105" i="97"/>
  <c r="AX105" i="97"/>
  <c r="AV105" i="97"/>
  <c r="AT105" i="97"/>
  <c r="AR105" i="97"/>
  <c r="AP105" i="97"/>
  <c r="AN105" i="97"/>
  <c r="AL105" i="97"/>
  <c r="BY108" i="96"/>
  <c r="BW108" i="96"/>
  <c r="BU108" i="96"/>
  <c r="BS108" i="96"/>
  <c r="BQ108" i="96"/>
  <c r="BO108" i="96"/>
  <c r="BM108" i="96"/>
  <c r="BK108" i="96"/>
  <c r="BI108" i="96"/>
  <c r="BF108" i="96"/>
  <c r="BC108" i="96"/>
  <c r="BA108" i="96"/>
  <c r="AX108" i="96"/>
  <c r="AV108" i="96"/>
  <c r="AT108" i="96"/>
  <c r="AR108" i="96"/>
  <c r="AP108" i="96"/>
  <c r="AN108" i="96"/>
  <c r="AL108" i="96"/>
  <c r="BY107" i="96"/>
  <c r="BW107" i="96"/>
  <c r="BU107" i="96"/>
  <c r="BS107" i="96"/>
  <c r="BQ107" i="96"/>
  <c r="BO107" i="96"/>
  <c r="BM107" i="96"/>
  <c r="BK107" i="96"/>
  <c r="BI107" i="96"/>
  <c r="BF107" i="96"/>
  <c r="BC107" i="96"/>
  <c r="BA107" i="96"/>
  <c r="AX107" i="96"/>
  <c r="AV107" i="96"/>
  <c r="AT107" i="96"/>
  <c r="AR107" i="96"/>
  <c r="AP107" i="96"/>
  <c r="AN107" i="96"/>
  <c r="AL107" i="96"/>
  <c r="BY108" i="95"/>
  <c r="BW108" i="95"/>
  <c r="BU108" i="95"/>
  <c r="BS108" i="95"/>
  <c r="BQ108" i="95"/>
  <c r="BO108" i="95"/>
  <c r="BM108" i="95"/>
  <c r="BK108" i="95"/>
  <c r="BI108" i="95"/>
  <c r="BF108" i="95"/>
  <c r="BC108" i="95"/>
  <c r="BA108" i="95"/>
  <c r="AX108" i="95"/>
  <c r="AV108" i="95"/>
  <c r="AT108" i="95"/>
  <c r="AR108" i="95"/>
  <c r="AP108" i="95"/>
  <c r="AN108" i="95"/>
  <c r="AL108" i="95"/>
  <c r="BY107" i="95"/>
  <c r="BW107" i="95"/>
  <c r="BU107" i="95"/>
  <c r="BS107" i="95"/>
  <c r="BQ107" i="95"/>
  <c r="BO107" i="95"/>
  <c r="BM107" i="95"/>
  <c r="BK107" i="95"/>
  <c r="BI107" i="95"/>
  <c r="BF107" i="95"/>
  <c r="BC107" i="95"/>
  <c r="BA107" i="95"/>
  <c r="AX107" i="95"/>
  <c r="AV107" i="95"/>
  <c r="AT107" i="95"/>
  <c r="AR107" i="95"/>
  <c r="AP107" i="95"/>
  <c r="AN107" i="95"/>
  <c r="AL107" i="95"/>
  <c r="BY112" i="94"/>
  <c r="BW112" i="94"/>
  <c r="BU112" i="94"/>
  <c r="BS112" i="94"/>
  <c r="BQ112" i="94"/>
  <c r="BO112" i="94"/>
  <c r="BM112" i="94"/>
  <c r="BK112" i="94"/>
  <c r="BI112" i="94"/>
  <c r="BF112" i="94"/>
  <c r="BC112" i="94"/>
  <c r="BA112" i="94"/>
  <c r="AX112" i="94"/>
  <c r="AV112" i="94"/>
  <c r="AT112" i="94"/>
  <c r="AR112" i="94"/>
  <c r="AP112" i="94"/>
  <c r="AN112" i="94"/>
  <c r="AL112" i="94"/>
  <c r="BY111" i="94"/>
  <c r="BW111" i="94"/>
  <c r="BU111" i="94"/>
  <c r="BS111" i="94"/>
  <c r="BQ111" i="94"/>
  <c r="BO111" i="94"/>
  <c r="BM111" i="94"/>
  <c r="BK111" i="94"/>
  <c r="BI111" i="94"/>
  <c r="BF111" i="94"/>
  <c r="BC111" i="94"/>
  <c r="BA111" i="94"/>
  <c r="AX111" i="94"/>
  <c r="AV111" i="94"/>
  <c r="AT111" i="94"/>
  <c r="AR111" i="94"/>
  <c r="AP111" i="94"/>
  <c r="AN111" i="94"/>
  <c r="AL111" i="94"/>
  <c r="BY110" i="93"/>
  <c r="BW110" i="93"/>
  <c r="BU110" i="93"/>
  <c r="BS110" i="93"/>
  <c r="BQ110" i="93"/>
  <c r="BO110" i="93"/>
  <c r="BM110" i="93"/>
  <c r="BK110" i="93"/>
  <c r="BI110" i="93"/>
  <c r="BF110" i="93"/>
  <c r="BC110" i="93"/>
  <c r="BA110" i="93"/>
  <c r="AX110" i="93"/>
  <c r="AV110" i="93"/>
  <c r="AT110" i="93"/>
  <c r="AR110" i="93"/>
  <c r="AP110" i="93"/>
  <c r="AN110" i="93"/>
  <c r="AL110" i="93"/>
  <c r="BY109" i="93"/>
  <c r="BW109" i="93"/>
  <c r="BU109" i="93"/>
  <c r="BS109" i="93"/>
  <c r="BQ109" i="93"/>
  <c r="BO109" i="93"/>
  <c r="BM109" i="93"/>
  <c r="BK109" i="93"/>
  <c r="BI109" i="93"/>
  <c r="BF109" i="93"/>
  <c r="BC109" i="93"/>
  <c r="BA109" i="93"/>
  <c r="AX109" i="93"/>
  <c r="AV109" i="93"/>
  <c r="AT109" i="93"/>
  <c r="AR109" i="93"/>
  <c r="AP109" i="93"/>
  <c r="AN109" i="93"/>
  <c r="AL109" i="93"/>
  <c r="BY174" i="103"/>
  <c r="BW174" i="103"/>
  <c r="BU174" i="103"/>
  <c r="BS174" i="103"/>
  <c r="BQ174" i="103"/>
  <c r="BO174" i="103"/>
  <c r="BM174" i="103"/>
  <c r="BK174" i="103"/>
  <c r="BI174" i="103"/>
  <c r="BF174" i="103"/>
  <c r="BC174" i="103"/>
  <c r="BA174" i="103"/>
  <c r="AX174" i="103"/>
  <c r="AV174" i="103"/>
  <c r="AT174" i="103"/>
  <c r="AR174" i="103"/>
  <c r="AP174" i="103"/>
  <c r="AN174" i="103"/>
  <c r="AL174" i="103"/>
  <c r="BY173" i="103"/>
  <c r="BW173" i="103"/>
  <c r="BU173" i="103"/>
  <c r="BS173" i="103"/>
  <c r="BQ173" i="103"/>
  <c r="BO173" i="103"/>
  <c r="BM173" i="103"/>
  <c r="BK173" i="103"/>
  <c r="BI173" i="103"/>
  <c r="BF173" i="103"/>
  <c r="BC173" i="103"/>
  <c r="BA173" i="103"/>
  <c r="AX173" i="103"/>
  <c r="AV173" i="103"/>
  <c r="AT173" i="103"/>
  <c r="AR173" i="103"/>
  <c r="AP173" i="103"/>
  <c r="AN173" i="103"/>
  <c r="AL173" i="103"/>
  <c r="BY174" i="102"/>
  <c r="BW174" i="102"/>
  <c r="BU174" i="102"/>
  <c r="BS174" i="102"/>
  <c r="BQ174" i="102"/>
  <c r="BO174" i="102"/>
  <c r="BM174" i="102"/>
  <c r="BK174" i="102"/>
  <c r="BI174" i="102"/>
  <c r="BF174" i="102"/>
  <c r="BC174" i="102"/>
  <c r="BA174" i="102"/>
  <c r="AX174" i="102"/>
  <c r="AV174" i="102"/>
  <c r="AT174" i="102"/>
  <c r="AR174" i="102"/>
  <c r="AP174" i="102"/>
  <c r="AN174" i="102"/>
  <c r="AL174" i="102"/>
  <c r="BY173" i="102"/>
  <c r="BW173" i="102"/>
  <c r="BU173" i="102"/>
  <c r="BS173" i="102"/>
  <c r="BQ173" i="102"/>
  <c r="BO173" i="102"/>
  <c r="BM173" i="102"/>
  <c r="BK173" i="102"/>
  <c r="BI173" i="102"/>
  <c r="BF173" i="102"/>
  <c r="BC173" i="102"/>
  <c r="BA173" i="102"/>
  <c r="AX173" i="102"/>
  <c r="AV173" i="102"/>
  <c r="AT173" i="102"/>
  <c r="AR173" i="102"/>
  <c r="AP173" i="102"/>
  <c r="AN173" i="102"/>
  <c r="AL173" i="102"/>
  <c r="BY176" i="101"/>
  <c r="BW176" i="101"/>
  <c r="BU176" i="101"/>
  <c r="BS176" i="101"/>
  <c r="BQ176" i="101"/>
  <c r="BO176" i="101"/>
  <c r="BM176" i="101"/>
  <c r="BK176" i="101"/>
  <c r="BI176" i="101"/>
  <c r="BF176" i="101"/>
  <c r="BC176" i="101"/>
  <c r="BA176" i="101"/>
  <c r="AX176" i="101"/>
  <c r="AV176" i="101"/>
  <c r="AT176" i="101"/>
  <c r="AR176" i="101"/>
  <c r="AP176" i="101"/>
  <c r="AN176" i="101"/>
  <c r="AL176" i="101"/>
  <c r="BY175" i="101"/>
  <c r="BW175" i="101"/>
  <c r="BU175" i="101"/>
  <c r="BS175" i="101"/>
  <c r="BQ175" i="101"/>
  <c r="BO175" i="101"/>
  <c r="BM175" i="101"/>
  <c r="BK175" i="101"/>
  <c r="BI175" i="101"/>
  <c r="BF175" i="101"/>
  <c r="BC175" i="101"/>
  <c r="BA175" i="101"/>
  <c r="AX175" i="101"/>
  <c r="AV175" i="101"/>
  <c r="AT175" i="101"/>
  <c r="AR175" i="101"/>
  <c r="AP175" i="101"/>
  <c r="AN175" i="101"/>
  <c r="AL175" i="101"/>
  <c r="BY176" i="100"/>
  <c r="BW176" i="100"/>
  <c r="BU176" i="100"/>
  <c r="BS176" i="100"/>
  <c r="BQ176" i="100"/>
  <c r="BO176" i="100"/>
  <c r="BM176" i="100"/>
  <c r="BK176" i="100"/>
  <c r="BI176" i="100"/>
  <c r="BF176" i="100"/>
  <c r="BC176" i="100"/>
  <c r="BA176" i="100"/>
  <c r="AX176" i="100"/>
  <c r="AV176" i="100"/>
  <c r="AT176" i="100"/>
  <c r="AR176" i="100"/>
  <c r="AP176" i="100"/>
  <c r="AN176" i="100"/>
  <c r="AL176" i="100"/>
  <c r="BY175" i="100"/>
  <c r="BW175" i="100"/>
  <c r="BU175" i="100"/>
  <c r="BS175" i="100"/>
  <c r="BQ175" i="100"/>
  <c r="BO175" i="100"/>
  <c r="BM175" i="100"/>
  <c r="BK175" i="100"/>
  <c r="BI175" i="100"/>
  <c r="BF175" i="100"/>
  <c r="BC175" i="100"/>
  <c r="BA175" i="100"/>
  <c r="AX175" i="100"/>
  <c r="AV175" i="100"/>
  <c r="AT175" i="100"/>
  <c r="AR175" i="100"/>
  <c r="AP175" i="100"/>
  <c r="AN175" i="100"/>
  <c r="AL175" i="100"/>
  <c r="BY178" i="99"/>
  <c r="BW178" i="99"/>
  <c r="BU178" i="99"/>
  <c r="BS178" i="99"/>
  <c r="BQ178" i="99"/>
  <c r="BO178" i="99"/>
  <c r="BM178" i="99"/>
  <c r="BK178" i="99"/>
  <c r="BI178" i="99"/>
  <c r="BF178" i="99"/>
  <c r="BC178" i="99"/>
  <c r="BA178" i="99"/>
  <c r="AX178" i="99"/>
  <c r="AV178" i="99"/>
  <c r="AT178" i="99"/>
  <c r="AR178" i="99"/>
  <c r="AP178" i="99"/>
  <c r="AN178" i="99"/>
  <c r="AL178" i="99"/>
  <c r="BY177" i="99"/>
  <c r="BW177" i="99"/>
  <c r="BU177" i="99"/>
  <c r="BS177" i="99"/>
  <c r="BQ177" i="99"/>
  <c r="BO177" i="99"/>
  <c r="BM177" i="99"/>
  <c r="BK177" i="99"/>
  <c r="BI177" i="99"/>
  <c r="BF177" i="99"/>
  <c r="BC177" i="99"/>
  <c r="BA177" i="99"/>
  <c r="AX177" i="99"/>
  <c r="AV177" i="99"/>
  <c r="AT177" i="99"/>
  <c r="AR177" i="99"/>
  <c r="AP177" i="99"/>
  <c r="AN177" i="99"/>
  <c r="AL177" i="99"/>
  <c r="BY176" i="98"/>
  <c r="BW176" i="98"/>
  <c r="BU176" i="98"/>
  <c r="BS176" i="98"/>
  <c r="BQ176" i="98"/>
  <c r="BO176" i="98"/>
  <c r="BM176" i="98"/>
  <c r="BK176" i="98"/>
  <c r="BI176" i="98"/>
  <c r="BF176" i="98"/>
  <c r="BC176" i="98"/>
  <c r="BA176" i="98"/>
  <c r="AX176" i="98"/>
  <c r="AV176" i="98"/>
  <c r="AT176" i="98"/>
  <c r="AR176" i="98"/>
  <c r="AP176" i="98"/>
  <c r="AN176" i="98"/>
  <c r="AL176" i="98"/>
  <c r="BY175" i="98"/>
  <c r="BW175" i="98"/>
  <c r="BU175" i="98"/>
  <c r="BS175" i="98"/>
  <c r="BQ175" i="98"/>
  <c r="BO175" i="98"/>
  <c r="BM175" i="98"/>
  <c r="BK175" i="98"/>
  <c r="BI175" i="98"/>
  <c r="BF175" i="98"/>
  <c r="BC175" i="98"/>
  <c r="BA175" i="98"/>
  <c r="AX175" i="98"/>
  <c r="AV175" i="98"/>
  <c r="AT175" i="98"/>
  <c r="AR175" i="98"/>
  <c r="AP175" i="98"/>
  <c r="AN175" i="98"/>
  <c r="AL175" i="98"/>
  <c r="BY176" i="97"/>
  <c r="BW176" i="97"/>
  <c r="BU176" i="97"/>
  <c r="BS176" i="97"/>
  <c r="BQ176" i="97"/>
  <c r="BO176" i="97"/>
  <c r="BM176" i="97"/>
  <c r="BK176" i="97"/>
  <c r="BI176" i="97"/>
  <c r="BF176" i="97"/>
  <c r="BC176" i="97"/>
  <c r="BA176" i="97"/>
  <c r="AX176" i="97"/>
  <c r="AV176" i="97"/>
  <c r="AT176" i="97"/>
  <c r="AR176" i="97"/>
  <c r="AP176" i="97"/>
  <c r="AN176" i="97"/>
  <c r="AL176" i="97"/>
  <c r="BY175" i="97"/>
  <c r="BW175" i="97"/>
  <c r="BU175" i="97"/>
  <c r="BS175" i="97"/>
  <c r="BQ175" i="97"/>
  <c r="BO175" i="97"/>
  <c r="BM175" i="97"/>
  <c r="BK175" i="97"/>
  <c r="BI175" i="97"/>
  <c r="BF175" i="97"/>
  <c r="BC175" i="97"/>
  <c r="BA175" i="97"/>
  <c r="AX175" i="97"/>
  <c r="AV175" i="97"/>
  <c r="AT175" i="97"/>
  <c r="AR175" i="97"/>
  <c r="AP175" i="97"/>
  <c r="AN175" i="97"/>
  <c r="AL175" i="97"/>
  <c r="BY178" i="96"/>
  <c r="BW178" i="96"/>
  <c r="BU178" i="96"/>
  <c r="BS178" i="96"/>
  <c r="BQ178" i="96"/>
  <c r="BO178" i="96"/>
  <c r="BM178" i="96"/>
  <c r="BK178" i="96"/>
  <c r="BI178" i="96"/>
  <c r="BF178" i="96"/>
  <c r="BC178" i="96"/>
  <c r="BA178" i="96"/>
  <c r="AX178" i="96"/>
  <c r="AV178" i="96"/>
  <c r="AT178" i="96"/>
  <c r="AR178" i="96"/>
  <c r="AP178" i="96"/>
  <c r="AN178" i="96"/>
  <c r="AL178" i="96"/>
  <c r="BY177" i="96"/>
  <c r="BW177" i="96"/>
  <c r="BU177" i="96"/>
  <c r="BS177" i="96"/>
  <c r="BQ177" i="96"/>
  <c r="BO177" i="96"/>
  <c r="BM177" i="96"/>
  <c r="BK177" i="96"/>
  <c r="BI177" i="96"/>
  <c r="BF177" i="96"/>
  <c r="BC177" i="96"/>
  <c r="BA177" i="96"/>
  <c r="AX177" i="96"/>
  <c r="AV177" i="96"/>
  <c r="AT177" i="96"/>
  <c r="AR177" i="96"/>
  <c r="AP177" i="96"/>
  <c r="AN177" i="96"/>
  <c r="AL177" i="96"/>
  <c r="BY180" i="95"/>
  <c r="BW180" i="95"/>
  <c r="BU180" i="95"/>
  <c r="BS180" i="95"/>
  <c r="BQ180" i="95"/>
  <c r="BO180" i="95"/>
  <c r="BM180" i="95"/>
  <c r="BK180" i="95"/>
  <c r="BI180" i="95"/>
  <c r="BF180" i="95"/>
  <c r="BC180" i="95"/>
  <c r="BA180" i="95"/>
  <c r="AX180" i="95"/>
  <c r="AV180" i="95"/>
  <c r="AT180" i="95"/>
  <c r="AR180" i="95"/>
  <c r="AP180" i="95"/>
  <c r="AN180" i="95"/>
  <c r="AL180" i="95"/>
  <c r="BY179" i="95"/>
  <c r="BW179" i="95"/>
  <c r="BU179" i="95"/>
  <c r="BS179" i="95"/>
  <c r="BQ179" i="95"/>
  <c r="BO179" i="95"/>
  <c r="BM179" i="95"/>
  <c r="BK179" i="95"/>
  <c r="BI179" i="95"/>
  <c r="BF179" i="95"/>
  <c r="BC179" i="95"/>
  <c r="BA179" i="95"/>
  <c r="AX179" i="95"/>
  <c r="AV179" i="95"/>
  <c r="AT179" i="95"/>
  <c r="AR179" i="95"/>
  <c r="AP179" i="95"/>
  <c r="AN179" i="95"/>
  <c r="AL179" i="95"/>
  <c r="BY186" i="94"/>
  <c r="BW186" i="94"/>
  <c r="BU186" i="94"/>
  <c r="BS186" i="94"/>
  <c r="BQ186" i="94"/>
  <c r="BO186" i="94"/>
  <c r="BM186" i="94"/>
  <c r="BK186" i="94"/>
  <c r="BI186" i="94"/>
  <c r="BF186" i="94"/>
  <c r="BC186" i="94"/>
  <c r="BA186" i="94"/>
  <c r="AX186" i="94"/>
  <c r="AV186" i="94"/>
  <c r="AT186" i="94"/>
  <c r="AR186" i="94"/>
  <c r="AP186" i="94"/>
  <c r="AN186" i="94"/>
  <c r="AL186" i="94"/>
  <c r="BY185" i="94"/>
  <c r="BW185" i="94"/>
  <c r="BU185" i="94"/>
  <c r="BS185" i="94"/>
  <c r="BQ185" i="94"/>
  <c r="BO185" i="94"/>
  <c r="BM185" i="94"/>
  <c r="BK185" i="94"/>
  <c r="BI185" i="94"/>
  <c r="BF185" i="94"/>
  <c r="BC185" i="94"/>
  <c r="BA185" i="94"/>
  <c r="AX185" i="94"/>
  <c r="AV185" i="94"/>
  <c r="AT185" i="94"/>
  <c r="AR185" i="94"/>
  <c r="AP185" i="94"/>
  <c r="AN185" i="94"/>
  <c r="AL185" i="94"/>
  <c r="BY184" i="93"/>
  <c r="BW184" i="93"/>
  <c r="BU184" i="93"/>
  <c r="BS184" i="93"/>
  <c r="BQ184" i="93"/>
  <c r="BO184" i="93"/>
  <c r="BM184" i="93"/>
  <c r="BK184" i="93"/>
  <c r="BI184" i="93"/>
  <c r="BF184" i="93"/>
  <c r="BC184" i="93"/>
  <c r="BA184" i="93"/>
  <c r="AX184" i="93"/>
  <c r="AV184" i="93"/>
  <c r="AT184" i="93"/>
  <c r="AR184" i="93"/>
  <c r="AP184" i="93"/>
  <c r="AN184" i="93"/>
  <c r="AL184" i="93"/>
  <c r="BY183" i="93"/>
  <c r="BW183" i="93"/>
  <c r="BU183" i="93"/>
  <c r="BS183" i="93"/>
  <c r="BQ183" i="93"/>
  <c r="BO183" i="93"/>
  <c r="BM183" i="93"/>
  <c r="BK183" i="93"/>
  <c r="BI183" i="93"/>
  <c r="BF183" i="93"/>
  <c r="BC183" i="93"/>
  <c r="BA183" i="93"/>
  <c r="AX183" i="93"/>
  <c r="AV183" i="93"/>
  <c r="AT183" i="93"/>
  <c r="AR183" i="93"/>
  <c r="AP183" i="93"/>
  <c r="AN183" i="93"/>
  <c r="AL183" i="93"/>
  <c r="BY90" i="103"/>
  <c r="BW90" i="103"/>
  <c r="BU90" i="103"/>
  <c r="BS90" i="103"/>
  <c r="BQ90" i="103"/>
  <c r="BO90" i="103"/>
  <c r="BM90" i="103"/>
  <c r="BK90" i="103"/>
  <c r="BI90" i="103"/>
  <c r="BF90" i="103"/>
  <c r="BC90" i="103"/>
  <c r="BA90" i="103"/>
  <c r="AX90" i="103"/>
  <c r="AV90" i="103"/>
  <c r="AT90" i="103"/>
  <c r="AR90" i="103"/>
  <c r="AP90" i="103"/>
  <c r="AN90" i="103"/>
  <c r="AL90" i="103"/>
  <c r="BY89" i="103"/>
  <c r="BW89" i="103"/>
  <c r="BU89" i="103"/>
  <c r="BS89" i="103"/>
  <c r="BQ89" i="103"/>
  <c r="BO89" i="103"/>
  <c r="BM89" i="103"/>
  <c r="BK89" i="103"/>
  <c r="BI89" i="103"/>
  <c r="BF89" i="103"/>
  <c r="BC89" i="103"/>
  <c r="BA89" i="103"/>
  <c r="AX89" i="103"/>
  <c r="AV89" i="103"/>
  <c r="AT89" i="103"/>
  <c r="AR89" i="103"/>
  <c r="AP89" i="103"/>
  <c r="AN89" i="103"/>
  <c r="AL89" i="103"/>
  <c r="BY90" i="102"/>
  <c r="BW90" i="102"/>
  <c r="BU90" i="102"/>
  <c r="BS90" i="102"/>
  <c r="BQ90" i="102"/>
  <c r="BO90" i="102"/>
  <c r="BM90" i="102"/>
  <c r="BK90" i="102"/>
  <c r="BI90" i="102"/>
  <c r="BF90" i="102"/>
  <c r="BC90" i="102"/>
  <c r="BA90" i="102"/>
  <c r="AX90" i="102"/>
  <c r="AV90" i="102"/>
  <c r="AT90" i="102"/>
  <c r="AR90" i="102"/>
  <c r="AP90" i="102"/>
  <c r="AN90" i="102"/>
  <c r="AL90" i="102"/>
  <c r="BY89" i="102"/>
  <c r="BW89" i="102"/>
  <c r="BU89" i="102"/>
  <c r="BS89" i="102"/>
  <c r="BQ89" i="102"/>
  <c r="BO89" i="102"/>
  <c r="BM89" i="102"/>
  <c r="BK89" i="102"/>
  <c r="BI89" i="102"/>
  <c r="BF89" i="102"/>
  <c r="BC89" i="102"/>
  <c r="BA89" i="102"/>
  <c r="AX89" i="102"/>
  <c r="AV89" i="102"/>
  <c r="AT89" i="102"/>
  <c r="AR89" i="102"/>
  <c r="AP89" i="102"/>
  <c r="AN89" i="102"/>
  <c r="AL89" i="102"/>
  <c r="BY92" i="101"/>
  <c r="BW92" i="101"/>
  <c r="BU92" i="101"/>
  <c r="BS92" i="101"/>
  <c r="BQ92" i="101"/>
  <c r="BO92" i="101"/>
  <c r="BM92" i="101"/>
  <c r="BK92" i="101"/>
  <c r="BI92" i="101"/>
  <c r="BF92" i="101"/>
  <c r="BC92" i="101"/>
  <c r="BA92" i="101"/>
  <c r="AX92" i="101"/>
  <c r="AV92" i="101"/>
  <c r="AT92" i="101"/>
  <c r="AR92" i="101"/>
  <c r="AP92" i="101"/>
  <c r="AN92" i="101"/>
  <c r="AL92" i="101"/>
  <c r="BY91" i="101"/>
  <c r="BW91" i="101"/>
  <c r="BU91" i="101"/>
  <c r="BS91" i="101"/>
  <c r="BQ91" i="101"/>
  <c r="BO91" i="101"/>
  <c r="BM91" i="101"/>
  <c r="BK91" i="101"/>
  <c r="BI91" i="101"/>
  <c r="BF91" i="101"/>
  <c r="BC91" i="101"/>
  <c r="BA91" i="101"/>
  <c r="AX91" i="101"/>
  <c r="AV91" i="101"/>
  <c r="AT91" i="101"/>
  <c r="AR91" i="101"/>
  <c r="AP91" i="101"/>
  <c r="AN91" i="101"/>
  <c r="AL91" i="101"/>
  <c r="BY92" i="100"/>
  <c r="BW92" i="100"/>
  <c r="BU92" i="100"/>
  <c r="BS92" i="100"/>
  <c r="BQ92" i="100"/>
  <c r="BO92" i="100"/>
  <c r="BM92" i="100"/>
  <c r="BK92" i="100"/>
  <c r="BI92" i="100"/>
  <c r="BF92" i="100"/>
  <c r="BC92" i="100"/>
  <c r="BA92" i="100"/>
  <c r="AX92" i="100"/>
  <c r="AV92" i="100"/>
  <c r="AT92" i="100"/>
  <c r="AR92" i="100"/>
  <c r="AP92" i="100"/>
  <c r="AN92" i="100"/>
  <c r="AL92" i="100"/>
  <c r="BY91" i="100"/>
  <c r="BW91" i="100"/>
  <c r="BU91" i="100"/>
  <c r="BS91" i="100"/>
  <c r="BQ91" i="100"/>
  <c r="BO91" i="100"/>
  <c r="BM91" i="100"/>
  <c r="BK91" i="100"/>
  <c r="BI91" i="100"/>
  <c r="BF91" i="100"/>
  <c r="BC91" i="100"/>
  <c r="BA91" i="100"/>
  <c r="AX91" i="100"/>
  <c r="AV91" i="100"/>
  <c r="AT91" i="100"/>
  <c r="AR91" i="100"/>
  <c r="AP91" i="100"/>
  <c r="AN91" i="100"/>
  <c r="AL91" i="100"/>
  <c r="BY94" i="99"/>
  <c r="BW94" i="99"/>
  <c r="BU94" i="99"/>
  <c r="BS94" i="99"/>
  <c r="BQ94" i="99"/>
  <c r="BO94" i="99"/>
  <c r="BM94" i="99"/>
  <c r="BK94" i="99"/>
  <c r="BI94" i="99"/>
  <c r="BF94" i="99"/>
  <c r="BC94" i="99"/>
  <c r="BA94" i="99"/>
  <c r="AX94" i="99"/>
  <c r="AV94" i="99"/>
  <c r="AT94" i="99"/>
  <c r="AR94" i="99"/>
  <c r="AP94" i="99"/>
  <c r="AN94" i="99"/>
  <c r="AL94" i="99"/>
  <c r="BY93" i="99"/>
  <c r="BW93" i="99"/>
  <c r="BU93" i="99"/>
  <c r="BS93" i="99"/>
  <c r="BQ93" i="99"/>
  <c r="BO93" i="99"/>
  <c r="BM93" i="99"/>
  <c r="BK93" i="99"/>
  <c r="BI93" i="99"/>
  <c r="BF93" i="99"/>
  <c r="BC93" i="99"/>
  <c r="BA93" i="99"/>
  <c r="AX93" i="99"/>
  <c r="AV93" i="99"/>
  <c r="AT93" i="99"/>
  <c r="AR93" i="99"/>
  <c r="AP93" i="99"/>
  <c r="AN93" i="99"/>
  <c r="AL93" i="99"/>
  <c r="BY94" i="98"/>
  <c r="BW94" i="98"/>
  <c r="BU94" i="98"/>
  <c r="BS94" i="98"/>
  <c r="BQ94" i="98"/>
  <c r="BO94" i="98"/>
  <c r="BM94" i="98"/>
  <c r="BK94" i="98"/>
  <c r="BI94" i="98"/>
  <c r="BF94" i="98"/>
  <c r="BC94" i="98"/>
  <c r="BA94" i="98"/>
  <c r="AX94" i="98"/>
  <c r="AV94" i="98"/>
  <c r="AT94" i="98"/>
  <c r="AR94" i="98"/>
  <c r="AP94" i="98"/>
  <c r="AN94" i="98"/>
  <c r="AL94" i="98"/>
  <c r="BY93" i="98"/>
  <c r="BW93" i="98"/>
  <c r="BU93" i="98"/>
  <c r="BS93" i="98"/>
  <c r="BQ93" i="98"/>
  <c r="BO93" i="98"/>
  <c r="BM93" i="98"/>
  <c r="BK93" i="98"/>
  <c r="BI93" i="98"/>
  <c r="BF93" i="98"/>
  <c r="BC93" i="98"/>
  <c r="BA93" i="98"/>
  <c r="AX93" i="98"/>
  <c r="AV93" i="98"/>
  <c r="AT93" i="98"/>
  <c r="AR93" i="98"/>
  <c r="AP93" i="98"/>
  <c r="AN93" i="98"/>
  <c r="AL93" i="98"/>
  <c r="BY92" i="97"/>
  <c r="BW92" i="97"/>
  <c r="BU92" i="97"/>
  <c r="BS92" i="97"/>
  <c r="BQ92" i="97"/>
  <c r="BO92" i="97"/>
  <c r="BM92" i="97"/>
  <c r="BK92" i="97"/>
  <c r="BI92" i="97"/>
  <c r="BF92" i="97"/>
  <c r="BC92" i="97"/>
  <c r="BA92" i="97"/>
  <c r="AX92" i="97"/>
  <c r="AV92" i="97"/>
  <c r="AT92" i="97"/>
  <c r="AR92" i="97"/>
  <c r="AP92" i="97"/>
  <c r="AN92" i="97"/>
  <c r="AL92" i="97"/>
  <c r="BY91" i="97"/>
  <c r="BW91" i="97"/>
  <c r="BU91" i="97"/>
  <c r="BS91" i="97"/>
  <c r="BQ91" i="97"/>
  <c r="BO91" i="97"/>
  <c r="BM91" i="97"/>
  <c r="BK91" i="97"/>
  <c r="BI91" i="97"/>
  <c r="BF91" i="97"/>
  <c r="BC91" i="97"/>
  <c r="BA91" i="97"/>
  <c r="AX91" i="97"/>
  <c r="AV91" i="97"/>
  <c r="AT91" i="97"/>
  <c r="AR91" i="97"/>
  <c r="AP91" i="97"/>
  <c r="AN91" i="97"/>
  <c r="AL91" i="97"/>
  <c r="BY92" i="96"/>
  <c r="BW92" i="96"/>
  <c r="BU92" i="96"/>
  <c r="BS92" i="96"/>
  <c r="BQ92" i="96"/>
  <c r="BO92" i="96"/>
  <c r="BM92" i="96"/>
  <c r="BK92" i="96"/>
  <c r="BI92" i="96"/>
  <c r="BF92" i="96"/>
  <c r="BC92" i="96"/>
  <c r="BA92" i="96"/>
  <c r="AX92" i="96"/>
  <c r="AV92" i="96"/>
  <c r="AT92" i="96"/>
  <c r="AR92" i="96"/>
  <c r="AP92" i="96"/>
  <c r="AN92" i="96"/>
  <c r="AL92" i="96"/>
  <c r="BY91" i="96"/>
  <c r="BW91" i="96"/>
  <c r="BU91" i="96"/>
  <c r="BS91" i="96"/>
  <c r="BQ91" i="96"/>
  <c r="BO91" i="96"/>
  <c r="BM91" i="96"/>
  <c r="BK91" i="96"/>
  <c r="BI91" i="96"/>
  <c r="BF91" i="96"/>
  <c r="BC91" i="96"/>
  <c r="BA91" i="96"/>
  <c r="AX91" i="96"/>
  <c r="AV91" i="96"/>
  <c r="AT91" i="96"/>
  <c r="AR91" i="96"/>
  <c r="AP91" i="96"/>
  <c r="AN91" i="96"/>
  <c r="AL91" i="96"/>
  <c r="BY92" i="95"/>
  <c r="BW92" i="95"/>
  <c r="BU92" i="95"/>
  <c r="BS92" i="95"/>
  <c r="BQ92" i="95"/>
  <c r="BO92" i="95"/>
  <c r="BM92" i="95"/>
  <c r="BK92" i="95"/>
  <c r="BI92" i="95"/>
  <c r="BF92" i="95"/>
  <c r="BC92" i="95"/>
  <c r="BA92" i="95"/>
  <c r="AX92" i="95"/>
  <c r="AV92" i="95"/>
  <c r="AT92" i="95"/>
  <c r="AR92" i="95"/>
  <c r="AP92" i="95"/>
  <c r="AN92" i="95"/>
  <c r="AL92" i="95"/>
  <c r="BY91" i="95"/>
  <c r="BW91" i="95"/>
  <c r="BU91" i="95"/>
  <c r="BS91" i="95"/>
  <c r="BQ91" i="95"/>
  <c r="BO91" i="95"/>
  <c r="BM91" i="95"/>
  <c r="BK91" i="95"/>
  <c r="BI91" i="95"/>
  <c r="BF91" i="95"/>
  <c r="BC91" i="95"/>
  <c r="BA91" i="95"/>
  <c r="AX91" i="95"/>
  <c r="AV91" i="95"/>
  <c r="AT91" i="95"/>
  <c r="AR91" i="95"/>
  <c r="AP91" i="95"/>
  <c r="AN91" i="95"/>
  <c r="AL91" i="95"/>
  <c r="BY96" i="94"/>
  <c r="BW96" i="94"/>
  <c r="BU96" i="94"/>
  <c r="BS96" i="94"/>
  <c r="BQ96" i="94"/>
  <c r="BO96" i="94"/>
  <c r="BM96" i="94"/>
  <c r="BK96" i="94"/>
  <c r="BI96" i="94"/>
  <c r="BF96" i="94"/>
  <c r="BC96" i="94"/>
  <c r="BA96" i="94"/>
  <c r="AX96" i="94"/>
  <c r="AV96" i="94"/>
  <c r="AT96" i="94"/>
  <c r="AR96" i="94"/>
  <c r="AP96" i="94"/>
  <c r="AN96" i="94"/>
  <c r="AL96" i="94"/>
  <c r="BY95" i="94"/>
  <c r="BW95" i="94"/>
  <c r="BU95" i="94"/>
  <c r="BS95" i="94"/>
  <c r="BQ95" i="94"/>
  <c r="BO95" i="94"/>
  <c r="BM95" i="94"/>
  <c r="BK95" i="94"/>
  <c r="BI95" i="94"/>
  <c r="BF95" i="94"/>
  <c r="BC95" i="94"/>
  <c r="BA95" i="94"/>
  <c r="AX95" i="94"/>
  <c r="AV95" i="94"/>
  <c r="AT95" i="94"/>
  <c r="AR95" i="94"/>
  <c r="AP95" i="94"/>
  <c r="AN95" i="94"/>
  <c r="AL95" i="94"/>
  <c r="BY94" i="93"/>
  <c r="BW94" i="93"/>
  <c r="BU94" i="93"/>
  <c r="BS94" i="93"/>
  <c r="BQ94" i="93"/>
  <c r="BO94" i="93"/>
  <c r="BM94" i="93"/>
  <c r="BK94" i="93"/>
  <c r="BI94" i="93"/>
  <c r="BF94" i="93"/>
  <c r="BC94" i="93"/>
  <c r="BA94" i="93"/>
  <c r="AX94" i="93"/>
  <c r="AV94" i="93"/>
  <c r="AT94" i="93"/>
  <c r="AR94" i="93"/>
  <c r="AP94" i="93"/>
  <c r="AN94" i="93"/>
  <c r="AL94" i="93"/>
  <c r="BY93" i="93"/>
  <c r="BW93" i="93"/>
  <c r="BU93" i="93"/>
  <c r="BS93" i="93"/>
  <c r="BQ93" i="93"/>
  <c r="BO93" i="93"/>
  <c r="BM93" i="93"/>
  <c r="BK93" i="93"/>
  <c r="BI93" i="93"/>
  <c r="BF93" i="93"/>
  <c r="BC93" i="93"/>
  <c r="BA93" i="93"/>
  <c r="AX93" i="93"/>
  <c r="AV93" i="93"/>
  <c r="AT93" i="93"/>
  <c r="AR93" i="93"/>
  <c r="AP93" i="93"/>
  <c r="AN93" i="93"/>
  <c r="AL93" i="93"/>
  <c r="AL243" i="92"/>
  <c r="AN243" i="92"/>
  <c r="AP243" i="92"/>
  <c r="AR243" i="92"/>
  <c r="AT243" i="92"/>
  <c r="AV243" i="92"/>
  <c r="AX243" i="92"/>
  <c r="BA243" i="92"/>
  <c r="BC243" i="92"/>
  <c r="BF243" i="92"/>
  <c r="BI243" i="92"/>
  <c r="BK243" i="92"/>
  <c r="BM243" i="92"/>
  <c r="BO243" i="92"/>
  <c r="BQ243" i="92"/>
  <c r="BS243" i="92"/>
  <c r="BU243" i="92"/>
  <c r="BW243" i="92"/>
  <c r="BY243" i="92"/>
  <c r="AL244" i="92"/>
  <c r="AN244" i="92"/>
  <c r="AP244" i="92"/>
  <c r="AR244" i="92"/>
  <c r="AT244" i="92"/>
  <c r="AV244" i="92"/>
  <c r="AX244" i="92"/>
  <c r="BA244" i="92"/>
  <c r="BC244" i="92"/>
  <c r="BF244" i="92"/>
  <c r="BI244" i="92"/>
  <c r="BK244" i="92"/>
  <c r="BM244" i="92"/>
  <c r="BO244" i="92"/>
  <c r="BQ244" i="92"/>
  <c r="BS244" i="92"/>
  <c r="BU244" i="92"/>
  <c r="BW244" i="92"/>
  <c r="BY244" i="92"/>
  <c r="AL245" i="92"/>
  <c r="AN245" i="92"/>
  <c r="AP245" i="92"/>
  <c r="AR245" i="92"/>
  <c r="AT245" i="92"/>
  <c r="AV245" i="92"/>
  <c r="AX245" i="92"/>
  <c r="BA245" i="92"/>
  <c r="BC245" i="92"/>
  <c r="BF245" i="92"/>
  <c r="BI245" i="92"/>
  <c r="BK245" i="92"/>
  <c r="BM245" i="92"/>
  <c r="BO245" i="92"/>
  <c r="BQ245" i="92"/>
  <c r="BS245" i="92"/>
  <c r="BU245" i="92"/>
  <c r="BW245" i="92"/>
  <c r="BY245" i="92"/>
  <c r="AL246" i="92"/>
  <c r="AN246" i="92"/>
  <c r="AP246" i="92"/>
  <c r="AR246" i="92"/>
  <c r="AT246" i="92"/>
  <c r="AV246" i="92"/>
  <c r="AX246" i="92"/>
  <c r="BA246" i="92"/>
  <c r="BC246" i="92"/>
  <c r="BF246" i="92"/>
  <c r="BI246" i="92"/>
  <c r="BK246" i="92"/>
  <c r="BM246" i="92"/>
  <c r="BO246" i="92"/>
  <c r="BQ246" i="92"/>
  <c r="BS246" i="92"/>
  <c r="BU246" i="92"/>
  <c r="BW246" i="92"/>
  <c r="BY246" i="92"/>
  <c r="AL235" i="92"/>
  <c r="AN235" i="92"/>
  <c r="AP235" i="92"/>
  <c r="AR235" i="92"/>
  <c r="AT235" i="92"/>
  <c r="AV235" i="92"/>
  <c r="AX235" i="92"/>
  <c r="BA235" i="92"/>
  <c r="BC235" i="92"/>
  <c r="BF235" i="92"/>
  <c r="BI235" i="92"/>
  <c r="BK235" i="92"/>
  <c r="BM235" i="92"/>
  <c r="BO235" i="92"/>
  <c r="BQ235" i="92"/>
  <c r="BS235" i="92"/>
  <c r="BU235" i="92"/>
  <c r="BW235" i="92"/>
  <c r="BY235" i="92"/>
  <c r="AL236" i="92"/>
  <c r="AN236" i="92"/>
  <c r="AP236" i="92"/>
  <c r="AR236" i="92"/>
  <c r="AT236" i="92"/>
  <c r="AV236" i="92"/>
  <c r="AX236" i="92"/>
  <c r="BA236" i="92"/>
  <c r="BC236" i="92"/>
  <c r="BF236" i="92"/>
  <c r="BI236" i="92"/>
  <c r="BK236" i="92"/>
  <c r="BM236" i="92"/>
  <c r="BO236" i="92"/>
  <c r="BQ236" i="92"/>
  <c r="BS236" i="92"/>
  <c r="BU236" i="92"/>
  <c r="BW236" i="92"/>
  <c r="BY236" i="92"/>
  <c r="AL237" i="92"/>
  <c r="AN237" i="92"/>
  <c r="AP237" i="92"/>
  <c r="AR237" i="92"/>
  <c r="AT237" i="92"/>
  <c r="AV237" i="92"/>
  <c r="AX237" i="92"/>
  <c r="BA237" i="92"/>
  <c r="BC237" i="92"/>
  <c r="BF237" i="92"/>
  <c r="BI237" i="92"/>
  <c r="BK237" i="92"/>
  <c r="BM237" i="92"/>
  <c r="BO237" i="92"/>
  <c r="BQ237" i="92"/>
  <c r="BS237" i="92"/>
  <c r="BU237" i="92"/>
  <c r="BW237" i="92"/>
  <c r="BY237" i="92"/>
  <c r="AL238" i="92"/>
  <c r="AN238" i="92"/>
  <c r="AP238" i="92"/>
  <c r="AR238" i="92"/>
  <c r="AT238" i="92"/>
  <c r="AV238" i="92"/>
  <c r="AX238" i="92"/>
  <c r="BA238" i="92"/>
  <c r="BC238" i="92"/>
  <c r="BF238" i="92"/>
  <c r="BI238" i="92"/>
  <c r="BK238" i="92"/>
  <c r="BM238" i="92"/>
  <c r="BO238" i="92"/>
  <c r="BQ238" i="92"/>
  <c r="BS238" i="92"/>
  <c r="BU238" i="92"/>
  <c r="BW238" i="92"/>
  <c r="BY238" i="92"/>
  <c r="AL209" i="92"/>
  <c r="AN209" i="92"/>
  <c r="AP209" i="92"/>
  <c r="AR209" i="92"/>
  <c r="AT209" i="92"/>
  <c r="AV209" i="92"/>
  <c r="AX209" i="92"/>
  <c r="BA209" i="92"/>
  <c r="BC209" i="92"/>
  <c r="BF209" i="92"/>
  <c r="BI209" i="92"/>
  <c r="BK209" i="92"/>
  <c r="BM209" i="92"/>
  <c r="BO209" i="92"/>
  <c r="BQ209" i="92"/>
  <c r="BS209" i="92"/>
  <c r="BU209" i="92"/>
  <c r="BW209" i="92"/>
  <c r="BY209" i="92"/>
  <c r="AL210" i="92"/>
  <c r="AN210" i="92"/>
  <c r="AP210" i="92"/>
  <c r="AR210" i="92"/>
  <c r="AT210" i="92"/>
  <c r="AV210" i="92"/>
  <c r="AX210" i="92"/>
  <c r="BA210" i="92"/>
  <c r="BC210" i="92"/>
  <c r="BF210" i="92"/>
  <c r="BI210" i="92"/>
  <c r="BK210" i="92"/>
  <c r="BM210" i="92"/>
  <c r="BO210" i="92"/>
  <c r="BQ210" i="92"/>
  <c r="BS210" i="92"/>
  <c r="BU210" i="92"/>
  <c r="BW210" i="92"/>
  <c r="BY210" i="92"/>
  <c r="AL111" i="92"/>
  <c r="AN111" i="92"/>
  <c r="AP111" i="92"/>
  <c r="AR111" i="92"/>
  <c r="AT111" i="92"/>
  <c r="AV111" i="92"/>
  <c r="AX111" i="92"/>
  <c r="BA111" i="92"/>
  <c r="BC111" i="92"/>
  <c r="BF111" i="92"/>
  <c r="BI111" i="92"/>
  <c r="BK111" i="92"/>
  <c r="BM111" i="92"/>
  <c r="BO111" i="92"/>
  <c r="BQ111" i="92"/>
  <c r="BS111" i="92"/>
  <c r="BU111" i="92"/>
  <c r="BW111" i="92"/>
  <c r="BY111" i="92"/>
  <c r="AL112" i="92"/>
  <c r="AN112" i="92"/>
  <c r="AP112" i="92"/>
  <c r="AR112" i="92"/>
  <c r="AT112" i="92"/>
  <c r="AV112" i="92"/>
  <c r="AX112" i="92"/>
  <c r="BA112" i="92"/>
  <c r="BC112" i="92"/>
  <c r="BF112" i="92"/>
  <c r="BI112" i="92"/>
  <c r="BK112" i="92"/>
  <c r="BM112" i="92"/>
  <c r="BO112" i="92"/>
  <c r="BQ112" i="92"/>
  <c r="BS112" i="92"/>
  <c r="BU112" i="92"/>
  <c r="BW112" i="92"/>
  <c r="BY112" i="92"/>
  <c r="AL217" i="92"/>
  <c r="AN217" i="92"/>
  <c r="AP217" i="92"/>
  <c r="AR217" i="92"/>
  <c r="AT217" i="92"/>
  <c r="AV217" i="92"/>
  <c r="AX217" i="92"/>
  <c r="BA217" i="92"/>
  <c r="BC217" i="92"/>
  <c r="BF217" i="92"/>
  <c r="BI217" i="92"/>
  <c r="BK217" i="92"/>
  <c r="BM217" i="92"/>
  <c r="BO217" i="92"/>
  <c r="BQ217" i="92"/>
  <c r="BS217" i="92"/>
  <c r="BU217" i="92"/>
  <c r="BW217" i="92"/>
  <c r="BY217" i="92"/>
  <c r="AL218" i="92"/>
  <c r="AN218" i="92"/>
  <c r="AP218" i="92"/>
  <c r="AR218" i="92"/>
  <c r="AT218" i="92"/>
  <c r="AV218" i="92"/>
  <c r="AX218" i="92"/>
  <c r="BA218" i="92"/>
  <c r="BC218" i="92"/>
  <c r="BF218" i="92"/>
  <c r="BI218" i="92"/>
  <c r="BK218" i="92"/>
  <c r="BM218" i="92"/>
  <c r="BO218" i="92"/>
  <c r="BQ218" i="92"/>
  <c r="BS218" i="92"/>
  <c r="BU218" i="92"/>
  <c r="BW218" i="92"/>
  <c r="BY218" i="92"/>
  <c r="AL183" i="92"/>
  <c r="AN183" i="92"/>
  <c r="AP183" i="92"/>
  <c r="AR183" i="92"/>
  <c r="AT183" i="92"/>
  <c r="AV183" i="92"/>
  <c r="AX183" i="92"/>
  <c r="BA183" i="92"/>
  <c r="BC183" i="92"/>
  <c r="BF183" i="92"/>
  <c r="BI183" i="92"/>
  <c r="BK183" i="92"/>
  <c r="BM183" i="92"/>
  <c r="BO183" i="92"/>
  <c r="BQ183" i="92"/>
  <c r="BS183" i="92"/>
  <c r="BU183" i="92"/>
  <c r="BW183" i="92"/>
  <c r="BY183" i="92"/>
  <c r="AL184" i="92"/>
  <c r="AN184" i="92"/>
  <c r="AP184" i="92"/>
  <c r="AR184" i="92"/>
  <c r="AT184" i="92"/>
  <c r="AV184" i="92"/>
  <c r="AX184" i="92"/>
  <c r="BA184" i="92"/>
  <c r="BC184" i="92"/>
  <c r="BF184" i="92"/>
  <c r="BI184" i="92"/>
  <c r="BK184" i="92"/>
  <c r="BM184" i="92"/>
  <c r="BO184" i="92"/>
  <c r="BQ184" i="92"/>
  <c r="BS184" i="92"/>
  <c r="BU184" i="92"/>
  <c r="BW184" i="92"/>
  <c r="BY184" i="92"/>
  <c r="AL93" i="92"/>
  <c r="AN93" i="92"/>
  <c r="AP93" i="92"/>
  <c r="AR93" i="92"/>
  <c r="AT93" i="92"/>
  <c r="AV93" i="92"/>
  <c r="AX93" i="92"/>
  <c r="BA93" i="92"/>
  <c r="BC93" i="92"/>
  <c r="BF93" i="92"/>
  <c r="BI93" i="92"/>
  <c r="BK93" i="92"/>
  <c r="BM93" i="92"/>
  <c r="BO93" i="92"/>
  <c r="BQ93" i="92"/>
  <c r="BS93" i="92"/>
  <c r="BU93" i="92"/>
  <c r="BW93" i="92"/>
  <c r="BY93" i="92"/>
  <c r="AL94" i="92"/>
  <c r="AN94" i="92"/>
  <c r="AP94" i="92"/>
  <c r="AR94" i="92"/>
  <c r="AT94" i="92"/>
  <c r="AV94" i="92"/>
  <c r="AX94" i="92"/>
  <c r="BA94" i="92"/>
  <c r="BC94" i="92"/>
  <c r="BF94" i="92"/>
  <c r="BI94" i="92"/>
  <c r="BK94" i="92"/>
  <c r="BM94" i="92"/>
  <c r="BO94" i="92"/>
  <c r="BQ94" i="92"/>
  <c r="BS94" i="92"/>
  <c r="BU94" i="92"/>
  <c r="BW94" i="92"/>
  <c r="BY94" i="92"/>
  <c r="AL33" i="92"/>
  <c r="AN33" i="92"/>
  <c r="AP33" i="92"/>
  <c r="AR33" i="92"/>
  <c r="AT33" i="92"/>
  <c r="AV33" i="92"/>
  <c r="AX33" i="92"/>
  <c r="BA33" i="92"/>
  <c r="BC33" i="92"/>
  <c r="BF33" i="92"/>
  <c r="BI33" i="92"/>
  <c r="BK33" i="92"/>
  <c r="BM33" i="92"/>
  <c r="BO33" i="92"/>
  <c r="BQ33" i="92"/>
  <c r="BS33" i="92"/>
  <c r="BU33" i="92"/>
  <c r="BW33" i="92"/>
  <c r="BY33" i="92"/>
  <c r="AL34" i="92"/>
  <c r="AN34" i="92"/>
  <c r="AP34" i="92"/>
  <c r="AR34" i="92"/>
  <c r="AT34" i="92"/>
  <c r="AV34" i="92"/>
  <c r="AX34" i="92"/>
  <c r="BA34" i="92"/>
  <c r="BC34" i="92"/>
  <c r="BF34" i="92"/>
  <c r="BI34" i="92"/>
  <c r="BK34" i="92"/>
  <c r="BM34" i="92"/>
  <c r="BO34" i="92"/>
  <c r="BQ34" i="92"/>
  <c r="BS34" i="92"/>
  <c r="BU34" i="92"/>
  <c r="BW34" i="92"/>
  <c r="BY34" i="92"/>
  <c r="AL35" i="92"/>
  <c r="AN35" i="92"/>
  <c r="AP35" i="92"/>
  <c r="AR35" i="92"/>
  <c r="AT35" i="92"/>
  <c r="AV35" i="92"/>
  <c r="AX35" i="92"/>
  <c r="BA35" i="92"/>
  <c r="BC35" i="92"/>
  <c r="BF35" i="92"/>
  <c r="BI35" i="92"/>
  <c r="BK35" i="92"/>
  <c r="BM35" i="92"/>
  <c r="BO35" i="92"/>
  <c r="BQ35" i="92"/>
  <c r="BS35" i="92"/>
  <c r="BU35" i="92"/>
  <c r="BW35" i="92"/>
  <c r="BY35" i="92"/>
  <c r="AL36" i="92"/>
  <c r="AN36" i="92"/>
  <c r="AP36" i="92"/>
  <c r="AR36" i="92"/>
  <c r="AT36" i="92"/>
  <c r="AV36" i="92"/>
  <c r="AX36" i="92"/>
  <c r="BA36" i="92"/>
  <c r="BC36" i="92"/>
  <c r="BF36" i="92"/>
  <c r="BI36" i="92"/>
  <c r="BK36" i="92"/>
  <c r="BM36" i="92"/>
  <c r="BO36" i="92"/>
  <c r="BQ36" i="92"/>
  <c r="BS36" i="92"/>
  <c r="BU36" i="92"/>
  <c r="BW36" i="92"/>
  <c r="BY36" i="92"/>
  <c r="BY102" i="103"/>
  <c r="BW102" i="103"/>
  <c r="BU102" i="103"/>
  <c r="BS102" i="103"/>
  <c r="BQ102" i="103"/>
  <c r="BO102" i="103"/>
  <c r="BM102" i="103"/>
  <c r="BK102" i="103"/>
  <c r="BI102" i="103"/>
  <c r="BF102" i="103"/>
  <c r="BC102" i="103"/>
  <c r="BA102" i="103"/>
  <c r="AX102" i="103"/>
  <c r="AV102" i="103"/>
  <c r="AT102" i="103"/>
  <c r="AR102" i="103"/>
  <c r="AP102" i="103"/>
  <c r="AN102" i="103"/>
  <c r="AL102" i="103"/>
  <c r="BY101" i="103"/>
  <c r="BW101" i="103"/>
  <c r="BU101" i="103"/>
  <c r="BS101" i="103"/>
  <c r="BQ101" i="103"/>
  <c r="BO101" i="103"/>
  <c r="BM101" i="103"/>
  <c r="BK101" i="103"/>
  <c r="BI101" i="103"/>
  <c r="BF101" i="103"/>
  <c r="BC101" i="103"/>
  <c r="BA101" i="103"/>
  <c r="AX101" i="103"/>
  <c r="AV101" i="103"/>
  <c r="AT101" i="103"/>
  <c r="AR101" i="103"/>
  <c r="AP101" i="103"/>
  <c r="AN101" i="103"/>
  <c r="AL101" i="103"/>
  <c r="BY102" i="102"/>
  <c r="BW102" i="102"/>
  <c r="BU102" i="102"/>
  <c r="BS102" i="102"/>
  <c r="BQ102" i="102"/>
  <c r="BO102" i="102"/>
  <c r="BM102" i="102"/>
  <c r="BK102" i="102"/>
  <c r="BI102" i="102"/>
  <c r="BF102" i="102"/>
  <c r="BC102" i="102"/>
  <c r="BA102" i="102"/>
  <c r="AX102" i="102"/>
  <c r="AV102" i="102"/>
  <c r="AT102" i="102"/>
  <c r="AR102" i="102"/>
  <c r="AP102" i="102"/>
  <c r="AN102" i="102"/>
  <c r="AL102" i="102"/>
  <c r="BY101" i="102"/>
  <c r="BW101" i="102"/>
  <c r="BU101" i="102"/>
  <c r="BS101" i="102"/>
  <c r="BQ101" i="102"/>
  <c r="BO101" i="102"/>
  <c r="BM101" i="102"/>
  <c r="BK101" i="102"/>
  <c r="BI101" i="102"/>
  <c r="BF101" i="102"/>
  <c r="BC101" i="102"/>
  <c r="BA101" i="102"/>
  <c r="AX101" i="102"/>
  <c r="AV101" i="102"/>
  <c r="AT101" i="102"/>
  <c r="AR101" i="102"/>
  <c r="AP101" i="102"/>
  <c r="AN101" i="102"/>
  <c r="AL101" i="102"/>
  <c r="BY104" i="101"/>
  <c r="BW104" i="101"/>
  <c r="BU104" i="101"/>
  <c r="BS104" i="101"/>
  <c r="BQ104" i="101"/>
  <c r="BO104" i="101"/>
  <c r="BM104" i="101"/>
  <c r="BK104" i="101"/>
  <c r="BI104" i="101"/>
  <c r="BF104" i="101"/>
  <c r="BC104" i="101"/>
  <c r="BA104" i="101"/>
  <c r="AX104" i="101"/>
  <c r="AV104" i="101"/>
  <c r="AT104" i="101"/>
  <c r="AR104" i="101"/>
  <c r="AP104" i="101"/>
  <c r="AN104" i="101"/>
  <c r="AL104" i="101"/>
  <c r="BY103" i="101"/>
  <c r="BW103" i="101"/>
  <c r="BU103" i="101"/>
  <c r="BS103" i="101"/>
  <c r="BQ103" i="101"/>
  <c r="BO103" i="101"/>
  <c r="BM103" i="101"/>
  <c r="BK103" i="101"/>
  <c r="BI103" i="101"/>
  <c r="BF103" i="101"/>
  <c r="BC103" i="101"/>
  <c r="BA103" i="101"/>
  <c r="AX103" i="101"/>
  <c r="AV103" i="101"/>
  <c r="AT103" i="101"/>
  <c r="AR103" i="101"/>
  <c r="AP103" i="101"/>
  <c r="AN103" i="101"/>
  <c r="AL103" i="101"/>
  <c r="BY104" i="100"/>
  <c r="BW104" i="100"/>
  <c r="BU104" i="100"/>
  <c r="BS104" i="100"/>
  <c r="BQ104" i="100"/>
  <c r="BO104" i="100"/>
  <c r="BM104" i="100"/>
  <c r="BK104" i="100"/>
  <c r="BI104" i="100"/>
  <c r="BF104" i="100"/>
  <c r="BC104" i="100"/>
  <c r="BA104" i="100"/>
  <c r="AX104" i="100"/>
  <c r="AV104" i="100"/>
  <c r="AT104" i="100"/>
  <c r="AR104" i="100"/>
  <c r="AP104" i="100"/>
  <c r="AN104" i="100"/>
  <c r="AL104" i="100"/>
  <c r="BY103" i="100"/>
  <c r="BW103" i="100"/>
  <c r="BU103" i="100"/>
  <c r="BS103" i="100"/>
  <c r="BQ103" i="100"/>
  <c r="BO103" i="100"/>
  <c r="BM103" i="100"/>
  <c r="BK103" i="100"/>
  <c r="BI103" i="100"/>
  <c r="BF103" i="100"/>
  <c r="BC103" i="100"/>
  <c r="BA103" i="100"/>
  <c r="AX103" i="100"/>
  <c r="AV103" i="100"/>
  <c r="AT103" i="100"/>
  <c r="AR103" i="100"/>
  <c r="AP103" i="100"/>
  <c r="AN103" i="100"/>
  <c r="AL103" i="100"/>
  <c r="BY106" i="99"/>
  <c r="BW106" i="99"/>
  <c r="BU106" i="99"/>
  <c r="BS106" i="99"/>
  <c r="BQ106" i="99"/>
  <c r="BO106" i="99"/>
  <c r="BM106" i="99"/>
  <c r="BK106" i="99"/>
  <c r="BI106" i="99"/>
  <c r="BF106" i="99"/>
  <c r="BC106" i="99"/>
  <c r="BA106" i="99"/>
  <c r="AX106" i="99"/>
  <c r="AV106" i="99"/>
  <c r="AT106" i="99"/>
  <c r="AR106" i="99"/>
  <c r="AP106" i="99"/>
  <c r="AN106" i="99"/>
  <c r="AL106" i="99"/>
  <c r="BY105" i="99"/>
  <c r="BW105" i="99"/>
  <c r="BU105" i="99"/>
  <c r="BS105" i="99"/>
  <c r="BQ105" i="99"/>
  <c r="BO105" i="99"/>
  <c r="BM105" i="99"/>
  <c r="BK105" i="99"/>
  <c r="BI105" i="99"/>
  <c r="BF105" i="99"/>
  <c r="BC105" i="99"/>
  <c r="BA105" i="99"/>
  <c r="AX105" i="99"/>
  <c r="AV105" i="99"/>
  <c r="AT105" i="99"/>
  <c r="AR105" i="99"/>
  <c r="AP105" i="99"/>
  <c r="AN105" i="99"/>
  <c r="AL105" i="99"/>
  <c r="BY106" i="98"/>
  <c r="BW106" i="98"/>
  <c r="BU106" i="98"/>
  <c r="BS106" i="98"/>
  <c r="BQ106" i="98"/>
  <c r="BO106" i="98"/>
  <c r="BM106" i="98"/>
  <c r="BK106" i="98"/>
  <c r="BI106" i="98"/>
  <c r="BF106" i="98"/>
  <c r="BC106" i="98"/>
  <c r="BA106" i="98"/>
  <c r="AX106" i="98"/>
  <c r="AV106" i="98"/>
  <c r="AT106" i="98"/>
  <c r="AR106" i="98"/>
  <c r="AP106" i="98"/>
  <c r="AN106" i="98"/>
  <c r="AL106" i="98"/>
  <c r="BY105" i="98"/>
  <c r="BW105" i="98"/>
  <c r="BU105" i="98"/>
  <c r="BS105" i="98"/>
  <c r="BQ105" i="98"/>
  <c r="BO105" i="98"/>
  <c r="BM105" i="98"/>
  <c r="BK105" i="98"/>
  <c r="BI105" i="98"/>
  <c r="BF105" i="98"/>
  <c r="BC105" i="98"/>
  <c r="BA105" i="98"/>
  <c r="AX105" i="98"/>
  <c r="AV105" i="98"/>
  <c r="AT105" i="98"/>
  <c r="AR105" i="98"/>
  <c r="AP105" i="98"/>
  <c r="AN105" i="98"/>
  <c r="AL105" i="98"/>
  <c r="BY104" i="97"/>
  <c r="BW104" i="97"/>
  <c r="BU104" i="97"/>
  <c r="BS104" i="97"/>
  <c r="BQ104" i="97"/>
  <c r="BO104" i="97"/>
  <c r="BM104" i="97"/>
  <c r="BK104" i="97"/>
  <c r="BI104" i="97"/>
  <c r="BF104" i="97"/>
  <c r="BC104" i="97"/>
  <c r="BA104" i="97"/>
  <c r="AX104" i="97"/>
  <c r="AV104" i="97"/>
  <c r="AT104" i="97"/>
  <c r="AR104" i="97"/>
  <c r="AP104" i="97"/>
  <c r="AN104" i="97"/>
  <c r="AL104" i="97"/>
  <c r="BY103" i="97"/>
  <c r="BW103" i="97"/>
  <c r="BU103" i="97"/>
  <c r="BS103" i="97"/>
  <c r="BQ103" i="97"/>
  <c r="BO103" i="97"/>
  <c r="BM103" i="97"/>
  <c r="BK103" i="97"/>
  <c r="BI103" i="97"/>
  <c r="BF103" i="97"/>
  <c r="BC103" i="97"/>
  <c r="BA103" i="97"/>
  <c r="AX103" i="97"/>
  <c r="AV103" i="97"/>
  <c r="AT103" i="97"/>
  <c r="AR103" i="97"/>
  <c r="AP103" i="97"/>
  <c r="AN103" i="97"/>
  <c r="AL103" i="97"/>
  <c r="BY104" i="96"/>
  <c r="BW104" i="96"/>
  <c r="BU104" i="96"/>
  <c r="BS104" i="96"/>
  <c r="BQ104" i="96"/>
  <c r="BO104" i="96"/>
  <c r="BM104" i="96"/>
  <c r="BK104" i="96"/>
  <c r="BI104" i="96"/>
  <c r="BF104" i="96"/>
  <c r="BC104" i="96"/>
  <c r="BA104" i="96"/>
  <c r="AX104" i="96"/>
  <c r="AV104" i="96"/>
  <c r="AT104" i="96"/>
  <c r="AR104" i="96"/>
  <c r="AP104" i="96"/>
  <c r="AN104" i="96"/>
  <c r="AL104" i="96"/>
  <c r="BY103" i="96"/>
  <c r="BW103" i="96"/>
  <c r="BU103" i="96"/>
  <c r="BS103" i="96"/>
  <c r="BQ103" i="96"/>
  <c r="BO103" i="96"/>
  <c r="BM103" i="96"/>
  <c r="BK103" i="96"/>
  <c r="BI103" i="96"/>
  <c r="BF103" i="96"/>
  <c r="BC103" i="96"/>
  <c r="BA103" i="96"/>
  <c r="AX103" i="96"/>
  <c r="AV103" i="96"/>
  <c r="AT103" i="96"/>
  <c r="AR103" i="96"/>
  <c r="AP103" i="96"/>
  <c r="AN103" i="96"/>
  <c r="AL103" i="96"/>
  <c r="BY104" i="95"/>
  <c r="BW104" i="95"/>
  <c r="BU104" i="95"/>
  <c r="BS104" i="95"/>
  <c r="BQ104" i="95"/>
  <c r="BO104" i="95"/>
  <c r="BM104" i="95"/>
  <c r="BK104" i="95"/>
  <c r="BI104" i="95"/>
  <c r="BF104" i="95"/>
  <c r="BC104" i="95"/>
  <c r="BA104" i="95"/>
  <c r="AX104" i="95"/>
  <c r="AV104" i="95"/>
  <c r="AT104" i="95"/>
  <c r="AR104" i="95"/>
  <c r="AP104" i="95"/>
  <c r="AN104" i="95"/>
  <c r="AL104" i="95"/>
  <c r="BY103" i="95"/>
  <c r="BW103" i="95"/>
  <c r="BU103" i="95"/>
  <c r="BS103" i="95"/>
  <c r="BQ103" i="95"/>
  <c r="BO103" i="95"/>
  <c r="BM103" i="95"/>
  <c r="BK103" i="95"/>
  <c r="BI103" i="95"/>
  <c r="BF103" i="95"/>
  <c r="BC103" i="95"/>
  <c r="BA103" i="95"/>
  <c r="AX103" i="95"/>
  <c r="AV103" i="95"/>
  <c r="AT103" i="95"/>
  <c r="AR103" i="95"/>
  <c r="AP103" i="95"/>
  <c r="AN103" i="95"/>
  <c r="AL103" i="95"/>
  <c r="BY108" i="94"/>
  <c r="BW108" i="94"/>
  <c r="BU108" i="94"/>
  <c r="BS108" i="94"/>
  <c r="BQ108" i="94"/>
  <c r="BO108" i="94"/>
  <c r="BM108" i="94"/>
  <c r="BK108" i="94"/>
  <c r="BI108" i="94"/>
  <c r="BF108" i="94"/>
  <c r="BC108" i="94"/>
  <c r="BA108" i="94"/>
  <c r="AX108" i="94"/>
  <c r="AV108" i="94"/>
  <c r="AT108" i="94"/>
  <c r="AR108" i="94"/>
  <c r="AP108" i="94"/>
  <c r="AN108" i="94"/>
  <c r="AL108" i="94"/>
  <c r="BY107" i="94"/>
  <c r="BW107" i="94"/>
  <c r="BU107" i="94"/>
  <c r="BS107" i="94"/>
  <c r="BQ107" i="94"/>
  <c r="BO107" i="94"/>
  <c r="BM107" i="94"/>
  <c r="BK107" i="94"/>
  <c r="BI107" i="94"/>
  <c r="BF107" i="94"/>
  <c r="BC107" i="94"/>
  <c r="BA107" i="94"/>
  <c r="AX107" i="94"/>
  <c r="AV107" i="94"/>
  <c r="AT107" i="94"/>
  <c r="AR107" i="94"/>
  <c r="AP107" i="94"/>
  <c r="AN107" i="94"/>
  <c r="AL107" i="94"/>
  <c r="BY106" i="93"/>
  <c r="BW106" i="93"/>
  <c r="BU106" i="93"/>
  <c r="BS106" i="93"/>
  <c r="BQ106" i="93"/>
  <c r="BO106" i="93"/>
  <c r="BM106" i="93"/>
  <c r="BK106" i="93"/>
  <c r="BI106" i="93"/>
  <c r="BF106" i="93"/>
  <c r="BC106" i="93"/>
  <c r="BA106" i="93"/>
  <c r="AX106" i="93"/>
  <c r="AV106" i="93"/>
  <c r="AT106" i="93"/>
  <c r="AR106" i="93"/>
  <c r="AP106" i="93"/>
  <c r="AN106" i="93"/>
  <c r="AL106" i="93"/>
  <c r="BY105" i="93"/>
  <c r="BW105" i="93"/>
  <c r="BU105" i="93"/>
  <c r="BS105" i="93"/>
  <c r="BQ105" i="93"/>
  <c r="BO105" i="93"/>
  <c r="BM105" i="93"/>
  <c r="BK105" i="93"/>
  <c r="BI105" i="93"/>
  <c r="BF105" i="93"/>
  <c r="BC105" i="93"/>
  <c r="BA105" i="93"/>
  <c r="AX105" i="93"/>
  <c r="AV105" i="93"/>
  <c r="AT105" i="93"/>
  <c r="AR105" i="93"/>
  <c r="AP105" i="93"/>
  <c r="AN105" i="93"/>
  <c r="AL105" i="93"/>
  <c r="BY106" i="92"/>
  <c r="BW106" i="92"/>
  <c r="BU106" i="92"/>
  <c r="BS106" i="92"/>
  <c r="BQ106" i="92"/>
  <c r="BO106" i="92"/>
  <c r="BM106" i="92"/>
  <c r="BK106" i="92"/>
  <c r="BI106" i="92"/>
  <c r="BF106" i="92"/>
  <c r="BC106" i="92"/>
  <c r="BA106" i="92"/>
  <c r="AX106" i="92"/>
  <c r="AV106" i="92"/>
  <c r="AT106" i="92"/>
  <c r="AR106" i="92"/>
  <c r="AP106" i="92"/>
  <c r="AN106" i="92"/>
  <c r="AL106" i="92"/>
  <c r="BY105" i="92"/>
  <c r="BW105" i="92"/>
  <c r="BU105" i="92"/>
  <c r="BS105" i="92"/>
  <c r="BQ105" i="92"/>
  <c r="BO105" i="92"/>
  <c r="BM105" i="92"/>
  <c r="BK105" i="92"/>
  <c r="BI105" i="92"/>
  <c r="BF105" i="92"/>
  <c r="BC105" i="92"/>
  <c r="BA105" i="92"/>
  <c r="AX105" i="92"/>
  <c r="AV105" i="92"/>
  <c r="AT105" i="92"/>
  <c r="AR105" i="92"/>
  <c r="AP105" i="92"/>
  <c r="AN105" i="92"/>
  <c r="AL105" i="92"/>
  <c r="BY96" i="103"/>
  <c r="BW96" i="103"/>
  <c r="BU96" i="103"/>
  <c r="BS96" i="103"/>
  <c r="BQ96" i="103"/>
  <c r="BO96" i="103"/>
  <c r="BM96" i="103"/>
  <c r="BK96" i="103"/>
  <c r="BI96" i="103"/>
  <c r="BF96" i="103"/>
  <c r="BC96" i="103"/>
  <c r="BA96" i="103"/>
  <c r="AX96" i="103"/>
  <c r="AV96" i="103"/>
  <c r="AT96" i="103"/>
  <c r="AR96" i="103"/>
  <c r="AP96" i="103"/>
  <c r="AN96" i="103"/>
  <c r="AL96" i="103"/>
  <c r="BY95" i="103"/>
  <c r="BW95" i="103"/>
  <c r="BU95" i="103"/>
  <c r="BS95" i="103"/>
  <c r="BQ95" i="103"/>
  <c r="BO95" i="103"/>
  <c r="BM95" i="103"/>
  <c r="BK95" i="103"/>
  <c r="BI95" i="103"/>
  <c r="BF95" i="103"/>
  <c r="BC95" i="103"/>
  <c r="BA95" i="103"/>
  <c r="AX95" i="103"/>
  <c r="AV95" i="103"/>
  <c r="AT95" i="103"/>
  <c r="AR95" i="103"/>
  <c r="AP95" i="103"/>
  <c r="AN95" i="103"/>
  <c r="AL95" i="103"/>
  <c r="BY96" i="102"/>
  <c r="BW96" i="102"/>
  <c r="BU96" i="102"/>
  <c r="BS96" i="102"/>
  <c r="BQ96" i="102"/>
  <c r="BO96" i="102"/>
  <c r="BM96" i="102"/>
  <c r="BK96" i="102"/>
  <c r="BI96" i="102"/>
  <c r="BF96" i="102"/>
  <c r="BC96" i="102"/>
  <c r="BA96" i="102"/>
  <c r="AX96" i="102"/>
  <c r="AV96" i="102"/>
  <c r="AT96" i="102"/>
  <c r="AR96" i="102"/>
  <c r="AP96" i="102"/>
  <c r="AN96" i="102"/>
  <c r="AL96" i="102"/>
  <c r="BY95" i="102"/>
  <c r="BW95" i="102"/>
  <c r="BU95" i="102"/>
  <c r="BS95" i="102"/>
  <c r="BQ95" i="102"/>
  <c r="BO95" i="102"/>
  <c r="BM95" i="102"/>
  <c r="BK95" i="102"/>
  <c r="BI95" i="102"/>
  <c r="BF95" i="102"/>
  <c r="BC95" i="102"/>
  <c r="BA95" i="102"/>
  <c r="AX95" i="102"/>
  <c r="AV95" i="102"/>
  <c r="AT95" i="102"/>
  <c r="AR95" i="102"/>
  <c r="AP95" i="102"/>
  <c r="AN95" i="102"/>
  <c r="AL95" i="102"/>
  <c r="BY98" i="101"/>
  <c r="BW98" i="101"/>
  <c r="BU98" i="101"/>
  <c r="BS98" i="101"/>
  <c r="BQ98" i="101"/>
  <c r="BO98" i="101"/>
  <c r="BM98" i="101"/>
  <c r="BK98" i="101"/>
  <c r="BI98" i="101"/>
  <c r="BF98" i="101"/>
  <c r="BC98" i="101"/>
  <c r="BA98" i="101"/>
  <c r="AX98" i="101"/>
  <c r="AV98" i="101"/>
  <c r="AT98" i="101"/>
  <c r="AR98" i="101"/>
  <c r="AP98" i="101"/>
  <c r="AN98" i="101"/>
  <c r="AL98" i="101"/>
  <c r="BY97" i="101"/>
  <c r="BW97" i="101"/>
  <c r="BU97" i="101"/>
  <c r="BS97" i="101"/>
  <c r="BQ97" i="101"/>
  <c r="BO97" i="101"/>
  <c r="BM97" i="101"/>
  <c r="BK97" i="101"/>
  <c r="BI97" i="101"/>
  <c r="BF97" i="101"/>
  <c r="BC97" i="101"/>
  <c r="BA97" i="101"/>
  <c r="AX97" i="101"/>
  <c r="AV97" i="101"/>
  <c r="AT97" i="101"/>
  <c r="AR97" i="101"/>
  <c r="AP97" i="101"/>
  <c r="AN97" i="101"/>
  <c r="AL97" i="101"/>
  <c r="BY98" i="100"/>
  <c r="BW98" i="100"/>
  <c r="BU98" i="100"/>
  <c r="BS98" i="100"/>
  <c r="BQ98" i="100"/>
  <c r="BO98" i="100"/>
  <c r="BM98" i="100"/>
  <c r="BK98" i="100"/>
  <c r="BI98" i="100"/>
  <c r="BF98" i="100"/>
  <c r="BC98" i="100"/>
  <c r="BA98" i="100"/>
  <c r="AX98" i="100"/>
  <c r="AV98" i="100"/>
  <c r="AT98" i="100"/>
  <c r="AR98" i="100"/>
  <c r="AP98" i="100"/>
  <c r="AN98" i="100"/>
  <c r="AL98" i="100"/>
  <c r="BY97" i="100"/>
  <c r="BW97" i="100"/>
  <c r="BU97" i="100"/>
  <c r="BS97" i="100"/>
  <c r="BQ97" i="100"/>
  <c r="BO97" i="100"/>
  <c r="BM97" i="100"/>
  <c r="BK97" i="100"/>
  <c r="BI97" i="100"/>
  <c r="BF97" i="100"/>
  <c r="BC97" i="100"/>
  <c r="BA97" i="100"/>
  <c r="AX97" i="100"/>
  <c r="AV97" i="100"/>
  <c r="AT97" i="100"/>
  <c r="AR97" i="100"/>
  <c r="AP97" i="100"/>
  <c r="AN97" i="100"/>
  <c r="AL97" i="100"/>
  <c r="BY100" i="99"/>
  <c r="BW100" i="99"/>
  <c r="BU100" i="99"/>
  <c r="BS100" i="99"/>
  <c r="BQ100" i="99"/>
  <c r="BO100" i="99"/>
  <c r="BM100" i="99"/>
  <c r="BK100" i="99"/>
  <c r="BI100" i="99"/>
  <c r="BF100" i="99"/>
  <c r="BC100" i="99"/>
  <c r="BA100" i="99"/>
  <c r="AX100" i="99"/>
  <c r="AV100" i="99"/>
  <c r="AT100" i="99"/>
  <c r="AR100" i="99"/>
  <c r="AP100" i="99"/>
  <c r="AN100" i="99"/>
  <c r="AL100" i="99"/>
  <c r="BY99" i="99"/>
  <c r="BW99" i="99"/>
  <c r="BU99" i="99"/>
  <c r="BS99" i="99"/>
  <c r="BQ99" i="99"/>
  <c r="BO99" i="99"/>
  <c r="BM99" i="99"/>
  <c r="BK99" i="99"/>
  <c r="BI99" i="99"/>
  <c r="BF99" i="99"/>
  <c r="BC99" i="99"/>
  <c r="BA99" i="99"/>
  <c r="AX99" i="99"/>
  <c r="AV99" i="99"/>
  <c r="AT99" i="99"/>
  <c r="AR99" i="99"/>
  <c r="AP99" i="99"/>
  <c r="AN99" i="99"/>
  <c r="AL99" i="99"/>
  <c r="BY100" i="98"/>
  <c r="BW100" i="98"/>
  <c r="BU100" i="98"/>
  <c r="BS100" i="98"/>
  <c r="BQ100" i="98"/>
  <c r="BO100" i="98"/>
  <c r="BM100" i="98"/>
  <c r="BK100" i="98"/>
  <c r="BI100" i="98"/>
  <c r="BF100" i="98"/>
  <c r="BC100" i="98"/>
  <c r="BA100" i="98"/>
  <c r="AX100" i="98"/>
  <c r="AV100" i="98"/>
  <c r="AT100" i="98"/>
  <c r="AR100" i="98"/>
  <c r="AP100" i="98"/>
  <c r="AN100" i="98"/>
  <c r="AL100" i="98"/>
  <c r="BY99" i="98"/>
  <c r="BW99" i="98"/>
  <c r="BU99" i="98"/>
  <c r="BS99" i="98"/>
  <c r="BQ99" i="98"/>
  <c r="BO99" i="98"/>
  <c r="BM99" i="98"/>
  <c r="BK99" i="98"/>
  <c r="BI99" i="98"/>
  <c r="BF99" i="98"/>
  <c r="BC99" i="98"/>
  <c r="BA99" i="98"/>
  <c r="AX99" i="98"/>
  <c r="AV99" i="98"/>
  <c r="AT99" i="98"/>
  <c r="AR99" i="98"/>
  <c r="AP99" i="98"/>
  <c r="AN99" i="98"/>
  <c r="AL99" i="98"/>
  <c r="BY98" i="97"/>
  <c r="BW98" i="97"/>
  <c r="BU98" i="97"/>
  <c r="BS98" i="97"/>
  <c r="BQ98" i="97"/>
  <c r="BO98" i="97"/>
  <c r="BM98" i="97"/>
  <c r="BK98" i="97"/>
  <c r="BI98" i="97"/>
  <c r="BF98" i="97"/>
  <c r="BC98" i="97"/>
  <c r="BA98" i="97"/>
  <c r="AX98" i="97"/>
  <c r="AV98" i="97"/>
  <c r="AT98" i="97"/>
  <c r="AR98" i="97"/>
  <c r="AP98" i="97"/>
  <c r="AN98" i="97"/>
  <c r="AL98" i="97"/>
  <c r="BY97" i="97"/>
  <c r="BW97" i="97"/>
  <c r="BU97" i="97"/>
  <c r="BS97" i="97"/>
  <c r="BQ97" i="97"/>
  <c r="BO97" i="97"/>
  <c r="BM97" i="97"/>
  <c r="BK97" i="97"/>
  <c r="BI97" i="97"/>
  <c r="BF97" i="97"/>
  <c r="BC97" i="97"/>
  <c r="BA97" i="97"/>
  <c r="AX97" i="97"/>
  <c r="AV97" i="97"/>
  <c r="AT97" i="97"/>
  <c r="AR97" i="97"/>
  <c r="AP97" i="97"/>
  <c r="AN97" i="97"/>
  <c r="AL97" i="97"/>
  <c r="BY98" i="96"/>
  <c r="BW98" i="96"/>
  <c r="BU98" i="96"/>
  <c r="BS98" i="96"/>
  <c r="BQ98" i="96"/>
  <c r="BO98" i="96"/>
  <c r="BM98" i="96"/>
  <c r="BK98" i="96"/>
  <c r="BI98" i="96"/>
  <c r="BF98" i="96"/>
  <c r="BC98" i="96"/>
  <c r="BA98" i="96"/>
  <c r="AX98" i="96"/>
  <c r="AV98" i="96"/>
  <c r="AT98" i="96"/>
  <c r="AR98" i="96"/>
  <c r="AP98" i="96"/>
  <c r="AN98" i="96"/>
  <c r="AL98" i="96"/>
  <c r="BY97" i="96"/>
  <c r="BW97" i="96"/>
  <c r="BU97" i="96"/>
  <c r="BS97" i="96"/>
  <c r="BQ97" i="96"/>
  <c r="BO97" i="96"/>
  <c r="BM97" i="96"/>
  <c r="BK97" i="96"/>
  <c r="BI97" i="96"/>
  <c r="BF97" i="96"/>
  <c r="BC97" i="96"/>
  <c r="BA97" i="96"/>
  <c r="AX97" i="96"/>
  <c r="AV97" i="96"/>
  <c r="AT97" i="96"/>
  <c r="AR97" i="96"/>
  <c r="AP97" i="96"/>
  <c r="AN97" i="96"/>
  <c r="AL97" i="96"/>
  <c r="BY98" i="95"/>
  <c r="BW98" i="95"/>
  <c r="BU98" i="95"/>
  <c r="BS98" i="95"/>
  <c r="BQ98" i="95"/>
  <c r="BO98" i="95"/>
  <c r="BM98" i="95"/>
  <c r="BK98" i="95"/>
  <c r="BI98" i="95"/>
  <c r="BF98" i="95"/>
  <c r="BC98" i="95"/>
  <c r="BA98" i="95"/>
  <c r="AX98" i="95"/>
  <c r="AV98" i="95"/>
  <c r="AT98" i="95"/>
  <c r="AR98" i="95"/>
  <c r="AP98" i="95"/>
  <c r="AN98" i="95"/>
  <c r="AL98" i="95"/>
  <c r="BY97" i="95"/>
  <c r="BW97" i="95"/>
  <c r="BU97" i="95"/>
  <c r="BS97" i="95"/>
  <c r="BQ97" i="95"/>
  <c r="BO97" i="95"/>
  <c r="BM97" i="95"/>
  <c r="BK97" i="95"/>
  <c r="BI97" i="95"/>
  <c r="BF97" i="95"/>
  <c r="BC97" i="95"/>
  <c r="BA97" i="95"/>
  <c r="AX97" i="95"/>
  <c r="AV97" i="95"/>
  <c r="AT97" i="95"/>
  <c r="AR97" i="95"/>
  <c r="AP97" i="95"/>
  <c r="AN97" i="95"/>
  <c r="AL97" i="95"/>
  <c r="BY102" i="94"/>
  <c r="BW102" i="94"/>
  <c r="BU102" i="94"/>
  <c r="BS102" i="94"/>
  <c r="BQ102" i="94"/>
  <c r="BO102" i="94"/>
  <c r="BM102" i="94"/>
  <c r="BK102" i="94"/>
  <c r="BI102" i="94"/>
  <c r="BF102" i="94"/>
  <c r="BC102" i="94"/>
  <c r="BA102" i="94"/>
  <c r="AX102" i="94"/>
  <c r="AV102" i="94"/>
  <c r="AT102" i="94"/>
  <c r="AR102" i="94"/>
  <c r="AP102" i="94"/>
  <c r="AN102" i="94"/>
  <c r="AL102" i="94"/>
  <c r="BY101" i="94"/>
  <c r="BW101" i="94"/>
  <c r="BU101" i="94"/>
  <c r="BS101" i="94"/>
  <c r="BQ101" i="94"/>
  <c r="BO101" i="94"/>
  <c r="BM101" i="94"/>
  <c r="BK101" i="94"/>
  <c r="BI101" i="94"/>
  <c r="BF101" i="94"/>
  <c r="BC101" i="94"/>
  <c r="BA101" i="94"/>
  <c r="AX101" i="94"/>
  <c r="AV101" i="94"/>
  <c r="AT101" i="94"/>
  <c r="AR101" i="94"/>
  <c r="AP101" i="94"/>
  <c r="AN101" i="94"/>
  <c r="AL101" i="94"/>
  <c r="BY100" i="93"/>
  <c r="BW100" i="93"/>
  <c r="BU100" i="93"/>
  <c r="BS100" i="93"/>
  <c r="BQ100" i="93"/>
  <c r="BO100" i="93"/>
  <c r="BM100" i="93"/>
  <c r="BK100" i="93"/>
  <c r="BI100" i="93"/>
  <c r="BF100" i="93"/>
  <c r="BC100" i="93"/>
  <c r="BA100" i="93"/>
  <c r="AX100" i="93"/>
  <c r="AV100" i="93"/>
  <c r="AT100" i="93"/>
  <c r="AR100" i="93"/>
  <c r="AP100" i="93"/>
  <c r="AN100" i="93"/>
  <c r="AL100" i="93"/>
  <c r="BY99" i="93"/>
  <c r="BW99" i="93"/>
  <c r="BU99" i="93"/>
  <c r="BS99" i="93"/>
  <c r="BQ99" i="93"/>
  <c r="BO99" i="93"/>
  <c r="BM99" i="93"/>
  <c r="BK99" i="93"/>
  <c r="BI99" i="93"/>
  <c r="BF99" i="93"/>
  <c r="BC99" i="93"/>
  <c r="BA99" i="93"/>
  <c r="AX99" i="93"/>
  <c r="AV99" i="93"/>
  <c r="AT99" i="93"/>
  <c r="AR99" i="93"/>
  <c r="AP99" i="93"/>
  <c r="AN99" i="93"/>
  <c r="AL99" i="93"/>
  <c r="BY100" i="92"/>
  <c r="BW100" i="92"/>
  <c r="BU100" i="92"/>
  <c r="BS100" i="92"/>
  <c r="BQ100" i="92"/>
  <c r="BO100" i="92"/>
  <c r="BM100" i="92"/>
  <c r="BK100" i="92"/>
  <c r="BI100" i="92"/>
  <c r="BF100" i="92"/>
  <c r="BC100" i="92"/>
  <c r="BA100" i="92"/>
  <c r="AX100" i="92"/>
  <c r="AV100" i="92"/>
  <c r="AT100" i="92"/>
  <c r="AR100" i="92"/>
  <c r="AP100" i="92"/>
  <c r="AN100" i="92"/>
  <c r="AL100" i="92"/>
  <c r="BY99" i="92"/>
  <c r="BW99" i="92"/>
  <c r="BU99" i="92"/>
  <c r="BS99" i="92"/>
  <c r="BQ99" i="92"/>
  <c r="BO99" i="92"/>
  <c r="BM99" i="92"/>
  <c r="BK99" i="92"/>
  <c r="BI99" i="92"/>
  <c r="BF99" i="92"/>
  <c r="BC99" i="92"/>
  <c r="BA99" i="92"/>
  <c r="AX99" i="92"/>
  <c r="AV99" i="92"/>
  <c r="AT99" i="92"/>
  <c r="AR99" i="92"/>
  <c r="AP99" i="92"/>
  <c r="AN99" i="92"/>
  <c r="AL99" i="92"/>
  <c r="AL47" i="92"/>
  <c r="AN47" i="92"/>
  <c r="AP47" i="92"/>
  <c r="AR47" i="92"/>
  <c r="AT47" i="92"/>
  <c r="AV47" i="92"/>
  <c r="AX47" i="92"/>
  <c r="BA47" i="92"/>
  <c r="BC47" i="92"/>
  <c r="BF47" i="92"/>
  <c r="BI47" i="92"/>
  <c r="BK47" i="92"/>
  <c r="BM47" i="92"/>
  <c r="BO47" i="92"/>
  <c r="BQ47" i="92"/>
  <c r="BS47" i="92"/>
  <c r="BU47" i="92"/>
  <c r="BW47" i="92"/>
  <c r="BY47" i="92"/>
  <c r="AL48" i="92"/>
  <c r="AN48" i="92"/>
  <c r="AP48" i="92"/>
  <c r="AR48" i="92"/>
  <c r="AT48" i="92"/>
  <c r="AV48" i="92"/>
  <c r="AX48" i="92"/>
  <c r="BA48" i="92"/>
  <c r="BC48" i="92"/>
  <c r="BF48" i="92"/>
  <c r="BI48" i="92"/>
  <c r="BK48" i="92"/>
  <c r="BM48" i="92"/>
  <c r="BO48" i="92"/>
  <c r="BQ48" i="92"/>
  <c r="BS48" i="92"/>
  <c r="BU48" i="92"/>
  <c r="BW48" i="92"/>
  <c r="BY48" i="92"/>
  <c r="BY174" i="99"/>
  <c r="BW174" i="99"/>
  <c r="BU174" i="99"/>
  <c r="BS174" i="99"/>
  <c r="BQ174" i="99"/>
  <c r="BO174" i="99"/>
  <c r="BM174" i="99"/>
  <c r="BK174" i="99"/>
  <c r="BI174" i="99"/>
  <c r="BF174" i="99"/>
  <c r="BC174" i="99"/>
  <c r="BA174" i="99"/>
  <c r="AX174" i="99"/>
  <c r="AV174" i="99"/>
  <c r="AT174" i="99"/>
  <c r="AR174" i="99"/>
  <c r="AP174" i="99"/>
  <c r="AN174" i="99"/>
  <c r="AL174" i="99"/>
  <c r="BY173" i="99"/>
  <c r="BW173" i="99"/>
  <c r="BU173" i="99"/>
  <c r="BS173" i="99"/>
  <c r="BQ173" i="99"/>
  <c r="BO173" i="99"/>
  <c r="BM173" i="99"/>
  <c r="BK173" i="99"/>
  <c r="BI173" i="99"/>
  <c r="BF173" i="99"/>
  <c r="BC173" i="99"/>
  <c r="BA173" i="99"/>
  <c r="AX173" i="99"/>
  <c r="AV173" i="99"/>
  <c r="AT173" i="99"/>
  <c r="AR173" i="99"/>
  <c r="AP173" i="99"/>
  <c r="AN173" i="99"/>
  <c r="AL173" i="99"/>
  <c r="D173" i="99"/>
  <c r="BY172" i="103"/>
  <c r="BW172" i="103"/>
  <c r="BU172" i="103"/>
  <c r="BS172" i="103"/>
  <c r="BQ172" i="103"/>
  <c r="BO172" i="103"/>
  <c r="BM172" i="103"/>
  <c r="BK172" i="103"/>
  <c r="BI172" i="103"/>
  <c r="BF172" i="103"/>
  <c r="BC172" i="103"/>
  <c r="BA172" i="103"/>
  <c r="AX172" i="103"/>
  <c r="AV172" i="103"/>
  <c r="AT172" i="103"/>
  <c r="AR172" i="103"/>
  <c r="AP172" i="103"/>
  <c r="AN172" i="103"/>
  <c r="AL172" i="103"/>
  <c r="BY171" i="103"/>
  <c r="BW171" i="103"/>
  <c r="BU171" i="103"/>
  <c r="BS171" i="103"/>
  <c r="BQ171" i="103"/>
  <c r="BO171" i="103"/>
  <c r="BM171" i="103"/>
  <c r="BK171" i="103"/>
  <c r="BI171" i="103"/>
  <c r="BF171" i="103"/>
  <c r="BC171" i="103"/>
  <c r="BA171" i="103"/>
  <c r="AX171" i="103"/>
  <c r="AV171" i="103"/>
  <c r="AT171" i="103"/>
  <c r="AR171" i="103"/>
  <c r="AP171" i="103"/>
  <c r="AN171" i="103"/>
  <c r="AL171" i="103"/>
  <c r="D171" i="103"/>
  <c r="BY186" i="103"/>
  <c r="BW186" i="103"/>
  <c r="BU186" i="103"/>
  <c r="BS186" i="103"/>
  <c r="BQ186" i="103"/>
  <c r="BO186" i="103"/>
  <c r="BM186" i="103"/>
  <c r="BK186" i="103"/>
  <c r="BI186" i="103"/>
  <c r="BF186" i="103"/>
  <c r="BC186" i="103"/>
  <c r="BA186" i="103"/>
  <c r="AX186" i="103"/>
  <c r="AV186" i="103"/>
  <c r="AT186" i="103"/>
  <c r="AR186" i="103"/>
  <c r="AP186" i="103"/>
  <c r="AN186" i="103"/>
  <c r="AL186" i="103"/>
  <c r="BY185" i="103"/>
  <c r="BW185" i="103"/>
  <c r="BU185" i="103"/>
  <c r="BS185" i="103"/>
  <c r="BQ185" i="103"/>
  <c r="BO185" i="103"/>
  <c r="BM185" i="103"/>
  <c r="BK185" i="103"/>
  <c r="BI185" i="103"/>
  <c r="BF185" i="103"/>
  <c r="BC185" i="103"/>
  <c r="BA185" i="103"/>
  <c r="AX185" i="103"/>
  <c r="AV185" i="103"/>
  <c r="AT185" i="103"/>
  <c r="AR185" i="103"/>
  <c r="AP185" i="103"/>
  <c r="AN185" i="103"/>
  <c r="AL185" i="103"/>
  <c r="D185" i="103"/>
  <c r="BY178" i="103"/>
  <c r="BW178" i="103"/>
  <c r="BU178" i="103"/>
  <c r="BS178" i="103"/>
  <c r="BQ178" i="103"/>
  <c r="BO178" i="103"/>
  <c r="BM178" i="103"/>
  <c r="BK178" i="103"/>
  <c r="BI178" i="103"/>
  <c r="BF178" i="103"/>
  <c r="BC178" i="103"/>
  <c r="BA178" i="103"/>
  <c r="AX178" i="103"/>
  <c r="AV178" i="103"/>
  <c r="AT178" i="103"/>
  <c r="AR178" i="103"/>
  <c r="AP178" i="103"/>
  <c r="AN178" i="103"/>
  <c r="AL178" i="103"/>
  <c r="BY177" i="103"/>
  <c r="BW177" i="103"/>
  <c r="BU177" i="103"/>
  <c r="BS177" i="103"/>
  <c r="BQ177" i="103"/>
  <c r="BO177" i="103"/>
  <c r="BM177" i="103"/>
  <c r="BK177" i="103"/>
  <c r="BI177" i="103"/>
  <c r="BF177" i="103"/>
  <c r="BC177" i="103"/>
  <c r="BA177" i="103"/>
  <c r="AX177" i="103"/>
  <c r="AV177" i="103"/>
  <c r="AT177" i="103"/>
  <c r="AR177" i="103"/>
  <c r="AP177" i="103"/>
  <c r="AN177" i="103"/>
  <c r="AL177" i="103"/>
  <c r="D177" i="103"/>
  <c r="BY176" i="103"/>
  <c r="BW176" i="103"/>
  <c r="BU176" i="103"/>
  <c r="BS176" i="103"/>
  <c r="BQ176" i="103"/>
  <c r="BO176" i="103"/>
  <c r="BM176" i="103"/>
  <c r="BK176" i="103"/>
  <c r="BI176" i="103"/>
  <c r="BF176" i="103"/>
  <c r="BC176" i="103"/>
  <c r="BA176" i="103"/>
  <c r="AX176" i="103"/>
  <c r="AV176" i="103"/>
  <c r="AT176" i="103"/>
  <c r="AR176" i="103"/>
  <c r="AP176" i="103"/>
  <c r="AN176" i="103"/>
  <c r="AL176" i="103"/>
  <c r="BY175" i="103"/>
  <c r="BW175" i="103"/>
  <c r="BU175" i="103"/>
  <c r="BS175" i="103"/>
  <c r="BQ175" i="103"/>
  <c r="BO175" i="103"/>
  <c r="BM175" i="103"/>
  <c r="BK175" i="103"/>
  <c r="BI175" i="103"/>
  <c r="BF175" i="103"/>
  <c r="BC175" i="103"/>
  <c r="BA175" i="103"/>
  <c r="AX175" i="103"/>
  <c r="AV175" i="103"/>
  <c r="AT175" i="103"/>
  <c r="AR175" i="103"/>
  <c r="AP175" i="103"/>
  <c r="AN175" i="103"/>
  <c r="AL175" i="103"/>
  <c r="D175" i="103"/>
  <c r="BY170" i="103"/>
  <c r="BW170" i="103"/>
  <c r="BU170" i="103"/>
  <c r="BS170" i="103"/>
  <c r="BQ170" i="103"/>
  <c r="BO170" i="103"/>
  <c r="BM170" i="103"/>
  <c r="BK170" i="103"/>
  <c r="BI170" i="103"/>
  <c r="BF170" i="103"/>
  <c r="BC170" i="103"/>
  <c r="BA170" i="103"/>
  <c r="AX170" i="103"/>
  <c r="AV170" i="103"/>
  <c r="AT170" i="103"/>
  <c r="AR170" i="103"/>
  <c r="AP170" i="103"/>
  <c r="AN170" i="103"/>
  <c r="AL170" i="103"/>
  <c r="BY169" i="103"/>
  <c r="BW169" i="103"/>
  <c r="BU169" i="103"/>
  <c r="BS169" i="103"/>
  <c r="BQ169" i="103"/>
  <c r="BO169" i="103"/>
  <c r="BM169" i="103"/>
  <c r="BK169" i="103"/>
  <c r="BI169" i="103"/>
  <c r="BF169" i="103"/>
  <c r="BC169" i="103"/>
  <c r="BA169" i="103"/>
  <c r="AX169" i="103"/>
  <c r="AV169" i="103"/>
  <c r="AT169" i="103"/>
  <c r="AR169" i="103"/>
  <c r="AP169" i="103"/>
  <c r="AN169" i="103"/>
  <c r="AL169" i="103"/>
  <c r="D169" i="103"/>
  <c r="BY166" i="103"/>
  <c r="BW166" i="103"/>
  <c r="BU166" i="103"/>
  <c r="BS166" i="103"/>
  <c r="BQ166" i="103"/>
  <c r="BO166" i="103"/>
  <c r="BM166" i="103"/>
  <c r="BK166" i="103"/>
  <c r="BI166" i="103"/>
  <c r="BF166" i="103"/>
  <c r="BC166" i="103"/>
  <c r="BA166" i="103"/>
  <c r="AX166" i="103"/>
  <c r="AV166" i="103"/>
  <c r="AT166" i="103"/>
  <c r="AR166" i="103"/>
  <c r="AP166" i="103"/>
  <c r="AN166" i="103"/>
  <c r="AL166" i="103"/>
  <c r="BY165" i="103"/>
  <c r="BW165" i="103"/>
  <c r="BU165" i="103"/>
  <c r="BS165" i="103"/>
  <c r="BQ165" i="103"/>
  <c r="BO165" i="103"/>
  <c r="BM165" i="103"/>
  <c r="BK165" i="103"/>
  <c r="BI165" i="103"/>
  <c r="BF165" i="103"/>
  <c r="BC165" i="103"/>
  <c r="BA165" i="103"/>
  <c r="AX165" i="103"/>
  <c r="AV165" i="103"/>
  <c r="AT165" i="103"/>
  <c r="AR165" i="103"/>
  <c r="AP165" i="103"/>
  <c r="AN165" i="103"/>
  <c r="AL165" i="103"/>
  <c r="BY160" i="103"/>
  <c r="BW160" i="103"/>
  <c r="BU160" i="103"/>
  <c r="BS160" i="103"/>
  <c r="BQ160" i="103"/>
  <c r="BO160" i="103"/>
  <c r="BM160" i="103"/>
  <c r="BK160" i="103"/>
  <c r="BI160" i="103"/>
  <c r="BF160" i="103"/>
  <c r="BC160" i="103"/>
  <c r="BA160" i="103"/>
  <c r="AX160" i="103"/>
  <c r="AV160" i="103"/>
  <c r="AT160" i="103"/>
  <c r="AR160" i="103"/>
  <c r="AP160" i="103"/>
  <c r="AN160" i="103"/>
  <c r="AL160" i="103"/>
  <c r="BY159" i="103"/>
  <c r="BW159" i="103"/>
  <c r="BU159" i="103"/>
  <c r="BS159" i="103"/>
  <c r="BQ159" i="103"/>
  <c r="BO159" i="103"/>
  <c r="BM159" i="103"/>
  <c r="BK159" i="103"/>
  <c r="BI159" i="103"/>
  <c r="BF159" i="103"/>
  <c r="BC159" i="103"/>
  <c r="BA159" i="103"/>
  <c r="AX159" i="103"/>
  <c r="AV159" i="103"/>
  <c r="AT159" i="103"/>
  <c r="AR159" i="103"/>
  <c r="AP159" i="103"/>
  <c r="AN159" i="103"/>
  <c r="AL159" i="103"/>
  <c r="BY156" i="103"/>
  <c r="BW156" i="103"/>
  <c r="BU156" i="103"/>
  <c r="BS156" i="103"/>
  <c r="BQ156" i="103"/>
  <c r="BO156" i="103"/>
  <c r="BM156" i="103"/>
  <c r="BK156" i="103"/>
  <c r="BI156" i="103"/>
  <c r="BF156" i="103"/>
  <c r="BC156" i="103"/>
  <c r="BA156" i="103"/>
  <c r="AX156" i="103"/>
  <c r="AV156" i="103"/>
  <c r="AT156" i="103"/>
  <c r="AR156" i="103"/>
  <c r="AP156" i="103"/>
  <c r="AN156" i="103"/>
  <c r="AL156" i="103"/>
  <c r="BY155" i="103"/>
  <c r="BW155" i="103"/>
  <c r="BU155" i="103"/>
  <c r="BS155" i="103"/>
  <c r="BQ155" i="103"/>
  <c r="BO155" i="103"/>
  <c r="BM155" i="103"/>
  <c r="BK155" i="103"/>
  <c r="BI155" i="103"/>
  <c r="BF155" i="103"/>
  <c r="BC155" i="103"/>
  <c r="BA155" i="103"/>
  <c r="AX155" i="103"/>
  <c r="AV155" i="103"/>
  <c r="AT155" i="103"/>
  <c r="AR155" i="103"/>
  <c r="AP155" i="103"/>
  <c r="AN155" i="103"/>
  <c r="AL155" i="103"/>
  <c r="D155" i="103"/>
  <c r="BY154" i="103"/>
  <c r="BW154" i="103"/>
  <c r="BU154" i="103"/>
  <c r="BS154" i="103"/>
  <c r="BQ154" i="103"/>
  <c r="BO154" i="103"/>
  <c r="BM154" i="103"/>
  <c r="BK154" i="103"/>
  <c r="BI154" i="103"/>
  <c r="BF154" i="103"/>
  <c r="BC154" i="103"/>
  <c r="BA154" i="103"/>
  <c r="AX154" i="103"/>
  <c r="AV154" i="103"/>
  <c r="AT154" i="103"/>
  <c r="AR154" i="103"/>
  <c r="AP154" i="103"/>
  <c r="AN154" i="103"/>
  <c r="AL154" i="103"/>
  <c r="BY153" i="103"/>
  <c r="BW153" i="103"/>
  <c r="BU153" i="103"/>
  <c r="BS153" i="103"/>
  <c r="BQ153" i="103"/>
  <c r="BO153" i="103"/>
  <c r="BM153" i="103"/>
  <c r="BK153" i="103"/>
  <c r="BI153" i="103"/>
  <c r="BF153" i="103"/>
  <c r="BC153" i="103"/>
  <c r="BA153" i="103"/>
  <c r="AX153" i="103"/>
  <c r="AV153" i="103"/>
  <c r="AT153" i="103"/>
  <c r="AR153" i="103"/>
  <c r="AP153" i="103"/>
  <c r="AN153" i="103"/>
  <c r="AL153" i="103"/>
  <c r="D153" i="103"/>
  <c r="BY150" i="103"/>
  <c r="BW150" i="103"/>
  <c r="BU150" i="103"/>
  <c r="BS150" i="103"/>
  <c r="BQ150" i="103"/>
  <c r="BO150" i="103"/>
  <c r="BM150" i="103"/>
  <c r="BK150" i="103"/>
  <c r="BI150" i="103"/>
  <c r="BF150" i="103"/>
  <c r="BC150" i="103"/>
  <c r="BA150" i="103"/>
  <c r="AX150" i="103"/>
  <c r="AV150" i="103"/>
  <c r="AT150" i="103"/>
  <c r="AR150" i="103"/>
  <c r="AP150" i="103"/>
  <c r="AN150" i="103"/>
  <c r="AL150" i="103"/>
  <c r="BY149" i="103"/>
  <c r="BW149" i="103"/>
  <c r="BU149" i="103"/>
  <c r="BS149" i="103"/>
  <c r="BQ149" i="103"/>
  <c r="BO149" i="103"/>
  <c r="BM149" i="103"/>
  <c r="BK149" i="103"/>
  <c r="BI149" i="103"/>
  <c r="BF149" i="103"/>
  <c r="BC149" i="103"/>
  <c r="BA149" i="103"/>
  <c r="AX149" i="103"/>
  <c r="AV149" i="103"/>
  <c r="AT149" i="103"/>
  <c r="AR149" i="103"/>
  <c r="AP149" i="103"/>
  <c r="AN149" i="103"/>
  <c r="AL149" i="103"/>
  <c r="D149" i="103"/>
  <c r="BY148" i="103"/>
  <c r="BW148" i="103"/>
  <c r="BU148" i="103"/>
  <c r="BS148" i="103"/>
  <c r="BQ148" i="103"/>
  <c r="BO148" i="103"/>
  <c r="BM148" i="103"/>
  <c r="BK148" i="103"/>
  <c r="BI148" i="103"/>
  <c r="BF148" i="103"/>
  <c r="BC148" i="103"/>
  <c r="BA148" i="103"/>
  <c r="AX148" i="103"/>
  <c r="AV148" i="103"/>
  <c r="AT148" i="103"/>
  <c r="AR148" i="103"/>
  <c r="AP148" i="103"/>
  <c r="AN148" i="103"/>
  <c r="AL148" i="103"/>
  <c r="BY147" i="103"/>
  <c r="BW147" i="103"/>
  <c r="BU147" i="103"/>
  <c r="BS147" i="103"/>
  <c r="BQ147" i="103"/>
  <c r="BO147" i="103"/>
  <c r="BM147" i="103"/>
  <c r="BK147" i="103"/>
  <c r="BI147" i="103"/>
  <c r="BF147" i="103"/>
  <c r="BC147" i="103"/>
  <c r="BA147" i="103"/>
  <c r="AX147" i="103"/>
  <c r="AV147" i="103"/>
  <c r="AT147" i="103"/>
  <c r="AR147" i="103"/>
  <c r="AP147" i="103"/>
  <c r="AN147" i="103"/>
  <c r="AL147" i="103"/>
  <c r="D147" i="103"/>
  <c r="BY146" i="103"/>
  <c r="BW146" i="103"/>
  <c r="BU146" i="103"/>
  <c r="BS146" i="103"/>
  <c r="BQ146" i="103"/>
  <c r="BO146" i="103"/>
  <c r="BM146" i="103"/>
  <c r="BK146" i="103"/>
  <c r="BI146" i="103"/>
  <c r="BF146" i="103"/>
  <c r="BC146" i="103"/>
  <c r="BA146" i="103"/>
  <c r="AX146" i="103"/>
  <c r="AV146" i="103"/>
  <c r="AT146" i="103"/>
  <c r="AR146" i="103"/>
  <c r="AP146" i="103"/>
  <c r="AN146" i="103"/>
  <c r="AL146" i="103"/>
  <c r="BY145" i="103"/>
  <c r="BW145" i="103"/>
  <c r="BU145" i="103"/>
  <c r="BS145" i="103"/>
  <c r="BQ145" i="103"/>
  <c r="BO145" i="103"/>
  <c r="BM145" i="103"/>
  <c r="BK145" i="103"/>
  <c r="BI145" i="103"/>
  <c r="BF145" i="103"/>
  <c r="BC145" i="103"/>
  <c r="BA145" i="103"/>
  <c r="AX145" i="103"/>
  <c r="AV145" i="103"/>
  <c r="AT145" i="103"/>
  <c r="AR145" i="103"/>
  <c r="AP145" i="103"/>
  <c r="AN145" i="103"/>
  <c r="AL145" i="103"/>
  <c r="D145" i="103"/>
  <c r="BY142" i="103"/>
  <c r="BW142" i="103"/>
  <c r="BU142" i="103"/>
  <c r="BS142" i="103"/>
  <c r="BQ142" i="103"/>
  <c r="BO142" i="103"/>
  <c r="BM142" i="103"/>
  <c r="BK142" i="103"/>
  <c r="BI142" i="103"/>
  <c r="BF142" i="103"/>
  <c r="BC142" i="103"/>
  <c r="BA142" i="103"/>
  <c r="AX142" i="103"/>
  <c r="AV142" i="103"/>
  <c r="AT142" i="103"/>
  <c r="AR142" i="103"/>
  <c r="AP142" i="103"/>
  <c r="AN142" i="103"/>
  <c r="AL142" i="103"/>
  <c r="BY141" i="103"/>
  <c r="BW141" i="103"/>
  <c r="BU141" i="103"/>
  <c r="BS141" i="103"/>
  <c r="BQ141" i="103"/>
  <c r="BO141" i="103"/>
  <c r="BM141" i="103"/>
  <c r="BK141" i="103"/>
  <c r="BI141" i="103"/>
  <c r="BF141" i="103"/>
  <c r="BC141" i="103"/>
  <c r="BA141" i="103"/>
  <c r="AX141" i="103"/>
  <c r="AV141" i="103"/>
  <c r="AT141" i="103"/>
  <c r="AR141" i="103"/>
  <c r="AP141" i="103"/>
  <c r="AN141" i="103"/>
  <c r="AL141" i="103"/>
  <c r="D141" i="103"/>
  <c r="BY136" i="103"/>
  <c r="BW136" i="103"/>
  <c r="BU136" i="103"/>
  <c r="BS136" i="103"/>
  <c r="BQ136" i="103"/>
  <c r="BO136" i="103"/>
  <c r="BM136" i="103"/>
  <c r="BK136" i="103"/>
  <c r="BI136" i="103"/>
  <c r="BF136" i="103"/>
  <c r="BC136" i="103"/>
  <c r="BA136" i="103"/>
  <c r="AX136" i="103"/>
  <c r="AV136" i="103"/>
  <c r="AT136" i="103"/>
  <c r="AR136" i="103"/>
  <c r="AP136" i="103"/>
  <c r="AN136" i="103"/>
  <c r="AL136" i="103"/>
  <c r="BY135" i="103"/>
  <c r="BW135" i="103"/>
  <c r="BU135" i="103"/>
  <c r="BS135" i="103"/>
  <c r="BQ135" i="103"/>
  <c r="BO135" i="103"/>
  <c r="BM135" i="103"/>
  <c r="BK135" i="103"/>
  <c r="BI135" i="103"/>
  <c r="BF135" i="103"/>
  <c r="BC135" i="103"/>
  <c r="BA135" i="103"/>
  <c r="AX135" i="103"/>
  <c r="AV135" i="103"/>
  <c r="AT135" i="103"/>
  <c r="AR135" i="103"/>
  <c r="AP135" i="103"/>
  <c r="AN135" i="103"/>
  <c r="AL135" i="103"/>
  <c r="BY128" i="103"/>
  <c r="BW128" i="103"/>
  <c r="BU128" i="103"/>
  <c r="BS128" i="103"/>
  <c r="BQ128" i="103"/>
  <c r="BO128" i="103"/>
  <c r="BM128" i="103"/>
  <c r="BK128" i="103"/>
  <c r="BI128" i="103"/>
  <c r="BF128" i="103"/>
  <c r="BC128" i="103"/>
  <c r="BA128" i="103"/>
  <c r="AX128" i="103"/>
  <c r="AV128" i="103"/>
  <c r="AT128" i="103"/>
  <c r="AR128" i="103"/>
  <c r="AP128" i="103"/>
  <c r="AN128" i="103"/>
  <c r="AL128" i="103"/>
  <c r="BY127" i="103"/>
  <c r="BW127" i="103"/>
  <c r="BU127" i="103"/>
  <c r="BS127" i="103"/>
  <c r="BQ127" i="103"/>
  <c r="BO127" i="103"/>
  <c r="BM127" i="103"/>
  <c r="BK127" i="103"/>
  <c r="BI127" i="103"/>
  <c r="BF127" i="103"/>
  <c r="BC127" i="103"/>
  <c r="BA127" i="103"/>
  <c r="AX127" i="103"/>
  <c r="AV127" i="103"/>
  <c r="AT127" i="103"/>
  <c r="AR127" i="103"/>
  <c r="AP127" i="103"/>
  <c r="AN127" i="103"/>
  <c r="AL127" i="103"/>
  <c r="BY124" i="103"/>
  <c r="BW124" i="103"/>
  <c r="BU124" i="103"/>
  <c r="BS124" i="103"/>
  <c r="BQ124" i="103"/>
  <c r="BO124" i="103"/>
  <c r="BM124" i="103"/>
  <c r="BK124" i="103"/>
  <c r="BI124" i="103"/>
  <c r="BF124" i="103"/>
  <c r="BC124" i="103"/>
  <c r="BA124" i="103"/>
  <c r="AX124" i="103"/>
  <c r="AV124" i="103"/>
  <c r="AT124" i="103"/>
  <c r="AR124" i="103"/>
  <c r="AP124" i="103"/>
  <c r="AN124" i="103"/>
  <c r="AL124" i="103"/>
  <c r="BY123" i="103"/>
  <c r="BW123" i="103"/>
  <c r="BU123" i="103"/>
  <c r="BS123" i="103"/>
  <c r="BQ123" i="103"/>
  <c r="BO123" i="103"/>
  <c r="BM123" i="103"/>
  <c r="BK123" i="103"/>
  <c r="BI123" i="103"/>
  <c r="BF123" i="103"/>
  <c r="BC123" i="103"/>
  <c r="BA123" i="103"/>
  <c r="AX123" i="103"/>
  <c r="AV123" i="103"/>
  <c r="AT123" i="103"/>
  <c r="AR123" i="103"/>
  <c r="AP123" i="103"/>
  <c r="AN123" i="103"/>
  <c r="AL123" i="103"/>
  <c r="BY122" i="103"/>
  <c r="BW122" i="103"/>
  <c r="BU122" i="103"/>
  <c r="BS122" i="103"/>
  <c r="BQ122" i="103"/>
  <c r="BO122" i="103"/>
  <c r="BM122" i="103"/>
  <c r="BK122" i="103"/>
  <c r="BI122" i="103"/>
  <c r="BF122" i="103"/>
  <c r="BC122" i="103"/>
  <c r="BA122" i="103"/>
  <c r="AX122" i="103"/>
  <c r="AV122" i="103"/>
  <c r="AT122" i="103"/>
  <c r="AR122" i="103"/>
  <c r="AP122" i="103"/>
  <c r="AN122" i="103"/>
  <c r="AL122" i="103"/>
  <c r="BY121" i="103"/>
  <c r="BW121" i="103"/>
  <c r="BU121" i="103"/>
  <c r="BS121" i="103"/>
  <c r="BQ121" i="103"/>
  <c r="BO121" i="103"/>
  <c r="BM121" i="103"/>
  <c r="BK121" i="103"/>
  <c r="BI121" i="103"/>
  <c r="BF121" i="103"/>
  <c r="BC121" i="103"/>
  <c r="BA121" i="103"/>
  <c r="AX121" i="103"/>
  <c r="AV121" i="103"/>
  <c r="AT121" i="103"/>
  <c r="AR121" i="103"/>
  <c r="AP121" i="103"/>
  <c r="AN121" i="103"/>
  <c r="AL121" i="103"/>
  <c r="BY118" i="103"/>
  <c r="BW118" i="103"/>
  <c r="BU118" i="103"/>
  <c r="BS118" i="103"/>
  <c r="BQ118" i="103"/>
  <c r="BO118" i="103"/>
  <c r="BM118" i="103"/>
  <c r="BK118" i="103"/>
  <c r="BI118" i="103"/>
  <c r="BF118" i="103"/>
  <c r="BC118" i="103"/>
  <c r="BA118" i="103"/>
  <c r="AX118" i="103"/>
  <c r="AV118" i="103"/>
  <c r="AT118" i="103"/>
  <c r="AR118" i="103"/>
  <c r="AP118" i="103"/>
  <c r="AN118" i="103"/>
  <c r="AL118" i="103"/>
  <c r="BY117" i="103"/>
  <c r="BW117" i="103"/>
  <c r="BU117" i="103"/>
  <c r="BS117" i="103"/>
  <c r="BQ117" i="103"/>
  <c r="BO117" i="103"/>
  <c r="BM117" i="103"/>
  <c r="BK117" i="103"/>
  <c r="BI117" i="103"/>
  <c r="BF117" i="103"/>
  <c r="BC117" i="103"/>
  <c r="BA117" i="103"/>
  <c r="AX117" i="103"/>
  <c r="AV117" i="103"/>
  <c r="AT117" i="103"/>
  <c r="AR117" i="103"/>
  <c r="AP117" i="103"/>
  <c r="AN117" i="103"/>
  <c r="AL117" i="103"/>
  <c r="D117" i="103"/>
  <c r="BY116" i="103"/>
  <c r="BW116" i="103"/>
  <c r="BU116" i="103"/>
  <c r="BS116" i="103"/>
  <c r="BQ116" i="103"/>
  <c r="BO116" i="103"/>
  <c r="BM116" i="103"/>
  <c r="BK116" i="103"/>
  <c r="BI116" i="103"/>
  <c r="BF116" i="103"/>
  <c r="BC116" i="103"/>
  <c r="BA116" i="103"/>
  <c r="AX116" i="103"/>
  <c r="AV116" i="103"/>
  <c r="AT116" i="103"/>
  <c r="AR116" i="103"/>
  <c r="AP116" i="103"/>
  <c r="AN116" i="103"/>
  <c r="AL116" i="103"/>
  <c r="BY115" i="103"/>
  <c r="BW115" i="103"/>
  <c r="BU115" i="103"/>
  <c r="BS115" i="103"/>
  <c r="BQ115" i="103"/>
  <c r="BO115" i="103"/>
  <c r="BM115" i="103"/>
  <c r="BK115" i="103"/>
  <c r="BI115" i="103"/>
  <c r="BF115" i="103"/>
  <c r="BC115" i="103"/>
  <c r="BA115" i="103"/>
  <c r="AX115" i="103"/>
  <c r="AV115" i="103"/>
  <c r="AT115" i="103"/>
  <c r="AR115" i="103"/>
  <c r="AP115" i="103"/>
  <c r="AN115" i="103"/>
  <c r="AL115" i="103"/>
  <c r="D115" i="103"/>
  <c r="BY112" i="103"/>
  <c r="BW112" i="103"/>
  <c r="BU112" i="103"/>
  <c r="BS112" i="103"/>
  <c r="BQ112" i="103"/>
  <c r="BO112" i="103"/>
  <c r="BM112" i="103"/>
  <c r="BK112" i="103"/>
  <c r="BI112" i="103"/>
  <c r="BF112" i="103"/>
  <c r="BC112" i="103"/>
  <c r="BA112" i="103"/>
  <c r="AX112" i="103"/>
  <c r="AV112" i="103"/>
  <c r="AT112" i="103"/>
  <c r="AR112" i="103"/>
  <c r="AP112" i="103"/>
  <c r="AN112" i="103"/>
  <c r="AL112" i="103"/>
  <c r="BY111" i="103"/>
  <c r="BW111" i="103"/>
  <c r="BU111" i="103"/>
  <c r="BS111" i="103"/>
  <c r="BQ111" i="103"/>
  <c r="BO111" i="103"/>
  <c r="BM111" i="103"/>
  <c r="BK111" i="103"/>
  <c r="BI111" i="103"/>
  <c r="BF111" i="103"/>
  <c r="BC111" i="103"/>
  <c r="BA111" i="103"/>
  <c r="AX111" i="103"/>
  <c r="AV111" i="103"/>
  <c r="AT111" i="103"/>
  <c r="AR111" i="103"/>
  <c r="AP111" i="103"/>
  <c r="AN111" i="103"/>
  <c r="AL111" i="103"/>
  <c r="D111" i="103"/>
  <c r="BY110" i="103"/>
  <c r="BW110" i="103"/>
  <c r="BU110" i="103"/>
  <c r="BS110" i="103"/>
  <c r="BQ110" i="103"/>
  <c r="BO110" i="103"/>
  <c r="BM110" i="103"/>
  <c r="BK110" i="103"/>
  <c r="BI110" i="103"/>
  <c r="BF110" i="103"/>
  <c r="BC110" i="103"/>
  <c r="BA110" i="103"/>
  <c r="AX110" i="103"/>
  <c r="AV110" i="103"/>
  <c r="AT110" i="103"/>
  <c r="AR110" i="103"/>
  <c r="AP110" i="103"/>
  <c r="AN110" i="103"/>
  <c r="AL110" i="103"/>
  <c r="BY109" i="103"/>
  <c r="BW109" i="103"/>
  <c r="BU109" i="103"/>
  <c r="BS109" i="103"/>
  <c r="BQ109" i="103"/>
  <c r="BO109" i="103"/>
  <c r="BM109" i="103"/>
  <c r="BK109" i="103"/>
  <c r="BI109" i="103"/>
  <c r="BF109" i="103"/>
  <c r="BC109" i="103"/>
  <c r="BA109" i="103"/>
  <c r="AX109" i="103"/>
  <c r="AV109" i="103"/>
  <c r="AT109" i="103"/>
  <c r="AR109" i="103"/>
  <c r="AP109" i="103"/>
  <c r="AN109" i="103"/>
  <c r="AL109" i="103"/>
  <c r="D109" i="103"/>
  <c r="BY108" i="103"/>
  <c r="BW108" i="103"/>
  <c r="BU108" i="103"/>
  <c r="BS108" i="103"/>
  <c r="BQ108" i="103"/>
  <c r="BO108" i="103"/>
  <c r="BM108" i="103"/>
  <c r="BK108" i="103"/>
  <c r="BI108" i="103"/>
  <c r="BF108" i="103"/>
  <c r="BC108" i="103"/>
  <c r="BA108" i="103"/>
  <c r="AX108" i="103"/>
  <c r="AV108" i="103"/>
  <c r="AT108" i="103"/>
  <c r="AR108" i="103"/>
  <c r="AP108" i="103"/>
  <c r="AN108" i="103"/>
  <c r="AL108" i="103"/>
  <c r="BY107" i="103"/>
  <c r="BW107" i="103"/>
  <c r="BU107" i="103"/>
  <c r="BS107" i="103"/>
  <c r="BQ107" i="103"/>
  <c r="BO107" i="103"/>
  <c r="BM107" i="103"/>
  <c r="BK107" i="103"/>
  <c r="BI107" i="103"/>
  <c r="BF107" i="103"/>
  <c r="BC107" i="103"/>
  <c r="BA107" i="103"/>
  <c r="AX107" i="103"/>
  <c r="AV107" i="103"/>
  <c r="AT107" i="103"/>
  <c r="AR107" i="103"/>
  <c r="AP107" i="103"/>
  <c r="AN107" i="103"/>
  <c r="AL107" i="103"/>
  <c r="D107" i="103"/>
  <c r="BY46" i="103"/>
  <c r="BW46" i="103"/>
  <c r="BU46" i="103"/>
  <c r="BS46" i="103"/>
  <c r="BQ46" i="103"/>
  <c r="BO46" i="103"/>
  <c r="BM46" i="103"/>
  <c r="BK46" i="103"/>
  <c r="BI46" i="103"/>
  <c r="BF46" i="103"/>
  <c r="BC46" i="103"/>
  <c r="BA46" i="103"/>
  <c r="AX46" i="103"/>
  <c r="AV46" i="103"/>
  <c r="AT46" i="103"/>
  <c r="AR46" i="103"/>
  <c r="AP46" i="103"/>
  <c r="AN46" i="103"/>
  <c r="AL46" i="103"/>
  <c r="BY45" i="103"/>
  <c r="BW45" i="103"/>
  <c r="BU45" i="103"/>
  <c r="BS45" i="103"/>
  <c r="BQ45" i="103"/>
  <c r="BO45" i="103"/>
  <c r="BM45" i="103"/>
  <c r="BK45" i="103"/>
  <c r="BI45" i="103"/>
  <c r="BF45" i="103"/>
  <c r="BC45" i="103"/>
  <c r="BA45" i="103"/>
  <c r="AX45" i="103"/>
  <c r="AV45" i="103"/>
  <c r="AT45" i="103"/>
  <c r="AR45" i="103"/>
  <c r="AP45" i="103"/>
  <c r="AN45" i="103"/>
  <c r="AL45" i="103"/>
  <c r="D45" i="103"/>
  <c r="BY106" i="103"/>
  <c r="BW106" i="103"/>
  <c r="BU106" i="103"/>
  <c r="BS106" i="103"/>
  <c r="BQ106" i="103"/>
  <c r="BO106" i="103"/>
  <c r="BM106" i="103"/>
  <c r="BK106" i="103"/>
  <c r="BI106" i="103"/>
  <c r="BF106" i="103"/>
  <c r="BC106" i="103"/>
  <c r="BA106" i="103"/>
  <c r="AX106" i="103"/>
  <c r="AV106" i="103"/>
  <c r="AT106" i="103"/>
  <c r="AR106" i="103"/>
  <c r="AP106" i="103"/>
  <c r="AN106" i="103"/>
  <c r="AL106" i="103"/>
  <c r="BY105" i="103"/>
  <c r="BW105" i="103"/>
  <c r="BU105" i="103"/>
  <c r="BS105" i="103"/>
  <c r="BQ105" i="103"/>
  <c r="BO105" i="103"/>
  <c r="BM105" i="103"/>
  <c r="BK105" i="103"/>
  <c r="BI105" i="103"/>
  <c r="BF105" i="103"/>
  <c r="BC105" i="103"/>
  <c r="BA105" i="103"/>
  <c r="AX105" i="103"/>
  <c r="AV105" i="103"/>
  <c r="AT105" i="103"/>
  <c r="AR105" i="103"/>
  <c r="AP105" i="103"/>
  <c r="AN105" i="103"/>
  <c r="AL105" i="103"/>
  <c r="D105" i="103"/>
  <c r="BY98" i="103"/>
  <c r="BW98" i="103"/>
  <c r="BU98" i="103"/>
  <c r="BS98" i="103"/>
  <c r="BQ98" i="103"/>
  <c r="BO98" i="103"/>
  <c r="BM98" i="103"/>
  <c r="BK98" i="103"/>
  <c r="BI98" i="103"/>
  <c r="BF98" i="103"/>
  <c r="BC98" i="103"/>
  <c r="BA98" i="103"/>
  <c r="AX98" i="103"/>
  <c r="AV98" i="103"/>
  <c r="AT98" i="103"/>
  <c r="AR98" i="103"/>
  <c r="AP98" i="103"/>
  <c r="AN98" i="103"/>
  <c r="AL98" i="103"/>
  <c r="BY97" i="103"/>
  <c r="BW97" i="103"/>
  <c r="BU97" i="103"/>
  <c r="BS97" i="103"/>
  <c r="BQ97" i="103"/>
  <c r="BO97" i="103"/>
  <c r="BM97" i="103"/>
  <c r="BK97" i="103"/>
  <c r="BI97" i="103"/>
  <c r="BF97" i="103"/>
  <c r="BC97" i="103"/>
  <c r="BA97" i="103"/>
  <c r="AX97" i="103"/>
  <c r="AV97" i="103"/>
  <c r="AT97" i="103"/>
  <c r="AR97" i="103"/>
  <c r="AP97" i="103"/>
  <c r="AN97" i="103"/>
  <c r="AL97" i="103"/>
  <c r="D97" i="103"/>
  <c r="BY94" i="103"/>
  <c r="BW94" i="103"/>
  <c r="BU94" i="103"/>
  <c r="BS94" i="103"/>
  <c r="BQ94" i="103"/>
  <c r="BO94" i="103"/>
  <c r="BM94" i="103"/>
  <c r="BK94" i="103"/>
  <c r="BI94" i="103"/>
  <c r="BF94" i="103"/>
  <c r="BC94" i="103"/>
  <c r="BA94" i="103"/>
  <c r="AX94" i="103"/>
  <c r="AV94" i="103"/>
  <c r="AT94" i="103"/>
  <c r="AR94" i="103"/>
  <c r="AP94" i="103"/>
  <c r="AN94" i="103"/>
  <c r="AL94" i="103"/>
  <c r="BY93" i="103"/>
  <c r="BW93" i="103"/>
  <c r="BU93" i="103"/>
  <c r="BS93" i="103"/>
  <c r="BQ93" i="103"/>
  <c r="BO93" i="103"/>
  <c r="BM93" i="103"/>
  <c r="BK93" i="103"/>
  <c r="BI93" i="103"/>
  <c r="BF93" i="103"/>
  <c r="BC93" i="103"/>
  <c r="BA93" i="103"/>
  <c r="AX93" i="103"/>
  <c r="AV93" i="103"/>
  <c r="AT93" i="103"/>
  <c r="AR93" i="103"/>
  <c r="AP93" i="103"/>
  <c r="AN93" i="103"/>
  <c r="AL93" i="103"/>
  <c r="D93" i="103"/>
  <c r="BY92" i="103"/>
  <c r="BW92" i="103"/>
  <c r="BU92" i="103"/>
  <c r="BS92" i="103"/>
  <c r="BQ92" i="103"/>
  <c r="BO92" i="103"/>
  <c r="BM92" i="103"/>
  <c r="BK92" i="103"/>
  <c r="BI92" i="103"/>
  <c r="BF92" i="103"/>
  <c r="BC92" i="103"/>
  <c r="BA92" i="103"/>
  <c r="AX92" i="103"/>
  <c r="AV92" i="103"/>
  <c r="AT92" i="103"/>
  <c r="AR92" i="103"/>
  <c r="AP92" i="103"/>
  <c r="AN92" i="103"/>
  <c r="AL92" i="103"/>
  <c r="BY91" i="103"/>
  <c r="BW91" i="103"/>
  <c r="BU91" i="103"/>
  <c r="BS91" i="103"/>
  <c r="BQ91" i="103"/>
  <c r="BO91" i="103"/>
  <c r="BM91" i="103"/>
  <c r="BK91" i="103"/>
  <c r="BI91" i="103"/>
  <c r="BF91" i="103"/>
  <c r="BC91" i="103"/>
  <c r="BA91" i="103"/>
  <c r="AX91" i="103"/>
  <c r="AV91" i="103"/>
  <c r="AT91" i="103"/>
  <c r="AR91" i="103"/>
  <c r="AP91" i="103"/>
  <c r="AN91" i="103"/>
  <c r="AL91" i="103"/>
  <c r="D91" i="103"/>
  <c r="BY88" i="103"/>
  <c r="BW88" i="103"/>
  <c r="BU88" i="103"/>
  <c r="BS88" i="103"/>
  <c r="BQ88" i="103"/>
  <c r="BO88" i="103"/>
  <c r="BM88" i="103"/>
  <c r="BK88" i="103"/>
  <c r="BI88" i="103"/>
  <c r="BF88" i="103"/>
  <c r="BC88" i="103"/>
  <c r="BA88" i="103"/>
  <c r="AX88" i="103"/>
  <c r="AV88" i="103"/>
  <c r="AT88" i="103"/>
  <c r="AR88" i="103"/>
  <c r="AP88" i="103"/>
  <c r="AN88" i="103"/>
  <c r="AL88" i="103"/>
  <c r="BY87" i="103"/>
  <c r="BW87" i="103"/>
  <c r="BU87" i="103"/>
  <c r="BS87" i="103"/>
  <c r="BQ87" i="103"/>
  <c r="BO87" i="103"/>
  <c r="BM87" i="103"/>
  <c r="BK87" i="103"/>
  <c r="BI87" i="103"/>
  <c r="BF87" i="103"/>
  <c r="BC87" i="103"/>
  <c r="BA87" i="103"/>
  <c r="AX87" i="103"/>
  <c r="AV87" i="103"/>
  <c r="AT87" i="103"/>
  <c r="AR87" i="103"/>
  <c r="AP87" i="103"/>
  <c r="AN87" i="103"/>
  <c r="AL87" i="103"/>
  <c r="D87" i="103"/>
  <c r="BY86" i="103"/>
  <c r="BW86" i="103"/>
  <c r="BU86" i="103"/>
  <c r="BS86" i="103"/>
  <c r="BQ86" i="103"/>
  <c r="BO86" i="103"/>
  <c r="BM86" i="103"/>
  <c r="BK86" i="103"/>
  <c r="BI86" i="103"/>
  <c r="BF86" i="103"/>
  <c r="BC86" i="103"/>
  <c r="BA86" i="103"/>
  <c r="AX86" i="103"/>
  <c r="AV86" i="103"/>
  <c r="AT86" i="103"/>
  <c r="AR86" i="103"/>
  <c r="AP86" i="103"/>
  <c r="AN86" i="103"/>
  <c r="AL86" i="103"/>
  <c r="BY85" i="103"/>
  <c r="BW85" i="103"/>
  <c r="BU85" i="103"/>
  <c r="BS85" i="103"/>
  <c r="BQ85" i="103"/>
  <c r="BO85" i="103"/>
  <c r="BM85" i="103"/>
  <c r="BK85" i="103"/>
  <c r="BI85" i="103"/>
  <c r="BF85" i="103"/>
  <c r="BC85" i="103"/>
  <c r="BA85" i="103"/>
  <c r="AX85" i="103"/>
  <c r="AV85" i="103"/>
  <c r="AT85" i="103"/>
  <c r="AR85" i="103"/>
  <c r="AP85" i="103"/>
  <c r="AN85" i="103"/>
  <c r="AL85" i="103"/>
  <c r="D85" i="103"/>
  <c r="BY82" i="103"/>
  <c r="BW82" i="103"/>
  <c r="BU82" i="103"/>
  <c r="BS82" i="103"/>
  <c r="BQ82" i="103"/>
  <c r="BO82" i="103"/>
  <c r="BM82" i="103"/>
  <c r="BK82" i="103"/>
  <c r="BI82" i="103"/>
  <c r="BF82" i="103"/>
  <c r="BC82" i="103"/>
  <c r="BA82" i="103"/>
  <c r="AX82" i="103"/>
  <c r="AV82" i="103"/>
  <c r="AT82" i="103"/>
  <c r="AR82" i="103"/>
  <c r="AP82" i="103"/>
  <c r="AN82" i="103"/>
  <c r="AL82" i="103"/>
  <c r="BY81" i="103"/>
  <c r="BW81" i="103"/>
  <c r="BU81" i="103"/>
  <c r="BS81" i="103"/>
  <c r="BQ81" i="103"/>
  <c r="BO81" i="103"/>
  <c r="BM81" i="103"/>
  <c r="BK81" i="103"/>
  <c r="BI81" i="103"/>
  <c r="BF81" i="103"/>
  <c r="BC81" i="103"/>
  <c r="BA81" i="103"/>
  <c r="AX81" i="103"/>
  <c r="AV81" i="103"/>
  <c r="AT81" i="103"/>
  <c r="AR81" i="103"/>
  <c r="AP81" i="103"/>
  <c r="AN81" i="103"/>
  <c r="AL81" i="103"/>
  <c r="BY80" i="103"/>
  <c r="BW80" i="103"/>
  <c r="BU80" i="103"/>
  <c r="BS80" i="103"/>
  <c r="BQ80" i="103"/>
  <c r="BO80" i="103"/>
  <c r="BM80" i="103"/>
  <c r="BK80" i="103"/>
  <c r="BI80" i="103"/>
  <c r="BF80" i="103"/>
  <c r="BC80" i="103"/>
  <c r="BA80" i="103"/>
  <c r="AX80" i="103"/>
  <c r="AV80" i="103"/>
  <c r="AT80" i="103"/>
  <c r="AR80" i="103"/>
  <c r="AP80" i="103"/>
  <c r="AN80" i="103"/>
  <c r="AL80" i="103"/>
  <c r="BY79" i="103"/>
  <c r="BW79" i="103"/>
  <c r="BU79" i="103"/>
  <c r="BS79" i="103"/>
  <c r="BQ79" i="103"/>
  <c r="BO79" i="103"/>
  <c r="BM79" i="103"/>
  <c r="BK79" i="103"/>
  <c r="BI79" i="103"/>
  <c r="BF79" i="103"/>
  <c r="BC79" i="103"/>
  <c r="BA79" i="103"/>
  <c r="AX79" i="103"/>
  <c r="AV79" i="103"/>
  <c r="AT79" i="103"/>
  <c r="AR79" i="103"/>
  <c r="AP79" i="103"/>
  <c r="AN79" i="103"/>
  <c r="AL79" i="103"/>
  <c r="D79" i="103"/>
  <c r="BY62" i="103"/>
  <c r="BW62" i="103"/>
  <c r="BU62" i="103"/>
  <c r="BS62" i="103"/>
  <c r="BQ62" i="103"/>
  <c r="BO62" i="103"/>
  <c r="BM62" i="103"/>
  <c r="BK62" i="103"/>
  <c r="BI62" i="103"/>
  <c r="BF62" i="103"/>
  <c r="BC62" i="103"/>
  <c r="BA62" i="103"/>
  <c r="AX62" i="103"/>
  <c r="AV62" i="103"/>
  <c r="AT62" i="103"/>
  <c r="AR62" i="103"/>
  <c r="AP62" i="103"/>
  <c r="AN62" i="103"/>
  <c r="AL62" i="103"/>
  <c r="BY61" i="103"/>
  <c r="BW61" i="103"/>
  <c r="BU61" i="103"/>
  <c r="BS61" i="103"/>
  <c r="BQ61" i="103"/>
  <c r="BO61" i="103"/>
  <c r="BM61" i="103"/>
  <c r="BK61" i="103"/>
  <c r="BI61" i="103"/>
  <c r="BF61" i="103"/>
  <c r="BC61" i="103"/>
  <c r="BA61" i="103"/>
  <c r="AX61" i="103"/>
  <c r="AV61" i="103"/>
  <c r="AT61" i="103"/>
  <c r="AR61" i="103"/>
  <c r="AP61" i="103"/>
  <c r="AN61" i="103"/>
  <c r="AL61" i="103"/>
  <c r="BY60" i="103"/>
  <c r="BW60" i="103"/>
  <c r="BU60" i="103"/>
  <c r="BS60" i="103"/>
  <c r="BQ60" i="103"/>
  <c r="BO60" i="103"/>
  <c r="BM60" i="103"/>
  <c r="BK60" i="103"/>
  <c r="BI60" i="103"/>
  <c r="BF60" i="103"/>
  <c r="BC60" i="103"/>
  <c r="BA60" i="103"/>
  <c r="AX60" i="103"/>
  <c r="AV60" i="103"/>
  <c r="AT60" i="103"/>
  <c r="AR60" i="103"/>
  <c r="AP60" i="103"/>
  <c r="AN60" i="103"/>
  <c r="AL60" i="103"/>
  <c r="BY59" i="103"/>
  <c r="BW59" i="103"/>
  <c r="BU59" i="103"/>
  <c r="BS59" i="103"/>
  <c r="BQ59" i="103"/>
  <c r="BO59" i="103"/>
  <c r="BM59" i="103"/>
  <c r="BK59" i="103"/>
  <c r="BI59" i="103"/>
  <c r="BF59" i="103"/>
  <c r="BC59" i="103"/>
  <c r="BA59" i="103"/>
  <c r="AX59" i="103"/>
  <c r="AV59" i="103"/>
  <c r="AT59" i="103"/>
  <c r="AR59" i="103"/>
  <c r="AP59" i="103"/>
  <c r="AN59" i="103"/>
  <c r="AL59" i="103"/>
  <c r="D59" i="103"/>
  <c r="BY58" i="103"/>
  <c r="BW58" i="103"/>
  <c r="BU58" i="103"/>
  <c r="BS58" i="103"/>
  <c r="BQ58" i="103"/>
  <c r="BO58" i="103"/>
  <c r="BM58" i="103"/>
  <c r="BK58" i="103"/>
  <c r="BI58" i="103"/>
  <c r="BF58" i="103"/>
  <c r="BC58" i="103"/>
  <c r="BA58" i="103"/>
  <c r="AX58" i="103"/>
  <c r="AV58" i="103"/>
  <c r="AT58" i="103"/>
  <c r="AR58" i="103"/>
  <c r="AP58" i="103"/>
  <c r="AN58" i="103"/>
  <c r="AL58" i="103"/>
  <c r="BY57" i="103"/>
  <c r="BW57" i="103"/>
  <c r="BU57" i="103"/>
  <c r="BS57" i="103"/>
  <c r="BQ57" i="103"/>
  <c r="BO57" i="103"/>
  <c r="BM57" i="103"/>
  <c r="BK57" i="103"/>
  <c r="BI57" i="103"/>
  <c r="BF57" i="103"/>
  <c r="BC57" i="103"/>
  <c r="BA57" i="103"/>
  <c r="AX57" i="103"/>
  <c r="AV57" i="103"/>
  <c r="AT57" i="103"/>
  <c r="AR57" i="103"/>
  <c r="AP57" i="103"/>
  <c r="AN57" i="103"/>
  <c r="AL57" i="103"/>
  <c r="D57" i="103"/>
  <c r="BY56" i="103"/>
  <c r="BW56" i="103"/>
  <c r="BU56" i="103"/>
  <c r="BS56" i="103"/>
  <c r="BQ56" i="103"/>
  <c r="BO56" i="103"/>
  <c r="BM56" i="103"/>
  <c r="BK56" i="103"/>
  <c r="BI56" i="103"/>
  <c r="BF56" i="103"/>
  <c r="BC56" i="103"/>
  <c r="BA56" i="103"/>
  <c r="AX56" i="103"/>
  <c r="AV56" i="103"/>
  <c r="AT56" i="103"/>
  <c r="AR56" i="103"/>
  <c r="AP56" i="103"/>
  <c r="AN56" i="103"/>
  <c r="AL56" i="103"/>
  <c r="BY55" i="103"/>
  <c r="BW55" i="103"/>
  <c r="BU55" i="103"/>
  <c r="BS55" i="103"/>
  <c r="BQ55" i="103"/>
  <c r="BO55" i="103"/>
  <c r="BM55" i="103"/>
  <c r="BK55" i="103"/>
  <c r="BI55" i="103"/>
  <c r="BF55" i="103"/>
  <c r="BC55" i="103"/>
  <c r="BA55" i="103"/>
  <c r="AX55" i="103"/>
  <c r="AV55" i="103"/>
  <c r="AT55" i="103"/>
  <c r="AR55" i="103"/>
  <c r="AP55" i="103"/>
  <c r="AN55" i="103"/>
  <c r="AL55" i="103"/>
  <c r="D55" i="103"/>
  <c r="BY54" i="103"/>
  <c r="BW54" i="103"/>
  <c r="BU54" i="103"/>
  <c r="BS54" i="103"/>
  <c r="BQ54" i="103"/>
  <c r="BO54" i="103"/>
  <c r="BM54" i="103"/>
  <c r="BK54" i="103"/>
  <c r="BI54" i="103"/>
  <c r="BF54" i="103"/>
  <c r="BC54" i="103"/>
  <c r="BA54" i="103"/>
  <c r="AX54" i="103"/>
  <c r="AV54" i="103"/>
  <c r="AT54" i="103"/>
  <c r="AR54" i="103"/>
  <c r="AP54" i="103"/>
  <c r="AN54" i="103"/>
  <c r="AL54" i="103"/>
  <c r="BY53" i="103"/>
  <c r="BW53" i="103"/>
  <c r="BU53" i="103"/>
  <c r="BS53" i="103"/>
  <c r="BQ53" i="103"/>
  <c r="BO53" i="103"/>
  <c r="BM53" i="103"/>
  <c r="BK53" i="103"/>
  <c r="BI53" i="103"/>
  <c r="BF53" i="103"/>
  <c r="BC53" i="103"/>
  <c r="BA53" i="103"/>
  <c r="AX53" i="103"/>
  <c r="AV53" i="103"/>
  <c r="AT53" i="103"/>
  <c r="AR53" i="103"/>
  <c r="AP53" i="103"/>
  <c r="AN53" i="103"/>
  <c r="AL53" i="103"/>
  <c r="BY52" i="103"/>
  <c r="BW52" i="103"/>
  <c r="BU52" i="103"/>
  <c r="BS52" i="103"/>
  <c r="BQ52" i="103"/>
  <c r="BO52" i="103"/>
  <c r="BM52" i="103"/>
  <c r="BK52" i="103"/>
  <c r="BI52" i="103"/>
  <c r="BF52" i="103"/>
  <c r="BC52" i="103"/>
  <c r="BA52" i="103"/>
  <c r="AX52" i="103"/>
  <c r="AV52" i="103"/>
  <c r="AT52" i="103"/>
  <c r="AR52" i="103"/>
  <c r="AP52" i="103"/>
  <c r="AN52" i="103"/>
  <c r="AL52" i="103"/>
  <c r="BY51" i="103"/>
  <c r="BW51" i="103"/>
  <c r="BU51" i="103"/>
  <c r="BS51" i="103"/>
  <c r="BQ51" i="103"/>
  <c r="BO51" i="103"/>
  <c r="BM51" i="103"/>
  <c r="BK51" i="103"/>
  <c r="BI51" i="103"/>
  <c r="BF51" i="103"/>
  <c r="BC51" i="103"/>
  <c r="BA51" i="103"/>
  <c r="AX51" i="103"/>
  <c r="AV51" i="103"/>
  <c r="AT51" i="103"/>
  <c r="AR51" i="103"/>
  <c r="AP51" i="103"/>
  <c r="AN51" i="103"/>
  <c r="AL51" i="103"/>
  <c r="D51" i="103"/>
  <c r="BY44" i="103"/>
  <c r="BW44" i="103"/>
  <c r="BU44" i="103"/>
  <c r="BS44" i="103"/>
  <c r="BQ44" i="103"/>
  <c r="BO44" i="103"/>
  <c r="BM44" i="103"/>
  <c r="BK44" i="103"/>
  <c r="BI44" i="103"/>
  <c r="BF44" i="103"/>
  <c r="BC44" i="103"/>
  <c r="BA44" i="103"/>
  <c r="AX44" i="103"/>
  <c r="AV44" i="103"/>
  <c r="AT44" i="103"/>
  <c r="AR44" i="103"/>
  <c r="AP44" i="103"/>
  <c r="AN44" i="103"/>
  <c r="AL44" i="103"/>
  <c r="BY43" i="103"/>
  <c r="BW43" i="103"/>
  <c r="BU43" i="103"/>
  <c r="BS43" i="103"/>
  <c r="BQ43" i="103"/>
  <c r="BO43" i="103"/>
  <c r="BM43" i="103"/>
  <c r="BK43" i="103"/>
  <c r="BI43" i="103"/>
  <c r="BF43" i="103"/>
  <c r="BC43" i="103"/>
  <c r="BA43" i="103"/>
  <c r="AX43" i="103"/>
  <c r="AV43" i="103"/>
  <c r="AT43" i="103"/>
  <c r="AR43" i="103"/>
  <c r="AP43" i="103"/>
  <c r="AN43" i="103"/>
  <c r="AL43" i="103"/>
  <c r="D43" i="103"/>
  <c r="BY42" i="103"/>
  <c r="BW42" i="103"/>
  <c r="BU42" i="103"/>
  <c r="BS42" i="103"/>
  <c r="BQ42" i="103"/>
  <c r="BO42" i="103"/>
  <c r="BM42" i="103"/>
  <c r="BK42" i="103"/>
  <c r="BI42" i="103"/>
  <c r="BF42" i="103"/>
  <c r="BC42" i="103"/>
  <c r="BA42" i="103"/>
  <c r="AX42" i="103"/>
  <c r="AV42" i="103"/>
  <c r="AT42" i="103"/>
  <c r="AR42" i="103"/>
  <c r="AP42" i="103"/>
  <c r="AN42" i="103"/>
  <c r="AL42" i="103"/>
  <c r="BY41" i="103"/>
  <c r="BW41" i="103"/>
  <c r="BU41" i="103"/>
  <c r="BS41" i="103"/>
  <c r="BQ41" i="103"/>
  <c r="BO41" i="103"/>
  <c r="BM41" i="103"/>
  <c r="BK41" i="103"/>
  <c r="BI41" i="103"/>
  <c r="BF41" i="103"/>
  <c r="BC41" i="103"/>
  <c r="BA41" i="103"/>
  <c r="AX41" i="103"/>
  <c r="AV41" i="103"/>
  <c r="AT41" i="103"/>
  <c r="AR41" i="103"/>
  <c r="AP41" i="103"/>
  <c r="AN41" i="103"/>
  <c r="AL41" i="103"/>
  <c r="D41" i="103"/>
  <c r="BY30" i="103"/>
  <c r="BW30" i="103"/>
  <c r="BU30" i="103"/>
  <c r="BS30" i="103"/>
  <c r="BQ30" i="103"/>
  <c r="BO30" i="103"/>
  <c r="BM30" i="103"/>
  <c r="BK30" i="103"/>
  <c r="BI30" i="103"/>
  <c r="BF30" i="103"/>
  <c r="BC30" i="103"/>
  <c r="BA30" i="103"/>
  <c r="AX30" i="103"/>
  <c r="AV30" i="103"/>
  <c r="AT30" i="103"/>
  <c r="AR30" i="103"/>
  <c r="AP30" i="103"/>
  <c r="AN30" i="103"/>
  <c r="AL30" i="103"/>
  <c r="BY29" i="103"/>
  <c r="BW29" i="103"/>
  <c r="BU29" i="103"/>
  <c r="BS29" i="103"/>
  <c r="BQ29" i="103"/>
  <c r="BO29" i="103"/>
  <c r="BM29" i="103"/>
  <c r="BK29" i="103"/>
  <c r="BI29" i="103"/>
  <c r="BF29" i="103"/>
  <c r="BC29" i="103"/>
  <c r="BA29" i="103"/>
  <c r="AX29" i="103"/>
  <c r="AV29" i="103"/>
  <c r="AT29" i="103"/>
  <c r="AR29" i="103"/>
  <c r="AP29" i="103"/>
  <c r="AN29" i="103"/>
  <c r="AL29" i="103"/>
  <c r="D29" i="103"/>
  <c r="BY24" i="103"/>
  <c r="BW24" i="103"/>
  <c r="BU24" i="103"/>
  <c r="BS24" i="103"/>
  <c r="BQ24" i="103"/>
  <c r="BO24" i="103"/>
  <c r="BM24" i="103"/>
  <c r="BK24" i="103"/>
  <c r="BI24" i="103"/>
  <c r="BF24" i="103"/>
  <c r="BC24" i="103"/>
  <c r="BA24" i="103"/>
  <c r="AX24" i="103"/>
  <c r="AV24" i="103"/>
  <c r="AT24" i="103"/>
  <c r="AR24" i="103"/>
  <c r="AP24" i="103"/>
  <c r="AN24" i="103"/>
  <c r="AL24" i="103"/>
  <c r="BY23" i="103"/>
  <c r="BW23" i="103"/>
  <c r="BU23" i="103"/>
  <c r="BS23" i="103"/>
  <c r="BQ23" i="103"/>
  <c r="BO23" i="103"/>
  <c r="BM23" i="103"/>
  <c r="BK23" i="103"/>
  <c r="BI23" i="103"/>
  <c r="BF23" i="103"/>
  <c r="BC23" i="103"/>
  <c r="BA23" i="103"/>
  <c r="AX23" i="103"/>
  <c r="AV23" i="103"/>
  <c r="AT23" i="103"/>
  <c r="AR23" i="103"/>
  <c r="AP23" i="103"/>
  <c r="AN23" i="103"/>
  <c r="AL23" i="103"/>
  <c r="D23" i="103"/>
  <c r="BY172" i="102"/>
  <c r="BW172" i="102"/>
  <c r="BU172" i="102"/>
  <c r="BS172" i="102"/>
  <c r="BQ172" i="102"/>
  <c r="BO172" i="102"/>
  <c r="BM172" i="102"/>
  <c r="BK172" i="102"/>
  <c r="BI172" i="102"/>
  <c r="BF172" i="102"/>
  <c r="BC172" i="102"/>
  <c r="BA172" i="102"/>
  <c r="AX172" i="102"/>
  <c r="AV172" i="102"/>
  <c r="AT172" i="102"/>
  <c r="AR172" i="102"/>
  <c r="AP172" i="102"/>
  <c r="AN172" i="102"/>
  <c r="AL172" i="102"/>
  <c r="BY171" i="102"/>
  <c r="BW171" i="102"/>
  <c r="BU171" i="102"/>
  <c r="BS171" i="102"/>
  <c r="BQ171" i="102"/>
  <c r="BO171" i="102"/>
  <c r="BM171" i="102"/>
  <c r="BK171" i="102"/>
  <c r="BI171" i="102"/>
  <c r="BF171" i="102"/>
  <c r="BC171" i="102"/>
  <c r="BA171" i="102"/>
  <c r="AX171" i="102"/>
  <c r="AV171" i="102"/>
  <c r="AT171" i="102"/>
  <c r="AR171" i="102"/>
  <c r="AP171" i="102"/>
  <c r="AN171" i="102"/>
  <c r="AL171" i="102"/>
  <c r="D171" i="102"/>
  <c r="BY186" i="102"/>
  <c r="BW186" i="102"/>
  <c r="BU186" i="102"/>
  <c r="BS186" i="102"/>
  <c r="BQ186" i="102"/>
  <c r="BO186" i="102"/>
  <c r="BM186" i="102"/>
  <c r="BK186" i="102"/>
  <c r="BI186" i="102"/>
  <c r="BF186" i="102"/>
  <c r="BC186" i="102"/>
  <c r="BA186" i="102"/>
  <c r="AX186" i="102"/>
  <c r="AV186" i="102"/>
  <c r="AT186" i="102"/>
  <c r="AR186" i="102"/>
  <c r="AP186" i="102"/>
  <c r="AN186" i="102"/>
  <c r="AL186" i="102"/>
  <c r="BY185" i="102"/>
  <c r="BW185" i="102"/>
  <c r="BU185" i="102"/>
  <c r="BS185" i="102"/>
  <c r="BQ185" i="102"/>
  <c r="BO185" i="102"/>
  <c r="BM185" i="102"/>
  <c r="BK185" i="102"/>
  <c r="BI185" i="102"/>
  <c r="BF185" i="102"/>
  <c r="BC185" i="102"/>
  <c r="BA185" i="102"/>
  <c r="AX185" i="102"/>
  <c r="AV185" i="102"/>
  <c r="AT185" i="102"/>
  <c r="AR185" i="102"/>
  <c r="AP185" i="102"/>
  <c r="AN185" i="102"/>
  <c r="AL185" i="102"/>
  <c r="D185" i="102"/>
  <c r="BY178" i="102"/>
  <c r="BW178" i="102"/>
  <c r="BU178" i="102"/>
  <c r="BS178" i="102"/>
  <c r="BQ178" i="102"/>
  <c r="BO178" i="102"/>
  <c r="BM178" i="102"/>
  <c r="BK178" i="102"/>
  <c r="BI178" i="102"/>
  <c r="BF178" i="102"/>
  <c r="BC178" i="102"/>
  <c r="BA178" i="102"/>
  <c r="AX178" i="102"/>
  <c r="AV178" i="102"/>
  <c r="AT178" i="102"/>
  <c r="AR178" i="102"/>
  <c r="AP178" i="102"/>
  <c r="AN178" i="102"/>
  <c r="AL178" i="102"/>
  <c r="BY177" i="102"/>
  <c r="BW177" i="102"/>
  <c r="BU177" i="102"/>
  <c r="BS177" i="102"/>
  <c r="BQ177" i="102"/>
  <c r="BO177" i="102"/>
  <c r="BM177" i="102"/>
  <c r="BK177" i="102"/>
  <c r="BI177" i="102"/>
  <c r="BF177" i="102"/>
  <c r="BC177" i="102"/>
  <c r="BA177" i="102"/>
  <c r="AX177" i="102"/>
  <c r="AV177" i="102"/>
  <c r="AW177" i="102" s="1"/>
  <c r="AT177" i="102"/>
  <c r="AR177" i="102"/>
  <c r="AP177" i="102"/>
  <c r="AN177" i="102"/>
  <c r="AL177" i="102"/>
  <c r="D177" i="102"/>
  <c r="BY176" i="102"/>
  <c r="BW176" i="102"/>
  <c r="BU176" i="102"/>
  <c r="BS176" i="102"/>
  <c r="BQ176" i="102"/>
  <c r="BO176" i="102"/>
  <c r="BM176" i="102"/>
  <c r="BK176" i="102"/>
  <c r="BI176" i="102"/>
  <c r="BF176" i="102"/>
  <c r="BC176" i="102"/>
  <c r="BA176" i="102"/>
  <c r="AX176" i="102"/>
  <c r="AV176" i="102"/>
  <c r="AT176" i="102"/>
  <c r="AR176" i="102"/>
  <c r="AP176" i="102"/>
  <c r="AN176" i="102"/>
  <c r="AL176" i="102"/>
  <c r="BY175" i="102"/>
  <c r="BW175" i="102"/>
  <c r="BU175" i="102"/>
  <c r="BS175" i="102"/>
  <c r="BQ175" i="102"/>
  <c r="BO175" i="102"/>
  <c r="BM175" i="102"/>
  <c r="BN175" i="102" s="1"/>
  <c r="BK175" i="102"/>
  <c r="BI175" i="102"/>
  <c r="BF175" i="102"/>
  <c r="BC175" i="102"/>
  <c r="BA175" i="102"/>
  <c r="AX175" i="102"/>
  <c r="AV175" i="102"/>
  <c r="AT175" i="102"/>
  <c r="AR175" i="102"/>
  <c r="AP175" i="102"/>
  <c r="AN175" i="102"/>
  <c r="AL175" i="102"/>
  <c r="D175" i="102"/>
  <c r="BY170" i="102"/>
  <c r="BW170" i="102"/>
  <c r="BU170" i="102"/>
  <c r="BS170" i="102"/>
  <c r="BQ170" i="102"/>
  <c r="BO170" i="102"/>
  <c r="BM170" i="102"/>
  <c r="BK170" i="102"/>
  <c r="BI170" i="102"/>
  <c r="BF170" i="102"/>
  <c r="BC170" i="102"/>
  <c r="BA170" i="102"/>
  <c r="AX170" i="102"/>
  <c r="AV170" i="102"/>
  <c r="AT170" i="102"/>
  <c r="AR170" i="102"/>
  <c r="AP170" i="102"/>
  <c r="AN170" i="102"/>
  <c r="AL170" i="102"/>
  <c r="BY169" i="102"/>
  <c r="BW169" i="102"/>
  <c r="BU169" i="102"/>
  <c r="BS169" i="102"/>
  <c r="BQ169" i="102"/>
  <c r="BO169" i="102"/>
  <c r="BM169" i="102"/>
  <c r="BK169" i="102"/>
  <c r="BI169" i="102"/>
  <c r="BF169" i="102"/>
  <c r="BC169" i="102"/>
  <c r="BA169" i="102"/>
  <c r="AX169" i="102"/>
  <c r="AV169" i="102"/>
  <c r="AT169" i="102"/>
  <c r="AR169" i="102"/>
  <c r="AP169" i="102"/>
  <c r="AN169" i="102"/>
  <c r="AL169" i="102"/>
  <c r="D169" i="102"/>
  <c r="BY166" i="102"/>
  <c r="BW166" i="102"/>
  <c r="BU166" i="102"/>
  <c r="BS166" i="102"/>
  <c r="BQ166" i="102"/>
  <c r="BO166" i="102"/>
  <c r="BM166" i="102"/>
  <c r="BK166" i="102"/>
  <c r="BI166" i="102"/>
  <c r="BF166" i="102"/>
  <c r="BC166" i="102"/>
  <c r="BA166" i="102"/>
  <c r="AX166" i="102"/>
  <c r="AV166" i="102"/>
  <c r="AT166" i="102"/>
  <c r="AR166" i="102"/>
  <c r="AP166" i="102"/>
  <c r="AN166" i="102"/>
  <c r="AL166" i="102"/>
  <c r="BY165" i="102"/>
  <c r="BW165" i="102"/>
  <c r="BU165" i="102"/>
  <c r="BS165" i="102"/>
  <c r="BQ165" i="102"/>
  <c r="BO165" i="102"/>
  <c r="BM165" i="102"/>
  <c r="BK165" i="102"/>
  <c r="BI165" i="102"/>
  <c r="BF165" i="102"/>
  <c r="BC165" i="102"/>
  <c r="BA165" i="102"/>
  <c r="AX165" i="102"/>
  <c r="AV165" i="102"/>
  <c r="AT165" i="102"/>
  <c r="AR165" i="102"/>
  <c r="AP165" i="102"/>
  <c r="AN165" i="102"/>
  <c r="AL165" i="102"/>
  <c r="BY160" i="102"/>
  <c r="BW160" i="102"/>
  <c r="BU160" i="102"/>
  <c r="BS160" i="102"/>
  <c r="BQ160" i="102"/>
  <c r="BO160" i="102"/>
  <c r="BM160" i="102"/>
  <c r="BK160" i="102"/>
  <c r="BI160" i="102"/>
  <c r="BF160" i="102"/>
  <c r="BC160" i="102"/>
  <c r="BA160" i="102"/>
  <c r="AX160" i="102"/>
  <c r="AV160" i="102"/>
  <c r="AT160" i="102"/>
  <c r="AR160" i="102"/>
  <c r="AP160" i="102"/>
  <c r="AN160" i="102"/>
  <c r="AL160" i="102"/>
  <c r="BY159" i="102"/>
  <c r="BW159" i="102"/>
  <c r="BU159" i="102"/>
  <c r="BS159" i="102"/>
  <c r="BQ159" i="102"/>
  <c r="BO159" i="102"/>
  <c r="BM159" i="102"/>
  <c r="BK159" i="102"/>
  <c r="BI159" i="102"/>
  <c r="BF159" i="102"/>
  <c r="BC159" i="102"/>
  <c r="BA159" i="102"/>
  <c r="AX159" i="102"/>
  <c r="AV159" i="102"/>
  <c r="AT159" i="102"/>
  <c r="AR159" i="102"/>
  <c r="AP159" i="102"/>
  <c r="AN159" i="102"/>
  <c r="AL159" i="102"/>
  <c r="BY156" i="102"/>
  <c r="BW156" i="102"/>
  <c r="BU156" i="102"/>
  <c r="BS156" i="102"/>
  <c r="BQ156" i="102"/>
  <c r="BO156" i="102"/>
  <c r="BM156" i="102"/>
  <c r="BK156" i="102"/>
  <c r="BI156" i="102"/>
  <c r="BF156" i="102"/>
  <c r="BC156" i="102"/>
  <c r="BA156" i="102"/>
  <c r="AX156" i="102"/>
  <c r="AV156" i="102"/>
  <c r="AT156" i="102"/>
  <c r="AR156" i="102"/>
  <c r="AP156" i="102"/>
  <c r="AN156" i="102"/>
  <c r="AL156" i="102"/>
  <c r="BY155" i="102"/>
  <c r="BW155" i="102"/>
  <c r="BU155" i="102"/>
  <c r="BS155" i="102"/>
  <c r="BQ155" i="102"/>
  <c r="BO155" i="102"/>
  <c r="BM155" i="102"/>
  <c r="BK155" i="102"/>
  <c r="BI155" i="102"/>
  <c r="BF155" i="102"/>
  <c r="BC155" i="102"/>
  <c r="BA155" i="102"/>
  <c r="AX155" i="102"/>
  <c r="AV155" i="102"/>
  <c r="AT155" i="102"/>
  <c r="AR155" i="102"/>
  <c r="AP155" i="102"/>
  <c r="AN155" i="102"/>
  <c r="AL155" i="102"/>
  <c r="D155" i="102"/>
  <c r="BY154" i="102"/>
  <c r="BW154" i="102"/>
  <c r="BU154" i="102"/>
  <c r="BS154" i="102"/>
  <c r="BQ154" i="102"/>
  <c r="BO154" i="102"/>
  <c r="BM154" i="102"/>
  <c r="BK154" i="102"/>
  <c r="BI154" i="102"/>
  <c r="BF154" i="102"/>
  <c r="BC154" i="102"/>
  <c r="BA154" i="102"/>
  <c r="AX154" i="102"/>
  <c r="AV154" i="102"/>
  <c r="AT154" i="102"/>
  <c r="AR154" i="102"/>
  <c r="AP154" i="102"/>
  <c r="AN154" i="102"/>
  <c r="AL154" i="102"/>
  <c r="BY153" i="102"/>
  <c r="BW153" i="102"/>
  <c r="BU153" i="102"/>
  <c r="BS153" i="102"/>
  <c r="BQ153" i="102"/>
  <c r="BO153" i="102"/>
  <c r="BM153" i="102"/>
  <c r="BK153" i="102"/>
  <c r="BI153" i="102"/>
  <c r="BF153" i="102"/>
  <c r="BC153" i="102"/>
  <c r="BA153" i="102"/>
  <c r="AX153" i="102"/>
  <c r="AV153" i="102"/>
  <c r="AT153" i="102"/>
  <c r="AR153" i="102"/>
  <c r="AP153" i="102"/>
  <c r="AN153" i="102"/>
  <c r="AL153" i="102"/>
  <c r="D153" i="102"/>
  <c r="BY150" i="102"/>
  <c r="BW150" i="102"/>
  <c r="BU150" i="102"/>
  <c r="BS150" i="102"/>
  <c r="BQ150" i="102"/>
  <c r="BO150" i="102"/>
  <c r="BM150" i="102"/>
  <c r="BK150" i="102"/>
  <c r="BI150" i="102"/>
  <c r="BF150" i="102"/>
  <c r="BC150" i="102"/>
  <c r="BA150" i="102"/>
  <c r="AX150" i="102"/>
  <c r="AV150" i="102"/>
  <c r="AT150" i="102"/>
  <c r="AR150" i="102"/>
  <c r="AP150" i="102"/>
  <c r="AN150" i="102"/>
  <c r="AL150" i="102"/>
  <c r="BY149" i="102"/>
  <c r="BW149" i="102"/>
  <c r="BU149" i="102"/>
  <c r="BS149" i="102"/>
  <c r="BQ149" i="102"/>
  <c r="BO149" i="102"/>
  <c r="BM149" i="102"/>
  <c r="BK149" i="102"/>
  <c r="BI149" i="102"/>
  <c r="BF149" i="102"/>
  <c r="BC149" i="102"/>
  <c r="BA149" i="102"/>
  <c r="AX149" i="102"/>
  <c r="AV149" i="102"/>
  <c r="AT149" i="102"/>
  <c r="AR149" i="102"/>
  <c r="AP149" i="102"/>
  <c r="AN149" i="102"/>
  <c r="AL149" i="102"/>
  <c r="D149" i="102"/>
  <c r="BY148" i="102"/>
  <c r="BW148" i="102"/>
  <c r="BU148" i="102"/>
  <c r="BS148" i="102"/>
  <c r="BQ148" i="102"/>
  <c r="BO148" i="102"/>
  <c r="BM148" i="102"/>
  <c r="BK148" i="102"/>
  <c r="BI148" i="102"/>
  <c r="BF148" i="102"/>
  <c r="BC148" i="102"/>
  <c r="BA148" i="102"/>
  <c r="AX148" i="102"/>
  <c r="AV148" i="102"/>
  <c r="AT148" i="102"/>
  <c r="AR148" i="102"/>
  <c r="AP148" i="102"/>
  <c r="AN148" i="102"/>
  <c r="AL148" i="102"/>
  <c r="BY147" i="102"/>
  <c r="BW147" i="102"/>
  <c r="BU147" i="102"/>
  <c r="BS147" i="102"/>
  <c r="BQ147" i="102"/>
  <c r="BO147" i="102"/>
  <c r="BM147" i="102"/>
  <c r="BK147" i="102"/>
  <c r="BI147" i="102"/>
  <c r="BF147" i="102"/>
  <c r="BC147" i="102"/>
  <c r="BA147" i="102"/>
  <c r="AX147" i="102"/>
  <c r="AV147" i="102"/>
  <c r="AT147" i="102"/>
  <c r="AR147" i="102"/>
  <c r="AP147" i="102"/>
  <c r="AN147" i="102"/>
  <c r="AL147" i="102"/>
  <c r="D147" i="102"/>
  <c r="BY146" i="102"/>
  <c r="BW146" i="102"/>
  <c r="BU146" i="102"/>
  <c r="BS146" i="102"/>
  <c r="BQ146" i="102"/>
  <c r="BO146" i="102"/>
  <c r="BM146" i="102"/>
  <c r="BK146" i="102"/>
  <c r="BI146" i="102"/>
  <c r="BF146" i="102"/>
  <c r="BC146" i="102"/>
  <c r="BA146" i="102"/>
  <c r="AX146" i="102"/>
  <c r="AV146" i="102"/>
  <c r="AT146" i="102"/>
  <c r="AR146" i="102"/>
  <c r="AP146" i="102"/>
  <c r="AN146" i="102"/>
  <c r="AL146" i="102"/>
  <c r="BY145" i="102"/>
  <c r="BW145" i="102"/>
  <c r="BU145" i="102"/>
  <c r="BS145" i="102"/>
  <c r="BQ145" i="102"/>
  <c r="BO145" i="102"/>
  <c r="BM145" i="102"/>
  <c r="BK145" i="102"/>
  <c r="BI145" i="102"/>
  <c r="BF145" i="102"/>
  <c r="BC145" i="102"/>
  <c r="BA145" i="102"/>
  <c r="AX145" i="102"/>
  <c r="AV145" i="102"/>
  <c r="AT145" i="102"/>
  <c r="AR145" i="102"/>
  <c r="AP145" i="102"/>
  <c r="AN145" i="102"/>
  <c r="AL145" i="102"/>
  <c r="D145" i="102"/>
  <c r="BY142" i="102"/>
  <c r="BW142" i="102"/>
  <c r="BU142" i="102"/>
  <c r="BS142" i="102"/>
  <c r="BQ142" i="102"/>
  <c r="BO142" i="102"/>
  <c r="BM142" i="102"/>
  <c r="BK142" i="102"/>
  <c r="BI142" i="102"/>
  <c r="BF142" i="102"/>
  <c r="BC142" i="102"/>
  <c r="BA142" i="102"/>
  <c r="AX142" i="102"/>
  <c r="AV142" i="102"/>
  <c r="AT142" i="102"/>
  <c r="AR142" i="102"/>
  <c r="AP142" i="102"/>
  <c r="AN142" i="102"/>
  <c r="AL142" i="102"/>
  <c r="BY141" i="102"/>
  <c r="BW141" i="102"/>
  <c r="BU141" i="102"/>
  <c r="BS141" i="102"/>
  <c r="BQ141" i="102"/>
  <c r="BO141" i="102"/>
  <c r="BM141" i="102"/>
  <c r="BK141" i="102"/>
  <c r="BI141" i="102"/>
  <c r="BF141" i="102"/>
  <c r="BC141" i="102"/>
  <c r="BA141" i="102"/>
  <c r="AX141" i="102"/>
  <c r="AV141" i="102"/>
  <c r="AT141" i="102"/>
  <c r="AR141" i="102"/>
  <c r="AP141" i="102"/>
  <c r="AN141" i="102"/>
  <c r="AL141" i="102"/>
  <c r="D141" i="102"/>
  <c r="BY136" i="102"/>
  <c r="BW136" i="102"/>
  <c r="BU136" i="102"/>
  <c r="BS136" i="102"/>
  <c r="BQ136" i="102"/>
  <c r="BO136" i="102"/>
  <c r="BM136" i="102"/>
  <c r="BK136" i="102"/>
  <c r="BI136" i="102"/>
  <c r="BF136" i="102"/>
  <c r="BC136" i="102"/>
  <c r="BA136" i="102"/>
  <c r="AX136" i="102"/>
  <c r="AV136" i="102"/>
  <c r="AT136" i="102"/>
  <c r="AR136" i="102"/>
  <c r="AP136" i="102"/>
  <c r="AN136" i="102"/>
  <c r="AL136" i="102"/>
  <c r="BY135" i="102"/>
  <c r="BW135" i="102"/>
  <c r="BU135" i="102"/>
  <c r="BS135" i="102"/>
  <c r="BQ135" i="102"/>
  <c r="BO135" i="102"/>
  <c r="BM135" i="102"/>
  <c r="BK135" i="102"/>
  <c r="BI135" i="102"/>
  <c r="BF135" i="102"/>
  <c r="BC135" i="102"/>
  <c r="BA135" i="102"/>
  <c r="AX135" i="102"/>
  <c r="AV135" i="102"/>
  <c r="AT135" i="102"/>
  <c r="AR135" i="102"/>
  <c r="AP135" i="102"/>
  <c r="AN135" i="102"/>
  <c r="AL135" i="102"/>
  <c r="BY128" i="102"/>
  <c r="BW128" i="102"/>
  <c r="BU128" i="102"/>
  <c r="BS128" i="102"/>
  <c r="BQ128" i="102"/>
  <c r="BO128" i="102"/>
  <c r="BM128" i="102"/>
  <c r="BK128" i="102"/>
  <c r="BI128" i="102"/>
  <c r="BF128" i="102"/>
  <c r="BC128" i="102"/>
  <c r="BA128" i="102"/>
  <c r="AX128" i="102"/>
  <c r="AV128" i="102"/>
  <c r="AT128" i="102"/>
  <c r="AR128" i="102"/>
  <c r="AP128" i="102"/>
  <c r="AN128" i="102"/>
  <c r="AL128" i="102"/>
  <c r="BY127" i="102"/>
  <c r="BW127" i="102"/>
  <c r="BU127" i="102"/>
  <c r="BS127" i="102"/>
  <c r="BQ127" i="102"/>
  <c r="BO127" i="102"/>
  <c r="BM127" i="102"/>
  <c r="BK127" i="102"/>
  <c r="BI127" i="102"/>
  <c r="BF127" i="102"/>
  <c r="BC127" i="102"/>
  <c r="BA127" i="102"/>
  <c r="AX127" i="102"/>
  <c r="AV127" i="102"/>
  <c r="AT127" i="102"/>
  <c r="AR127" i="102"/>
  <c r="AP127" i="102"/>
  <c r="AN127" i="102"/>
  <c r="AL127" i="102"/>
  <c r="BY124" i="102"/>
  <c r="BW124" i="102"/>
  <c r="BU124" i="102"/>
  <c r="BS124" i="102"/>
  <c r="BQ124" i="102"/>
  <c r="BO124" i="102"/>
  <c r="BM124" i="102"/>
  <c r="BK124" i="102"/>
  <c r="BI124" i="102"/>
  <c r="BF124" i="102"/>
  <c r="BC124" i="102"/>
  <c r="BA124" i="102"/>
  <c r="AX124" i="102"/>
  <c r="AV124" i="102"/>
  <c r="AT124" i="102"/>
  <c r="AR124" i="102"/>
  <c r="AP124" i="102"/>
  <c r="AN124" i="102"/>
  <c r="AL124" i="102"/>
  <c r="BY123" i="102"/>
  <c r="BW123" i="102"/>
  <c r="BU123" i="102"/>
  <c r="BS123" i="102"/>
  <c r="BQ123" i="102"/>
  <c r="BO123" i="102"/>
  <c r="BM123" i="102"/>
  <c r="BK123" i="102"/>
  <c r="BI123" i="102"/>
  <c r="BF123" i="102"/>
  <c r="BC123" i="102"/>
  <c r="BA123" i="102"/>
  <c r="AX123" i="102"/>
  <c r="AV123" i="102"/>
  <c r="AT123" i="102"/>
  <c r="AR123" i="102"/>
  <c r="AP123" i="102"/>
  <c r="AN123" i="102"/>
  <c r="AL123" i="102"/>
  <c r="BY122" i="102"/>
  <c r="BW122" i="102"/>
  <c r="BU122" i="102"/>
  <c r="BS122" i="102"/>
  <c r="BQ122" i="102"/>
  <c r="BO122" i="102"/>
  <c r="BM122" i="102"/>
  <c r="BK122" i="102"/>
  <c r="BI122" i="102"/>
  <c r="BF122" i="102"/>
  <c r="BC122" i="102"/>
  <c r="BA122" i="102"/>
  <c r="AX122" i="102"/>
  <c r="AV122" i="102"/>
  <c r="AT122" i="102"/>
  <c r="AR122" i="102"/>
  <c r="AP122" i="102"/>
  <c r="AN122" i="102"/>
  <c r="AL122" i="102"/>
  <c r="BY121" i="102"/>
  <c r="BW121" i="102"/>
  <c r="BU121" i="102"/>
  <c r="BS121" i="102"/>
  <c r="BQ121" i="102"/>
  <c r="BO121" i="102"/>
  <c r="BM121" i="102"/>
  <c r="BK121" i="102"/>
  <c r="BI121" i="102"/>
  <c r="BF121" i="102"/>
  <c r="BC121" i="102"/>
  <c r="BA121" i="102"/>
  <c r="AX121" i="102"/>
  <c r="AV121" i="102"/>
  <c r="AT121" i="102"/>
  <c r="AR121" i="102"/>
  <c r="AP121" i="102"/>
  <c r="AN121" i="102"/>
  <c r="AL121" i="102"/>
  <c r="BY118" i="102"/>
  <c r="BW118" i="102"/>
  <c r="BU118" i="102"/>
  <c r="BS118" i="102"/>
  <c r="BQ118" i="102"/>
  <c r="BO118" i="102"/>
  <c r="BM118" i="102"/>
  <c r="BK118" i="102"/>
  <c r="BI118" i="102"/>
  <c r="BF118" i="102"/>
  <c r="BC118" i="102"/>
  <c r="BA118" i="102"/>
  <c r="AX118" i="102"/>
  <c r="AV118" i="102"/>
  <c r="AT118" i="102"/>
  <c r="AR118" i="102"/>
  <c r="AP118" i="102"/>
  <c r="AN118" i="102"/>
  <c r="AL118" i="102"/>
  <c r="BY117" i="102"/>
  <c r="BW117" i="102"/>
  <c r="BU117" i="102"/>
  <c r="BS117" i="102"/>
  <c r="BQ117" i="102"/>
  <c r="BO117" i="102"/>
  <c r="BM117" i="102"/>
  <c r="BK117" i="102"/>
  <c r="BI117" i="102"/>
  <c r="BF117" i="102"/>
  <c r="BC117" i="102"/>
  <c r="BA117" i="102"/>
  <c r="AX117" i="102"/>
  <c r="AV117" i="102"/>
  <c r="AT117" i="102"/>
  <c r="AR117" i="102"/>
  <c r="AP117" i="102"/>
  <c r="AN117" i="102"/>
  <c r="AL117" i="102"/>
  <c r="D117" i="102"/>
  <c r="BY116" i="102"/>
  <c r="BW116" i="102"/>
  <c r="BU116" i="102"/>
  <c r="BS116" i="102"/>
  <c r="BQ116" i="102"/>
  <c r="BO116" i="102"/>
  <c r="BM116" i="102"/>
  <c r="BK116" i="102"/>
  <c r="BI116" i="102"/>
  <c r="BF116" i="102"/>
  <c r="BC116" i="102"/>
  <c r="BA116" i="102"/>
  <c r="AX116" i="102"/>
  <c r="AV116" i="102"/>
  <c r="AT116" i="102"/>
  <c r="AR116" i="102"/>
  <c r="AP116" i="102"/>
  <c r="AN116" i="102"/>
  <c r="AL116" i="102"/>
  <c r="BY115" i="102"/>
  <c r="BW115" i="102"/>
  <c r="BU115" i="102"/>
  <c r="BS115" i="102"/>
  <c r="BQ115" i="102"/>
  <c r="BO115" i="102"/>
  <c r="BM115" i="102"/>
  <c r="BK115" i="102"/>
  <c r="BI115" i="102"/>
  <c r="BF115" i="102"/>
  <c r="BC115" i="102"/>
  <c r="BA115" i="102"/>
  <c r="AX115" i="102"/>
  <c r="AV115" i="102"/>
  <c r="AT115" i="102"/>
  <c r="AR115" i="102"/>
  <c r="AP115" i="102"/>
  <c r="AN115" i="102"/>
  <c r="AL115" i="102"/>
  <c r="D115" i="102"/>
  <c r="BY112" i="102"/>
  <c r="BW112" i="102"/>
  <c r="BU112" i="102"/>
  <c r="BS112" i="102"/>
  <c r="BQ112" i="102"/>
  <c r="BO112" i="102"/>
  <c r="BM112" i="102"/>
  <c r="BK112" i="102"/>
  <c r="BI112" i="102"/>
  <c r="BF112" i="102"/>
  <c r="BC112" i="102"/>
  <c r="BA112" i="102"/>
  <c r="AX112" i="102"/>
  <c r="AV112" i="102"/>
  <c r="AT112" i="102"/>
  <c r="AR112" i="102"/>
  <c r="AP112" i="102"/>
  <c r="AN112" i="102"/>
  <c r="AL112" i="102"/>
  <c r="BY111" i="102"/>
  <c r="BW111" i="102"/>
  <c r="BU111" i="102"/>
  <c r="BS111" i="102"/>
  <c r="BQ111" i="102"/>
  <c r="BO111" i="102"/>
  <c r="BM111" i="102"/>
  <c r="BK111" i="102"/>
  <c r="BI111" i="102"/>
  <c r="BF111" i="102"/>
  <c r="BC111" i="102"/>
  <c r="BA111" i="102"/>
  <c r="AX111" i="102"/>
  <c r="AV111" i="102"/>
  <c r="AT111" i="102"/>
  <c r="AR111" i="102"/>
  <c r="AP111" i="102"/>
  <c r="AN111" i="102"/>
  <c r="AL111" i="102"/>
  <c r="D111" i="102"/>
  <c r="BY110" i="102"/>
  <c r="BW110" i="102"/>
  <c r="BU110" i="102"/>
  <c r="BS110" i="102"/>
  <c r="BQ110" i="102"/>
  <c r="BO110" i="102"/>
  <c r="BM110" i="102"/>
  <c r="BK110" i="102"/>
  <c r="BI110" i="102"/>
  <c r="BF110" i="102"/>
  <c r="BC110" i="102"/>
  <c r="BA110" i="102"/>
  <c r="AX110" i="102"/>
  <c r="AV110" i="102"/>
  <c r="AT110" i="102"/>
  <c r="AR110" i="102"/>
  <c r="AP110" i="102"/>
  <c r="AN110" i="102"/>
  <c r="AL110" i="102"/>
  <c r="BY109" i="102"/>
  <c r="BW109" i="102"/>
  <c r="BU109" i="102"/>
  <c r="BS109" i="102"/>
  <c r="BQ109" i="102"/>
  <c r="BO109" i="102"/>
  <c r="BM109" i="102"/>
  <c r="BK109" i="102"/>
  <c r="BI109" i="102"/>
  <c r="BF109" i="102"/>
  <c r="BC109" i="102"/>
  <c r="BA109" i="102"/>
  <c r="AX109" i="102"/>
  <c r="AV109" i="102"/>
  <c r="AT109" i="102"/>
  <c r="AR109" i="102"/>
  <c r="AP109" i="102"/>
  <c r="AN109" i="102"/>
  <c r="AL109" i="102"/>
  <c r="D109" i="102"/>
  <c r="BY108" i="102"/>
  <c r="BW108" i="102"/>
  <c r="BU108" i="102"/>
  <c r="BS108" i="102"/>
  <c r="BQ108" i="102"/>
  <c r="BO108" i="102"/>
  <c r="BM108" i="102"/>
  <c r="BK108" i="102"/>
  <c r="BI108" i="102"/>
  <c r="BF108" i="102"/>
  <c r="BC108" i="102"/>
  <c r="BA108" i="102"/>
  <c r="AX108" i="102"/>
  <c r="AV108" i="102"/>
  <c r="AT108" i="102"/>
  <c r="AR108" i="102"/>
  <c r="AP108" i="102"/>
  <c r="AN108" i="102"/>
  <c r="AL108" i="102"/>
  <c r="BY107" i="102"/>
  <c r="BW107" i="102"/>
  <c r="BU107" i="102"/>
  <c r="BS107" i="102"/>
  <c r="BQ107" i="102"/>
  <c r="BO107" i="102"/>
  <c r="BM107" i="102"/>
  <c r="BK107" i="102"/>
  <c r="BI107" i="102"/>
  <c r="BF107" i="102"/>
  <c r="BC107" i="102"/>
  <c r="BA107" i="102"/>
  <c r="AX107" i="102"/>
  <c r="AV107" i="102"/>
  <c r="AT107" i="102"/>
  <c r="AR107" i="102"/>
  <c r="AP107" i="102"/>
  <c r="AN107" i="102"/>
  <c r="AL107" i="102"/>
  <c r="D107" i="102"/>
  <c r="BY46" i="102"/>
  <c r="BW46" i="102"/>
  <c r="BU46" i="102"/>
  <c r="BS46" i="102"/>
  <c r="BQ46" i="102"/>
  <c r="BO46" i="102"/>
  <c r="BM46" i="102"/>
  <c r="BK46" i="102"/>
  <c r="BI46" i="102"/>
  <c r="BF46" i="102"/>
  <c r="BC46" i="102"/>
  <c r="BA46" i="102"/>
  <c r="AX46" i="102"/>
  <c r="AV46" i="102"/>
  <c r="AT46" i="102"/>
  <c r="AR46" i="102"/>
  <c r="AP46" i="102"/>
  <c r="AN46" i="102"/>
  <c r="AL46" i="102"/>
  <c r="BY45" i="102"/>
  <c r="BW45" i="102"/>
  <c r="BU45" i="102"/>
  <c r="BS45" i="102"/>
  <c r="BQ45" i="102"/>
  <c r="BO45" i="102"/>
  <c r="BM45" i="102"/>
  <c r="BK45" i="102"/>
  <c r="BI45" i="102"/>
  <c r="BF45" i="102"/>
  <c r="BC45" i="102"/>
  <c r="BA45" i="102"/>
  <c r="AX45" i="102"/>
  <c r="AV45" i="102"/>
  <c r="AT45" i="102"/>
  <c r="AR45" i="102"/>
  <c r="AP45" i="102"/>
  <c r="AN45" i="102"/>
  <c r="AL45" i="102"/>
  <c r="D45" i="102"/>
  <c r="BY106" i="102"/>
  <c r="BW106" i="102"/>
  <c r="BU106" i="102"/>
  <c r="BS106" i="102"/>
  <c r="BQ106" i="102"/>
  <c r="BO106" i="102"/>
  <c r="BM106" i="102"/>
  <c r="BK106" i="102"/>
  <c r="BI106" i="102"/>
  <c r="BF106" i="102"/>
  <c r="BC106" i="102"/>
  <c r="BA106" i="102"/>
  <c r="AX106" i="102"/>
  <c r="AV106" i="102"/>
  <c r="AT106" i="102"/>
  <c r="AR106" i="102"/>
  <c r="AP106" i="102"/>
  <c r="AN106" i="102"/>
  <c r="AL106" i="102"/>
  <c r="BY105" i="102"/>
  <c r="BW105" i="102"/>
  <c r="BU105" i="102"/>
  <c r="BS105" i="102"/>
  <c r="BQ105" i="102"/>
  <c r="BO105" i="102"/>
  <c r="BM105" i="102"/>
  <c r="BK105" i="102"/>
  <c r="BI105" i="102"/>
  <c r="BF105" i="102"/>
  <c r="BC105" i="102"/>
  <c r="BA105" i="102"/>
  <c r="AX105" i="102"/>
  <c r="AV105" i="102"/>
  <c r="AT105" i="102"/>
  <c r="AR105" i="102"/>
  <c r="AP105" i="102"/>
  <c r="AN105" i="102"/>
  <c r="AL105" i="102"/>
  <c r="D105" i="102"/>
  <c r="BY98" i="102"/>
  <c r="BW98" i="102"/>
  <c r="BU98" i="102"/>
  <c r="BS98" i="102"/>
  <c r="BQ98" i="102"/>
  <c r="BO98" i="102"/>
  <c r="BM98" i="102"/>
  <c r="BK98" i="102"/>
  <c r="BI98" i="102"/>
  <c r="BF98" i="102"/>
  <c r="BC98" i="102"/>
  <c r="BA98" i="102"/>
  <c r="AX98" i="102"/>
  <c r="AV98" i="102"/>
  <c r="AT98" i="102"/>
  <c r="AR98" i="102"/>
  <c r="AP98" i="102"/>
  <c r="AN98" i="102"/>
  <c r="AL98" i="102"/>
  <c r="BY97" i="102"/>
  <c r="BW97" i="102"/>
  <c r="BU97" i="102"/>
  <c r="BS97" i="102"/>
  <c r="BQ97" i="102"/>
  <c r="BO97" i="102"/>
  <c r="BM97" i="102"/>
  <c r="BK97" i="102"/>
  <c r="BI97" i="102"/>
  <c r="BF97" i="102"/>
  <c r="BC97" i="102"/>
  <c r="BA97" i="102"/>
  <c r="AX97" i="102"/>
  <c r="AV97" i="102"/>
  <c r="AT97" i="102"/>
  <c r="AR97" i="102"/>
  <c r="AP97" i="102"/>
  <c r="AN97" i="102"/>
  <c r="AL97" i="102"/>
  <c r="D97" i="102"/>
  <c r="BY94" i="102"/>
  <c r="BW94" i="102"/>
  <c r="BU94" i="102"/>
  <c r="BS94" i="102"/>
  <c r="BQ94" i="102"/>
  <c r="BO94" i="102"/>
  <c r="BM94" i="102"/>
  <c r="BK94" i="102"/>
  <c r="BI94" i="102"/>
  <c r="BF94" i="102"/>
  <c r="BC94" i="102"/>
  <c r="BA94" i="102"/>
  <c r="AX94" i="102"/>
  <c r="AV94" i="102"/>
  <c r="AT94" i="102"/>
  <c r="AR94" i="102"/>
  <c r="AP94" i="102"/>
  <c r="AN94" i="102"/>
  <c r="AL94" i="102"/>
  <c r="BY93" i="102"/>
  <c r="BW93" i="102"/>
  <c r="BU93" i="102"/>
  <c r="BS93" i="102"/>
  <c r="BQ93" i="102"/>
  <c r="BO93" i="102"/>
  <c r="BM93" i="102"/>
  <c r="BK93" i="102"/>
  <c r="BI93" i="102"/>
  <c r="BF93" i="102"/>
  <c r="BC93" i="102"/>
  <c r="BA93" i="102"/>
  <c r="AX93" i="102"/>
  <c r="AV93" i="102"/>
  <c r="AT93" i="102"/>
  <c r="AR93" i="102"/>
  <c r="AP93" i="102"/>
  <c r="AN93" i="102"/>
  <c r="AL93" i="102"/>
  <c r="D93" i="102"/>
  <c r="BY92" i="102"/>
  <c r="BW92" i="102"/>
  <c r="BU92" i="102"/>
  <c r="BS92" i="102"/>
  <c r="BQ92" i="102"/>
  <c r="BO92" i="102"/>
  <c r="BM92" i="102"/>
  <c r="BK92" i="102"/>
  <c r="BI92" i="102"/>
  <c r="BF92" i="102"/>
  <c r="BC92" i="102"/>
  <c r="BA92" i="102"/>
  <c r="AX92" i="102"/>
  <c r="AV92" i="102"/>
  <c r="AT92" i="102"/>
  <c r="AR92" i="102"/>
  <c r="AP92" i="102"/>
  <c r="AN92" i="102"/>
  <c r="AL92" i="102"/>
  <c r="BY91" i="102"/>
  <c r="BW91" i="102"/>
  <c r="BU91" i="102"/>
  <c r="BS91" i="102"/>
  <c r="BQ91" i="102"/>
  <c r="BO91" i="102"/>
  <c r="BM91" i="102"/>
  <c r="BK91" i="102"/>
  <c r="BI91" i="102"/>
  <c r="BF91" i="102"/>
  <c r="BC91" i="102"/>
  <c r="BA91" i="102"/>
  <c r="AX91" i="102"/>
  <c r="AV91" i="102"/>
  <c r="AT91" i="102"/>
  <c r="AR91" i="102"/>
  <c r="AP91" i="102"/>
  <c r="AN91" i="102"/>
  <c r="AL91" i="102"/>
  <c r="D91" i="102"/>
  <c r="BY88" i="102"/>
  <c r="BW88" i="102"/>
  <c r="BU88" i="102"/>
  <c r="BS88" i="102"/>
  <c r="BQ88" i="102"/>
  <c r="BO88" i="102"/>
  <c r="BM88" i="102"/>
  <c r="BK88" i="102"/>
  <c r="BI88" i="102"/>
  <c r="BF88" i="102"/>
  <c r="BC88" i="102"/>
  <c r="BA88" i="102"/>
  <c r="AX88" i="102"/>
  <c r="AV88" i="102"/>
  <c r="AT88" i="102"/>
  <c r="AR88" i="102"/>
  <c r="AP88" i="102"/>
  <c r="AN88" i="102"/>
  <c r="AL88" i="102"/>
  <c r="BY87" i="102"/>
  <c r="BW87" i="102"/>
  <c r="BU87" i="102"/>
  <c r="BS87" i="102"/>
  <c r="BQ87" i="102"/>
  <c r="BO87" i="102"/>
  <c r="BM87" i="102"/>
  <c r="BK87" i="102"/>
  <c r="BI87" i="102"/>
  <c r="BF87" i="102"/>
  <c r="BC87" i="102"/>
  <c r="BA87" i="102"/>
  <c r="AX87" i="102"/>
  <c r="AV87" i="102"/>
  <c r="AT87" i="102"/>
  <c r="AR87" i="102"/>
  <c r="AP87" i="102"/>
  <c r="AN87" i="102"/>
  <c r="AL87" i="102"/>
  <c r="D87" i="102"/>
  <c r="BY86" i="102"/>
  <c r="BW86" i="102"/>
  <c r="BU86" i="102"/>
  <c r="BS86" i="102"/>
  <c r="BQ86" i="102"/>
  <c r="BO86" i="102"/>
  <c r="BM86" i="102"/>
  <c r="BK86" i="102"/>
  <c r="BI86" i="102"/>
  <c r="BF86" i="102"/>
  <c r="BC86" i="102"/>
  <c r="BA86" i="102"/>
  <c r="AX86" i="102"/>
  <c r="AV86" i="102"/>
  <c r="AT86" i="102"/>
  <c r="AR86" i="102"/>
  <c r="AP86" i="102"/>
  <c r="AN86" i="102"/>
  <c r="AL86" i="102"/>
  <c r="BY85" i="102"/>
  <c r="BW85" i="102"/>
  <c r="BU85" i="102"/>
  <c r="BS85" i="102"/>
  <c r="BQ85" i="102"/>
  <c r="BO85" i="102"/>
  <c r="BM85" i="102"/>
  <c r="BK85" i="102"/>
  <c r="BI85" i="102"/>
  <c r="BF85" i="102"/>
  <c r="BC85" i="102"/>
  <c r="BA85" i="102"/>
  <c r="AX85" i="102"/>
  <c r="AV85" i="102"/>
  <c r="AT85" i="102"/>
  <c r="AR85" i="102"/>
  <c r="AP85" i="102"/>
  <c r="AN85" i="102"/>
  <c r="AL85" i="102"/>
  <c r="D85" i="102"/>
  <c r="BY82" i="102"/>
  <c r="BW82" i="102"/>
  <c r="BU82" i="102"/>
  <c r="BS82" i="102"/>
  <c r="BQ82" i="102"/>
  <c r="BO82" i="102"/>
  <c r="BM82" i="102"/>
  <c r="BK82" i="102"/>
  <c r="BI82" i="102"/>
  <c r="BF82" i="102"/>
  <c r="BC82" i="102"/>
  <c r="BA82" i="102"/>
  <c r="AX82" i="102"/>
  <c r="AV82" i="102"/>
  <c r="AT82" i="102"/>
  <c r="AR82" i="102"/>
  <c r="AP82" i="102"/>
  <c r="AN82" i="102"/>
  <c r="AL82" i="102"/>
  <c r="BY81" i="102"/>
  <c r="BW81" i="102"/>
  <c r="BU81" i="102"/>
  <c r="BS81" i="102"/>
  <c r="BQ81" i="102"/>
  <c r="BO81" i="102"/>
  <c r="BM81" i="102"/>
  <c r="BK81" i="102"/>
  <c r="BI81" i="102"/>
  <c r="BF81" i="102"/>
  <c r="BC81" i="102"/>
  <c r="BA81" i="102"/>
  <c r="AX81" i="102"/>
  <c r="AV81" i="102"/>
  <c r="AT81" i="102"/>
  <c r="AR81" i="102"/>
  <c r="AP81" i="102"/>
  <c r="AN81" i="102"/>
  <c r="AL81" i="102"/>
  <c r="BY80" i="102"/>
  <c r="BW80" i="102"/>
  <c r="BU80" i="102"/>
  <c r="BS80" i="102"/>
  <c r="BQ80" i="102"/>
  <c r="BO80" i="102"/>
  <c r="BM80" i="102"/>
  <c r="BK80" i="102"/>
  <c r="BI80" i="102"/>
  <c r="BF80" i="102"/>
  <c r="BC80" i="102"/>
  <c r="BA80" i="102"/>
  <c r="AX80" i="102"/>
  <c r="AV80" i="102"/>
  <c r="AT80" i="102"/>
  <c r="AR80" i="102"/>
  <c r="AP80" i="102"/>
  <c r="AN80" i="102"/>
  <c r="AL80" i="102"/>
  <c r="BY79" i="102"/>
  <c r="BW79" i="102"/>
  <c r="BU79" i="102"/>
  <c r="BS79" i="102"/>
  <c r="BQ79" i="102"/>
  <c r="BO79" i="102"/>
  <c r="BM79" i="102"/>
  <c r="BK79" i="102"/>
  <c r="BI79" i="102"/>
  <c r="BF79" i="102"/>
  <c r="BC79" i="102"/>
  <c r="BA79" i="102"/>
  <c r="AX79" i="102"/>
  <c r="AV79" i="102"/>
  <c r="AT79" i="102"/>
  <c r="AR79" i="102"/>
  <c r="AP79" i="102"/>
  <c r="AN79" i="102"/>
  <c r="AL79" i="102"/>
  <c r="D79" i="102"/>
  <c r="BY62" i="102"/>
  <c r="BW62" i="102"/>
  <c r="BU62" i="102"/>
  <c r="BS62" i="102"/>
  <c r="BQ62" i="102"/>
  <c r="BO62" i="102"/>
  <c r="BM62" i="102"/>
  <c r="BK62" i="102"/>
  <c r="BI62" i="102"/>
  <c r="BF62" i="102"/>
  <c r="BC62" i="102"/>
  <c r="BA62" i="102"/>
  <c r="AX62" i="102"/>
  <c r="AV62" i="102"/>
  <c r="AT62" i="102"/>
  <c r="AR62" i="102"/>
  <c r="AP62" i="102"/>
  <c r="AN62" i="102"/>
  <c r="AL62" i="102"/>
  <c r="BY61" i="102"/>
  <c r="BW61" i="102"/>
  <c r="BU61" i="102"/>
  <c r="BS61" i="102"/>
  <c r="BQ61" i="102"/>
  <c r="BO61" i="102"/>
  <c r="BM61" i="102"/>
  <c r="BK61" i="102"/>
  <c r="BI61" i="102"/>
  <c r="BF61" i="102"/>
  <c r="BC61" i="102"/>
  <c r="BA61" i="102"/>
  <c r="AX61" i="102"/>
  <c r="AV61" i="102"/>
  <c r="AT61" i="102"/>
  <c r="AR61" i="102"/>
  <c r="AP61" i="102"/>
  <c r="AN61" i="102"/>
  <c r="AL61" i="102"/>
  <c r="BY60" i="102"/>
  <c r="BW60" i="102"/>
  <c r="BU60" i="102"/>
  <c r="BS60" i="102"/>
  <c r="BQ60" i="102"/>
  <c r="BO60" i="102"/>
  <c r="BM60" i="102"/>
  <c r="BK60" i="102"/>
  <c r="BI60" i="102"/>
  <c r="BF60" i="102"/>
  <c r="BC60" i="102"/>
  <c r="BA60" i="102"/>
  <c r="AX60" i="102"/>
  <c r="AV60" i="102"/>
  <c r="AT60" i="102"/>
  <c r="AR60" i="102"/>
  <c r="AP60" i="102"/>
  <c r="AN60" i="102"/>
  <c r="AL60" i="102"/>
  <c r="BY59" i="102"/>
  <c r="BW59" i="102"/>
  <c r="BU59" i="102"/>
  <c r="BS59" i="102"/>
  <c r="BQ59" i="102"/>
  <c r="BO59" i="102"/>
  <c r="BM59" i="102"/>
  <c r="BK59" i="102"/>
  <c r="BI59" i="102"/>
  <c r="BF59" i="102"/>
  <c r="BC59" i="102"/>
  <c r="BA59" i="102"/>
  <c r="AX59" i="102"/>
  <c r="AV59" i="102"/>
  <c r="AT59" i="102"/>
  <c r="AR59" i="102"/>
  <c r="AP59" i="102"/>
  <c r="AN59" i="102"/>
  <c r="AL59" i="102"/>
  <c r="D59" i="102"/>
  <c r="BY58" i="102"/>
  <c r="BW58" i="102"/>
  <c r="BU58" i="102"/>
  <c r="BS58" i="102"/>
  <c r="BQ58" i="102"/>
  <c r="BO58" i="102"/>
  <c r="BM58" i="102"/>
  <c r="BK58" i="102"/>
  <c r="BI58" i="102"/>
  <c r="BF58" i="102"/>
  <c r="BC58" i="102"/>
  <c r="BA58" i="102"/>
  <c r="AX58" i="102"/>
  <c r="AV58" i="102"/>
  <c r="AT58" i="102"/>
  <c r="AR58" i="102"/>
  <c r="AP58" i="102"/>
  <c r="AN58" i="102"/>
  <c r="AL58" i="102"/>
  <c r="BY57" i="102"/>
  <c r="BW57" i="102"/>
  <c r="BU57" i="102"/>
  <c r="BS57" i="102"/>
  <c r="BQ57" i="102"/>
  <c r="BO57" i="102"/>
  <c r="BM57" i="102"/>
  <c r="BK57" i="102"/>
  <c r="BI57" i="102"/>
  <c r="BF57" i="102"/>
  <c r="BC57" i="102"/>
  <c r="BA57" i="102"/>
  <c r="AX57" i="102"/>
  <c r="AV57" i="102"/>
  <c r="AT57" i="102"/>
  <c r="AR57" i="102"/>
  <c r="AP57" i="102"/>
  <c r="AN57" i="102"/>
  <c r="AL57" i="102"/>
  <c r="D57" i="102"/>
  <c r="BY56" i="102"/>
  <c r="BW56" i="102"/>
  <c r="BU56" i="102"/>
  <c r="BS56" i="102"/>
  <c r="BQ56" i="102"/>
  <c r="BO56" i="102"/>
  <c r="BM56" i="102"/>
  <c r="BK56" i="102"/>
  <c r="BI56" i="102"/>
  <c r="BF56" i="102"/>
  <c r="BC56" i="102"/>
  <c r="BA56" i="102"/>
  <c r="AX56" i="102"/>
  <c r="AV56" i="102"/>
  <c r="AT56" i="102"/>
  <c r="AR56" i="102"/>
  <c r="AP56" i="102"/>
  <c r="AN56" i="102"/>
  <c r="AL56" i="102"/>
  <c r="BY55" i="102"/>
  <c r="BW55" i="102"/>
  <c r="BU55" i="102"/>
  <c r="BS55" i="102"/>
  <c r="BQ55" i="102"/>
  <c r="BO55" i="102"/>
  <c r="BM55" i="102"/>
  <c r="BK55" i="102"/>
  <c r="BI55" i="102"/>
  <c r="BF55" i="102"/>
  <c r="BC55" i="102"/>
  <c r="BA55" i="102"/>
  <c r="AX55" i="102"/>
  <c r="AV55" i="102"/>
  <c r="AT55" i="102"/>
  <c r="AR55" i="102"/>
  <c r="AP55" i="102"/>
  <c r="AN55" i="102"/>
  <c r="AL55" i="102"/>
  <c r="D55" i="102"/>
  <c r="BY54" i="102"/>
  <c r="BW54" i="102"/>
  <c r="BU54" i="102"/>
  <c r="BS54" i="102"/>
  <c r="BQ54" i="102"/>
  <c r="BO54" i="102"/>
  <c r="BM54" i="102"/>
  <c r="BK54" i="102"/>
  <c r="BI54" i="102"/>
  <c r="BF54" i="102"/>
  <c r="BC54" i="102"/>
  <c r="BA54" i="102"/>
  <c r="AX54" i="102"/>
  <c r="AV54" i="102"/>
  <c r="AT54" i="102"/>
  <c r="AR54" i="102"/>
  <c r="AP54" i="102"/>
  <c r="AN54" i="102"/>
  <c r="AL54" i="102"/>
  <c r="BY53" i="102"/>
  <c r="BW53" i="102"/>
  <c r="BU53" i="102"/>
  <c r="BS53" i="102"/>
  <c r="BQ53" i="102"/>
  <c r="BO53" i="102"/>
  <c r="BM53" i="102"/>
  <c r="BK53" i="102"/>
  <c r="BI53" i="102"/>
  <c r="BF53" i="102"/>
  <c r="BC53" i="102"/>
  <c r="BA53" i="102"/>
  <c r="AX53" i="102"/>
  <c r="AV53" i="102"/>
  <c r="AT53" i="102"/>
  <c r="AR53" i="102"/>
  <c r="AP53" i="102"/>
  <c r="AN53" i="102"/>
  <c r="AL53" i="102"/>
  <c r="BY52" i="102"/>
  <c r="BW52" i="102"/>
  <c r="BU52" i="102"/>
  <c r="BS52" i="102"/>
  <c r="BQ52" i="102"/>
  <c r="BO52" i="102"/>
  <c r="BM52" i="102"/>
  <c r="BK52" i="102"/>
  <c r="BI52" i="102"/>
  <c r="BF52" i="102"/>
  <c r="BC52" i="102"/>
  <c r="BA52" i="102"/>
  <c r="AX52" i="102"/>
  <c r="AV52" i="102"/>
  <c r="AT52" i="102"/>
  <c r="AR52" i="102"/>
  <c r="AP52" i="102"/>
  <c r="AN52" i="102"/>
  <c r="AL52" i="102"/>
  <c r="BY51" i="102"/>
  <c r="BW51" i="102"/>
  <c r="BU51" i="102"/>
  <c r="BS51" i="102"/>
  <c r="BQ51" i="102"/>
  <c r="BO51" i="102"/>
  <c r="BM51" i="102"/>
  <c r="BK51" i="102"/>
  <c r="BI51" i="102"/>
  <c r="BF51" i="102"/>
  <c r="BC51" i="102"/>
  <c r="BA51" i="102"/>
  <c r="AX51" i="102"/>
  <c r="AV51" i="102"/>
  <c r="AT51" i="102"/>
  <c r="AR51" i="102"/>
  <c r="AP51" i="102"/>
  <c r="AN51" i="102"/>
  <c r="AL51" i="102"/>
  <c r="D51" i="102"/>
  <c r="BY44" i="102"/>
  <c r="BW44" i="102"/>
  <c r="BU44" i="102"/>
  <c r="BS44" i="102"/>
  <c r="BQ44" i="102"/>
  <c r="BO44" i="102"/>
  <c r="BM44" i="102"/>
  <c r="BK44" i="102"/>
  <c r="BI44" i="102"/>
  <c r="BF44" i="102"/>
  <c r="BC44" i="102"/>
  <c r="BA44" i="102"/>
  <c r="AX44" i="102"/>
  <c r="AV44" i="102"/>
  <c r="AT44" i="102"/>
  <c r="AR44" i="102"/>
  <c r="AP44" i="102"/>
  <c r="AN44" i="102"/>
  <c r="AL44" i="102"/>
  <c r="BY43" i="102"/>
  <c r="BW43" i="102"/>
  <c r="BU43" i="102"/>
  <c r="BS43" i="102"/>
  <c r="BQ43" i="102"/>
  <c r="BO43" i="102"/>
  <c r="BM43" i="102"/>
  <c r="BK43" i="102"/>
  <c r="BI43" i="102"/>
  <c r="BF43" i="102"/>
  <c r="BC43" i="102"/>
  <c r="BA43" i="102"/>
  <c r="AX43" i="102"/>
  <c r="AV43" i="102"/>
  <c r="AT43" i="102"/>
  <c r="AR43" i="102"/>
  <c r="AP43" i="102"/>
  <c r="AN43" i="102"/>
  <c r="AL43" i="102"/>
  <c r="D43" i="102"/>
  <c r="BY42" i="102"/>
  <c r="BW42" i="102"/>
  <c r="BU42" i="102"/>
  <c r="BS42" i="102"/>
  <c r="BQ42" i="102"/>
  <c r="BO42" i="102"/>
  <c r="BM42" i="102"/>
  <c r="BK42" i="102"/>
  <c r="BI42" i="102"/>
  <c r="BF42" i="102"/>
  <c r="BC42" i="102"/>
  <c r="BA42" i="102"/>
  <c r="AX42" i="102"/>
  <c r="AV42" i="102"/>
  <c r="AT42" i="102"/>
  <c r="AR42" i="102"/>
  <c r="AP42" i="102"/>
  <c r="AN42" i="102"/>
  <c r="AL42" i="102"/>
  <c r="BY41" i="102"/>
  <c r="BW41" i="102"/>
  <c r="BU41" i="102"/>
  <c r="BS41" i="102"/>
  <c r="BQ41" i="102"/>
  <c r="BO41" i="102"/>
  <c r="BM41" i="102"/>
  <c r="BK41" i="102"/>
  <c r="BI41" i="102"/>
  <c r="BF41" i="102"/>
  <c r="BC41" i="102"/>
  <c r="BA41" i="102"/>
  <c r="AX41" i="102"/>
  <c r="AV41" i="102"/>
  <c r="AT41" i="102"/>
  <c r="AR41" i="102"/>
  <c r="AP41" i="102"/>
  <c r="AN41" i="102"/>
  <c r="AL41" i="102"/>
  <c r="D41" i="102"/>
  <c r="BY36" i="102"/>
  <c r="BW36" i="102"/>
  <c r="BU36" i="102"/>
  <c r="BS36" i="102"/>
  <c r="BQ36" i="102"/>
  <c r="BO36" i="102"/>
  <c r="BM36" i="102"/>
  <c r="BK36" i="102"/>
  <c r="BI36" i="102"/>
  <c r="BF36" i="102"/>
  <c r="BC36" i="102"/>
  <c r="BA36" i="102"/>
  <c r="AX36" i="102"/>
  <c r="AV36" i="102"/>
  <c r="AT36" i="102"/>
  <c r="AR36" i="102"/>
  <c r="AP36" i="102"/>
  <c r="AN36" i="102"/>
  <c r="AL36" i="102"/>
  <c r="BY35" i="102"/>
  <c r="BW35" i="102"/>
  <c r="BU35" i="102"/>
  <c r="BS35" i="102"/>
  <c r="BQ35" i="102"/>
  <c r="BO35" i="102"/>
  <c r="BM35" i="102"/>
  <c r="BK35" i="102"/>
  <c r="BI35" i="102"/>
  <c r="BF35" i="102"/>
  <c r="BC35" i="102"/>
  <c r="BA35" i="102"/>
  <c r="AX35" i="102"/>
  <c r="AV35" i="102"/>
  <c r="AT35" i="102"/>
  <c r="AR35" i="102"/>
  <c r="AP35" i="102"/>
  <c r="AN35" i="102"/>
  <c r="AL35" i="102"/>
  <c r="D35" i="102"/>
  <c r="BY30" i="102"/>
  <c r="BW30" i="102"/>
  <c r="BU30" i="102"/>
  <c r="BS30" i="102"/>
  <c r="BQ30" i="102"/>
  <c r="BO30" i="102"/>
  <c r="BM30" i="102"/>
  <c r="BK30" i="102"/>
  <c r="BI30" i="102"/>
  <c r="BF30" i="102"/>
  <c r="BC30" i="102"/>
  <c r="BA30" i="102"/>
  <c r="AX30" i="102"/>
  <c r="AV30" i="102"/>
  <c r="AT30" i="102"/>
  <c r="AR30" i="102"/>
  <c r="AP30" i="102"/>
  <c r="AN30" i="102"/>
  <c r="AL30" i="102"/>
  <c r="BY29" i="102"/>
  <c r="BW29" i="102"/>
  <c r="BU29" i="102"/>
  <c r="BS29" i="102"/>
  <c r="BQ29" i="102"/>
  <c r="BO29" i="102"/>
  <c r="BM29" i="102"/>
  <c r="BK29" i="102"/>
  <c r="BI29" i="102"/>
  <c r="BF29" i="102"/>
  <c r="BC29" i="102"/>
  <c r="BA29" i="102"/>
  <c r="AX29" i="102"/>
  <c r="AV29" i="102"/>
  <c r="AT29" i="102"/>
  <c r="AR29" i="102"/>
  <c r="AP29" i="102"/>
  <c r="AN29" i="102"/>
  <c r="AL29" i="102"/>
  <c r="D29" i="102"/>
  <c r="BY24" i="102"/>
  <c r="BW24" i="102"/>
  <c r="BU24" i="102"/>
  <c r="BS24" i="102"/>
  <c r="BQ24" i="102"/>
  <c r="BO24" i="102"/>
  <c r="BM24" i="102"/>
  <c r="BK24" i="102"/>
  <c r="BI24" i="102"/>
  <c r="BF24" i="102"/>
  <c r="BC24" i="102"/>
  <c r="BA24" i="102"/>
  <c r="AX24" i="102"/>
  <c r="AV24" i="102"/>
  <c r="AT24" i="102"/>
  <c r="AR24" i="102"/>
  <c r="AP24" i="102"/>
  <c r="AN24" i="102"/>
  <c r="AL24" i="102"/>
  <c r="BY23" i="102"/>
  <c r="BW23" i="102"/>
  <c r="BU23" i="102"/>
  <c r="BS23" i="102"/>
  <c r="BQ23" i="102"/>
  <c r="BO23" i="102"/>
  <c r="BM23" i="102"/>
  <c r="BK23" i="102"/>
  <c r="BI23" i="102"/>
  <c r="BF23" i="102"/>
  <c r="BC23" i="102"/>
  <c r="BA23" i="102"/>
  <c r="AX23" i="102"/>
  <c r="AV23" i="102"/>
  <c r="AT23" i="102"/>
  <c r="AR23" i="102"/>
  <c r="AP23" i="102"/>
  <c r="AN23" i="102"/>
  <c r="AL23" i="102"/>
  <c r="D23" i="102"/>
  <c r="BY188" i="101"/>
  <c r="BW188" i="101"/>
  <c r="BU188" i="101"/>
  <c r="BS188" i="101"/>
  <c r="BQ188" i="101"/>
  <c r="BO188" i="101"/>
  <c r="BM188" i="101"/>
  <c r="BK188" i="101"/>
  <c r="BI188" i="101"/>
  <c r="BF188" i="101"/>
  <c r="BC188" i="101"/>
  <c r="BA188" i="101"/>
  <c r="AX188" i="101"/>
  <c r="AV188" i="101"/>
  <c r="AT188" i="101"/>
  <c r="AR188" i="101"/>
  <c r="AP188" i="101"/>
  <c r="AN188" i="101"/>
  <c r="AL188" i="101"/>
  <c r="BY187" i="101"/>
  <c r="BW187" i="101"/>
  <c r="BU187" i="101"/>
  <c r="BS187" i="101"/>
  <c r="BQ187" i="101"/>
  <c r="BO187" i="101"/>
  <c r="BM187" i="101"/>
  <c r="BK187" i="101"/>
  <c r="BI187" i="101"/>
  <c r="BF187" i="101"/>
  <c r="BC187" i="101"/>
  <c r="BA187" i="101"/>
  <c r="AX187" i="101"/>
  <c r="AV187" i="101"/>
  <c r="AT187" i="101"/>
  <c r="AR187" i="101"/>
  <c r="AP187" i="101"/>
  <c r="AN187" i="101"/>
  <c r="AL187" i="101"/>
  <c r="D187" i="101"/>
  <c r="BY180" i="101"/>
  <c r="BW180" i="101"/>
  <c r="BU180" i="101"/>
  <c r="BS180" i="101"/>
  <c r="BQ180" i="101"/>
  <c r="BO180" i="101"/>
  <c r="BM180" i="101"/>
  <c r="BK180" i="101"/>
  <c r="BI180" i="101"/>
  <c r="BF180" i="101"/>
  <c r="BC180" i="101"/>
  <c r="BA180" i="101"/>
  <c r="AX180" i="101"/>
  <c r="AV180" i="101"/>
  <c r="AT180" i="101"/>
  <c r="AR180" i="101"/>
  <c r="AP180" i="101"/>
  <c r="AN180" i="101"/>
  <c r="AL180" i="101"/>
  <c r="BY179" i="101"/>
  <c r="BW179" i="101"/>
  <c r="BU179" i="101"/>
  <c r="BS179" i="101"/>
  <c r="BQ179" i="101"/>
  <c r="BO179" i="101"/>
  <c r="BM179" i="101"/>
  <c r="BK179" i="101"/>
  <c r="BI179" i="101"/>
  <c r="BF179" i="101"/>
  <c r="BC179" i="101"/>
  <c r="BA179" i="101"/>
  <c r="AX179" i="101"/>
  <c r="AV179" i="101"/>
  <c r="AT179" i="101"/>
  <c r="AR179" i="101"/>
  <c r="AP179" i="101"/>
  <c r="AN179" i="101"/>
  <c r="AL179" i="101"/>
  <c r="D179" i="101"/>
  <c r="BY178" i="101"/>
  <c r="BW178" i="101"/>
  <c r="BU178" i="101"/>
  <c r="BS178" i="101"/>
  <c r="BQ178" i="101"/>
  <c r="BO178" i="101"/>
  <c r="BM178" i="101"/>
  <c r="BK178" i="101"/>
  <c r="BI178" i="101"/>
  <c r="BF178" i="101"/>
  <c r="BC178" i="101"/>
  <c r="BA178" i="101"/>
  <c r="AX178" i="101"/>
  <c r="AV178" i="101"/>
  <c r="AT178" i="101"/>
  <c r="AR178" i="101"/>
  <c r="AP178" i="101"/>
  <c r="AN178" i="101"/>
  <c r="AL178" i="101"/>
  <c r="BY177" i="101"/>
  <c r="BW177" i="101"/>
  <c r="BU177" i="101"/>
  <c r="BS177" i="101"/>
  <c r="BQ177" i="101"/>
  <c r="BO177" i="101"/>
  <c r="BM177" i="101"/>
  <c r="BK177" i="101"/>
  <c r="BI177" i="101"/>
  <c r="BF177" i="101"/>
  <c r="BC177" i="101"/>
  <c r="BA177" i="101"/>
  <c r="AX177" i="101"/>
  <c r="AV177" i="101"/>
  <c r="AT177" i="101"/>
  <c r="AR177" i="101"/>
  <c r="AP177" i="101"/>
  <c r="AN177" i="101"/>
  <c r="AL177" i="101"/>
  <c r="D177" i="101"/>
  <c r="BY172" i="101"/>
  <c r="BW172" i="101"/>
  <c r="BU172" i="101"/>
  <c r="BS172" i="101"/>
  <c r="BQ172" i="101"/>
  <c r="BO172" i="101"/>
  <c r="BM172" i="101"/>
  <c r="BK172" i="101"/>
  <c r="BI172" i="101"/>
  <c r="BF172" i="101"/>
  <c r="BC172" i="101"/>
  <c r="BA172" i="101"/>
  <c r="AX172" i="101"/>
  <c r="AV172" i="101"/>
  <c r="AT172" i="101"/>
  <c r="AR172" i="101"/>
  <c r="AP172" i="101"/>
  <c r="AN172" i="101"/>
  <c r="AL172" i="101"/>
  <c r="BY171" i="101"/>
  <c r="BW171" i="101"/>
  <c r="BU171" i="101"/>
  <c r="BS171" i="101"/>
  <c r="BQ171" i="101"/>
  <c r="BO171" i="101"/>
  <c r="BM171" i="101"/>
  <c r="BK171" i="101"/>
  <c r="BI171" i="101"/>
  <c r="BF171" i="101"/>
  <c r="BC171" i="101"/>
  <c r="BA171" i="101"/>
  <c r="AX171" i="101"/>
  <c r="AV171" i="101"/>
  <c r="AT171" i="101"/>
  <c r="AR171" i="101"/>
  <c r="AP171" i="101"/>
  <c r="AN171" i="101"/>
  <c r="AL171" i="101"/>
  <c r="D171" i="101"/>
  <c r="BY166" i="101"/>
  <c r="BW166" i="101"/>
  <c r="BU166" i="101"/>
  <c r="BS166" i="101"/>
  <c r="BQ166" i="101"/>
  <c r="BO166" i="101"/>
  <c r="BM166" i="101"/>
  <c r="BK166" i="101"/>
  <c r="BI166" i="101"/>
  <c r="BF166" i="101"/>
  <c r="BC166" i="101"/>
  <c r="BA166" i="101"/>
  <c r="AX166" i="101"/>
  <c r="AV166" i="101"/>
  <c r="AT166" i="101"/>
  <c r="AR166" i="101"/>
  <c r="AP166" i="101"/>
  <c r="AN166" i="101"/>
  <c r="AL166" i="101"/>
  <c r="BY165" i="101"/>
  <c r="BW165" i="101"/>
  <c r="BU165" i="101"/>
  <c r="BS165" i="101"/>
  <c r="BQ165" i="101"/>
  <c r="BO165" i="101"/>
  <c r="BM165" i="101"/>
  <c r="BK165" i="101"/>
  <c r="BI165" i="101"/>
  <c r="BF165" i="101"/>
  <c r="BC165" i="101"/>
  <c r="BA165" i="101"/>
  <c r="AX165" i="101"/>
  <c r="AV165" i="101"/>
  <c r="AT165" i="101"/>
  <c r="AR165" i="101"/>
  <c r="AP165" i="101"/>
  <c r="AN165" i="101"/>
  <c r="AL165" i="101"/>
  <c r="D165" i="101"/>
  <c r="BY162" i="101"/>
  <c r="BW162" i="101"/>
  <c r="BU162" i="101"/>
  <c r="BS162" i="101"/>
  <c r="BQ162" i="101"/>
  <c r="BO162" i="101"/>
  <c r="BM162" i="101"/>
  <c r="BK162" i="101"/>
  <c r="BI162" i="101"/>
  <c r="BF162" i="101"/>
  <c r="BC162" i="101"/>
  <c r="BA162" i="101"/>
  <c r="AX162" i="101"/>
  <c r="AV162" i="101"/>
  <c r="AT162" i="101"/>
  <c r="AR162" i="101"/>
  <c r="AP162" i="101"/>
  <c r="AN162" i="101"/>
  <c r="AL162" i="101"/>
  <c r="BY161" i="101"/>
  <c r="BW161" i="101"/>
  <c r="BU161" i="101"/>
  <c r="BS161" i="101"/>
  <c r="BQ161" i="101"/>
  <c r="BO161" i="101"/>
  <c r="BM161" i="101"/>
  <c r="BK161" i="101"/>
  <c r="BI161" i="101"/>
  <c r="BF161" i="101"/>
  <c r="BC161" i="101"/>
  <c r="BA161" i="101"/>
  <c r="AX161" i="101"/>
  <c r="AV161" i="101"/>
  <c r="AT161" i="101"/>
  <c r="AR161" i="101"/>
  <c r="AP161" i="101"/>
  <c r="AN161" i="101"/>
  <c r="AL161" i="101"/>
  <c r="BY158" i="101"/>
  <c r="BW158" i="101"/>
  <c r="BU158" i="101"/>
  <c r="BS158" i="101"/>
  <c r="BQ158" i="101"/>
  <c r="BO158" i="101"/>
  <c r="BM158" i="101"/>
  <c r="BK158" i="101"/>
  <c r="BI158" i="101"/>
  <c r="BF158" i="101"/>
  <c r="BC158" i="101"/>
  <c r="BA158" i="101"/>
  <c r="AX158" i="101"/>
  <c r="AV158" i="101"/>
  <c r="AT158" i="101"/>
  <c r="AR158" i="101"/>
  <c r="AP158" i="101"/>
  <c r="AN158" i="101"/>
  <c r="AL158" i="101"/>
  <c r="BY157" i="101"/>
  <c r="BW157" i="101"/>
  <c r="BU157" i="101"/>
  <c r="BS157" i="101"/>
  <c r="BQ157" i="101"/>
  <c r="BO157" i="101"/>
  <c r="BM157" i="101"/>
  <c r="BK157" i="101"/>
  <c r="BI157" i="101"/>
  <c r="BF157" i="101"/>
  <c r="BC157" i="101"/>
  <c r="BA157" i="101"/>
  <c r="AX157" i="101"/>
  <c r="AV157" i="101"/>
  <c r="AT157" i="101"/>
  <c r="AR157" i="101"/>
  <c r="AP157" i="101"/>
  <c r="AN157" i="101"/>
  <c r="AL157" i="101"/>
  <c r="D157" i="101"/>
  <c r="BY156" i="101"/>
  <c r="BW156" i="101"/>
  <c r="BU156" i="101"/>
  <c r="BS156" i="101"/>
  <c r="BQ156" i="101"/>
  <c r="BO156" i="101"/>
  <c r="BM156" i="101"/>
  <c r="BK156" i="101"/>
  <c r="BI156" i="101"/>
  <c r="BF156" i="101"/>
  <c r="BC156" i="101"/>
  <c r="BA156" i="101"/>
  <c r="AX156" i="101"/>
  <c r="AV156" i="101"/>
  <c r="AT156" i="101"/>
  <c r="AR156" i="101"/>
  <c r="AP156" i="101"/>
  <c r="AN156" i="101"/>
  <c r="AL156" i="101"/>
  <c r="BY155" i="101"/>
  <c r="BW155" i="101"/>
  <c r="BU155" i="101"/>
  <c r="BS155" i="101"/>
  <c r="BQ155" i="101"/>
  <c r="BO155" i="101"/>
  <c r="BM155" i="101"/>
  <c r="BK155" i="101"/>
  <c r="BI155" i="101"/>
  <c r="BF155" i="101"/>
  <c r="BC155" i="101"/>
  <c r="BA155" i="101"/>
  <c r="AX155" i="101"/>
  <c r="AV155" i="101"/>
  <c r="AT155" i="101"/>
  <c r="AR155" i="101"/>
  <c r="AP155" i="101"/>
  <c r="AN155" i="101"/>
  <c r="AL155" i="101"/>
  <c r="D155" i="101"/>
  <c r="BY152" i="101"/>
  <c r="BW152" i="101"/>
  <c r="BU152" i="101"/>
  <c r="BS152" i="101"/>
  <c r="BQ152" i="101"/>
  <c r="BO152" i="101"/>
  <c r="BM152" i="101"/>
  <c r="BK152" i="101"/>
  <c r="BI152" i="101"/>
  <c r="BF152" i="101"/>
  <c r="BC152" i="101"/>
  <c r="BA152" i="101"/>
  <c r="AX152" i="101"/>
  <c r="AV152" i="101"/>
  <c r="AT152" i="101"/>
  <c r="AR152" i="101"/>
  <c r="AP152" i="101"/>
  <c r="AN152" i="101"/>
  <c r="AL152" i="101"/>
  <c r="BY151" i="101"/>
  <c r="BW151" i="101"/>
  <c r="BU151" i="101"/>
  <c r="BS151" i="101"/>
  <c r="BQ151" i="101"/>
  <c r="BO151" i="101"/>
  <c r="BM151" i="101"/>
  <c r="BK151" i="101"/>
  <c r="BI151" i="101"/>
  <c r="BF151" i="101"/>
  <c r="BC151" i="101"/>
  <c r="BA151" i="101"/>
  <c r="AX151" i="101"/>
  <c r="AV151" i="101"/>
  <c r="AT151" i="101"/>
  <c r="AR151" i="101"/>
  <c r="AP151" i="101"/>
  <c r="AN151" i="101"/>
  <c r="AL151" i="101"/>
  <c r="D151" i="101"/>
  <c r="BY150" i="101"/>
  <c r="BW150" i="101"/>
  <c r="BU150" i="101"/>
  <c r="BS150" i="101"/>
  <c r="BQ150" i="101"/>
  <c r="BO150" i="101"/>
  <c r="BM150" i="101"/>
  <c r="BK150" i="101"/>
  <c r="BI150" i="101"/>
  <c r="BF150" i="101"/>
  <c r="BC150" i="101"/>
  <c r="BA150" i="101"/>
  <c r="AX150" i="101"/>
  <c r="AV150" i="101"/>
  <c r="AT150" i="101"/>
  <c r="AR150" i="101"/>
  <c r="AP150" i="101"/>
  <c r="AN150" i="101"/>
  <c r="AL150" i="101"/>
  <c r="BY149" i="101"/>
  <c r="BW149" i="101"/>
  <c r="BU149" i="101"/>
  <c r="BS149" i="101"/>
  <c r="BQ149" i="101"/>
  <c r="BO149" i="101"/>
  <c r="BM149" i="101"/>
  <c r="BK149" i="101"/>
  <c r="BI149" i="101"/>
  <c r="BF149" i="101"/>
  <c r="BC149" i="101"/>
  <c r="BA149" i="101"/>
  <c r="AX149" i="101"/>
  <c r="AV149" i="101"/>
  <c r="AT149" i="101"/>
  <c r="AR149" i="101"/>
  <c r="AP149" i="101"/>
  <c r="AN149" i="101"/>
  <c r="AL149" i="101"/>
  <c r="D149" i="101"/>
  <c r="BY148" i="101"/>
  <c r="BW148" i="101"/>
  <c r="BU148" i="101"/>
  <c r="BS148" i="101"/>
  <c r="BQ148" i="101"/>
  <c r="BO148" i="101"/>
  <c r="BM148" i="101"/>
  <c r="BK148" i="101"/>
  <c r="BI148" i="101"/>
  <c r="BF148" i="101"/>
  <c r="BC148" i="101"/>
  <c r="BA148" i="101"/>
  <c r="AX148" i="101"/>
  <c r="AV148" i="101"/>
  <c r="AT148" i="101"/>
  <c r="AR148" i="101"/>
  <c r="AP148" i="101"/>
  <c r="AN148" i="101"/>
  <c r="AL148" i="101"/>
  <c r="BY147" i="101"/>
  <c r="BW147" i="101"/>
  <c r="BU147" i="101"/>
  <c r="BS147" i="101"/>
  <c r="BQ147" i="101"/>
  <c r="BO147" i="101"/>
  <c r="BM147" i="101"/>
  <c r="BK147" i="101"/>
  <c r="BI147" i="101"/>
  <c r="BF147" i="101"/>
  <c r="BC147" i="101"/>
  <c r="BA147" i="101"/>
  <c r="AX147" i="101"/>
  <c r="AV147" i="101"/>
  <c r="AT147" i="101"/>
  <c r="AR147" i="101"/>
  <c r="AP147" i="101"/>
  <c r="AN147" i="101"/>
  <c r="AL147" i="101"/>
  <c r="D147" i="101"/>
  <c r="BY144" i="101"/>
  <c r="BW144" i="101"/>
  <c r="BU144" i="101"/>
  <c r="BS144" i="101"/>
  <c r="BQ144" i="101"/>
  <c r="BO144" i="101"/>
  <c r="BM144" i="101"/>
  <c r="BK144" i="101"/>
  <c r="BI144" i="101"/>
  <c r="BF144" i="101"/>
  <c r="BC144" i="101"/>
  <c r="BA144" i="101"/>
  <c r="AX144" i="101"/>
  <c r="AV144" i="101"/>
  <c r="AT144" i="101"/>
  <c r="AR144" i="101"/>
  <c r="AP144" i="101"/>
  <c r="AN144" i="101"/>
  <c r="AL144" i="101"/>
  <c r="BY143" i="101"/>
  <c r="BW143" i="101"/>
  <c r="BU143" i="101"/>
  <c r="BS143" i="101"/>
  <c r="BQ143" i="101"/>
  <c r="BO143" i="101"/>
  <c r="BM143" i="101"/>
  <c r="BK143" i="101"/>
  <c r="BI143" i="101"/>
  <c r="BF143" i="101"/>
  <c r="BC143" i="101"/>
  <c r="BA143" i="101"/>
  <c r="AX143" i="101"/>
  <c r="AV143" i="101"/>
  <c r="AT143" i="101"/>
  <c r="AR143" i="101"/>
  <c r="AP143" i="101"/>
  <c r="AN143" i="101"/>
  <c r="AL143" i="101"/>
  <c r="D143" i="101"/>
  <c r="BY138" i="101"/>
  <c r="BW138" i="101"/>
  <c r="BU138" i="101"/>
  <c r="BS138" i="101"/>
  <c r="BQ138" i="101"/>
  <c r="BO138" i="101"/>
  <c r="BM138" i="101"/>
  <c r="BK138" i="101"/>
  <c r="BI138" i="101"/>
  <c r="BF138" i="101"/>
  <c r="BC138" i="101"/>
  <c r="BA138" i="101"/>
  <c r="AX138" i="101"/>
  <c r="AV138" i="101"/>
  <c r="AT138" i="101"/>
  <c r="AR138" i="101"/>
  <c r="AP138" i="101"/>
  <c r="AN138" i="101"/>
  <c r="AL138" i="101"/>
  <c r="BY137" i="101"/>
  <c r="BW137" i="101"/>
  <c r="BU137" i="101"/>
  <c r="BS137" i="101"/>
  <c r="BQ137" i="101"/>
  <c r="BO137" i="101"/>
  <c r="BM137" i="101"/>
  <c r="BK137" i="101"/>
  <c r="BI137" i="101"/>
  <c r="BF137" i="101"/>
  <c r="BC137" i="101"/>
  <c r="BA137" i="101"/>
  <c r="AX137" i="101"/>
  <c r="AV137" i="101"/>
  <c r="AT137" i="101"/>
  <c r="AR137" i="101"/>
  <c r="AP137" i="101"/>
  <c r="AN137" i="101"/>
  <c r="AL137" i="101"/>
  <c r="BY130" i="101"/>
  <c r="BW130" i="101"/>
  <c r="BU130" i="101"/>
  <c r="BS130" i="101"/>
  <c r="BQ130" i="101"/>
  <c r="BO130" i="101"/>
  <c r="BM130" i="101"/>
  <c r="BK130" i="101"/>
  <c r="BI130" i="101"/>
  <c r="BF130" i="101"/>
  <c r="BC130" i="101"/>
  <c r="BA130" i="101"/>
  <c r="AX130" i="101"/>
  <c r="AV130" i="101"/>
  <c r="AT130" i="101"/>
  <c r="AR130" i="101"/>
  <c r="AP130" i="101"/>
  <c r="AN130" i="101"/>
  <c r="AL130" i="101"/>
  <c r="BY129" i="101"/>
  <c r="BW129" i="101"/>
  <c r="BU129" i="101"/>
  <c r="BS129" i="101"/>
  <c r="BQ129" i="101"/>
  <c r="BO129" i="101"/>
  <c r="BM129" i="101"/>
  <c r="BK129" i="101"/>
  <c r="BI129" i="101"/>
  <c r="BF129" i="101"/>
  <c r="BC129" i="101"/>
  <c r="BA129" i="101"/>
  <c r="AX129" i="101"/>
  <c r="AV129" i="101"/>
  <c r="AT129" i="101"/>
  <c r="AR129" i="101"/>
  <c r="AP129" i="101"/>
  <c r="AN129" i="101"/>
  <c r="AL129" i="101"/>
  <c r="BY126" i="101"/>
  <c r="BW126" i="101"/>
  <c r="BU126" i="101"/>
  <c r="BS126" i="101"/>
  <c r="BQ126" i="101"/>
  <c r="BO126" i="101"/>
  <c r="BM126" i="101"/>
  <c r="BK126" i="101"/>
  <c r="BI126" i="101"/>
  <c r="BF126" i="101"/>
  <c r="BC126" i="101"/>
  <c r="BA126" i="101"/>
  <c r="AX126" i="101"/>
  <c r="AV126" i="101"/>
  <c r="AT126" i="101"/>
  <c r="AR126" i="101"/>
  <c r="AP126" i="101"/>
  <c r="AN126" i="101"/>
  <c r="AL126" i="101"/>
  <c r="BY125" i="101"/>
  <c r="BW125" i="101"/>
  <c r="BU125" i="101"/>
  <c r="BS125" i="101"/>
  <c r="BQ125" i="101"/>
  <c r="BO125" i="101"/>
  <c r="BM125" i="101"/>
  <c r="BK125" i="101"/>
  <c r="BI125" i="101"/>
  <c r="BF125" i="101"/>
  <c r="BC125" i="101"/>
  <c r="BA125" i="101"/>
  <c r="AX125" i="101"/>
  <c r="AV125" i="101"/>
  <c r="AT125" i="101"/>
  <c r="AR125" i="101"/>
  <c r="AP125" i="101"/>
  <c r="AN125" i="101"/>
  <c r="AL125" i="101"/>
  <c r="BY124" i="101"/>
  <c r="BW124" i="101"/>
  <c r="BU124" i="101"/>
  <c r="BS124" i="101"/>
  <c r="BQ124" i="101"/>
  <c r="BO124" i="101"/>
  <c r="BM124" i="101"/>
  <c r="BK124" i="101"/>
  <c r="BI124" i="101"/>
  <c r="BF124" i="101"/>
  <c r="BC124" i="101"/>
  <c r="BA124" i="101"/>
  <c r="AX124" i="101"/>
  <c r="AV124" i="101"/>
  <c r="AT124" i="101"/>
  <c r="AR124" i="101"/>
  <c r="AP124" i="101"/>
  <c r="AN124" i="101"/>
  <c r="AL124" i="101"/>
  <c r="BY123" i="101"/>
  <c r="BW123" i="101"/>
  <c r="BU123" i="101"/>
  <c r="BS123" i="101"/>
  <c r="BQ123" i="101"/>
  <c r="BO123" i="101"/>
  <c r="BM123" i="101"/>
  <c r="BK123" i="101"/>
  <c r="BI123" i="101"/>
  <c r="BF123" i="101"/>
  <c r="BC123" i="101"/>
  <c r="BA123" i="101"/>
  <c r="AX123" i="101"/>
  <c r="AV123" i="101"/>
  <c r="AT123" i="101"/>
  <c r="AR123" i="101"/>
  <c r="AP123" i="101"/>
  <c r="AN123" i="101"/>
  <c r="AL123" i="101"/>
  <c r="BY120" i="101"/>
  <c r="BW120" i="101"/>
  <c r="BU120" i="101"/>
  <c r="BS120" i="101"/>
  <c r="BQ120" i="101"/>
  <c r="BO120" i="101"/>
  <c r="BM120" i="101"/>
  <c r="BK120" i="101"/>
  <c r="BI120" i="101"/>
  <c r="BF120" i="101"/>
  <c r="BC120" i="101"/>
  <c r="BA120" i="101"/>
  <c r="AX120" i="101"/>
  <c r="AV120" i="101"/>
  <c r="AT120" i="101"/>
  <c r="AR120" i="101"/>
  <c r="AP120" i="101"/>
  <c r="AN120" i="101"/>
  <c r="AL120" i="101"/>
  <c r="BY119" i="101"/>
  <c r="BW119" i="101"/>
  <c r="BU119" i="101"/>
  <c r="BS119" i="101"/>
  <c r="BQ119" i="101"/>
  <c r="BO119" i="101"/>
  <c r="BM119" i="101"/>
  <c r="BK119" i="101"/>
  <c r="BI119" i="101"/>
  <c r="BF119" i="101"/>
  <c r="BC119" i="101"/>
  <c r="BA119" i="101"/>
  <c r="AX119" i="101"/>
  <c r="AV119" i="101"/>
  <c r="AT119" i="101"/>
  <c r="AR119" i="101"/>
  <c r="AP119" i="101"/>
  <c r="AN119" i="101"/>
  <c r="AL119" i="101"/>
  <c r="D119" i="101"/>
  <c r="BY118" i="101"/>
  <c r="BW118" i="101"/>
  <c r="BU118" i="101"/>
  <c r="BS118" i="101"/>
  <c r="BQ118" i="101"/>
  <c r="BO118" i="101"/>
  <c r="BM118" i="101"/>
  <c r="BK118" i="101"/>
  <c r="BI118" i="101"/>
  <c r="BF118" i="101"/>
  <c r="BC118" i="101"/>
  <c r="BA118" i="101"/>
  <c r="AX118" i="101"/>
  <c r="AV118" i="101"/>
  <c r="AT118" i="101"/>
  <c r="AR118" i="101"/>
  <c r="AP118" i="101"/>
  <c r="AN118" i="101"/>
  <c r="AL118" i="101"/>
  <c r="BY117" i="101"/>
  <c r="BW117" i="101"/>
  <c r="BU117" i="101"/>
  <c r="BS117" i="101"/>
  <c r="BQ117" i="101"/>
  <c r="BO117" i="101"/>
  <c r="BM117" i="101"/>
  <c r="BK117" i="101"/>
  <c r="BI117" i="101"/>
  <c r="BF117" i="101"/>
  <c r="BC117" i="101"/>
  <c r="BA117" i="101"/>
  <c r="AX117" i="101"/>
  <c r="AV117" i="101"/>
  <c r="AT117" i="101"/>
  <c r="AR117" i="101"/>
  <c r="AP117" i="101"/>
  <c r="AN117" i="101"/>
  <c r="AL117" i="101"/>
  <c r="D117" i="101"/>
  <c r="BY114" i="101"/>
  <c r="BW114" i="101"/>
  <c r="BU114" i="101"/>
  <c r="BS114" i="101"/>
  <c r="BQ114" i="101"/>
  <c r="BO114" i="101"/>
  <c r="BM114" i="101"/>
  <c r="BK114" i="101"/>
  <c r="BI114" i="101"/>
  <c r="BF114" i="101"/>
  <c r="BC114" i="101"/>
  <c r="BA114" i="101"/>
  <c r="AX114" i="101"/>
  <c r="AV114" i="101"/>
  <c r="AT114" i="101"/>
  <c r="AR114" i="101"/>
  <c r="AP114" i="101"/>
  <c r="AN114" i="101"/>
  <c r="AL114" i="101"/>
  <c r="BY113" i="101"/>
  <c r="BW113" i="101"/>
  <c r="BU113" i="101"/>
  <c r="BS113" i="101"/>
  <c r="BQ113" i="101"/>
  <c r="BO113" i="101"/>
  <c r="BM113" i="101"/>
  <c r="BK113" i="101"/>
  <c r="BI113" i="101"/>
  <c r="BF113" i="101"/>
  <c r="BC113" i="101"/>
  <c r="BA113" i="101"/>
  <c r="AX113" i="101"/>
  <c r="AV113" i="101"/>
  <c r="AT113" i="101"/>
  <c r="AR113" i="101"/>
  <c r="AP113" i="101"/>
  <c r="AN113" i="101"/>
  <c r="AL113" i="101"/>
  <c r="D113" i="101"/>
  <c r="BY112" i="101"/>
  <c r="BW112" i="101"/>
  <c r="BU112" i="101"/>
  <c r="BS112" i="101"/>
  <c r="BQ112" i="101"/>
  <c r="BO112" i="101"/>
  <c r="BM112" i="101"/>
  <c r="BK112" i="101"/>
  <c r="BI112" i="101"/>
  <c r="BF112" i="101"/>
  <c r="BC112" i="101"/>
  <c r="BA112" i="101"/>
  <c r="AX112" i="101"/>
  <c r="AV112" i="101"/>
  <c r="AT112" i="101"/>
  <c r="AR112" i="101"/>
  <c r="AP112" i="101"/>
  <c r="AN112" i="101"/>
  <c r="AL112" i="101"/>
  <c r="BY111" i="101"/>
  <c r="BW111" i="101"/>
  <c r="BU111" i="101"/>
  <c r="BS111" i="101"/>
  <c r="BQ111" i="101"/>
  <c r="BO111" i="101"/>
  <c r="BM111" i="101"/>
  <c r="BK111" i="101"/>
  <c r="BI111" i="101"/>
  <c r="BF111" i="101"/>
  <c r="BC111" i="101"/>
  <c r="BA111" i="101"/>
  <c r="AX111" i="101"/>
  <c r="AV111" i="101"/>
  <c r="AT111" i="101"/>
  <c r="AR111" i="101"/>
  <c r="AP111" i="101"/>
  <c r="AN111" i="101"/>
  <c r="AL111" i="101"/>
  <c r="D111" i="101"/>
  <c r="BY110" i="101"/>
  <c r="BW110" i="101"/>
  <c r="BU110" i="101"/>
  <c r="BS110" i="101"/>
  <c r="BQ110" i="101"/>
  <c r="BO110" i="101"/>
  <c r="BM110" i="101"/>
  <c r="BK110" i="101"/>
  <c r="BI110" i="101"/>
  <c r="BF110" i="101"/>
  <c r="BC110" i="101"/>
  <c r="BA110" i="101"/>
  <c r="AX110" i="101"/>
  <c r="AV110" i="101"/>
  <c r="AT110" i="101"/>
  <c r="AR110" i="101"/>
  <c r="AP110" i="101"/>
  <c r="AN110" i="101"/>
  <c r="AL110" i="101"/>
  <c r="BY109" i="101"/>
  <c r="BW109" i="101"/>
  <c r="BU109" i="101"/>
  <c r="BS109" i="101"/>
  <c r="BQ109" i="101"/>
  <c r="BO109" i="101"/>
  <c r="BM109" i="101"/>
  <c r="BK109" i="101"/>
  <c r="BI109" i="101"/>
  <c r="BF109" i="101"/>
  <c r="BC109" i="101"/>
  <c r="BA109" i="101"/>
  <c r="AX109" i="101"/>
  <c r="AV109" i="101"/>
  <c r="AT109" i="101"/>
  <c r="AR109" i="101"/>
  <c r="AP109" i="101"/>
  <c r="AN109" i="101"/>
  <c r="AL109" i="101"/>
  <c r="D109" i="101"/>
  <c r="BY48" i="101"/>
  <c r="BW48" i="101"/>
  <c r="BU48" i="101"/>
  <c r="BS48" i="101"/>
  <c r="BQ48" i="101"/>
  <c r="BO48" i="101"/>
  <c r="BM48" i="101"/>
  <c r="BK48" i="101"/>
  <c r="BI48" i="101"/>
  <c r="BF48" i="101"/>
  <c r="BC48" i="101"/>
  <c r="BA48" i="101"/>
  <c r="AX48" i="101"/>
  <c r="AV48" i="101"/>
  <c r="AT48" i="101"/>
  <c r="AR48" i="101"/>
  <c r="AP48" i="101"/>
  <c r="AN48" i="101"/>
  <c r="AL48" i="101"/>
  <c r="BY47" i="101"/>
  <c r="BW47" i="101"/>
  <c r="BU47" i="101"/>
  <c r="BS47" i="101"/>
  <c r="BQ47" i="101"/>
  <c r="BO47" i="101"/>
  <c r="BM47" i="101"/>
  <c r="BK47" i="101"/>
  <c r="BI47" i="101"/>
  <c r="BF47" i="101"/>
  <c r="BC47" i="101"/>
  <c r="BA47" i="101"/>
  <c r="AX47" i="101"/>
  <c r="AV47" i="101"/>
  <c r="AT47" i="101"/>
  <c r="AR47" i="101"/>
  <c r="AP47" i="101"/>
  <c r="AN47" i="101"/>
  <c r="AL47" i="101"/>
  <c r="D47" i="101"/>
  <c r="BY108" i="101"/>
  <c r="BW108" i="101"/>
  <c r="BU108" i="101"/>
  <c r="BS108" i="101"/>
  <c r="BQ108" i="101"/>
  <c r="BO108" i="101"/>
  <c r="BM108" i="101"/>
  <c r="BK108" i="101"/>
  <c r="BI108" i="101"/>
  <c r="BF108" i="101"/>
  <c r="BC108" i="101"/>
  <c r="BA108" i="101"/>
  <c r="AX108" i="101"/>
  <c r="AV108" i="101"/>
  <c r="AT108" i="101"/>
  <c r="AR108" i="101"/>
  <c r="AP108" i="101"/>
  <c r="AN108" i="101"/>
  <c r="AL108" i="101"/>
  <c r="BY107" i="101"/>
  <c r="BW107" i="101"/>
  <c r="BU107" i="101"/>
  <c r="BS107" i="101"/>
  <c r="BQ107" i="101"/>
  <c r="BO107" i="101"/>
  <c r="BM107" i="101"/>
  <c r="BK107" i="101"/>
  <c r="BI107" i="101"/>
  <c r="BF107" i="101"/>
  <c r="BC107" i="101"/>
  <c r="BA107" i="101"/>
  <c r="AX107" i="101"/>
  <c r="AV107" i="101"/>
  <c r="AT107" i="101"/>
  <c r="AR107" i="101"/>
  <c r="AP107" i="101"/>
  <c r="AN107" i="101"/>
  <c r="AL107" i="101"/>
  <c r="D107" i="101"/>
  <c r="BY100" i="101"/>
  <c r="BW100" i="101"/>
  <c r="BU100" i="101"/>
  <c r="BS100" i="101"/>
  <c r="BQ100" i="101"/>
  <c r="BO100" i="101"/>
  <c r="BM100" i="101"/>
  <c r="BK100" i="101"/>
  <c r="BI100" i="101"/>
  <c r="BF100" i="101"/>
  <c r="BC100" i="101"/>
  <c r="BA100" i="101"/>
  <c r="AX100" i="101"/>
  <c r="AV100" i="101"/>
  <c r="AT100" i="101"/>
  <c r="AR100" i="101"/>
  <c r="AP100" i="101"/>
  <c r="AN100" i="101"/>
  <c r="AL100" i="101"/>
  <c r="BY99" i="101"/>
  <c r="BW99" i="101"/>
  <c r="BU99" i="101"/>
  <c r="BS99" i="101"/>
  <c r="BQ99" i="101"/>
  <c r="BO99" i="101"/>
  <c r="BM99" i="101"/>
  <c r="BK99" i="101"/>
  <c r="BI99" i="101"/>
  <c r="BF99" i="101"/>
  <c r="BC99" i="101"/>
  <c r="BA99" i="101"/>
  <c r="AX99" i="101"/>
  <c r="AV99" i="101"/>
  <c r="AT99" i="101"/>
  <c r="AR99" i="101"/>
  <c r="AP99" i="101"/>
  <c r="AN99" i="101"/>
  <c r="AL99" i="101"/>
  <c r="D99" i="101"/>
  <c r="BY96" i="101"/>
  <c r="BW96" i="101"/>
  <c r="BU96" i="101"/>
  <c r="BS96" i="101"/>
  <c r="BQ96" i="101"/>
  <c r="BO96" i="101"/>
  <c r="BM96" i="101"/>
  <c r="BK96" i="101"/>
  <c r="BI96" i="101"/>
  <c r="BF96" i="101"/>
  <c r="BC96" i="101"/>
  <c r="BA96" i="101"/>
  <c r="AX96" i="101"/>
  <c r="AV96" i="101"/>
  <c r="AT96" i="101"/>
  <c r="AR96" i="101"/>
  <c r="AP96" i="101"/>
  <c r="AN96" i="101"/>
  <c r="AL96" i="101"/>
  <c r="BY95" i="101"/>
  <c r="BW95" i="101"/>
  <c r="BU95" i="101"/>
  <c r="BS95" i="101"/>
  <c r="BQ95" i="101"/>
  <c r="BO95" i="101"/>
  <c r="BM95" i="101"/>
  <c r="BK95" i="101"/>
  <c r="BI95" i="101"/>
  <c r="BF95" i="101"/>
  <c r="BC95" i="101"/>
  <c r="BA95" i="101"/>
  <c r="AX95" i="101"/>
  <c r="AV95" i="101"/>
  <c r="AT95" i="101"/>
  <c r="AR95" i="101"/>
  <c r="AP95" i="101"/>
  <c r="AN95" i="101"/>
  <c r="AL95" i="101"/>
  <c r="D95" i="101"/>
  <c r="BY94" i="101"/>
  <c r="BW94" i="101"/>
  <c r="BU94" i="101"/>
  <c r="BS94" i="101"/>
  <c r="BQ94" i="101"/>
  <c r="BO94" i="101"/>
  <c r="BM94" i="101"/>
  <c r="BK94" i="101"/>
  <c r="BI94" i="101"/>
  <c r="BF94" i="101"/>
  <c r="BC94" i="101"/>
  <c r="BA94" i="101"/>
  <c r="AX94" i="101"/>
  <c r="AV94" i="101"/>
  <c r="AT94" i="101"/>
  <c r="AR94" i="101"/>
  <c r="AP94" i="101"/>
  <c r="AN94" i="101"/>
  <c r="AL94" i="101"/>
  <c r="BY93" i="101"/>
  <c r="BW93" i="101"/>
  <c r="BU93" i="101"/>
  <c r="BS93" i="101"/>
  <c r="BQ93" i="101"/>
  <c r="BO93" i="101"/>
  <c r="BM93" i="101"/>
  <c r="BK93" i="101"/>
  <c r="BI93" i="101"/>
  <c r="BF93" i="101"/>
  <c r="BC93" i="101"/>
  <c r="BA93" i="101"/>
  <c r="AX93" i="101"/>
  <c r="AV93" i="101"/>
  <c r="AT93" i="101"/>
  <c r="AR93" i="101"/>
  <c r="AP93" i="101"/>
  <c r="AN93" i="101"/>
  <c r="AL93" i="101"/>
  <c r="D93" i="101"/>
  <c r="BY90" i="101"/>
  <c r="BW90" i="101"/>
  <c r="BU90" i="101"/>
  <c r="BS90" i="101"/>
  <c r="BQ90" i="101"/>
  <c r="BO90" i="101"/>
  <c r="BM90" i="101"/>
  <c r="BK90" i="101"/>
  <c r="BI90" i="101"/>
  <c r="BF90" i="101"/>
  <c r="BC90" i="101"/>
  <c r="BA90" i="101"/>
  <c r="AX90" i="101"/>
  <c r="AV90" i="101"/>
  <c r="AT90" i="101"/>
  <c r="AR90" i="101"/>
  <c r="AP90" i="101"/>
  <c r="AN90" i="101"/>
  <c r="AL90" i="101"/>
  <c r="BY89" i="101"/>
  <c r="BW89" i="101"/>
  <c r="BU89" i="101"/>
  <c r="BS89" i="101"/>
  <c r="BQ89" i="101"/>
  <c r="BO89" i="101"/>
  <c r="BM89" i="101"/>
  <c r="BK89" i="101"/>
  <c r="BI89" i="101"/>
  <c r="BF89" i="101"/>
  <c r="BC89" i="101"/>
  <c r="BA89" i="101"/>
  <c r="AX89" i="101"/>
  <c r="AV89" i="101"/>
  <c r="AT89" i="101"/>
  <c r="AR89" i="101"/>
  <c r="AP89" i="101"/>
  <c r="AN89" i="101"/>
  <c r="AL89" i="101"/>
  <c r="D89" i="101"/>
  <c r="BY88" i="101"/>
  <c r="BW88" i="101"/>
  <c r="BU88" i="101"/>
  <c r="BS88" i="101"/>
  <c r="BQ88" i="101"/>
  <c r="BO88" i="101"/>
  <c r="BM88" i="101"/>
  <c r="BK88" i="101"/>
  <c r="BI88" i="101"/>
  <c r="BF88" i="101"/>
  <c r="BC88" i="101"/>
  <c r="BA88" i="101"/>
  <c r="AX88" i="101"/>
  <c r="AV88" i="101"/>
  <c r="AT88" i="101"/>
  <c r="AR88" i="101"/>
  <c r="AP88" i="101"/>
  <c r="AN88" i="101"/>
  <c r="AL88" i="101"/>
  <c r="BY87" i="101"/>
  <c r="BW87" i="101"/>
  <c r="BU87" i="101"/>
  <c r="BS87" i="101"/>
  <c r="BQ87" i="101"/>
  <c r="BO87" i="101"/>
  <c r="BM87" i="101"/>
  <c r="BK87" i="101"/>
  <c r="BI87" i="101"/>
  <c r="BF87" i="101"/>
  <c r="BC87" i="101"/>
  <c r="BA87" i="101"/>
  <c r="AX87" i="101"/>
  <c r="AV87" i="101"/>
  <c r="AT87" i="101"/>
  <c r="AR87" i="101"/>
  <c r="AP87" i="101"/>
  <c r="AN87" i="101"/>
  <c r="AL87" i="101"/>
  <c r="D87" i="101"/>
  <c r="BY84" i="101"/>
  <c r="BW84" i="101"/>
  <c r="BU84" i="101"/>
  <c r="BS84" i="101"/>
  <c r="BQ84" i="101"/>
  <c r="BO84" i="101"/>
  <c r="BM84" i="101"/>
  <c r="BK84" i="101"/>
  <c r="BI84" i="101"/>
  <c r="BF84" i="101"/>
  <c r="BC84" i="101"/>
  <c r="BA84" i="101"/>
  <c r="AX84" i="101"/>
  <c r="AV84" i="101"/>
  <c r="AT84" i="101"/>
  <c r="AR84" i="101"/>
  <c r="AP84" i="101"/>
  <c r="AN84" i="101"/>
  <c r="AL84" i="101"/>
  <c r="BY83" i="101"/>
  <c r="BW83" i="101"/>
  <c r="BU83" i="101"/>
  <c r="BS83" i="101"/>
  <c r="BQ83" i="101"/>
  <c r="BO83" i="101"/>
  <c r="BM83" i="101"/>
  <c r="BK83" i="101"/>
  <c r="BI83" i="101"/>
  <c r="BF83" i="101"/>
  <c r="BC83" i="101"/>
  <c r="BA83" i="101"/>
  <c r="AX83" i="101"/>
  <c r="AV83" i="101"/>
  <c r="AT83" i="101"/>
  <c r="AR83" i="101"/>
  <c r="AP83" i="101"/>
  <c r="AN83" i="101"/>
  <c r="AL83" i="101"/>
  <c r="BY82" i="101"/>
  <c r="BW82" i="101"/>
  <c r="BU82" i="101"/>
  <c r="BS82" i="101"/>
  <c r="BQ82" i="101"/>
  <c r="BO82" i="101"/>
  <c r="BM82" i="101"/>
  <c r="BK82" i="101"/>
  <c r="BI82" i="101"/>
  <c r="BF82" i="101"/>
  <c r="BC82" i="101"/>
  <c r="BA82" i="101"/>
  <c r="AX82" i="101"/>
  <c r="AV82" i="101"/>
  <c r="AT82" i="101"/>
  <c r="AR82" i="101"/>
  <c r="AP82" i="101"/>
  <c r="AN82" i="101"/>
  <c r="AL82" i="101"/>
  <c r="BY81" i="101"/>
  <c r="BW81" i="101"/>
  <c r="BU81" i="101"/>
  <c r="BS81" i="101"/>
  <c r="BQ81" i="101"/>
  <c r="BO81" i="101"/>
  <c r="BM81" i="101"/>
  <c r="BK81" i="101"/>
  <c r="BI81" i="101"/>
  <c r="BF81" i="101"/>
  <c r="BC81" i="101"/>
  <c r="BA81" i="101"/>
  <c r="AX81" i="101"/>
  <c r="AV81" i="101"/>
  <c r="AT81" i="101"/>
  <c r="AR81" i="101"/>
  <c r="AP81" i="101"/>
  <c r="AN81" i="101"/>
  <c r="AL81" i="101"/>
  <c r="D81" i="101"/>
  <c r="BY64" i="101"/>
  <c r="BW64" i="101"/>
  <c r="BU64" i="101"/>
  <c r="BS64" i="101"/>
  <c r="BQ64" i="101"/>
  <c r="BO64" i="101"/>
  <c r="BM64" i="101"/>
  <c r="BK64" i="101"/>
  <c r="BI64" i="101"/>
  <c r="BF64" i="101"/>
  <c r="BC64" i="101"/>
  <c r="BA64" i="101"/>
  <c r="AX64" i="101"/>
  <c r="AV64" i="101"/>
  <c r="AT64" i="101"/>
  <c r="AR64" i="101"/>
  <c r="AP64" i="101"/>
  <c r="AN64" i="101"/>
  <c r="AL64" i="101"/>
  <c r="BY63" i="101"/>
  <c r="BW63" i="101"/>
  <c r="BU63" i="101"/>
  <c r="BS63" i="101"/>
  <c r="BQ63" i="101"/>
  <c r="BO63" i="101"/>
  <c r="BM63" i="101"/>
  <c r="BK63" i="101"/>
  <c r="BI63" i="101"/>
  <c r="BF63" i="101"/>
  <c r="BC63" i="101"/>
  <c r="BA63" i="101"/>
  <c r="AX63" i="101"/>
  <c r="AV63" i="101"/>
  <c r="AT63" i="101"/>
  <c r="AR63" i="101"/>
  <c r="AP63" i="101"/>
  <c r="AN63" i="101"/>
  <c r="AL63" i="101"/>
  <c r="BY62" i="101"/>
  <c r="BW62" i="101"/>
  <c r="BU62" i="101"/>
  <c r="BS62" i="101"/>
  <c r="BQ62" i="101"/>
  <c r="BO62" i="101"/>
  <c r="BM62" i="101"/>
  <c r="BK62" i="101"/>
  <c r="BI62" i="101"/>
  <c r="BF62" i="101"/>
  <c r="BC62" i="101"/>
  <c r="BA62" i="101"/>
  <c r="AX62" i="101"/>
  <c r="AV62" i="101"/>
  <c r="AT62" i="101"/>
  <c r="AR62" i="101"/>
  <c r="AP62" i="101"/>
  <c r="AN62" i="101"/>
  <c r="AL62" i="101"/>
  <c r="BY61" i="101"/>
  <c r="BW61" i="101"/>
  <c r="BU61" i="101"/>
  <c r="BS61" i="101"/>
  <c r="BQ61" i="101"/>
  <c r="BO61" i="101"/>
  <c r="BM61" i="101"/>
  <c r="BK61" i="101"/>
  <c r="BI61" i="101"/>
  <c r="BF61" i="101"/>
  <c r="BC61" i="101"/>
  <c r="BA61" i="101"/>
  <c r="AX61" i="101"/>
  <c r="AV61" i="101"/>
  <c r="AT61" i="101"/>
  <c r="AR61" i="101"/>
  <c r="AP61" i="101"/>
  <c r="AN61" i="101"/>
  <c r="AL61" i="101"/>
  <c r="D61" i="101"/>
  <c r="BY60" i="101"/>
  <c r="BW60" i="101"/>
  <c r="BU60" i="101"/>
  <c r="BS60" i="101"/>
  <c r="BQ60" i="101"/>
  <c r="BO60" i="101"/>
  <c r="BM60" i="101"/>
  <c r="BK60" i="101"/>
  <c r="BI60" i="101"/>
  <c r="BF60" i="101"/>
  <c r="BC60" i="101"/>
  <c r="BA60" i="101"/>
  <c r="AX60" i="101"/>
  <c r="AV60" i="101"/>
  <c r="AT60" i="101"/>
  <c r="AR60" i="101"/>
  <c r="AP60" i="101"/>
  <c r="AN60" i="101"/>
  <c r="AL60" i="101"/>
  <c r="BY59" i="101"/>
  <c r="BW59" i="101"/>
  <c r="BU59" i="101"/>
  <c r="BS59" i="101"/>
  <c r="BQ59" i="101"/>
  <c r="BO59" i="101"/>
  <c r="BM59" i="101"/>
  <c r="BK59" i="101"/>
  <c r="BI59" i="101"/>
  <c r="BF59" i="101"/>
  <c r="BC59" i="101"/>
  <c r="BA59" i="101"/>
  <c r="AX59" i="101"/>
  <c r="AV59" i="101"/>
  <c r="AT59" i="101"/>
  <c r="AR59" i="101"/>
  <c r="AP59" i="101"/>
  <c r="AN59" i="101"/>
  <c r="AL59" i="101"/>
  <c r="D59" i="101"/>
  <c r="BY58" i="101"/>
  <c r="BW58" i="101"/>
  <c r="BU58" i="101"/>
  <c r="BS58" i="101"/>
  <c r="BQ58" i="101"/>
  <c r="BO58" i="101"/>
  <c r="BM58" i="101"/>
  <c r="BK58" i="101"/>
  <c r="BI58" i="101"/>
  <c r="BF58" i="101"/>
  <c r="BC58" i="101"/>
  <c r="BA58" i="101"/>
  <c r="AX58" i="101"/>
  <c r="AV58" i="101"/>
  <c r="AT58" i="101"/>
  <c r="AR58" i="101"/>
  <c r="AP58" i="101"/>
  <c r="AN58" i="101"/>
  <c r="AL58" i="101"/>
  <c r="BY57" i="101"/>
  <c r="BW57" i="101"/>
  <c r="BU57" i="101"/>
  <c r="BS57" i="101"/>
  <c r="BQ57" i="101"/>
  <c r="BO57" i="101"/>
  <c r="BM57" i="101"/>
  <c r="BK57" i="101"/>
  <c r="BI57" i="101"/>
  <c r="BF57" i="101"/>
  <c r="BC57" i="101"/>
  <c r="BA57" i="101"/>
  <c r="AX57" i="101"/>
  <c r="AV57" i="101"/>
  <c r="AT57" i="101"/>
  <c r="AR57" i="101"/>
  <c r="AP57" i="101"/>
  <c r="AN57" i="101"/>
  <c r="AL57" i="101"/>
  <c r="D57" i="101"/>
  <c r="BY56" i="101"/>
  <c r="BW56" i="101"/>
  <c r="BU56" i="101"/>
  <c r="BS56" i="101"/>
  <c r="BQ56" i="101"/>
  <c r="BO56" i="101"/>
  <c r="BM56" i="101"/>
  <c r="BK56" i="101"/>
  <c r="BI56" i="101"/>
  <c r="BF56" i="101"/>
  <c r="BC56" i="101"/>
  <c r="BA56" i="101"/>
  <c r="AX56" i="101"/>
  <c r="AV56" i="101"/>
  <c r="AT56" i="101"/>
  <c r="AR56" i="101"/>
  <c r="AP56" i="101"/>
  <c r="AN56" i="101"/>
  <c r="AL56" i="101"/>
  <c r="BY55" i="101"/>
  <c r="BW55" i="101"/>
  <c r="BU55" i="101"/>
  <c r="BS55" i="101"/>
  <c r="BQ55" i="101"/>
  <c r="BO55" i="101"/>
  <c r="BM55" i="101"/>
  <c r="BK55" i="101"/>
  <c r="BI55" i="101"/>
  <c r="BF55" i="101"/>
  <c r="BC55" i="101"/>
  <c r="BA55" i="101"/>
  <c r="AX55" i="101"/>
  <c r="AV55" i="101"/>
  <c r="AT55" i="101"/>
  <c r="AR55" i="101"/>
  <c r="AP55" i="101"/>
  <c r="AN55" i="101"/>
  <c r="AL55" i="101"/>
  <c r="BY54" i="101"/>
  <c r="BW54" i="101"/>
  <c r="BU54" i="101"/>
  <c r="BS54" i="101"/>
  <c r="BQ54" i="101"/>
  <c r="BO54" i="101"/>
  <c r="BM54" i="101"/>
  <c r="BK54" i="101"/>
  <c r="BI54" i="101"/>
  <c r="BF54" i="101"/>
  <c r="BC54" i="101"/>
  <c r="BA54" i="101"/>
  <c r="AX54" i="101"/>
  <c r="AV54"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r="BM53" i="101"/>
  <c r="BK53" i="101"/>
  <c r="BI53" i="101"/>
  <c r="BF53" i="101"/>
  <c r="BC53" i="101"/>
  <c r="BA53" i="101"/>
  <c r="AX53" i="101"/>
  <c r="AV53" i="101"/>
  <c r="AT53" i="101"/>
  <c r="AR53" i="101"/>
  <c r="AP53" i="101"/>
  <c r="AN53" i="101"/>
  <c r="AL53" i="101"/>
  <c r="D53" i="101"/>
  <c r="BY46" i="101"/>
  <c r="BW46" i="101"/>
  <c r="BU46" i="101"/>
  <c r="BS46" i="101"/>
  <c r="BQ46" i="101"/>
  <c r="BO46" i="101"/>
  <c r="BM46" i="101"/>
  <c r="BK46" i="101"/>
  <c r="BI46" i="101"/>
  <c r="BF46" i="101"/>
  <c r="BC46" i="101"/>
  <c r="BA46" i="101"/>
  <c r="AX46" i="101"/>
  <c r="AV46" i="101"/>
  <c r="AT46" i="101"/>
  <c r="AR46" i="101"/>
  <c r="AP46" i="101"/>
  <c r="AN46" i="101"/>
  <c r="AL46" i="101"/>
  <c r="BY45" i="101"/>
  <c r="BW45" i="101"/>
  <c r="BU45" i="101"/>
  <c r="BS45" i="101"/>
  <c r="BQ45" i="101"/>
  <c r="BO45" i="101"/>
  <c r="BM45" i="101"/>
  <c r="BK45" i="101"/>
  <c r="BI45" i="101"/>
  <c r="BF45" i="101"/>
  <c r="BC45" i="101"/>
  <c r="BA45" i="101"/>
  <c r="AX45" i="101"/>
  <c r="AV45" i="101"/>
  <c r="AT45" i="101"/>
  <c r="AR45" i="101"/>
  <c r="AP45" i="101"/>
  <c r="AN45" i="101"/>
  <c r="AL45" i="101"/>
  <c r="D45" i="101"/>
  <c r="BY44" i="101"/>
  <c r="BW44" i="101"/>
  <c r="BU44" i="101"/>
  <c r="BS44" i="101"/>
  <c r="BQ44" i="101"/>
  <c r="BO44" i="101"/>
  <c r="BM44" i="101"/>
  <c r="BK44" i="101"/>
  <c r="BI44" i="101"/>
  <c r="BF44" i="101"/>
  <c r="BC44" i="101"/>
  <c r="BA44" i="101"/>
  <c r="AX44" i="101"/>
  <c r="AV44" i="101"/>
  <c r="AT44" i="101"/>
  <c r="AR44" i="101"/>
  <c r="AP44" i="101"/>
  <c r="AN44" i="101"/>
  <c r="AL44" i="101"/>
  <c r="BY43" i="101"/>
  <c r="BW43" i="101"/>
  <c r="BU43" i="101"/>
  <c r="BS43" i="101"/>
  <c r="BQ43" i="101"/>
  <c r="BO43" i="101"/>
  <c r="BM43" i="101"/>
  <c r="BK43" i="101"/>
  <c r="BI43" i="101"/>
  <c r="BF43" i="101"/>
  <c r="BC43" i="101"/>
  <c r="BA43" i="101"/>
  <c r="AX43" i="101"/>
  <c r="AV43" i="101"/>
  <c r="AT43" i="101"/>
  <c r="AR43" i="101"/>
  <c r="AP43" i="101"/>
  <c r="AN43" i="101"/>
  <c r="AL43" i="101"/>
  <c r="D43" i="101"/>
  <c r="BY42" i="101"/>
  <c r="BW42" i="101"/>
  <c r="BU42" i="101"/>
  <c r="BS42" i="101"/>
  <c r="BQ42" i="101"/>
  <c r="BO42" i="101"/>
  <c r="BM42" i="101"/>
  <c r="BK42" i="101"/>
  <c r="BI42" i="101"/>
  <c r="BF42" i="101"/>
  <c r="BC42" i="101"/>
  <c r="BA42" i="101"/>
  <c r="AX42" i="101"/>
  <c r="AV42" i="101"/>
  <c r="AT42" i="101"/>
  <c r="AR42" i="101"/>
  <c r="AP42" i="101"/>
  <c r="AN42" i="101"/>
  <c r="AL42" i="101"/>
  <c r="BY41" i="101"/>
  <c r="BW41" i="101"/>
  <c r="BU41" i="101"/>
  <c r="BS41" i="101"/>
  <c r="BQ41" i="101"/>
  <c r="BO41" i="101"/>
  <c r="BM41" i="101"/>
  <c r="BK41" i="101"/>
  <c r="BI41" i="101"/>
  <c r="BF41" i="101"/>
  <c r="BC41" i="101"/>
  <c r="BA41" i="101"/>
  <c r="AX41" i="101"/>
  <c r="AV41" i="101"/>
  <c r="AT41" i="101"/>
  <c r="AR41" i="101"/>
  <c r="AP41" i="101"/>
  <c r="AN41" i="101"/>
  <c r="AL41" i="101"/>
  <c r="D41" i="101"/>
  <c r="BY36" i="101"/>
  <c r="BW36" i="101"/>
  <c r="BU36" i="101"/>
  <c r="BS36" i="101"/>
  <c r="BQ36" i="101"/>
  <c r="BO36" i="101"/>
  <c r="BM36" i="101"/>
  <c r="BK36" i="101"/>
  <c r="BI36" i="101"/>
  <c r="BF36" i="101"/>
  <c r="BC36" i="101"/>
  <c r="BA36" i="101"/>
  <c r="AX36" i="101"/>
  <c r="AV36" i="101"/>
  <c r="AT36" i="101"/>
  <c r="AR36" i="101"/>
  <c r="AP36" i="101"/>
  <c r="AN36" i="101"/>
  <c r="AL36" i="101"/>
  <c r="BY35" i="101"/>
  <c r="BW35" i="101"/>
  <c r="BU35" i="101"/>
  <c r="BS35" i="101"/>
  <c r="BQ35" i="101"/>
  <c r="BO35" i="101"/>
  <c r="BM35" i="101"/>
  <c r="BK35" i="101"/>
  <c r="BI35" i="101"/>
  <c r="BF35" i="101"/>
  <c r="BC35" i="101"/>
  <c r="BA35" i="101"/>
  <c r="AX35" i="101"/>
  <c r="AV35" i="101"/>
  <c r="AT35" i="101"/>
  <c r="AR35" i="101"/>
  <c r="AP35" i="101"/>
  <c r="AN35" i="101"/>
  <c r="AL35" i="101"/>
  <c r="D35" i="101"/>
  <c r="BY30" i="101"/>
  <c r="BW30" i="101"/>
  <c r="BU30" i="101"/>
  <c r="BS30" i="101"/>
  <c r="BQ30" i="101"/>
  <c r="BO30" i="101"/>
  <c r="BM30" i="101"/>
  <c r="BK30" i="101"/>
  <c r="BI30" i="101"/>
  <c r="BF30" i="101"/>
  <c r="BC30" i="101"/>
  <c r="BA30" i="101"/>
  <c r="AX30" i="101"/>
  <c r="AV30" i="101"/>
  <c r="AT30" i="101"/>
  <c r="AR30" i="101"/>
  <c r="AP30" i="101"/>
  <c r="AN30" i="101"/>
  <c r="AL30" i="101"/>
  <c r="BY29" i="101"/>
  <c r="BW29" i="101"/>
  <c r="BU29" i="101"/>
  <c r="BS29" i="101"/>
  <c r="BQ29" i="101"/>
  <c r="BO29" i="101"/>
  <c r="BM29" i="101"/>
  <c r="BK29" i="101"/>
  <c r="BI29" i="101"/>
  <c r="BF29" i="101"/>
  <c r="BC29" i="101"/>
  <c r="BA29" i="101"/>
  <c r="AX29" i="101"/>
  <c r="AV29" i="101"/>
  <c r="AT29" i="101"/>
  <c r="AR29" i="101"/>
  <c r="AP29" i="101"/>
  <c r="AN29" i="101"/>
  <c r="AL29" i="101"/>
  <c r="D29" i="101"/>
  <c r="BY24" i="101"/>
  <c r="BW24" i="101"/>
  <c r="BU24" i="101"/>
  <c r="BS24" i="101"/>
  <c r="BQ24" i="101"/>
  <c r="BO24" i="101"/>
  <c r="BM24" i="101"/>
  <c r="BK24" i="101"/>
  <c r="BI24" i="101"/>
  <c r="BF24" i="101"/>
  <c r="BC24" i="101"/>
  <c r="BA24" i="101"/>
  <c r="AX24" i="101"/>
  <c r="AV24" i="101"/>
  <c r="AT24" i="101"/>
  <c r="AR24" i="101"/>
  <c r="AP24" i="101"/>
  <c r="AN24" i="101"/>
  <c r="AL24" i="101"/>
  <c r="BY23" i="101"/>
  <c r="BW23" i="101"/>
  <c r="BU23" i="101"/>
  <c r="BS23" i="101"/>
  <c r="BQ23" i="101"/>
  <c r="BO23" i="101"/>
  <c r="BM23" i="101"/>
  <c r="BK23" i="101"/>
  <c r="BI23" i="101"/>
  <c r="BF23" i="101"/>
  <c r="BC23" i="101"/>
  <c r="BA23" i="101"/>
  <c r="AX23" i="101"/>
  <c r="AV23" i="101"/>
  <c r="AT23" i="101"/>
  <c r="AR23" i="101"/>
  <c r="AP23" i="101"/>
  <c r="AN23" i="101"/>
  <c r="AL23" i="101"/>
  <c r="D23" i="101"/>
  <c r="BY188" i="100"/>
  <c r="BW188" i="100"/>
  <c r="BU188" i="100"/>
  <c r="BS188" i="100"/>
  <c r="BQ188" i="100"/>
  <c r="BO188" i="100"/>
  <c r="BM188" i="100"/>
  <c r="BK188" i="100"/>
  <c r="BI188" i="100"/>
  <c r="BF188" i="100"/>
  <c r="BC188" i="100"/>
  <c r="BA188" i="100"/>
  <c r="AX188" i="100"/>
  <c r="AV188" i="100"/>
  <c r="AT188" i="100"/>
  <c r="AR188" i="100"/>
  <c r="AP188" i="100"/>
  <c r="AN188" i="100"/>
  <c r="AL188" i="100"/>
  <c r="BY187" i="100"/>
  <c r="BW187" i="100"/>
  <c r="BU187" i="100"/>
  <c r="BS187" i="100"/>
  <c r="BQ187" i="100"/>
  <c r="BO187" i="100"/>
  <c r="BM187" i="100"/>
  <c r="BK187" i="100"/>
  <c r="BI187" i="100"/>
  <c r="BF187" i="100"/>
  <c r="BC187" i="100"/>
  <c r="BA187" i="100"/>
  <c r="AX187" i="100"/>
  <c r="AV187" i="100"/>
  <c r="AT187" i="100"/>
  <c r="AR187" i="100"/>
  <c r="AP187" i="100"/>
  <c r="AN187" i="100"/>
  <c r="AL187" i="100"/>
  <c r="D187" i="100"/>
  <c r="BY180" i="100"/>
  <c r="BW180" i="100"/>
  <c r="BU180" i="100"/>
  <c r="BS180" i="100"/>
  <c r="BQ180" i="100"/>
  <c r="BO180" i="100"/>
  <c r="BM180" i="100"/>
  <c r="BK180" i="100"/>
  <c r="BI180" i="100"/>
  <c r="BF180" i="100"/>
  <c r="BC180" i="100"/>
  <c r="BA180" i="100"/>
  <c r="AX180" i="100"/>
  <c r="AV180" i="100"/>
  <c r="AT180" i="100"/>
  <c r="AR180" i="100"/>
  <c r="AP180" i="100"/>
  <c r="AN180" i="100"/>
  <c r="AL180" i="100"/>
  <c r="BY179" i="100"/>
  <c r="BW179" i="100"/>
  <c r="BU179" i="100"/>
  <c r="BS179" i="100"/>
  <c r="BQ179" i="100"/>
  <c r="BO179" i="100"/>
  <c r="BM179" i="100"/>
  <c r="BK179" i="100"/>
  <c r="BI179" i="100"/>
  <c r="BF179" i="100"/>
  <c r="BC179" i="100"/>
  <c r="BA179" i="100"/>
  <c r="AX179" i="100"/>
  <c r="AV179" i="100"/>
  <c r="AT179" i="100"/>
  <c r="AR179" i="100"/>
  <c r="AP179" i="100"/>
  <c r="AN179" i="100"/>
  <c r="AL179" i="100"/>
  <c r="D179" i="100"/>
  <c r="BY178" i="100"/>
  <c r="BW178" i="100"/>
  <c r="BU178" i="100"/>
  <c r="BS178" i="100"/>
  <c r="BQ178" i="100"/>
  <c r="BO178" i="100"/>
  <c r="BM178" i="100"/>
  <c r="BK178" i="100"/>
  <c r="BI178" i="100"/>
  <c r="BF178" i="100"/>
  <c r="BC178" i="100"/>
  <c r="BA178" i="100"/>
  <c r="AX178" i="100"/>
  <c r="AV178" i="100"/>
  <c r="AT178" i="100"/>
  <c r="AR178" i="100"/>
  <c r="AP178" i="100"/>
  <c r="AN178" i="100"/>
  <c r="AL178" i="100"/>
  <c r="BY177" i="100"/>
  <c r="BW177" i="100"/>
  <c r="BU177" i="100"/>
  <c r="BS177" i="100"/>
  <c r="BQ177" i="100"/>
  <c r="BO177" i="100"/>
  <c r="BM177" i="100"/>
  <c r="BK177" i="100"/>
  <c r="BI177" i="100"/>
  <c r="BF177" i="100"/>
  <c r="BC177" i="100"/>
  <c r="BA177" i="100"/>
  <c r="AX177" i="100"/>
  <c r="AV177" i="100"/>
  <c r="AT177" i="100"/>
  <c r="AR177" i="100"/>
  <c r="AP177" i="100"/>
  <c r="AN177" i="100"/>
  <c r="AL177" i="100"/>
  <c r="D177" i="100"/>
  <c r="BY172" i="100"/>
  <c r="BW172" i="100"/>
  <c r="BU172" i="100"/>
  <c r="BS172" i="100"/>
  <c r="BQ172" i="100"/>
  <c r="BO172" i="100"/>
  <c r="BM172" i="100"/>
  <c r="BK172" i="100"/>
  <c r="BI172" i="100"/>
  <c r="BF172" i="100"/>
  <c r="BC172" i="100"/>
  <c r="BA172" i="100"/>
  <c r="AX172" i="100"/>
  <c r="AV172" i="100"/>
  <c r="AT172" i="100"/>
  <c r="AR172" i="100"/>
  <c r="AP172" i="100"/>
  <c r="AN172" i="100"/>
  <c r="AL172" i="100"/>
  <c r="BY171" i="100"/>
  <c r="BW171" i="100"/>
  <c r="BU171" i="100"/>
  <c r="BS171" i="100"/>
  <c r="BQ171" i="100"/>
  <c r="BO171" i="100"/>
  <c r="BM171" i="100"/>
  <c r="BK171" i="100"/>
  <c r="BI171" i="100"/>
  <c r="BF171" i="100"/>
  <c r="BC171" i="100"/>
  <c r="BA171" i="100"/>
  <c r="AX171" i="100"/>
  <c r="AV171" i="100"/>
  <c r="AT171" i="100"/>
  <c r="AR171" i="100"/>
  <c r="AP171" i="100"/>
  <c r="AN171" i="100"/>
  <c r="AL171" i="100"/>
  <c r="D171" i="100"/>
  <c r="BY166" i="100"/>
  <c r="BW166" i="100"/>
  <c r="BU166" i="100"/>
  <c r="BS166" i="100"/>
  <c r="BQ166" i="100"/>
  <c r="BO166" i="100"/>
  <c r="BM166" i="100"/>
  <c r="BK166" i="100"/>
  <c r="BI166" i="100"/>
  <c r="BF166" i="100"/>
  <c r="BC166" i="100"/>
  <c r="BA166" i="100"/>
  <c r="AX166" i="100"/>
  <c r="AV166" i="100"/>
  <c r="AT166" i="100"/>
  <c r="AR166" i="100"/>
  <c r="AP166" i="100"/>
  <c r="AN166" i="100"/>
  <c r="AL166" i="100"/>
  <c r="BY165" i="100"/>
  <c r="BW165" i="100"/>
  <c r="BU165" i="100"/>
  <c r="BS165" i="100"/>
  <c r="BQ165" i="100"/>
  <c r="BO165" i="100"/>
  <c r="BM165" i="100"/>
  <c r="BK165" i="100"/>
  <c r="BI165" i="100"/>
  <c r="BF165" i="100"/>
  <c r="BC165" i="100"/>
  <c r="BA165" i="100"/>
  <c r="AX165" i="100"/>
  <c r="AV165" i="100"/>
  <c r="AT165" i="100"/>
  <c r="AR165" i="100"/>
  <c r="AP165" i="100"/>
  <c r="AN165" i="100"/>
  <c r="AL165" i="100"/>
  <c r="D165" i="100"/>
  <c r="BY162" i="100"/>
  <c r="BW162" i="100"/>
  <c r="BU162" i="100"/>
  <c r="BS162" i="100"/>
  <c r="BQ162" i="100"/>
  <c r="BO162" i="100"/>
  <c r="BM162" i="100"/>
  <c r="BK162" i="100"/>
  <c r="BI162" i="100"/>
  <c r="BF162" i="100"/>
  <c r="BC162" i="100"/>
  <c r="BA162" i="100"/>
  <c r="AX162" i="100"/>
  <c r="AV162" i="100"/>
  <c r="AT162" i="100"/>
  <c r="AR162" i="100"/>
  <c r="AP162" i="100"/>
  <c r="AN162" i="100"/>
  <c r="AL162" i="100"/>
  <c r="BY161" i="100"/>
  <c r="BW161" i="100"/>
  <c r="BU161" i="100"/>
  <c r="BS161" i="100"/>
  <c r="BQ161" i="100"/>
  <c r="BO161" i="100"/>
  <c r="BM161" i="100"/>
  <c r="BK161" i="100"/>
  <c r="BI161" i="100"/>
  <c r="BF161" i="100"/>
  <c r="BC161" i="100"/>
  <c r="BA161" i="100"/>
  <c r="AX161" i="100"/>
  <c r="AV161" i="100"/>
  <c r="AT161" i="100"/>
  <c r="AR161" i="100"/>
  <c r="AP161" i="100"/>
  <c r="AN161" i="100"/>
  <c r="AL161" i="100"/>
  <c r="BY158" i="100"/>
  <c r="BW158" i="100"/>
  <c r="BU158" i="100"/>
  <c r="BS158" i="100"/>
  <c r="BQ158" i="100"/>
  <c r="BO158" i="100"/>
  <c r="BM158" i="100"/>
  <c r="BK158" i="100"/>
  <c r="BI158" i="100"/>
  <c r="BF158" i="100"/>
  <c r="BC158" i="100"/>
  <c r="BA158" i="100"/>
  <c r="AX158" i="100"/>
  <c r="AV158" i="100"/>
  <c r="AT158" i="100"/>
  <c r="AR158" i="100"/>
  <c r="AP158" i="100"/>
  <c r="AN158" i="100"/>
  <c r="AL158" i="100"/>
  <c r="BY157" i="100"/>
  <c r="BW157" i="100"/>
  <c r="BU157" i="100"/>
  <c r="BS157" i="100"/>
  <c r="BQ157" i="100"/>
  <c r="BO157" i="100"/>
  <c r="BM157" i="100"/>
  <c r="BK157" i="100"/>
  <c r="BI157" i="100"/>
  <c r="BF157" i="100"/>
  <c r="BC157" i="100"/>
  <c r="BA157" i="100"/>
  <c r="AX157" i="100"/>
  <c r="AV157" i="100"/>
  <c r="AT157" i="100"/>
  <c r="AR157" i="100"/>
  <c r="AP157" i="100"/>
  <c r="AN157" i="100"/>
  <c r="AL157" i="100"/>
  <c r="D157" i="100"/>
  <c r="BY156" i="100"/>
  <c r="BW156" i="100"/>
  <c r="BU156" i="100"/>
  <c r="BS156" i="100"/>
  <c r="BQ156" i="100"/>
  <c r="BO156" i="100"/>
  <c r="BM156" i="100"/>
  <c r="BK156" i="100"/>
  <c r="BI156" i="100"/>
  <c r="BF156" i="100"/>
  <c r="BC156" i="100"/>
  <c r="BA156" i="100"/>
  <c r="AX156" i="100"/>
  <c r="AV156" i="100"/>
  <c r="AT156" i="100"/>
  <c r="AR156" i="100"/>
  <c r="AP156" i="100"/>
  <c r="AN156" i="100"/>
  <c r="AL156" i="100"/>
  <c r="BY155" i="100"/>
  <c r="BW155" i="100"/>
  <c r="BU155" i="100"/>
  <c r="BS155" i="100"/>
  <c r="BQ155" i="100"/>
  <c r="BO155" i="100"/>
  <c r="BM155" i="100"/>
  <c r="BK155" i="100"/>
  <c r="BI155" i="100"/>
  <c r="BF155" i="100"/>
  <c r="BC155" i="100"/>
  <c r="BA155" i="100"/>
  <c r="AX155" i="100"/>
  <c r="AV155" i="100"/>
  <c r="AT155" i="100"/>
  <c r="AR155" i="100"/>
  <c r="AP155" i="100"/>
  <c r="AN155" i="100"/>
  <c r="AL155" i="100"/>
  <c r="D155" i="100"/>
  <c r="BY152" i="100"/>
  <c r="BW152" i="100"/>
  <c r="BU152" i="100"/>
  <c r="BS152" i="100"/>
  <c r="BQ152" i="100"/>
  <c r="BO152" i="100"/>
  <c r="BM152" i="100"/>
  <c r="BK152" i="100"/>
  <c r="BI152" i="100"/>
  <c r="BF152" i="100"/>
  <c r="BC152" i="100"/>
  <c r="BA152" i="100"/>
  <c r="AX152" i="100"/>
  <c r="AV152" i="100"/>
  <c r="AT152" i="100"/>
  <c r="AR152" i="100"/>
  <c r="AP152" i="100"/>
  <c r="AN152" i="100"/>
  <c r="AL152" i="100"/>
  <c r="BY151" i="100"/>
  <c r="BW151" i="100"/>
  <c r="BU151" i="100"/>
  <c r="BS151" i="100"/>
  <c r="BQ151" i="100"/>
  <c r="BO151" i="100"/>
  <c r="BM151" i="100"/>
  <c r="BK151" i="100"/>
  <c r="BI151" i="100"/>
  <c r="BF151" i="100"/>
  <c r="BC151" i="100"/>
  <c r="BA151" i="100"/>
  <c r="AX151" i="100"/>
  <c r="AV151" i="100"/>
  <c r="AT151" i="100"/>
  <c r="AR151" i="100"/>
  <c r="AP151" i="100"/>
  <c r="AN151" i="100"/>
  <c r="AL151" i="100"/>
  <c r="D151" i="100"/>
  <c r="BY150" i="100"/>
  <c r="BW150" i="100"/>
  <c r="BU150" i="100"/>
  <c r="BS150" i="100"/>
  <c r="BQ150" i="100"/>
  <c r="BO150" i="100"/>
  <c r="BM150" i="100"/>
  <c r="BK150" i="100"/>
  <c r="BI150" i="100"/>
  <c r="BF150" i="100"/>
  <c r="BC150" i="100"/>
  <c r="BA150" i="100"/>
  <c r="AX150" i="100"/>
  <c r="AV150" i="100"/>
  <c r="AT150" i="100"/>
  <c r="AR150" i="100"/>
  <c r="AP150" i="100"/>
  <c r="AN150" i="100"/>
  <c r="AL150" i="100"/>
  <c r="BY149" i="100"/>
  <c r="BW149" i="100"/>
  <c r="BU149" i="100"/>
  <c r="BS149" i="100"/>
  <c r="BQ149" i="100"/>
  <c r="BO149" i="100"/>
  <c r="BM149" i="100"/>
  <c r="BK149" i="100"/>
  <c r="BI149" i="100"/>
  <c r="BF149" i="100"/>
  <c r="BC149" i="100"/>
  <c r="BA149" i="100"/>
  <c r="AX149" i="100"/>
  <c r="AV149" i="100"/>
  <c r="AT149" i="100"/>
  <c r="AR149" i="100"/>
  <c r="AP149" i="100"/>
  <c r="AN149" i="100"/>
  <c r="AL149" i="100"/>
  <c r="D149" i="100"/>
  <c r="BY148" i="100"/>
  <c r="BW148" i="100"/>
  <c r="BU148" i="100"/>
  <c r="BS148" i="100"/>
  <c r="BQ148" i="100"/>
  <c r="BO148" i="100"/>
  <c r="BM148" i="100"/>
  <c r="BK148" i="100"/>
  <c r="BI148" i="100"/>
  <c r="BF148" i="100"/>
  <c r="BC148" i="100"/>
  <c r="BA148" i="100"/>
  <c r="AX148" i="100"/>
  <c r="AV148" i="100"/>
  <c r="AT148" i="100"/>
  <c r="AR148" i="100"/>
  <c r="AP148" i="100"/>
  <c r="AN148" i="100"/>
  <c r="AL148" i="100"/>
  <c r="BY147" i="100"/>
  <c r="BW147" i="100"/>
  <c r="BU147" i="100"/>
  <c r="BS147" i="100"/>
  <c r="BQ147" i="100"/>
  <c r="BO147" i="100"/>
  <c r="BM147" i="100"/>
  <c r="BK147" i="100"/>
  <c r="BI147" i="100"/>
  <c r="BF147" i="100"/>
  <c r="BC147" i="100"/>
  <c r="BA147" i="100"/>
  <c r="AX147" i="100"/>
  <c r="AV147" i="100"/>
  <c r="AT147" i="100"/>
  <c r="AR147" i="100"/>
  <c r="AP147" i="100"/>
  <c r="AN147" i="100"/>
  <c r="AL147" i="100"/>
  <c r="D147" i="100"/>
  <c r="BY144" i="100"/>
  <c r="BW144" i="100"/>
  <c r="BU144" i="100"/>
  <c r="BS144" i="100"/>
  <c r="BQ144" i="100"/>
  <c r="BO144" i="100"/>
  <c r="BM144" i="100"/>
  <c r="BK144" i="100"/>
  <c r="BI144" i="100"/>
  <c r="BF144" i="100"/>
  <c r="BC144" i="100"/>
  <c r="BA144" i="100"/>
  <c r="AX144" i="100"/>
  <c r="AV144" i="100"/>
  <c r="AT144" i="100"/>
  <c r="AR144" i="100"/>
  <c r="AP144" i="100"/>
  <c r="AN144" i="100"/>
  <c r="AL144" i="100"/>
  <c r="BY143" i="100"/>
  <c r="BW143" i="100"/>
  <c r="BU143" i="100"/>
  <c r="BS143" i="100"/>
  <c r="BQ143" i="100"/>
  <c r="BO143" i="100"/>
  <c r="BM143" i="100"/>
  <c r="BK143" i="100"/>
  <c r="BI143" i="100"/>
  <c r="BF143" i="100"/>
  <c r="BC143" i="100"/>
  <c r="BA143" i="100"/>
  <c r="AX143" i="100"/>
  <c r="AV143" i="100"/>
  <c r="AT143" i="100"/>
  <c r="AR143" i="100"/>
  <c r="AP143" i="100"/>
  <c r="AN143" i="100"/>
  <c r="AL143" i="100"/>
  <c r="D143" i="100"/>
  <c r="BY138" i="100"/>
  <c r="BW138" i="100"/>
  <c r="BU138" i="100"/>
  <c r="BS138" i="100"/>
  <c r="BQ138" i="100"/>
  <c r="BO138" i="100"/>
  <c r="BM138" i="100"/>
  <c r="BK138" i="100"/>
  <c r="BI138" i="100"/>
  <c r="BF138" i="100"/>
  <c r="BC138" i="100"/>
  <c r="BA138" i="100"/>
  <c r="AX138" i="100"/>
  <c r="AV138" i="100"/>
  <c r="AT138" i="100"/>
  <c r="AR138" i="100"/>
  <c r="AP138" i="100"/>
  <c r="AN138" i="100"/>
  <c r="AL138" i="100"/>
  <c r="BY137" i="100"/>
  <c r="BW137" i="100"/>
  <c r="BU137" i="100"/>
  <c r="BS137" i="100"/>
  <c r="BQ137" i="100"/>
  <c r="BO137" i="100"/>
  <c r="BM137" i="100"/>
  <c r="BK137" i="100"/>
  <c r="BI137" i="100"/>
  <c r="BF137" i="100"/>
  <c r="BC137" i="100"/>
  <c r="BA137" i="100"/>
  <c r="AX137" i="100"/>
  <c r="AV137" i="100"/>
  <c r="AT137" i="100"/>
  <c r="AR137" i="100"/>
  <c r="AP137" i="100"/>
  <c r="AN137" i="100"/>
  <c r="AL137" i="100"/>
  <c r="BY130" i="100"/>
  <c r="BW130" i="100"/>
  <c r="BU130" i="100"/>
  <c r="BS130" i="100"/>
  <c r="BQ130" i="100"/>
  <c r="BO130" i="100"/>
  <c r="BM130" i="100"/>
  <c r="BK130" i="100"/>
  <c r="BI130" i="100"/>
  <c r="BF130" i="100"/>
  <c r="BC130" i="100"/>
  <c r="BA130" i="100"/>
  <c r="AX130" i="100"/>
  <c r="AV130" i="100"/>
  <c r="AT130" i="100"/>
  <c r="AR130" i="100"/>
  <c r="AP130" i="100"/>
  <c r="AN130" i="100"/>
  <c r="AL130" i="100"/>
  <c r="BY129" i="100"/>
  <c r="BW129" i="100"/>
  <c r="BU129" i="100"/>
  <c r="BS129" i="100"/>
  <c r="BQ129" i="100"/>
  <c r="BO129" i="100"/>
  <c r="BM129" i="100"/>
  <c r="BK129" i="100"/>
  <c r="BI129" i="100"/>
  <c r="BF129" i="100"/>
  <c r="BC129" i="100"/>
  <c r="BA129" i="100"/>
  <c r="AX129" i="100"/>
  <c r="AV129" i="100"/>
  <c r="AT129" i="100"/>
  <c r="AR129" i="100"/>
  <c r="AP129" i="100"/>
  <c r="AN129" i="100"/>
  <c r="AL129" i="100"/>
  <c r="BY126" i="100"/>
  <c r="BW126" i="100"/>
  <c r="BU126" i="100"/>
  <c r="BS126" i="100"/>
  <c r="BQ126" i="100"/>
  <c r="BO126" i="100"/>
  <c r="BM126" i="100"/>
  <c r="BK126" i="100"/>
  <c r="BI126" i="100"/>
  <c r="BF126" i="100"/>
  <c r="BC126" i="100"/>
  <c r="BA126" i="100"/>
  <c r="AX126" i="100"/>
  <c r="AV126" i="100"/>
  <c r="AT126" i="100"/>
  <c r="AR126" i="100"/>
  <c r="AP126" i="100"/>
  <c r="AN126" i="100"/>
  <c r="AL126" i="100"/>
  <c r="BY125" i="100"/>
  <c r="BW125" i="100"/>
  <c r="BU125" i="100"/>
  <c r="BS125" i="100"/>
  <c r="BQ125" i="100"/>
  <c r="BO125" i="100"/>
  <c r="BM125" i="100"/>
  <c r="BK125" i="100"/>
  <c r="BI125" i="100"/>
  <c r="BF125" i="100"/>
  <c r="BC125" i="100"/>
  <c r="BA125" i="100"/>
  <c r="AX125" i="100"/>
  <c r="AV125" i="100"/>
  <c r="AT125" i="100"/>
  <c r="AR125" i="100"/>
  <c r="AP125" i="100"/>
  <c r="AN125" i="100"/>
  <c r="AL125" i="100"/>
  <c r="BY124" i="100"/>
  <c r="BW124" i="100"/>
  <c r="BU124" i="100"/>
  <c r="BS124" i="100"/>
  <c r="BQ124" i="100"/>
  <c r="BO124" i="100"/>
  <c r="BM124" i="100"/>
  <c r="BK124" i="100"/>
  <c r="BI124" i="100"/>
  <c r="BF124" i="100"/>
  <c r="BC124" i="100"/>
  <c r="BA124" i="100"/>
  <c r="AX124" i="100"/>
  <c r="AV124" i="100"/>
  <c r="AT124" i="100"/>
  <c r="AR124" i="100"/>
  <c r="AP124" i="100"/>
  <c r="AN124" i="100"/>
  <c r="AL124" i="100"/>
  <c r="BY123" i="100"/>
  <c r="BW123" i="100"/>
  <c r="BU123" i="100"/>
  <c r="BS123" i="100"/>
  <c r="BQ123" i="100"/>
  <c r="BO123" i="100"/>
  <c r="BM123" i="100"/>
  <c r="BK123" i="100"/>
  <c r="BI123" i="100"/>
  <c r="BF123" i="100"/>
  <c r="BC123" i="100"/>
  <c r="BA123" i="100"/>
  <c r="AX123" i="100"/>
  <c r="AV123" i="100"/>
  <c r="AT123" i="100"/>
  <c r="AR123" i="100"/>
  <c r="AP123" i="100"/>
  <c r="AN123" i="100"/>
  <c r="AL123" i="100"/>
  <c r="BY120" i="100"/>
  <c r="BW120" i="100"/>
  <c r="BU120" i="100"/>
  <c r="BS120" i="100"/>
  <c r="BQ120" i="100"/>
  <c r="BO120" i="100"/>
  <c r="BM120" i="100"/>
  <c r="BK120" i="100"/>
  <c r="BI120" i="100"/>
  <c r="BF120" i="100"/>
  <c r="BC120" i="100"/>
  <c r="BA120" i="100"/>
  <c r="AX120" i="100"/>
  <c r="AV120" i="100"/>
  <c r="AT120" i="100"/>
  <c r="AR120" i="100"/>
  <c r="AP120" i="100"/>
  <c r="AN120" i="100"/>
  <c r="AL120" i="100"/>
  <c r="BY119" i="100"/>
  <c r="BW119" i="100"/>
  <c r="BU119" i="100"/>
  <c r="BS119" i="100"/>
  <c r="BQ119" i="100"/>
  <c r="BO119" i="100"/>
  <c r="BM119" i="100"/>
  <c r="BK119" i="100"/>
  <c r="BI119" i="100"/>
  <c r="BF119" i="100"/>
  <c r="BC119" i="100"/>
  <c r="BA119" i="100"/>
  <c r="AX119" i="100"/>
  <c r="AV119" i="100"/>
  <c r="AT119" i="100"/>
  <c r="AR119" i="100"/>
  <c r="AP119" i="100"/>
  <c r="AN119" i="100"/>
  <c r="AL119" i="100"/>
  <c r="D119" i="100"/>
  <c r="BY118" i="100"/>
  <c r="BW118" i="100"/>
  <c r="BU118" i="100"/>
  <c r="BS118" i="100"/>
  <c r="BQ118" i="100"/>
  <c r="BO118" i="100"/>
  <c r="BM118" i="100"/>
  <c r="BK118" i="100"/>
  <c r="BI118" i="100"/>
  <c r="BF118" i="100"/>
  <c r="BC118" i="100"/>
  <c r="BA118" i="100"/>
  <c r="AX118" i="100"/>
  <c r="AV118" i="100"/>
  <c r="AT118" i="100"/>
  <c r="AR118" i="100"/>
  <c r="AP118" i="100"/>
  <c r="AN118" i="100"/>
  <c r="AL118" i="100"/>
  <c r="BY117" i="100"/>
  <c r="BW117" i="100"/>
  <c r="BU117" i="100"/>
  <c r="BS117" i="100"/>
  <c r="BQ117" i="100"/>
  <c r="BO117" i="100"/>
  <c r="BM117" i="100"/>
  <c r="BK117" i="100"/>
  <c r="BI117" i="100"/>
  <c r="BF117" i="100"/>
  <c r="BC117" i="100"/>
  <c r="BA117" i="100"/>
  <c r="AX117" i="100"/>
  <c r="AV117" i="100"/>
  <c r="AT117" i="100"/>
  <c r="AR117" i="100"/>
  <c r="AP117" i="100"/>
  <c r="AN117" i="100"/>
  <c r="AL117" i="100"/>
  <c r="D117" i="100"/>
  <c r="BY114" i="100"/>
  <c r="BW114" i="100"/>
  <c r="BU114" i="100"/>
  <c r="BS114" i="100"/>
  <c r="BQ114" i="100"/>
  <c r="BO114" i="100"/>
  <c r="BM114" i="100"/>
  <c r="BK114" i="100"/>
  <c r="BI114" i="100"/>
  <c r="BF114" i="100"/>
  <c r="BC114" i="100"/>
  <c r="BA114" i="100"/>
  <c r="AX114" i="100"/>
  <c r="AV114" i="100"/>
  <c r="AT114" i="100"/>
  <c r="AR114" i="100"/>
  <c r="AP114" i="100"/>
  <c r="AN114" i="100"/>
  <c r="AL114" i="100"/>
  <c r="BY113" i="100"/>
  <c r="BW113" i="100"/>
  <c r="BU113" i="100"/>
  <c r="BS113" i="100"/>
  <c r="BQ113" i="100"/>
  <c r="BO113" i="100"/>
  <c r="BM113" i="100"/>
  <c r="BK113" i="100"/>
  <c r="BI113" i="100"/>
  <c r="BF113" i="100"/>
  <c r="BC113" i="100"/>
  <c r="BA113" i="100"/>
  <c r="AX113" i="100"/>
  <c r="AV113" i="100"/>
  <c r="AT113" i="100"/>
  <c r="AR113" i="100"/>
  <c r="AP113" i="100"/>
  <c r="AN113" i="100"/>
  <c r="AL113" i="100"/>
  <c r="D113" i="100"/>
  <c r="BY112" i="100"/>
  <c r="BW112" i="100"/>
  <c r="BU112" i="100"/>
  <c r="BS112" i="100"/>
  <c r="BQ112" i="100"/>
  <c r="BO112" i="100"/>
  <c r="BM112" i="100"/>
  <c r="BK112" i="100"/>
  <c r="BI112" i="100"/>
  <c r="BF112" i="100"/>
  <c r="BC112" i="100"/>
  <c r="BA112" i="100"/>
  <c r="AX112" i="100"/>
  <c r="AV112" i="100"/>
  <c r="AT112" i="100"/>
  <c r="AR112" i="100"/>
  <c r="AP112" i="100"/>
  <c r="AN112" i="100"/>
  <c r="AL112" i="100"/>
  <c r="BY111" i="100"/>
  <c r="BW111" i="100"/>
  <c r="BU111" i="100"/>
  <c r="BS111" i="100"/>
  <c r="BQ111" i="100"/>
  <c r="BO111" i="100"/>
  <c r="BM111" i="100"/>
  <c r="BK111" i="100"/>
  <c r="BI111" i="100"/>
  <c r="BF111" i="100"/>
  <c r="BC111" i="100"/>
  <c r="BA111" i="100"/>
  <c r="AX111" i="100"/>
  <c r="AV111" i="100"/>
  <c r="AT111" i="100"/>
  <c r="AR111" i="100"/>
  <c r="AP111" i="100"/>
  <c r="AN111" i="100"/>
  <c r="AL111" i="100"/>
  <c r="D111" i="100"/>
  <c r="BY110" i="100"/>
  <c r="BW110" i="100"/>
  <c r="BU110" i="100"/>
  <c r="BS110" i="100"/>
  <c r="BQ110" i="100"/>
  <c r="BO110" i="100"/>
  <c r="BM110" i="100"/>
  <c r="BK110" i="100"/>
  <c r="BI110" i="100"/>
  <c r="BF110" i="100"/>
  <c r="BC110" i="100"/>
  <c r="BA110" i="100"/>
  <c r="AX110" i="100"/>
  <c r="AV110" i="100"/>
  <c r="AT110" i="100"/>
  <c r="AR110" i="100"/>
  <c r="AP110" i="100"/>
  <c r="AN110" i="100"/>
  <c r="AL110" i="100"/>
  <c r="BY109" i="100"/>
  <c r="BW109" i="100"/>
  <c r="BU109" i="100"/>
  <c r="BS109" i="100"/>
  <c r="BQ109" i="100"/>
  <c r="BO109" i="100"/>
  <c r="BM109" i="100"/>
  <c r="BK109" i="100"/>
  <c r="BI109" i="100"/>
  <c r="BF109" i="100"/>
  <c r="BC109" i="100"/>
  <c r="BA109" i="100"/>
  <c r="AX109" i="100"/>
  <c r="AV109" i="100"/>
  <c r="AT109" i="100"/>
  <c r="AR109" i="100"/>
  <c r="AP109" i="100"/>
  <c r="AN109" i="100"/>
  <c r="AL109" i="100"/>
  <c r="D109" i="100"/>
  <c r="BY48" i="100"/>
  <c r="BW48" i="100"/>
  <c r="BU48" i="100"/>
  <c r="BS48" i="100"/>
  <c r="BQ48" i="100"/>
  <c r="BO48" i="100"/>
  <c r="BM48" i="100"/>
  <c r="BK48" i="100"/>
  <c r="BI48" i="100"/>
  <c r="BF48" i="100"/>
  <c r="BC48" i="100"/>
  <c r="BA48" i="100"/>
  <c r="AX48" i="100"/>
  <c r="AV48" i="100"/>
  <c r="AT48" i="100"/>
  <c r="AR48" i="100"/>
  <c r="AP48" i="100"/>
  <c r="AN48" i="100"/>
  <c r="AL48" i="100"/>
  <c r="BY47" i="100"/>
  <c r="BW47" i="100"/>
  <c r="BU47" i="100"/>
  <c r="BS47" i="100"/>
  <c r="BQ47" i="100"/>
  <c r="BO47" i="100"/>
  <c r="BM47" i="100"/>
  <c r="BK47" i="100"/>
  <c r="BI47" i="100"/>
  <c r="BF47" i="100"/>
  <c r="BC47" i="100"/>
  <c r="BA47" i="100"/>
  <c r="AX47" i="100"/>
  <c r="AV47" i="100"/>
  <c r="AT47" i="100"/>
  <c r="AR47" i="100"/>
  <c r="AP47" i="100"/>
  <c r="AN47" i="100"/>
  <c r="AL47" i="100"/>
  <c r="D47" i="100"/>
  <c r="BY108" i="100"/>
  <c r="BW108" i="100"/>
  <c r="BU108" i="100"/>
  <c r="BS108" i="100"/>
  <c r="BQ108" i="100"/>
  <c r="BO108" i="100"/>
  <c r="BM108" i="100"/>
  <c r="BK108" i="100"/>
  <c r="BI108" i="100"/>
  <c r="BF108" i="100"/>
  <c r="BC108" i="100"/>
  <c r="BA108" i="100"/>
  <c r="AX108" i="100"/>
  <c r="AV108" i="100"/>
  <c r="AT108" i="100"/>
  <c r="AR108" i="100"/>
  <c r="AP108" i="100"/>
  <c r="AN108" i="100"/>
  <c r="AL108" i="100"/>
  <c r="BY107" i="100"/>
  <c r="BW107" i="100"/>
  <c r="BU107" i="100"/>
  <c r="BS107" i="100"/>
  <c r="BQ107" i="100"/>
  <c r="BO107" i="100"/>
  <c r="BM107" i="100"/>
  <c r="BK107" i="100"/>
  <c r="BI107" i="100"/>
  <c r="BF107" i="100"/>
  <c r="BC107" i="100"/>
  <c r="BA107" i="100"/>
  <c r="AX107" i="100"/>
  <c r="AV107" i="100"/>
  <c r="AT107" i="100"/>
  <c r="AR107" i="100"/>
  <c r="AP107" i="100"/>
  <c r="AN107" i="100"/>
  <c r="AL107" i="100"/>
  <c r="D107" i="100"/>
  <c r="BY100" i="100"/>
  <c r="BW100" i="100"/>
  <c r="BU100" i="100"/>
  <c r="BS100" i="100"/>
  <c r="BQ100" i="100"/>
  <c r="BO100" i="100"/>
  <c r="BM100" i="100"/>
  <c r="BK100" i="100"/>
  <c r="BI100" i="100"/>
  <c r="BF100" i="100"/>
  <c r="BC100" i="100"/>
  <c r="BA100" i="100"/>
  <c r="AX100" i="100"/>
  <c r="AV100" i="100"/>
  <c r="AT100" i="100"/>
  <c r="AR100" i="100"/>
  <c r="AP100" i="100"/>
  <c r="AN100" i="100"/>
  <c r="AL100" i="100"/>
  <c r="BY99" i="100"/>
  <c r="BW99" i="100"/>
  <c r="BU99" i="100"/>
  <c r="BS99" i="100"/>
  <c r="BQ99" i="100"/>
  <c r="BO99" i="100"/>
  <c r="BM99" i="100"/>
  <c r="BK99" i="100"/>
  <c r="BI99" i="100"/>
  <c r="BF99" i="100"/>
  <c r="BC99" i="100"/>
  <c r="BA99" i="100"/>
  <c r="AX99" i="100"/>
  <c r="AV99" i="100"/>
  <c r="AT99" i="100"/>
  <c r="AR99" i="100"/>
  <c r="AP99" i="100"/>
  <c r="AN99" i="100"/>
  <c r="AL99" i="100"/>
  <c r="D99" i="100"/>
  <c r="BY96" i="100"/>
  <c r="BW96" i="100"/>
  <c r="BU96" i="100"/>
  <c r="BS96" i="100"/>
  <c r="BQ96" i="100"/>
  <c r="BO96" i="100"/>
  <c r="BM96" i="100"/>
  <c r="BK96" i="100"/>
  <c r="BI96" i="100"/>
  <c r="BF96" i="100"/>
  <c r="BC96" i="100"/>
  <c r="BA96" i="100"/>
  <c r="AX96" i="100"/>
  <c r="AV96" i="100"/>
  <c r="AT96" i="100"/>
  <c r="AR96" i="100"/>
  <c r="AP96" i="100"/>
  <c r="AN96" i="100"/>
  <c r="AL96" i="100"/>
  <c r="BY95" i="100"/>
  <c r="BW95" i="100"/>
  <c r="BU95" i="100"/>
  <c r="BS95" i="100"/>
  <c r="BQ95" i="100"/>
  <c r="BO95" i="100"/>
  <c r="BM95" i="100"/>
  <c r="BK95" i="100"/>
  <c r="BI95" i="100"/>
  <c r="BF95" i="100"/>
  <c r="BC95" i="100"/>
  <c r="BA95" i="100"/>
  <c r="AX95" i="100"/>
  <c r="AV95" i="100"/>
  <c r="AT95" i="100"/>
  <c r="AR95" i="100"/>
  <c r="AP95" i="100"/>
  <c r="AN95" i="100"/>
  <c r="AL95" i="100"/>
  <c r="D95" i="100"/>
  <c r="BY94" i="100"/>
  <c r="BW94" i="100"/>
  <c r="BU94" i="100"/>
  <c r="BS94" i="100"/>
  <c r="BQ94" i="100"/>
  <c r="BO94" i="100"/>
  <c r="BM94" i="100"/>
  <c r="BK94" i="100"/>
  <c r="BI94" i="100"/>
  <c r="BF94" i="100"/>
  <c r="BC94" i="100"/>
  <c r="BA94" i="100"/>
  <c r="AX94" i="100"/>
  <c r="AV94" i="100"/>
  <c r="AT94" i="100"/>
  <c r="AR94" i="100"/>
  <c r="AP94" i="100"/>
  <c r="AN94" i="100"/>
  <c r="AL94" i="100"/>
  <c r="BY93" i="100"/>
  <c r="BW93" i="100"/>
  <c r="BU93" i="100"/>
  <c r="BS93" i="100"/>
  <c r="BQ93" i="100"/>
  <c r="BO93" i="100"/>
  <c r="BM93" i="100"/>
  <c r="BK93" i="100"/>
  <c r="BI93" i="100"/>
  <c r="BF93" i="100"/>
  <c r="BC93" i="100"/>
  <c r="BA93" i="100"/>
  <c r="AX93" i="100"/>
  <c r="AV93" i="100"/>
  <c r="AT93" i="100"/>
  <c r="AR93" i="100"/>
  <c r="AP93" i="100"/>
  <c r="AN93" i="100"/>
  <c r="AL93" i="100"/>
  <c r="D93" i="100"/>
  <c r="BY90" i="100"/>
  <c r="BW90" i="100"/>
  <c r="BU90" i="100"/>
  <c r="BS90" i="100"/>
  <c r="BQ90" i="100"/>
  <c r="BO90" i="100"/>
  <c r="BM90" i="100"/>
  <c r="BK90" i="100"/>
  <c r="BI90" i="100"/>
  <c r="BF90" i="100"/>
  <c r="BC90" i="100"/>
  <c r="BA90" i="100"/>
  <c r="AX90" i="100"/>
  <c r="AV90" i="100"/>
  <c r="AT90" i="100"/>
  <c r="AR90" i="100"/>
  <c r="AP90" i="100"/>
  <c r="AN90" i="100"/>
  <c r="AL90" i="100"/>
  <c r="BY89" i="100"/>
  <c r="BW89" i="100"/>
  <c r="BU89" i="100"/>
  <c r="BS89" i="100"/>
  <c r="BQ89" i="100"/>
  <c r="BO89" i="100"/>
  <c r="BM89" i="100"/>
  <c r="BK89" i="100"/>
  <c r="BI89" i="100"/>
  <c r="BF89" i="100"/>
  <c r="BC89" i="100"/>
  <c r="BA89" i="100"/>
  <c r="AX89" i="100"/>
  <c r="AV89" i="100"/>
  <c r="AT89" i="100"/>
  <c r="AR89" i="100"/>
  <c r="AP89" i="100"/>
  <c r="AN89" i="100"/>
  <c r="AL89" i="100"/>
  <c r="D89" i="100"/>
  <c r="BY88" i="100"/>
  <c r="BW88" i="100"/>
  <c r="BU88" i="100"/>
  <c r="BS88" i="100"/>
  <c r="BQ88" i="100"/>
  <c r="BO88" i="100"/>
  <c r="BM88" i="100"/>
  <c r="BK88" i="100"/>
  <c r="BI88" i="100"/>
  <c r="BF88" i="100"/>
  <c r="BC88" i="100"/>
  <c r="BA88" i="100"/>
  <c r="AX88" i="100"/>
  <c r="AV88" i="100"/>
  <c r="AT88" i="100"/>
  <c r="AR88" i="100"/>
  <c r="AP88" i="100"/>
  <c r="AN88" i="100"/>
  <c r="AL88" i="100"/>
  <c r="BY87" i="100"/>
  <c r="BW87" i="100"/>
  <c r="BU87" i="100"/>
  <c r="BS87" i="100"/>
  <c r="BQ87" i="100"/>
  <c r="BO87" i="100"/>
  <c r="BM87" i="100"/>
  <c r="BK87" i="100"/>
  <c r="BI87" i="100"/>
  <c r="BF87" i="100"/>
  <c r="BC87" i="100"/>
  <c r="BA87" i="100"/>
  <c r="AX87" i="100"/>
  <c r="AV87" i="100"/>
  <c r="AT87" i="100"/>
  <c r="AR87" i="100"/>
  <c r="AP87" i="100"/>
  <c r="AN87" i="100"/>
  <c r="AL87" i="100"/>
  <c r="D87" i="100"/>
  <c r="BY84" i="100"/>
  <c r="BW84" i="100"/>
  <c r="BU84" i="100"/>
  <c r="BS84" i="100"/>
  <c r="BQ84" i="100"/>
  <c r="BO84" i="100"/>
  <c r="BM84" i="100"/>
  <c r="BK84" i="100"/>
  <c r="BI84" i="100"/>
  <c r="BF84" i="100"/>
  <c r="BC84" i="100"/>
  <c r="BA84" i="100"/>
  <c r="AX84" i="100"/>
  <c r="AV84" i="100"/>
  <c r="AT84" i="100"/>
  <c r="AR84" i="100"/>
  <c r="AP84" i="100"/>
  <c r="AN84" i="100"/>
  <c r="AL84" i="100"/>
  <c r="BY83" i="100"/>
  <c r="BW83" i="100"/>
  <c r="BU83" i="100"/>
  <c r="BS83" i="100"/>
  <c r="BQ83" i="100"/>
  <c r="BO83" i="100"/>
  <c r="BM83" i="100"/>
  <c r="BK83" i="100"/>
  <c r="BI83" i="100"/>
  <c r="BF83" i="100"/>
  <c r="BC83" i="100"/>
  <c r="BA83" i="100"/>
  <c r="AX83" i="100"/>
  <c r="AV83" i="100"/>
  <c r="AT83" i="100"/>
  <c r="AR83" i="100"/>
  <c r="AP83" i="100"/>
  <c r="AN83" i="100"/>
  <c r="AL83" i="100"/>
  <c r="BY82" i="100"/>
  <c r="BW82" i="100"/>
  <c r="BU82" i="100"/>
  <c r="BS82" i="100"/>
  <c r="BQ82" i="100"/>
  <c r="BO82" i="100"/>
  <c r="BM82" i="100"/>
  <c r="BK82" i="100"/>
  <c r="BI82" i="100"/>
  <c r="BF82" i="100"/>
  <c r="BC82" i="100"/>
  <c r="BA82" i="100"/>
  <c r="AX82" i="100"/>
  <c r="AV82" i="100"/>
  <c r="AT82" i="100"/>
  <c r="AR82" i="100"/>
  <c r="AP82" i="100"/>
  <c r="AN82" i="100"/>
  <c r="AL82" i="100"/>
  <c r="BY81" i="100"/>
  <c r="BW81" i="100"/>
  <c r="BU81" i="100"/>
  <c r="BS81" i="100"/>
  <c r="BQ81" i="100"/>
  <c r="BO81" i="100"/>
  <c r="BM81" i="100"/>
  <c r="BK81" i="100"/>
  <c r="BI81" i="100"/>
  <c r="BF81" i="100"/>
  <c r="BC81" i="100"/>
  <c r="BA81" i="100"/>
  <c r="AX81" i="100"/>
  <c r="AV81" i="100"/>
  <c r="AT81" i="100"/>
  <c r="AR81" i="100"/>
  <c r="AP81" i="100"/>
  <c r="AN81" i="100"/>
  <c r="AL81" i="100"/>
  <c r="D81" i="100"/>
  <c r="BY64" i="100"/>
  <c r="BW64" i="100"/>
  <c r="BU64" i="100"/>
  <c r="BS64" i="100"/>
  <c r="BQ64" i="100"/>
  <c r="BO64" i="100"/>
  <c r="BM64" i="100"/>
  <c r="BK64" i="100"/>
  <c r="BI64" i="100"/>
  <c r="BF64" i="100"/>
  <c r="BC64" i="100"/>
  <c r="BA64" i="100"/>
  <c r="AX64" i="100"/>
  <c r="AV64" i="100"/>
  <c r="AT64" i="100"/>
  <c r="AR64" i="100"/>
  <c r="AP64" i="100"/>
  <c r="AN64" i="100"/>
  <c r="AL64" i="100"/>
  <c r="BY63" i="100"/>
  <c r="BW63" i="100"/>
  <c r="BU63" i="100"/>
  <c r="BS63" i="100"/>
  <c r="BQ63" i="100"/>
  <c r="BO63" i="100"/>
  <c r="BM63" i="100"/>
  <c r="BK63" i="100"/>
  <c r="BI63" i="100"/>
  <c r="BF63" i="100"/>
  <c r="BC63" i="100"/>
  <c r="BA63" i="100"/>
  <c r="AX63" i="100"/>
  <c r="AV63" i="100"/>
  <c r="AT63" i="100"/>
  <c r="AR63" i="100"/>
  <c r="AP63" i="100"/>
  <c r="AN63" i="100"/>
  <c r="AL63" i="100"/>
  <c r="BY62" i="100"/>
  <c r="BW62" i="100"/>
  <c r="BU62" i="100"/>
  <c r="BS62" i="100"/>
  <c r="BQ62" i="100"/>
  <c r="BO62" i="100"/>
  <c r="BM62" i="100"/>
  <c r="BK62" i="100"/>
  <c r="BI62" i="100"/>
  <c r="BF62" i="100"/>
  <c r="BC62" i="100"/>
  <c r="BA62" i="100"/>
  <c r="AX62" i="100"/>
  <c r="AV62" i="100"/>
  <c r="AT62" i="100"/>
  <c r="AR62" i="100"/>
  <c r="AP62" i="100"/>
  <c r="AN62" i="100"/>
  <c r="AL62" i="100"/>
  <c r="BY61" i="100"/>
  <c r="BW61" i="100"/>
  <c r="BU61" i="100"/>
  <c r="BS61" i="100"/>
  <c r="BQ61" i="100"/>
  <c r="BO61" i="100"/>
  <c r="BM61" i="100"/>
  <c r="BK61" i="100"/>
  <c r="BI61" i="100"/>
  <c r="BF61" i="100"/>
  <c r="BC61" i="100"/>
  <c r="BA61" i="100"/>
  <c r="AX61" i="100"/>
  <c r="AV61" i="100"/>
  <c r="AT61" i="100"/>
  <c r="AR61" i="100"/>
  <c r="AP61" i="100"/>
  <c r="AN61" i="100"/>
  <c r="AL61" i="100"/>
  <c r="D61" i="100"/>
  <c r="BY60" i="100"/>
  <c r="BW60" i="100"/>
  <c r="BU60" i="100"/>
  <c r="BS60" i="100"/>
  <c r="BQ60" i="100"/>
  <c r="BO60" i="100"/>
  <c r="BM60" i="100"/>
  <c r="BK60" i="100"/>
  <c r="BI60" i="100"/>
  <c r="BF60" i="100"/>
  <c r="BC60" i="100"/>
  <c r="BA60" i="100"/>
  <c r="AX60" i="100"/>
  <c r="AV60" i="100"/>
  <c r="AT60" i="100"/>
  <c r="AR60" i="100"/>
  <c r="AP60" i="100"/>
  <c r="AN60" i="100"/>
  <c r="AL60" i="100"/>
  <c r="BY59" i="100"/>
  <c r="BW59" i="100"/>
  <c r="BU59" i="100"/>
  <c r="BS59" i="100"/>
  <c r="BQ59" i="100"/>
  <c r="BO59" i="100"/>
  <c r="BM59" i="100"/>
  <c r="BK59" i="100"/>
  <c r="BI59" i="100"/>
  <c r="BF59" i="100"/>
  <c r="BC59" i="100"/>
  <c r="BA59" i="100"/>
  <c r="AX59" i="100"/>
  <c r="AV59" i="100"/>
  <c r="AT59" i="100"/>
  <c r="AR59" i="100"/>
  <c r="AP59" i="100"/>
  <c r="AN59" i="100"/>
  <c r="AL59" i="100"/>
  <c r="D59" i="100"/>
  <c r="BY58" i="100"/>
  <c r="BW58" i="100"/>
  <c r="BU58" i="100"/>
  <c r="BS58" i="100"/>
  <c r="BQ58" i="100"/>
  <c r="BO58" i="100"/>
  <c r="BM58" i="100"/>
  <c r="BK58" i="100"/>
  <c r="BI58" i="100"/>
  <c r="BF58" i="100"/>
  <c r="BC58" i="100"/>
  <c r="BA58" i="100"/>
  <c r="AX58" i="100"/>
  <c r="AV58" i="100"/>
  <c r="AT58" i="100"/>
  <c r="AR58" i="100"/>
  <c r="AP58" i="100"/>
  <c r="AN58" i="100"/>
  <c r="AL58" i="100"/>
  <c r="BY57" i="100"/>
  <c r="BW57" i="100"/>
  <c r="BU57" i="100"/>
  <c r="BS57" i="100"/>
  <c r="BQ57" i="100"/>
  <c r="BO57" i="100"/>
  <c r="BM57" i="100"/>
  <c r="BK57" i="100"/>
  <c r="BI57" i="100"/>
  <c r="BF57" i="100"/>
  <c r="BC57" i="100"/>
  <c r="BA57" i="100"/>
  <c r="AX57" i="100"/>
  <c r="AV57" i="100"/>
  <c r="AT57" i="100"/>
  <c r="AR57" i="100"/>
  <c r="AP57" i="100"/>
  <c r="AN57" i="100"/>
  <c r="AL57" i="100"/>
  <c r="D57" i="100"/>
  <c r="BY56" i="100"/>
  <c r="BW56" i="100"/>
  <c r="BU56" i="100"/>
  <c r="BS56" i="100"/>
  <c r="BQ56" i="100"/>
  <c r="BO56" i="100"/>
  <c r="BM56" i="100"/>
  <c r="BK56" i="100"/>
  <c r="BI56" i="100"/>
  <c r="BF56" i="100"/>
  <c r="BC56" i="100"/>
  <c r="BA56" i="100"/>
  <c r="AX56" i="100"/>
  <c r="AV56" i="100"/>
  <c r="AT56" i="100"/>
  <c r="AR56" i="100"/>
  <c r="AP56" i="100"/>
  <c r="AN56" i="100"/>
  <c r="AL56" i="100"/>
  <c r="BY55" i="100"/>
  <c r="BW55" i="100"/>
  <c r="BU55" i="100"/>
  <c r="BS55" i="100"/>
  <c r="BQ55" i="100"/>
  <c r="BO55" i="100"/>
  <c r="BM55" i="100"/>
  <c r="BK55" i="100"/>
  <c r="BI55" i="100"/>
  <c r="BF55" i="100"/>
  <c r="BC55" i="100"/>
  <c r="BA55" i="100"/>
  <c r="AX55" i="100"/>
  <c r="AV55" i="100"/>
  <c r="AT55" i="100"/>
  <c r="AR55" i="100"/>
  <c r="AP55" i="100"/>
  <c r="AN55" i="100"/>
  <c r="AL55" i="100"/>
  <c r="BY54" i="100"/>
  <c r="BW54" i="100"/>
  <c r="BU54" i="100"/>
  <c r="BS54" i="100"/>
  <c r="BQ54" i="100"/>
  <c r="BO54" i="100"/>
  <c r="BM54" i="100"/>
  <c r="BK54" i="100"/>
  <c r="BI54" i="100"/>
  <c r="BF54" i="100"/>
  <c r="BC54" i="100"/>
  <c r="BA54" i="100"/>
  <c r="AX54" i="100"/>
  <c r="AV54" i="100"/>
  <c r="AT54" i="100"/>
  <c r="AR54" i="100"/>
  <c r="AP54" i="100"/>
  <c r="AN54" i="100"/>
  <c r="AL54" i="100"/>
  <c r="BY53" i="100"/>
  <c r="BW53" i="100"/>
  <c r="BU53" i="100"/>
  <c r="BS53" i="100"/>
  <c r="BQ53" i="100"/>
  <c r="BO53" i="100"/>
  <c r="BM53" i="100"/>
  <c r="BK53" i="100"/>
  <c r="BI53" i="100"/>
  <c r="BF53" i="100"/>
  <c r="BC53" i="100"/>
  <c r="BA53" i="100"/>
  <c r="AX53" i="100"/>
  <c r="AV53" i="100"/>
  <c r="AT53" i="100"/>
  <c r="AR53" i="100"/>
  <c r="AP53" i="100"/>
  <c r="AN53" i="100"/>
  <c r="AL53" i="100"/>
  <c r="D53" i="100"/>
  <c r="BY46" i="100"/>
  <c r="BW46" i="100"/>
  <c r="BU46" i="100"/>
  <c r="BS46" i="100"/>
  <c r="BQ46" i="100"/>
  <c r="BO46" i="100"/>
  <c r="BM46" i="100"/>
  <c r="BK46" i="100"/>
  <c r="BI46" i="100"/>
  <c r="BF46" i="100"/>
  <c r="BC46" i="100"/>
  <c r="BA46" i="100"/>
  <c r="AX46" i="100"/>
  <c r="AV46" i="100"/>
  <c r="AT46" i="100"/>
  <c r="AR46" i="100"/>
  <c r="AP46" i="100"/>
  <c r="AN46" i="100"/>
  <c r="AL46" i="100"/>
  <c r="BY45" i="100"/>
  <c r="BW45" i="100"/>
  <c r="BU45" i="100"/>
  <c r="BS45" i="100"/>
  <c r="BQ45" i="100"/>
  <c r="BO45" i="100"/>
  <c r="BM45" i="100"/>
  <c r="BK45" i="100"/>
  <c r="BI45" i="100"/>
  <c r="BF45" i="100"/>
  <c r="BC45" i="100"/>
  <c r="BA45" i="100"/>
  <c r="AX45" i="100"/>
  <c r="AV45" i="100"/>
  <c r="AT45" i="100"/>
  <c r="AR45" i="100"/>
  <c r="AP45" i="100"/>
  <c r="AN45" i="100"/>
  <c r="AL45" i="100"/>
  <c r="D45" i="100"/>
  <c r="BY44" i="100"/>
  <c r="BW44" i="100"/>
  <c r="BU44" i="100"/>
  <c r="BS44" i="100"/>
  <c r="BQ44" i="100"/>
  <c r="BO44" i="100"/>
  <c r="BM44" i="100"/>
  <c r="BK44" i="100"/>
  <c r="BI44" i="100"/>
  <c r="BF44" i="100"/>
  <c r="BC44" i="100"/>
  <c r="BA44" i="100"/>
  <c r="AX44" i="100"/>
  <c r="AV44" i="100"/>
  <c r="AT44" i="100"/>
  <c r="AR44" i="100"/>
  <c r="AP44" i="100"/>
  <c r="AN44" i="100"/>
  <c r="AL44" i="100"/>
  <c r="BY43" i="100"/>
  <c r="BW43" i="100"/>
  <c r="BU43" i="100"/>
  <c r="BS43" i="100"/>
  <c r="BQ43" i="100"/>
  <c r="BO43" i="100"/>
  <c r="BM43" i="100"/>
  <c r="BK43" i="100"/>
  <c r="BI43" i="100"/>
  <c r="BF43" i="100"/>
  <c r="BC43" i="100"/>
  <c r="BA43" i="100"/>
  <c r="AX43" i="100"/>
  <c r="AV43" i="100"/>
  <c r="AT43" i="100"/>
  <c r="AR43" i="100"/>
  <c r="AP43" i="100"/>
  <c r="AN43" i="100"/>
  <c r="AL43" i="100"/>
  <c r="D43" i="100"/>
  <c r="BY42" i="100"/>
  <c r="BW42" i="100"/>
  <c r="BU42" i="100"/>
  <c r="BS42" i="100"/>
  <c r="BQ42" i="100"/>
  <c r="BO42" i="100"/>
  <c r="BM42" i="100"/>
  <c r="BK42" i="100"/>
  <c r="BI42" i="100"/>
  <c r="BF42" i="100"/>
  <c r="BC42" i="100"/>
  <c r="BA42" i="100"/>
  <c r="AX42" i="100"/>
  <c r="AV42" i="100"/>
  <c r="AT42" i="100"/>
  <c r="AR42" i="100"/>
  <c r="AP42" i="100"/>
  <c r="AN42" i="100"/>
  <c r="AL42" i="100"/>
  <c r="BY41" i="100"/>
  <c r="BW41" i="100"/>
  <c r="BU41" i="100"/>
  <c r="BS41" i="100"/>
  <c r="BQ41" i="100"/>
  <c r="BO41" i="100"/>
  <c r="BM41" i="100"/>
  <c r="BK41" i="100"/>
  <c r="BI41" i="100"/>
  <c r="BF41" i="100"/>
  <c r="BC41" i="100"/>
  <c r="BA41" i="100"/>
  <c r="AX41" i="100"/>
  <c r="AV41" i="100"/>
  <c r="AT41" i="100"/>
  <c r="AR41" i="100"/>
  <c r="AP41" i="100"/>
  <c r="AN41" i="100"/>
  <c r="AL41" i="100"/>
  <c r="D41" i="100"/>
  <c r="BY36" i="100"/>
  <c r="BW36" i="100"/>
  <c r="BU36" i="100"/>
  <c r="BS36" i="100"/>
  <c r="BQ36" i="100"/>
  <c r="BO36" i="100"/>
  <c r="BM36" i="100"/>
  <c r="BK36" i="100"/>
  <c r="BI36" i="100"/>
  <c r="BF36" i="100"/>
  <c r="BC36" i="100"/>
  <c r="BA36" i="100"/>
  <c r="AX36" i="100"/>
  <c r="AV36" i="100"/>
  <c r="AT36" i="100"/>
  <c r="AR36" i="100"/>
  <c r="AP36" i="100"/>
  <c r="AN36" i="100"/>
  <c r="AL36" i="100"/>
  <c r="BY35" i="100"/>
  <c r="BW35" i="100"/>
  <c r="BU35" i="100"/>
  <c r="BS35" i="100"/>
  <c r="BQ35" i="100"/>
  <c r="BO35" i="100"/>
  <c r="BM35" i="100"/>
  <c r="BK35" i="100"/>
  <c r="BI35" i="100"/>
  <c r="BF35" i="100"/>
  <c r="BC35" i="100"/>
  <c r="BA35" i="100"/>
  <c r="AX35" i="100"/>
  <c r="AV35" i="100"/>
  <c r="AT35" i="100"/>
  <c r="AR35" i="100"/>
  <c r="AP35" i="100"/>
  <c r="AN35" i="100"/>
  <c r="AL35" i="100"/>
  <c r="D35" i="100"/>
  <c r="BY30" i="100"/>
  <c r="BW30" i="100"/>
  <c r="BU30" i="100"/>
  <c r="BS30" i="100"/>
  <c r="BQ30" i="100"/>
  <c r="BO30" i="100"/>
  <c r="BM30" i="100"/>
  <c r="BK30" i="100"/>
  <c r="BI30" i="100"/>
  <c r="BF30" i="100"/>
  <c r="BC30" i="100"/>
  <c r="BA30" i="100"/>
  <c r="AX30" i="100"/>
  <c r="AV30" i="100"/>
  <c r="AT30" i="100"/>
  <c r="AR30" i="100"/>
  <c r="AP30" i="100"/>
  <c r="AN30" i="100"/>
  <c r="AL30" i="100"/>
  <c r="BY29" i="100"/>
  <c r="BW29" i="100"/>
  <c r="BU29" i="100"/>
  <c r="BS29" i="100"/>
  <c r="BQ29" i="100"/>
  <c r="BO29" i="100"/>
  <c r="BM29" i="100"/>
  <c r="BK29" i="100"/>
  <c r="BI29" i="100"/>
  <c r="BF29" i="100"/>
  <c r="BC29" i="100"/>
  <c r="BA29" i="100"/>
  <c r="AX29" i="100"/>
  <c r="AV29" i="100"/>
  <c r="AT29" i="100"/>
  <c r="AR29" i="100"/>
  <c r="AP29" i="100"/>
  <c r="AN29" i="100"/>
  <c r="AL29" i="100"/>
  <c r="D29" i="100"/>
  <c r="BY24" i="100"/>
  <c r="BW24" i="100"/>
  <c r="BU24" i="100"/>
  <c r="BS24" i="100"/>
  <c r="BQ24" i="100"/>
  <c r="BO24" i="100"/>
  <c r="BM24" i="100"/>
  <c r="BK24" i="100"/>
  <c r="BI24" i="100"/>
  <c r="BF24" i="100"/>
  <c r="BC24" i="100"/>
  <c r="BA24" i="100"/>
  <c r="AX24" i="100"/>
  <c r="AV24" i="100"/>
  <c r="AT24" i="100"/>
  <c r="AR24" i="100"/>
  <c r="AP24" i="100"/>
  <c r="AN24" i="100"/>
  <c r="AL24" i="100"/>
  <c r="BY23" i="100"/>
  <c r="BW23" i="100"/>
  <c r="BU23" i="100"/>
  <c r="BS23" i="100"/>
  <c r="BQ23" i="100"/>
  <c r="BO23" i="100"/>
  <c r="BM23" i="100"/>
  <c r="BK23" i="100"/>
  <c r="BI23" i="100"/>
  <c r="BF23" i="100"/>
  <c r="BC23" i="100"/>
  <c r="BA23" i="100"/>
  <c r="AX23" i="100"/>
  <c r="AV23" i="100"/>
  <c r="AT23" i="100"/>
  <c r="AR23" i="100"/>
  <c r="AP23" i="100"/>
  <c r="AN23" i="100"/>
  <c r="AL23" i="100"/>
  <c r="D23" i="100"/>
  <c r="BY176" i="99"/>
  <c r="BW176" i="99"/>
  <c r="BU176" i="99"/>
  <c r="BS176" i="99"/>
  <c r="BQ176" i="99"/>
  <c r="BO176" i="99"/>
  <c r="BM176" i="99"/>
  <c r="BK176" i="99"/>
  <c r="BI176" i="99"/>
  <c r="BF176" i="99"/>
  <c r="BC176" i="99"/>
  <c r="BA176" i="99"/>
  <c r="AX176" i="99"/>
  <c r="AV176" i="99"/>
  <c r="AT176" i="99"/>
  <c r="AR176" i="99"/>
  <c r="AP176" i="99"/>
  <c r="AN176" i="99"/>
  <c r="AL176" i="99"/>
  <c r="BY175" i="99"/>
  <c r="BW175" i="99"/>
  <c r="BU175" i="99"/>
  <c r="BS175" i="99"/>
  <c r="BQ175" i="99"/>
  <c r="BO175" i="99"/>
  <c r="BM175" i="99"/>
  <c r="BK175" i="99"/>
  <c r="BI175" i="99"/>
  <c r="BF175" i="99"/>
  <c r="BC175" i="99"/>
  <c r="BA175" i="99"/>
  <c r="AX175" i="99"/>
  <c r="AV175" i="99"/>
  <c r="AT175" i="99"/>
  <c r="AR175" i="99"/>
  <c r="AP175" i="99"/>
  <c r="AN175" i="99"/>
  <c r="AL175" i="99"/>
  <c r="D175" i="99"/>
  <c r="BY190" i="99"/>
  <c r="BW190" i="99"/>
  <c r="BU190" i="99"/>
  <c r="BS190" i="99"/>
  <c r="BQ190" i="99"/>
  <c r="BO190" i="99"/>
  <c r="BM190" i="99"/>
  <c r="BK190" i="99"/>
  <c r="BI190" i="99"/>
  <c r="BF190" i="99"/>
  <c r="BC190" i="99"/>
  <c r="BA190" i="99"/>
  <c r="AX190" i="99"/>
  <c r="AV190" i="99"/>
  <c r="AT190" i="99"/>
  <c r="AR190" i="99"/>
  <c r="AP190" i="99"/>
  <c r="AN190" i="99"/>
  <c r="AL190" i="99"/>
  <c r="BY189" i="99"/>
  <c r="BW189" i="99"/>
  <c r="BU189" i="99"/>
  <c r="BS189" i="99"/>
  <c r="BQ189" i="99"/>
  <c r="BO189" i="99"/>
  <c r="BM189" i="99"/>
  <c r="BK189" i="99"/>
  <c r="BI189" i="99"/>
  <c r="BF189" i="99"/>
  <c r="BC189" i="99"/>
  <c r="BA189" i="99"/>
  <c r="AX189" i="99"/>
  <c r="AV189" i="99"/>
  <c r="AT189" i="99"/>
  <c r="AR189" i="99"/>
  <c r="AP189" i="99"/>
  <c r="AN189" i="99"/>
  <c r="AL189" i="99"/>
  <c r="D189" i="99"/>
  <c r="BY182" i="99"/>
  <c r="BW182" i="99"/>
  <c r="BU182" i="99"/>
  <c r="BS182" i="99"/>
  <c r="BQ182" i="99"/>
  <c r="BO182" i="99"/>
  <c r="BM182" i="99"/>
  <c r="BK182" i="99"/>
  <c r="BI182" i="99"/>
  <c r="BF182" i="99"/>
  <c r="BC182" i="99"/>
  <c r="BA182" i="99"/>
  <c r="AX182" i="99"/>
  <c r="AV182" i="99"/>
  <c r="AT182" i="99"/>
  <c r="AR182" i="99"/>
  <c r="AP182" i="99"/>
  <c r="AN182" i="99"/>
  <c r="AL182" i="99"/>
  <c r="BY181" i="99"/>
  <c r="BW181" i="99"/>
  <c r="BU181" i="99"/>
  <c r="BS181" i="99"/>
  <c r="BQ181" i="99"/>
  <c r="BO181" i="99"/>
  <c r="BM181" i="99"/>
  <c r="BK181" i="99"/>
  <c r="BI181" i="99"/>
  <c r="BF181" i="99"/>
  <c r="BC181" i="99"/>
  <c r="BA181" i="99"/>
  <c r="AX181" i="99"/>
  <c r="AV181" i="99"/>
  <c r="AT181" i="99"/>
  <c r="AR181" i="99"/>
  <c r="AP181" i="99"/>
  <c r="AN181" i="99"/>
  <c r="AL181" i="99"/>
  <c r="D181" i="99"/>
  <c r="BY180" i="99"/>
  <c r="BW180" i="99"/>
  <c r="BU180" i="99"/>
  <c r="BS180" i="99"/>
  <c r="BQ180" i="99"/>
  <c r="BO180" i="99"/>
  <c r="BM180" i="99"/>
  <c r="BK180" i="99"/>
  <c r="BI180" i="99"/>
  <c r="BF180" i="99"/>
  <c r="BC180" i="99"/>
  <c r="BA180" i="99"/>
  <c r="AX180" i="99"/>
  <c r="AV180" i="99"/>
  <c r="AT180" i="99"/>
  <c r="AR180" i="99"/>
  <c r="AP180" i="99"/>
  <c r="AN180" i="99"/>
  <c r="AL180" i="99"/>
  <c r="BY179" i="99"/>
  <c r="BW179" i="99"/>
  <c r="BU179" i="99"/>
  <c r="BS179" i="99"/>
  <c r="BQ179" i="99"/>
  <c r="BO179" i="99"/>
  <c r="BM179" i="99"/>
  <c r="BK179" i="99"/>
  <c r="BI179" i="99"/>
  <c r="BF179" i="99"/>
  <c r="BC179" i="99"/>
  <c r="BA179" i="99"/>
  <c r="AX179" i="99"/>
  <c r="AV179" i="99"/>
  <c r="AT179" i="99"/>
  <c r="AR179" i="99"/>
  <c r="AP179" i="99"/>
  <c r="AN179" i="99"/>
  <c r="AL179" i="99"/>
  <c r="D179" i="99"/>
  <c r="BY168" i="99"/>
  <c r="BW168" i="99"/>
  <c r="BU168" i="99"/>
  <c r="BS168" i="99"/>
  <c r="BQ168" i="99"/>
  <c r="BO168" i="99"/>
  <c r="BM168" i="99"/>
  <c r="BK168" i="99"/>
  <c r="BI168" i="99"/>
  <c r="BF168" i="99"/>
  <c r="BC168" i="99"/>
  <c r="BA168" i="99"/>
  <c r="AX168" i="99"/>
  <c r="AV168" i="99"/>
  <c r="AT168" i="99"/>
  <c r="AR168" i="99"/>
  <c r="AP168" i="99"/>
  <c r="AN168" i="99"/>
  <c r="AL168" i="99"/>
  <c r="BY167" i="99"/>
  <c r="BW167" i="99"/>
  <c r="BU167" i="99"/>
  <c r="BS167" i="99"/>
  <c r="BQ167" i="99"/>
  <c r="BO167" i="99"/>
  <c r="BM167" i="99"/>
  <c r="BK167" i="99"/>
  <c r="BI167" i="99"/>
  <c r="BF167" i="99"/>
  <c r="BC167" i="99"/>
  <c r="BA167" i="99"/>
  <c r="AX167" i="99"/>
  <c r="AV167" i="99"/>
  <c r="AT167" i="99"/>
  <c r="AR167" i="99"/>
  <c r="AP167" i="99"/>
  <c r="AN167" i="99"/>
  <c r="AL167" i="99"/>
  <c r="D167" i="99"/>
  <c r="BY164" i="99"/>
  <c r="BW164" i="99"/>
  <c r="BU164" i="99"/>
  <c r="BS164" i="99"/>
  <c r="BQ164" i="99"/>
  <c r="BO164" i="99"/>
  <c r="BM164" i="99"/>
  <c r="BK164" i="99"/>
  <c r="BI164" i="99"/>
  <c r="BF164" i="99"/>
  <c r="BC164" i="99"/>
  <c r="BA164" i="99"/>
  <c r="AX164" i="99"/>
  <c r="AV164" i="99"/>
  <c r="AT164" i="99"/>
  <c r="AR164" i="99"/>
  <c r="AP164" i="99"/>
  <c r="AN164" i="99"/>
  <c r="AL164" i="99"/>
  <c r="BY163" i="99"/>
  <c r="BW163" i="99"/>
  <c r="BU163" i="99"/>
  <c r="BS163" i="99"/>
  <c r="BQ163" i="99"/>
  <c r="BO163" i="99"/>
  <c r="BM163" i="99"/>
  <c r="BK163" i="99"/>
  <c r="BI163" i="99"/>
  <c r="BF163" i="99"/>
  <c r="BC163" i="99"/>
  <c r="BA163" i="99"/>
  <c r="AX163" i="99"/>
  <c r="AV163" i="99"/>
  <c r="AT163" i="99"/>
  <c r="AR163" i="99"/>
  <c r="AP163" i="99"/>
  <c r="AN163" i="99"/>
  <c r="AL163" i="99"/>
  <c r="BY160" i="99"/>
  <c r="BW160" i="99"/>
  <c r="BU160" i="99"/>
  <c r="BS160" i="99"/>
  <c r="BQ160" i="99"/>
  <c r="BO160" i="99"/>
  <c r="BM160" i="99"/>
  <c r="BK160" i="99"/>
  <c r="BI160" i="99"/>
  <c r="BF160" i="99"/>
  <c r="BC160" i="99"/>
  <c r="BA160" i="99"/>
  <c r="AX160" i="99"/>
  <c r="AV160" i="99"/>
  <c r="AT160" i="99"/>
  <c r="AR160" i="99"/>
  <c r="AP160" i="99"/>
  <c r="AN160" i="99"/>
  <c r="AL160" i="99"/>
  <c r="BY159" i="99"/>
  <c r="BW159" i="99"/>
  <c r="BU159" i="99"/>
  <c r="BS159" i="99"/>
  <c r="BQ159" i="99"/>
  <c r="BO159" i="99"/>
  <c r="BM159" i="99"/>
  <c r="BK159" i="99"/>
  <c r="BI159" i="99"/>
  <c r="BF159" i="99"/>
  <c r="BC159" i="99"/>
  <c r="BA159" i="99"/>
  <c r="AX159" i="99"/>
  <c r="AV159" i="99"/>
  <c r="AT159" i="99"/>
  <c r="AR159" i="99"/>
  <c r="AP159" i="99"/>
  <c r="AN159" i="99"/>
  <c r="AL159" i="99"/>
  <c r="D159" i="99"/>
  <c r="BY158" i="99"/>
  <c r="BW158" i="99"/>
  <c r="BU158" i="99"/>
  <c r="BS158" i="99"/>
  <c r="BQ158" i="99"/>
  <c r="BO158" i="99"/>
  <c r="BM158" i="99"/>
  <c r="BK158" i="99"/>
  <c r="BI158" i="99"/>
  <c r="BF158" i="99"/>
  <c r="BC158" i="99"/>
  <c r="BA158" i="99"/>
  <c r="AX158" i="99"/>
  <c r="AV158" i="99"/>
  <c r="AT158" i="99"/>
  <c r="AR158" i="99"/>
  <c r="AP158" i="99"/>
  <c r="AN158" i="99"/>
  <c r="AL158" i="99"/>
  <c r="BY157" i="99"/>
  <c r="BW157" i="99"/>
  <c r="BU157" i="99"/>
  <c r="BS157" i="99"/>
  <c r="BQ157" i="99"/>
  <c r="BO157" i="99"/>
  <c r="BM157" i="99"/>
  <c r="BK157" i="99"/>
  <c r="BI157" i="99"/>
  <c r="BF157" i="99"/>
  <c r="BC157" i="99"/>
  <c r="BA157" i="99"/>
  <c r="AX157" i="99"/>
  <c r="AV157" i="99"/>
  <c r="AT157" i="99"/>
  <c r="AR157" i="99"/>
  <c r="AP157" i="99"/>
  <c r="AN157" i="99"/>
  <c r="AL157" i="99"/>
  <c r="D157" i="99"/>
  <c r="BY154" i="99"/>
  <c r="BW154" i="99"/>
  <c r="BU154" i="99"/>
  <c r="BS154" i="99"/>
  <c r="BQ154" i="99"/>
  <c r="BO154" i="99"/>
  <c r="BM154" i="99"/>
  <c r="BK154" i="99"/>
  <c r="BI154" i="99"/>
  <c r="BF154" i="99"/>
  <c r="BC154" i="99"/>
  <c r="BA154" i="99"/>
  <c r="AX154" i="99"/>
  <c r="AV154" i="99"/>
  <c r="AT154" i="99"/>
  <c r="AR154" i="99"/>
  <c r="AP154" i="99"/>
  <c r="AN154" i="99"/>
  <c r="AL154" i="99"/>
  <c r="BY153" i="99"/>
  <c r="BW153" i="99"/>
  <c r="BU153" i="99"/>
  <c r="BS153" i="99"/>
  <c r="BQ153" i="99"/>
  <c r="BO153" i="99"/>
  <c r="BM153" i="99"/>
  <c r="BK153" i="99"/>
  <c r="BI153" i="99"/>
  <c r="BF153" i="99"/>
  <c r="BC153" i="99"/>
  <c r="BA153" i="99"/>
  <c r="AX153" i="99"/>
  <c r="AV153" i="99"/>
  <c r="AT153" i="99"/>
  <c r="AR153" i="99"/>
  <c r="AP153" i="99"/>
  <c r="AN153" i="99"/>
  <c r="AL153" i="99"/>
  <c r="D153" i="99"/>
  <c r="BY152" i="99"/>
  <c r="BW152" i="99"/>
  <c r="BU152" i="99"/>
  <c r="BS152" i="99"/>
  <c r="BQ152" i="99"/>
  <c r="BO152" i="99"/>
  <c r="BM152" i="99"/>
  <c r="BK152" i="99"/>
  <c r="BI152" i="99"/>
  <c r="BF152" i="99"/>
  <c r="BC152" i="99"/>
  <c r="BA152" i="99"/>
  <c r="AX152" i="99"/>
  <c r="AV152" i="99"/>
  <c r="AT152" i="99"/>
  <c r="AR152" i="99"/>
  <c r="AP152" i="99"/>
  <c r="AN152" i="99"/>
  <c r="AL152" i="99"/>
  <c r="BY151" i="99"/>
  <c r="BW151" i="99"/>
  <c r="BU151" i="99"/>
  <c r="BS151" i="99"/>
  <c r="BQ151" i="99"/>
  <c r="BO151" i="99"/>
  <c r="BM151" i="99"/>
  <c r="BK151" i="99"/>
  <c r="BI151" i="99"/>
  <c r="BF151" i="99"/>
  <c r="BC151" i="99"/>
  <c r="BA151" i="99"/>
  <c r="AX151" i="99"/>
  <c r="AV151" i="99"/>
  <c r="AT151" i="99"/>
  <c r="AR151" i="99"/>
  <c r="AP151" i="99"/>
  <c r="AN151" i="99"/>
  <c r="AL151" i="99"/>
  <c r="D151" i="99"/>
  <c r="BY150" i="99"/>
  <c r="BW150" i="99"/>
  <c r="BU150" i="99"/>
  <c r="BS150" i="99"/>
  <c r="BQ150" i="99"/>
  <c r="BO150" i="99"/>
  <c r="BM150" i="99"/>
  <c r="BK150" i="99"/>
  <c r="BI150" i="99"/>
  <c r="BF150" i="99"/>
  <c r="BC150" i="99"/>
  <c r="BA150" i="99"/>
  <c r="AX150" i="99"/>
  <c r="AV150" i="99"/>
  <c r="AT150" i="99"/>
  <c r="AR150" i="99"/>
  <c r="AP150" i="99"/>
  <c r="AN150" i="99"/>
  <c r="AL150" i="99"/>
  <c r="BY149" i="99"/>
  <c r="BW149" i="99"/>
  <c r="BU149" i="99"/>
  <c r="BS149" i="99"/>
  <c r="BQ149" i="99"/>
  <c r="BO149" i="99"/>
  <c r="BM149" i="99"/>
  <c r="BK149" i="99"/>
  <c r="BI149" i="99"/>
  <c r="BF149" i="99"/>
  <c r="BC149" i="99"/>
  <c r="BA149" i="99"/>
  <c r="AX149" i="99"/>
  <c r="AV149" i="99"/>
  <c r="AT149" i="99"/>
  <c r="AR149" i="99"/>
  <c r="AP149" i="99"/>
  <c r="AN149" i="99"/>
  <c r="AL149" i="99"/>
  <c r="D149" i="99"/>
  <c r="BY146" i="99"/>
  <c r="BW146" i="99"/>
  <c r="BU146" i="99"/>
  <c r="BS146" i="99"/>
  <c r="BQ146" i="99"/>
  <c r="BO146" i="99"/>
  <c r="BM146" i="99"/>
  <c r="BK146" i="99"/>
  <c r="BI146" i="99"/>
  <c r="BF146" i="99"/>
  <c r="BC146" i="99"/>
  <c r="BA146" i="99"/>
  <c r="AX146" i="99"/>
  <c r="AV146" i="99"/>
  <c r="AT146" i="99"/>
  <c r="AR146" i="99"/>
  <c r="AP146" i="99"/>
  <c r="AN146" i="99"/>
  <c r="AL146" i="99"/>
  <c r="BY145" i="99"/>
  <c r="BW145" i="99"/>
  <c r="BU145" i="99"/>
  <c r="BS145" i="99"/>
  <c r="BQ145" i="99"/>
  <c r="BO145" i="99"/>
  <c r="BM145" i="99"/>
  <c r="BK145" i="99"/>
  <c r="BI145" i="99"/>
  <c r="BF145" i="99"/>
  <c r="BC145" i="99"/>
  <c r="BA145" i="99"/>
  <c r="AX145" i="99"/>
  <c r="AV145" i="99"/>
  <c r="AT145" i="99"/>
  <c r="AR145" i="99"/>
  <c r="AP145" i="99"/>
  <c r="AN145" i="99"/>
  <c r="AL145" i="99"/>
  <c r="D145" i="99"/>
  <c r="BY140" i="99"/>
  <c r="BW140" i="99"/>
  <c r="BU140" i="99"/>
  <c r="BS140" i="99"/>
  <c r="BQ140" i="99"/>
  <c r="BO140" i="99"/>
  <c r="BM140" i="99"/>
  <c r="BK140" i="99"/>
  <c r="BI140" i="99"/>
  <c r="BF140" i="99"/>
  <c r="BC140" i="99"/>
  <c r="BA140" i="99"/>
  <c r="AX140" i="99"/>
  <c r="AV140" i="99"/>
  <c r="AT140" i="99"/>
  <c r="AR140" i="99"/>
  <c r="AP140" i="99"/>
  <c r="AN140" i="99"/>
  <c r="AL140" i="99"/>
  <c r="BY139" i="99"/>
  <c r="BW139" i="99"/>
  <c r="BU139" i="99"/>
  <c r="BS139" i="99"/>
  <c r="BQ139" i="99"/>
  <c r="BO139" i="99"/>
  <c r="BM139" i="99"/>
  <c r="BK139" i="99"/>
  <c r="BI139" i="99"/>
  <c r="BF139" i="99"/>
  <c r="BC139" i="99"/>
  <c r="BA139" i="99"/>
  <c r="AX139" i="99"/>
  <c r="AV139" i="99"/>
  <c r="AT139" i="99"/>
  <c r="AR139" i="99"/>
  <c r="AP139" i="99"/>
  <c r="AN139" i="99"/>
  <c r="AL139" i="99"/>
  <c r="BY132" i="99"/>
  <c r="BW132" i="99"/>
  <c r="BU132" i="99"/>
  <c r="BS132" i="99"/>
  <c r="BQ132" i="99"/>
  <c r="BO132" i="99"/>
  <c r="BM132" i="99"/>
  <c r="BK132" i="99"/>
  <c r="BI132" i="99"/>
  <c r="BF132" i="99"/>
  <c r="BC132" i="99"/>
  <c r="BA132" i="99"/>
  <c r="AX132" i="99"/>
  <c r="AV132" i="99"/>
  <c r="AT132" i="99"/>
  <c r="AR132" i="99"/>
  <c r="AP132" i="99"/>
  <c r="AN132" i="99"/>
  <c r="AL132" i="99"/>
  <c r="BY131" i="99"/>
  <c r="BW131" i="99"/>
  <c r="BU131" i="99"/>
  <c r="BS131" i="99"/>
  <c r="BQ131" i="99"/>
  <c r="BO131" i="99"/>
  <c r="BM131" i="99"/>
  <c r="BK131" i="99"/>
  <c r="BI131" i="99"/>
  <c r="BF131" i="99"/>
  <c r="BC131" i="99"/>
  <c r="BA131" i="99"/>
  <c r="AX131" i="99"/>
  <c r="AV131" i="99"/>
  <c r="AT131" i="99"/>
  <c r="AR131" i="99"/>
  <c r="AP131" i="99"/>
  <c r="AN131" i="99"/>
  <c r="AL131" i="99"/>
  <c r="BY128" i="99"/>
  <c r="BW128" i="99"/>
  <c r="BU128" i="99"/>
  <c r="BS128" i="99"/>
  <c r="BQ128" i="99"/>
  <c r="BO128" i="99"/>
  <c r="BM128" i="99"/>
  <c r="BK128" i="99"/>
  <c r="BI128" i="99"/>
  <c r="BF128" i="99"/>
  <c r="BC128" i="99"/>
  <c r="BA128" i="99"/>
  <c r="AX128" i="99"/>
  <c r="AV128" i="99"/>
  <c r="AT128" i="99"/>
  <c r="AR128" i="99"/>
  <c r="AP128" i="99"/>
  <c r="AN128" i="99"/>
  <c r="AL128" i="99"/>
  <c r="BY127" i="99"/>
  <c r="BW127" i="99"/>
  <c r="BU127" i="99"/>
  <c r="BS127" i="99"/>
  <c r="BQ127" i="99"/>
  <c r="BO127" i="99"/>
  <c r="BM127" i="99"/>
  <c r="BK127" i="99"/>
  <c r="BI127" i="99"/>
  <c r="BF127" i="99"/>
  <c r="BC127" i="99"/>
  <c r="BA127" i="99"/>
  <c r="AX127" i="99"/>
  <c r="AV127" i="99"/>
  <c r="AT127" i="99"/>
  <c r="AR127" i="99"/>
  <c r="AP127" i="99"/>
  <c r="AN127" i="99"/>
  <c r="AL127" i="99"/>
  <c r="BY126" i="99"/>
  <c r="BW126" i="99"/>
  <c r="BU126" i="99"/>
  <c r="BS126" i="99"/>
  <c r="BQ126" i="99"/>
  <c r="BO126" i="99"/>
  <c r="BM126" i="99"/>
  <c r="BK126" i="99"/>
  <c r="BI126" i="99"/>
  <c r="BF126" i="99"/>
  <c r="BC126" i="99"/>
  <c r="BA126" i="99"/>
  <c r="AX126" i="99"/>
  <c r="AV126" i="99"/>
  <c r="AT126" i="99"/>
  <c r="AR126" i="99"/>
  <c r="AP126" i="99"/>
  <c r="AN126" i="99"/>
  <c r="AL126" i="99"/>
  <c r="BY125" i="99"/>
  <c r="BW125" i="99"/>
  <c r="BU125" i="99"/>
  <c r="BS125" i="99"/>
  <c r="BQ125" i="99"/>
  <c r="BO125" i="99"/>
  <c r="BM125" i="99"/>
  <c r="BK125" i="99"/>
  <c r="BI125" i="99"/>
  <c r="BF125" i="99"/>
  <c r="BC125" i="99"/>
  <c r="BA125" i="99"/>
  <c r="AX125" i="99"/>
  <c r="AV125" i="99"/>
  <c r="AT125" i="99"/>
  <c r="AR125" i="99"/>
  <c r="AP125" i="99"/>
  <c r="AN125" i="99"/>
  <c r="AL125" i="99"/>
  <c r="BY122" i="99"/>
  <c r="BW122" i="99"/>
  <c r="BU122" i="99"/>
  <c r="BS122" i="99"/>
  <c r="BQ122" i="99"/>
  <c r="BO122" i="99"/>
  <c r="BM122" i="99"/>
  <c r="BK122" i="99"/>
  <c r="BI122" i="99"/>
  <c r="BF122" i="99"/>
  <c r="BC122" i="99"/>
  <c r="BA122" i="99"/>
  <c r="AX122" i="99"/>
  <c r="AV122" i="99"/>
  <c r="AT122" i="99"/>
  <c r="AR122" i="99"/>
  <c r="AP122" i="99"/>
  <c r="AN122" i="99"/>
  <c r="AL122" i="99"/>
  <c r="BY121" i="99"/>
  <c r="BW121" i="99"/>
  <c r="BU121" i="99"/>
  <c r="BS121" i="99"/>
  <c r="BQ121" i="99"/>
  <c r="BO121" i="99"/>
  <c r="BM121" i="99"/>
  <c r="BK121" i="99"/>
  <c r="BI121" i="99"/>
  <c r="BF121" i="99"/>
  <c r="BC121" i="99"/>
  <c r="BA121" i="99"/>
  <c r="AX121" i="99"/>
  <c r="AV121" i="99"/>
  <c r="AT121" i="99"/>
  <c r="AR121" i="99"/>
  <c r="AP121" i="99"/>
  <c r="AN121" i="99"/>
  <c r="AL121" i="99"/>
  <c r="D121" i="99"/>
  <c r="BY120" i="99"/>
  <c r="BW120" i="99"/>
  <c r="BU120" i="99"/>
  <c r="BS120" i="99"/>
  <c r="BQ120" i="99"/>
  <c r="BO120" i="99"/>
  <c r="BM120" i="99"/>
  <c r="BK120" i="99"/>
  <c r="BI120" i="99"/>
  <c r="BF120" i="99"/>
  <c r="BC120" i="99"/>
  <c r="BA120" i="99"/>
  <c r="AX120" i="99"/>
  <c r="AV120" i="99"/>
  <c r="AT120" i="99"/>
  <c r="AR120" i="99"/>
  <c r="AP120" i="99"/>
  <c r="AN120" i="99"/>
  <c r="AL120" i="99"/>
  <c r="BY119" i="99"/>
  <c r="BW119" i="99"/>
  <c r="BU119" i="99"/>
  <c r="BS119" i="99"/>
  <c r="BQ119" i="99"/>
  <c r="BO119" i="99"/>
  <c r="BM119" i="99"/>
  <c r="BK119" i="99"/>
  <c r="BI119" i="99"/>
  <c r="BF119" i="99"/>
  <c r="BC119" i="99"/>
  <c r="BA119" i="99"/>
  <c r="AX119" i="99"/>
  <c r="AV119" i="99"/>
  <c r="AT119" i="99"/>
  <c r="AR119" i="99"/>
  <c r="AP119" i="99"/>
  <c r="AN119" i="99"/>
  <c r="AL119" i="99"/>
  <c r="D119" i="99"/>
  <c r="BY116" i="99"/>
  <c r="BW116" i="99"/>
  <c r="BU116" i="99"/>
  <c r="BS116" i="99"/>
  <c r="BQ116" i="99"/>
  <c r="BO116" i="99"/>
  <c r="BM116" i="99"/>
  <c r="BK116" i="99"/>
  <c r="BI116" i="99"/>
  <c r="BF116" i="99"/>
  <c r="BC116" i="99"/>
  <c r="BA116" i="99"/>
  <c r="AX116" i="99"/>
  <c r="AV116" i="99"/>
  <c r="AT116" i="99"/>
  <c r="AR116" i="99"/>
  <c r="AP116" i="99"/>
  <c r="AN116" i="99"/>
  <c r="AL116" i="99"/>
  <c r="BY115" i="99"/>
  <c r="BW115" i="99"/>
  <c r="BU115" i="99"/>
  <c r="BS115" i="99"/>
  <c r="BQ115" i="99"/>
  <c r="BO115" i="99"/>
  <c r="BM115" i="99"/>
  <c r="BK115" i="99"/>
  <c r="BI115" i="99"/>
  <c r="BF115" i="99"/>
  <c r="BC115" i="99"/>
  <c r="BA115" i="99"/>
  <c r="AX115" i="99"/>
  <c r="AV115" i="99"/>
  <c r="AT115" i="99"/>
  <c r="AR115" i="99"/>
  <c r="AP115" i="99"/>
  <c r="AN115" i="99"/>
  <c r="AL115" i="99"/>
  <c r="D115" i="99"/>
  <c r="BY114" i="99"/>
  <c r="BW114" i="99"/>
  <c r="BU114" i="99"/>
  <c r="BS114" i="99"/>
  <c r="BQ114" i="99"/>
  <c r="BO114" i="99"/>
  <c r="BM114" i="99"/>
  <c r="BK114" i="99"/>
  <c r="BI114" i="99"/>
  <c r="BF114" i="99"/>
  <c r="BC114" i="99"/>
  <c r="BA114" i="99"/>
  <c r="AX114" i="99"/>
  <c r="AV114" i="99"/>
  <c r="AT114" i="99"/>
  <c r="AR114" i="99"/>
  <c r="AP114" i="99"/>
  <c r="AN114" i="99"/>
  <c r="AL114" i="99"/>
  <c r="BY113" i="99"/>
  <c r="BW113" i="99"/>
  <c r="BU113" i="99"/>
  <c r="BS113" i="99"/>
  <c r="BQ113" i="99"/>
  <c r="BO113" i="99"/>
  <c r="BM113" i="99"/>
  <c r="BK113" i="99"/>
  <c r="BI113" i="99"/>
  <c r="BF113" i="99"/>
  <c r="BC113" i="99"/>
  <c r="BA113" i="99"/>
  <c r="AX113" i="99"/>
  <c r="AV113" i="99"/>
  <c r="AT113" i="99"/>
  <c r="AR113" i="99"/>
  <c r="AP113" i="99"/>
  <c r="AN113" i="99"/>
  <c r="AL113" i="99"/>
  <c r="D113" i="99"/>
  <c r="BY112" i="99"/>
  <c r="BW112" i="99"/>
  <c r="BU112" i="99"/>
  <c r="BS112" i="99"/>
  <c r="BQ112" i="99"/>
  <c r="BO112" i="99"/>
  <c r="BM112" i="99"/>
  <c r="BK112" i="99"/>
  <c r="BI112" i="99"/>
  <c r="BF112" i="99"/>
  <c r="BC112" i="99"/>
  <c r="BA112" i="99"/>
  <c r="AX112" i="99"/>
  <c r="AV112" i="99"/>
  <c r="AT112" i="99"/>
  <c r="AR112" i="99"/>
  <c r="AP112" i="99"/>
  <c r="AN112" i="99"/>
  <c r="AL112" i="99"/>
  <c r="BY111" i="99"/>
  <c r="BW111" i="99"/>
  <c r="BU111" i="99"/>
  <c r="BS111" i="99"/>
  <c r="BQ111" i="99"/>
  <c r="BO111" i="99"/>
  <c r="BM111" i="99"/>
  <c r="BK111" i="99"/>
  <c r="BI111" i="99"/>
  <c r="BF111" i="99"/>
  <c r="BC111" i="99"/>
  <c r="BA111" i="99"/>
  <c r="AX111" i="99"/>
  <c r="AV111" i="99"/>
  <c r="AT111" i="99"/>
  <c r="AR111" i="99"/>
  <c r="AP111" i="99"/>
  <c r="AN111" i="99"/>
  <c r="AL111" i="99"/>
  <c r="D111" i="99"/>
  <c r="BY46" i="99"/>
  <c r="BW46" i="99"/>
  <c r="BU46" i="99"/>
  <c r="BS46" i="99"/>
  <c r="BQ46" i="99"/>
  <c r="BO46" i="99"/>
  <c r="BM46" i="99"/>
  <c r="BK46" i="99"/>
  <c r="BI46" i="99"/>
  <c r="BF46" i="99"/>
  <c r="BC46" i="99"/>
  <c r="BA46" i="99"/>
  <c r="AX46" i="99"/>
  <c r="AV46" i="99"/>
  <c r="AT46" i="99"/>
  <c r="AR46" i="99"/>
  <c r="AP46" i="99"/>
  <c r="AN46" i="99"/>
  <c r="AL46" i="99"/>
  <c r="BY45" i="99"/>
  <c r="BW45" i="99"/>
  <c r="BU45" i="99"/>
  <c r="BS45" i="99"/>
  <c r="BQ45" i="99"/>
  <c r="BO45" i="99"/>
  <c r="BM45" i="99"/>
  <c r="BK45" i="99"/>
  <c r="BI45" i="99"/>
  <c r="BF45" i="99"/>
  <c r="BC45" i="99"/>
  <c r="BA45" i="99"/>
  <c r="AX45" i="99"/>
  <c r="AV45" i="99"/>
  <c r="AT45" i="99"/>
  <c r="AR45" i="99"/>
  <c r="AP45" i="99"/>
  <c r="AN45" i="99"/>
  <c r="AL45" i="99"/>
  <c r="D45" i="99"/>
  <c r="BY110" i="99"/>
  <c r="BW110" i="99"/>
  <c r="BU110" i="99"/>
  <c r="BS110" i="99"/>
  <c r="BQ110" i="99"/>
  <c r="BO110" i="99"/>
  <c r="BM110" i="99"/>
  <c r="BK110" i="99"/>
  <c r="BI110" i="99"/>
  <c r="BF110" i="99"/>
  <c r="BC110" i="99"/>
  <c r="BA110" i="99"/>
  <c r="AX110" i="99"/>
  <c r="AV110" i="99"/>
  <c r="AT110" i="99"/>
  <c r="AR110" i="99"/>
  <c r="AP110" i="99"/>
  <c r="AN110" i="99"/>
  <c r="AL110" i="99"/>
  <c r="BY109" i="99"/>
  <c r="BW109" i="99"/>
  <c r="BU109" i="99"/>
  <c r="BS109" i="99"/>
  <c r="BQ109" i="99"/>
  <c r="BO109" i="99"/>
  <c r="BM109" i="99"/>
  <c r="BK109" i="99"/>
  <c r="BI109" i="99"/>
  <c r="BF109" i="99"/>
  <c r="BC109" i="99"/>
  <c r="BA109" i="99"/>
  <c r="AX109" i="99"/>
  <c r="AV109" i="99"/>
  <c r="AT109" i="99"/>
  <c r="AR109" i="99"/>
  <c r="AP109" i="99"/>
  <c r="AN109" i="99"/>
  <c r="AL109" i="99"/>
  <c r="D109" i="99"/>
  <c r="BY102" i="99"/>
  <c r="BW102" i="99"/>
  <c r="BU102" i="99"/>
  <c r="BS102" i="99"/>
  <c r="BQ102" i="99"/>
  <c r="BO102" i="99"/>
  <c r="BM102" i="99"/>
  <c r="BK102" i="99"/>
  <c r="BI102" i="99"/>
  <c r="BF102" i="99"/>
  <c r="BC102" i="99"/>
  <c r="BA102" i="99"/>
  <c r="AX102" i="99"/>
  <c r="AV102" i="99"/>
  <c r="AT102" i="99"/>
  <c r="AR102" i="99"/>
  <c r="AP102" i="99"/>
  <c r="AN102" i="99"/>
  <c r="AL102" i="99"/>
  <c r="BY101" i="99"/>
  <c r="BW101" i="99"/>
  <c r="BU101" i="99"/>
  <c r="BS101" i="99"/>
  <c r="BQ101" i="99"/>
  <c r="BO101" i="99"/>
  <c r="BM101" i="99"/>
  <c r="BK101" i="99"/>
  <c r="BI101" i="99"/>
  <c r="BF101" i="99"/>
  <c r="BC101" i="99"/>
  <c r="BA101" i="99"/>
  <c r="AX101" i="99"/>
  <c r="AV101" i="99"/>
  <c r="AT101" i="99"/>
  <c r="AR101" i="99"/>
  <c r="AP101" i="99"/>
  <c r="AN101" i="99"/>
  <c r="AL101" i="99"/>
  <c r="D101" i="99"/>
  <c r="BY98" i="99"/>
  <c r="BW98" i="99"/>
  <c r="BU98" i="99"/>
  <c r="BS98" i="99"/>
  <c r="BQ98" i="99"/>
  <c r="BO98" i="99"/>
  <c r="BM98" i="99"/>
  <c r="BK98" i="99"/>
  <c r="BI98" i="99"/>
  <c r="BF98" i="99"/>
  <c r="BC98" i="99"/>
  <c r="BA98" i="99"/>
  <c r="AX98" i="99"/>
  <c r="AV98" i="99"/>
  <c r="AT98" i="99"/>
  <c r="AR98" i="99"/>
  <c r="AP98" i="99"/>
  <c r="AN98" i="99"/>
  <c r="AL98" i="99"/>
  <c r="BY97" i="99"/>
  <c r="BW97" i="99"/>
  <c r="BU97" i="99"/>
  <c r="BS97" i="99"/>
  <c r="BQ97" i="99"/>
  <c r="BO97" i="99"/>
  <c r="BM97" i="99"/>
  <c r="BK97" i="99"/>
  <c r="BI97" i="99"/>
  <c r="BF97" i="99"/>
  <c r="BC97" i="99"/>
  <c r="BA97" i="99"/>
  <c r="AX97" i="99"/>
  <c r="AV97" i="99"/>
  <c r="AT97" i="99"/>
  <c r="AR97" i="99"/>
  <c r="AP97" i="99"/>
  <c r="AN97" i="99"/>
  <c r="AL97" i="99"/>
  <c r="D97" i="99"/>
  <c r="BY96" i="99"/>
  <c r="BW96" i="99"/>
  <c r="BU96" i="99"/>
  <c r="BS96" i="99"/>
  <c r="BQ96" i="99"/>
  <c r="BO96" i="99"/>
  <c r="BM96" i="99"/>
  <c r="BK96" i="99"/>
  <c r="BI96" i="99"/>
  <c r="BF96" i="99"/>
  <c r="BC96" i="99"/>
  <c r="BA96" i="99"/>
  <c r="AX96" i="99"/>
  <c r="AV96" i="99"/>
  <c r="AT96" i="99"/>
  <c r="AR96" i="99"/>
  <c r="AP96" i="99"/>
  <c r="AN96" i="99"/>
  <c r="AL96" i="99"/>
  <c r="BY95" i="99"/>
  <c r="BW95" i="99"/>
  <c r="BU95" i="99"/>
  <c r="BS95" i="99"/>
  <c r="BQ95" i="99"/>
  <c r="BO95" i="99"/>
  <c r="BM95" i="99"/>
  <c r="BK95" i="99"/>
  <c r="BI95" i="99"/>
  <c r="BF95" i="99"/>
  <c r="BC95" i="99"/>
  <c r="BA95" i="99"/>
  <c r="AX95" i="99"/>
  <c r="AV95" i="99"/>
  <c r="AT95" i="99"/>
  <c r="AR95" i="99"/>
  <c r="AP95" i="99"/>
  <c r="AN95" i="99"/>
  <c r="AL95" i="99"/>
  <c r="D95" i="99"/>
  <c r="BY92" i="99"/>
  <c r="BW92" i="99"/>
  <c r="BU92" i="99"/>
  <c r="BS92" i="99"/>
  <c r="BQ92" i="99"/>
  <c r="BO92" i="99"/>
  <c r="BM92" i="99"/>
  <c r="BK92" i="99"/>
  <c r="BI92" i="99"/>
  <c r="BF92" i="99"/>
  <c r="BC92" i="99"/>
  <c r="BA92" i="99"/>
  <c r="AX92" i="99"/>
  <c r="AV92" i="99"/>
  <c r="AT92" i="99"/>
  <c r="AR92" i="99"/>
  <c r="AP92" i="99"/>
  <c r="AN92" i="99"/>
  <c r="AL92" i="99"/>
  <c r="BY91" i="99"/>
  <c r="BW91" i="99"/>
  <c r="BU91" i="99"/>
  <c r="BS91" i="99"/>
  <c r="BQ91" i="99"/>
  <c r="BO91" i="99"/>
  <c r="BM91" i="99"/>
  <c r="BK91" i="99"/>
  <c r="BI91" i="99"/>
  <c r="BF91" i="99"/>
  <c r="BC91" i="99"/>
  <c r="BA91" i="99"/>
  <c r="AX91" i="99"/>
  <c r="AV91" i="99"/>
  <c r="AT91" i="99"/>
  <c r="AR91" i="99"/>
  <c r="AP91" i="99"/>
  <c r="AN91" i="99"/>
  <c r="AL91" i="99"/>
  <c r="D91" i="99"/>
  <c r="BY90" i="99"/>
  <c r="BW90" i="99"/>
  <c r="BU90" i="99"/>
  <c r="BS90" i="99"/>
  <c r="BQ90" i="99"/>
  <c r="BO90" i="99"/>
  <c r="BM90" i="99"/>
  <c r="BK90" i="99"/>
  <c r="BI90" i="99"/>
  <c r="BF90" i="99"/>
  <c r="BC90" i="99"/>
  <c r="BA90" i="99"/>
  <c r="AX90" i="99"/>
  <c r="AV90" i="99"/>
  <c r="AT90" i="99"/>
  <c r="AR90" i="99"/>
  <c r="AP90" i="99"/>
  <c r="AN90" i="99"/>
  <c r="AL90" i="99"/>
  <c r="BY89" i="99"/>
  <c r="BW89" i="99"/>
  <c r="BU89" i="99"/>
  <c r="BS89" i="99"/>
  <c r="BQ89" i="99"/>
  <c r="BO89" i="99"/>
  <c r="BM89" i="99"/>
  <c r="BK89" i="99"/>
  <c r="BI89" i="99"/>
  <c r="BF89" i="99"/>
  <c r="BC89" i="99"/>
  <c r="BA89" i="99"/>
  <c r="AX89" i="99"/>
  <c r="AV89" i="99"/>
  <c r="AT89" i="99"/>
  <c r="AR89" i="99"/>
  <c r="AP89" i="99"/>
  <c r="AN89" i="99"/>
  <c r="AL89" i="99"/>
  <c r="D89" i="99"/>
  <c r="BY86" i="99"/>
  <c r="BW86" i="99"/>
  <c r="BU86" i="99"/>
  <c r="BS86" i="99"/>
  <c r="BQ86" i="99"/>
  <c r="BO86" i="99"/>
  <c r="BM86" i="99"/>
  <c r="BK86" i="99"/>
  <c r="BI86" i="99"/>
  <c r="BF86" i="99"/>
  <c r="BC86" i="99"/>
  <c r="BA86" i="99"/>
  <c r="AX86" i="99"/>
  <c r="AV86" i="99"/>
  <c r="AT86" i="99"/>
  <c r="AR86" i="99"/>
  <c r="AP86" i="99"/>
  <c r="AN86" i="99"/>
  <c r="AL86" i="99"/>
  <c r="BY85" i="99"/>
  <c r="BW85" i="99"/>
  <c r="BU85" i="99"/>
  <c r="BS85" i="99"/>
  <c r="BQ85" i="99"/>
  <c r="BO85" i="99"/>
  <c r="BM85" i="99"/>
  <c r="BK85" i="99"/>
  <c r="BI85" i="99"/>
  <c r="BF85" i="99"/>
  <c r="BC85" i="99"/>
  <c r="BA85" i="99"/>
  <c r="AX85" i="99"/>
  <c r="AV85" i="99"/>
  <c r="AT85" i="99"/>
  <c r="AR85" i="99"/>
  <c r="AP85" i="99"/>
  <c r="AN85" i="99"/>
  <c r="AL85" i="99"/>
  <c r="BY80" i="99"/>
  <c r="BW80" i="99"/>
  <c r="BU80" i="99"/>
  <c r="BS80" i="99"/>
  <c r="BQ80" i="99"/>
  <c r="BO80" i="99"/>
  <c r="BM80" i="99"/>
  <c r="BK80" i="99"/>
  <c r="BI80" i="99"/>
  <c r="BF80" i="99"/>
  <c r="BC80" i="99"/>
  <c r="BA80" i="99"/>
  <c r="AX80" i="99"/>
  <c r="AV80" i="99"/>
  <c r="AT80" i="99"/>
  <c r="AR80" i="99"/>
  <c r="AP80" i="99"/>
  <c r="AN80" i="99"/>
  <c r="AL80" i="99"/>
  <c r="BY79" i="99"/>
  <c r="BW79" i="99"/>
  <c r="BU79" i="99"/>
  <c r="BS79" i="99"/>
  <c r="BQ79" i="99"/>
  <c r="BO79" i="99"/>
  <c r="BM79" i="99"/>
  <c r="BK79" i="99"/>
  <c r="BI79" i="99"/>
  <c r="BF79" i="99"/>
  <c r="BC79" i="99"/>
  <c r="BA79" i="99"/>
  <c r="AX79" i="99"/>
  <c r="AV79" i="99"/>
  <c r="AT79" i="99"/>
  <c r="AR79" i="99"/>
  <c r="AP79" i="99"/>
  <c r="AN79" i="99"/>
  <c r="AL79" i="99"/>
  <c r="D79" i="99"/>
  <c r="BY62" i="99"/>
  <c r="BW62" i="99"/>
  <c r="BU62" i="99"/>
  <c r="BS62" i="99"/>
  <c r="BQ62" i="99"/>
  <c r="BO62" i="99"/>
  <c r="BM62" i="99"/>
  <c r="BK62" i="99"/>
  <c r="BI62" i="99"/>
  <c r="BF62" i="99"/>
  <c r="BC62" i="99"/>
  <c r="BA62" i="99"/>
  <c r="AX62" i="99"/>
  <c r="AV62" i="99"/>
  <c r="AT62" i="99"/>
  <c r="AR62" i="99"/>
  <c r="AP62" i="99"/>
  <c r="AN62" i="99"/>
  <c r="AL62" i="99"/>
  <c r="BY61" i="99"/>
  <c r="BW61" i="99"/>
  <c r="BU61" i="99"/>
  <c r="BS61" i="99"/>
  <c r="BQ61" i="99"/>
  <c r="BO61" i="99"/>
  <c r="BM61" i="99"/>
  <c r="BK61" i="99"/>
  <c r="BI61" i="99"/>
  <c r="BF61" i="99"/>
  <c r="BC61" i="99"/>
  <c r="BA61" i="99"/>
  <c r="AX61" i="99"/>
  <c r="AV61" i="99"/>
  <c r="AT61" i="99"/>
  <c r="AR61" i="99"/>
  <c r="AP61" i="99"/>
  <c r="AN61" i="99"/>
  <c r="AL61" i="99"/>
  <c r="BY60" i="99"/>
  <c r="BW60" i="99"/>
  <c r="BU60" i="99"/>
  <c r="BS60" i="99"/>
  <c r="BQ60" i="99"/>
  <c r="BO60" i="99"/>
  <c r="BM60" i="99"/>
  <c r="BK60" i="99"/>
  <c r="BI60" i="99"/>
  <c r="BF60" i="99"/>
  <c r="BC60" i="99"/>
  <c r="BA60" i="99"/>
  <c r="AX60" i="99"/>
  <c r="AV60" i="99"/>
  <c r="AT60" i="99"/>
  <c r="AR60" i="99"/>
  <c r="AP60" i="99"/>
  <c r="AN60" i="99"/>
  <c r="AL60" i="99"/>
  <c r="BY59" i="99"/>
  <c r="BW59" i="99"/>
  <c r="BU59" i="99"/>
  <c r="BS59" i="99"/>
  <c r="BQ59" i="99"/>
  <c r="BO59" i="99"/>
  <c r="BM59" i="99"/>
  <c r="BK59" i="99"/>
  <c r="BI59" i="99"/>
  <c r="BF59" i="99"/>
  <c r="BC59" i="99"/>
  <c r="BA59" i="99"/>
  <c r="AX59" i="99"/>
  <c r="AV59" i="99"/>
  <c r="AT59" i="99"/>
  <c r="AR59" i="99"/>
  <c r="AP59" i="99"/>
  <c r="AN59" i="99"/>
  <c r="AL59" i="99"/>
  <c r="D59" i="99"/>
  <c r="BY58" i="99"/>
  <c r="BW58" i="99"/>
  <c r="BU58" i="99"/>
  <c r="BS58" i="99"/>
  <c r="BQ58" i="99"/>
  <c r="BO58" i="99"/>
  <c r="BM58" i="99"/>
  <c r="BK58" i="99"/>
  <c r="BI58" i="99"/>
  <c r="BF58" i="99"/>
  <c r="BC58" i="99"/>
  <c r="BA58" i="99"/>
  <c r="AX58" i="99"/>
  <c r="AV58" i="99"/>
  <c r="AT58" i="99"/>
  <c r="AR58" i="99"/>
  <c r="AP58" i="99"/>
  <c r="AN58" i="99"/>
  <c r="AL58" i="99"/>
  <c r="BY57" i="99"/>
  <c r="BW57" i="99"/>
  <c r="BU57" i="99"/>
  <c r="BS57" i="99"/>
  <c r="BQ57" i="99"/>
  <c r="BO57" i="99"/>
  <c r="BM57" i="99"/>
  <c r="BK57" i="99"/>
  <c r="BI57" i="99"/>
  <c r="BF57" i="99"/>
  <c r="BC57" i="99"/>
  <c r="BA57" i="99"/>
  <c r="AX57" i="99"/>
  <c r="AV57" i="99"/>
  <c r="AT57" i="99"/>
  <c r="AR57" i="99"/>
  <c r="AP57" i="99"/>
  <c r="AN57" i="99"/>
  <c r="AL57" i="99"/>
  <c r="D57" i="99"/>
  <c r="BY56" i="99"/>
  <c r="BW56" i="99"/>
  <c r="BU56" i="99"/>
  <c r="BS56" i="99"/>
  <c r="BQ56" i="99"/>
  <c r="BO56" i="99"/>
  <c r="BM56" i="99"/>
  <c r="BK56" i="99"/>
  <c r="BI56" i="99"/>
  <c r="BF56" i="99"/>
  <c r="BC56" i="99"/>
  <c r="BA56" i="99"/>
  <c r="AX56" i="99"/>
  <c r="AV56" i="99"/>
  <c r="AT56" i="99"/>
  <c r="AR56" i="99"/>
  <c r="AP56" i="99"/>
  <c r="AN56" i="99"/>
  <c r="AL56" i="99"/>
  <c r="BY55" i="99"/>
  <c r="BW55" i="99"/>
  <c r="BU55" i="99"/>
  <c r="BS55" i="99"/>
  <c r="BQ55" i="99"/>
  <c r="BO55" i="99"/>
  <c r="BM55" i="99"/>
  <c r="BK55" i="99"/>
  <c r="BI55" i="99"/>
  <c r="BF55" i="99"/>
  <c r="BC55" i="99"/>
  <c r="BA55" i="99"/>
  <c r="AX55" i="99"/>
  <c r="AV55" i="99"/>
  <c r="AT55" i="99"/>
  <c r="AR55" i="99"/>
  <c r="AP55" i="99"/>
  <c r="AN55" i="99"/>
  <c r="AL55" i="99"/>
  <c r="D55" i="99"/>
  <c r="BY54" i="99"/>
  <c r="BW54" i="99"/>
  <c r="BU54" i="99"/>
  <c r="BS54" i="99"/>
  <c r="BQ54" i="99"/>
  <c r="BO54" i="99"/>
  <c r="BM54" i="99"/>
  <c r="BK54" i="99"/>
  <c r="BI54" i="99"/>
  <c r="BF54" i="99"/>
  <c r="BC54" i="99"/>
  <c r="BA54" i="99"/>
  <c r="AX54" i="99"/>
  <c r="AV54" i="99"/>
  <c r="AT54" i="99"/>
  <c r="AR54" i="99"/>
  <c r="AP54" i="99"/>
  <c r="AN54" i="99"/>
  <c r="AL54" i="99"/>
  <c r="BY53" i="99"/>
  <c r="BW53" i="99"/>
  <c r="BU53" i="99"/>
  <c r="BS53" i="99"/>
  <c r="BQ53" i="99"/>
  <c r="BO53" i="99"/>
  <c r="BM53" i="99"/>
  <c r="BK53" i="99"/>
  <c r="BI53" i="99"/>
  <c r="BF53" i="99"/>
  <c r="BC53" i="99"/>
  <c r="BA53" i="99"/>
  <c r="AX53" i="99"/>
  <c r="AV53" i="99"/>
  <c r="AT53" i="99"/>
  <c r="AR53" i="99"/>
  <c r="AP53" i="99"/>
  <c r="AN53" i="99"/>
  <c r="AL53" i="99"/>
  <c r="BY52" i="99"/>
  <c r="BW52" i="99"/>
  <c r="BU52" i="99"/>
  <c r="BS52" i="99"/>
  <c r="BQ52" i="99"/>
  <c r="BO52" i="99"/>
  <c r="BM52" i="99"/>
  <c r="BK52" i="99"/>
  <c r="BI52" i="99"/>
  <c r="BF52" i="99"/>
  <c r="BC52" i="99"/>
  <c r="BA52" i="99"/>
  <c r="AX52" i="99"/>
  <c r="AV52" i="99"/>
  <c r="AT52" i="99"/>
  <c r="AR52" i="99"/>
  <c r="AP52" i="99"/>
  <c r="AN52" i="99"/>
  <c r="AL52" i="99"/>
  <c r="BY51" i="99"/>
  <c r="BW51" i="99"/>
  <c r="BU51" i="99"/>
  <c r="BS51" i="99"/>
  <c r="BQ51" i="99"/>
  <c r="BO51" i="99"/>
  <c r="BM51" i="99"/>
  <c r="BK51" i="99"/>
  <c r="BI51" i="99"/>
  <c r="BF51" i="99"/>
  <c r="BC51" i="99"/>
  <c r="BA51" i="99"/>
  <c r="AX51" i="99"/>
  <c r="AV51" i="99"/>
  <c r="AT51" i="99"/>
  <c r="AR51" i="99"/>
  <c r="AP51" i="99"/>
  <c r="AN51" i="99"/>
  <c r="AL51" i="99"/>
  <c r="D51" i="99"/>
  <c r="BY44" i="99"/>
  <c r="BW44" i="99"/>
  <c r="BU44" i="99"/>
  <c r="BS44" i="99"/>
  <c r="BQ44" i="99"/>
  <c r="BO44" i="99"/>
  <c r="BM44" i="99"/>
  <c r="BK44" i="99"/>
  <c r="BI44" i="99"/>
  <c r="BF44" i="99"/>
  <c r="BC44" i="99"/>
  <c r="BA44" i="99"/>
  <c r="AX44" i="99"/>
  <c r="AV44" i="99"/>
  <c r="AT44" i="99"/>
  <c r="AR44" i="99"/>
  <c r="AP44" i="99"/>
  <c r="AN44" i="99"/>
  <c r="AL44" i="99"/>
  <c r="BY43" i="99"/>
  <c r="BW43" i="99"/>
  <c r="BU43" i="99"/>
  <c r="BS43" i="99"/>
  <c r="BQ43" i="99"/>
  <c r="BO43" i="99"/>
  <c r="BM43" i="99"/>
  <c r="BK43" i="99"/>
  <c r="BI43" i="99"/>
  <c r="BF43" i="99"/>
  <c r="BC43" i="99"/>
  <c r="BA43" i="99"/>
  <c r="AX43" i="99"/>
  <c r="AV43" i="99"/>
  <c r="AT43" i="99"/>
  <c r="AR43" i="99"/>
  <c r="AP43" i="99"/>
  <c r="AN43" i="99"/>
  <c r="AL43" i="99"/>
  <c r="D43" i="99"/>
  <c r="BY42" i="99"/>
  <c r="BW42" i="99"/>
  <c r="BU42" i="99"/>
  <c r="BS42" i="99"/>
  <c r="BQ42" i="99"/>
  <c r="BO42" i="99"/>
  <c r="BM42" i="99"/>
  <c r="BK42" i="99"/>
  <c r="BI42" i="99"/>
  <c r="BF42" i="99"/>
  <c r="BC42" i="99"/>
  <c r="BA42" i="99"/>
  <c r="AX42" i="99"/>
  <c r="AV42" i="99"/>
  <c r="AT42" i="99"/>
  <c r="AR42" i="99"/>
  <c r="AP42" i="99"/>
  <c r="AN42" i="99"/>
  <c r="AL42" i="99"/>
  <c r="BY41" i="99"/>
  <c r="BW41" i="99"/>
  <c r="BU41" i="99"/>
  <c r="BS41" i="99"/>
  <c r="BQ41" i="99"/>
  <c r="BO41" i="99"/>
  <c r="BM41" i="99"/>
  <c r="BK41" i="99"/>
  <c r="BI41" i="99"/>
  <c r="BF41" i="99"/>
  <c r="BC41" i="99"/>
  <c r="BA41" i="99"/>
  <c r="AX41" i="99"/>
  <c r="AV41" i="99"/>
  <c r="AT41" i="99"/>
  <c r="AR41" i="99"/>
  <c r="AP41" i="99"/>
  <c r="AN41" i="99"/>
  <c r="AL41" i="99"/>
  <c r="D41" i="99"/>
  <c r="BY40" i="99"/>
  <c r="BW40" i="99"/>
  <c r="BU40" i="99"/>
  <c r="BS40" i="99"/>
  <c r="BQ40" i="99"/>
  <c r="BO40" i="99"/>
  <c r="BM40" i="99"/>
  <c r="BK40" i="99"/>
  <c r="BI40" i="99"/>
  <c r="BF40" i="99"/>
  <c r="BC40" i="99"/>
  <c r="BA40" i="99"/>
  <c r="AX40" i="99"/>
  <c r="AV40" i="99"/>
  <c r="AT40" i="99"/>
  <c r="AR40" i="99"/>
  <c r="AP40" i="99"/>
  <c r="AN40" i="99"/>
  <c r="AL40" i="99"/>
  <c r="BY39" i="99"/>
  <c r="BW39" i="99"/>
  <c r="BU39" i="99"/>
  <c r="BS39" i="99"/>
  <c r="BQ39" i="99"/>
  <c r="BO39" i="99"/>
  <c r="BM39" i="99"/>
  <c r="BK39" i="99"/>
  <c r="BI39" i="99"/>
  <c r="BF39" i="99"/>
  <c r="BC39" i="99"/>
  <c r="BA39" i="99"/>
  <c r="AX39" i="99"/>
  <c r="AV39" i="99"/>
  <c r="AT39" i="99"/>
  <c r="AR39" i="99"/>
  <c r="AP39" i="99"/>
  <c r="AN39" i="99"/>
  <c r="AL39" i="99"/>
  <c r="D39" i="99"/>
  <c r="BY34" i="99"/>
  <c r="BW34" i="99"/>
  <c r="BU34" i="99"/>
  <c r="BS34" i="99"/>
  <c r="BQ34" i="99"/>
  <c r="BO34" i="99"/>
  <c r="BM34" i="99"/>
  <c r="BK34" i="99"/>
  <c r="BI34" i="99"/>
  <c r="BF34" i="99"/>
  <c r="BC34" i="99"/>
  <c r="BA34" i="99"/>
  <c r="AX34" i="99"/>
  <c r="AV34" i="99"/>
  <c r="AT34" i="99"/>
  <c r="AR34" i="99"/>
  <c r="AP34" i="99"/>
  <c r="AN34" i="99"/>
  <c r="AL34" i="99"/>
  <c r="BY33" i="99"/>
  <c r="BW33" i="99"/>
  <c r="BU33" i="99"/>
  <c r="BS33" i="99"/>
  <c r="BQ33" i="99"/>
  <c r="BO33" i="99"/>
  <c r="BM33" i="99"/>
  <c r="BK33" i="99"/>
  <c r="BI33" i="99"/>
  <c r="BF33" i="99"/>
  <c r="BC33" i="99"/>
  <c r="BA33" i="99"/>
  <c r="AX33" i="99"/>
  <c r="AV33" i="99"/>
  <c r="AT33" i="99"/>
  <c r="AR33" i="99"/>
  <c r="AP33" i="99"/>
  <c r="AN33" i="99"/>
  <c r="AL33" i="99"/>
  <c r="D33" i="99"/>
  <c r="BY28" i="99"/>
  <c r="BW28" i="99"/>
  <c r="BU28" i="99"/>
  <c r="BS28" i="99"/>
  <c r="BQ28" i="99"/>
  <c r="BO28" i="99"/>
  <c r="BM28" i="99"/>
  <c r="BK28" i="99"/>
  <c r="BI28" i="99"/>
  <c r="BF28" i="99"/>
  <c r="BC28" i="99"/>
  <c r="BA28" i="99"/>
  <c r="AX28" i="99"/>
  <c r="AV28" i="99"/>
  <c r="AT28" i="99"/>
  <c r="AR28" i="99"/>
  <c r="AP28" i="99"/>
  <c r="AN28" i="99"/>
  <c r="AL28" i="99"/>
  <c r="BY27" i="99"/>
  <c r="BW27" i="99"/>
  <c r="BU27" i="99"/>
  <c r="BS27" i="99"/>
  <c r="BQ27" i="99"/>
  <c r="BO27" i="99"/>
  <c r="BM27" i="99"/>
  <c r="BK27" i="99"/>
  <c r="BI27" i="99"/>
  <c r="BF27" i="99"/>
  <c r="BC27" i="99"/>
  <c r="BA27" i="99"/>
  <c r="AX27" i="99"/>
  <c r="AV27" i="99"/>
  <c r="AT27" i="99"/>
  <c r="AR27" i="99"/>
  <c r="AP27" i="99"/>
  <c r="AN27" i="99"/>
  <c r="AL27" i="99"/>
  <c r="D27" i="99"/>
  <c r="BY22" i="99"/>
  <c r="BW22" i="99"/>
  <c r="BU22" i="99"/>
  <c r="BS22" i="99"/>
  <c r="BQ22" i="99"/>
  <c r="BO22" i="99"/>
  <c r="BM22" i="99"/>
  <c r="BK22" i="99"/>
  <c r="BI22" i="99"/>
  <c r="BF22" i="99"/>
  <c r="BC22" i="99"/>
  <c r="BA22" i="99"/>
  <c r="AX22" i="99"/>
  <c r="AV22" i="99"/>
  <c r="AT22" i="99"/>
  <c r="AR22" i="99"/>
  <c r="AP22" i="99"/>
  <c r="AN22" i="99"/>
  <c r="AL22" i="99"/>
  <c r="BY21" i="99"/>
  <c r="BW21" i="99"/>
  <c r="BU21" i="99"/>
  <c r="BS21" i="99"/>
  <c r="BQ21" i="99"/>
  <c r="BO21" i="99"/>
  <c r="BM21" i="99"/>
  <c r="BK21" i="99"/>
  <c r="BI21" i="99"/>
  <c r="BF21" i="99"/>
  <c r="BC21" i="99"/>
  <c r="BA21" i="99"/>
  <c r="AX21" i="99"/>
  <c r="AV21" i="99"/>
  <c r="AT21" i="99"/>
  <c r="AR21" i="99"/>
  <c r="AP21" i="99"/>
  <c r="AN21" i="99"/>
  <c r="AL21" i="99"/>
  <c r="D21" i="99"/>
  <c r="BY174" i="98"/>
  <c r="BW174" i="98"/>
  <c r="BU174" i="98"/>
  <c r="BS174" i="98"/>
  <c r="BQ174" i="98"/>
  <c r="BO174" i="98"/>
  <c r="BM174" i="98"/>
  <c r="BK174" i="98"/>
  <c r="BI174" i="98"/>
  <c r="BF174" i="98"/>
  <c r="BC174" i="98"/>
  <c r="BA174" i="98"/>
  <c r="AX174" i="98"/>
  <c r="AV174" i="98"/>
  <c r="AT174" i="98"/>
  <c r="AR174" i="98"/>
  <c r="AP174" i="98"/>
  <c r="AN174" i="98"/>
  <c r="AL174" i="98"/>
  <c r="BY173" i="98"/>
  <c r="BW173" i="98"/>
  <c r="BU173" i="98"/>
  <c r="BS173" i="98"/>
  <c r="BQ173" i="98"/>
  <c r="BO173" i="98"/>
  <c r="BM173" i="98"/>
  <c r="BK173" i="98"/>
  <c r="BI173" i="98"/>
  <c r="BF173" i="98"/>
  <c r="BC173" i="98"/>
  <c r="BA173" i="98"/>
  <c r="AX173" i="98"/>
  <c r="AV173" i="98"/>
  <c r="AT173" i="98"/>
  <c r="AR173" i="98"/>
  <c r="AP173" i="98"/>
  <c r="AN173" i="98"/>
  <c r="AL173" i="98"/>
  <c r="D173" i="98"/>
  <c r="BY188" i="98"/>
  <c r="BW188" i="98"/>
  <c r="BU188" i="98"/>
  <c r="BS188" i="98"/>
  <c r="BQ188" i="98"/>
  <c r="BO188" i="98"/>
  <c r="BM188" i="98"/>
  <c r="BK188" i="98"/>
  <c r="BI188" i="98"/>
  <c r="BF188" i="98"/>
  <c r="BC188" i="98"/>
  <c r="BA188" i="98"/>
  <c r="AX188" i="98"/>
  <c r="AV188" i="98"/>
  <c r="AT188" i="98"/>
  <c r="AR188" i="98"/>
  <c r="AP188" i="98"/>
  <c r="AN188" i="98"/>
  <c r="AL188" i="98"/>
  <c r="BY187" i="98"/>
  <c r="BW187" i="98"/>
  <c r="BU187" i="98"/>
  <c r="BS187" i="98"/>
  <c r="BQ187" i="98"/>
  <c r="BO187" i="98"/>
  <c r="BM187" i="98"/>
  <c r="BK187" i="98"/>
  <c r="BI187" i="98"/>
  <c r="BF187" i="98"/>
  <c r="BC187" i="98"/>
  <c r="BA187" i="98"/>
  <c r="AX187" i="98"/>
  <c r="AV187" i="98"/>
  <c r="AT187" i="98"/>
  <c r="AR187" i="98"/>
  <c r="AP187" i="98"/>
  <c r="AN187" i="98"/>
  <c r="AL187" i="98"/>
  <c r="D187" i="98"/>
  <c r="BY180" i="98"/>
  <c r="BW180" i="98"/>
  <c r="BU180" i="98"/>
  <c r="BS180" i="98"/>
  <c r="BQ180" i="98"/>
  <c r="BO180" i="98"/>
  <c r="BM180" i="98"/>
  <c r="BK180" i="98"/>
  <c r="BI180" i="98"/>
  <c r="BF180" i="98"/>
  <c r="BC180" i="98"/>
  <c r="BA180" i="98"/>
  <c r="AX180" i="98"/>
  <c r="AV180" i="98"/>
  <c r="AT180" i="98"/>
  <c r="AR180" i="98"/>
  <c r="AP180" i="98"/>
  <c r="AN180" i="98"/>
  <c r="AL180" i="98"/>
  <c r="BY179" i="98"/>
  <c r="BW179" i="98"/>
  <c r="BU179" i="98"/>
  <c r="BS179" i="98"/>
  <c r="BQ179" i="98"/>
  <c r="BO179" i="98"/>
  <c r="BM179" i="98"/>
  <c r="BK179" i="98"/>
  <c r="BI179" i="98"/>
  <c r="BF179" i="98"/>
  <c r="BC179" i="98"/>
  <c r="BA179" i="98"/>
  <c r="AX179" i="98"/>
  <c r="AV179" i="98"/>
  <c r="AT179" i="98"/>
  <c r="AR179" i="98"/>
  <c r="AP179" i="98"/>
  <c r="AN179" i="98"/>
  <c r="AL179" i="98"/>
  <c r="D179" i="98"/>
  <c r="BY178" i="98"/>
  <c r="BW178" i="98"/>
  <c r="BU178" i="98"/>
  <c r="BS178" i="98"/>
  <c r="BQ178" i="98"/>
  <c r="BO178" i="98"/>
  <c r="BM178" i="98"/>
  <c r="BK178" i="98"/>
  <c r="BI178" i="98"/>
  <c r="BF178" i="98"/>
  <c r="BC178" i="98"/>
  <c r="BA178" i="98"/>
  <c r="AX178" i="98"/>
  <c r="AV178" i="98"/>
  <c r="AT178" i="98"/>
  <c r="AR178" i="98"/>
  <c r="AP178" i="98"/>
  <c r="AN178" i="98"/>
  <c r="AL178" i="98"/>
  <c r="BY177" i="98"/>
  <c r="BW177" i="98"/>
  <c r="BU177" i="98"/>
  <c r="BS177" i="98"/>
  <c r="BQ177" i="98"/>
  <c r="BO177" i="98"/>
  <c r="BM177" i="98"/>
  <c r="BK177" i="98"/>
  <c r="BI177" i="98"/>
  <c r="BF177" i="98"/>
  <c r="BC177" i="98"/>
  <c r="BA177" i="98"/>
  <c r="AX177" i="98"/>
  <c r="AV177" i="98"/>
  <c r="AT177" i="98"/>
  <c r="AR177" i="98"/>
  <c r="AP177" i="98"/>
  <c r="AN177" i="98"/>
  <c r="AL177" i="98"/>
  <c r="D177" i="98"/>
  <c r="BY172" i="98"/>
  <c r="BW172" i="98"/>
  <c r="BU172" i="98"/>
  <c r="BS172" i="98"/>
  <c r="BQ172" i="98"/>
  <c r="BO172" i="98"/>
  <c r="BM172" i="98"/>
  <c r="BK172" i="98"/>
  <c r="BI172" i="98"/>
  <c r="BF172" i="98"/>
  <c r="BC172" i="98"/>
  <c r="BA172" i="98"/>
  <c r="AX172" i="98"/>
  <c r="AV172" i="98"/>
  <c r="AT172" i="98"/>
  <c r="AR172" i="98"/>
  <c r="AP172" i="98"/>
  <c r="AN172" i="98"/>
  <c r="AL172" i="98"/>
  <c r="BY171" i="98"/>
  <c r="BW171" i="98"/>
  <c r="BU171" i="98"/>
  <c r="BS171" i="98"/>
  <c r="BQ171" i="98"/>
  <c r="BO171" i="98"/>
  <c r="BM171" i="98"/>
  <c r="BK171" i="98"/>
  <c r="BI171" i="98"/>
  <c r="BF171" i="98"/>
  <c r="BC171" i="98"/>
  <c r="BA171" i="98"/>
  <c r="AX171" i="98"/>
  <c r="AV171" i="98"/>
  <c r="AT171" i="98"/>
  <c r="AR171" i="98"/>
  <c r="AP171" i="98"/>
  <c r="AN171" i="98"/>
  <c r="AL171" i="98"/>
  <c r="D171" i="98"/>
  <c r="BY168" i="98"/>
  <c r="BW168" i="98"/>
  <c r="BU168" i="98"/>
  <c r="BS168" i="98"/>
  <c r="BQ168" i="98"/>
  <c r="BO168" i="98"/>
  <c r="BM168" i="98"/>
  <c r="BK168" i="98"/>
  <c r="BI168" i="98"/>
  <c r="BF168" i="98"/>
  <c r="BC168" i="98"/>
  <c r="BA168" i="98"/>
  <c r="AX168" i="98"/>
  <c r="AV168" i="98"/>
  <c r="AT168" i="98"/>
  <c r="AR168" i="98"/>
  <c r="AP168" i="98"/>
  <c r="AN168" i="98"/>
  <c r="AL168" i="98"/>
  <c r="BY167" i="98"/>
  <c r="BW167" i="98"/>
  <c r="BU167" i="98"/>
  <c r="BS167" i="98"/>
  <c r="BQ167" i="98"/>
  <c r="BO167" i="98"/>
  <c r="BM167" i="98"/>
  <c r="BK167" i="98"/>
  <c r="BI167" i="98"/>
  <c r="BF167" i="98"/>
  <c r="BC167" i="98"/>
  <c r="BA167" i="98"/>
  <c r="AX167" i="98"/>
  <c r="AV167" i="98"/>
  <c r="AT167" i="98"/>
  <c r="AR167" i="98"/>
  <c r="AP167" i="98"/>
  <c r="AN167" i="98"/>
  <c r="AL167" i="98"/>
  <c r="D167" i="98"/>
  <c r="BY164" i="98"/>
  <c r="BW164" i="98"/>
  <c r="BU164" i="98"/>
  <c r="BS164" i="98"/>
  <c r="BQ164" i="98"/>
  <c r="BO164" i="98"/>
  <c r="BM164" i="98"/>
  <c r="BK164" i="98"/>
  <c r="BI164" i="98"/>
  <c r="BF164" i="98"/>
  <c r="BC164" i="98"/>
  <c r="BA164" i="98"/>
  <c r="AX164" i="98"/>
  <c r="AV164" i="98"/>
  <c r="AT164" i="98"/>
  <c r="AR164" i="98"/>
  <c r="AP164" i="98"/>
  <c r="AN164" i="98"/>
  <c r="AL164" i="98"/>
  <c r="BY163" i="98"/>
  <c r="BW163" i="98"/>
  <c r="BU163" i="98"/>
  <c r="BS163" i="98"/>
  <c r="BQ163" i="98"/>
  <c r="BO163" i="98"/>
  <c r="BM163" i="98"/>
  <c r="BK163" i="98"/>
  <c r="BI163" i="98"/>
  <c r="BF163" i="98"/>
  <c r="BC163" i="98"/>
  <c r="BA163" i="98"/>
  <c r="AX163" i="98"/>
  <c r="AV163" i="98"/>
  <c r="AT163" i="98"/>
  <c r="AR163" i="98"/>
  <c r="AP163" i="98"/>
  <c r="AN163" i="98"/>
  <c r="AL163" i="98"/>
  <c r="BY160" i="98"/>
  <c r="BW160" i="98"/>
  <c r="BU160" i="98"/>
  <c r="BS160" i="98"/>
  <c r="BQ160" i="98"/>
  <c r="BO160" i="98"/>
  <c r="BM160" i="98"/>
  <c r="BK160" i="98"/>
  <c r="BI160" i="98"/>
  <c r="BF160" i="98"/>
  <c r="BC160" i="98"/>
  <c r="BA160" i="98"/>
  <c r="AX160" i="98"/>
  <c r="AV160" i="98"/>
  <c r="AT160" i="98"/>
  <c r="AR160" i="98"/>
  <c r="AP160" i="98"/>
  <c r="AN160" i="98"/>
  <c r="AL160" i="98"/>
  <c r="BY159" i="98"/>
  <c r="BW159" i="98"/>
  <c r="BU159" i="98"/>
  <c r="BS159" i="98"/>
  <c r="BQ159" i="98"/>
  <c r="BO159" i="98"/>
  <c r="BM159" i="98"/>
  <c r="BK159" i="98"/>
  <c r="BI159" i="98"/>
  <c r="BF159" i="98"/>
  <c r="BC159" i="98"/>
  <c r="BA159" i="98"/>
  <c r="AX159" i="98"/>
  <c r="AV159" i="98"/>
  <c r="AT159" i="98"/>
  <c r="AR159" i="98"/>
  <c r="AP159" i="98"/>
  <c r="AN159" i="98"/>
  <c r="AL159" i="98"/>
  <c r="D159" i="98"/>
  <c r="BY158" i="98"/>
  <c r="BW158" i="98"/>
  <c r="BU158" i="98"/>
  <c r="BS158" i="98"/>
  <c r="BQ158" i="98"/>
  <c r="BO158" i="98"/>
  <c r="BM158" i="98"/>
  <c r="BK158" i="98"/>
  <c r="BI158" i="98"/>
  <c r="BF158" i="98"/>
  <c r="BC158" i="98"/>
  <c r="BA158" i="98"/>
  <c r="AX158" i="98"/>
  <c r="AV158" i="98"/>
  <c r="AT158" i="98"/>
  <c r="AR158" i="98"/>
  <c r="AP158" i="98"/>
  <c r="AN158" i="98"/>
  <c r="AL158" i="98"/>
  <c r="BY157" i="98"/>
  <c r="BW157" i="98"/>
  <c r="BU157" i="98"/>
  <c r="BS157" i="98"/>
  <c r="BQ157" i="98"/>
  <c r="BO157" i="98"/>
  <c r="BM157" i="98"/>
  <c r="BK157" i="98"/>
  <c r="BI157" i="98"/>
  <c r="BF157" i="98"/>
  <c r="BC157" i="98"/>
  <c r="BA157" i="98"/>
  <c r="AX157" i="98"/>
  <c r="AV157" i="98"/>
  <c r="AT157" i="98"/>
  <c r="AR157" i="98"/>
  <c r="AP157" i="98"/>
  <c r="AN157" i="98"/>
  <c r="AL157" i="98"/>
  <c r="D157" i="98"/>
  <c r="BY154" i="98"/>
  <c r="BW154" i="98"/>
  <c r="BU154" i="98"/>
  <c r="BS154" i="98"/>
  <c r="BQ154" i="98"/>
  <c r="BO154" i="98"/>
  <c r="BM154" i="98"/>
  <c r="BK154" i="98"/>
  <c r="BI154" i="98"/>
  <c r="BF154" i="98"/>
  <c r="BC154" i="98"/>
  <c r="BA154" i="98"/>
  <c r="AX154" i="98"/>
  <c r="AV154" i="98"/>
  <c r="AT154" i="98"/>
  <c r="AR154" i="98"/>
  <c r="AP154" i="98"/>
  <c r="AN154" i="98"/>
  <c r="AL154" i="98"/>
  <c r="BY153" i="98"/>
  <c r="BW153" i="98"/>
  <c r="BU153" i="98"/>
  <c r="BS153" i="98"/>
  <c r="BQ153" i="98"/>
  <c r="BO153" i="98"/>
  <c r="BM153" i="98"/>
  <c r="BK153" i="98"/>
  <c r="BI153" i="98"/>
  <c r="BF153" i="98"/>
  <c r="BC153" i="98"/>
  <c r="BA153" i="98"/>
  <c r="AX153" i="98"/>
  <c r="AV153" i="98"/>
  <c r="AT153" i="98"/>
  <c r="AR153" i="98"/>
  <c r="AP153" i="98"/>
  <c r="AN153" i="98"/>
  <c r="AL153" i="98"/>
  <c r="D153" i="98"/>
  <c r="BY152" i="98"/>
  <c r="BW152" i="98"/>
  <c r="BU152" i="98"/>
  <c r="BS152" i="98"/>
  <c r="BQ152" i="98"/>
  <c r="BO152" i="98"/>
  <c r="BM152" i="98"/>
  <c r="BK152" i="98"/>
  <c r="BI152" i="98"/>
  <c r="BF152" i="98"/>
  <c r="BC152" i="98"/>
  <c r="BA152" i="98"/>
  <c r="AX152" i="98"/>
  <c r="AV152" i="98"/>
  <c r="AT152" i="98"/>
  <c r="AR152" i="98"/>
  <c r="AP152" i="98"/>
  <c r="AN152" i="98"/>
  <c r="AL152" i="98"/>
  <c r="BY151" i="98"/>
  <c r="BW151" i="98"/>
  <c r="BU151" i="98"/>
  <c r="BS151" i="98"/>
  <c r="BQ151" i="98"/>
  <c r="BO151" i="98"/>
  <c r="BM151" i="98"/>
  <c r="BK151" i="98"/>
  <c r="BI151" i="98"/>
  <c r="BF151" i="98"/>
  <c r="BC151" i="98"/>
  <c r="BA151" i="98"/>
  <c r="AX151" i="98"/>
  <c r="AV151" i="98"/>
  <c r="AT151" i="98"/>
  <c r="AR151" i="98"/>
  <c r="AP151" i="98"/>
  <c r="AN151" i="98"/>
  <c r="AL151" i="98"/>
  <c r="D151" i="98"/>
  <c r="BY150" i="98"/>
  <c r="BW150" i="98"/>
  <c r="BU150" i="98"/>
  <c r="BS150" i="98"/>
  <c r="BQ150" i="98"/>
  <c r="BO150" i="98"/>
  <c r="BM150" i="98"/>
  <c r="BK150" i="98"/>
  <c r="BI150" i="98"/>
  <c r="BF150" i="98"/>
  <c r="BC150" i="98"/>
  <c r="BA150" i="98"/>
  <c r="AX150" i="98"/>
  <c r="AV150" i="98"/>
  <c r="AT150" i="98"/>
  <c r="AR150" i="98"/>
  <c r="AP150" i="98"/>
  <c r="AN150" i="98"/>
  <c r="AL150" i="98"/>
  <c r="BY149" i="98"/>
  <c r="BW149" i="98"/>
  <c r="BU149" i="98"/>
  <c r="BS149" i="98"/>
  <c r="BQ149" i="98"/>
  <c r="BO149" i="98"/>
  <c r="BM149" i="98"/>
  <c r="BK149" i="98"/>
  <c r="BI149" i="98"/>
  <c r="BF149" i="98"/>
  <c r="BC149" i="98"/>
  <c r="BA149" i="98"/>
  <c r="AX149" i="98"/>
  <c r="AV149" i="98"/>
  <c r="AT149" i="98"/>
  <c r="AR149" i="98"/>
  <c r="AP149" i="98"/>
  <c r="AN149" i="98"/>
  <c r="AL149" i="98"/>
  <c r="D149" i="98"/>
  <c r="BY146" i="98"/>
  <c r="BW146" i="98"/>
  <c r="BU146" i="98"/>
  <c r="BS146" i="98"/>
  <c r="BQ146" i="98"/>
  <c r="BO146" i="98"/>
  <c r="BM146" i="98"/>
  <c r="BK146" i="98"/>
  <c r="BI146" i="98"/>
  <c r="BF146" i="98"/>
  <c r="BC146" i="98"/>
  <c r="BA146" i="98"/>
  <c r="AX146" i="98"/>
  <c r="AV146" i="98"/>
  <c r="AT146" i="98"/>
  <c r="AR146" i="98"/>
  <c r="AP146" i="98"/>
  <c r="AN146" i="98"/>
  <c r="AL146" i="98"/>
  <c r="BY145" i="98"/>
  <c r="BW145" i="98"/>
  <c r="BU145" i="98"/>
  <c r="BS145" i="98"/>
  <c r="BQ145" i="98"/>
  <c r="BO145" i="98"/>
  <c r="BM145" i="98"/>
  <c r="BK145" i="98"/>
  <c r="BI145" i="98"/>
  <c r="BF145" i="98"/>
  <c r="BC145" i="98"/>
  <c r="BA145" i="98"/>
  <c r="AX145" i="98"/>
  <c r="AV145" i="98"/>
  <c r="AT145" i="98"/>
  <c r="AR145" i="98"/>
  <c r="AP145" i="98"/>
  <c r="AN145" i="98"/>
  <c r="AL145" i="98"/>
  <c r="D145" i="98"/>
  <c r="BY140" i="98"/>
  <c r="BW140" i="98"/>
  <c r="BU140" i="98"/>
  <c r="BS140" i="98"/>
  <c r="BQ140" i="98"/>
  <c r="BO140" i="98"/>
  <c r="BM140" i="98"/>
  <c r="BK140" i="98"/>
  <c r="BI140" i="98"/>
  <c r="BF140" i="98"/>
  <c r="BC140" i="98"/>
  <c r="BA140" i="98"/>
  <c r="AX140" i="98"/>
  <c r="AV140" i="98"/>
  <c r="AT140" i="98"/>
  <c r="AR140" i="98"/>
  <c r="AP140" i="98"/>
  <c r="AN140" i="98"/>
  <c r="AL140" i="98"/>
  <c r="BY139" i="98"/>
  <c r="BW139" i="98"/>
  <c r="BU139" i="98"/>
  <c r="BS139" i="98"/>
  <c r="BQ139" i="98"/>
  <c r="BO139" i="98"/>
  <c r="BM139" i="98"/>
  <c r="BK139" i="98"/>
  <c r="BI139" i="98"/>
  <c r="BF139" i="98"/>
  <c r="BC139" i="98"/>
  <c r="BA139" i="98"/>
  <c r="AX139" i="98"/>
  <c r="AV139" i="98"/>
  <c r="AT139" i="98"/>
  <c r="AR139" i="98"/>
  <c r="AP139" i="98"/>
  <c r="AN139" i="98"/>
  <c r="AL139" i="98"/>
  <c r="BY132" i="98"/>
  <c r="BW132" i="98"/>
  <c r="BU132" i="98"/>
  <c r="BS132" i="98"/>
  <c r="BQ132" i="98"/>
  <c r="BO132" i="98"/>
  <c r="BM132" i="98"/>
  <c r="BK132" i="98"/>
  <c r="BI132" i="98"/>
  <c r="BF132" i="98"/>
  <c r="BC132" i="98"/>
  <c r="BA132" i="98"/>
  <c r="AX132" i="98"/>
  <c r="AV132" i="98"/>
  <c r="AT132" i="98"/>
  <c r="AR132" i="98"/>
  <c r="AP132" i="98"/>
  <c r="AN132" i="98"/>
  <c r="AL132" i="98"/>
  <c r="BY131" i="98"/>
  <c r="BW131" i="98"/>
  <c r="BU131" i="98"/>
  <c r="BS131" i="98"/>
  <c r="BQ131" i="98"/>
  <c r="BO131" i="98"/>
  <c r="BM131" i="98"/>
  <c r="BK131" i="98"/>
  <c r="BI131" i="98"/>
  <c r="BF131" i="98"/>
  <c r="BC131" i="98"/>
  <c r="BA131" i="98"/>
  <c r="AX131" i="98"/>
  <c r="AV131" i="98"/>
  <c r="AT131" i="98"/>
  <c r="AR131" i="98"/>
  <c r="AP131" i="98"/>
  <c r="AN131" i="98"/>
  <c r="AL131" i="98"/>
  <c r="BY128" i="98"/>
  <c r="BW128" i="98"/>
  <c r="BU128" i="98"/>
  <c r="BS128" i="98"/>
  <c r="BQ128" i="98"/>
  <c r="BO128" i="98"/>
  <c r="BM128" i="98"/>
  <c r="BK128" i="98"/>
  <c r="BI128" i="98"/>
  <c r="BF128" i="98"/>
  <c r="BC128" i="98"/>
  <c r="BA128" i="98"/>
  <c r="AX128" i="98"/>
  <c r="AV128" i="98"/>
  <c r="AT128" i="98"/>
  <c r="AR128" i="98"/>
  <c r="AP128" i="98"/>
  <c r="AN128" i="98"/>
  <c r="AL128" i="98"/>
  <c r="BY127" i="98"/>
  <c r="BW127" i="98"/>
  <c r="BU127" i="98"/>
  <c r="BS127" i="98"/>
  <c r="BQ127" i="98"/>
  <c r="BO127" i="98"/>
  <c r="BM127" i="98"/>
  <c r="BK127" i="98"/>
  <c r="BI127" i="98"/>
  <c r="BF127" i="98"/>
  <c r="BC127" i="98"/>
  <c r="BA127" i="98"/>
  <c r="AX127" i="98"/>
  <c r="AV127" i="98"/>
  <c r="AT127" i="98"/>
  <c r="AR127" i="98"/>
  <c r="AP127" i="98"/>
  <c r="AN127" i="98"/>
  <c r="AL127" i="98"/>
  <c r="BY126" i="98"/>
  <c r="BW126" i="98"/>
  <c r="BU126" i="98"/>
  <c r="BS126" i="98"/>
  <c r="BQ126" i="98"/>
  <c r="BO126" i="98"/>
  <c r="BM126" i="98"/>
  <c r="BK126" i="98"/>
  <c r="BI126" i="98"/>
  <c r="BF126" i="98"/>
  <c r="BC126" i="98"/>
  <c r="BA126" i="98"/>
  <c r="AX126" i="98"/>
  <c r="AV126" i="98"/>
  <c r="AT126" i="98"/>
  <c r="AR126" i="98"/>
  <c r="AP126" i="98"/>
  <c r="AN126" i="98"/>
  <c r="AL126" i="98"/>
  <c r="BY125" i="98"/>
  <c r="BW125" i="98"/>
  <c r="BU125" i="98"/>
  <c r="BS125" i="98"/>
  <c r="BQ125" i="98"/>
  <c r="BO125" i="98"/>
  <c r="BM125" i="98"/>
  <c r="BK125" i="98"/>
  <c r="BI125" i="98"/>
  <c r="BF125" i="98"/>
  <c r="BC125" i="98"/>
  <c r="BA125" i="98"/>
  <c r="AX125" i="98"/>
  <c r="AV125" i="98"/>
  <c r="AT125" i="98"/>
  <c r="AR125" i="98"/>
  <c r="AP125" i="98"/>
  <c r="AN125" i="98"/>
  <c r="AL125" i="98"/>
  <c r="BY122" i="98"/>
  <c r="BW122" i="98"/>
  <c r="BU122" i="98"/>
  <c r="BS122" i="98"/>
  <c r="BQ122" i="98"/>
  <c r="BO122" i="98"/>
  <c r="BM122" i="98"/>
  <c r="BK122" i="98"/>
  <c r="BI122" i="98"/>
  <c r="BF122" i="98"/>
  <c r="BC122" i="98"/>
  <c r="BA122" i="98"/>
  <c r="AX122" i="98"/>
  <c r="AV122" i="98"/>
  <c r="AT122" i="98"/>
  <c r="AR122" i="98"/>
  <c r="AP122" i="98"/>
  <c r="AN122" i="98"/>
  <c r="AL122" i="98"/>
  <c r="BY121" i="98"/>
  <c r="BW121" i="98"/>
  <c r="BU121" i="98"/>
  <c r="BS121" i="98"/>
  <c r="BQ121" i="98"/>
  <c r="BO121" i="98"/>
  <c r="BM121" i="98"/>
  <c r="BK121" i="98"/>
  <c r="BI121" i="98"/>
  <c r="BF121" i="98"/>
  <c r="BC121" i="98"/>
  <c r="BA121" i="98"/>
  <c r="AX121" i="98"/>
  <c r="AV121" i="98"/>
  <c r="AT121" i="98"/>
  <c r="AR121" i="98"/>
  <c r="AP121" i="98"/>
  <c r="AN121" i="98"/>
  <c r="AL121" i="98"/>
  <c r="D121" i="98"/>
  <c r="BY120" i="98"/>
  <c r="BW120" i="98"/>
  <c r="BU120" i="98"/>
  <c r="BS120" i="98"/>
  <c r="BQ120" i="98"/>
  <c r="BO120" i="98"/>
  <c r="BM120" i="98"/>
  <c r="BK120" i="98"/>
  <c r="BI120" i="98"/>
  <c r="BF120" i="98"/>
  <c r="BC120" i="98"/>
  <c r="BA120" i="98"/>
  <c r="AX120" i="98"/>
  <c r="AV120" i="98"/>
  <c r="AT120" i="98"/>
  <c r="AR120" i="98"/>
  <c r="AP120" i="98"/>
  <c r="AN120" i="98"/>
  <c r="AL120" i="98"/>
  <c r="BY119" i="98"/>
  <c r="BW119" i="98"/>
  <c r="BU119" i="98"/>
  <c r="BS119" i="98"/>
  <c r="BQ119" i="98"/>
  <c r="BO119" i="98"/>
  <c r="BM119" i="98"/>
  <c r="BK119" i="98"/>
  <c r="BI119" i="98"/>
  <c r="BF119" i="98"/>
  <c r="BC119" i="98"/>
  <c r="BA119" i="98"/>
  <c r="AX119" i="98"/>
  <c r="AV119" i="98"/>
  <c r="AT119" i="98"/>
  <c r="AR119" i="98"/>
  <c r="AP119" i="98"/>
  <c r="AN119" i="98"/>
  <c r="AL119" i="98"/>
  <c r="D119" i="98"/>
  <c r="BY116" i="98"/>
  <c r="BW116" i="98"/>
  <c r="BU116" i="98"/>
  <c r="BS116" i="98"/>
  <c r="BQ116" i="98"/>
  <c r="BO116" i="98"/>
  <c r="BM116" i="98"/>
  <c r="BK116" i="98"/>
  <c r="BI116" i="98"/>
  <c r="BF116" i="98"/>
  <c r="BC116" i="98"/>
  <c r="BA116" i="98"/>
  <c r="AX116" i="98"/>
  <c r="AV116" i="98"/>
  <c r="AT116" i="98"/>
  <c r="AR116" i="98"/>
  <c r="AP116" i="98"/>
  <c r="AN116" i="98"/>
  <c r="AL116" i="98"/>
  <c r="BY115" i="98"/>
  <c r="BW115" i="98"/>
  <c r="BU115" i="98"/>
  <c r="BS115" i="98"/>
  <c r="BQ115" i="98"/>
  <c r="BO115" i="98"/>
  <c r="BM115" i="98"/>
  <c r="BK115" i="98"/>
  <c r="BI115" i="98"/>
  <c r="BF115" i="98"/>
  <c r="BC115" i="98"/>
  <c r="BA115" i="98"/>
  <c r="AX115" i="98"/>
  <c r="AV115" i="98"/>
  <c r="AT115" i="98"/>
  <c r="AR115" i="98"/>
  <c r="AP115" i="98"/>
  <c r="AN115" i="98"/>
  <c r="AL115" i="98"/>
  <c r="D115" i="98"/>
  <c r="BY114" i="98"/>
  <c r="BW114" i="98"/>
  <c r="BU114" i="98"/>
  <c r="BS114" i="98"/>
  <c r="BQ114" i="98"/>
  <c r="BO114" i="98"/>
  <c r="BM114" i="98"/>
  <c r="BK114" i="98"/>
  <c r="BI114" i="98"/>
  <c r="BF114" i="98"/>
  <c r="BC114" i="98"/>
  <c r="BA114" i="98"/>
  <c r="AX114" i="98"/>
  <c r="AV114" i="98"/>
  <c r="AT114" i="98"/>
  <c r="AR114" i="98"/>
  <c r="AP114" i="98"/>
  <c r="AN114" i="98"/>
  <c r="AL114" i="98"/>
  <c r="BY113" i="98"/>
  <c r="BW113" i="98"/>
  <c r="BU113" i="98"/>
  <c r="BS113" i="98"/>
  <c r="BQ113" i="98"/>
  <c r="BO113" i="98"/>
  <c r="BM113" i="98"/>
  <c r="BK113" i="98"/>
  <c r="BI113" i="98"/>
  <c r="BF113" i="98"/>
  <c r="BC113" i="98"/>
  <c r="BA113" i="98"/>
  <c r="AX113" i="98"/>
  <c r="AV113" i="98"/>
  <c r="AT113" i="98"/>
  <c r="AR113" i="98"/>
  <c r="AP113" i="98"/>
  <c r="AN113" i="98"/>
  <c r="AL113" i="98"/>
  <c r="D113" i="98"/>
  <c r="BY112" i="98"/>
  <c r="BW112" i="98"/>
  <c r="BU112" i="98"/>
  <c r="BS112" i="98"/>
  <c r="BQ112" i="98"/>
  <c r="BO112" i="98"/>
  <c r="BM112" i="98"/>
  <c r="BK112" i="98"/>
  <c r="BI112" i="98"/>
  <c r="BF112" i="98"/>
  <c r="BC112" i="98"/>
  <c r="BA112" i="98"/>
  <c r="AX112" i="98"/>
  <c r="AV112" i="98"/>
  <c r="AT112" i="98"/>
  <c r="AR112" i="98"/>
  <c r="AP112" i="98"/>
  <c r="AN112" i="98"/>
  <c r="AL112" i="98"/>
  <c r="BY111" i="98"/>
  <c r="BW111" i="98"/>
  <c r="BU111" i="98"/>
  <c r="BS111" i="98"/>
  <c r="BQ111" i="98"/>
  <c r="BO111" i="98"/>
  <c r="BM111" i="98"/>
  <c r="BK111" i="98"/>
  <c r="BI111" i="98"/>
  <c r="BF111" i="98"/>
  <c r="BC111" i="98"/>
  <c r="BA111" i="98"/>
  <c r="AX111" i="98"/>
  <c r="AV111" i="98"/>
  <c r="AT111" i="98"/>
  <c r="AR111" i="98"/>
  <c r="AP111" i="98"/>
  <c r="AN111" i="98"/>
  <c r="AL111" i="98"/>
  <c r="D111" i="98"/>
  <c r="BY46" i="98"/>
  <c r="BW46" i="98"/>
  <c r="BU46" i="98"/>
  <c r="BS46" i="98"/>
  <c r="BQ46" i="98"/>
  <c r="BO46" i="98"/>
  <c r="BM46" i="98"/>
  <c r="BK46" i="98"/>
  <c r="BI46" i="98"/>
  <c r="BF46" i="98"/>
  <c r="BC46" i="98"/>
  <c r="BA46" i="98"/>
  <c r="AX46" i="98"/>
  <c r="AV46" i="98"/>
  <c r="AT46" i="98"/>
  <c r="AR46" i="98"/>
  <c r="AP46" i="98"/>
  <c r="AN46" i="98"/>
  <c r="AL46" i="98"/>
  <c r="BY45" i="98"/>
  <c r="BW45" i="98"/>
  <c r="BU45" i="98"/>
  <c r="BS45" i="98"/>
  <c r="BQ45" i="98"/>
  <c r="BO45" i="98"/>
  <c r="BM45" i="98"/>
  <c r="BK45" i="98"/>
  <c r="BI45" i="98"/>
  <c r="BF45" i="98"/>
  <c r="BC45" i="98"/>
  <c r="BA45" i="98"/>
  <c r="AX45" i="98"/>
  <c r="AV45" i="98"/>
  <c r="AT45" i="98"/>
  <c r="AR45" i="98"/>
  <c r="AP45" i="98"/>
  <c r="AN45" i="98"/>
  <c r="AL45" i="98"/>
  <c r="D45" i="98"/>
  <c r="BY110" i="98"/>
  <c r="BW110" i="98"/>
  <c r="BU110" i="98"/>
  <c r="BS110" i="98"/>
  <c r="BQ110" i="98"/>
  <c r="BO110" i="98"/>
  <c r="BM110" i="98"/>
  <c r="BK110" i="98"/>
  <c r="BI110" i="98"/>
  <c r="BF110" i="98"/>
  <c r="BC110" i="98"/>
  <c r="BA110" i="98"/>
  <c r="AX110" i="98"/>
  <c r="AV110" i="98"/>
  <c r="AT110" i="98"/>
  <c r="AR110" i="98"/>
  <c r="AP110" i="98"/>
  <c r="AN110" i="98"/>
  <c r="AL110" i="98"/>
  <c r="BY109" i="98"/>
  <c r="BW109" i="98"/>
  <c r="BU109" i="98"/>
  <c r="BS109" i="98"/>
  <c r="BQ109" i="98"/>
  <c r="BO109" i="98"/>
  <c r="BM109" i="98"/>
  <c r="BK109" i="98"/>
  <c r="BI109" i="98"/>
  <c r="BF109" i="98"/>
  <c r="BC109" i="98"/>
  <c r="BA109" i="98"/>
  <c r="AX109" i="98"/>
  <c r="AV109" i="98"/>
  <c r="AT109" i="98"/>
  <c r="AR109" i="98"/>
  <c r="AP109" i="98"/>
  <c r="AN109" i="98"/>
  <c r="AL109" i="98"/>
  <c r="D109" i="98"/>
  <c r="BY102" i="98"/>
  <c r="BW102" i="98"/>
  <c r="BU102" i="98"/>
  <c r="BS102" i="98"/>
  <c r="BQ102" i="98"/>
  <c r="BO102" i="98"/>
  <c r="BM102" i="98"/>
  <c r="BK102" i="98"/>
  <c r="BI102" i="98"/>
  <c r="BF102" i="98"/>
  <c r="BC102" i="98"/>
  <c r="BA102" i="98"/>
  <c r="AX102" i="98"/>
  <c r="AV102" i="98"/>
  <c r="AT102" i="98"/>
  <c r="AR102" i="98"/>
  <c r="AP102" i="98"/>
  <c r="AN102" i="98"/>
  <c r="AL102" i="98"/>
  <c r="BY101" i="98"/>
  <c r="BW101" i="98"/>
  <c r="BU101" i="98"/>
  <c r="BS101" i="98"/>
  <c r="BQ101" i="98"/>
  <c r="BO101" i="98"/>
  <c r="BM101" i="98"/>
  <c r="BK101" i="98"/>
  <c r="BI101" i="98"/>
  <c r="BF101" i="98"/>
  <c r="BC101" i="98"/>
  <c r="BA101" i="98"/>
  <c r="AX101" i="98"/>
  <c r="AV101" i="98"/>
  <c r="AT101" i="98"/>
  <c r="AR101" i="98"/>
  <c r="AP101" i="98"/>
  <c r="AN101" i="98"/>
  <c r="AL101" i="98"/>
  <c r="D101" i="98"/>
  <c r="BY98" i="98"/>
  <c r="BW98" i="98"/>
  <c r="BU98" i="98"/>
  <c r="BS98" i="98"/>
  <c r="BQ98" i="98"/>
  <c r="BO98" i="98"/>
  <c r="BM98" i="98"/>
  <c r="BK98" i="98"/>
  <c r="BI98" i="98"/>
  <c r="BF98" i="98"/>
  <c r="BC98" i="98"/>
  <c r="BA98" i="98"/>
  <c r="AX98" i="98"/>
  <c r="AV98" i="98"/>
  <c r="AT98" i="98"/>
  <c r="AR98" i="98"/>
  <c r="AP98" i="98"/>
  <c r="AN98" i="98"/>
  <c r="AL98" i="98"/>
  <c r="BY97" i="98"/>
  <c r="BW97" i="98"/>
  <c r="BU97" i="98"/>
  <c r="BS97" i="98"/>
  <c r="BQ97" i="98"/>
  <c r="BO97" i="98"/>
  <c r="BM97" i="98"/>
  <c r="BK97" i="98"/>
  <c r="BI97" i="98"/>
  <c r="BF97" i="98"/>
  <c r="BC97" i="98"/>
  <c r="BA97" i="98"/>
  <c r="AX97" i="98"/>
  <c r="AV97" i="98"/>
  <c r="AT97" i="98"/>
  <c r="AR97" i="98"/>
  <c r="AP97" i="98"/>
  <c r="AN97" i="98"/>
  <c r="AL97" i="98"/>
  <c r="D97" i="98"/>
  <c r="BY96" i="98"/>
  <c r="BW96" i="98"/>
  <c r="BU96" i="98"/>
  <c r="BS96" i="98"/>
  <c r="BQ96" i="98"/>
  <c r="BO96" i="98"/>
  <c r="BM96" i="98"/>
  <c r="BK96" i="98"/>
  <c r="BI96" i="98"/>
  <c r="BF96" i="98"/>
  <c r="BC96" i="98"/>
  <c r="BA96" i="98"/>
  <c r="AX96" i="98"/>
  <c r="AV96" i="98"/>
  <c r="AT96" i="98"/>
  <c r="AR96" i="98"/>
  <c r="AP96" i="98"/>
  <c r="AN96" i="98"/>
  <c r="AL96" i="98"/>
  <c r="BY95" i="98"/>
  <c r="BW95" i="98"/>
  <c r="BU95" i="98"/>
  <c r="BS95" i="98"/>
  <c r="BQ95" i="98"/>
  <c r="BO95" i="98"/>
  <c r="BM95" i="98"/>
  <c r="BK95" i="98"/>
  <c r="BI95" i="98"/>
  <c r="BF95" i="98"/>
  <c r="BC95" i="98"/>
  <c r="BA95" i="98"/>
  <c r="AX95" i="98"/>
  <c r="AV95" i="98"/>
  <c r="AT95" i="98"/>
  <c r="AR95" i="98"/>
  <c r="AP95" i="98"/>
  <c r="AN95" i="98"/>
  <c r="AL95" i="98"/>
  <c r="D95" i="98"/>
  <c r="BY92" i="98"/>
  <c r="BW92" i="98"/>
  <c r="BU92" i="98"/>
  <c r="BS92" i="98"/>
  <c r="BQ92" i="98"/>
  <c r="BO92" i="98"/>
  <c r="BM92" i="98"/>
  <c r="BK92" i="98"/>
  <c r="BI92" i="98"/>
  <c r="BF92" i="98"/>
  <c r="BC92" i="98"/>
  <c r="BA92" i="98"/>
  <c r="AX92" i="98"/>
  <c r="AV92" i="98"/>
  <c r="AT92" i="98"/>
  <c r="AR92" i="98"/>
  <c r="AP92" i="98"/>
  <c r="AN92" i="98"/>
  <c r="AL92" i="98"/>
  <c r="BY91" i="98"/>
  <c r="BW91" i="98"/>
  <c r="BU91" i="98"/>
  <c r="BS91" i="98"/>
  <c r="BQ91" i="98"/>
  <c r="BO91" i="98"/>
  <c r="BM91" i="98"/>
  <c r="BK91" i="98"/>
  <c r="BI91" i="98"/>
  <c r="BF91" i="98"/>
  <c r="BC91" i="98"/>
  <c r="BA91" i="98"/>
  <c r="AX91" i="98"/>
  <c r="AV91" i="98"/>
  <c r="AT91" i="98"/>
  <c r="AR91" i="98"/>
  <c r="AP91" i="98"/>
  <c r="AN91" i="98"/>
  <c r="AL91" i="98"/>
  <c r="D91" i="98"/>
  <c r="BY90" i="98"/>
  <c r="BW90" i="98"/>
  <c r="BU90" i="98"/>
  <c r="BS90" i="98"/>
  <c r="BQ90" i="98"/>
  <c r="BO90" i="98"/>
  <c r="BM90" i="98"/>
  <c r="BK90" i="98"/>
  <c r="BI90" i="98"/>
  <c r="BF90" i="98"/>
  <c r="BC90" i="98"/>
  <c r="BA90" i="98"/>
  <c r="AX90" i="98"/>
  <c r="AV90" i="98"/>
  <c r="AT90" i="98"/>
  <c r="AR90" i="98"/>
  <c r="AP90" i="98"/>
  <c r="AN90" i="98"/>
  <c r="AL90" i="98"/>
  <c r="BY89" i="98"/>
  <c r="BW89" i="98"/>
  <c r="BU89" i="98"/>
  <c r="BS89" i="98"/>
  <c r="BQ89" i="98"/>
  <c r="BO89" i="98"/>
  <c r="BM89" i="98"/>
  <c r="BK89" i="98"/>
  <c r="BI89" i="98"/>
  <c r="BF89" i="98"/>
  <c r="BC89" i="98"/>
  <c r="BA89" i="98"/>
  <c r="AX89" i="98"/>
  <c r="AV89" i="98"/>
  <c r="AT89" i="98"/>
  <c r="AR89" i="98"/>
  <c r="AP89" i="98"/>
  <c r="AN89" i="98"/>
  <c r="AL89" i="98"/>
  <c r="D89" i="98"/>
  <c r="BY86" i="98"/>
  <c r="BW86" i="98"/>
  <c r="BU86" i="98"/>
  <c r="BS86" i="98"/>
  <c r="BQ86" i="98"/>
  <c r="BO86" i="98"/>
  <c r="BM86" i="98"/>
  <c r="BK86" i="98"/>
  <c r="BI86" i="98"/>
  <c r="BF86" i="98"/>
  <c r="BC86" i="98"/>
  <c r="BA86" i="98"/>
  <c r="AX86" i="98"/>
  <c r="AV86" i="98"/>
  <c r="AT86" i="98"/>
  <c r="AR86" i="98"/>
  <c r="AP86" i="98"/>
  <c r="AN86" i="98"/>
  <c r="AL86" i="98"/>
  <c r="BY85" i="98"/>
  <c r="BW85" i="98"/>
  <c r="BU85" i="98"/>
  <c r="BS85" i="98"/>
  <c r="BQ85" i="98"/>
  <c r="BO85" i="98"/>
  <c r="BM85" i="98"/>
  <c r="BK85" i="98"/>
  <c r="BI85" i="98"/>
  <c r="BF85" i="98"/>
  <c r="BC85" i="98"/>
  <c r="BA85" i="98"/>
  <c r="AX85" i="98"/>
  <c r="AV85" i="98"/>
  <c r="AT85" i="98"/>
  <c r="AR85" i="98"/>
  <c r="AP85" i="98"/>
  <c r="AN85" i="98"/>
  <c r="AL85" i="98"/>
  <c r="BY80" i="98"/>
  <c r="BW80" i="98"/>
  <c r="BU80" i="98"/>
  <c r="BS80" i="98"/>
  <c r="BQ80" i="98"/>
  <c r="BO80" i="98"/>
  <c r="BM80" i="98"/>
  <c r="BK80" i="98"/>
  <c r="BI80" i="98"/>
  <c r="BF80" i="98"/>
  <c r="BC80" i="98"/>
  <c r="BA80" i="98"/>
  <c r="AX80" i="98"/>
  <c r="AV80" i="98"/>
  <c r="AT80" i="98"/>
  <c r="AR80" i="98"/>
  <c r="AP80" i="98"/>
  <c r="AN80" i="98"/>
  <c r="AL80" i="98"/>
  <c r="BY79" i="98"/>
  <c r="BW79" i="98"/>
  <c r="BU79" i="98"/>
  <c r="BS79" i="98"/>
  <c r="BQ79" i="98"/>
  <c r="BO79" i="98"/>
  <c r="BM79" i="98"/>
  <c r="BK79" i="98"/>
  <c r="BI79" i="98"/>
  <c r="BF79" i="98"/>
  <c r="BC79" i="98"/>
  <c r="BA79" i="98"/>
  <c r="AX79" i="98"/>
  <c r="AV79" i="98"/>
  <c r="AT79" i="98"/>
  <c r="AR79" i="98"/>
  <c r="AP79" i="98"/>
  <c r="AN79" i="98"/>
  <c r="AL79" i="98"/>
  <c r="D79" i="98"/>
  <c r="BY62" i="98"/>
  <c r="BW62" i="98"/>
  <c r="BU62" i="98"/>
  <c r="BS62" i="98"/>
  <c r="BQ62" i="98"/>
  <c r="BO62" i="98"/>
  <c r="BM62" i="98"/>
  <c r="BK62" i="98"/>
  <c r="BI62" i="98"/>
  <c r="BF62" i="98"/>
  <c r="BC62" i="98"/>
  <c r="BA62" i="98"/>
  <c r="AX62" i="98"/>
  <c r="AV62" i="98"/>
  <c r="AT62" i="98"/>
  <c r="AR62" i="98"/>
  <c r="AP62" i="98"/>
  <c r="AN62" i="98"/>
  <c r="AL62" i="98"/>
  <c r="BY61" i="98"/>
  <c r="BW61" i="98"/>
  <c r="BU61" i="98"/>
  <c r="BS61" i="98"/>
  <c r="BQ61" i="98"/>
  <c r="BO61" i="98"/>
  <c r="BM61" i="98"/>
  <c r="BK61" i="98"/>
  <c r="BI61" i="98"/>
  <c r="BF61" i="98"/>
  <c r="BC61" i="98"/>
  <c r="BA61" i="98"/>
  <c r="AX61" i="98"/>
  <c r="AV61" i="98"/>
  <c r="AT61" i="98"/>
  <c r="AR61" i="98"/>
  <c r="AP61" i="98"/>
  <c r="AN61" i="98"/>
  <c r="AL61" i="98"/>
  <c r="BY60" i="98"/>
  <c r="BW60" i="98"/>
  <c r="BU60" i="98"/>
  <c r="BS60" i="98"/>
  <c r="BQ60" i="98"/>
  <c r="BO60" i="98"/>
  <c r="BM60" i="98"/>
  <c r="BK60" i="98"/>
  <c r="BI60" i="98"/>
  <c r="BF60" i="98"/>
  <c r="BC60" i="98"/>
  <c r="BA60" i="98"/>
  <c r="AX60" i="98"/>
  <c r="AV60" i="98"/>
  <c r="AT60" i="98"/>
  <c r="AR60" i="98"/>
  <c r="AP60" i="98"/>
  <c r="AN60" i="98"/>
  <c r="AL60" i="98"/>
  <c r="BY59" i="98"/>
  <c r="BW59" i="98"/>
  <c r="BU59" i="98"/>
  <c r="BS59" i="98"/>
  <c r="BQ59" i="98"/>
  <c r="BO59" i="98"/>
  <c r="BM59" i="98"/>
  <c r="BK59" i="98"/>
  <c r="BI59" i="98"/>
  <c r="BF59" i="98"/>
  <c r="BC59" i="98"/>
  <c r="BA59" i="98"/>
  <c r="AX59" i="98"/>
  <c r="AV59" i="98"/>
  <c r="AT59" i="98"/>
  <c r="AR59" i="98"/>
  <c r="AP59" i="98"/>
  <c r="AN59" i="98"/>
  <c r="AL59" i="98"/>
  <c r="D59" i="98"/>
  <c r="BY58" i="98"/>
  <c r="BW58" i="98"/>
  <c r="BU58" i="98"/>
  <c r="BS58" i="98"/>
  <c r="BQ58" i="98"/>
  <c r="BO58" i="98"/>
  <c r="BM58" i="98"/>
  <c r="BK58" i="98"/>
  <c r="BI58" i="98"/>
  <c r="BF58" i="98"/>
  <c r="BC58" i="98"/>
  <c r="BA58" i="98"/>
  <c r="AX58" i="98"/>
  <c r="AV58" i="98"/>
  <c r="AT58" i="98"/>
  <c r="AR58" i="98"/>
  <c r="AP58" i="98"/>
  <c r="AN58" i="98"/>
  <c r="AL58" i="98"/>
  <c r="BY57" i="98"/>
  <c r="BW57" i="98"/>
  <c r="BU57" i="98"/>
  <c r="BS57" i="98"/>
  <c r="BQ57" i="98"/>
  <c r="BO57" i="98"/>
  <c r="BM57" i="98"/>
  <c r="BK57" i="98"/>
  <c r="BI57" i="98"/>
  <c r="BF57" i="98"/>
  <c r="BC57" i="98"/>
  <c r="BA57" i="98"/>
  <c r="AX57" i="98"/>
  <c r="AV57" i="98"/>
  <c r="AT57" i="98"/>
  <c r="AR57" i="98"/>
  <c r="AP57" i="98"/>
  <c r="AN57" i="98"/>
  <c r="AL57" i="98"/>
  <c r="D57" i="98"/>
  <c r="BY56" i="98"/>
  <c r="BW56" i="98"/>
  <c r="BU56" i="98"/>
  <c r="BS56" i="98"/>
  <c r="BQ56" i="98"/>
  <c r="BO56" i="98"/>
  <c r="BM56" i="98"/>
  <c r="BK56" i="98"/>
  <c r="BI56" i="98"/>
  <c r="BF56" i="98"/>
  <c r="BC56" i="98"/>
  <c r="BA56" i="98"/>
  <c r="AX56" i="98"/>
  <c r="AV56" i="98"/>
  <c r="AT56" i="98"/>
  <c r="AR56" i="98"/>
  <c r="AP56" i="98"/>
  <c r="AN56" i="98"/>
  <c r="AL56" i="98"/>
  <c r="BY55" i="98"/>
  <c r="BW55" i="98"/>
  <c r="BU55" i="98"/>
  <c r="BS55" i="98"/>
  <c r="BQ55" i="98"/>
  <c r="BO55" i="98"/>
  <c r="BM55" i="98"/>
  <c r="BK55" i="98"/>
  <c r="BI55" i="98"/>
  <c r="BF55" i="98"/>
  <c r="BC55" i="98"/>
  <c r="BA55" i="98"/>
  <c r="AX55" i="98"/>
  <c r="AV55" i="98"/>
  <c r="AT55" i="98"/>
  <c r="AR55" i="98"/>
  <c r="AP55" i="98"/>
  <c r="AN55" i="98"/>
  <c r="AL55" i="98"/>
  <c r="D55" i="98"/>
  <c r="BY54" i="98"/>
  <c r="BW54" i="98"/>
  <c r="BU54" i="98"/>
  <c r="BS54" i="98"/>
  <c r="BQ54" i="98"/>
  <c r="BO54" i="98"/>
  <c r="BM54" i="98"/>
  <c r="BK54" i="98"/>
  <c r="BI54" i="98"/>
  <c r="BF54" i="98"/>
  <c r="BC54" i="98"/>
  <c r="BA54" i="98"/>
  <c r="AX54" i="98"/>
  <c r="AV54" i="98"/>
  <c r="AT54" i="98"/>
  <c r="AR54" i="98"/>
  <c r="AP54" i="98"/>
  <c r="AN54" i="98"/>
  <c r="AL54" i="98"/>
  <c r="BY53" i="98"/>
  <c r="BW53" i="98"/>
  <c r="BU53" i="98"/>
  <c r="BS53" i="98"/>
  <c r="BQ53" i="98"/>
  <c r="BO53" i="98"/>
  <c r="BM53" i="98"/>
  <c r="BK53" i="98"/>
  <c r="BI53" i="98"/>
  <c r="BF53" i="98"/>
  <c r="BC53" i="98"/>
  <c r="BA53" i="98"/>
  <c r="AX53" i="98"/>
  <c r="AV53" i="98"/>
  <c r="AT53" i="98"/>
  <c r="AR53" i="98"/>
  <c r="AP53" i="98"/>
  <c r="AN53" i="98"/>
  <c r="AL53" i="98"/>
  <c r="BY52" i="98"/>
  <c r="BW52" i="98"/>
  <c r="BU52" i="98"/>
  <c r="BS52" i="98"/>
  <c r="BQ52" i="98"/>
  <c r="BO52" i="98"/>
  <c r="BM52" i="98"/>
  <c r="BK52" i="98"/>
  <c r="BI52" i="98"/>
  <c r="BF52" i="98"/>
  <c r="BC52" i="98"/>
  <c r="BA52" i="98"/>
  <c r="AX52" i="98"/>
  <c r="AV52" i="98"/>
  <c r="AT52" i="98"/>
  <c r="AR52" i="98"/>
  <c r="AP52" i="98"/>
  <c r="AN52" i="98"/>
  <c r="AL52" i="98"/>
  <c r="BY51" i="98"/>
  <c r="BW51" i="98"/>
  <c r="BU51" i="98"/>
  <c r="BS51" i="98"/>
  <c r="BQ51" i="98"/>
  <c r="BO51" i="98"/>
  <c r="BM51" i="98"/>
  <c r="BK51" i="98"/>
  <c r="BI51" i="98"/>
  <c r="BF51" i="98"/>
  <c r="BC51" i="98"/>
  <c r="BA51" i="98"/>
  <c r="AX51" i="98"/>
  <c r="AV51" i="98"/>
  <c r="AT51" i="98"/>
  <c r="AR51" i="98"/>
  <c r="AP51" i="98"/>
  <c r="AN51" i="98"/>
  <c r="AL51" i="98"/>
  <c r="D51" i="98"/>
  <c r="BY44" i="98"/>
  <c r="BW44" i="98"/>
  <c r="BU44" i="98"/>
  <c r="BS44" i="98"/>
  <c r="BQ44" i="98"/>
  <c r="BO44" i="98"/>
  <c r="BM44" i="98"/>
  <c r="BK44" i="98"/>
  <c r="BI44" i="98"/>
  <c r="BF44" i="98"/>
  <c r="BC44" i="98"/>
  <c r="BA44" i="98"/>
  <c r="AX44" i="98"/>
  <c r="AV44" i="98"/>
  <c r="AT44" i="98"/>
  <c r="AR44" i="98"/>
  <c r="AP44" i="98"/>
  <c r="AN44" i="98"/>
  <c r="AL44" i="98"/>
  <c r="BY43" i="98"/>
  <c r="BW43" i="98"/>
  <c r="BU43" i="98"/>
  <c r="BS43" i="98"/>
  <c r="BQ43" i="98"/>
  <c r="BO43" i="98"/>
  <c r="BM43" i="98"/>
  <c r="BK43" i="98"/>
  <c r="BI43" i="98"/>
  <c r="BF43" i="98"/>
  <c r="BC43" i="98"/>
  <c r="BA43" i="98"/>
  <c r="AX43" i="98"/>
  <c r="AV43" i="98"/>
  <c r="AT43" i="98"/>
  <c r="AR43" i="98"/>
  <c r="AP43" i="98"/>
  <c r="AN43" i="98"/>
  <c r="AL43" i="98"/>
  <c r="D43" i="98"/>
  <c r="BY42" i="98"/>
  <c r="BW42" i="98"/>
  <c r="BU42" i="98"/>
  <c r="BS42" i="98"/>
  <c r="BQ42" i="98"/>
  <c r="BO42" i="98"/>
  <c r="BM42" i="98"/>
  <c r="BK42" i="98"/>
  <c r="BI42" i="98"/>
  <c r="BF42" i="98"/>
  <c r="BC42" i="98"/>
  <c r="BA42" i="98"/>
  <c r="AX42" i="98"/>
  <c r="AV42" i="98"/>
  <c r="AT42" i="98"/>
  <c r="AR42" i="98"/>
  <c r="AP42" i="98"/>
  <c r="AN42" i="98"/>
  <c r="AL42" i="98"/>
  <c r="BY41" i="98"/>
  <c r="BW41" i="98"/>
  <c r="BU41" i="98"/>
  <c r="BS41" i="98"/>
  <c r="BQ41" i="98"/>
  <c r="BO41" i="98"/>
  <c r="BM41" i="98"/>
  <c r="BK41" i="98"/>
  <c r="BI41" i="98"/>
  <c r="BF41" i="98"/>
  <c r="BC41" i="98"/>
  <c r="BA41" i="98"/>
  <c r="AX41" i="98"/>
  <c r="AV41" i="98"/>
  <c r="AT41" i="98"/>
  <c r="AR41" i="98"/>
  <c r="AP41" i="98"/>
  <c r="AN41" i="98"/>
  <c r="AL41" i="98"/>
  <c r="D41" i="98"/>
  <c r="BY40" i="98"/>
  <c r="BW40" i="98"/>
  <c r="BU40" i="98"/>
  <c r="BS40" i="98"/>
  <c r="BQ40" i="98"/>
  <c r="BO40" i="98"/>
  <c r="BM40" i="98"/>
  <c r="BK40" i="98"/>
  <c r="BI40" i="98"/>
  <c r="BF40" i="98"/>
  <c r="BC40" i="98"/>
  <c r="BA40" i="98"/>
  <c r="AX40" i="98"/>
  <c r="AV40" i="98"/>
  <c r="AT40" i="98"/>
  <c r="AR40" i="98"/>
  <c r="AP40" i="98"/>
  <c r="AN40" i="98"/>
  <c r="AL40" i="98"/>
  <c r="BY39" i="98"/>
  <c r="BW39" i="98"/>
  <c r="BU39" i="98"/>
  <c r="BS39" i="98"/>
  <c r="BQ39" i="98"/>
  <c r="BO39" i="98"/>
  <c r="BM39" i="98"/>
  <c r="BK39" i="98"/>
  <c r="BI39" i="98"/>
  <c r="BF39" i="98"/>
  <c r="BC39" i="98"/>
  <c r="BA39" i="98"/>
  <c r="AX39" i="98"/>
  <c r="AV39" i="98"/>
  <c r="AT39" i="98"/>
  <c r="AR39" i="98"/>
  <c r="AP39" i="98"/>
  <c r="AN39" i="98"/>
  <c r="AL39" i="98"/>
  <c r="D39" i="98"/>
  <c r="BY34" i="98"/>
  <c r="BW34" i="98"/>
  <c r="BU34" i="98"/>
  <c r="BS34" i="98"/>
  <c r="BQ34" i="98"/>
  <c r="BO34" i="98"/>
  <c r="BM34" i="98"/>
  <c r="BK34" i="98"/>
  <c r="BI34" i="98"/>
  <c r="BF34" i="98"/>
  <c r="BC34" i="98"/>
  <c r="BA34" i="98"/>
  <c r="AX34" i="98"/>
  <c r="AV34" i="98"/>
  <c r="AT34" i="98"/>
  <c r="AR34" i="98"/>
  <c r="AP34" i="98"/>
  <c r="AN34" i="98"/>
  <c r="AL34" i="98"/>
  <c r="BY33" i="98"/>
  <c r="BW33" i="98"/>
  <c r="BU33" i="98"/>
  <c r="BS33" i="98"/>
  <c r="BQ33" i="98"/>
  <c r="BO33" i="98"/>
  <c r="BM33" i="98"/>
  <c r="BK33" i="98"/>
  <c r="BI33" i="98"/>
  <c r="BF33" i="98"/>
  <c r="BC33" i="98"/>
  <c r="BA33" i="98"/>
  <c r="AX33" i="98"/>
  <c r="AV33" i="98"/>
  <c r="AT33" i="98"/>
  <c r="AR33" i="98"/>
  <c r="AP33" i="98"/>
  <c r="AN33" i="98"/>
  <c r="AL33" i="98"/>
  <c r="D33" i="98"/>
  <c r="BY28" i="98"/>
  <c r="BW28" i="98"/>
  <c r="BU28" i="98"/>
  <c r="BS28" i="98"/>
  <c r="BQ28" i="98"/>
  <c r="BO28" i="98"/>
  <c r="BM28" i="98"/>
  <c r="BK28" i="98"/>
  <c r="BI28" i="98"/>
  <c r="BF28" i="98"/>
  <c r="BC28" i="98"/>
  <c r="BA28" i="98"/>
  <c r="AX28" i="98"/>
  <c r="AV28" i="98"/>
  <c r="AT28" i="98"/>
  <c r="AR28" i="98"/>
  <c r="AP28" i="98"/>
  <c r="AN28" i="98"/>
  <c r="AL28" i="98"/>
  <c r="BY27" i="98"/>
  <c r="BW27" i="98"/>
  <c r="BU27" i="98"/>
  <c r="BS27" i="98"/>
  <c r="BQ27" i="98"/>
  <c r="BO27" i="98"/>
  <c r="BM27" i="98"/>
  <c r="BK27" i="98"/>
  <c r="BI27" i="98"/>
  <c r="BF27" i="98"/>
  <c r="BC27" i="98"/>
  <c r="BA27" i="98"/>
  <c r="AX27" i="98"/>
  <c r="AV27" i="98"/>
  <c r="AT27" i="98"/>
  <c r="AR27" i="98"/>
  <c r="AP27" i="98"/>
  <c r="AN27" i="98"/>
  <c r="AL27" i="98"/>
  <c r="D27" i="98"/>
  <c r="BY22" i="98"/>
  <c r="BW22" i="98"/>
  <c r="BU22" i="98"/>
  <c r="BS22" i="98"/>
  <c r="BQ22" i="98"/>
  <c r="BO22" i="98"/>
  <c r="BM22" i="98"/>
  <c r="BK22" i="98"/>
  <c r="BI22" i="98"/>
  <c r="BF22" i="98"/>
  <c r="BC22" i="98"/>
  <c r="BA22" i="98"/>
  <c r="AX22" i="98"/>
  <c r="AV22" i="98"/>
  <c r="AT22" i="98"/>
  <c r="AR22" i="98"/>
  <c r="AP22" i="98"/>
  <c r="AN22" i="98"/>
  <c r="AL22" i="98"/>
  <c r="BY21" i="98"/>
  <c r="BW21" i="98"/>
  <c r="BU21" i="98"/>
  <c r="BS21" i="98"/>
  <c r="BQ21" i="98"/>
  <c r="BO21" i="98"/>
  <c r="BM21" i="98"/>
  <c r="BK21" i="98"/>
  <c r="BI21" i="98"/>
  <c r="BF21" i="98"/>
  <c r="BC21" i="98"/>
  <c r="BA21" i="98"/>
  <c r="AX21" i="98"/>
  <c r="AV21" i="98"/>
  <c r="AT21" i="98"/>
  <c r="AR21" i="98"/>
  <c r="AP21" i="98"/>
  <c r="AN21" i="98"/>
  <c r="AL21" i="98"/>
  <c r="D21" i="98"/>
  <c r="BY174" i="97"/>
  <c r="BW174" i="97"/>
  <c r="BU174" i="97"/>
  <c r="BS174" i="97"/>
  <c r="BQ174" i="97"/>
  <c r="BO174" i="97"/>
  <c r="BM174" i="97"/>
  <c r="BK174" i="97"/>
  <c r="BI174" i="97"/>
  <c r="BF174" i="97"/>
  <c r="BC174" i="97"/>
  <c r="BA174" i="97"/>
  <c r="AX174" i="97"/>
  <c r="AV174" i="97"/>
  <c r="AT174" i="97"/>
  <c r="AR174" i="97"/>
  <c r="AP174" i="97"/>
  <c r="AN174" i="97"/>
  <c r="AL174" i="97"/>
  <c r="BY173" i="97"/>
  <c r="BW173" i="97"/>
  <c r="BU173" i="97"/>
  <c r="BS173" i="97"/>
  <c r="BQ173" i="97"/>
  <c r="BO173" i="97"/>
  <c r="BM173" i="97"/>
  <c r="BK173" i="97"/>
  <c r="BI173" i="97"/>
  <c r="BF173" i="97"/>
  <c r="BC173" i="97"/>
  <c r="BA173" i="97"/>
  <c r="AX173" i="97"/>
  <c r="AV173" i="97"/>
  <c r="AT173" i="97"/>
  <c r="AR173" i="97"/>
  <c r="AP173" i="97"/>
  <c r="AN173" i="97"/>
  <c r="AL173" i="97"/>
  <c r="D173" i="97"/>
  <c r="BY188" i="97"/>
  <c r="BW188" i="97"/>
  <c r="BU188" i="97"/>
  <c r="BS188" i="97"/>
  <c r="BQ188" i="97"/>
  <c r="BO188" i="97"/>
  <c r="BM188" i="97"/>
  <c r="BK188" i="97"/>
  <c r="BI188" i="97"/>
  <c r="BF188" i="97"/>
  <c r="BC188" i="97"/>
  <c r="BA188" i="97"/>
  <c r="AX188" i="97"/>
  <c r="AV188" i="97"/>
  <c r="AT188" i="97"/>
  <c r="AR188" i="97"/>
  <c r="AP188" i="97"/>
  <c r="AN188" i="97"/>
  <c r="AL188" i="97"/>
  <c r="BY187" i="97"/>
  <c r="BW187" i="97"/>
  <c r="BU187" i="97"/>
  <c r="BS187" i="97"/>
  <c r="BQ187" i="97"/>
  <c r="BO187" i="97"/>
  <c r="BM187" i="97"/>
  <c r="BK187" i="97"/>
  <c r="BI187" i="97"/>
  <c r="BF187" i="97"/>
  <c r="BC187" i="97"/>
  <c r="BA187" i="97"/>
  <c r="AX187" i="97"/>
  <c r="AV187" i="97"/>
  <c r="AT187" i="97"/>
  <c r="AR187" i="97"/>
  <c r="AP187" i="97"/>
  <c r="AN187" i="97"/>
  <c r="AL187" i="97"/>
  <c r="D187" i="97"/>
  <c r="BY180" i="97"/>
  <c r="BW180" i="97"/>
  <c r="BU180" i="97"/>
  <c r="BS180" i="97"/>
  <c r="BQ180" i="97"/>
  <c r="BO180" i="97"/>
  <c r="BM180" i="97"/>
  <c r="BK180" i="97"/>
  <c r="BI180" i="97"/>
  <c r="BF180" i="97"/>
  <c r="BC180" i="97"/>
  <c r="BA180" i="97"/>
  <c r="AX180" i="97"/>
  <c r="AV180" i="97"/>
  <c r="AT180" i="97"/>
  <c r="AR180" i="97"/>
  <c r="AP180" i="97"/>
  <c r="AN180" i="97"/>
  <c r="AL180" i="97"/>
  <c r="BY179" i="97"/>
  <c r="BW179" i="97"/>
  <c r="BU179" i="97"/>
  <c r="BS179" i="97"/>
  <c r="BQ179" i="97"/>
  <c r="BO179" i="97"/>
  <c r="BM179" i="97"/>
  <c r="BK179" i="97"/>
  <c r="BI179" i="97"/>
  <c r="BF179" i="97"/>
  <c r="BC179" i="97"/>
  <c r="BA179" i="97"/>
  <c r="AX179" i="97"/>
  <c r="AV179" i="97"/>
  <c r="AT179" i="97"/>
  <c r="AR179" i="97"/>
  <c r="AP179" i="97"/>
  <c r="AN179" i="97"/>
  <c r="AL179" i="97"/>
  <c r="D179" i="97"/>
  <c r="BY178" i="97"/>
  <c r="BW178" i="97"/>
  <c r="BU178" i="97"/>
  <c r="BS178" i="97"/>
  <c r="BQ178" i="97"/>
  <c r="BO178" i="97"/>
  <c r="BM178" i="97"/>
  <c r="BK178" i="97"/>
  <c r="BI178" i="97"/>
  <c r="BF178" i="97"/>
  <c r="BC178" i="97"/>
  <c r="BA178" i="97"/>
  <c r="AX178" i="97"/>
  <c r="AV178" i="97"/>
  <c r="AT178" i="97"/>
  <c r="AR178" i="97"/>
  <c r="AP178" i="97"/>
  <c r="AN178" i="97"/>
  <c r="AL178" i="97"/>
  <c r="BY177" i="97"/>
  <c r="BW177" i="97"/>
  <c r="BU177" i="97"/>
  <c r="BS177" i="97"/>
  <c r="BQ177" i="97"/>
  <c r="BO177" i="97"/>
  <c r="BM177" i="97"/>
  <c r="BK177" i="97"/>
  <c r="BI177" i="97"/>
  <c r="BF177" i="97"/>
  <c r="BC177" i="97"/>
  <c r="BA177" i="97"/>
  <c r="AX177" i="97"/>
  <c r="AV177" i="97"/>
  <c r="AT177" i="97"/>
  <c r="AR177" i="97"/>
  <c r="AP177" i="97"/>
  <c r="AN177" i="97"/>
  <c r="AL177" i="97"/>
  <c r="D177" i="97"/>
  <c r="BY172" i="97"/>
  <c r="BW172" i="97"/>
  <c r="BU172" i="97"/>
  <c r="BS172" i="97"/>
  <c r="BQ172" i="97"/>
  <c r="BO172" i="97"/>
  <c r="BM172" i="97"/>
  <c r="BK172" i="97"/>
  <c r="BI172" i="97"/>
  <c r="BF172" i="97"/>
  <c r="BC172" i="97"/>
  <c r="BA172" i="97"/>
  <c r="AX172" i="97"/>
  <c r="AV172" i="97"/>
  <c r="AT172" i="97"/>
  <c r="AR172" i="97"/>
  <c r="AP172" i="97"/>
  <c r="AN172" i="97"/>
  <c r="AL172" i="97"/>
  <c r="BY171" i="97"/>
  <c r="BW171" i="97"/>
  <c r="BU171" i="97"/>
  <c r="BS171" i="97"/>
  <c r="BQ171" i="97"/>
  <c r="BO171" i="97"/>
  <c r="BM171" i="97"/>
  <c r="BK171" i="97"/>
  <c r="BI171" i="97"/>
  <c r="BF171" i="97"/>
  <c r="BC171" i="97"/>
  <c r="BA171" i="97"/>
  <c r="AX171" i="97"/>
  <c r="AV171" i="97"/>
  <c r="AT171" i="97"/>
  <c r="AR171" i="97"/>
  <c r="AP171" i="97"/>
  <c r="AN171" i="97"/>
  <c r="AL171" i="97"/>
  <c r="D171" i="97"/>
  <c r="BY168" i="97"/>
  <c r="BW168" i="97"/>
  <c r="BU168" i="97"/>
  <c r="BS168" i="97"/>
  <c r="BQ168" i="97"/>
  <c r="BO168" i="97"/>
  <c r="BM168" i="97"/>
  <c r="BK168" i="97"/>
  <c r="BI168" i="97"/>
  <c r="BF168" i="97"/>
  <c r="BC168" i="97"/>
  <c r="BA168" i="97"/>
  <c r="AX168" i="97"/>
  <c r="AV168" i="97"/>
  <c r="AT168" i="97"/>
  <c r="AR168" i="97"/>
  <c r="AP168" i="97"/>
  <c r="AN168" i="97"/>
  <c r="AL168" i="97"/>
  <c r="BY167" i="97"/>
  <c r="BW167" i="97"/>
  <c r="BU167" i="97"/>
  <c r="BS167" i="97"/>
  <c r="BQ167" i="97"/>
  <c r="BO167" i="97"/>
  <c r="BM167" i="97"/>
  <c r="BK167" i="97"/>
  <c r="BI167" i="97"/>
  <c r="BF167" i="97"/>
  <c r="BC167" i="97"/>
  <c r="BA167" i="97"/>
  <c r="AX167" i="97"/>
  <c r="AV167" i="97"/>
  <c r="AT167" i="97"/>
  <c r="AR167" i="97"/>
  <c r="AP167" i="97"/>
  <c r="AN167" i="97"/>
  <c r="AL167" i="97"/>
  <c r="D167" i="97"/>
  <c r="BY164" i="97"/>
  <c r="BW164" i="97"/>
  <c r="BU164" i="97"/>
  <c r="BS164" i="97"/>
  <c r="BQ164" i="97"/>
  <c r="BO164" i="97"/>
  <c r="BM164" i="97"/>
  <c r="BK164" i="97"/>
  <c r="BI164" i="97"/>
  <c r="BF164" i="97"/>
  <c r="BC164" i="97"/>
  <c r="BA164" i="97"/>
  <c r="AX164" i="97"/>
  <c r="AV164" i="97"/>
  <c r="AT164" i="97"/>
  <c r="AR164" i="97"/>
  <c r="AP164" i="97"/>
  <c r="AN164" i="97"/>
  <c r="AL164" i="97"/>
  <c r="BY163" i="97"/>
  <c r="BW163" i="97"/>
  <c r="BU163" i="97"/>
  <c r="BS163" i="97"/>
  <c r="BQ163" i="97"/>
  <c r="BO163" i="97"/>
  <c r="BM163" i="97"/>
  <c r="BK163" i="97"/>
  <c r="BI163" i="97"/>
  <c r="BF163" i="97"/>
  <c r="BC163" i="97"/>
  <c r="BA163" i="97"/>
  <c r="AX163" i="97"/>
  <c r="AV163" i="97"/>
  <c r="AT163" i="97"/>
  <c r="AR163" i="97"/>
  <c r="AP163" i="97"/>
  <c r="AN163" i="97"/>
  <c r="AL163" i="97"/>
  <c r="BY160" i="97"/>
  <c r="BW160" i="97"/>
  <c r="BU160" i="97"/>
  <c r="BS160" i="97"/>
  <c r="BQ160" i="97"/>
  <c r="BO160" i="97"/>
  <c r="BM160" i="97"/>
  <c r="BK160" i="97"/>
  <c r="BI160" i="97"/>
  <c r="BF160" i="97"/>
  <c r="BC160" i="97"/>
  <c r="BA160" i="97"/>
  <c r="AX160" i="97"/>
  <c r="AV160" i="97"/>
  <c r="AT160" i="97"/>
  <c r="AR160" i="97"/>
  <c r="AP160" i="97"/>
  <c r="AN160" i="97"/>
  <c r="AL160" i="97"/>
  <c r="BY159" i="97"/>
  <c r="BW159" i="97"/>
  <c r="BU159" i="97"/>
  <c r="BS159" i="97"/>
  <c r="BQ159" i="97"/>
  <c r="BO159" i="97"/>
  <c r="BM159" i="97"/>
  <c r="BK159" i="97"/>
  <c r="BI159" i="97"/>
  <c r="BF159" i="97"/>
  <c r="BC159" i="97"/>
  <c r="BA159" i="97"/>
  <c r="AX159" i="97"/>
  <c r="AV159" i="97"/>
  <c r="AT159" i="97"/>
  <c r="AR159" i="97"/>
  <c r="AP159" i="97"/>
  <c r="AN159" i="97"/>
  <c r="AL159" i="97"/>
  <c r="D159" i="97"/>
  <c r="BY158" i="97"/>
  <c r="BW158" i="97"/>
  <c r="BU158" i="97"/>
  <c r="BS158" i="97"/>
  <c r="BQ158" i="97"/>
  <c r="BO158" i="97"/>
  <c r="BM158" i="97"/>
  <c r="BK158" i="97"/>
  <c r="BI158" i="97"/>
  <c r="BF158" i="97"/>
  <c r="BC158" i="97"/>
  <c r="BA158" i="97"/>
  <c r="AX158" i="97"/>
  <c r="AV158" i="97"/>
  <c r="AT158" i="97"/>
  <c r="AR158" i="97"/>
  <c r="AP158" i="97"/>
  <c r="AN158" i="97"/>
  <c r="AL158" i="97"/>
  <c r="BY157" i="97"/>
  <c r="BW157" i="97"/>
  <c r="BU157" i="97"/>
  <c r="BS157" i="97"/>
  <c r="BQ157" i="97"/>
  <c r="BO157" i="97"/>
  <c r="BM157" i="97"/>
  <c r="BK157" i="97"/>
  <c r="BI157" i="97"/>
  <c r="BF157" i="97"/>
  <c r="BC157" i="97"/>
  <c r="BA157" i="97"/>
  <c r="AX157" i="97"/>
  <c r="AV157" i="97"/>
  <c r="AT157" i="97"/>
  <c r="AR157" i="97"/>
  <c r="AP157" i="97"/>
  <c r="AN157" i="97"/>
  <c r="AL157" i="97"/>
  <c r="D157" i="97"/>
  <c r="BY154" i="97"/>
  <c r="BW154" i="97"/>
  <c r="BU154" i="97"/>
  <c r="BS154" i="97"/>
  <c r="BQ154" i="97"/>
  <c r="BO154" i="97"/>
  <c r="BM154" i="97"/>
  <c r="BK154" i="97"/>
  <c r="BI154" i="97"/>
  <c r="BF154" i="97"/>
  <c r="BC154" i="97"/>
  <c r="BA154" i="97"/>
  <c r="AX154" i="97"/>
  <c r="AV154" i="97"/>
  <c r="AT154" i="97"/>
  <c r="AR154" i="97"/>
  <c r="AP154" i="97"/>
  <c r="AN154" i="97"/>
  <c r="AL154" i="97"/>
  <c r="BY153" i="97"/>
  <c r="BW153" i="97"/>
  <c r="BU153" i="97"/>
  <c r="BS153" i="97"/>
  <c r="BQ153" i="97"/>
  <c r="BO153" i="97"/>
  <c r="BM153" i="97"/>
  <c r="BK153" i="97"/>
  <c r="BI153" i="97"/>
  <c r="BF153" i="97"/>
  <c r="BC153" i="97"/>
  <c r="BA153" i="97"/>
  <c r="AX153" i="97"/>
  <c r="AV153" i="97"/>
  <c r="AT153" i="97"/>
  <c r="AR153" i="97"/>
  <c r="AP153" i="97"/>
  <c r="AN153" i="97"/>
  <c r="AL153" i="97"/>
  <c r="D153" i="97"/>
  <c r="BY152" i="97"/>
  <c r="BW152" i="97"/>
  <c r="BU152" i="97"/>
  <c r="BS152" i="97"/>
  <c r="BQ152" i="97"/>
  <c r="BO152" i="97"/>
  <c r="BM152" i="97"/>
  <c r="BK152" i="97"/>
  <c r="BI152" i="97"/>
  <c r="BF152" i="97"/>
  <c r="BC152" i="97"/>
  <c r="BA152" i="97"/>
  <c r="AX152" i="97"/>
  <c r="AV152" i="97"/>
  <c r="AT152" i="97"/>
  <c r="AR152" i="97"/>
  <c r="AP152" i="97"/>
  <c r="AN152" i="97"/>
  <c r="AL152" i="97"/>
  <c r="BY151" i="97"/>
  <c r="BW151" i="97"/>
  <c r="BU151" i="97"/>
  <c r="BS151" i="97"/>
  <c r="BQ151" i="97"/>
  <c r="BO151" i="97"/>
  <c r="BM151" i="97"/>
  <c r="BK151" i="97"/>
  <c r="BI151" i="97"/>
  <c r="BF151" i="97"/>
  <c r="BC151" i="97"/>
  <c r="BA151" i="97"/>
  <c r="AX151" i="97"/>
  <c r="AV151" i="97"/>
  <c r="AT151" i="97"/>
  <c r="AR151" i="97"/>
  <c r="AP151" i="97"/>
  <c r="AN151" i="97"/>
  <c r="AL151" i="97"/>
  <c r="D151" i="97"/>
  <c r="BY150" i="97"/>
  <c r="BW150" i="97"/>
  <c r="BU150" i="97"/>
  <c r="BS150" i="97"/>
  <c r="BQ150" i="97"/>
  <c r="BO150" i="97"/>
  <c r="BM150" i="97"/>
  <c r="BK150" i="97"/>
  <c r="BI150" i="97"/>
  <c r="BF150" i="97"/>
  <c r="BC150" i="97"/>
  <c r="BA150" i="97"/>
  <c r="AX150" i="97"/>
  <c r="AV150" i="97"/>
  <c r="AT150" i="97"/>
  <c r="AR150" i="97"/>
  <c r="AP150" i="97"/>
  <c r="AN150" i="97"/>
  <c r="AL150" i="97"/>
  <c r="BY149" i="97"/>
  <c r="BW149" i="97"/>
  <c r="BU149" i="97"/>
  <c r="BS149" i="97"/>
  <c r="BQ149" i="97"/>
  <c r="BO149" i="97"/>
  <c r="BM149" i="97"/>
  <c r="BK149" i="97"/>
  <c r="BI149" i="97"/>
  <c r="BF149" i="97"/>
  <c r="BC149" i="97"/>
  <c r="BA149" i="97"/>
  <c r="AX149" i="97"/>
  <c r="AV149" i="97"/>
  <c r="AT149" i="97"/>
  <c r="AR149" i="97"/>
  <c r="AP149" i="97"/>
  <c r="AN149" i="97"/>
  <c r="AL149" i="97"/>
  <c r="D149" i="97"/>
  <c r="BY146" i="97"/>
  <c r="BW146" i="97"/>
  <c r="BU146" i="97"/>
  <c r="BS146" i="97"/>
  <c r="BQ146" i="97"/>
  <c r="BO146" i="97"/>
  <c r="BM146" i="97"/>
  <c r="BK146" i="97"/>
  <c r="BI146" i="97"/>
  <c r="BF146" i="97"/>
  <c r="BC146" i="97"/>
  <c r="BA146" i="97"/>
  <c r="AX146" i="97"/>
  <c r="AV146" i="97"/>
  <c r="AT146" i="97"/>
  <c r="AR146" i="97"/>
  <c r="AP146" i="97"/>
  <c r="AN146" i="97"/>
  <c r="AL146" i="97"/>
  <c r="BY145" i="97"/>
  <c r="BW145" i="97"/>
  <c r="BU145" i="97"/>
  <c r="BS145" i="97"/>
  <c r="BQ145" i="97"/>
  <c r="BO145" i="97"/>
  <c r="BM145" i="97"/>
  <c r="BK145" i="97"/>
  <c r="BI145" i="97"/>
  <c r="BF145" i="97"/>
  <c r="BC145" i="97"/>
  <c r="BA145" i="97"/>
  <c r="AX145" i="97"/>
  <c r="AV145" i="97"/>
  <c r="AT145" i="97"/>
  <c r="AR145" i="97"/>
  <c r="AP145" i="97"/>
  <c r="AN145" i="97"/>
  <c r="AL145" i="97"/>
  <c r="D145" i="97"/>
  <c r="BY140" i="97"/>
  <c r="BW140" i="97"/>
  <c r="BU140" i="97"/>
  <c r="BS140" i="97"/>
  <c r="BQ140" i="97"/>
  <c r="BO140" i="97"/>
  <c r="BM140" i="97"/>
  <c r="BK140" i="97"/>
  <c r="BI140" i="97"/>
  <c r="BF140" i="97"/>
  <c r="BC140" i="97"/>
  <c r="BA140" i="97"/>
  <c r="AX140" i="97"/>
  <c r="AV140" i="97"/>
  <c r="AT140" i="97"/>
  <c r="AR140" i="97"/>
  <c r="AP140" i="97"/>
  <c r="AN140" i="97"/>
  <c r="AL140" i="97"/>
  <c r="BY139" i="97"/>
  <c r="BW139" i="97"/>
  <c r="BU139" i="97"/>
  <c r="BS139" i="97"/>
  <c r="BQ139" i="97"/>
  <c r="BO139" i="97"/>
  <c r="BM139" i="97"/>
  <c r="BK139" i="97"/>
  <c r="BI139" i="97"/>
  <c r="BF139" i="97"/>
  <c r="BC139" i="97"/>
  <c r="BA139" i="97"/>
  <c r="AX139" i="97"/>
  <c r="AV139" i="97"/>
  <c r="AT139" i="97"/>
  <c r="AR139" i="97"/>
  <c r="AP139" i="97"/>
  <c r="AN139" i="97"/>
  <c r="AL139" i="97"/>
  <c r="BY132" i="97"/>
  <c r="BW132" i="97"/>
  <c r="BU132" i="97"/>
  <c r="BS132" i="97"/>
  <c r="BQ132" i="97"/>
  <c r="BO132" i="97"/>
  <c r="BM132" i="97"/>
  <c r="BK132" i="97"/>
  <c r="BI132" i="97"/>
  <c r="BF132" i="97"/>
  <c r="BC132" i="97"/>
  <c r="BA132" i="97"/>
  <c r="AX132" i="97"/>
  <c r="AV132" i="97"/>
  <c r="AT132" i="97"/>
  <c r="AR132" i="97"/>
  <c r="AP132" i="97"/>
  <c r="AN132" i="97"/>
  <c r="AL132" i="97"/>
  <c r="BY131" i="97"/>
  <c r="BW131" i="97"/>
  <c r="BU131" i="97"/>
  <c r="BS131" i="97"/>
  <c r="BQ131" i="97"/>
  <c r="BO131" i="97"/>
  <c r="BM131" i="97"/>
  <c r="BK131" i="97"/>
  <c r="BI131" i="97"/>
  <c r="BF131" i="97"/>
  <c r="BC131" i="97"/>
  <c r="BA131" i="97"/>
  <c r="AX131" i="97"/>
  <c r="AV131" i="97"/>
  <c r="AT131" i="97"/>
  <c r="AR131" i="97"/>
  <c r="AP131" i="97"/>
  <c r="AN131" i="97"/>
  <c r="AL131" i="97"/>
  <c r="BY128" i="97"/>
  <c r="BW128" i="97"/>
  <c r="BU128" i="97"/>
  <c r="BS128" i="97"/>
  <c r="BQ128" i="97"/>
  <c r="BO128" i="97"/>
  <c r="BM128" i="97"/>
  <c r="BK128" i="97"/>
  <c r="BI128" i="97"/>
  <c r="BF128" i="97"/>
  <c r="BC128" i="97"/>
  <c r="BA128" i="97"/>
  <c r="AX128" i="97"/>
  <c r="AV128" i="97"/>
  <c r="AT128" i="97"/>
  <c r="AR128" i="97"/>
  <c r="AP128" i="97"/>
  <c r="AN128" i="97"/>
  <c r="AL128" i="97"/>
  <c r="BY127" i="97"/>
  <c r="BW127" i="97"/>
  <c r="BU127" i="97"/>
  <c r="BS127" i="97"/>
  <c r="BQ127" i="97"/>
  <c r="BO127" i="97"/>
  <c r="BM127" i="97"/>
  <c r="BK127" i="97"/>
  <c r="BI127" i="97"/>
  <c r="BF127" i="97"/>
  <c r="BC127" i="97"/>
  <c r="BA127" i="97"/>
  <c r="AX127" i="97"/>
  <c r="AV127" i="97"/>
  <c r="AT127" i="97"/>
  <c r="AR127" i="97"/>
  <c r="AP127" i="97"/>
  <c r="AN127" i="97"/>
  <c r="AL127" i="97"/>
  <c r="BY126" i="97"/>
  <c r="BW126" i="97"/>
  <c r="BU126" i="97"/>
  <c r="BS126" i="97"/>
  <c r="BQ126" i="97"/>
  <c r="BO126" i="97"/>
  <c r="BM126" i="97"/>
  <c r="BK126" i="97"/>
  <c r="BI126" i="97"/>
  <c r="BF126" i="97"/>
  <c r="BC126" i="97"/>
  <c r="BA126" i="97"/>
  <c r="AX126" i="97"/>
  <c r="AV126" i="97"/>
  <c r="AT126" i="97"/>
  <c r="AR126" i="97"/>
  <c r="AP126" i="97"/>
  <c r="AN126" i="97"/>
  <c r="AL126" i="97"/>
  <c r="BY125" i="97"/>
  <c r="BW125" i="97"/>
  <c r="BU125" i="97"/>
  <c r="BS125" i="97"/>
  <c r="BQ125" i="97"/>
  <c r="BO125" i="97"/>
  <c r="BM125" i="97"/>
  <c r="BK125" i="97"/>
  <c r="BI125" i="97"/>
  <c r="BF125" i="97"/>
  <c r="BC125" i="97"/>
  <c r="BA125" i="97"/>
  <c r="AX125" i="97"/>
  <c r="AV125" i="97"/>
  <c r="AT125" i="97"/>
  <c r="AR125" i="97"/>
  <c r="AP125" i="97"/>
  <c r="AN125" i="97"/>
  <c r="AL125" i="97"/>
  <c r="BY122" i="97"/>
  <c r="BW122" i="97"/>
  <c r="BU122" i="97"/>
  <c r="BS122" i="97"/>
  <c r="BQ122" i="97"/>
  <c r="BO122" i="97"/>
  <c r="BM122" i="97"/>
  <c r="BK122" i="97"/>
  <c r="BI122" i="97"/>
  <c r="BF122" i="97"/>
  <c r="BC122" i="97"/>
  <c r="BA122" i="97"/>
  <c r="AX122" i="97"/>
  <c r="AV122" i="97"/>
  <c r="AT122" i="97"/>
  <c r="AR122" i="97"/>
  <c r="AP122" i="97"/>
  <c r="AN122" i="97"/>
  <c r="AL122" i="97"/>
  <c r="BY121" i="97"/>
  <c r="BW121" i="97"/>
  <c r="BU121" i="97"/>
  <c r="BS121" i="97"/>
  <c r="BQ121" i="97"/>
  <c r="BO121" i="97"/>
  <c r="BM121" i="97"/>
  <c r="BK121" i="97"/>
  <c r="BI121" i="97"/>
  <c r="BF121" i="97"/>
  <c r="BC121" i="97"/>
  <c r="BA121" i="97"/>
  <c r="AX121" i="97"/>
  <c r="AV121" i="97"/>
  <c r="AT121" i="97"/>
  <c r="AR121" i="97"/>
  <c r="AP121" i="97"/>
  <c r="AN121" i="97"/>
  <c r="AL121" i="97"/>
  <c r="D121" i="97"/>
  <c r="BY120" i="97"/>
  <c r="BW120" i="97"/>
  <c r="BU120" i="97"/>
  <c r="BS120" i="97"/>
  <c r="BQ120" i="97"/>
  <c r="BO120" i="97"/>
  <c r="BM120" i="97"/>
  <c r="BK120" i="97"/>
  <c r="BI120" i="97"/>
  <c r="BF120" i="97"/>
  <c r="BC120" i="97"/>
  <c r="BA120" i="97"/>
  <c r="AX120" i="97"/>
  <c r="AV120" i="97"/>
  <c r="AT120" i="97"/>
  <c r="AR120" i="97"/>
  <c r="AP120" i="97"/>
  <c r="AN120" i="97"/>
  <c r="AL120" i="97"/>
  <c r="BY119" i="97"/>
  <c r="BW119" i="97"/>
  <c r="BU119" i="97"/>
  <c r="BS119" i="97"/>
  <c r="BQ119" i="97"/>
  <c r="BO119" i="97"/>
  <c r="BM119" i="97"/>
  <c r="BK119" i="97"/>
  <c r="BI119" i="97"/>
  <c r="BF119" i="97"/>
  <c r="BC119" i="97"/>
  <c r="BA119" i="97"/>
  <c r="AX119" i="97"/>
  <c r="AV119" i="97"/>
  <c r="AT119" i="97"/>
  <c r="AR119" i="97"/>
  <c r="AP119" i="97"/>
  <c r="AN119" i="97"/>
  <c r="AL119" i="97"/>
  <c r="D119" i="97"/>
  <c r="BY116" i="97"/>
  <c r="BW116" i="97"/>
  <c r="BU116" i="97"/>
  <c r="BS116" i="97"/>
  <c r="BQ116" i="97"/>
  <c r="BO116" i="97"/>
  <c r="BM116" i="97"/>
  <c r="BK116" i="97"/>
  <c r="BI116" i="97"/>
  <c r="BF116" i="97"/>
  <c r="BC116" i="97"/>
  <c r="BA116" i="97"/>
  <c r="AX116" i="97"/>
  <c r="AV116" i="97"/>
  <c r="AT116" i="97"/>
  <c r="AR116" i="97"/>
  <c r="AP116" i="97"/>
  <c r="AN116" i="97"/>
  <c r="AL116" i="97"/>
  <c r="BY115" i="97"/>
  <c r="BW115" i="97"/>
  <c r="BU115" i="97"/>
  <c r="BS115" i="97"/>
  <c r="BQ115" i="97"/>
  <c r="BO115" i="97"/>
  <c r="BM115" i="97"/>
  <c r="BK115" i="97"/>
  <c r="BI115" i="97"/>
  <c r="BF115" i="97"/>
  <c r="BC115" i="97"/>
  <c r="BA115" i="97"/>
  <c r="AX115" i="97"/>
  <c r="AV115" i="97"/>
  <c r="AT115" i="97"/>
  <c r="AR115" i="97"/>
  <c r="AP115" i="97"/>
  <c r="AN115" i="97"/>
  <c r="AL115" i="97"/>
  <c r="D115" i="97"/>
  <c r="BY114" i="97"/>
  <c r="BW114" i="97"/>
  <c r="BU114" i="97"/>
  <c r="BS114" i="97"/>
  <c r="BQ114" i="97"/>
  <c r="BO114" i="97"/>
  <c r="BM114" i="97"/>
  <c r="BK114" i="97"/>
  <c r="BI114" i="97"/>
  <c r="BF114" i="97"/>
  <c r="BC114" i="97"/>
  <c r="BA114" i="97"/>
  <c r="AX114" i="97"/>
  <c r="AV114" i="97"/>
  <c r="AT114" i="97"/>
  <c r="AR114" i="97"/>
  <c r="AP114" i="97"/>
  <c r="AN114" i="97"/>
  <c r="AL114" i="97"/>
  <c r="BY113" i="97"/>
  <c r="BW113" i="97"/>
  <c r="BU113" i="97"/>
  <c r="BS113" i="97"/>
  <c r="BQ113" i="97"/>
  <c r="BO113" i="97"/>
  <c r="BM113" i="97"/>
  <c r="BK113" i="97"/>
  <c r="BI113" i="97"/>
  <c r="BF113" i="97"/>
  <c r="BC113" i="97"/>
  <c r="BA113" i="97"/>
  <c r="AX113" i="97"/>
  <c r="AV113" i="97"/>
  <c r="AT113" i="97"/>
  <c r="AR113" i="97"/>
  <c r="AP113" i="97"/>
  <c r="AN113" i="97"/>
  <c r="AL113" i="97"/>
  <c r="D113" i="97"/>
  <c r="BY112" i="97"/>
  <c r="BW112" i="97"/>
  <c r="BU112" i="97"/>
  <c r="BS112" i="97"/>
  <c r="BQ112" i="97"/>
  <c r="BO112" i="97"/>
  <c r="BM112" i="97"/>
  <c r="BK112" i="97"/>
  <c r="BI112" i="97"/>
  <c r="BF112" i="97"/>
  <c r="BC112" i="97"/>
  <c r="BA112" i="97"/>
  <c r="AX112" i="97"/>
  <c r="AV112" i="97"/>
  <c r="AT112" i="97"/>
  <c r="AR112" i="97"/>
  <c r="AP112" i="97"/>
  <c r="AN112" i="97"/>
  <c r="AL112" i="97"/>
  <c r="BY111" i="97"/>
  <c r="BW111" i="97"/>
  <c r="BU111" i="97"/>
  <c r="BS111" i="97"/>
  <c r="BQ111" i="97"/>
  <c r="BO111" i="97"/>
  <c r="BM111" i="97"/>
  <c r="BK111" i="97"/>
  <c r="BI111" i="97"/>
  <c r="BF111" i="97"/>
  <c r="BC111" i="97"/>
  <c r="BA111" i="97"/>
  <c r="AX111" i="97"/>
  <c r="AV111" i="97"/>
  <c r="AT111" i="97"/>
  <c r="AR111" i="97"/>
  <c r="AP111" i="97"/>
  <c r="AN111" i="97"/>
  <c r="AL111" i="97"/>
  <c r="D111" i="97"/>
  <c r="BY110" i="97"/>
  <c r="BW110" i="97"/>
  <c r="BU110" i="97"/>
  <c r="BS110" i="97"/>
  <c r="BQ110" i="97"/>
  <c r="BO110" i="97"/>
  <c r="BM110" i="97"/>
  <c r="BK110" i="97"/>
  <c r="BI110" i="97"/>
  <c r="BF110" i="97"/>
  <c r="BC110" i="97"/>
  <c r="BA110" i="97"/>
  <c r="AX110" i="97"/>
  <c r="AV110" i="97"/>
  <c r="AT110" i="97"/>
  <c r="AR110" i="97"/>
  <c r="AP110" i="97"/>
  <c r="AN110" i="97"/>
  <c r="AL110" i="97"/>
  <c r="BY109" i="97"/>
  <c r="BW109" i="97"/>
  <c r="BU109" i="97"/>
  <c r="BS109" i="97"/>
  <c r="BQ109" i="97"/>
  <c r="BO109" i="97"/>
  <c r="BM109" i="97"/>
  <c r="BK109" i="97"/>
  <c r="BI109" i="97"/>
  <c r="BF109" i="97"/>
  <c r="BC109" i="97"/>
  <c r="BA109" i="97"/>
  <c r="AX109" i="97"/>
  <c r="AV109" i="97"/>
  <c r="AT109" i="97"/>
  <c r="AR109" i="97"/>
  <c r="AP109" i="97"/>
  <c r="AN109" i="97"/>
  <c r="AL109" i="97"/>
  <c r="D109" i="97"/>
  <c r="BY108" i="97"/>
  <c r="BW108" i="97"/>
  <c r="BU108" i="97"/>
  <c r="BS108" i="97"/>
  <c r="BQ108" i="97"/>
  <c r="BO108" i="97"/>
  <c r="BM108" i="97"/>
  <c r="BK108" i="97"/>
  <c r="BI108" i="97"/>
  <c r="BF108" i="97"/>
  <c r="BC108" i="97"/>
  <c r="BA108" i="97"/>
  <c r="AX108" i="97"/>
  <c r="AV108" i="97"/>
  <c r="AT108" i="97"/>
  <c r="AR108" i="97"/>
  <c r="AP108" i="97"/>
  <c r="AN108" i="97"/>
  <c r="AL108" i="97"/>
  <c r="BY107" i="97"/>
  <c r="BW107" i="97"/>
  <c r="BU107" i="97"/>
  <c r="BS107" i="97"/>
  <c r="BQ107" i="97"/>
  <c r="BO107" i="97"/>
  <c r="BM107" i="97"/>
  <c r="BK107" i="97"/>
  <c r="BI107" i="97"/>
  <c r="BF107" i="97"/>
  <c r="BC107" i="97"/>
  <c r="BA107" i="97"/>
  <c r="AX107" i="97"/>
  <c r="AV107" i="97"/>
  <c r="AT107" i="97"/>
  <c r="AR107" i="97"/>
  <c r="AP107" i="97"/>
  <c r="AN107" i="97"/>
  <c r="AL107" i="97"/>
  <c r="D107" i="97"/>
  <c r="BY100" i="97"/>
  <c r="BW100" i="97"/>
  <c r="BU100" i="97"/>
  <c r="BS100" i="97"/>
  <c r="BQ100" i="97"/>
  <c r="BO100" i="97"/>
  <c r="BM100" i="97"/>
  <c r="BK100" i="97"/>
  <c r="BI100" i="97"/>
  <c r="BF100" i="97"/>
  <c r="BC100" i="97"/>
  <c r="BA100" i="97"/>
  <c r="AX100" i="97"/>
  <c r="AV100" i="97"/>
  <c r="AT100" i="97"/>
  <c r="AR100" i="97"/>
  <c r="AP100" i="97"/>
  <c r="AN100" i="97"/>
  <c r="AL100" i="97"/>
  <c r="BY99" i="97"/>
  <c r="BW99" i="97"/>
  <c r="BU99" i="97"/>
  <c r="BS99" i="97"/>
  <c r="BQ99" i="97"/>
  <c r="BO99" i="97"/>
  <c r="BM99" i="97"/>
  <c r="BK99" i="97"/>
  <c r="BI99" i="97"/>
  <c r="BF99" i="97"/>
  <c r="BC99" i="97"/>
  <c r="BA99" i="97"/>
  <c r="AX99" i="97"/>
  <c r="AV99" i="97"/>
  <c r="AT99" i="97"/>
  <c r="AR99" i="97"/>
  <c r="AP99" i="97"/>
  <c r="AN99" i="97"/>
  <c r="AL99" i="97"/>
  <c r="D99" i="97"/>
  <c r="BY96" i="97"/>
  <c r="BW96" i="97"/>
  <c r="BU96" i="97"/>
  <c r="BS96" i="97"/>
  <c r="BQ96" i="97"/>
  <c r="BO96" i="97"/>
  <c r="BM96" i="97"/>
  <c r="BK96" i="97"/>
  <c r="BI96" i="97"/>
  <c r="BF96" i="97"/>
  <c r="BC96" i="97"/>
  <c r="BA96" i="97"/>
  <c r="AX96" i="97"/>
  <c r="AV96" i="97"/>
  <c r="AT96" i="97"/>
  <c r="AR96" i="97"/>
  <c r="AP96" i="97"/>
  <c r="AN96" i="97"/>
  <c r="AL96" i="97"/>
  <c r="BY95" i="97"/>
  <c r="BW95" i="97"/>
  <c r="BU95" i="97"/>
  <c r="BS95" i="97"/>
  <c r="BQ95" i="97"/>
  <c r="BO95" i="97"/>
  <c r="BM95" i="97"/>
  <c r="BK95" i="97"/>
  <c r="BI95" i="97"/>
  <c r="BF95" i="97"/>
  <c r="BC95" i="97"/>
  <c r="BA95" i="97"/>
  <c r="AX95" i="97"/>
  <c r="AV95" i="97"/>
  <c r="AT95" i="97"/>
  <c r="AR95" i="97"/>
  <c r="AP95" i="97"/>
  <c r="AN95" i="97"/>
  <c r="AL95" i="97"/>
  <c r="D95" i="97"/>
  <c r="BY94" i="97"/>
  <c r="BW94" i="97"/>
  <c r="BU94" i="97"/>
  <c r="BS94" i="97"/>
  <c r="BQ94" i="97"/>
  <c r="BO94" i="97"/>
  <c r="BM94" i="97"/>
  <c r="BK94" i="97"/>
  <c r="BI94" i="97"/>
  <c r="BF94" i="97"/>
  <c r="BC94" i="97"/>
  <c r="BA94" i="97"/>
  <c r="AX94" i="97"/>
  <c r="AV94" i="97"/>
  <c r="AT94" i="97"/>
  <c r="AR94" i="97"/>
  <c r="AP94" i="97"/>
  <c r="AN94" i="97"/>
  <c r="AL94" i="97"/>
  <c r="BY93" i="97"/>
  <c r="BW93" i="97"/>
  <c r="BU93" i="97"/>
  <c r="BS93" i="97"/>
  <c r="BQ93" i="97"/>
  <c r="BO93" i="97"/>
  <c r="BM93" i="97"/>
  <c r="BK93" i="97"/>
  <c r="BI93" i="97"/>
  <c r="BF93" i="97"/>
  <c r="BC93" i="97"/>
  <c r="BA93" i="97"/>
  <c r="AX93" i="97"/>
  <c r="AV93" i="97"/>
  <c r="AT93" i="97"/>
  <c r="AR93" i="97"/>
  <c r="AP93" i="97"/>
  <c r="AN93" i="97"/>
  <c r="AL93" i="97"/>
  <c r="D93" i="97"/>
  <c r="BY90" i="97"/>
  <c r="BW90" i="97"/>
  <c r="BU90" i="97"/>
  <c r="BS90" i="97"/>
  <c r="BQ90" i="97"/>
  <c r="BO90" i="97"/>
  <c r="BM90" i="97"/>
  <c r="BK90" i="97"/>
  <c r="BI90" i="97"/>
  <c r="BF90" i="97"/>
  <c r="BC90" i="97"/>
  <c r="BA90" i="97"/>
  <c r="AX90" i="97"/>
  <c r="AV90" i="97"/>
  <c r="AT90" i="97"/>
  <c r="AR90" i="97"/>
  <c r="AP90" i="97"/>
  <c r="AN90" i="97"/>
  <c r="AL90" i="97"/>
  <c r="BY89" i="97"/>
  <c r="BW89" i="97"/>
  <c r="BU89" i="97"/>
  <c r="BS89" i="97"/>
  <c r="BQ89" i="97"/>
  <c r="BO89" i="97"/>
  <c r="BM89" i="97"/>
  <c r="BK89" i="97"/>
  <c r="BI89" i="97"/>
  <c r="BF89" i="97"/>
  <c r="BC89" i="97"/>
  <c r="BA89" i="97"/>
  <c r="AX89" i="97"/>
  <c r="AV89" i="97"/>
  <c r="AT89" i="97"/>
  <c r="AR89" i="97"/>
  <c r="AP89" i="97"/>
  <c r="AN89" i="97"/>
  <c r="AL89" i="97"/>
  <c r="D89" i="97"/>
  <c r="BY88" i="97"/>
  <c r="BW88" i="97"/>
  <c r="BU88" i="97"/>
  <c r="BS88" i="97"/>
  <c r="BQ88" i="97"/>
  <c r="BO88" i="97"/>
  <c r="BM88" i="97"/>
  <c r="BK88" i="97"/>
  <c r="BI88" i="97"/>
  <c r="BF88" i="97"/>
  <c r="BC88" i="97"/>
  <c r="BA88" i="97"/>
  <c r="AX88" i="97"/>
  <c r="AV88" i="97"/>
  <c r="AT88" i="97"/>
  <c r="AR88" i="97"/>
  <c r="AP88" i="97"/>
  <c r="AN88" i="97"/>
  <c r="AL88" i="97"/>
  <c r="BY87" i="97"/>
  <c r="BW87" i="97"/>
  <c r="BU87" i="97"/>
  <c r="BS87" i="97"/>
  <c r="BQ87" i="97"/>
  <c r="BO87" i="97"/>
  <c r="BM87" i="97"/>
  <c r="BK87" i="97"/>
  <c r="BI87" i="97"/>
  <c r="BF87" i="97"/>
  <c r="BC87" i="97"/>
  <c r="BA87" i="97"/>
  <c r="AX87" i="97"/>
  <c r="AV87" i="97"/>
  <c r="AT87" i="97"/>
  <c r="AR87" i="97"/>
  <c r="AP87" i="97"/>
  <c r="AN87" i="97"/>
  <c r="AL87" i="97"/>
  <c r="D87" i="97"/>
  <c r="BY84" i="97"/>
  <c r="BW84" i="97"/>
  <c r="BU84" i="97"/>
  <c r="BS84" i="97"/>
  <c r="BQ84" i="97"/>
  <c r="BO84" i="97"/>
  <c r="BM84" i="97"/>
  <c r="BK84" i="97"/>
  <c r="BI84" i="97"/>
  <c r="BF84" i="97"/>
  <c r="BC84" i="97"/>
  <c r="BA84" i="97"/>
  <c r="AX84" i="97"/>
  <c r="AV84" i="97"/>
  <c r="AT84" i="97"/>
  <c r="AR84" i="97"/>
  <c r="AP84" i="97"/>
  <c r="AN84" i="97"/>
  <c r="AL84" i="97"/>
  <c r="BY83" i="97"/>
  <c r="BW83" i="97"/>
  <c r="BU83" i="97"/>
  <c r="BS83" i="97"/>
  <c r="BQ83" i="97"/>
  <c r="BO83" i="97"/>
  <c r="BM83" i="97"/>
  <c r="BK83" i="97"/>
  <c r="BI83" i="97"/>
  <c r="BF83" i="97"/>
  <c r="BC83" i="97"/>
  <c r="BA83" i="97"/>
  <c r="AX83" i="97"/>
  <c r="AV83" i="97"/>
  <c r="AT83" i="97"/>
  <c r="AR83" i="97"/>
  <c r="AP83" i="97"/>
  <c r="AN83" i="97"/>
  <c r="AL83" i="97"/>
  <c r="BY78" i="97"/>
  <c r="BW78" i="97"/>
  <c r="BU78" i="97"/>
  <c r="BS78" i="97"/>
  <c r="BQ78" i="97"/>
  <c r="BO78" i="97"/>
  <c r="BM78" i="97"/>
  <c r="BK78" i="97"/>
  <c r="BI78" i="97"/>
  <c r="BF78" i="97"/>
  <c r="BC78" i="97"/>
  <c r="BA78" i="97"/>
  <c r="AX78" i="97"/>
  <c r="AV78" i="97"/>
  <c r="AT78" i="97"/>
  <c r="AR78" i="97"/>
  <c r="AP78" i="97"/>
  <c r="AN78" i="97"/>
  <c r="AL78" i="97"/>
  <c r="BY77" i="97"/>
  <c r="BW77" i="97"/>
  <c r="BU77" i="97"/>
  <c r="BS77" i="97"/>
  <c r="BQ77" i="97"/>
  <c r="BO77" i="97"/>
  <c r="BM77" i="97"/>
  <c r="BK77" i="97"/>
  <c r="BI77" i="97"/>
  <c r="BF77" i="97"/>
  <c r="BC77" i="97"/>
  <c r="BA77" i="97"/>
  <c r="AX77" i="97"/>
  <c r="AV77" i="97"/>
  <c r="AT77" i="97"/>
  <c r="AR77" i="97"/>
  <c r="AP77" i="97"/>
  <c r="AN77" i="97"/>
  <c r="AL77" i="97"/>
  <c r="D77" i="97"/>
  <c r="BY60" i="97"/>
  <c r="BW60" i="97"/>
  <c r="BU60" i="97"/>
  <c r="BS60" i="97"/>
  <c r="BQ60" i="97"/>
  <c r="BO60" i="97"/>
  <c r="BM60" i="97"/>
  <c r="BK60" i="97"/>
  <c r="BI60" i="97"/>
  <c r="BF60" i="97"/>
  <c r="BC60" i="97"/>
  <c r="BA60" i="97"/>
  <c r="AX60" i="97"/>
  <c r="AV60" i="97"/>
  <c r="AT60" i="97"/>
  <c r="AR60" i="97"/>
  <c r="AP60" i="97"/>
  <c r="AN60" i="97"/>
  <c r="AL60" i="97"/>
  <c r="BY59" i="97"/>
  <c r="BW59" i="97"/>
  <c r="BU59" i="97"/>
  <c r="BS59" i="97"/>
  <c r="BQ59" i="97"/>
  <c r="BO59" i="97"/>
  <c r="BM59" i="97"/>
  <c r="BK59" i="97"/>
  <c r="BI59" i="97"/>
  <c r="BF59" i="97"/>
  <c r="BC59" i="97"/>
  <c r="BA59" i="97"/>
  <c r="AX59" i="97"/>
  <c r="AV59" i="97"/>
  <c r="AT59" i="97"/>
  <c r="AR59" i="97"/>
  <c r="AP59" i="97"/>
  <c r="AN59" i="97"/>
  <c r="AL59" i="97"/>
  <c r="BY58" i="97"/>
  <c r="BW58" i="97"/>
  <c r="BU58" i="97"/>
  <c r="BS58" i="97"/>
  <c r="BQ58" i="97"/>
  <c r="BO58" i="97"/>
  <c r="BM58" i="97"/>
  <c r="BK58" i="97"/>
  <c r="BI58" i="97"/>
  <c r="BF58" i="97"/>
  <c r="BC58" i="97"/>
  <c r="BA58" i="97"/>
  <c r="AX58" i="97"/>
  <c r="AV58" i="97"/>
  <c r="AT58" i="97"/>
  <c r="AR58" i="97"/>
  <c r="AP58" i="97"/>
  <c r="AN58" i="97"/>
  <c r="AL58" i="97"/>
  <c r="BY57" i="97"/>
  <c r="BW57" i="97"/>
  <c r="BU57" i="97"/>
  <c r="BS57" i="97"/>
  <c r="BQ57" i="97"/>
  <c r="BO57" i="97"/>
  <c r="BM57" i="97"/>
  <c r="BK57" i="97"/>
  <c r="BI57" i="97"/>
  <c r="BF57" i="97"/>
  <c r="BC57" i="97"/>
  <c r="BA57" i="97"/>
  <c r="AX57" i="97"/>
  <c r="AV57" i="97"/>
  <c r="AT57" i="97"/>
  <c r="AR57" i="97"/>
  <c r="AP57" i="97"/>
  <c r="AN57" i="97"/>
  <c r="AL57" i="97"/>
  <c r="D57" i="97"/>
  <c r="BY56" i="97"/>
  <c r="BW56" i="97"/>
  <c r="BU56" i="97"/>
  <c r="BS56" i="97"/>
  <c r="BQ56" i="97"/>
  <c r="BO56" i="97"/>
  <c r="BM56" i="97"/>
  <c r="BK56" i="97"/>
  <c r="BI56" i="97"/>
  <c r="BF56" i="97"/>
  <c r="BC56" i="97"/>
  <c r="BA56" i="97"/>
  <c r="AX56" i="97"/>
  <c r="AV56" i="97"/>
  <c r="AT56" i="97"/>
  <c r="AR56" i="97"/>
  <c r="AP56" i="97"/>
  <c r="AN56" i="97"/>
  <c r="AL56" i="97"/>
  <c r="BY55" i="97"/>
  <c r="BW55" i="97"/>
  <c r="BU55" i="97"/>
  <c r="BS55" i="97"/>
  <c r="BQ55" i="97"/>
  <c r="BO55" i="97"/>
  <c r="BM55" i="97"/>
  <c r="BK55" i="97"/>
  <c r="BI55" i="97"/>
  <c r="BF55" i="97"/>
  <c r="BC55" i="97"/>
  <c r="BA55" i="97"/>
  <c r="AX55" i="97"/>
  <c r="AV55" i="97"/>
  <c r="AT55" i="97"/>
  <c r="AR55" i="97"/>
  <c r="AP55" i="97"/>
  <c r="AN55" i="97"/>
  <c r="AL55" i="97"/>
  <c r="D55" i="97"/>
  <c r="BY54" i="97"/>
  <c r="BW54" i="97"/>
  <c r="BU54" i="97"/>
  <c r="BS54" i="97"/>
  <c r="BQ54" i="97"/>
  <c r="BO54" i="97"/>
  <c r="BM54" i="97"/>
  <c r="BK54" i="97"/>
  <c r="BI54" i="97"/>
  <c r="BF54" i="97"/>
  <c r="BC54" i="97"/>
  <c r="BA54" i="97"/>
  <c r="AX54" i="97"/>
  <c r="AV54" i="97"/>
  <c r="AT54" i="97"/>
  <c r="AR54" i="97"/>
  <c r="AP54" i="97"/>
  <c r="AN54" i="97"/>
  <c r="AL54" i="97"/>
  <c r="BY53" i="97"/>
  <c r="BW53" i="97"/>
  <c r="BU53" i="97"/>
  <c r="BS53" i="97"/>
  <c r="BQ53" i="97"/>
  <c r="BO53" i="97"/>
  <c r="BM53" i="97"/>
  <c r="BK53" i="97"/>
  <c r="BI53" i="97"/>
  <c r="BF53" i="97"/>
  <c r="BC53" i="97"/>
  <c r="BA53" i="97"/>
  <c r="AX53" i="97"/>
  <c r="AV53" i="97"/>
  <c r="AT53" i="97"/>
  <c r="AR53" i="97"/>
  <c r="AP53" i="97"/>
  <c r="AN53" i="97"/>
  <c r="AL53" i="97"/>
  <c r="D53" i="97"/>
  <c r="BY52" i="97"/>
  <c r="BW52" i="97"/>
  <c r="BU52" i="97"/>
  <c r="BS52" i="97"/>
  <c r="BQ52" i="97"/>
  <c r="BO52" i="97"/>
  <c r="BM52" i="97"/>
  <c r="BK52" i="97"/>
  <c r="BI52" i="97"/>
  <c r="BF52" i="97"/>
  <c r="BC52" i="97"/>
  <c r="BA52" i="97"/>
  <c r="AX52" i="97"/>
  <c r="AV52" i="97"/>
  <c r="AT52" i="97"/>
  <c r="AR52" i="97"/>
  <c r="AP52" i="97"/>
  <c r="AN52" i="97"/>
  <c r="AL52" i="97"/>
  <c r="BY51" i="97"/>
  <c r="BW51" i="97"/>
  <c r="BU51" i="97"/>
  <c r="BS51" i="97"/>
  <c r="BQ51" i="97"/>
  <c r="BO51" i="97"/>
  <c r="BM51" i="97"/>
  <c r="BK51" i="97"/>
  <c r="BI51" i="97"/>
  <c r="BF51" i="97"/>
  <c r="BC51" i="97"/>
  <c r="BA51" i="97"/>
  <c r="AX51" i="97"/>
  <c r="AV51" i="97"/>
  <c r="AT51" i="97"/>
  <c r="AR51" i="97"/>
  <c r="AP51" i="97"/>
  <c r="AN51" i="97"/>
  <c r="AL51" i="97"/>
  <c r="BY50" i="97"/>
  <c r="BW50" i="97"/>
  <c r="BU50" i="97"/>
  <c r="BS50" i="97"/>
  <c r="BQ50" i="97"/>
  <c r="BO50" i="97"/>
  <c r="BM50" i="97"/>
  <c r="BK50" i="97"/>
  <c r="BI50" i="97"/>
  <c r="BF50" i="97"/>
  <c r="BC50" i="97"/>
  <c r="BA50" i="97"/>
  <c r="AX50" i="97"/>
  <c r="AV50" i="97"/>
  <c r="AT50" i="97"/>
  <c r="AR50" i="97"/>
  <c r="AP50" i="97"/>
  <c r="AN50" i="97"/>
  <c r="AL50" i="97"/>
  <c r="BY49" i="97"/>
  <c r="BW49" i="97"/>
  <c r="BU49" i="97"/>
  <c r="BS49" i="97"/>
  <c r="BQ49" i="97"/>
  <c r="BO49" i="97"/>
  <c r="BM49" i="97"/>
  <c r="BK49" i="97"/>
  <c r="BI49" i="97"/>
  <c r="BF49" i="97"/>
  <c r="BC49" i="97"/>
  <c r="BA49" i="97"/>
  <c r="AX49" i="97"/>
  <c r="AV49" i="97"/>
  <c r="AT49" i="97"/>
  <c r="AR49" i="97"/>
  <c r="AP49" i="97"/>
  <c r="AN49" i="97"/>
  <c r="AL49" i="97"/>
  <c r="D49" i="97"/>
  <c r="BY42" i="97"/>
  <c r="BW42" i="97"/>
  <c r="BU42" i="97"/>
  <c r="BS42" i="97"/>
  <c r="BQ42" i="97"/>
  <c r="BO42" i="97"/>
  <c r="BM42" i="97"/>
  <c r="BK42" i="97"/>
  <c r="BI42" i="97"/>
  <c r="BF42" i="97"/>
  <c r="BC42" i="97"/>
  <c r="BA42" i="97"/>
  <c r="AX42" i="97"/>
  <c r="AV42" i="97"/>
  <c r="AT42" i="97"/>
  <c r="AR42" i="97"/>
  <c r="AP42" i="97"/>
  <c r="AN42" i="97"/>
  <c r="AL42" i="97"/>
  <c r="BY41" i="97"/>
  <c r="BW41" i="97"/>
  <c r="BU41" i="97"/>
  <c r="BS41" i="97"/>
  <c r="BQ41" i="97"/>
  <c r="BO41" i="97"/>
  <c r="BM41" i="97"/>
  <c r="BK41" i="97"/>
  <c r="BI41" i="97"/>
  <c r="BF41" i="97"/>
  <c r="BC41" i="97"/>
  <c r="BA41" i="97"/>
  <c r="AX41" i="97"/>
  <c r="AV41" i="97"/>
  <c r="AT41" i="97"/>
  <c r="AR41" i="97"/>
  <c r="AP41" i="97"/>
  <c r="AN41" i="97"/>
  <c r="AL41" i="97"/>
  <c r="D41" i="97"/>
  <c r="BY40" i="97"/>
  <c r="BW40" i="97"/>
  <c r="BU40" i="97"/>
  <c r="BS40" i="97"/>
  <c r="BQ40" i="97"/>
  <c r="BO40" i="97"/>
  <c r="BM40" i="97"/>
  <c r="BK40" i="97"/>
  <c r="BI40" i="97"/>
  <c r="BF40" i="97"/>
  <c r="BC40" i="97"/>
  <c r="BA40" i="97"/>
  <c r="AX40" i="97"/>
  <c r="AV40" i="97"/>
  <c r="AT40" i="97"/>
  <c r="AR40" i="97"/>
  <c r="AP40" i="97"/>
  <c r="AN40" i="97"/>
  <c r="AL40" i="97"/>
  <c r="BY39" i="97"/>
  <c r="BW39" i="97"/>
  <c r="BU39" i="97"/>
  <c r="BS39" i="97"/>
  <c r="BQ39" i="97"/>
  <c r="BO39" i="97"/>
  <c r="BM39" i="97"/>
  <c r="BK39" i="97"/>
  <c r="BI39" i="97"/>
  <c r="BF39" i="97"/>
  <c r="BC39" i="97"/>
  <c r="BA39" i="97"/>
  <c r="AX39" i="97"/>
  <c r="AV39" i="97"/>
  <c r="AT39" i="97"/>
  <c r="AR39" i="97"/>
  <c r="AP39" i="97"/>
  <c r="AN39" i="97"/>
  <c r="AL39" i="97"/>
  <c r="D39" i="97"/>
  <c r="BY38" i="97"/>
  <c r="BW38" i="97"/>
  <c r="BU38" i="97"/>
  <c r="BS38" i="97"/>
  <c r="BQ38" i="97"/>
  <c r="BO38" i="97"/>
  <c r="BM38" i="97"/>
  <c r="BK38" i="97"/>
  <c r="BI38" i="97"/>
  <c r="BF38" i="97"/>
  <c r="BC38" i="97"/>
  <c r="BA38" i="97"/>
  <c r="AX38" i="97"/>
  <c r="AV38" i="97"/>
  <c r="AT38" i="97"/>
  <c r="AR38" i="97"/>
  <c r="AP38" i="97"/>
  <c r="AN38" i="97"/>
  <c r="AL38" i="97"/>
  <c r="BY37" i="97"/>
  <c r="BW37" i="97"/>
  <c r="BU37" i="97"/>
  <c r="BS37" i="97"/>
  <c r="BQ37" i="97"/>
  <c r="BO37" i="97"/>
  <c r="BM37" i="97"/>
  <c r="BK37" i="97"/>
  <c r="BI37" i="97"/>
  <c r="BF37" i="97"/>
  <c r="BC37" i="97"/>
  <c r="BA37" i="97"/>
  <c r="AX37" i="97"/>
  <c r="AV37" i="97"/>
  <c r="AT37" i="97"/>
  <c r="AR37" i="97"/>
  <c r="AP37" i="97"/>
  <c r="AN37" i="97"/>
  <c r="AL37" i="97"/>
  <c r="D37" i="97"/>
  <c r="BY34" i="97"/>
  <c r="BW34" i="97"/>
  <c r="BU34" i="97"/>
  <c r="BS34" i="97"/>
  <c r="BQ34" i="97"/>
  <c r="BO34" i="97"/>
  <c r="BM34" i="97"/>
  <c r="BK34" i="97"/>
  <c r="BI34" i="97"/>
  <c r="BF34" i="97"/>
  <c r="BC34" i="97"/>
  <c r="BA34" i="97"/>
  <c r="AX34" i="97"/>
  <c r="AV34" i="97"/>
  <c r="AT34" i="97"/>
  <c r="AR34" i="97"/>
  <c r="AP34" i="97"/>
  <c r="AN34" i="97"/>
  <c r="AL34" i="97"/>
  <c r="BY33" i="97"/>
  <c r="BW33" i="97"/>
  <c r="BU33" i="97"/>
  <c r="BS33" i="97"/>
  <c r="BQ33" i="97"/>
  <c r="BO33" i="97"/>
  <c r="BM33" i="97"/>
  <c r="BK33" i="97"/>
  <c r="BI33" i="97"/>
  <c r="BF33" i="97"/>
  <c r="BC33" i="97"/>
  <c r="BA33" i="97"/>
  <c r="AX33" i="97"/>
  <c r="AV33" i="97"/>
  <c r="AT33" i="97"/>
  <c r="AR33" i="97"/>
  <c r="AP33" i="97"/>
  <c r="AN33" i="97"/>
  <c r="AL33" i="97"/>
  <c r="D33" i="97"/>
  <c r="BY28" i="97"/>
  <c r="BW28" i="97"/>
  <c r="BU28" i="97"/>
  <c r="BS28" i="97"/>
  <c r="BQ28" i="97"/>
  <c r="BO28" i="97"/>
  <c r="BM28" i="97"/>
  <c r="BK28" i="97"/>
  <c r="BI28" i="97"/>
  <c r="BF28" i="97"/>
  <c r="BC28" i="97"/>
  <c r="BA28" i="97"/>
  <c r="AX28" i="97"/>
  <c r="AV28" i="97"/>
  <c r="AT28" i="97"/>
  <c r="AR28" i="97"/>
  <c r="AP28" i="97"/>
  <c r="AN28" i="97"/>
  <c r="AL28" i="97"/>
  <c r="BY27" i="97"/>
  <c r="BW27" i="97"/>
  <c r="BU27" i="97"/>
  <c r="BS27" i="97"/>
  <c r="BQ27" i="97"/>
  <c r="BO27" i="97"/>
  <c r="BM27" i="97"/>
  <c r="BK27" i="97"/>
  <c r="BI27" i="97"/>
  <c r="BF27" i="97"/>
  <c r="BC27" i="97"/>
  <c r="BA27" i="97"/>
  <c r="AX27" i="97"/>
  <c r="AV27" i="97"/>
  <c r="AT27" i="97"/>
  <c r="AR27" i="97"/>
  <c r="AP27" i="97"/>
  <c r="AN27" i="97"/>
  <c r="AL27" i="97"/>
  <c r="D27" i="97"/>
  <c r="BY22" i="97"/>
  <c r="BW22" i="97"/>
  <c r="BU22" i="97"/>
  <c r="BS22" i="97"/>
  <c r="BQ22" i="97"/>
  <c r="BO22" i="97"/>
  <c r="BM22" i="97"/>
  <c r="BK22" i="97"/>
  <c r="BI22" i="97"/>
  <c r="BF22" i="97"/>
  <c r="BC22" i="97"/>
  <c r="BA22" i="97"/>
  <c r="AX22" i="97"/>
  <c r="AV22" i="97"/>
  <c r="AT22" i="97"/>
  <c r="AR22" i="97"/>
  <c r="AP22" i="97"/>
  <c r="AN22" i="97"/>
  <c r="AL22" i="97"/>
  <c r="BY21" i="97"/>
  <c r="BW21" i="97"/>
  <c r="BU21" i="97"/>
  <c r="BS21" i="97"/>
  <c r="BQ21" i="97"/>
  <c r="BO21" i="97"/>
  <c r="BM21" i="97"/>
  <c r="BK21" i="97"/>
  <c r="BI21" i="97"/>
  <c r="BF21" i="97"/>
  <c r="BC21" i="97"/>
  <c r="BA21" i="97"/>
  <c r="AX21" i="97"/>
  <c r="AV21" i="97"/>
  <c r="AT21" i="97"/>
  <c r="AR21" i="97"/>
  <c r="AP21" i="97"/>
  <c r="AN21" i="97"/>
  <c r="AL21" i="97"/>
  <c r="D21" i="97"/>
  <c r="BY176" i="96"/>
  <c r="BW176" i="96"/>
  <c r="BU176" i="96"/>
  <c r="BS176" i="96"/>
  <c r="BQ176" i="96"/>
  <c r="BO176" i="96"/>
  <c r="BM176" i="96"/>
  <c r="BK176" i="96"/>
  <c r="BI176" i="96"/>
  <c r="BF176" i="96"/>
  <c r="BC176" i="96"/>
  <c r="BA176" i="96"/>
  <c r="AX176" i="96"/>
  <c r="AV176" i="96"/>
  <c r="AT176" i="96"/>
  <c r="AR176" i="96"/>
  <c r="AP176" i="96"/>
  <c r="AN176" i="96"/>
  <c r="AL176" i="96"/>
  <c r="BY175" i="96"/>
  <c r="BW175" i="96"/>
  <c r="BU175" i="96"/>
  <c r="BS175" i="96"/>
  <c r="BQ175" i="96"/>
  <c r="BO175" i="96"/>
  <c r="BM175" i="96"/>
  <c r="BK175" i="96"/>
  <c r="BI175" i="96"/>
  <c r="BF175" i="96"/>
  <c r="BC175" i="96"/>
  <c r="BA175" i="96"/>
  <c r="AX175" i="96"/>
  <c r="AV175" i="96"/>
  <c r="AT175" i="96"/>
  <c r="AR175" i="96"/>
  <c r="AP175" i="96"/>
  <c r="AN175" i="96"/>
  <c r="AL175" i="96"/>
  <c r="D175" i="96"/>
  <c r="BY190" i="96"/>
  <c r="BW190" i="96"/>
  <c r="BU190" i="96"/>
  <c r="BS190" i="96"/>
  <c r="BQ190" i="96"/>
  <c r="BO190" i="96"/>
  <c r="BM190" i="96"/>
  <c r="BK190" i="96"/>
  <c r="BI190" i="96"/>
  <c r="BF190" i="96"/>
  <c r="BC190" i="96"/>
  <c r="BA190" i="96"/>
  <c r="AX190" i="96"/>
  <c r="AV190" i="96"/>
  <c r="AT190" i="96"/>
  <c r="AR190" i="96"/>
  <c r="AP190" i="96"/>
  <c r="AN190" i="96"/>
  <c r="AL190" i="96"/>
  <c r="BY189" i="96"/>
  <c r="BW189" i="96"/>
  <c r="BU189" i="96"/>
  <c r="BS189" i="96"/>
  <c r="BQ189" i="96"/>
  <c r="BO189" i="96"/>
  <c r="BM189" i="96"/>
  <c r="BK189" i="96"/>
  <c r="BI189" i="96"/>
  <c r="BF189" i="96"/>
  <c r="BC189" i="96"/>
  <c r="BA189" i="96"/>
  <c r="AX189" i="96"/>
  <c r="AV189" i="96"/>
  <c r="AT189" i="96"/>
  <c r="AR189" i="96"/>
  <c r="AP189" i="96"/>
  <c r="AN189" i="96"/>
  <c r="AL189" i="96"/>
  <c r="D189" i="96"/>
  <c r="BY182" i="96"/>
  <c r="BW182" i="96"/>
  <c r="BU182" i="96"/>
  <c r="BS182" i="96"/>
  <c r="BQ182" i="96"/>
  <c r="BO182" i="96"/>
  <c r="BM182" i="96"/>
  <c r="BK182" i="96"/>
  <c r="BI182" i="96"/>
  <c r="BF182" i="96"/>
  <c r="BC182" i="96"/>
  <c r="BA182" i="96"/>
  <c r="AX182" i="96"/>
  <c r="AV182" i="96"/>
  <c r="AT182" i="96"/>
  <c r="AR182" i="96"/>
  <c r="AP182" i="96"/>
  <c r="AN182" i="96"/>
  <c r="AL182" i="96"/>
  <c r="BY181" i="96"/>
  <c r="BW181" i="96"/>
  <c r="BU181" i="96"/>
  <c r="BS181" i="96"/>
  <c r="BQ181" i="96"/>
  <c r="BO181" i="96"/>
  <c r="BM181" i="96"/>
  <c r="BK181" i="96"/>
  <c r="BI181" i="96"/>
  <c r="BF181" i="96"/>
  <c r="BC181" i="96"/>
  <c r="BA181" i="96"/>
  <c r="AX181" i="96"/>
  <c r="AV181" i="96"/>
  <c r="AT181" i="96"/>
  <c r="AR181" i="96"/>
  <c r="AP181" i="96"/>
  <c r="AN181" i="96"/>
  <c r="AL181" i="96"/>
  <c r="D181" i="96"/>
  <c r="BY180" i="96"/>
  <c r="BW180" i="96"/>
  <c r="BU180" i="96"/>
  <c r="BS180" i="96"/>
  <c r="BQ180" i="96"/>
  <c r="BO180" i="96"/>
  <c r="BM180" i="96"/>
  <c r="BK180" i="96"/>
  <c r="BI180" i="96"/>
  <c r="BF180" i="96"/>
  <c r="BC180" i="96"/>
  <c r="BA180" i="96"/>
  <c r="AX180" i="96"/>
  <c r="AV180" i="96"/>
  <c r="AT180" i="96"/>
  <c r="AR180" i="96"/>
  <c r="AP180" i="96"/>
  <c r="AN180" i="96"/>
  <c r="AL180" i="96"/>
  <c r="BY179" i="96"/>
  <c r="BW179" i="96"/>
  <c r="BU179" i="96"/>
  <c r="BS179" i="96"/>
  <c r="BQ179" i="96"/>
  <c r="BO179" i="96"/>
  <c r="BM179" i="96"/>
  <c r="BK179" i="96"/>
  <c r="BI179" i="96"/>
  <c r="BF179" i="96"/>
  <c r="BC179" i="96"/>
  <c r="BA179" i="96"/>
  <c r="AX179" i="96"/>
  <c r="AV179" i="96"/>
  <c r="AT179" i="96"/>
  <c r="AR179" i="96"/>
  <c r="AP179" i="96"/>
  <c r="AN179" i="96"/>
  <c r="AL179" i="96"/>
  <c r="D179" i="96"/>
  <c r="BY174" i="96"/>
  <c r="BW174" i="96"/>
  <c r="BU174" i="96"/>
  <c r="BS174" i="96"/>
  <c r="BQ174" i="96"/>
  <c r="BO174" i="96"/>
  <c r="BM174" i="96"/>
  <c r="BK174" i="96"/>
  <c r="BI174" i="96"/>
  <c r="BF174" i="96"/>
  <c r="BC174" i="96"/>
  <c r="BA174" i="96"/>
  <c r="AX174" i="96"/>
  <c r="AV174" i="96"/>
  <c r="AT174" i="96"/>
  <c r="AR174" i="96"/>
  <c r="AP174" i="96"/>
  <c r="AN174" i="96"/>
  <c r="AL174" i="96"/>
  <c r="BY173" i="96"/>
  <c r="BW173" i="96"/>
  <c r="BU173" i="96"/>
  <c r="BS173" i="96"/>
  <c r="BQ173" i="96"/>
  <c r="BO173" i="96"/>
  <c r="BM173" i="96"/>
  <c r="BK173" i="96"/>
  <c r="BI173" i="96"/>
  <c r="BF173" i="96"/>
  <c r="BC173" i="96"/>
  <c r="BA173" i="96"/>
  <c r="AX173" i="96"/>
  <c r="AV173" i="96"/>
  <c r="AT173" i="96"/>
  <c r="AR173" i="96"/>
  <c r="AP173" i="96"/>
  <c r="AN173" i="96"/>
  <c r="AL173" i="96"/>
  <c r="D173" i="96"/>
  <c r="BY170" i="96"/>
  <c r="BW170" i="96"/>
  <c r="BU170" i="96"/>
  <c r="BS170" i="96"/>
  <c r="BQ170" i="96"/>
  <c r="BO170" i="96"/>
  <c r="BM170" i="96"/>
  <c r="BK170" i="96"/>
  <c r="BI170" i="96"/>
  <c r="BF170" i="96"/>
  <c r="BC170" i="96"/>
  <c r="BA170" i="96"/>
  <c r="AX170" i="96"/>
  <c r="AV170" i="96"/>
  <c r="AT170" i="96"/>
  <c r="AR170" i="96"/>
  <c r="AP170" i="96"/>
  <c r="AN170" i="96"/>
  <c r="AL170" i="96"/>
  <c r="BY169" i="96"/>
  <c r="BW169" i="96"/>
  <c r="BU169" i="96"/>
  <c r="BS169" i="96"/>
  <c r="BQ169" i="96"/>
  <c r="BO169" i="96"/>
  <c r="BM169" i="96"/>
  <c r="BK169" i="96"/>
  <c r="BI169" i="96"/>
  <c r="BF169" i="96"/>
  <c r="BC169" i="96"/>
  <c r="BA169" i="96"/>
  <c r="AX169" i="96"/>
  <c r="AV169" i="96"/>
  <c r="AT169" i="96"/>
  <c r="AR169" i="96"/>
  <c r="AP169" i="96"/>
  <c r="AN169" i="96"/>
  <c r="AL169" i="96"/>
  <c r="D169" i="96"/>
  <c r="BY166" i="96"/>
  <c r="BW166" i="96"/>
  <c r="BU166" i="96"/>
  <c r="BS166" i="96"/>
  <c r="BQ166" i="96"/>
  <c r="BO166" i="96"/>
  <c r="BM166" i="96"/>
  <c r="BK166" i="96"/>
  <c r="BI166" i="96"/>
  <c r="BF166" i="96"/>
  <c r="BC166" i="96"/>
  <c r="BA166" i="96"/>
  <c r="AX166" i="96"/>
  <c r="AV166" i="96"/>
  <c r="AT166" i="96"/>
  <c r="AR166" i="96"/>
  <c r="AP166" i="96"/>
  <c r="AN166" i="96"/>
  <c r="AL166" i="96"/>
  <c r="BY165" i="96"/>
  <c r="BW165" i="96"/>
  <c r="BU165" i="96"/>
  <c r="BS165" i="96"/>
  <c r="BQ165" i="96"/>
  <c r="BO165" i="96"/>
  <c r="BM165" i="96"/>
  <c r="BK165" i="96"/>
  <c r="BI165" i="96"/>
  <c r="BF165" i="96"/>
  <c r="BC165" i="96"/>
  <c r="BA165" i="96"/>
  <c r="AX165" i="96"/>
  <c r="AV165" i="96"/>
  <c r="AT165" i="96"/>
  <c r="AR165" i="96"/>
  <c r="AP165" i="96"/>
  <c r="AN165" i="96"/>
  <c r="AL165" i="96"/>
  <c r="BY162" i="96"/>
  <c r="BW162" i="96"/>
  <c r="BU162" i="96"/>
  <c r="BS162" i="96"/>
  <c r="BQ162" i="96"/>
  <c r="BO162" i="96"/>
  <c r="BM162" i="96"/>
  <c r="BK162" i="96"/>
  <c r="BI162" i="96"/>
  <c r="BF162" i="96"/>
  <c r="BC162" i="96"/>
  <c r="BA162" i="96"/>
  <c r="AX162" i="96"/>
  <c r="AV162" i="96"/>
  <c r="AT162" i="96"/>
  <c r="AR162" i="96"/>
  <c r="AP162" i="96"/>
  <c r="AN162" i="96"/>
  <c r="AL162" i="96"/>
  <c r="BY161" i="96"/>
  <c r="BW161" i="96"/>
  <c r="BU161" i="96"/>
  <c r="BS161" i="96"/>
  <c r="BQ161" i="96"/>
  <c r="BO161" i="96"/>
  <c r="BM161" i="96"/>
  <c r="BK161" i="96"/>
  <c r="BI161" i="96"/>
  <c r="BF161" i="96"/>
  <c r="BC161" i="96"/>
  <c r="BA161" i="96"/>
  <c r="AX161" i="96"/>
  <c r="AV161" i="96"/>
  <c r="AT161" i="96"/>
  <c r="AR161" i="96"/>
  <c r="AP161" i="96"/>
  <c r="AN161" i="96"/>
  <c r="AL161" i="96"/>
  <c r="D161" i="96"/>
  <c r="BY160" i="96"/>
  <c r="BW160" i="96"/>
  <c r="BU160" i="96"/>
  <c r="BS160" i="96"/>
  <c r="BQ160" i="96"/>
  <c r="BO160" i="96"/>
  <c r="BM160" i="96"/>
  <c r="BK160" i="96"/>
  <c r="BI160" i="96"/>
  <c r="BF160" i="96"/>
  <c r="BC160" i="96"/>
  <c r="BA160" i="96"/>
  <c r="AX160" i="96"/>
  <c r="AV160" i="96"/>
  <c r="AT160" i="96"/>
  <c r="AR160" i="96"/>
  <c r="AP160" i="96"/>
  <c r="AN160" i="96"/>
  <c r="AL160" i="96"/>
  <c r="BY159" i="96"/>
  <c r="BW159" i="96"/>
  <c r="BU159" i="96"/>
  <c r="BS159" i="96"/>
  <c r="BQ159" i="96"/>
  <c r="BO159" i="96"/>
  <c r="BM159" i="96"/>
  <c r="BK159" i="96"/>
  <c r="BI159" i="96"/>
  <c r="BF159" i="96"/>
  <c r="BC159" i="96"/>
  <c r="BA159" i="96"/>
  <c r="AX159" i="96"/>
  <c r="AV159" i="96"/>
  <c r="AT159" i="96"/>
  <c r="AR159" i="96"/>
  <c r="AP159" i="96"/>
  <c r="AN159" i="96"/>
  <c r="AL159" i="96"/>
  <c r="D159" i="96"/>
  <c r="BY156" i="96"/>
  <c r="BW156" i="96"/>
  <c r="BU156" i="96"/>
  <c r="BS156" i="96"/>
  <c r="BQ156" i="96"/>
  <c r="BO156" i="96"/>
  <c r="BM156" i="96"/>
  <c r="BK156" i="96"/>
  <c r="BI156" i="96"/>
  <c r="BF156" i="96"/>
  <c r="BC156" i="96"/>
  <c r="BA156" i="96"/>
  <c r="AX156" i="96"/>
  <c r="AV156" i="96"/>
  <c r="AT156" i="96"/>
  <c r="AR156" i="96"/>
  <c r="AP156" i="96"/>
  <c r="AN156" i="96"/>
  <c r="AL156" i="96"/>
  <c r="BY155" i="96"/>
  <c r="BW155" i="96"/>
  <c r="BU155" i="96"/>
  <c r="BS155" i="96"/>
  <c r="BQ155" i="96"/>
  <c r="BO155" i="96"/>
  <c r="BM155" i="96"/>
  <c r="BK155" i="96"/>
  <c r="BI155" i="96"/>
  <c r="BF155" i="96"/>
  <c r="BC155" i="96"/>
  <c r="BA155" i="96"/>
  <c r="AX155" i="96"/>
  <c r="AV155" i="96"/>
  <c r="AT155" i="96"/>
  <c r="AR155" i="96"/>
  <c r="AP155" i="96"/>
  <c r="AN155" i="96"/>
  <c r="AL155" i="96"/>
  <c r="D155" i="96"/>
  <c r="BY154" i="96"/>
  <c r="BW154" i="96"/>
  <c r="BU154" i="96"/>
  <c r="BS154" i="96"/>
  <c r="BQ154" i="96"/>
  <c r="BO154" i="96"/>
  <c r="BM154" i="96"/>
  <c r="BK154" i="96"/>
  <c r="BI154" i="96"/>
  <c r="BF154" i="96"/>
  <c r="BC154" i="96"/>
  <c r="BA154" i="96"/>
  <c r="AX154" i="96"/>
  <c r="AV154" i="96"/>
  <c r="AT154" i="96"/>
  <c r="AR154" i="96"/>
  <c r="AP154" i="96"/>
  <c r="AN154" i="96"/>
  <c r="AL154" i="96"/>
  <c r="BY153" i="96"/>
  <c r="BW153" i="96"/>
  <c r="BU153" i="96"/>
  <c r="BS153" i="96"/>
  <c r="BQ153" i="96"/>
  <c r="BO153" i="96"/>
  <c r="BM153" i="96"/>
  <c r="BK153" i="96"/>
  <c r="BI153" i="96"/>
  <c r="BF153" i="96"/>
  <c r="BC153" i="96"/>
  <c r="BA153" i="96"/>
  <c r="AX153" i="96"/>
  <c r="AV153" i="96"/>
  <c r="AT153" i="96"/>
  <c r="AR153" i="96"/>
  <c r="AP153" i="96"/>
  <c r="AN153" i="96"/>
  <c r="AL153" i="96"/>
  <c r="D153" i="96"/>
  <c r="BY152" i="96"/>
  <c r="BW152" i="96"/>
  <c r="BU152" i="96"/>
  <c r="BS152" i="96"/>
  <c r="BQ152" i="96"/>
  <c r="BO152" i="96"/>
  <c r="BM152" i="96"/>
  <c r="BK152" i="96"/>
  <c r="BI152" i="96"/>
  <c r="BF152" i="96"/>
  <c r="BC152" i="96"/>
  <c r="BA152" i="96"/>
  <c r="AX152" i="96"/>
  <c r="AV152" i="96"/>
  <c r="AT152" i="96"/>
  <c r="AR152" i="96"/>
  <c r="AP152" i="96"/>
  <c r="AN152" i="96"/>
  <c r="AL152" i="96"/>
  <c r="BY151" i="96"/>
  <c r="BW151" i="96"/>
  <c r="BU151" i="96"/>
  <c r="BS151" i="96"/>
  <c r="BQ151" i="96"/>
  <c r="BO151" i="96"/>
  <c r="BM151" i="96"/>
  <c r="BK151" i="96"/>
  <c r="BI151" i="96"/>
  <c r="BF151" i="96"/>
  <c r="BC151" i="96"/>
  <c r="BA151" i="96"/>
  <c r="AX151" i="96"/>
  <c r="AV151" i="96"/>
  <c r="AT151" i="96"/>
  <c r="AR151" i="96"/>
  <c r="AP151" i="96"/>
  <c r="AN151" i="96"/>
  <c r="AL151" i="96"/>
  <c r="D151" i="96"/>
  <c r="BY148" i="96"/>
  <c r="BW148" i="96"/>
  <c r="BU148" i="96"/>
  <c r="BS148" i="96"/>
  <c r="BQ148" i="96"/>
  <c r="BO148" i="96"/>
  <c r="BM148" i="96"/>
  <c r="BK148" i="96"/>
  <c r="BI148" i="96"/>
  <c r="BF148" i="96"/>
  <c r="BC148" i="96"/>
  <c r="BA148" i="96"/>
  <c r="AX148" i="96"/>
  <c r="AV148" i="96"/>
  <c r="AT148" i="96"/>
  <c r="AR148" i="96"/>
  <c r="AP148" i="96"/>
  <c r="AN148" i="96"/>
  <c r="AL148" i="96"/>
  <c r="BY147" i="96"/>
  <c r="BW147" i="96"/>
  <c r="BU147" i="96"/>
  <c r="BS147" i="96"/>
  <c r="BQ147" i="96"/>
  <c r="BO147" i="96"/>
  <c r="BM147" i="96"/>
  <c r="BK147" i="96"/>
  <c r="BI147" i="96"/>
  <c r="BF147" i="96"/>
  <c r="BC147" i="96"/>
  <c r="BA147" i="96"/>
  <c r="AX147" i="96"/>
  <c r="AV147" i="96"/>
  <c r="AT147" i="96"/>
  <c r="AR147" i="96"/>
  <c r="AP147" i="96"/>
  <c r="AN147" i="96"/>
  <c r="AL147" i="96"/>
  <c r="D147" i="96"/>
  <c r="BY142" i="96"/>
  <c r="BW142" i="96"/>
  <c r="BU142" i="96"/>
  <c r="BS142" i="96"/>
  <c r="BQ142" i="96"/>
  <c r="BO142" i="96"/>
  <c r="BM142" i="96"/>
  <c r="BK142" i="96"/>
  <c r="BI142" i="96"/>
  <c r="BF142" i="96"/>
  <c r="BC142" i="96"/>
  <c r="BA142" i="96"/>
  <c r="AX142" i="96"/>
  <c r="AV142" i="96"/>
  <c r="AT142" i="96"/>
  <c r="AR142" i="96"/>
  <c r="AP142" i="96"/>
  <c r="AN142" i="96"/>
  <c r="AL142" i="96"/>
  <c r="BY141" i="96"/>
  <c r="BW141" i="96"/>
  <c r="BU141" i="96"/>
  <c r="BS141" i="96"/>
  <c r="BQ141" i="96"/>
  <c r="BO141" i="96"/>
  <c r="BM141" i="96"/>
  <c r="BK141" i="96"/>
  <c r="BI141" i="96"/>
  <c r="BF141" i="96"/>
  <c r="BC141" i="96"/>
  <c r="BA141" i="96"/>
  <c r="AX141" i="96"/>
  <c r="AV141" i="96"/>
  <c r="AT141" i="96"/>
  <c r="AR141" i="96"/>
  <c r="AP141" i="96"/>
  <c r="AN141" i="96"/>
  <c r="AL141" i="96"/>
  <c r="BY134" i="96"/>
  <c r="BW134" i="96"/>
  <c r="BU134" i="96"/>
  <c r="BS134" i="96"/>
  <c r="BQ134" i="96"/>
  <c r="BO134" i="96"/>
  <c r="BM134" i="96"/>
  <c r="BK134" i="96"/>
  <c r="BI134" i="96"/>
  <c r="BF134" i="96"/>
  <c r="BC134" i="96"/>
  <c r="BA134" i="96"/>
  <c r="AX134" i="96"/>
  <c r="AV134" i="96"/>
  <c r="AT134" i="96"/>
  <c r="AR134" i="96"/>
  <c r="AP134" i="96"/>
  <c r="AN134" i="96"/>
  <c r="AL134" i="96"/>
  <c r="BY133" i="96"/>
  <c r="BW133" i="96"/>
  <c r="BU133" i="96"/>
  <c r="BS133" i="96"/>
  <c r="BQ133" i="96"/>
  <c r="BO133" i="96"/>
  <c r="BM133" i="96"/>
  <c r="BK133" i="96"/>
  <c r="BI133" i="96"/>
  <c r="BF133" i="96"/>
  <c r="BC133" i="96"/>
  <c r="BA133" i="96"/>
  <c r="AX133" i="96"/>
  <c r="AV133" i="96"/>
  <c r="AT133" i="96"/>
  <c r="AR133" i="96"/>
  <c r="AP133" i="96"/>
  <c r="AN133" i="96"/>
  <c r="AL133" i="96"/>
  <c r="BY130" i="96"/>
  <c r="BW130" i="96"/>
  <c r="BU130" i="96"/>
  <c r="BS130" i="96"/>
  <c r="BQ130" i="96"/>
  <c r="BO130" i="96"/>
  <c r="BM130" i="96"/>
  <c r="BK130" i="96"/>
  <c r="BI130" i="96"/>
  <c r="BF130" i="96"/>
  <c r="BC130" i="96"/>
  <c r="BA130" i="96"/>
  <c r="AX130" i="96"/>
  <c r="AV130" i="96"/>
  <c r="AT130" i="96"/>
  <c r="AR130" i="96"/>
  <c r="AP130" i="96"/>
  <c r="AN130" i="96"/>
  <c r="AL130" i="96"/>
  <c r="BY129" i="96"/>
  <c r="BW129" i="96"/>
  <c r="BU129" i="96"/>
  <c r="BS129" i="96"/>
  <c r="BQ129" i="96"/>
  <c r="BO129" i="96"/>
  <c r="BM129" i="96"/>
  <c r="BK129" i="96"/>
  <c r="BI129" i="96"/>
  <c r="BF129" i="96"/>
  <c r="BC129" i="96"/>
  <c r="BA129" i="96"/>
  <c r="AX129" i="96"/>
  <c r="AV129" i="96"/>
  <c r="AT129" i="96"/>
  <c r="AR129" i="96"/>
  <c r="AP129" i="96"/>
  <c r="AN129" i="96"/>
  <c r="AL129" i="96"/>
  <c r="BY128" i="96"/>
  <c r="BW128" i="96"/>
  <c r="BU128" i="96"/>
  <c r="BS128" i="96"/>
  <c r="BQ128" i="96"/>
  <c r="BO128" i="96"/>
  <c r="BM128" i="96"/>
  <c r="BK128" i="96"/>
  <c r="BI128" i="96"/>
  <c r="BF128" i="96"/>
  <c r="BC128" i="96"/>
  <c r="BA128" i="96"/>
  <c r="AX128" i="96"/>
  <c r="AV128" i="96"/>
  <c r="AT128" i="96"/>
  <c r="AR128" i="96"/>
  <c r="AP128" i="96"/>
  <c r="AN128" i="96"/>
  <c r="AL128" i="96"/>
  <c r="BY127" i="96"/>
  <c r="BW127" i="96"/>
  <c r="BU127" i="96"/>
  <c r="BS127" i="96"/>
  <c r="BQ127" i="96"/>
  <c r="BO127" i="96"/>
  <c r="BM127" i="96"/>
  <c r="BK127" i="96"/>
  <c r="BI127" i="96"/>
  <c r="BF127" i="96"/>
  <c r="BC127" i="96"/>
  <c r="BA127" i="96"/>
  <c r="AX127" i="96"/>
  <c r="AV127" i="96"/>
  <c r="AT127" i="96"/>
  <c r="AR127" i="96"/>
  <c r="AP127" i="96"/>
  <c r="AN127" i="96"/>
  <c r="AL127" i="96"/>
  <c r="BY124" i="96"/>
  <c r="BW124" i="96"/>
  <c r="BU124" i="96"/>
  <c r="BS124" i="96"/>
  <c r="BQ124" i="96"/>
  <c r="BO124" i="96"/>
  <c r="BM124" i="96"/>
  <c r="BK124" i="96"/>
  <c r="BI124" i="96"/>
  <c r="BF124" i="96"/>
  <c r="BC124" i="96"/>
  <c r="BA124" i="96"/>
  <c r="AX124" i="96"/>
  <c r="AV124" i="96"/>
  <c r="AT124" i="96"/>
  <c r="AR124" i="96"/>
  <c r="AP124" i="96"/>
  <c r="AN124" i="96"/>
  <c r="AL124" i="96"/>
  <c r="BY123" i="96"/>
  <c r="BW123" i="96"/>
  <c r="BU123" i="96"/>
  <c r="BS123" i="96"/>
  <c r="BQ123" i="96"/>
  <c r="BO123" i="96"/>
  <c r="BM123" i="96"/>
  <c r="BK123" i="96"/>
  <c r="BI123" i="96"/>
  <c r="BF123" i="96"/>
  <c r="BC123" i="96"/>
  <c r="BA123" i="96"/>
  <c r="AX123" i="96"/>
  <c r="AV123" i="96"/>
  <c r="AT123" i="96"/>
  <c r="AR123" i="96"/>
  <c r="AP123" i="96"/>
  <c r="AN123" i="96"/>
  <c r="AL123" i="96"/>
  <c r="D123" i="96"/>
  <c r="BY122" i="96"/>
  <c r="BW122" i="96"/>
  <c r="BU122" i="96"/>
  <c r="BS122" i="96"/>
  <c r="BQ122" i="96"/>
  <c r="BO122" i="96"/>
  <c r="BM122" i="96"/>
  <c r="BK122" i="96"/>
  <c r="BI122" i="96"/>
  <c r="BF122" i="96"/>
  <c r="BC122" i="96"/>
  <c r="BA122" i="96"/>
  <c r="AX122" i="96"/>
  <c r="AV122" i="96"/>
  <c r="AT122" i="96"/>
  <c r="AR122" i="96"/>
  <c r="AP122" i="96"/>
  <c r="AN122" i="96"/>
  <c r="AL122" i="96"/>
  <c r="BY121" i="96"/>
  <c r="BW121" i="96"/>
  <c r="BU121" i="96"/>
  <c r="BS121" i="96"/>
  <c r="BQ121" i="96"/>
  <c r="BO121" i="96"/>
  <c r="BM121" i="96"/>
  <c r="BK121" i="96"/>
  <c r="BI121" i="96"/>
  <c r="BF121" i="96"/>
  <c r="BC121" i="96"/>
  <c r="BA121" i="96"/>
  <c r="AX121" i="96"/>
  <c r="AV121" i="96"/>
  <c r="AT121" i="96"/>
  <c r="AR121" i="96"/>
  <c r="AP121" i="96"/>
  <c r="AN121" i="96"/>
  <c r="AL121" i="96"/>
  <c r="D121" i="96"/>
  <c r="BY118" i="96"/>
  <c r="BW118" i="96"/>
  <c r="BU118" i="96"/>
  <c r="BS118" i="96"/>
  <c r="BQ118" i="96"/>
  <c r="BO118" i="96"/>
  <c r="BM118" i="96"/>
  <c r="BK118" i="96"/>
  <c r="BI118" i="96"/>
  <c r="BF118" i="96"/>
  <c r="BC118" i="96"/>
  <c r="BA118" i="96"/>
  <c r="AX118" i="96"/>
  <c r="AV118" i="96"/>
  <c r="AT118" i="96"/>
  <c r="AR118" i="96"/>
  <c r="AP118" i="96"/>
  <c r="AN118" i="96"/>
  <c r="AL118" i="96"/>
  <c r="BY117" i="96"/>
  <c r="BW117" i="96"/>
  <c r="BU117" i="96"/>
  <c r="BS117" i="96"/>
  <c r="BQ117" i="96"/>
  <c r="BO117" i="96"/>
  <c r="BM117" i="96"/>
  <c r="BK117" i="96"/>
  <c r="BI117" i="96"/>
  <c r="BF117" i="96"/>
  <c r="BC117" i="96"/>
  <c r="BA117" i="96"/>
  <c r="AX117" i="96"/>
  <c r="AV117" i="96"/>
  <c r="AT117" i="96"/>
  <c r="AR117" i="96"/>
  <c r="AP117" i="96"/>
  <c r="AN117" i="96"/>
  <c r="AL117" i="96"/>
  <c r="D117" i="96"/>
  <c r="BY116" i="96"/>
  <c r="BW116" i="96"/>
  <c r="BU116" i="96"/>
  <c r="BS116" i="96"/>
  <c r="BQ116" i="96"/>
  <c r="BO116" i="96"/>
  <c r="BM116" i="96"/>
  <c r="BK116" i="96"/>
  <c r="BI116" i="96"/>
  <c r="BF116" i="96"/>
  <c r="BC116" i="96"/>
  <c r="BA116" i="96"/>
  <c r="AX116" i="96"/>
  <c r="AV116" i="96"/>
  <c r="AT116" i="96"/>
  <c r="AR116" i="96"/>
  <c r="AP116" i="96"/>
  <c r="AN116" i="96"/>
  <c r="AL116" i="96"/>
  <c r="BY115" i="96"/>
  <c r="BW115" i="96"/>
  <c r="BU115" i="96"/>
  <c r="BS115" i="96"/>
  <c r="BQ115" i="96"/>
  <c r="BO115" i="96"/>
  <c r="BM115" i="96"/>
  <c r="BK115" i="96"/>
  <c r="BI115" i="96"/>
  <c r="BF115" i="96"/>
  <c r="BC115" i="96"/>
  <c r="BA115" i="96"/>
  <c r="AX115" i="96"/>
  <c r="AV115" i="96"/>
  <c r="AT115" i="96"/>
  <c r="AR115" i="96"/>
  <c r="AP115" i="96"/>
  <c r="AN115" i="96"/>
  <c r="AL115" i="96"/>
  <c r="D115" i="96"/>
  <c r="BY114" i="96"/>
  <c r="BW114" i="96"/>
  <c r="BU114" i="96"/>
  <c r="BS114" i="96"/>
  <c r="BQ114" i="96"/>
  <c r="BO114" i="96"/>
  <c r="BM114" i="96"/>
  <c r="BK114" i="96"/>
  <c r="BI114" i="96"/>
  <c r="BF114" i="96"/>
  <c r="BC114" i="96"/>
  <c r="BA114" i="96"/>
  <c r="AX114" i="96"/>
  <c r="AV114" i="96"/>
  <c r="AT114" i="96"/>
  <c r="AR114" i="96"/>
  <c r="AP114" i="96"/>
  <c r="AN114" i="96"/>
  <c r="AL114" i="96"/>
  <c r="BY113" i="96"/>
  <c r="BW113" i="96"/>
  <c r="BU113" i="96"/>
  <c r="BS113" i="96"/>
  <c r="BQ113" i="96"/>
  <c r="BO113" i="96"/>
  <c r="BM113" i="96"/>
  <c r="BK113" i="96"/>
  <c r="BI113" i="96"/>
  <c r="BF113" i="96"/>
  <c r="BC113" i="96"/>
  <c r="BA113" i="96"/>
  <c r="AX113" i="96"/>
  <c r="AV113" i="96"/>
  <c r="AT113" i="96"/>
  <c r="AR113" i="96"/>
  <c r="AP113" i="96"/>
  <c r="AN113" i="96"/>
  <c r="AL113" i="96"/>
  <c r="D113" i="96"/>
  <c r="BY44" i="96"/>
  <c r="BW44" i="96"/>
  <c r="BU44" i="96"/>
  <c r="BS44" i="96"/>
  <c r="BQ44" i="96"/>
  <c r="BO44" i="96"/>
  <c r="BM44" i="96"/>
  <c r="BK44" i="96"/>
  <c r="BI44" i="96"/>
  <c r="BF44" i="96"/>
  <c r="BC44" i="96"/>
  <c r="BA44" i="96"/>
  <c r="AX44" i="96"/>
  <c r="AV44" i="96"/>
  <c r="AT44" i="96"/>
  <c r="AR44" i="96"/>
  <c r="AP44" i="96"/>
  <c r="AN44" i="96"/>
  <c r="AL44" i="96"/>
  <c r="BY43" i="96"/>
  <c r="BW43" i="96"/>
  <c r="BU43" i="96"/>
  <c r="BS43" i="96"/>
  <c r="BQ43" i="96"/>
  <c r="BO43" i="96"/>
  <c r="BM43" i="96"/>
  <c r="BK43" i="96"/>
  <c r="BI43" i="96"/>
  <c r="BF43" i="96"/>
  <c r="BC43" i="96"/>
  <c r="BA43" i="96"/>
  <c r="AX43" i="96"/>
  <c r="AV43" i="96"/>
  <c r="AT43" i="96"/>
  <c r="AR43" i="96"/>
  <c r="AP43" i="96"/>
  <c r="AN43" i="96"/>
  <c r="AL43" i="96"/>
  <c r="D43" i="96"/>
  <c r="BY112" i="96"/>
  <c r="BW112" i="96"/>
  <c r="BU112" i="96"/>
  <c r="BS112" i="96"/>
  <c r="BQ112" i="96"/>
  <c r="BO112" i="96"/>
  <c r="BM112" i="96"/>
  <c r="BK112" i="96"/>
  <c r="BI112" i="96"/>
  <c r="BF112" i="96"/>
  <c r="BC112" i="96"/>
  <c r="BA112" i="96"/>
  <c r="AX112" i="96"/>
  <c r="AV112" i="96"/>
  <c r="AT112" i="96"/>
  <c r="AR112" i="96"/>
  <c r="AP112" i="96"/>
  <c r="AN112" i="96"/>
  <c r="AL112" i="96"/>
  <c r="BY111" i="96"/>
  <c r="BW111" i="96"/>
  <c r="BU111" i="96"/>
  <c r="BS111" i="96"/>
  <c r="BQ111" i="96"/>
  <c r="BO111" i="96"/>
  <c r="BM111" i="96"/>
  <c r="BK111" i="96"/>
  <c r="BI111" i="96"/>
  <c r="BF111" i="96"/>
  <c r="BC111" i="96"/>
  <c r="BA111" i="96"/>
  <c r="AX111" i="96"/>
  <c r="AV111" i="96"/>
  <c r="AT111" i="96"/>
  <c r="AR111" i="96"/>
  <c r="AP111" i="96"/>
  <c r="AN111" i="96"/>
  <c r="AL111" i="96"/>
  <c r="D111" i="96"/>
  <c r="BY110" i="96"/>
  <c r="BW110" i="96"/>
  <c r="BU110" i="96"/>
  <c r="BS110" i="96"/>
  <c r="BQ110" i="96"/>
  <c r="BO110" i="96"/>
  <c r="BM110" i="96"/>
  <c r="BK110" i="96"/>
  <c r="BI110" i="96"/>
  <c r="BF110" i="96"/>
  <c r="BC110" i="96"/>
  <c r="BA110" i="96"/>
  <c r="AX110" i="96"/>
  <c r="AV110" i="96"/>
  <c r="AT110" i="96"/>
  <c r="AR110" i="96"/>
  <c r="AP110" i="96"/>
  <c r="AN110" i="96"/>
  <c r="AL110" i="96"/>
  <c r="BY109" i="96"/>
  <c r="BW109" i="96"/>
  <c r="BU109" i="96"/>
  <c r="BS109" i="96"/>
  <c r="BQ109" i="96"/>
  <c r="BO109" i="96"/>
  <c r="BM109" i="96"/>
  <c r="BK109" i="96"/>
  <c r="BI109" i="96"/>
  <c r="BF109" i="96"/>
  <c r="BC109" i="96"/>
  <c r="BA109" i="96"/>
  <c r="AX109" i="96"/>
  <c r="AV109" i="96"/>
  <c r="AT109" i="96"/>
  <c r="AR109" i="96"/>
  <c r="AP109" i="96"/>
  <c r="AN109" i="96"/>
  <c r="AL109" i="96"/>
  <c r="D109" i="96"/>
  <c r="BY100" i="96"/>
  <c r="BW100" i="96"/>
  <c r="BU100" i="96"/>
  <c r="BS100" i="96"/>
  <c r="BQ100" i="96"/>
  <c r="BO100" i="96"/>
  <c r="BM100" i="96"/>
  <c r="BK100" i="96"/>
  <c r="BI100" i="96"/>
  <c r="BF100" i="96"/>
  <c r="BC100" i="96"/>
  <c r="BA100" i="96"/>
  <c r="AX100" i="96"/>
  <c r="AV100" i="96"/>
  <c r="AT100" i="96"/>
  <c r="AR100" i="96"/>
  <c r="AP100" i="96"/>
  <c r="AN100" i="96"/>
  <c r="AL100" i="96"/>
  <c r="BY99" i="96"/>
  <c r="BW99" i="96"/>
  <c r="BU99" i="96"/>
  <c r="BS99" i="96"/>
  <c r="BQ99" i="96"/>
  <c r="BO99" i="96"/>
  <c r="BM99" i="96"/>
  <c r="BK99" i="96"/>
  <c r="BI99" i="96"/>
  <c r="BF99" i="96"/>
  <c r="BC99" i="96"/>
  <c r="BA99" i="96"/>
  <c r="AX99" i="96"/>
  <c r="AV99" i="96"/>
  <c r="AT99" i="96"/>
  <c r="AR99" i="96"/>
  <c r="AP99" i="96"/>
  <c r="AN99" i="96"/>
  <c r="AL99" i="96"/>
  <c r="D99" i="96"/>
  <c r="BY96" i="96"/>
  <c r="BW96" i="96"/>
  <c r="BU96" i="96"/>
  <c r="BS96" i="96"/>
  <c r="BQ96" i="96"/>
  <c r="BO96" i="96"/>
  <c r="BM96" i="96"/>
  <c r="BK96" i="96"/>
  <c r="BI96" i="96"/>
  <c r="BF96" i="96"/>
  <c r="BC96" i="96"/>
  <c r="BA96" i="96"/>
  <c r="AX96" i="96"/>
  <c r="AV96" i="96"/>
  <c r="AT96" i="96"/>
  <c r="AR96" i="96"/>
  <c r="AP96" i="96"/>
  <c r="AN96" i="96"/>
  <c r="AL96" i="96"/>
  <c r="BY95" i="96"/>
  <c r="BW95" i="96"/>
  <c r="BU95" i="96"/>
  <c r="BS95" i="96"/>
  <c r="BQ95" i="96"/>
  <c r="BO95" i="96"/>
  <c r="BM95" i="96"/>
  <c r="BK95" i="96"/>
  <c r="BI95" i="96"/>
  <c r="BF95" i="96"/>
  <c r="BC95" i="96"/>
  <c r="BA95" i="96"/>
  <c r="AX95" i="96"/>
  <c r="AV95" i="96"/>
  <c r="AT95" i="96"/>
  <c r="AR95" i="96"/>
  <c r="AP95" i="96"/>
  <c r="AN95" i="96"/>
  <c r="AL95" i="96"/>
  <c r="D95" i="96"/>
  <c r="BY94" i="96"/>
  <c r="BW94" i="96"/>
  <c r="BU94" i="96"/>
  <c r="BS94" i="96"/>
  <c r="BQ94" i="96"/>
  <c r="BO94" i="96"/>
  <c r="BM94" i="96"/>
  <c r="BK94" i="96"/>
  <c r="BI94" i="96"/>
  <c r="BF94" i="96"/>
  <c r="BC94" i="96"/>
  <c r="BA94" i="96"/>
  <c r="AX94" i="96"/>
  <c r="AV94" i="96"/>
  <c r="AT94" i="96"/>
  <c r="AR94" i="96"/>
  <c r="AP94" i="96"/>
  <c r="AN94" i="96"/>
  <c r="AL94" i="96"/>
  <c r="BY93" i="96"/>
  <c r="BW93" i="96"/>
  <c r="BU93" i="96"/>
  <c r="BS93" i="96"/>
  <c r="BQ93" i="96"/>
  <c r="BO93" i="96"/>
  <c r="BM93" i="96"/>
  <c r="BK93" i="96"/>
  <c r="BI93" i="96"/>
  <c r="BF93" i="96"/>
  <c r="BC93" i="96"/>
  <c r="BA93" i="96"/>
  <c r="AX93" i="96"/>
  <c r="AV93" i="96"/>
  <c r="AT93" i="96"/>
  <c r="AR93" i="96"/>
  <c r="AP93" i="96"/>
  <c r="AN93" i="96"/>
  <c r="AL93" i="96"/>
  <c r="D93" i="96"/>
  <c r="BY90" i="96"/>
  <c r="BW90" i="96"/>
  <c r="BU90" i="96"/>
  <c r="BS90" i="96"/>
  <c r="BQ90" i="96"/>
  <c r="BO90" i="96"/>
  <c r="BM90" i="96"/>
  <c r="BK90" i="96"/>
  <c r="BI90" i="96"/>
  <c r="BF90" i="96"/>
  <c r="BC90" i="96"/>
  <c r="BA90" i="96"/>
  <c r="AX90" i="96"/>
  <c r="AV90" i="96"/>
  <c r="AT90" i="96"/>
  <c r="AR90" i="96"/>
  <c r="AP90" i="96"/>
  <c r="AN90" i="96"/>
  <c r="AL90" i="96"/>
  <c r="BY89" i="96"/>
  <c r="BW89" i="96"/>
  <c r="BU89" i="96"/>
  <c r="BS89" i="96"/>
  <c r="BQ89" i="96"/>
  <c r="BO89" i="96"/>
  <c r="BM89" i="96"/>
  <c r="BK89" i="96"/>
  <c r="BI89" i="96"/>
  <c r="BF89" i="96"/>
  <c r="BC89" i="96"/>
  <c r="BA89" i="96"/>
  <c r="AX89" i="96"/>
  <c r="AV89" i="96"/>
  <c r="AT89" i="96"/>
  <c r="AR89" i="96"/>
  <c r="AP89" i="96"/>
  <c r="AN89" i="96"/>
  <c r="AL89" i="96"/>
  <c r="D89" i="96"/>
  <c r="BY88" i="96"/>
  <c r="BW88" i="96"/>
  <c r="BU88" i="96"/>
  <c r="BS88" i="96"/>
  <c r="BQ88" i="96"/>
  <c r="BO88" i="96"/>
  <c r="BM88" i="96"/>
  <c r="BK88" i="96"/>
  <c r="BI88" i="96"/>
  <c r="BF88" i="96"/>
  <c r="BC88" i="96"/>
  <c r="BA88" i="96"/>
  <c r="AX88" i="96"/>
  <c r="AV88" i="96"/>
  <c r="AT88" i="96"/>
  <c r="AR88" i="96"/>
  <c r="AP88" i="96"/>
  <c r="AN88" i="96"/>
  <c r="AL88" i="96"/>
  <c r="BY87" i="96"/>
  <c r="BW87" i="96"/>
  <c r="BU87" i="96"/>
  <c r="BS87" i="96"/>
  <c r="BQ87" i="96"/>
  <c r="BO87" i="96"/>
  <c r="BM87" i="96"/>
  <c r="BK87" i="96"/>
  <c r="BI87" i="96"/>
  <c r="BF87" i="96"/>
  <c r="BC87" i="96"/>
  <c r="BA87" i="96"/>
  <c r="AX87" i="96"/>
  <c r="AV87" i="96"/>
  <c r="AT87" i="96"/>
  <c r="AR87" i="96"/>
  <c r="AP87" i="96"/>
  <c r="AN87" i="96"/>
  <c r="AL87" i="96"/>
  <c r="D87" i="96"/>
  <c r="BY84" i="96"/>
  <c r="BW84" i="96"/>
  <c r="BU84" i="96"/>
  <c r="BS84" i="96"/>
  <c r="BQ84" i="96"/>
  <c r="BO84" i="96"/>
  <c r="BM84" i="96"/>
  <c r="BK84" i="96"/>
  <c r="BI84" i="96"/>
  <c r="BF84" i="96"/>
  <c r="BC84" i="96"/>
  <c r="BA84" i="96"/>
  <c r="AX84" i="96"/>
  <c r="AV84" i="96"/>
  <c r="AT84" i="96"/>
  <c r="AR84" i="96"/>
  <c r="AP84" i="96"/>
  <c r="AN84" i="96"/>
  <c r="AL84" i="96"/>
  <c r="BY83" i="96"/>
  <c r="BW83" i="96"/>
  <c r="BU83" i="96"/>
  <c r="BS83" i="96"/>
  <c r="BQ83" i="96"/>
  <c r="BO83" i="96"/>
  <c r="BM83" i="96"/>
  <c r="BK83" i="96"/>
  <c r="BI83" i="96"/>
  <c r="BF83" i="96"/>
  <c r="BC83" i="96"/>
  <c r="BA83" i="96"/>
  <c r="AX83" i="96"/>
  <c r="AV83" i="96"/>
  <c r="AT83" i="96"/>
  <c r="AR83" i="96"/>
  <c r="AP83" i="96"/>
  <c r="AN83" i="96"/>
  <c r="AL83" i="96"/>
  <c r="BY78" i="96"/>
  <c r="BW78" i="96"/>
  <c r="BU78" i="96"/>
  <c r="BS78" i="96"/>
  <c r="BQ78" i="96"/>
  <c r="BO78" i="96"/>
  <c r="BM78" i="96"/>
  <c r="BK78" i="96"/>
  <c r="BI78" i="96"/>
  <c r="BF78" i="96"/>
  <c r="BC78" i="96"/>
  <c r="BA78" i="96"/>
  <c r="AX78" i="96"/>
  <c r="AV78" i="96"/>
  <c r="AT78" i="96"/>
  <c r="AR78" i="96"/>
  <c r="AP78" i="96"/>
  <c r="AN78" i="96"/>
  <c r="AL78" i="96"/>
  <c r="BY77" i="96"/>
  <c r="BW77" i="96"/>
  <c r="BU77" i="96"/>
  <c r="BS77" i="96"/>
  <c r="BQ77" i="96"/>
  <c r="BO77" i="96"/>
  <c r="BM77" i="96"/>
  <c r="BK77" i="96"/>
  <c r="BI77" i="96"/>
  <c r="BF77" i="96"/>
  <c r="BC77" i="96"/>
  <c r="BA77" i="96"/>
  <c r="AX77" i="96"/>
  <c r="AV77" i="96"/>
  <c r="AT77" i="96"/>
  <c r="AR77" i="96"/>
  <c r="AP77" i="96"/>
  <c r="AN77" i="96"/>
  <c r="AL77" i="96"/>
  <c r="D77" i="96"/>
  <c r="BY60" i="96"/>
  <c r="BW60" i="96"/>
  <c r="BU60" i="96"/>
  <c r="BS60" i="96"/>
  <c r="BQ60" i="96"/>
  <c r="BO60" i="96"/>
  <c r="BM60" i="96"/>
  <c r="BK60" i="96"/>
  <c r="BI60" i="96"/>
  <c r="BF60" i="96"/>
  <c r="BC60" i="96"/>
  <c r="BA60" i="96"/>
  <c r="AX60" i="96"/>
  <c r="AV60" i="96"/>
  <c r="AT60" i="96"/>
  <c r="AR60" i="96"/>
  <c r="AP60" i="96"/>
  <c r="AN60" i="96"/>
  <c r="AL60" i="96"/>
  <c r="BY59" i="96"/>
  <c r="BW59" i="96"/>
  <c r="BU59" i="96"/>
  <c r="BS59" i="96"/>
  <c r="BQ59" i="96"/>
  <c r="BO59" i="96"/>
  <c r="BM59" i="96"/>
  <c r="BK59" i="96"/>
  <c r="BI59" i="96"/>
  <c r="BF59" i="96"/>
  <c r="BC59" i="96"/>
  <c r="BA59" i="96"/>
  <c r="AX59" i="96"/>
  <c r="AV59" i="96"/>
  <c r="AT59" i="96"/>
  <c r="AR59" i="96"/>
  <c r="AP59" i="96"/>
  <c r="AN59" i="96"/>
  <c r="AL59" i="96"/>
  <c r="BY58" i="96"/>
  <c r="BW58" i="96"/>
  <c r="BU58" i="96"/>
  <c r="BS58" i="96"/>
  <c r="BQ58" i="96"/>
  <c r="BO58" i="96"/>
  <c r="BM58" i="96"/>
  <c r="BK58" i="96"/>
  <c r="BI58" i="96"/>
  <c r="BF58" i="96"/>
  <c r="BC58" i="96"/>
  <c r="BA58" i="96"/>
  <c r="AX58" i="96"/>
  <c r="AV58" i="96"/>
  <c r="AT58" i="96"/>
  <c r="AR58" i="96"/>
  <c r="AP58" i="96"/>
  <c r="AN58" i="96"/>
  <c r="AL58" i="96"/>
  <c r="BY57" i="96"/>
  <c r="BW57" i="96"/>
  <c r="BU57" i="96"/>
  <c r="BS57" i="96"/>
  <c r="BQ57" i="96"/>
  <c r="BO57" i="96"/>
  <c r="BM57" i="96"/>
  <c r="BK57" i="96"/>
  <c r="BI57" i="96"/>
  <c r="BF57" i="96"/>
  <c r="BC57" i="96"/>
  <c r="BA57" i="96"/>
  <c r="AX57" i="96"/>
  <c r="AV57" i="96"/>
  <c r="AT57" i="96"/>
  <c r="AR57" i="96"/>
  <c r="AP57" i="96"/>
  <c r="AN57" i="96"/>
  <c r="AL57" i="96"/>
  <c r="D57" i="96"/>
  <c r="BY56" i="96"/>
  <c r="BW56" i="96"/>
  <c r="BU56" i="96"/>
  <c r="BS56" i="96"/>
  <c r="BQ56" i="96"/>
  <c r="BO56" i="96"/>
  <c r="BM56" i="96"/>
  <c r="BK56" i="96"/>
  <c r="BI56" i="96"/>
  <c r="BF56" i="96"/>
  <c r="BC56" i="96"/>
  <c r="BA56" i="96"/>
  <c r="AX56" i="96"/>
  <c r="AV56" i="96"/>
  <c r="AT56" i="96"/>
  <c r="AR56" i="96"/>
  <c r="AP56" i="96"/>
  <c r="AN56" i="96"/>
  <c r="AL56" i="96"/>
  <c r="BY55" i="96"/>
  <c r="BW55" i="96"/>
  <c r="BU55" i="96"/>
  <c r="BS55" i="96"/>
  <c r="BQ55" i="96"/>
  <c r="BO55" i="96"/>
  <c r="BM55" i="96"/>
  <c r="BK55" i="96"/>
  <c r="BI55" i="96"/>
  <c r="BF55" i="96"/>
  <c r="BC55" i="96"/>
  <c r="BA55" i="96"/>
  <c r="AX55" i="96"/>
  <c r="AV55" i="96"/>
  <c r="AT55" i="96"/>
  <c r="AR55" i="96"/>
  <c r="AP55" i="96"/>
  <c r="AN55" i="96"/>
  <c r="AL55" i="96"/>
  <c r="D55" i="96"/>
  <c r="BY54" i="96"/>
  <c r="BW54" i="96"/>
  <c r="BU54" i="96"/>
  <c r="BS54" i="96"/>
  <c r="BQ54" i="96"/>
  <c r="BO54" i="96"/>
  <c r="BM54" i="96"/>
  <c r="BK54" i="96"/>
  <c r="BI54" i="96"/>
  <c r="BF54" i="96"/>
  <c r="BC54" i="96"/>
  <c r="BA54" i="96"/>
  <c r="AX54" i="96"/>
  <c r="AV54" i="96"/>
  <c r="AT54" i="96"/>
  <c r="AR54" i="96"/>
  <c r="AP54" i="96"/>
  <c r="AN54" i="96"/>
  <c r="AL54" i="96"/>
  <c r="BY53" i="96"/>
  <c r="BW53" i="96"/>
  <c r="BU53" i="96"/>
  <c r="BS53" i="96"/>
  <c r="BQ53" i="96"/>
  <c r="BO53" i="96"/>
  <c r="BM53" i="96"/>
  <c r="BK53" i="96"/>
  <c r="BI53" i="96"/>
  <c r="BF53" i="96"/>
  <c r="BC53" i="96"/>
  <c r="BA53" i="96"/>
  <c r="AX53" i="96"/>
  <c r="AV53" i="96"/>
  <c r="AT53" i="96"/>
  <c r="AR53" i="96"/>
  <c r="AP53" i="96"/>
  <c r="AN53" i="96"/>
  <c r="AL53" i="96"/>
  <c r="D53" i="96"/>
  <c r="BY52" i="96"/>
  <c r="BW52" i="96"/>
  <c r="BU52" i="96"/>
  <c r="BS52" i="96"/>
  <c r="BQ52" i="96"/>
  <c r="BO52" i="96"/>
  <c r="BM52" i="96"/>
  <c r="BK52" i="96"/>
  <c r="BI52" i="96"/>
  <c r="BF52" i="96"/>
  <c r="BC52" i="96"/>
  <c r="BA52" i="96"/>
  <c r="AX52" i="96"/>
  <c r="AV52" i="96"/>
  <c r="AT52" i="96"/>
  <c r="AR52" i="96"/>
  <c r="AP52" i="96"/>
  <c r="AN52" i="96"/>
  <c r="AL52" i="96"/>
  <c r="BY51" i="96"/>
  <c r="BW51" i="96"/>
  <c r="BU51" i="96"/>
  <c r="BS51" i="96"/>
  <c r="BQ51" i="96"/>
  <c r="BO51" i="96"/>
  <c r="BM51" i="96"/>
  <c r="BK51" i="96"/>
  <c r="BI51" i="96"/>
  <c r="BF51" i="96"/>
  <c r="BC51" i="96"/>
  <c r="BA51" i="96"/>
  <c r="AX51" i="96"/>
  <c r="AV51" i="96"/>
  <c r="AT51" i="96"/>
  <c r="AR51" i="96"/>
  <c r="AP51" i="96"/>
  <c r="AN51" i="96"/>
  <c r="AL51" i="96"/>
  <c r="BY50" i="96"/>
  <c r="BW50" i="96"/>
  <c r="BU50" i="96"/>
  <c r="BS50" i="96"/>
  <c r="BQ50" i="96"/>
  <c r="BO50" i="96"/>
  <c r="BM50" i="96"/>
  <c r="BK50" i="96"/>
  <c r="BI50" i="96"/>
  <c r="BF50" i="96"/>
  <c r="BC50" i="96"/>
  <c r="BA50" i="96"/>
  <c r="AX50" i="96"/>
  <c r="AV50" i="96"/>
  <c r="AT50" i="96"/>
  <c r="AR50" i="96"/>
  <c r="AP50" i="96"/>
  <c r="AN50" i="96"/>
  <c r="AL50" i="96"/>
  <c r="BY49" i="96"/>
  <c r="BW49" i="96"/>
  <c r="BU49" i="96"/>
  <c r="BS49" i="96"/>
  <c r="BQ49" i="96"/>
  <c r="BO49" i="96"/>
  <c r="BM49" i="96"/>
  <c r="BK49" i="96"/>
  <c r="BI49" i="96"/>
  <c r="BF49" i="96"/>
  <c r="BC49" i="96"/>
  <c r="BA49" i="96"/>
  <c r="AX49" i="96"/>
  <c r="AV49" i="96"/>
  <c r="AT49" i="96"/>
  <c r="AR49" i="96"/>
  <c r="AP49" i="96"/>
  <c r="AN49" i="96"/>
  <c r="AL49" i="96"/>
  <c r="D49" i="96"/>
  <c r="BY42" i="96"/>
  <c r="BW42" i="96"/>
  <c r="BU42" i="96"/>
  <c r="BS42" i="96"/>
  <c r="BQ42" i="96"/>
  <c r="BO42" i="96"/>
  <c r="BM42" i="96"/>
  <c r="BK42" i="96"/>
  <c r="BI42" i="96"/>
  <c r="BF42" i="96"/>
  <c r="BC42" i="96"/>
  <c r="BA42" i="96"/>
  <c r="AX42" i="96"/>
  <c r="AV42" i="96"/>
  <c r="AT42" i="96"/>
  <c r="AR42" i="96"/>
  <c r="AP42" i="96"/>
  <c r="AN42" i="96"/>
  <c r="AL42" i="96"/>
  <c r="BY41" i="96"/>
  <c r="BW41" i="96"/>
  <c r="BU41" i="96"/>
  <c r="BS41" i="96"/>
  <c r="BQ41" i="96"/>
  <c r="BO41" i="96"/>
  <c r="BM41" i="96"/>
  <c r="BK41" i="96"/>
  <c r="BI41" i="96"/>
  <c r="BF41" i="96"/>
  <c r="BC41" i="96"/>
  <c r="BA41" i="96"/>
  <c r="AX41" i="96"/>
  <c r="AV41" i="96"/>
  <c r="AT41" i="96"/>
  <c r="AR41" i="96"/>
  <c r="AP41" i="96"/>
  <c r="AN41" i="96"/>
  <c r="AL41" i="96"/>
  <c r="D41" i="96"/>
  <c r="BY40" i="96"/>
  <c r="BW40" i="96"/>
  <c r="BU40" i="96"/>
  <c r="BS40" i="96"/>
  <c r="BQ40" i="96"/>
  <c r="BO40" i="96"/>
  <c r="BM40" i="96"/>
  <c r="BK40" i="96"/>
  <c r="BI40" i="96"/>
  <c r="BF40" i="96"/>
  <c r="BC40" i="96"/>
  <c r="BA40" i="96"/>
  <c r="AX40" i="96"/>
  <c r="AV40" i="96"/>
  <c r="AT40" i="96"/>
  <c r="AR40" i="96"/>
  <c r="AP40" i="96"/>
  <c r="AN40" i="96"/>
  <c r="AL40" i="96"/>
  <c r="BY39" i="96"/>
  <c r="BW39" i="96"/>
  <c r="BU39" i="96"/>
  <c r="BS39" i="96"/>
  <c r="BQ39" i="96"/>
  <c r="BO39" i="96"/>
  <c r="BM39" i="96"/>
  <c r="BK39" i="96"/>
  <c r="BI39" i="96"/>
  <c r="BF39" i="96"/>
  <c r="BC39" i="96"/>
  <c r="BA39" i="96"/>
  <c r="AX39" i="96"/>
  <c r="AV39" i="96"/>
  <c r="AT39" i="96"/>
  <c r="AR39" i="96"/>
  <c r="AP39" i="96"/>
  <c r="AN39" i="96"/>
  <c r="AL39" i="96"/>
  <c r="D39" i="96"/>
  <c r="BY38" i="96"/>
  <c r="BW38" i="96"/>
  <c r="BU38" i="96"/>
  <c r="BS38" i="96"/>
  <c r="BQ38" i="96"/>
  <c r="BO38" i="96"/>
  <c r="BM38" i="96"/>
  <c r="BK38" i="96"/>
  <c r="BI38" i="96"/>
  <c r="BF38" i="96"/>
  <c r="BC38" i="96"/>
  <c r="BA38" i="96"/>
  <c r="AX38" i="96"/>
  <c r="AV38" i="96"/>
  <c r="AT38" i="96"/>
  <c r="AR38" i="96"/>
  <c r="AP38" i="96"/>
  <c r="AN38" i="96"/>
  <c r="AL38" i="96"/>
  <c r="BY37" i="96"/>
  <c r="BW37" i="96"/>
  <c r="BU37" i="96"/>
  <c r="BS37" i="96"/>
  <c r="BQ37" i="96"/>
  <c r="BO37" i="96"/>
  <c r="BM37" i="96"/>
  <c r="BK37" i="96"/>
  <c r="BI37" i="96"/>
  <c r="BF37" i="96"/>
  <c r="BC37" i="96"/>
  <c r="BA37" i="96"/>
  <c r="AX37" i="96"/>
  <c r="AV37" i="96"/>
  <c r="AT37" i="96"/>
  <c r="AR37" i="96"/>
  <c r="AP37" i="96"/>
  <c r="AN37" i="96"/>
  <c r="AL37" i="96"/>
  <c r="D37" i="96"/>
  <c r="BY34" i="96"/>
  <c r="BW34" i="96"/>
  <c r="BU34" i="96"/>
  <c r="BS34" i="96"/>
  <c r="BQ34" i="96"/>
  <c r="BO34" i="96"/>
  <c r="BM34" i="96"/>
  <c r="BK34" i="96"/>
  <c r="BI34" i="96"/>
  <c r="BF34" i="96"/>
  <c r="BC34" i="96"/>
  <c r="BA34" i="96"/>
  <c r="AX34" i="96"/>
  <c r="AV34" i="96"/>
  <c r="AT34" i="96"/>
  <c r="AR34" i="96"/>
  <c r="AP34" i="96"/>
  <c r="AN34" i="96"/>
  <c r="AL34" i="96"/>
  <c r="BY33" i="96"/>
  <c r="BW33" i="96"/>
  <c r="BU33" i="96"/>
  <c r="BS33" i="96"/>
  <c r="BQ33" i="96"/>
  <c r="BO33" i="96"/>
  <c r="BM33" i="96"/>
  <c r="BK33" i="96"/>
  <c r="BI33" i="96"/>
  <c r="BF33" i="96"/>
  <c r="BC33" i="96"/>
  <c r="BA33" i="96"/>
  <c r="AX33" i="96"/>
  <c r="AV33" i="96"/>
  <c r="AT33" i="96"/>
  <c r="AR33" i="96"/>
  <c r="AP33" i="96"/>
  <c r="AN33" i="96"/>
  <c r="AL33" i="96"/>
  <c r="D33" i="96"/>
  <c r="BY28" i="96"/>
  <c r="BW28" i="96"/>
  <c r="BU28" i="96"/>
  <c r="BS28" i="96"/>
  <c r="BQ28" i="96"/>
  <c r="BO28" i="96"/>
  <c r="BM28" i="96"/>
  <c r="BK28" i="96"/>
  <c r="BI28" i="96"/>
  <c r="BF28" i="96"/>
  <c r="BC28" i="96"/>
  <c r="BA28" i="96"/>
  <c r="AX28" i="96"/>
  <c r="AV28" i="96"/>
  <c r="AT28" i="96"/>
  <c r="AR28" i="96"/>
  <c r="AP28" i="96"/>
  <c r="AN28" i="96"/>
  <c r="AL28" i="96"/>
  <c r="BY27" i="96"/>
  <c r="BW27" i="96"/>
  <c r="BU27" i="96"/>
  <c r="BS27" i="96"/>
  <c r="BQ27" i="96"/>
  <c r="BO27" i="96"/>
  <c r="BM27" i="96"/>
  <c r="BK27" i="96"/>
  <c r="BI27" i="96"/>
  <c r="BF27" i="96"/>
  <c r="BC27" i="96"/>
  <c r="BA27" i="96"/>
  <c r="AX27" i="96"/>
  <c r="AV27" i="96"/>
  <c r="AT27" i="96"/>
  <c r="AR27" i="96"/>
  <c r="AP27" i="96"/>
  <c r="AN27" i="96"/>
  <c r="AL27" i="96"/>
  <c r="D27" i="96"/>
  <c r="BY22" i="96"/>
  <c r="BW22" i="96"/>
  <c r="BU22" i="96"/>
  <c r="BS22" i="96"/>
  <c r="BQ22" i="96"/>
  <c r="BO22" i="96"/>
  <c r="BM22" i="96"/>
  <c r="BK22" i="96"/>
  <c r="BI22" i="96"/>
  <c r="BF22" i="96"/>
  <c r="BC22" i="96"/>
  <c r="BA22" i="96"/>
  <c r="AX22" i="96"/>
  <c r="AV22" i="96"/>
  <c r="AT22" i="96"/>
  <c r="AR22" i="96"/>
  <c r="AP22" i="96"/>
  <c r="AN22" i="96"/>
  <c r="AL22" i="96"/>
  <c r="BY21" i="96"/>
  <c r="BW21" i="96"/>
  <c r="BU21" i="96"/>
  <c r="BS21" i="96"/>
  <c r="BQ21" i="96"/>
  <c r="BO21" i="96"/>
  <c r="BM21" i="96"/>
  <c r="BK21" i="96"/>
  <c r="BI21" i="96"/>
  <c r="BF21" i="96"/>
  <c r="BC21" i="96"/>
  <c r="BA21" i="96"/>
  <c r="AX21" i="96"/>
  <c r="AV21" i="96"/>
  <c r="AT21" i="96"/>
  <c r="AR21" i="96"/>
  <c r="AP21" i="96"/>
  <c r="AN21" i="96"/>
  <c r="AL21" i="96"/>
  <c r="D21" i="96"/>
  <c r="BY178" i="95"/>
  <c r="BW178" i="95"/>
  <c r="BU178" i="95"/>
  <c r="BS178" i="95"/>
  <c r="BQ178" i="95"/>
  <c r="BO178" i="95"/>
  <c r="BM178" i="95"/>
  <c r="BK178" i="95"/>
  <c r="BI178" i="95"/>
  <c r="BF178" i="95"/>
  <c r="BC178" i="95"/>
  <c r="BA178" i="95"/>
  <c r="AX178" i="95"/>
  <c r="AV178" i="95"/>
  <c r="AT178" i="95"/>
  <c r="AR178" i="95"/>
  <c r="AP178" i="95"/>
  <c r="AN178" i="95"/>
  <c r="AL178" i="95"/>
  <c r="BY177" i="95"/>
  <c r="BW177" i="95"/>
  <c r="BU177" i="95"/>
  <c r="BS177" i="95"/>
  <c r="BQ177" i="95"/>
  <c r="BO177" i="95"/>
  <c r="BM177" i="95"/>
  <c r="BK177" i="95"/>
  <c r="BI177" i="95"/>
  <c r="BF177" i="95"/>
  <c r="BC177" i="95"/>
  <c r="BA177" i="95"/>
  <c r="AX177" i="95"/>
  <c r="AV177" i="95"/>
  <c r="AT177" i="95"/>
  <c r="AR177" i="95"/>
  <c r="AP177" i="95"/>
  <c r="AN177" i="95"/>
  <c r="AL177" i="95"/>
  <c r="D177" i="95"/>
  <c r="BY192" i="95"/>
  <c r="BW192" i="95"/>
  <c r="BU192" i="95"/>
  <c r="BS192" i="95"/>
  <c r="BQ192" i="95"/>
  <c r="BO192" i="95"/>
  <c r="BM192" i="95"/>
  <c r="BK192" i="95"/>
  <c r="BI192" i="95"/>
  <c r="BF192" i="95"/>
  <c r="BC192" i="95"/>
  <c r="BA192" i="95"/>
  <c r="AX192" i="95"/>
  <c r="AV192" i="95"/>
  <c r="AT192" i="95"/>
  <c r="AR192" i="95"/>
  <c r="AP192" i="95"/>
  <c r="AN192" i="95"/>
  <c r="AL192" i="95"/>
  <c r="BY191" i="95"/>
  <c r="BW191" i="95"/>
  <c r="BU191" i="95"/>
  <c r="BS191" i="95"/>
  <c r="BQ191" i="95"/>
  <c r="BO191" i="95"/>
  <c r="BM191" i="95"/>
  <c r="BK191" i="95"/>
  <c r="BI191" i="95"/>
  <c r="BF191" i="95"/>
  <c r="BC191" i="95"/>
  <c r="BA191" i="95"/>
  <c r="AX191" i="95"/>
  <c r="AV191" i="95"/>
  <c r="AT191" i="95"/>
  <c r="AR191" i="95"/>
  <c r="AP191" i="95"/>
  <c r="AN191" i="95"/>
  <c r="AL191" i="95"/>
  <c r="D191" i="95"/>
  <c r="BY184" i="95"/>
  <c r="BW184" i="95"/>
  <c r="BU184" i="95"/>
  <c r="BS184" i="95"/>
  <c r="BQ184" i="95"/>
  <c r="BO184" i="95"/>
  <c r="BM184" i="95"/>
  <c r="BK184" i="95"/>
  <c r="BI184" i="95"/>
  <c r="BF184" i="95"/>
  <c r="BC184" i="95"/>
  <c r="BA184" i="95"/>
  <c r="AX184" i="95"/>
  <c r="AV184" i="95"/>
  <c r="AT184" i="95"/>
  <c r="AR184" i="95"/>
  <c r="AP184" i="95"/>
  <c r="AN184" i="95"/>
  <c r="AL184" i="95"/>
  <c r="BY183" i="95"/>
  <c r="BW183" i="95"/>
  <c r="BU183" i="95"/>
  <c r="BS183" i="95"/>
  <c r="BQ183" i="95"/>
  <c r="BO183" i="95"/>
  <c r="BM183" i="95"/>
  <c r="BK183" i="95"/>
  <c r="BI183" i="95"/>
  <c r="BF183" i="95"/>
  <c r="BC183" i="95"/>
  <c r="BA183" i="95"/>
  <c r="AX183" i="95"/>
  <c r="AV183" i="95"/>
  <c r="AT183" i="95"/>
  <c r="AR183" i="95"/>
  <c r="AP183" i="95"/>
  <c r="AN183" i="95"/>
  <c r="AL183" i="95"/>
  <c r="D183" i="95"/>
  <c r="BY182" i="95"/>
  <c r="BW182" i="95"/>
  <c r="BU182" i="95"/>
  <c r="BS182" i="95"/>
  <c r="BQ182" i="95"/>
  <c r="BO182" i="95"/>
  <c r="BM182" i="95"/>
  <c r="BK182" i="95"/>
  <c r="BI182" i="95"/>
  <c r="BF182" i="95"/>
  <c r="BC182" i="95"/>
  <c r="BA182" i="95"/>
  <c r="AX182" i="95"/>
  <c r="AV182" i="95"/>
  <c r="AT182" i="95"/>
  <c r="AR182" i="95"/>
  <c r="AP182" i="95"/>
  <c r="AN182" i="95"/>
  <c r="AL182" i="95"/>
  <c r="BY181" i="95"/>
  <c r="BW181" i="95"/>
  <c r="BU181" i="95"/>
  <c r="BS181" i="95"/>
  <c r="BQ181" i="95"/>
  <c r="BO181" i="95"/>
  <c r="BM181" i="95"/>
  <c r="BK181" i="95"/>
  <c r="BI181" i="95"/>
  <c r="BF181" i="95"/>
  <c r="BC181" i="95"/>
  <c r="BA181" i="95"/>
  <c r="AX181" i="95"/>
  <c r="AV181" i="95"/>
  <c r="AT181" i="95"/>
  <c r="AR181" i="95"/>
  <c r="AP181" i="95"/>
  <c r="AN181" i="95"/>
  <c r="AL181" i="95"/>
  <c r="D181" i="95"/>
  <c r="BY174" i="95"/>
  <c r="BW174" i="95"/>
  <c r="BU174" i="95"/>
  <c r="BS174" i="95"/>
  <c r="BQ174" i="95"/>
  <c r="BO174" i="95"/>
  <c r="BM174" i="95"/>
  <c r="BK174" i="95"/>
  <c r="BI174" i="95"/>
  <c r="BF174" i="95"/>
  <c r="BC174" i="95"/>
  <c r="BA174" i="95"/>
  <c r="AX174" i="95"/>
  <c r="AV174" i="95"/>
  <c r="AT174" i="95"/>
  <c r="AR174" i="95"/>
  <c r="AP174" i="95"/>
  <c r="AN174" i="95"/>
  <c r="AL174" i="95"/>
  <c r="BY173" i="95"/>
  <c r="BW173" i="95"/>
  <c r="BU173" i="95"/>
  <c r="BS173" i="95"/>
  <c r="BQ173" i="95"/>
  <c r="BO173" i="95"/>
  <c r="BM173" i="95"/>
  <c r="BK173" i="95"/>
  <c r="BI173" i="95"/>
  <c r="BF173" i="95"/>
  <c r="BC173" i="95"/>
  <c r="BA173" i="95"/>
  <c r="AX173" i="95"/>
  <c r="AV173" i="95"/>
  <c r="AT173" i="95"/>
  <c r="AR173" i="95"/>
  <c r="AP173" i="95"/>
  <c r="AN173" i="95"/>
  <c r="AL173" i="95"/>
  <c r="D173" i="95"/>
  <c r="BY170" i="95"/>
  <c r="BW170" i="95"/>
  <c r="BU170" i="95"/>
  <c r="BS170" i="95"/>
  <c r="BQ170" i="95"/>
  <c r="BO170" i="95"/>
  <c r="BM170" i="95"/>
  <c r="BK170" i="95"/>
  <c r="BI170" i="95"/>
  <c r="BF170" i="95"/>
  <c r="BC170" i="95"/>
  <c r="BA170" i="95"/>
  <c r="AX170" i="95"/>
  <c r="AV170" i="95"/>
  <c r="AT170" i="95"/>
  <c r="AR170" i="95"/>
  <c r="AP170" i="95"/>
  <c r="AN170" i="95"/>
  <c r="AL170" i="95"/>
  <c r="BY169" i="95"/>
  <c r="BW169" i="95"/>
  <c r="BU169" i="95"/>
  <c r="BS169" i="95"/>
  <c r="BQ169" i="95"/>
  <c r="BO169" i="95"/>
  <c r="BM169" i="95"/>
  <c r="BK169" i="95"/>
  <c r="BI169" i="95"/>
  <c r="BF169" i="95"/>
  <c r="BC169" i="95"/>
  <c r="BA169" i="95"/>
  <c r="AX169" i="95"/>
  <c r="AV169" i="95"/>
  <c r="AT169" i="95"/>
  <c r="AR169" i="95"/>
  <c r="AP169" i="95"/>
  <c r="AN169" i="95"/>
  <c r="AL169" i="95"/>
  <c r="D169" i="95"/>
  <c r="BY166" i="95"/>
  <c r="BW166" i="95"/>
  <c r="BU166" i="95"/>
  <c r="BS166" i="95"/>
  <c r="BQ166" i="95"/>
  <c r="BO166" i="95"/>
  <c r="BM166" i="95"/>
  <c r="BK166" i="95"/>
  <c r="BI166" i="95"/>
  <c r="BF166" i="95"/>
  <c r="BC166" i="95"/>
  <c r="BA166" i="95"/>
  <c r="AX166" i="95"/>
  <c r="AV166" i="95"/>
  <c r="AT166" i="95"/>
  <c r="AR166" i="95"/>
  <c r="AP166" i="95"/>
  <c r="AN166" i="95"/>
  <c r="AL166" i="95"/>
  <c r="BY165" i="95"/>
  <c r="BW165" i="95"/>
  <c r="BU165" i="95"/>
  <c r="BS165" i="95"/>
  <c r="BQ165" i="95"/>
  <c r="BO165" i="95"/>
  <c r="BM165" i="95"/>
  <c r="BK165" i="95"/>
  <c r="BI165" i="95"/>
  <c r="BF165" i="95"/>
  <c r="BC165" i="95"/>
  <c r="BA165" i="95"/>
  <c r="AX165" i="95"/>
  <c r="AV165" i="95"/>
  <c r="AT165" i="95"/>
  <c r="AR165" i="95"/>
  <c r="AP165" i="95"/>
  <c r="AN165" i="95"/>
  <c r="AL165" i="95"/>
  <c r="BY162" i="95"/>
  <c r="BW162" i="95"/>
  <c r="BU162" i="95"/>
  <c r="BS162" i="95"/>
  <c r="BQ162" i="95"/>
  <c r="BO162" i="95"/>
  <c r="BM162" i="95"/>
  <c r="BK162" i="95"/>
  <c r="BI162" i="95"/>
  <c r="BF162" i="95"/>
  <c r="BC162" i="95"/>
  <c r="BA162" i="95"/>
  <c r="AX162" i="95"/>
  <c r="AV162" i="95"/>
  <c r="AT162" i="95"/>
  <c r="AR162" i="95"/>
  <c r="AP162" i="95"/>
  <c r="AN162" i="95"/>
  <c r="AL162" i="95"/>
  <c r="BY161" i="95"/>
  <c r="BW161" i="95"/>
  <c r="BU161" i="95"/>
  <c r="BS161" i="95"/>
  <c r="BQ161" i="95"/>
  <c r="BO161" i="95"/>
  <c r="BM161" i="95"/>
  <c r="BK161" i="95"/>
  <c r="BI161" i="95"/>
  <c r="BF161" i="95"/>
  <c r="BC161" i="95"/>
  <c r="BA161" i="95"/>
  <c r="AX161" i="95"/>
  <c r="AV161" i="95"/>
  <c r="AT161" i="95"/>
  <c r="AR161" i="95"/>
  <c r="AP161" i="95"/>
  <c r="AN161" i="95"/>
  <c r="AL161" i="95"/>
  <c r="D161" i="95"/>
  <c r="BY160" i="95"/>
  <c r="BW160" i="95"/>
  <c r="BU160" i="95"/>
  <c r="BS160" i="95"/>
  <c r="BQ160" i="95"/>
  <c r="BO160" i="95"/>
  <c r="BM160" i="95"/>
  <c r="BK160" i="95"/>
  <c r="BI160" i="95"/>
  <c r="BF160" i="95"/>
  <c r="BC160" i="95"/>
  <c r="BA160" i="95"/>
  <c r="AX160" i="95"/>
  <c r="AV160" i="95"/>
  <c r="AT160" i="95"/>
  <c r="AR160" i="95"/>
  <c r="AP160" i="95"/>
  <c r="AN160" i="95"/>
  <c r="AL160" i="95"/>
  <c r="BY159" i="95"/>
  <c r="BW159" i="95"/>
  <c r="BU159" i="95"/>
  <c r="BS159" i="95"/>
  <c r="BQ159" i="95"/>
  <c r="BO159" i="95"/>
  <c r="BM159" i="95"/>
  <c r="BK159" i="95"/>
  <c r="BI159" i="95"/>
  <c r="BF159" i="95"/>
  <c r="BC159" i="95"/>
  <c r="BA159" i="95"/>
  <c r="AX159" i="95"/>
  <c r="AV159" i="95"/>
  <c r="AT159" i="95"/>
  <c r="AR159" i="95"/>
  <c r="AP159" i="95"/>
  <c r="AN159" i="95"/>
  <c r="AL159" i="95"/>
  <c r="D159" i="95"/>
  <c r="BY156" i="95"/>
  <c r="BW156" i="95"/>
  <c r="BU156" i="95"/>
  <c r="BS156" i="95"/>
  <c r="BQ156" i="95"/>
  <c r="BO156" i="95"/>
  <c r="BM156" i="95"/>
  <c r="BK156" i="95"/>
  <c r="BI156" i="95"/>
  <c r="BF156" i="95"/>
  <c r="BC156" i="95"/>
  <c r="BA156" i="95"/>
  <c r="AX156" i="95"/>
  <c r="AV156" i="95"/>
  <c r="AT156" i="95"/>
  <c r="AR156" i="95"/>
  <c r="AP156" i="95"/>
  <c r="AN156" i="95"/>
  <c r="AL156" i="95"/>
  <c r="BY155" i="95"/>
  <c r="BW155" i="95"/>
  <c r="BU155" i="95"/>
  <c r="BS155" i="95"/>
  <c r="BQ155" i="95"/>
  <c r="BO155" i="95"/>
  <c r="BM155" i="95"/>
  <c r="BK155" i="95"/>
  <c r="BI155" i="95"/>
  <c r="BF155" i="95"/>
  <c r="BC155" i="95"/>
  <c r="BA155" i="95"/>
  <c r="AX155" i="95"/>
  <c r="AV155" i="95"/>
  <c r="AT155" i="95"/>
  <c r="AR155" i="95"/>
  <c r="AP155" i="95"/>
  <c r="AN155" i="95"/>
  <c r="AL155" i="95"/>
  <c r="D155" i="95"/>
  <c r="BY154" i="95"/>
  <c r="BW154" i="95"/>
  <c r="BU154" i="95"/>
  <c r="BS154" i="95"/>
  <c r="BQ154" i="95"/>
  <c r="BO154" i="95"/>
  <c r="BM154" i="95"/>
  <c r="BK154" i="95"/>
  <c r="BI154" i="95"/>
  <c r="BF154" i="95"/>
  <c r="BC154" i="95"/>
  <c r="BA154" i="95"/>
  <c r="AX154" i="95"/>
  <c r="AV154" i="95"/>
  <c r="AT154" i="95"/>
  <c r="AR154" i="95"/>
  <c r="AP154" i="95"/>
  <c r="AN154" i="95"/>
  <c r="AL154" i="95"/>
  <c r="BY153" i="95"/>
  <c r="BW153" i="95"/>
  <c r="BU153" i="95"/>
  <c r="BS153" i="95"/>
  <c r="BQ153" i="95"/>
  <c r="BO153" i="95"/>
  <c r="BM153" i="95"/>
  <c r="BK153" i="95"/>
  <c r="BI153" i="95"/>
  <c r="BF153" i="95"/>
  <c r="BC153" i="95"/>
  <c r="BA153" i="95"/>
  <c r="AX153" i="95"/>
  <c r="AV153" i="95"/>
  <c r="AT153" i="95"/>
  <c r="AR153" i="95"/>
  <c r="AP153" i="95"/>
  <c r="AN153" i="95"/>
  <c r="AL153" i="95"/>
  <c r="D153" i="95"/>
  <c r="BY152" i="95"/>
  <c r="BW152" i="95"/>
  <c r="BU152" i="95"/>
  <c r="BS152" i="95"/>
  <c r="BQ152" i="95"/>
  <c r="BO152" i="95"/>
  <c r="BM152" i="95"/>
  <c r="BK152" i="95"/>
  <c r="BI152" i="95"/>
  <c r="BF152" i="95"/>
  <c r="BC152" i="95"/>
  <c r="BA152" i="95"/>
  <c r="AX152" i="95"/>
  <c r="AV152" i="95"/>
  <c r="AT152" i="95"/>
  <c r="AR152" i="95"/>
  <c r="AP152" i="95"/>
  <c r="AN152" i="95"/>
  <c r="AL152" i="95"/>
  <c r="BY151" i="95"/>
  <c r="BW151" i="95"/>
  <c r="BU151" i="95"/>
  <c r="BS151" i="95"/>
  <c r="BQ151" i="95"/>
  <c r="BO151" i="95"/>
  <c r="BM151" i="95"/>
  <c r="BK151" i="95"/>
  <c r="BI151" i="95"/>
  <c r="BF151" i="95"/>
  <c r="BC151" i="95"/>
  <c r="BA151" i="95"/>
  <c r="AX151" i="95"/>
  <c r="AV151" i="95"/>
  <c r="AT151" i="95"/>
  <c r="AR151" i="95"/>
  <c r="AP151" i="95"/>
  <c r="AN151" i="95"/>
  <c r="AL151" i="95"/>
  <c r="D151" i="95"/>
  <c r="BY148" i="95"/>
  <c r="BW148" i="95"/>
  <c r="BU148" i="95"/>
  <c r="BS148" i="95"/>
  <c r="BQ148" i="95"/>
  <c r="BO148" i="95"/>
  <c r="BM148" i="95"/>
  <c r="BK148" i="95"/>
  <c r="BI148" i="95"/>
  <c r="BF148" i="95"/>
  <c r="BC148" i="95"/>
  <c r="BA148" i="95"/>
  <c r="AX148" i="95"/>
  <c r="AV148" i="95"/>
  <c r="AT148" i="95"/>
  <c r="AR148" i="95"/>
  <c r="AP148" i="95"/>
  <c r="AN148" i="95"/>
  <c r="AL148" i="95"/>
  <c r="BY147" i="95"/>
  <c r="BW147" i="95"/>
  <c r="BU147" i="95"/>
  <c r="BS147" i="95"/>
  <c r="BQ147" i="95"/>
  <c r="BO147" i="95"/>
  <c r="BM147" i="95"/>
  <c r="BK147" i="95"/>
  <c r="BI147" i="95"/>
  <c r="BF147" i="95"/>
  <c r="BC147" i="95"/>
  <c r="BA147" i="95"/>
  <c r="AX147" i="95"/>
  <c r="AV147" i="95"/>
  <c r="AT147" i="95"/>
  <c r="AR147" i="95"/>
  <c r="AP147" i="95"/>
  <c r="AN147" i="95"/>
  <c r="AL147" i="95"/>
  <c r="D147" i="95"/>
  <c r="BY142" i="95"/>
  <c r="BW142" i="95"/>
  <c r="BU142" i="95"/>
  <c r="BS142" i="95"/>
  <c r="BQ142" i="95"/>
  <c r="BO142" i="95"/>
  <c r="BM142" i="95"/>
  <c r="BK142" i="95"/>
  <c r="BI142" i="95"/>
  <c r="BF142" i="95"/>
  <c r="BC142" i="95"/>
  <c r="BA142" i="95"/>
  <c r="AX142" i="95"/>
  <c r="AV142" i="95"/>
  <c r="AT142" i="95"/>
  <c r="AR142" i="95"/>
  <c r="AP142" i="95"/>
  <c r="AN142" i="95"/>
  <c r="AL142" i="95"/>
  <c r="BY141" i="95"/>
  <c r="BW141" i="95"/>
  <c r="BU141" i="95"/>
  <c r="BS141" i="95"/>
  <c r="BQ141" i="95"/>
  <c r="BO141" i="95"/>
  <c r="BM141" i="95"/>
  <c r="BK141" i="95"/>
  <c r="BI141" i="95"/>
  <c r="BF141" i="95"/>
  <c r="BC141" i="95"/>
  <c r="BA141" i="95"/>
  <c r="AX141" i="95"/>
  <c r="AV141" i="95"/>
  <c r="AT141" i="95"/>
  <c r="AR141" i="95"/>
  <c r="AP141" i="95"/>
  <c r="AN141" i="95"/>
  <c r="AL141" i="95"/>
  <c r="BY134" i="95"/>
  <c r="BW134" i="95"/>
  <c r="BU134" i="95"/>
  <c r="BS134" i="95"/>
  <c r="BQ134" i="95"/>
  <c r="BO134" i="95"/>
  <c r="BM134" i="95"/>
  <c r="BK134" i="95"/>
  <c r="BI134" i="95"/>
  <c r="BF134" i="95"/>
  <c r="BC134" i="95"/>
  <c r="BA134" i="95"/>
  <c r="AX134" i="95"/>
  <c r="AV134" i="95"/>
  <c r="AT134" i="95"/>
  <c r="AR134" i="95"/>
  <c r="AP134" i="95"/>
  <c r="AN134" i="95"/>
  <c r="AL134" i="95"/>
  <c r="BY133" i="95"/>
  <c r="BW133" i="95"/>
  <c r="BU133" i="95"/>
  <c r="BS133" i="95"/>
  <c r="BQ133" i="95"/>
  <c r="BO133" i="95"/>
  <c r="BM133" i="95"/>
  <c r="BK133" i="95"/>
  <c r="BI133" i="95"/>
  <c r="BF133" i="95"/>
  <c r="BC133" i="95"/>
  <c r="BA133" i="95"/>
  <c r="AX133" i="95"/>
  <c r="AV133" i="95"/>
  <c r="AT133" i="95"/>
  <c r="AR133" i="95"/>
  <c r="AP133" i="95"/>
  <c r="AN133" i="95"/>
  <c r="AL133" i="95"/>
  <c r="BY130" i="95"/>
  <c r="BW130" i="95"/>
  <c r="BU130" i="95"/>
  <c r="BS130" i="95"/>
  <c r="BQ130" i="95"/>
  <c r="BO130" i="95"/>
  <c r="BM130" i="95"/>
  <c r="BK130" i="95"/>
  <c r="BI130" i="95"/>
  <c r="BF130" i="95"/>
  <c r="BC130" i="95"/>
  <c r="BA130" i="95"/>
  <c r="AX130" i="95"/>
  <c r="AV130" i="95"/>
  <c r="AT130" i="95"/>
  <c r="AR130" i="95"/>
  <c r="AP130" i="95"/>
  <c r="AN130" i="95"/>
  <c r="AL130" i="95"/>
  <c r="BY129" i="95"/>
  <c r="BW129" i="95"/>
  <c r="BU129" i="95"/>
  <c r="BS129" i="95"/>
  <c r="BQ129" i="95"/>
  <c r="BO129" i="95"/>
  <c r="BM129" i="95"/>
  <c r="BK129" i="95"/>
  <c r="BI129" i="95"/>
  <c r="BF129" i="95"/>
  <c r="BC129" i="95"/>
  <c r="BA129" i="95"/>
  <c r="AX129" i="95"/>
  <c r="AV129" i="95"/>
  <c r="AT129" i="95"/>
  <c r="AR129" i="95"/>
  <c r="AP129" i="95"/>
  <c r="AN129" i="95"/>
  <c r="AL129" i="95"/>
  <c r="BY128" i="95"/>
  <c r="BW128" i="95"/>
  <c r="BU128" i="95"/>
  <c r="BS128" i="95"/>
  <c r="BQ128" i="95"/>
  <c r="BO128" i="95"/>
  <c r="BM128" i="95"/>
  <c r="BK128" i="95"/>
  <c r="BI128" i="95"/>
  <c r="BF128" i="95"/>
  <c r="BC128" i="95"/>
  <c r="BA128" i="95"/>
  <c r="AX128" i="95"/>
  <c r="AV128" i="95"/>
  <c r="AT128" i="95"/>
  <c r="AR128" i="95"/>
  <c r="AP128" i="95"/>
  <c r="AN128" i="95"/>
  <c r="AL128" i="95"/>
  <c r="BY127" i="95"/>
  <c r="BW127" i="95"/>
  <c r="BU127" i="95"/>
  <c r="BS127" i="95"/>
  <c r="BQ127" i="95"/>
  <c r="BO127" i="95"/>
  <c r="BM127" i="95"/>
  <c r="BK127" i="95"/>
  <c r="BI127" i="95"/>
  <c r="BF127" i="95"/>
  <c r="BC127" i="95"/>
  <c r="BA127" i="95"/>
  <c r="AX127" i="95"/>
  <c r="AV127" i="95"/>
  <c r="AT127" i="95"/>
  <c r="AR127" i="95"/>
  <c r="AP127" i="95"/>
  <c r="AN127" i="95"/>
  <c r="AL127" i="95"/>
  <c r="BY124" i="95"/>
  <c r="BW124" i="95"/>
  <c r="BU124" i="95"/>
  <c r="BS124" i="95"/>
  <c r="BQ124" i="95"/>
  <c r="BO124" i="95"/>
  <c r="BM124" i="95"/>
  <c r="BK124" i="95"/>
  <c r="BI124" i="95"/>
  <c r="BF124" i="95"/>
  <c r="BC124" i="95"/>
  <c r="BA124" i="95"/>
  <c r="AX124" i="95"/>
  <c r="AV124" i="95"/>
  <c r="AT124" i="95"/>
  <c r="AR124" i="95"/>
  <c r="AP124" i="95"/>
  <c r="AN124" i="95"/>
  <c r="AL124" i="95"/>
  <c r="BY123" i="95"/>
  <c r="BW123" i="95"/>
  <c r="BU123" i="95"/>
  <c r="BS123" i="95"/>
  <c r="BQ123" i="95"/>
  <c r="BO123" i="95"/>
  <c r="BM123" i="95"/>
  <c r="BK123" i="95"/>
  <c r="BI123" i="95"/>
  <c r="BF123" i="95"/>
  <c r="BC123" i="95"/>
  <c r="BA123" i="95"/>
  <c r="AX123" i="95"/>
  <c r="AV123" i="95"/>
  <c r="AT123" i="95"/>
  <c r="AR123" i="95"/>
  <c r="AP123" i="95"/>
  <c r="AN123" i="95"/>
  <c r="AL123" i="95"/>
  <c r="D123" i="95"/>
  <c r="BY122" i="95"/>
  <c r="BW122" i="95"/>
  <c r="BU122" i="95"/>
  <c r="BS122" i="95"/>
  <c r="BQ122" i="95"/>
  <c r="BO122" i="95"/>
  <c r="BM122" i="95"/>
  <c r="BK122" i="95"/>
  <c r="BI122" i="95"/>
  <c r="BF122" i="95"/>
  <c r="BC122" i="95"/>
  <c r="BA122" i="95"/>
  <c r="AX122" i="95"/>
  <c r="AV122" i="95"/>
  <c r="AT122" i="95"/>
  <c r="AR122" i="95"/>
  <c r="AP122" i="95"/>
  <c r="AN122" i="95"/>
  <c r="AL122" i="95"/>
  <c r="BY121" i="95"/>
  <c r="BW121" i="95"/>
  <c r="BU121" i="95"/>
  <c r="BS121" i="95"/>
  <c r="BQ121" i="95"/>
  <c r="BO121" i="95"/>
  <c r="BM121" i="95"/>
  <c r="BK121" i="95"/>
  <c r="BI121" i="95"/>
  <c r="BF121" i="95"/>
  <c r="BC121" i="95"/>
  <c r="BA121" i="95"/>
  <c r="AX121" i="95"/>
  <c r="AV121" i="95"/>
  <c r="AT121" i="95"/>
  <c r="AR121" i="95"/>
  <c r="AP121" i="95"/>
  <c r="AN121" i="95"/>
  <c r="AL121" i="95"/>
  <c r="D121" i="95"/>
  <c r="BY118" i="95"/>
  <c r="BW118" i="95"/>
  <c r="BU118" i="95"/>
  <c r="BS118" i="95"/>
  <c r="BQ118" i="95"/>
  <c r="BO118" i="95"/>
  <c r="BM118" i="95"/>
  <c r="BK118" i="95"/>
  <c r="BI118" i="95"/>
  <c r="BF118" i="95"/>
  <c r="BC118" i="95"/>
  <c r="BA118" i="95"/>
  <c r="AX118" i="95"/>
  <c r="AV118" i="95"/>
  <c r="AT118" i="95"/>
  <c r="AR118" i="95"/>
  <c r="AP118" i="95"/>
  <c r="AN118" i="95"/>
  <c r="AL118" i="95"/>
  <c r="BY117" i="95"/>
  <c r="BW117" i="95"/>
  <c r="BU117" i="95"/>
  <c r="BS117" i="95"/>
  <c r="BQ117" i="95"/>
  <c r="BO117" i="95"/>
  <c r="BM117" i="95"/>
  <c r="BK117" i="95"/>
  <c r="BI117" i="95"/>
  <c r="BF117" i="95"/>
  <c r="BC117" i="95"/>
  <c r="BA117" i="95"/>
  <c r="AX117" i="95"/>
  <c r="AV117" i="95"/>
  <c r="AT117" i="95"/>
  <c r="AR117" i="95"/>
  <c r="AP117" i="95"/>
  <c r="AN117" i="95"/>
  <c r="AL117" i="95"/>
  <c r="D117" i="95"/>
  <c r="BY116" i="95"/>
  <c r="BW116" i="95"/>
  <c r="BU116" i="95"/>
  <c r="BS116" i="95"/>
  <c r="BQ116" i="95"/>
  <c r="BO116" i="95"/>
  <c r="BM116" i="95"/>
  <c r="BK116" i="95"/>
  <c r="BI116" i="95"/>
  <c r="BF116" i="95"/>
  <c r="BC116" i="95"/>
  <c r="BA116" i="95"/>
  <c r="AX116" i="95"/>
  <c r="AV116" i="95"/>
  <c r="AT116" i="95"/>
  <c r="AR116" i="95"/>
  <c r="AP116" i="95"/>
  <c r="AN116" i="95"/>
  <c r="AL116" i="95"/>
  <c r="BY115" i="95"/>
  <c r="BW115" i="95"/>
  <c r="BU115" i="95"/>
  <c r="BS115" i="95"/>
  <c r="BQ115" i="95"/>
  <c r="BO115" i="95"/>
  <c r="BM115" i="95"/>
  <c r="BK115" i="95"/>
  <c r="BI115" i="95"/>
  <c r="BF115" i="95"/>
  <c r="BC115" i="95"/>
  <c r="BA115" i="95"/>
  <c r="AX115" i="95"/>
  <c r="AV115" i="95"/>
  <c r="AT115" i="95"/>
  <c r="AR115" i="95"/>
  <c r="AP115" i="95"/>
  <c r="AN115" i="95"/>
  <c r="AL115" i="95"/>
  <c r="D115" i="95"/>
  <c r="BY114" i="95"/>
  <c r="BW114" i="95"/>
  <c r="BU114" i="95"/>
  <c r="BS114" i="95"/>
  <c r="BQ114" i="95"/>
  <c r="BO114" i="95"/>
  <c r="BM114" i="95"/>
  <c r="BK114" i="95"/>
  <c r="BI114" i="95"/>
  <c r="BF114" i="95"/>
  <c r="BC114" i="95"/>
  <c r="BA114" i="95"/>
  <c r="AX114" i="95"/>
  <c r="AV114" i="95"/>
  <c r="AT114" i="95"/>
  <c r="AR114" i="95"/>
  <c r="AP114" i="95"/>
  <c r="AN114" i="95"/>
  <c r="AL114" i="95"/>
  <c r="BY113" i="95"/>
  <c r="BW113" i="95"/>
  <c r="BU113" i="95"/>
  <c r="BS113" i="95"/>
  <c r="BQ113" i="95"/>
  <c r="BO113" i="95"/>
  <c r="BM113" i="95"/>
  <c r="BK113" i="95"/>
  <c r="BI113" i="95"/>
  <c r="BF113" i="95"/>
  <c r="BC113" i="95"/>
  <c r="BA113" i="95"/>
  <c r="AX113" i="95"/>
  <c r="AV113" i="95"/>
  <c r="AT113" i="95"/>
  <c r="AR113" i="95"/>
  <c r="AP113" i="95"/>
  <c r="AN113" i="95"/>
  <c r="AL113" i="95"/>
  <c r="D113" i="95"/>
  <c r="BY44" i="95"/>
  <c r="BW44" i="95"/>
  <c r="BU44" i="95"/>
  <c r="BS44" i="95"/>
  <c r="BQ44" i="95"/>
  <c r="BO44" i="95"/>
  <c r="BM44" i="95"/>
  <c r="BK44" i="95"/>
  <c r="BI44" i="95"/>
  <c r="BF44" i="95"/>
  <c r="BC44" i="95"/>
  <c r="BA44" i="95"/>
  <c r="AX44" i="95"/>
  <c r="AV44" i="95"/>
  <c r="AT44" i="95"/>
  <c r="AR44" i="95"/>
  <c r="AP44" i="95"/>
  <c r="AN44" i="95"/>
  <c r="AL44" i="95"/>
  <c r="BY43" i="95"/>
  <c r="BW43" i="95"/>
  <c r="BU43" i="95"/>
  <c r="BS43" i="95"/>
  <c r="BQ43" i="95"/>
  <c r="BO43" i="95"/>
  <c r="BM43" i="95"/>
  <c r="BK43" i="95"/>
  <c r="BI43" i="95"/>
  <c r="BF43" i="95"/>
  <c r="BC43" i="95"/>
  <c r="BA43" i="95"/>
  <c r="AX43" i="95"/>
  <c r="AV43" i="95"/>
  <c r="AT43" i="95"/>
  <c r="AR43" i="95"/>
  <c r="AP43" i="95"/>
  <c r="AN43" i="95"/>
  <c r="AL43" i="95"/>
  <c r="D43" i="95"/>
  <c r="BY112" i="95"/>
  <c r="BW112" i="95"/>
  <c r="BU112" i="95"/>
  <c r="BS112" i="95"/>
  <c r="BQ112" i="95"/>
  <c r="BO112" i="95"/>
  <c r="BM112" i="95"/>
  <c r="BK112" i="95"/>
  <c r="BI112" i="95"/>
  <c r="BF112" i="95"/>
  <c r="BC112" i="95"/>
  <c r="BA112" i="95"/>
  <c r="AX112" i="95"/>
  <c r="AV112" i="95"/>
  <c r="AT112" i="95"/>
  <c r="AR112" i="95"/>
  <c r="AP112" i="95"/>
  <c r="AN112" i="95"/>
  <c r="AL112" i="95"/>
  <c r="BY111" i="95"/>
  <c r="BW111" i="95"/>
  <c r="BU111" i="95"/>
  <c r="BS111" i="95"/>
  <c r="BQ111" i="95"/>
  <c r="BO111" i="95"/>
  <c r="BM111" i="95"/>
  <c r="BK111" i="95"/>
  <c r="BI111" i="95"/>
  <c r="BF111" i="95"/>
  <c r="BC111" i="95"/>
  <c r="BA111" i="95"/>
  <c r="AX111" i="95"/>
  <c r="AV111" i="95"/>
  <c r="AT111" i="95"/>
  <c r="AR111" i="95"/>
  <c r="AP111" i="95"/>
  <c r="AN111" i="95"/>
  <c r="AL111" i="95"/>
  <c r="D111" i="95"/>
  <c r="BY110" i="95"/>
  <c r="BW110" i="95"/>
  <c r="BU110" i="95"/>
  <c r="BS110" i="95"/>
  <c r="BQ110" i="95"/>
  <c r="BO110" i="95"/>
  <c r="BM110" i="95"/>
  <c r="BK110" i="95"/>
  <c r="BI110" i="95"/>
  <c r="BF110" i="95"/>
  <c r="BC110" i="95"/>
  <c r="BA110" i="95"/>
  <c r="AX110" i="95"/>
  <c r="AV110" i="95"/>
  <c r="AT110" i="95"/>
  <c r="AR110" i="95"/>
  <c r="AP110" i="95"/>
  <c r="AN110" i="95"/>
  <c r="AL110" i="95"/>
  <c r="BY109" i="95"/>
  <c r="BW109" i="95"/>
  <c r="BU109" i="95"/>
  <c r="BS109" i="95"/>
  <c r="BQ109" i="95"/>
  <c r="BO109" i="95"/>
  <c r="BM109" i="95"/>
  <c r="BK109" i="95"/>
  <c r="BI109" i="95"/>
  <c r="BF109" i="95"/>
  <c r="BC109" i="95"/>
  <c r="BA109" i="95"/>
  <c r="AX109" i="95"/>
  <c r="AV109" i="95"/>
  <c r="AT109" i="95"/>
  <c r="AR109" i="95"/>
  <c r="AP109" i="95"/>
  <c r="AN109" i="95"/>
  <c r="AL109" i="95"/>
  <c r="D109" i="95"/>
  <c r="BY100" i="95"/>
  <c r="BW100" i="95"/>
  <c r="BU100" i="95"/>
  <c r="BS100" i="95"/>
  <c r="BQ100" i="95"/>
  <c r="BO100" i="95"/>
  <c r="BM100" i="95"/>
  <c r="BK100" i="95"/>
  <c r="BI100" i="95"/>
  <c r="BF100" i="95"/>
  <c r="BC100" i="95"/>
  <c r="BA100" i="95"/>
  <c r="AX100" i="95"/>
  <c r="AV100" i="95"/>
  <c r="AT100" i="95"/>
  <c r="AR100" i="95"/>
  <c r="AP100" i="95"/>
  <c r="AN100" i="95"/>
  <c r="AL100" i="95"/>
  <c r="BY99" i="95"/>
  <c r="BW99" i="95"/>
  <c r="BU99" i="95"/>
  <c r="BS99" i="95"/>
  <c r="BQ99" i="95"/>
  <c r="BO99" i="95"/>
  <c r="BM99" i="95"/>
  <c r="BK99" i="95"/>
  <c r="BI99" i="95"/>
  <c r="BF99" i="95"/>
  <c r="BC99" i="95"/>
  <c r="BA99" i="95"/>
  <c r="AX99" i="95"/>
  <c r="AV99" i="95"/>
  <c r="AT99" i="95"/>
  <c r="AR99" i="95"/>
  <c r="AP99" i="95"/>
  <c r="AN99" i="95"/>
  <c r="AL99" i="95"/>
  <c r="D99" i="95"/>
  <c r="BY96" i="95"/>
  <c r="BW96" i="95"/>
  <c r="BU96" i="95"/>
  <c r="BS96" i="95"/>
  <c r="BQ96" i="95"/>
  <c r="BO96" i="95"/>
  <c r="BM96" i="95"/>
  <c r="BK96" i="95"/>
  <c r="BI96" i="95"/>
  <c r="BF96" i="95"/>
  <c r="BC96" i="95"/>
  <c r="BA96" i="95"/>
  <c r="AX96" i="95"/>
  <c r="AV96" i="95"/>
  <c r="AT96" i="95"/>
  <c r="AR96" i="95"/>
  <c r="AP96" i="95"/>
  <c r="AN96" i="95"/>
  <c r="AL96" i="95"/>
  <c r="BY95" i="95"/>
  <c r="BW95" i="95"/>
  <c r="BU95" i="95"/>
  <c r="BS95" i="95"/>
  <c r="BQ95" i="95"/>
  <c r="BO95" i="95"/>
  <c r="BM95" i="95"/>
  <c r="BK95" i="95"/>
  <c r="BI95" i="95"/>
  <c r="BF95" i="95"/>
  <c r="BC95" i="95"/>
  <c r="BA95" i="95"/>
  <c r="AX95" i="95"/>
  <c r="AV95" i="95"/>
  <c r="AT95" i="95"/>
  <c r="AR95" i="95"/>
  <c r="AP95" i="95"/>
  <c r="AN95" i="95"/>
  <c r="AL95" i="95"/>
  <c r="D95" i="95"/>
  <c r="BY94" i="95"/>
  <c r="BW94" i="95"/>
  <c r="BU94" i="95"/>
  <c r="BS94" i="95"/>
  <c r="BQ94" i="95"/>
  <c r="BO94" i="95"/>
  <c r="BM94" i="95"/>
  <c r="BK94" i="95"/>
  <c r="BI94" i="95"/>
  <c r="BF94" i="95"/>
  <c r="BC94" i="95"/>
  <c r="BA94" i="95"/>
  <c r="AX94" i="95"/>
  <c r="AV94" i="95"/>
  <c r="AT94" i="95"/>
  <c r="AR94" i="95"/>
  <c r="AP94" i="95"/>
  <c r="AN94" i="95"/>
  <c r="AL94" i="95"/>
  <c r="BY93" i="95"/>
  <c r="BW93" i="95"/>
  <c r="BU93" i="95"/>
  <c r="BS93" i="95"/>
  <c r="BQ93" i="95"/>
  <c r="BO93" i="95"/>
  <c r="BM93" i="95"/>
  <c r="BK93" i="95"/>
  <c r="BI93" i="95"/>
  <c r="BF93" i="95"/>
  <c r="BC93" i="95"/>
  <c r="BA93" i="95"/>
  <c r="AX93" i="95"/>
  <c r="AV93" i="95"/>
  <c r="AT93" i="95"/>
  <c r="AR93" i="95"/>
  <c r="AP93" i="95"/>
  <c r="AN93" i="95"/>
  <c r="AL93" i="95"/>
  <c r="D93" i="95"/>
  <c r="BY90" i="95"/>
  <c r="BW90" i="95"/>
  <c r="BU90" i="95"/>
  <c r="BS90" i="95"/>
  <c r="BQ90" i="95"/>
  <c r="BO90" i="95"/>
  <c r="BM90" i="95"/>
  <c r="BK90" i="95"/>
  <c r="BI90" i="95"/>
  <c r="BF90" i="95"/>
  <c r="BC90" i="95"/>
  <c r="BA90" i="95"/>
  <c r="AX90" i="95"/>
  <c r="AV90" i="95"/>
  <c r="AT90" i="95"/>
  <c r="AR90" i="95"/>
  <c r="AP90" i="95"/>
  <c r="AN90" i="95"/>
  <c r="AL90" i="95"/>
  <c r="BY89" i="95"/>
  <c r="BW89" i="95"/>
  <c r="BU89" i="95"/>
  <c r="BS89" i="95"/>
  <c r="BQ89" i="95"/>
  <c r="BO89" i="95"/>
  <c r="BM89" i="95"/>
  <c r="BK89" i="95"/>
  <c r="BI89" i="95"/>
  <c r="BF89" i="95"/>
  <c r="BC89" i="95"/>
  <c r="BA89" i="95"/>
  <c r="AX89" i="95"/>
  <c r="AV89" i="95"/>
  <c r="AT89" i="95"/>
  <c r="AR89" i="95"/>
  <c r="AP89" i="95"/>
  <c r="AN89" i="95"/>
  <c r="AL89" i="95"/>
  <c r="D89" i="95"/>
  <c r="BY88" i="95"/>
  <c r="BW88" i="95"/>
  <c r="BU88" i="95"/>
  <c r="BS88" i="95"/>
  <c r="BQ88" i="95"/>
  <c r="BO88" i="95"/>
  <c r="BM88" i="95"/>
  <c r="BK88" i="95"/>
  <c r="BI88" i="95"/>
  <c r="BF88" i="95"/>
  <c r="BC88" i="95"/>
  <c r="BA88" i="95"/>
  <c r="AX88" i="95"/>
  <c r="AV88" i="95"/>
  <c r="AT88" i="95"/>
  <c r="AR88" i="95"/>
  <c r="AP88" i="95"/>
  <c r="AN88" i="95"/>
  <c r="AL88" i="95"/>
  <c r="BY87" i="95"/>
  <c r="BW87" i="95"/>
  <c r="BU87" i="95"/>
  <c r="BS87" i="95"/>
  <c r="BQ87" i="95"/>
  <c r="BO87" i="95"/>
  <c r="BM87" i="95"/>
  <c r="BK87" i="95"/>
  <c r="BI87" i="95"/>
  <c r="BF87" i="95"/>
  <c r="BC87" i="95"/>
  <c r="BA87" i="95"/>
  <c r="AX87" i="95"/>
  <c r="AV87" i="95"/>
  <c r="AT87" i="95"/>
  <c r="AR87" i="95"/>
  <c r="AP87" i="95"/>
  <c r="AN87" i="95"/>
  <c r="AL87" i="95"/>
  <c r="D87" i="95"/>
  <c r="BY84" i="95"/>
  <c r="BW84" i="95"/>
  <c r="BU84" i="95"/>
  <c r="BS84" i="95"/>
  <c r="BQ84" i="95"/>
  <c r="BO84" i="95"/>
  <c r="BM84" i="95"/>
  <c r="BK84" i="95"/>
  <c r="BI84" i="95"/>
  <c r="BF84" i="95"/>
  <c r="BC84" i="95"/>
  <c r="BA84" i="95"/>
  <c r="AX84" i="95"/>
  <c r="AV84" i="95"/>
  <c r="AT84" i="95"/>
  <c r="AR84" i="95"/>
  <c r="AP84" i="95"/>
  <c r="AN84" i="95"/>
  <c r="AL84" i="95"/>
  <c r="BY83" i="95"/>
  <c r="BW83" i="95"/>
  <c r="BU83" i="95"/>
  <c r="BS83" i="95"/>
  <c r="BQ83" i="95"/>
  <c r="BO83" i="95"/>
  <c r="BM83" i="95"/>
  <c r="BK83" i="95"/>
  <c r="BI83" i="95"/>
  <c r="BF83" i="95"/>
  <c r="BC83" i="95"/>
  <c r="BA83" i="95"/>
  <c r="AX83" i="95"/>
  <c r="AV83" i="95"/>
  <c r="AT83" i="95"/>
  <c r="AR83" i="95"/>
  <c r="AP83" i="95"/>
  <c r="AN83" i="95"/>
  <c r="AL83" i="95"/>
  <c r="BY78" i="95"/>
  <c r="BW78" i="95"/>
  <c r="BU78" i="95"/>
  <c r="BS78" i="95"/>
  <c r="BQ78" i="95"/>
  <c r="BO78" i="95"/>
  <c r="BM78" i="95"/>
  <c r="BK78" i="95"/>
  <c r="BI78" i="95"/>
  <c r="BF78" i="95"/>
  <c r="BC78" i="95"/>
  <c r="BA78" i="95"/>
  <c r="AX78" i="95"/>
  <c r="AV78" i="95"/>
  <c r="AT78" i="95"/>
  <c r="AR78" i="95"/>
  <c r="AP78" i="95"/>
  <c r="AN78" i="95"/>
  <c r="AL78" i="95"/>
  <c r="BY77" i="95"/>
  <c r="BW77" i="95"/>
  <c r="BU77" i="95"/>
  <c r="BS77" i="95"/>
  <c r="BQ77" i="95"/>
  <c r="BO77" i="95"/>
  <c r="BM77" i="95"/>
  <c r="BK77" i="95"/>
  <c r="BI77" i="95"/>
  <c r="BF77" i="95"/>
  <c r="BC77" i="95"/>
  <c r="BA77" i="95"/>
  <c r="AX77" i="95"/>
  <c r="AV77" i="95"/>
  <c r="AT77" i="95"/>
  <c r="AR77" i="95"/>
  <c r="AP77" i="95"/>
  <c r="AN77" i="95"/>
  <c r="AL77" i="95"/>
  <c r="D77" i="95"/>
  <c r="BY60" i="95"/>
  <c r="BW60" i="95"/>
  <c r="BU60" i="95"/>
  <c r="BS60" i="95"/>
  <c r="BQ60" i="95"/>
  <c r="BO60" i="95"/>
  <c r="BM60" i="95"/>
  <c r="BK60" i="95"/>
  <c r="BI60" i="95"/>
  <c r="BF60" i="95"/>
  <c r="BC60" i="95"/>
  <c r="BA60" i="95"/>
  <c r="AX60" i="95"/>
  <c r="AV60" i="95"/>
  <c r="AT60" i="95"/>
  <c r="AR60" i="95"/>
  <c r="AP60" i="95"/>
  <c r="AN60" i="95"/>
  <c r="AL60" i="95"/>
  <c r="BY59" i="95"/>
  <c r="BW59" i="95"/>
  <c r="BU59" i="95"/>
  <c r="BS59" i="95"/>
  <c r="BQ59" i="95"/>
  <c r="BO59" i="95"/>
  <c r="BM59" i="95"/>
  <c r="BK59" i="95"/>
  <c r="BI59" i="95"/>
  <c r="BF59" i="95"/>
  <c r="BC59" i="95"/>
  <c r="BA59" i="95"/>
  <c r="AX59" i="95"/>
  <c r="AV59" i="95"/>
  <c r="AT59" i="95"/>
  <c r="AR59" i="95"/>
  <c r="AP59" i="95"/>
  <c r="AN59" i="95"/>
  <c r="AL59" i="95"/>
  <c r="BY58" i="95"/>
  <c r="BW58" i="95"/>
  <c r="BU58" i="95"/>
  <c r="BS58" i="95"/>
  <c r="BQ58" i="95"/>
  <c r="BO58" i="95"/>
  <c r="BM58" i="95"/>
  <c r="BK58" i="95"/>
  <c r="BI58" i="95"/>
  <c r="BF58" i="95"/>
  <c r="BC58" i="95"/>
  <c r="BA58" i="95"/>
  <c r="AX58" i="95"/>
  <c r="AV58" i="95"/>
  <c r="AT58" i="95"/>
  <c r="AR58" i="95"/>
  <c r="AP58" i="95"/>
  <c r="AN58" i="95"/>
  <c r="AL58" i="95"/>
  <c r="BY57" i="95"/>
  <c r="BW57" i="95"/>
  <c r="BU57" i="95"/>
  <c r="BS57" i="95"/>
  <c r="BQ57" i="95"/>
  <c r="BO57" i="95"/>
  <c r="BM57" i="95"/>
  <c r="BK57" i="95"/>
  <c r="BI57" i="95"/>
  <c r="BF57" i="95"/>
  <c r="BC57" i="95"/>
  <c r="BA57" i="95"/>
  <c r="AX57" i="95"/>
  <c r="AV57" i="95"/>
  <c r="AT57" i="95"/>
  <c r="AR57" i="95"/>
  <c r="AP57" i="95"/>
  <c r="AN57" i="95"/>
  <c r="AL57" i="95"/>
  <c r="D57" i="95"/>
  <c r="BY56" i="95"/>
  <c r="BW56" i="95"/>
  <c r="BU56" i="95"/>
  <c r="BS56" i="95"/>
  <c r="BQ56" i="95"/>
  <c r="BO56" i="95"/>
  <c r="BM56" i="95"/>
  <c r="BK56" i="95"/>
  <c r="BI56" i="95"/>
  <c r="BF56" i="95"/>
  <c r="BC56" i="95"/>
  <c r="BA56" i="95"/>
  <c r="AX56" i="95"/>
  <c r="AV56" i="95"/>
  <c r="AT56" i="95"/>
  <c r="AR56" i="95"/>
  <c r="AP56" i="95"/>
  <c r="AN56" i="95"/>
  <c r="AL56" i="95"/>
  <c r="BY55" i="95"/>
  <c r="BW55" i="95"/>
  <c r="BU55" i="95"/>
  <c r="BS55" i="95"/>
  <c r="BQ55" i="95"/>
  <c r="BO55" i="95"/>
  <c r="BM55" i="95"/>
  <c r="BK55" i="95"/>
  <c r="BI55" i="95"/>
  <c r="BF55" i="95"/>
  <c r="BC55" i="95"/>
  <c r="BA55" i="95"/>
  <c r="AX55" i="95"/>
  <c r="AV55" i="95"/>
  <c r="AT55" i="95"/>
  <c r="AR55" i="95"/>
  <c r="AP55" i="95"/>
  <c r="AN55" i="95"/>
  <c r="AL55" i="95"/>
  <c r="D55" i="95"/>
  <c r="BY54" i="95"/>
  <c r="BW54" i="95"/>
  <c r="BU54" i="95"/>
  <c r="BS54" i="95"/>
  <c r="BQ54" i="95"/>
  <c r="BO54" i="95"/>
  <c r="BM54" i="95"/>
  <c r="BK54" i="95"/>
  <c r="BI54" i="95"/>
  <c r="BF54" i="95"/>
  <c r="BC54" i="95"/>
  <c r="BA54" i="95"/>
  <c r="AX54" i="95"/>
  <c r="AV54" i="95"/>
  <c r="AT54" i="95"/>
  <c r="AR54" i="95"/>
  <c r="AP54" i="95"/>
  <c r="AN54" i="95"/>
  <c r="AL54" i="95"/>
  <c r="BY53" i="95"/>
  <c r="BW53" i="95"/>
  <c r="BU53" i="95"/>
  <c r="BS53" i="95"/>
  <c r="BQ53" i="95"/>
  <c r="BO53" i="95"/>
  <c r="BM53" i="95"/>
  <c r="BK53" i="95"/>
  <c r="BI53" i="95"/>
  <c r="BF53" i="95"/>
  <c r="BC53" i="95"/>
  <c r="BA53" i="95"/>
  <c r="AX53" i="95"/>
  <c r="AV53" i="95"/>
  <c r="AT53" i="95"/>
  <c r="AR53" i="95"/>
  <c r="AP53" i="95"/>
  <c r="AN53" i="95"/>
  <c r="AL53" i="95"/>
  <c r="D53" i="95"/>
  <c r="BY52" i="95"/>
  <c r="BW52" i="95"/>
  <c r="BU52" i="95"/>
  <c r="BS52" i="95"/>
  <c r="BQ52" i="95"/>
  <c r="BO52" i="95"/>
  <c r="BM52" i="95"/>
  <c r="BK52" i="95"/>
  <c r="BI52" i="95"/>
  <c r="BF52" i="95"/>
  <c r="BC52" i="95"/>
  <c r="BA52" i="95"/>
  <c r="AX52" i="95"/>
  <c r="AV52" i="95"/>
  <c r="AT52" i="95"/>
  <c r="AR52" i="95"/>
  <c r="AP52" i="95"/>
  <c r="AN52" i="95"/>
  <c r="AL52" i="95"/>
  <c r="BY51" i="95"/>
  <c r="BW51" i="95"/>
  <c r="BU51" i="95"/>
  <c r="BS51" i="95"/>
  <c r="BQ51" i="95"/>
  <c r="BO51" i="95"/>
  <c r="BM51" i="95"/>
  <c r="BK51" i="95"/>
  <c r="BI51" i="95"/>
  <c r="BF51" i="95"/>
  <c r="BC51" i="95"/>
  <c r="BA51" i="95"/>
  <c r="AX51" i="95"/>
  <c r="AV51" i="95"/>
  <c r="AT51" i="95"/>
  <c r="AR51" i="95"/>
  <c r="AP51" i="95"/>
  <c r="AN51" i="95"/>
  <c r="AL51" i="95"/>
  <c r="BY50" i="95"/>
  <c r="BW50" i="95"/>
  <c r="BU50" i="95"/>
  <c r="BS50" i="95"/>
  <c r="BQ50" i="95"/>
  <c r="BO50" i="95"/>
  <c r="BM50" i="95"/>
  <c r="BK50" i="95"/>
  <c r="BI50" i="95"/>
  <c r="BF50" i="95"/>
  <c r="BC50" i="95"/>
  <c r="BA50" i="95"/>
  <c r="AX50" i="95"/>
  <c r="AV50" i="95"/>
  <c r="AT50" i="95"/>
  <c r="AR50" i="95"/>
  <c r="AP50" i="95"/>
  <c r="AN50" i="95"/>
  <c r="AL50" i="95"/>
  <c r="BY49" i="95"/>
  <c r="BW49" i="95"/>
  <c r="BU49" i="95"/>
  <c r="BS49" i="95"/>
  <c r="BQ49" i="95"/>
  <c r="BO49" i="95"/>
  <c r="BM49" i="95"/>
  <c r="BK49" i="95"/>
  <c r="BI49" i="95"/>
  <c r="BF49" i="95"/>
  <c r="BC49" i="95"/>
  <c r="BA49" i="95"/>
  <c r="AX49" i="95"/>
  <c r="AV49" i="95"/>
  <c r="AT49" i="95"/>
  <c r="AR49" i="95"/>
  <c r="AP49" i="95"/>
  <c r="AN49" i="95"/>
  <c r="AL49" i="95"/>
  <c r="D49" i="95"/>
  <c r="BY42" i="95"/>
  <c r="BW42" i="95"/>
  <c r="BU42" i="95"/>
  <c r="BS42" i="95"/>
  <c r="BQ42" i="95"/>
  <c r="BO42" i="95"/>
  <c r="BM42" i="95"/>
  <c r="BK42" i="95"/>
  <c r="BI42" i="95"/>
  <c r="BF42" i="95"/>
  <c r="BC42" i="95"/>
  <c r="BA42" i="95"/>
  <c r="AX42" i="95"/>
  <c r="AV42" i="95"/>
  <c r="AT42" i="95"/>
  <c r="AR42" i="95"/>
  <c r="AP42" i="95"/>
  <c r="AN42" i="95"/>
  <c r="AL42" i="95"/>
  <c r="BY41" i="95"/>
  <c r="BW41" i="95"/>
  <c r="BU41" i="95"/>
  <c r="BS41" i="95"/>
  <c r="BQ41" i="95"/>
  <c r="BO41" i="95"/>
  <c r="BM41" i="95"/>
  <c r="BK41" i="95"/>
  <c r="BI41" i="95"/>
  <c r="BF41" i="95"/>
  <c r="BC41" i="95"/>
  <c r="BA41" i="95"/>
  <c r="AX41" i="95"/>
  <c r="AV41" i="95"/>
  <c r="AT41" i="95"/>
  <c r="AR41" i="95"/>
  <c r="AP41" i="95"/>
  <c r="AN41" i="95"/>
  <c r="AL41" i="95"/>
  <c r="D41" i="95"/>
  <c r="BY40" i="95"/>
  <c r="BW40" i="95"/>
  <c r="BU40" i="95"/>
  <c r="BS40" i="95"/>
  <c r="BQ40" i="95"/>
  <c r="BO40" i="95"/>
  <c r="BM40" i="95"/>
  <c r="BK40" i="95"/>
  <c r="BI40" i="95"/>
  <c r="BF40" i="95"/>
  <c r="BC40" i="95"/>
  <c r="BA40" i="95"/>
  <c r="AX40" i="95"/>
  <c r="AV40" i="95"/>
  <c r="AT40" i="95"/>
  <c r="AR40" i="95"/>
  <c r="AP40" i="95"/>
  <c r="AN40" i="95"/>
  <c r="AL40" i="95"/>
  <c r="BY39" i="95"/>
  <c r="BW39" i="95"/>
  <c r="BU39" i="95"/>
  <c r="BS39" i="95"/>
  <c r="BQ39" i="95"/>
  <c r="BO39" i="95"/>
  <c r="BM39" i="95"/>
  <c r="BK39" i="95"/>
  <c r="BI39" i="95"/>
  <c r="BF39" i="95"/>
  <c r="BC39" i="95"/>
  <c r="BA39" i="95"/>
  <c r="AX39" i="95"/>
  <c r="AV39" i="95"/>
  <c r="AT39" i="95"/>
  <c r="AR39" i="95"/>
  <c r="AP39" i="95"/>
  <c r="AN39" i="95"/>
  <c r="AL39" i="95"/>
  <c r="D39" i="95"/>
  <c r="BY38" i="95"/>
  <c r="BW38" i="95"/>
  <c r="BU38" i="95"/>
  <c r="BS38" i="95"/>
  <c r="BQ38" i="95"/>
  <c r="BO38" i="95"/>
  <c r="BM38" i="95"/>
  <c r="BK38" i="95"/>
  <c r="BI38" i="95"/>
  <c r="BF38" i="95"/>
  <c r="BC38" i="95"/>
  <c r="BA38" i="95"/>
  <c r="AX38" i="95"/>
  <c r="AV38" i="95"/>
  <c r="AT38" i="95"/>
  <c r="AR38" i="95"/>
  <c r="AP38" i="95"/>
  <c r="AN38" i="95"/>
  <c r="AL38" i="95"/>
  <c r="BY37" i="95"/>
  <c r="BW37" i="95"/>
  <c r="BU37" i="95"/>
  <c r="BS37" i="95"/>
  <c r="BQ37" i="95"/>
  <c r="BO37" i="95"/>
  <c r="BM37" i="95"/>
  <c r="BK37" i="95"/>
  <c r="BI37" i="95"/>
  <c r="BF37" i="95"/>
  <c r="BC37" i="95"/>
  <c r="BA37" i="95"/>
  <c r="AX37" i="95"/>
  <c r="AV37" i="95"/>
  <c r="AT37" i="95"/>
  <c r="AR37" i="95"/>
  <c r="AP37" i="95"/>
  <c r="AN37" i="95"/>
  <c r="AL37" i="95"/>
  <c r="D37" i="95"/>
  <c r="BY34" i="95"/>
  <c r="BW34" i="95"/>
  <c r="BU34" i="95"/>
  <c r="BS34" i="95"/>
  <c r="BQ34" i="95"/>
  <c r="BO34" i="95"/>
  <c r="BM34" i="95"/>
  <c r="BK34" i="95"/>
  <c r="BI34" i="95"/>
  <c r="BF34" i="95"/>
  <c r="BC34" i="95"/>
  <c r="BA34" i="95"/>
  <c r="AX34" i="95"/>
  <c r="AV34" i="95"/>
  <c r="AT34" i="95"/>
  <c r="AR34" i="95"/>
  <c r="AP34" i="95"/>
  <c r="AN34" i="95"/>
  <c r="AL34" i="95"/>
  <c r="BY33" i="95"/>
  <c r="BW33" i="95"/>
  <c r="BU33" i="95"/>
  <c r="BS33" i="95"/>
  <c r="BQ33" i="95"/>
  <c r="BO33" i="95"/>
  <c r="BM33" i="95"/>
  <c r="BK33" i="95"/>
  <c r="BI33" i="95"/>
  <c r="BF33" i="95"/>
  <c r="BC33" i="95"/>
  <c r="BA33" i="95"/>
  <c r="AX33" i="95"/>
  <c r="AV33" i="95"/>
  <c r="AT33" i="95"/>
  <c r="AR33" i="95"/>
  <c r="AP33" i="95"/>
  <c r="AN33" i="95"/>
  <c r="AL33" i="95"/>
  <c r="D33" i="95"/>
  <c r="BY28" i="95"/>
  <c r="BW28" i="95"/>
  <c r="BU28" i="95"/>
  <c r="BS28" i="95"/>
  <c r="BQ28" i="95"/>
  <c r="BO28" i="95"/>
  <c r="BM28" i="95"/>
  <c r="BK28" i="95"/>
  <c r="BI28" i="95"/>
  <c r="BF28" i="95"/>
  <c r="BC28" i="95"/>
  <c r="BA28" i="95"/>
  <c r="AX28" i="95"/>
  <c r="AV28" i="95"/>
  <c r="AT28" i="95"/>
  <c r="AR28" i="95"/>
  <c r="AP28" i="95"/>
  <c r="AN28" i="95"/>
  <c r="AL28" i="95"/>
  <c r="BY27" i="95"/>
  <c r="BW27" i="95"/>
  <c r="BU27" i="95"/>
  <c r="BS27" i="95"/>
  <c r="BQ27" i="95"/>
  <c r="BO27" i="95"/>
  <c r="BM27" i="95"/>
  <c r="BK27" i="95"/>
  <c r="BI27" i="95"/>
  <c r="BF27" i="95"/>
  <c r="BC27" i="95"/>
  <c r="BA27" i="95"/>
  <c r="AX27" i="95"/>
  <c r="AV27" i="95"/>
  <c r="AT27" i="95"/>
  <c r="AR27" i="95"/>
  <c r="AP27" i="95"/>
  <c r="AN27" i="95"/>
  <c r="AL27" i="95"/>
  <c r="D27" i="95"/>
  <c r="BY22" i="95"/>
  <c r="BW22" i="95"/>
  <c r="BU22" i="95"/>
  <c r="BS22" i="95"/>
  <c r="BQ22" i="95"/>
  <c r="BO22" i="95"/>
  <c r="BM22" i="95"/>
  <c r="BK22" i="95"/>
  <c r="BI22" i="95"/>
  <c r="BF22" i="95"/>
  <c r="BC22" i="95"/>
  <c r="BA22" i="95"/>
  <c r="AX22" i="95"/>
  <c r="AV22" i="95"/>
  <c r="AT22" i="95"/>
  <c r="AR22" i="95"/>
  <c r="AP22" i="95"/>
  <c r="AN22" i="95"/>
  <c r="AL22" i="95"/>
  <c r="BY21" i="95"/>
  <c r="BW21" i="95"/>
  <c r="BU21" i="95"/>
  <c r="BS21" i="95"/>
  <c r="BQ21" i="95"/>
  <c r="BO21" i="95"/>
  <c r="BM21" i="95"/>
  <c r="BK21" i="95"/>
  <c r="BI21" i="95"/>
  <c r="BF21" i="95"/>
  <c r="BC21" i="95"/>
  <c r="BA21" i="95"/>
  <c r="AX21" i="95"/>
  <c r="AV21" i="95"/>
  <c r="AT21" i="95"/>
  <c r="AR21" i="95"/>
  <c r="AP21" i="95"/>
  <c r="AN21" i="95"/>
  <c r="AL21" i="95"/>
  <c r="D21" i="95"/>
  <c r="BY184" i="94"/>
  <c r="BW184" i="94"/>
  <c r="BU184" i="94"/>
  <c r="BS184" i="94"/>
  <c r="BQ184" i="94"/>
  <c r="BO184" i="94"/>
  <c r="BM184" i="94"/>
  <c r="BK184" i="94"/>
  <c r="BI184" i="94"/>
  <c r="BF184" i="94"/>
  <c r="BC184" i="94"/>
  <c r="BA184" i="94"/>
  <c r="AX184" i="94"/>
  <c r="AV184" i="94"/>
  <c r="AT184" i="94"/>
  <c r="AR184" i="94"/>
  <c r="AP184" i="94"/>
  <c r="AN184" i="94"/>
  <c r="AL184" i="94"/>
  <c r="BY183" i="94"/>
  <c r="BW183" i="94"/>
  <c r="BU183" i="94"/>
  <c r="BS183" i="94"/>
  <c r="BQ183" i="94"/>
  <c r="BO183" i="94"/>
  <c r="BM183" i="94"/>
  <c r="BK183" i="94"/>
  <c r="BI183" i="94"/>
  <c r="BF183" i="94"/>
  <c r="BC183" i="94"/>
  <c r="BA183" i="94"/>
  <c r="AX183" i="94"/>
  <c r="AV183" i="94"/>
  <c r="AT183" i="94"/>
  <c r="AR183" i="94"/>
  <c r="AP183" i="94"/>
  <c r="AN183" i="94"/>
  <c r="AL183" i="94"/>
  <c r="D183" i="94"/>
  <c r="BY198" i="94"/>
  <c r="BW198" i="94"/>
  <c r="BU198" i="94"/>
  <c r="BS198" i="94"/>
  <c r="BQ198" i="94"/>
  <c r="BO198" i="94"/>
  <c r="BM198" i="94"/>
  <c r="BK198" i="94"/>
  <c r="BI198" i="94"/>
  <c r="BF198" i="94"/>
  <c r="BC198" i="94"/>
  <c r="BA198" i="94"/>
  <c r="AX198" i="94"/>
  <c r="AV198" i="94"/>
  <c r="AT198" i="94"/>
  <c r="AR198" i="94"/>
  <c r="AP198" i="94"/>
  <c r="AN198" i="94"/>
  <c r="AL198" i="94"/>
  <c r="BY197" i="94"/>
  <c r="BW197" i="94"/>
  <c r="BU197" i="94"/>
  <c r="BS197" i="94"/>
  <c r="BQ197" i="94"/>
  <c r="BO197" i="94"/>
  <c r="BM197" i="94"/>
  <c r="BK197" i="94"/>
  <c r="BI197" i="94"/>
  <c r="BF197" i="94"/>
  <c r="BC197" i="94"/>
  <c r="BA197" i="94"/>
  <c r="AX197" i="94"/>
  <c r="AV197" i="94"/>
  <c r="AT197" i="94"/>
  <c r="AR197" i="94"/>
  <c r="AP197" i="94"/>
  <c r="AN197" i="94"/>
  <c r="AL197" i="94"/>
  <c r="D197" i="94"/>
  <c r="BY190" i="94"/>
  <c r="BW190" i="94"/>
  <c r="BU190" i="94"/>
  <c r="BS190" i="94"/>
  <c r="BQ190" i="94"/>
  <c r="BO190" i="94"/>
  <c r="BM190" i="94"/>
  <c r="BK190" i="94"/>
  <c r="BI190" i="94"/>
  <c r="BF190" i="94"/>
  <c r="BC190" i="94"/>
  <c r="BA190" i="94"/>
  <c r="AX190" i="94"/>
  <c r="AV190" i="94"/>
  <c r="AT190" i="94"/>
  <c r="AR190" i="94"/>
  <c r="AP190" i="94"/>
  <c r="AN190" i="94"/>
  <c r="AL190" i="94"/>
  <c r="BY189" i="94"/>
  <c r="BW189" i="94"/>
  <c r="BU189" i="94"/>
  <c r="BS189" i="94"/>
  <c r="BQ189" i="94"/>
  <c r="BO189" i="94"/>
  <c r="BM189" i="94"/>
  <c r="BK189" i="94"/>
  <c r="BI189" i="94"/>
  <c r="BF189" i="94"/>
  <c r="BC189" i="94"/>
  <c r="BA189" i="94"/>
  <c r="AX189" i="94"/>
  <c r="AV189" i="94"/>
  <c r="AT189" i="94"/>
  <c r="AR189" i="94"/>
  <c r="AP189" i="94"/>
  <c r="AN189" i="94"/>
  <c r="AL189" i="94"/>
  <c r="D189" i="94"/>
  <c r="BY188" i="94"/>
  <c r="BW188" i="94"/>
  <c r="BU188" i="94"/>
  <c r="BS188" i="94"/>
  <c r="BQ188" i="94"/>
  <c r="BO188" i="94"/>
  <c r="BM188" i="94"/>
  <c r="BK188" i="94"/>
  <c r="BI188" i="94"/>
  <c r="BF188" i="94"/>
  <c r="BC188" i="94"/>
  <c r="BA188" i="94"/>
  <c r="AX188" i="94"/>
  <c r="AV188" i="94"/>
  <c r="AT188" i="94"/>
  <c r="AR188" i="94"/>
  <c r="AP188" i="94"/>
  <c r="AN188" i="94"/>
  <c r="AL188" i="94"/>
  <c r="BY187" i="94"/>
  <c r="BW187" i="94"/>
  <c r="BU187" i="94"/>
  <c r="BS187" i="94"/>
  <c r="BQ187" i="94"/>
  <c r="BO187" i="94"/>
  <c r="BM187" i="94"/>
  <c r="BK187" i="94"/>
  <c r="BI187" i="94"/>
  <c r="BF187" i="94"/>
  <c r="BC187" i="94"/>
  <c r="BA187" i="94"/>
  <c r="AX187" i="94"/>
  <c r="AV187" i="94"/>
  <c r="AT187" i="94"/>
  <c r="AR187" i="94"/>
  <c r="AP187" i="94"/>
  <c r="AN187" i="94"/>
  <c r="AL187" i="94"/>
  <c r="D187" i="94"/>
  <c r="BY180" i="94"/>
  <c r="BW180" i="94"/>
  <c r="BU180" i="94"/>
  <c r="BS180" i="94"/>
  <c r="BQ180" i="94"/>
  <c r="BO180" i="94"/>
  <c r="BM180" i="94"/>
  <c r="BK180" i="94"/>
  <c r="BI180" i="94"/>
  <c r="BF180" i="94"/>
  <c r="BC180" i="94"/>
  <c r="BA180" i="94"/>
  <c r="AX180" i="94"/>
  <c r="AV180" i="94"/>
  <c r="AT180" i="94"/>
  <c r="AR180" i="94"/>
  <c r="AP180" i="94"/>
  <c r="AN180" i="94"/>
  <c r="AL180" i="94"/>
  <c r="BY179" i="94"/>
  <c r="BW179" i="94"/>
  <c r="BU179" i="94"/>
  <c r="BS179" i="94"/>
  <c r="BQ179" i="94"/>
  <c r="BO179" i="94"/>
  <c r="BM179" i="94"/>
  <c r="BK179" i="94"/>
  <c r="BI179" i="94"/>
  <c r="BF179" i="94"/>
  <c r="BC179" i="94"/>
  <c r="BA179" i="94"/>
  <c r="AX179" i="94"/>
  <c r="AV179" i="94"/>
  <c r="AT179" i="94"/>
  <c r="AR179" i="94"/>
  <c r="AP179" i="94"/>
  <c r="AN179" i="94"/>
  <c r="AL179" i="94"/>
  <c r="D179" i="94"/>
  <c r="BY176" i="94"/>
  <c r="BW176" i="94"/>
  <c r="BU176" i="94"/>
  <c r="BS176" i="94"/>
  <c r="BQ176" i="94"/>
  <c r="BO176" i="94"/>
  <c r="BM176" i="94"/>
  <c r="BK176" i="94"/>
  <c r="BI176" i="94"/>
  <c r="BF176" i="94"/>
  <c r="BC176" i="94"/>
  <c r="BA176" i="94"/>
  <c r="AX176" i="94"/>
  <c r="AV176" i="94"/>
  <c r="AT176" i="94"/>
  <c r="AR176" i="94"/>
  <c r="AP176" i="94"/>
  <c r="AN176" i="94"/>
  <c r="AL176" i="94"/>
  <c r="BY175" i="94"/>
  <c r="BW175" i="94"/>
  <c r="BU175" i="94"/>
  <c r="BS175" i="94"/>
  <c r="BQ175" i="94"/>
  <c r="BO175" i="94"/>
  <c r="BM175" i="94"/>
  <c r="BK175" i="94"/>
  <c r="BI175" i="94"/>
  <c r="BF175" i="94"/>
  <c r="BC175" i="94"/>
  <c r="BA175" i="94"/>
  <c r="AX175" i="94"/>
  <c r="AV175" i="94"/>
  <c r="AT175" i="94"/>
  <c r="AR175" i="94"/>
  <c r="AP175" i="94"/>
  <c r="AN175" i="94"/>
  <c r="AL175" i="94"/>
  <c r="D175" i="94"/>
  <c r="BY172" i="94"/>
  <c r="BW172" i="94"/>
  <c r="BU172" i="94"/>
  <c r="BS172" i="94"/>
  <c r="BQ172" i="94"/>
  <c r="BO172" i="94"/>
  <c r="BM172" i="94"/>
  <c r="BK172" i="94"/>
  <c r="BI172" i="94"/>
  <c r="BF172" i="94"/>
  <c r="BC172" i="94"/>
  <c r="BA172" i="94"/>
  <c r="AX172" i="94"/>
  <c r="AV172" i="94"/>
  <c r="AT172" i="94"/>
  <c r="AR172" i="94"/>
  <c r="AP172" i="94"/>
  <c r="AN172" i="94"/>
  <c r="AL172" i="94"/>
  <c r="BY171" i="94"/>
  <c r="BW171" i="94"/>
  <c r="BU171" i="94"/>
  <c r="BS171" i="94"/>
  <c r="BQ171" i="94"/>
  <c r="BO171" i="94"/>
  <c r="BM171" i="94"/>
  <c r="BK171" i="94"/>
  <c r="BI171" i="94"/>
  <c r="BF171" i="94"/>
  <c r="BC171" i="94"/>
  <c r="BA171" i="94"/>
  <c r="AX171" i="94"/>
  <c r="AV171" i="94"/>
  <c r="AT171" i="94"/>
  <c r="AR171" i="94"/>
  <c r="AP171" i="94"/>
  <c r="AN171" i="94"/>
  <c r="AL171" i="94"/>
  <c r="BY168" i="94"/>
  <c r="BW168" i="94"/>
  <c r="BU168" i="94"/>
  <c r="BS168" i="94"/>
  <c r="BQ168" i="94"/>
  <c r="BO168" i="94"/>
  <c r="BM168" i="94"/>
  <c r="BK168" i="94"/>
  <c r="BI168" i="94"/>
  <c r="BF168" i="94"/>
  <c r="BC168" i="94"/>
  <c r="BA168" i="94"/>
  <c r="AX168" i="94"/>
  <c r="AV168" i="94"/>
  <c r="AT168" i="94"/>
  <c r="AR168" i="94"/>
  <c r="AP168" i="94"/>
  <c r="AN168" i="94"/>
  <c r="AL168" i="94"/>
  <c r="BY167" i="94"/>
  <c r="BW167" i="94"/>
  <c r="BU167" i="94"/>
  <c r="BS167" i="94"/>
  <c r="BQ167" i="94"/>
  <c r="BO167" i="94"/>
  <c r="BM167" i="94"/>
  <c r="BK167" i="94"/>
  <c r="BI167" i="94"/>
  <c r="BF167" i="94"/>
  <c r="BC167" i="94"/>
  <c r="BA167" i="94"/>
  <c r="AX167" i="94"/>
  <c r="AV167" i="94"/>
  <c r="AT167" i="94"/>
  <c r="AR167" i="94"/>
  <c r="AP167" i="94"/>
  <c r="AN167" i="94"/>
  <c r="AL167" i="94"/>
  <c r="D167" i="94"/>
  <c r="BY166" i="94"/>
  <c r="BW166" i="94"/>
  <c r="BU166" i="94"/>
  <c r="BS166" i="94"/>
  <c r="BQ166" i="94"/>
  <c r="BO166" i="94"/>
  <c r="BM166" i="94"/>
  <c r="BK166" i="94"/>
  <c r="BI166" i="94"/>
  <c r="BF166" i="94"/>
  <c r="BC166" i="94"/>
  <c r="BA166" i="94"/>
  <c r="AX166" i="94"/>
  <c r="AV166" i="94"/>
  <c r="AT166" i="94"/>
  <c r="AR166" i="94"/>
  <c r="AP166" i="94"/>
  <c r="AN166" i="94"/>
  <c r="AL166" i="94"/>
  <c r="BY165" i="94"/>
  <c r="BW165" i="94"/>
  <c r="BU165" i="94"/>
  <c r="BS165" i="94"/>
  <c r="BQ165" i="94"/>
  <c r="BO165" i="94"/>
  <c r="BM165" i="94"/>
  <c r="BK165" i="94"/>
  <c r="BI165" i="94"/>
  <c r="BF165" i="94"/>
  <c r="BC165" i="94"/>
  <c r="BA165" i="94"/>
  <c r="AX165" i="94"/>
  <c r="AV165" i="94"/>
  <c r="AT165" i="94"/>
  <c r="AR165" i="94"/>
  <c r="AP165" i="94"/>
  <c r="AN165" i="94"/>
  <c r="AL165" i="94"/>
  <c r="D165" i="94"/>
  <c r="BY162" i="94"/>
  <c r="BW162" i="94"/>
  <c r="BU162" i="94"/>
  <c r="BS162" i="94"/>
  <c r="BQ162" i="94"/>
  <c r="BO162" i="94"/>
  <c r="BM162" i="94"/>
  <c r="BK162" i="94"/>
  <c r="BI162" i="94"/>
  <c r="BF162" i="94"/>
  <c r="BC162" i="94"/>
  <c r="BA162" i="94"/>
  <c r="AX162" i="94"/>
  <c r="AV162" i="94"/>
  <c r="AT162" i="94"/>
  <c r="AR162" i="94"/>
  <c r="AP162" i="94"/>
  <c r="AN162" i="94"/>
  <c r="AL162" i="94"/>
  <c r="BY161" i="94"/>
  <c r="BW161" i="94"/>
  <c r="BU161" i="94"/>
  <c r="BS161" i="94"/>
  <c r="BQ161" i="94"/>
  <c r="BO161" i="94"/>
  <c r="BM161" i="94"/>
  <c r="BK161" i="94"/>
  <c r="BI161" i="94"/>
  <c r="BF161" i="94"/>
  <c r="BC161" i="94"/>
  <c r="BA161" i="94"/>
  <c r="AX161" i="94"/>
  <c r="AV161" i="94"/>
  <c r="AT161" i="94"/>
  <c r="AR161" i="94"/>
  <c r="AP161" i="94"/>
  <c r="AN161" i="94"/>
  <c r="AL161" i="94"/>
  <c r="D161" i="94"/>
  <c r="BY160" i="94"/>
  <c r="BW160" i="94"/>
  <c r="BU160" i="94"/>
  <c r="BS160" i="94"/>
  <c r="BQ160" i="94"/>
  <c r="BO160" i="94"/>
  <c r="BM160" i="94"/>
  <c r="BK160" i="94"/>
  <c r="BI160" i="94"/>
  <c r="BF160" i="94"/>
  <c r="BC160" i="94"/>
  <c r="BA160" i="94"/>
  <c r="AX160" i="94"/>
  <c r="AV160" i="94"/>
  <c r="AT160" i="94"/>
  <c r="AR160" i="94"/>
  <c r="AP160" i="94"/>
  <c r="AN160" i="94"/>
  <c r="AL160" i="94"/>
  <c r="BY159" i="94"/>
  <c r="BW159" i="94"/>
  <c r="BU159" i="94"/>
  <c r="BS159" i="94"/>
  <c r="BQ159" i="94"/>
  <c r="BO159" i="94"/>
  <c r="BM159" i="94"/>
  <c r="BK159" i="94"/>
  <c r="BI159" i="94"/>
  <c r="BF159" i="94"/>
  <c r="BC159" i="94"/>
  <c r="BA159" i="94"/>
  <c r="AX159" i="94"/>
  <c r="AV159" i="94"/>
  <c r="AT159" i="94"/>
  <c r="AR159" i="94"/>
  <c r="AP159" i="94"/>
  <c r="AN159" i="94"/>
  <c r="AL159" i="94"/>
  <c r="D159" i="94"/>
  <c r="BY158" i="94"/>
  <c r="BW158" i="94"/>
  <c r="BU158" i="94"/>
  <c r="BS158" i="94"/>
  <c r="BQ158" i="94"/>
  <c r="BO158" i="94"/>
  <c r="BM158" i="94"/>
  <c r="BK158" i="94"/>
  <c r="BI158" i="94"/>
  <c r="BF158" i="94"/>
  <c r="BC158" i="94"/>
  <c r="BA158" i="94"/>
  <c r="AX158" i="94"/>
  <c r="AV158" i="94"/>
  <c r="AT158" i="94"/>
  <c r="AR158" i="94"/>
  <c r="AP158" i="94"/>
  <c r="AN158" i="94"/>
  <c r="AL158" i="94"/>
  <c r="BY157" i="94"/>
  <c r="BW157" i="94"/>
  <c r="BU157" i="94"/>
  <c r="BS157" i="94"/>
  <c r="BQ157" i="94"/>
  <c r="BO157" i="94"/>
  <c r="BM157" i="94"/>
  <c r="BK157" i="94"/>
  <c r="BI157" i="94"/>
  <c r="BF157" i="94"/>
  <c r="BC157" i="94"/>
  <c r="BA157" i="94"/>
  <c r="AX157" i="94"/>
  <c r="AV157" i="94"/>
  <c r="AT157" i="94"/>
  <c r="AR157" i="94"/>
  <c r="AP157" i="94"/>
  <c r="AN157" i="94"/>
  <c r="AL157" i="94"/>
  <c r="D157" i="94"/>
  <c r="BY154" i="94"/>
  <c r="BW154" i="94"/>
  <c r="BU154" i="94"/>
  <c r="BS154" i="94"/>
  <c r="BQ154" i="94"/>
  <c r="BO154" i="94"/>
  <c r="BM154" i="94"/>
  <c r="BK154" i="94"/>
  <c r="BI154" i="94"/>
  <c r="BF154" i="94"/>
  <c r="BC154" i="94"/>
  <c r="BA154" i="94"/>
  <c r="AX154" i="94"/>
  <c r="AV154" i="94"/>
  <c r="AT154" i="94"/>
  <c r="AR154" i="94"/>
  <c r="AP154" i="94"/>
  <c r="AN154" i="94"/>
  <c r="AL154" i="94"/>
  <c r="BY153" i="94"/>
  <c r="BW153" i="94"/>
  <c r="BU153" i="94"/>
  <c r="BS153" i="94"/>
  <c r="BQ153" i="94"/>
  <c r="BO153" i="94"/>
  <c r="BM153" i="94"/>
  <c r="BK153" i="94"/>
  <c r="BI153" i="94"/>
  <c r="BF153" i="94"/>
  <c r="BC153" i="94"/>
  <c r="BA153" i="94"/>
  <c r="AX153" i="94"/>
  <c r="AV153" i="94"/>
  <c r="AT153" i="94"/>
  <c r="AR153" i="94"/>
  <c r="AP153" i="94"/>
  <c r="AN153" i="94"/>
  <c r="AL153" i="94"/>
  <c r="D153" i="94"/>
  <c r="BY148" i="94"/>
  <c r="BW148" i="94"/>
  <c r="BU148" i="94"/>
  <c r="BS148" i="94"/>
  <c r="BQ148" i="94"/>
  <c r="BO148" i="94"/>
  <c r="BM148" i="94"/>
  <c r="BK148" i="94"/>
  <c r="BI148" i="94"/>
  <c r="BF148" i="94"/>
  <c r="BC148" i="94"/>
  <c r="BA148" i="94"/>
  <c r="AX148" i="94"/>
  <c r="AV148" i="94"/>
  <c r="AT148" i="94"/>
  <c r="AR148" i="94"/>
  <c r="AP148" i="94"/>
  <c r="AN148" i="94"/>
  <c r="AL148" i="94"/>
  <c r="BY147" i="94"/>
  <c r="BW147" i="94"/>
  <c r="BU147" i="94"/>
  <c r="BS147" i="94"/>
  <c r="BQ147" i="94"/>
  <c r="BO147" i="94"/>
  <c r="BM147" i="94"/>
  <c r="BK147" i="94"/>
  <c r="BI147" i="94"/>
  <c r="BF147" i="94"/>
  <c r="BC147" i="94"/>
  <c r="BA147" i="94"/>
  <c r="AX147" i="94"/>
  <c r="AV147" i="94"/>
  <c r="AT147" i="94"/>
  <c r="AR147" i="94"/>
  <c r="AP147" i="94"/>
  <c r="AN147" i="94"/>
  <c r="AL147" i="94"/>
  <c r="BY140" i="94"/>
  <c r="BW140" i="94"/>
  <c r="BU140" i="94"/>
  <c r="BS140" i="94"/>
  <c r="BQ140" i="94"/>
  <c r="BO140" i="94"/>
  <c r="BM140" i="94"/>
  <c r="BK140" i="94"/>
  <c r="BI140" i="94"/>
  <c r="BF140" i="94"/>
  <c r="BC140" i="94"/>
  <c r="BA140" i="94"/>
  <c r="AX140" i="94"/>
  <c r="AV140" i="94"/>
  <c r="AT140" i="94"/>
  <c r="AR140" i="94"/>
  <c r="AP140" i="94"/>
  <c r="AN140" i="94"/>
  <c r="AL140" i="94"/>
  <c r="BY139" i="94"/>
  <c r="BW139" i="94"/>
  <c r="BU139" i="94"/>
  <c r="BS139" i="94"/>
  <c r="BQ139" i="94"/>
  <c r="BO139" i="94"/>
  <c r="BM139" i="94"/>
  <c r="BK139" i="94"/>
  <c r="BI139" i="94"/>
  <c r="BF139" i="94"/>
  <c r="BC139" i="94"/>
  <c r="BA139" i="94"/>
  <c r="AX139" i="94"/>
  <c r="AV139" i="94"/>
  <c r="AT139" i="94"/>
  <c r="AR139" i="94"/>
  <c r="AP139" i="94"/>
  <c r="AN139" i="94"/>
  <c r="AL139" i="94"/>
  <c r="BY136" i="94"/>
  <c r="BW136" i="94"/>
  <c r="BU136" i="94"/>
  <c r="BS136" i="94"/>
  <c r="BQ136" i="94"/>
  <c r="BO136" i="94"/>
  <c r="BM136" i="94"/>
  <c r="BK136" i="94"/>
  <c r="BI136" i="94"/>
  <c r="BF136" i="94"/>
  <c r="BC136" i="94"/>
  <c r="BA136" i="94"/>
  <c r="AX136" i="94"/>
  <c r="AV136" i="94"/>
  <c r="AT136" i="94"/>
  <c r="AR136" i="94"/>
  <c r="AP136" i="94"/>
  <c r="AN136" i="94"/>
  <c r="AL136" i="94"/>
  <c r="BY135" i="94"/>
  <c r="BW135" i="94"/>
  <c r="BU135" i="94"/>
  <c r="BS135" i="94"/>
  <c r="BQ135" i="94"/>
  <c r="BO135" i="94"/>
  <c r="BM135" i="94"/>
  <c r="BK135" i="94"/>
  <c r="BI135" i="94"/>
  <c r="BF135" i="94"/>
  <c r="BC135" i="94"/>
  <c r="BA135" i="94"/>
  <c r="AX135" i="94"/>
  <c r="AV135" i="94"/>
  <c r="AT135" i="94"/>
  <c r="AR135" i="94"/>
  <c r="AP135" i="94"/>
  <c r="AN135" i="94"/>
  <c r="AL135" i="94"/>
  <c r="BY134" i="94"/>
  <c r="BW134" i="94"/>
  <c r="BU134" i="94"/>
  <c r="BS134" i="94"/>
  <c r="BQ134" i="94"/>
  <c r="BO134" i="94"/>
  <c r="BM134" i="94"/>
  <c r="BK134" i="94"/>
  <c r="BI134" i="94"/>
  <c r="BF134" i="94"/>
  <c r="BC134" i="94"/>
  <c r="BA134" i="94"/>
  <c r="AX134" i="94"/>
  <c r="AV134" i="94"/>
  <c r="AT134" i="94"/>
  <c r="AR134" i="94"/>
  <c r="AP134" i="94"/>
  <c r="AN134" i="94"/>
  <c r="AL134" i="94"/>
  <c r="BY133" i="94"/>
  <c r="BW133" i="94"/>
  <c r="BU133" i="94"/>
  <c r="BS133" i="94"/>
  <c r="BQ133" i="94"/>
  <c r="BO133" i="94"/>
  <c r="BM133" i="94"/>
  <c r="BK133" i="94"/>
  <c r="BI133" i="94"/>
  <c r="BF133" i="94"/>
  <c r="BC133" i="94"/>
  <c r="BA133" i="94"/>
  <c r="AX133" i="94"/>
  <c r="AV133" i="94"/>
  <c r="AT133" i="94"/>
  <c r="AR133" i="94"/>
  <c r="AP133" i="94"/>
  <c r="AN133" i="94"/>
  <c r="AL133" i="94"/>
  <c r="BY130" i="94"/>
  <c r="BW130" i="94"/>
  <c r="BU130" i="94"/>
  <c r="BS130" i="94"/>
  <c r="BQ130" i="94"/>
  <c r="BO130" i="94"/>
  <c r="BM130" i="94"/>
  <c r="BK130" i="94"/>
  <c r="BI130" i="94"/>
  <c r="BF130" i="94"/>
  <c r="BC130" i="94"/>
  <c r="BA130" i="94"/>
  <c r="AX130" i="94"/>
  <c r="AV130" i="94"/>
  <c r="AT130" i="94"/>
  <c r="AR130" i="94"/>
  <c r="AP130" i="94"/>
  <c r="AN130" i="94"/>
  <c r="AL130" i="94"/>
  <c r="BY129" i="94"/>
  <c r="BW129" i="94"/>
  <c r="BU129" i="94"/>
  <c r="BS129" i="94"/>
  <c r="BQ129" i="94"/>
  <c r="BO129" i="94"/>
  <c r="BM129" i="94"/>
  <c r="BK129" i="94"/>
  <c r="BI129" i="94"/>
  <c r="BF129" i="94"/>
  <c r="BC129" i="94"/>
  <c r="BA129" i="94"/>
  <c r="AX129" i="94"/>
  <c r="AV129" i="94"/>
  <c r="AT129" i="94"/>
  <c r="AR129" i="94"/>
  <c r="AP129" i="94"/>
  <c r="AN129" i="94"/>
  <c r="AL129" i="94"/>
  <c r="D129" i="94"/>
  <c r="BY128" i="94"/>
  <c r="BW128" i="94"/>
  <c r="BU128" i="94"/>
  <c r="BS128" i="94"/>
  <c r="BQ128" i="94"/>
  <c r="BO128" i="94"/>
  <c r="BM128" i="94"/>
  <c r="BK128" i="94"/>
  <c r="BI128" i="94"/>
  <c r="BF128" i="94"/>
  <c r="BC128" i="94"/>
  <c r="BA128" i="94"/>
  <c r="AX128" i="94"/>
  <c r="AV128" i="94"/>
  <c r="AT128" i="94"/>
  <c r="AR128" i="94"/>
  <c r="AP128" i="94"/>
  <c r="AN128" i="94"/>
  <c r="AL128" i="94"/>
  <c r="BY127" i="94"/>
  <c r="BW127" i="94"/>
  <c r="BU127" i="94"/>
  <c r="BS127" i="94"/>
  <c r="BQ127" i="94"/>
  <c r="BO127" i="94"/>
  <c r="BM127" i="94"/>
  <c r="BK127" i="94"/>
  <c r="BI127" i="94"/>
  <c r="BF127" i="94"/>
  <c r="BC127" i="94"/>
  <c r="BA127" i="94"/>
  <c r="AX127" i="94"/>
  <c r="AV127" i="94"/>
  <c r="AT127" i="94"/>
  <c r="AR127" i="94"/>
  <c r="AP127" i="94"/>
  <c r="AN127" i="94"/>
  <c r="AL127" i="94"/>
  <c r="D127" i="94"/>
  <c r="BY124" i="94"/>
  <c r="BW124" i="94"/>
  <c r="BU124" i="94"/>
  <c r="BS124" i="94"/>
  <c r="BQ124" i="94"/>
  <c r="BO124" i="94"/>
  <c r="BM124" i="94"/>
  <c r="BK124" i="94"/>
  <c r="BI124" i="94"/>
  <c r="BF124" i="94"/>
  <c r="BC124" i="94"/>
  <c r="BA124" i="94"/>
  <c r="AX124" i="94"/>
  <c r="AV124" i="94"/>
  <c r="AT124" i="94"/>
  <c r="AR124" i="94"/>
  <c r="AP124" i="94"/>
  <c r="AN124" i="94"/>
  <c r="AL124" i="94"/>
  <c r="BY123" i="94"/>
  <c r="BW123" i="94"/>
  <c r="BU123" i="94"/>
  <c r="BS123" i="94"/>
  <c r="BQ123" i="94"/>
  <c r="BO123" i="94"/>
  <c r="BM123" i="94"/>
  <c r="BK123" i="94"/>
  <c r="BI123" i="94"/>
  <c r="BF123" i="94"/>
  <c r="BC123" i="94"/>
  <c r="BA123" i="94"/>
  <c r="AX123" i="94"/>
  <c r="AV123" i="94"/>
  <c r="AT123" i="94"/>
  <c r="AR123" i="94"/>
  <c r="AP123" i="94"/>
  <c r="AN123" i="94"/>
  <c r="AL123" i="94"/>
  <c r="D123" i="94"/>
  <c r="BY122" i="94"/>
  <c r="BW122" i="94"/>
  <c r="BU122" i="94"/>
  <c r="BS122" i="94"/>
  <c r="BQ122" i="94"/>
  <c r="BO122" i="94"/>
  <c r="BM122" i="94"/>
  <c r="BK122" i="94"/>
  <c r="BI122" i="94"/>
  <c r="BF122" i="94"/>
  <c r="BC122" i="94"/>
  <c r="BA122" i="94"/>
  <c r="AX122" i="94"/>
  <c r="AV122" i="94"/>
  <c r="AT122" i="94"/>
  <c r="AR122" i="94"/>
  <c r="AP122" i="94"/>
  <c r="AN122" i="94"/>
  <c r="AL122" i="94"/>
  <c r="BY121" i="94"/>
  <c r="BW121" i="94"/>
  <c r="BU121" i="94"/>
  <c r="BS121" i="94"/>
  <c r="BQ121" i="94"/>
  <c r="BO121" i="94"/>
  <c r="BM121" i="94"/>
  <c r="BK121" i="94"/>
  <c r="BI121" i="94"/>
  <c r="BF121" i="94"/>
  <c r="BC121" i="94"/>
  <c r="BA121" i="94"/>
  <c r="AX121" i="94"/>
  <c r="AV121" i="94"/>
  <c r="AT121" i="94"/>
  <c r="AR121" i="94"/>
  <c r="AP121" i="94"/>
  <c r="AN121" i="94"/>
  <c r="AL121" i="94"/>
  <c r="D121" i="94"/>
  <c r="BY120" i="94"/>
  <c r="BW120" i="94"/>
  <c r="BU120" i="94"/>
  <c r="BS120" i="94"/>
  <c r="BQ120" i="94"/>
  <c r="BO120" i="94"/>
  <c r="BM120" i="94"/>
  <c r="BK120" i="94"/>
  <c r="BI120" i="94"/>
  <c r="BF120" i="94"/>
  <c r="BC120" i="94"/>
  <c r="BA120" i="94"/>
  <c r="AX120" i="94"/>
  <c r="AV120" i="94"/>
  <c r="AT120" i="94"/>
  <c r="AR120" i="94"/>
  <c r="AP120" i="94"/>
  <c r="AN120" i="94"/>
  <c r="AL120" i="94"/>
  <c r="BY119" i="94"/>
  <c r="BW119" i="94"/>
  <c r="BU119" i="94"/>
  <c r="BS119" i="94"/>
  <c r="BQ119" i="94"/>
  <c r="BO119" i="94"/>
  <c r="BM119" i="94"/>
  <c r="BK119" i="94"/>
  <c r="BI119" i="94"/>
  <c r="BF119" i="94"/>
  <c r="BC119" i="94"/>
  <c r="BA119" i="94"/>
  <c r="AX119" i="94"/>
  <c r="AV119" i="94"/>
  <c r="AT119" i="94"/>
  <c r="AR119" i="94"/>
  <c r="AP119" i="94"/>
  <c r="AN119" i="94"/>
  <c r="AL119" i="94"/>
  <c r="D119" i="94"/>
  <c r="BY118" i="94"/>
  <c r="BW118" i="94"/>
  <c r="BU118" i="94"/>
  <c r="BS118" i="94"/>
  <c r="BQ118" i="94"/>
  <c r="BO118" i="94"/>
  <c r="BM118" i="94"/>
  <c r="BK118" i="94"/>
  <c r="BI118" i="94"/>
  <c r="BF118" i="94"/>
  <c r="BC118" i="94"/>
  <c r="BA118" i="94"/>
  <c r="AX118" i="94"/>
  <c r="AV118" i="94"/>
  <c r="AT118" i="94"/>
  <c r="AR118" i="94"/>
  <c r="AP118" i="94"/>
  <c r="AN118" i="94"/>
  <c r="AL118" i="94"/>
  <c r="BY117" i="94"/>
  <c r="BW117" i="94"/>
  <c r="BU117" i="94"/>
  <c r="BS117" i="94"/>
  <c r="BQ117" i="94"/>
  <c r="BO117" i="94"/>
  <c r="BM117" i="94"/>
  <c r="BK117" i="94"/>
  <c r="BI117" i="94"/>
  <c r="BF117" i="94"/>
  <c r="BC117" i="94"/>
  <c r="BA117" i="94"/>
  <c r="AX117" i="94"/>
  <c r="AV117" i="94"/>
  <c r="AT117" i="94"/>
  <c r="AR117" i="94"/>
  <c r="AP117" i="94"/>
  <c r="AN117" i="94"/>
  <c r="AL117" i="94"/>
  <c r="D117" i="94"/>
  <c r="BY116" i="94"/>
  <c r="BW116" i="94"/>
  <c r="BU116" i="94"/>
  <c r="BS116" i="94"/>
  <c r="BQ116" i="94"/>
  <c r="BO116" i="94"/>
  <c r="BM116" i="94"/>
  <c r="BK116" i="94"/>
  <c r="BI116" i="94"/>
  <c r="BF116" i="94"/>
  <c r="BC116" i="94"/>
  <c r="BA116" i="94"/>
  <c r="AX116" i="94"/>
  <c r="AV116" i="94"/>
  <c r="AT116" i="94"/>
  <c r="AR116" i="94"/>
  <c r="AP116" i="94"/>
  <c r="AN116" i="94"/>
  <c r="AL116" i="94"/>
  <c r="BY115" i="94"/>
  <c r="BW115" i="94"/>
  <c r="BU115" i="94"/>
  <c r="BS115" i="94"/>
  <c r="BQ115" i="94"/>
  <c r="BO115" i="94"/>
  <c r="BM115" i="94"/>
  <c r="BK115" i="94"/>
  <c r="BI115" i="94"/>
  <c r="BF115" i="94"/>
  <c r="BC115" i="94"/>
  <c r="BA115" i="94"/>
  <c r="AX115" i="94"/>
  <c r="AV115" i="94"/>
  <c r="AT115" i="94"/>
  <c r="AR115" i="94"/>
  <c r="AP115" i="94"/>
  <c r="AN115" i="94"/>
  <c r="AL115" i="94"/>
  <c r="D115" i="94"/>
  <c r="BY114" i="94"/>
  <c r="BW114" i="94"/>
  <c r="BU114" i="94"/>
  <c r="BS114" i="94"/>
  <c r="BQ114" i="94"/>
  <c r="BO114" i="94"/>
  <c r="BM114" i="94"/>
  <c r="BK114" i="94"/>
  <c r="BI114" i="94"/>
  <c r="BF114" i="94"/>
  <c r="BC114" i="94"/>
  <c r="BA114" i="94"/>
  <c r="AX114" i="94"/>
  <c r="AV114" i="94"/>
  <c r="AT114" i="94"/>
  <c r="AR114" i="94"/>
  <c r="AP114" i="94"/>
  <c r="AN114" i="94"/>
  <c r="AL114" i="94"/>
  <c r="BY113" i="94"/>
  <c r="BW113" i="94"/>
  <c r="BU113" i="94"/>
  <c r="BS113" i="94"/>
  <c r="BQ113" i="94"/>
  <c r="BO113" i="94"/>
  <c r="BM113" i="94"/>
  <c r="BK113" i="94"/>
  <c r="BI113" i="94"/>
  <c r="BF113" i="94"/>
  <c r="BC113" i="94"/>
  <c r="BA113" i="94"/>
  <c r="AX113" i="94"/>
  <c r="AV113" i="94"/>
  <c r="AT113" i="94"/>
  <c r="AR113" i="94"/>
  <c r="AP113" i="94"/>
  <c r="AN113" i="94"/>
  <c r="AL113" i="94"/>
  <c r="D113" i="94"/>
  <c r="BY104" i="94"/>
  <c r="BW104" i="94"/>
  <c r="BU104" i="94"/>
  <c r="BS104" i="94"/>
  <c r="BQ104" i="94"/>
  <c r="BO104" i="94"/>
  <c r="BM104" i="94"/>
  <c r="BK104" i="94"/>
  <c r="BI104" i="94"/>
  <c r="BF104" i="94"/>
  <c r="BC104" i="94"/>
  <c r="BA104" i="94"/>
  <c r="AX104" i="94"/>
  <c r="AV104" i="94"/>
  <c r="AT104" i="94"/>
  <c r="AR104" i="94"/>
  <c r="AP104" i="94"/>
  <c r="AN104" i="94"/>
  <c r="AL104" i="94"/>
  <c r="BY103" i="94"/>
  <c r="BW103" i="94"/>
  <c r="BU103" i="94"/>
  <c r="BS103" i="94"/>
  <c r="BQ103" i="94"/>
  <c r="BO103" i="94"/>
  <c r="BM103" i="94"/>
  <c r="BK103" i="94"/>
  <c r="BI103" i="94"/>
  <c r="BF103" i="94"/>
  <c r="BC103" i="94"/>
  <c r="BA103" i="94"/>
  <c r="AX103" i="94"/>
  <c r="AV103" i="94"/>
  <c r="AT103" i="94"/>
  <c r="AR103" i="94"/>
  <c r="AP103" i="94"/>
  <c r="AN103" i="94"/>
  <c r="AL103" i="94"/>
  <c r="D103" i="94"/>
  <c r="BY100" i="94"/>
  <c r="BW100" i="94"/>
  <c r="BU100" i="94"/>
  <c r="BS100" i="94"/>
  <c r="BQ100" i="94"/>
  <c r="BO100" i="94"/>
  <c r="BM100" i="94"/>
  <c r="BK100" i="94"/>
  <c r="BI100" i="94"/>
  <c r="BF100" i="94"/>
  <c r="BC100" i="94"/>
  <c r="BA100" i="94"/>
  <c r="AX100" i="94"/>
  <c r="AV100" i="94"/>
  <c r="AT100" i="94"/>
  <c r="AR100" i="94"/>
  <c r="AP100" i="94"/>
  <c r="AN100" i="94"/>
  <c r="AL100" i="94"/>
  <c r="BY99" i="94"/>
  <c r="BW99" i="94"/>
  <c r="BU99" i="94"/>
  <c r="BS99" i="94"/>
  <c r="BQ99" i="94"/>
  <c r="BO99" i="94"/>
  <c r="BM99" i="94"/>
  <c r="BK99" i="94"/>
  <c r="BI99" i="94"/>
  <c r="BF99" i="94"/>
  <c r="BC99" i="94"/>
  <c r="BA99" i="94"/>
  <c r="AX99" i="94"/>
  <c r="AV99" i="94"/>
  <c r="AT99" i="94"/>
  <c r="AR99" i="94"/>
  <c r="AP99" i="94"/>
  <c r="AN99" i="94"/>
  <c r="AL99" i="94"/>
  <c r="D99" i="94"/>
  <c r="BY98" i="94"/>
  <c r="BW98" i="94"/>
  <c r="BU98" i="94"/>
  <c r="BS98" i="94"/>
  <c r="BQ98" i="94"/>
  <c r="BO98" i="94"/>
  <c r="BM98" i="94"/>
  <c r="BK98" i="94"/>
  <c r="BI98" i="94"/>
  <c r="BF98" i="94"/>
  <c r="BC98" i="94"/>
  <c r="BA98" i="94"/>
  <c r="AX98" i="94"/>
  <c r="AV98" i="94"/>
  <c r="AT98" i="94"/>
  <c r="AR98" i="94"/>
  <c r="AP98" i="94"/>
  <c r="AN98" i="94"/>
  <c r="AL98" i="94"/>
  <c r="BY97" i="94"/>
  <c r="BW97" i="94"/>
  <c r="BU97" i="94"/>
  <c r="BS97" i="94"/>
  <c r="BQ97" i="94"/>
  <c r="BO97" i="94"/>
  <c r="BM97" i="94"/>
  <c r="BK97" i="94"/>
  <c r="BI97" i="94"/>
  <c r="BF97" i="94"/>
  <c r="BC97" i="94"/>
  <c r="BA97" i="94"/>
  <c r="AX97" i="94"/>
  <c r="AV97" i="94"/>
  <c r="AT97" i="94"/>
  <c r="AR97" i="94"/>
  <c r="AP97" i="94"/>
  <c r="AN97" i="94"/>
  <c r="AL97" i="94"/>
  <c r="D97" i="94"/>
  <c r="BY94" i="94"/>
  <c r="BW94" i="94"/>
  <c r="BU94" i="94"/>
  <c r="BS94" i="94"/>
  <c r="BQ94" i="94"/>
  <c r="BO94" i="94"/>
  <c r="BM94" i="94"/>
  <c r="BK94" i="94"/>
  <c r="BI94" i="94"/>
  <c r="BF94" i="94"/>
  <c r="BC94" i="94"/>
  <c r="BA94" i="94"/>
  <c r="AX94" i="94"/>
  <c r="AV94" i="94"/>
  <c r="AT94" i="94"/>
  <c r="AR94" i="94"/>
  <c r="AP94" i="94"/>
  <c r="AN94" i="94"/>
  <c r="AL94" i="94"/>
  <c r="BY93" i="94"/>
  <c r="BW93" i="94"/>
  <c r="BU93" i="94"/>
  <c r="BS93" i="94"/>
  <c r="BQ93" i="94"/>
  <c r="BO93" i="94"/>
  <c r="BM93" i="94"/>
  <c r="BK93" i="94"/>
  <c r="BI93" i="94"/>
  <c r="BF93" i="94"/>
  <c r="BC93" i="94"/>
  <c r="BA93" i="94"/>
  <c r="AX93" i="94"/>
  <c r="AV93" i="94"/>
  <c r="AT93" i="94"/>
  <c r="AR93" i="94"/>
  <c r="AP93" i="94"/>
  <c r="AN93" i="94"/>
  <c r="AL93" i="94"/>
  <c r="D93" i="94"/>
  <c r="BY92" i="94"/>
  <c r="BW92" i="94"/>
  <c r="BU92" i="94"/>
  <c r="BS92" i="94"/>
  <c r="BQ92" i="94"/>
  <c r="BO92" i="94"/>
  <c r="BM92" i="94"/>
  <c r="BK92" i="94"/>
  <c r="BI92" i="94"/>
  <c r="BF92" i="94"/>
  <c r="BC92" i="94"/>
  <c r="BA92" i="94"/>
  <c r="AX92" i="94"/>
  <c r="AV92" i="94"/>
  <c r="AT92" i="94"/>
  <c r="AR92" i="94"/>
  <c r="AP92" i="94"/>
  <c r="AN92" i="94"/>
  <c r="AL92" i="94"/>
  <c r="BY91" i="94"/>
  <c r="BW91" i="94"/>
  <c r="BU91" i="94"/>
  <c r="BS91" i="94"/>
  <c r="BQ91" i="94"/>
  <c r="BO91" i="94"/>
  <c r="BM91" i="94"/>
  <c r="BK91" i="94"/>
  <c r="BI91" i="94"/>
  <c r="BF91" i="94"/>
  <c r="BC91" i="94"/>
  <c r="BA91" i="94"/>
  <c r="AX91" i="94"/>
  <c r="AV91" i="94"/>
  <c r="AT91" i="94"/>
  <c r="AR91" i="94"/>
  <c r="AP91" i="94"/>
  <c r="AN91" i="94"/>
  <c r="AL91" i="94"/>
  <c r="D91" i="94"/>
  <c r="BY88" i="94"/>
  <c r="BW88" i="94"/>
  <c r="BU88" i="94"/>
  <c r="BS88" i="94"/>
  <c r="BQ88" i="94"/>
  <c r="BO88" i="94"/>
  <c r="BM88" i="94"/>
  <c r="BK88" i="94"/>
  <c r="BI88" i="94"/>
  <c r="BF88" i="94"/>
  <c r="BC88" i="94"/>
  <c r="BA88" i="94"/>
  <c r="AX88" i="94"/>
  <c r="AV88" i="94"/>
  <c r="AT88" i="94"/>
  <c r="AR88" i="94"/>
  <c r="AP88" i="94"/>
  <c r="AN88" i="94"/>
  <c r="AL88" i="94"/>
  <c r="BY87" i="94"/>
  <c r="BW87" i="94"/>
  <c r="BU87" i="94"/>
  <c r="BS87" i="94"/>
  <c r="BQ87" i="94"/>
  <c r="BO87" i="94"/>
  <c r="BM87" i="94"/>
  <c r="BK87" i="94"/>
  <c r="BI87" i="94"/>
  <c r="BF87" i="94"/>
  <c r="BC87" i="94"/>
  <c r="BA87" i="94"/>
  <c r="AX87" i="94"/>
  <c r="AV87" i="94"/>
  <c r="AT87" i="94"/>
  <c r="AR87" i="94"/>
  <c r="AP87" i="94"/>
  <c r="AN87" i="94"/>
  <c r="AL87" i="94"/>
  <c r="BY82" i="94"/>
  <c r="BW82" i="94"/>
  <c r="BU82" i="94"/>
  <c r="BS82" i="94"/>
  <c r="BQ82" i="94"/>
  <c r="BO82" i="94"/>
  <c r="BM82" i="94"/>
  <c r="BK82" i="94"/>
  <c r="BI82" i="94"/>
  <c r="BF82" i="94"/>
  <c r="BC82" i="94"/>
  <c r="BA82" i="94"/>
  <c r="AX82" i="94"/>
  <c r="AV82" i="94"/>
  <c r="AT82" i="94"/>
  <c r="AR82" i="94"/>
  <c r="AP82" i="94"/>
  <c r="AN82" i="94"/>
  <c r="AL82" i="94"/>
  <c r="BY81" i="94"/>
  <c r="BW81" i="94"/>
  <c r="BU81" i="94"/>
  <c r="BS81" i="94"/>
  <c r="BQ81" i="94"/>
  <c r="BO81" i="94"/>
  <c r="BM81" i="94"/>
  <c r="BK81" i="94"/>
  <c r="BI81" i="94"/>
  <c r="BF81" i="94"/>
  <c r="BC81" i="94"/>
  <c r="BA81" i="94"/>
  <c r="AX81" i="94"/>
  <c r="AV81" i="94"/>
  <c r="AT81" i="94"/>
  <c r="AR81" i="94"/>
  <c r="AP81" i="94"/>
  <c r="AN81" i="94"/>
  <c r="AL81" i="94"/>
  <c r="D81" i="94"/>
  <c r="BY62" i="94"/>
  <c r="BW62" i="94"/>
  <c r="BU62" i="94"/>
  <c r="BS62" i="94"/>
  <c r="BQ62" i="94"/>
  <c r="BO62" i="94"/>
  <c r="BM62" i="94"/>
  <c r="BK62" i="94"/>
  <c r="BI62" i="94"/>
  <c r="BF62" i="94"/>
  <c r="BC62" i="94"/>
  <c r="BA62" i="94"/>
  <c r="AX62" i="94"/>
  <c r="AV62" i="94"/>
  <c r="AT62" i="94"/>
  <c r="AR62" i="94"/>
  <c r="AP62" i="94"/>
  <c r="AN62" i="94"/>
  <c r="AL62" i="94"/>
  <c r="BY61" i="94"/>
  <c r="BW61" i="94"/>
  <c r="BU61" i="94"/>
  <c r="BS61" i="94"/>
  <c r="BQ61" i="94"/>
  <c r="BO61" i="94"/>
  <c r="BM61" i="94"/>
  <c r="BK61" i="94"/>
  <c r="BI61" i="94"/>
  <c r="BF61" i="94"/>
  <c r="BC61" i="94"/>
  <c r="BA61" i="94"/>
  <c r="AX61" i="94"/>
  <c r="AV61" i="94"/>
  <c r="AT61" i="94"/>
  <c r="AR61" i="94"/>
  <c r="AP61" i="94"/>
  <c r="AN61" i="94"/>
  <c r="AL61" i="94"/>
  <c r="BY60" i="94"/>
  <c r="BW60" i="94"/>
  <c r="BU60" i="94"/>
  <c r="BS60" i="94"/>
  <c r="BQ60" i="94"/>
  <c r="BO60" i="94"/>
  <c r="BM60" i="94"/>
  <c r="BK60" i="94"/>
  <c r="BI60" i="94"/>
  <c r="BF60" i="94"/>
  <c r="BC60" i="94"/>
  <c r="BA60" i="94"/>
  <c r="AX60" i="94"/>
  <c r="AV60" i="94"/>
  <c r="AT60" i="94"/>
  <c r="AR60" i="94"/>
  <c r="AP60" i="94"/>
  <c r="AN60" i="94"/>
  <c r="AL60" i="94"/>
  <c r="BY59" i="94"/>
  <c r="BW59" i="94"/>
  <c r="BU59" i="94"/>
  <c r="BS59" i="94"/>
  <c r="BQ59" i="94"/>
  <c r="BO59" i="94"/>
  <c r="BM59" i="94"/>
  <c r="BK59" i="94"/>
  <c r="BI59" i="94"/>
  <c r="BF59" i="94"/>
  <c r="BC59" i="94"/>
  <c r="BA59" i="94"/>
  <c r="AX59" i="94"/>
  <c r="AV59" i="94"/>
  <c r="AT59" i="94"/>
  <c r="AR59" i="94"/>
  <c r="AP59" i="94"/>
  <c r="AN59" i="94"/>
  <c r="AL59" i="94"/>
  <c r="D59" i="94"/>
  <c r="BY58" i="94"/>
  <c r="BW58" i="94"/>
  <c r="BU58" i="94"/>
  <c r="BS58" i="94"/>
  <c r="BQ58" i="94"/>
  <c r="BO58" i="94"/>
  <c r="BM58" i="94"/>
  <c r="BK58" i="94"/>
  <c r="BI58" i="94"/>
  <c r="BF58" i="94"/>
  <c r="BC58" i="94"/>
  <c r="BA58" i="94"/>
  <c r="AX58" i="94"/>
  <c r="AV58" i="94"/>
  <c r="AT58" i="94"/>
  <c r="AR58" i="94"/>
  <c r="AP58" i="94"/>
  <c r="AN58" i="94"/>
  <c r="AL58" i="94"/>
  <c r="BY57" i="94"/>
  <c r="BW57" i="94"/>
  <c r="BU57" i="94"/>
  <c r="BS57" i="94"/>
  <c r="BQ57" i="94"/>
  <c r="BO57" i="94"/>
  <c r="BM57" i="94"/>
  <c r="BK57" i="94"/>
  <c r="BI57" i="94"/>
  <c r="BF57" i="94"/>
  <c r="BC57" i="94"/>
  <c r="BA57" i="94"/>
  <c r="AX57" i="94"/>
  <c r="AV57" i="94"/>
  <c r="AT57" i="94"/>
  <c r="AR57" i="94"/>
  <c r="AP57" i="94"/>
  <c r="AN57" i="94"/>
  <c r="AL57" i="94"/>
  <c r="D57" i="94"/>
  <c r="BY56" i="94"/>
  <c r="BW56" i="94"/>
  <c r="BU56" i="94"/>
  <c r="BS56" i="94"/>
  <c r="BQ56" i="94"/>
  <c r="BO56" i="94"/>
  <c r="BM56" i="94"/>
  <c r="BK56" i="94"/>
  <c r="BI56" i="94"/>
  <c r="BF56" i="94"/>
  <c r="BC56" i="94"/>
  <c r="BA56" i="94"/>
  <c r="AX56" i="94"/>
  <c r="AV56" i="94"/>
  <c r="AT56" i="94"/>
  <c r="AR56" i="94"/>
  <c r="AP56" i="94"/>
  <c r="AN56" i="94"/>
  <c r="AL56" i="94"/>
  <c r="BY55" i="94"/>
  <c r="BW55" i="94"/>
  <c r="BU55" i="94"/>
  <c r="BS55" i="94"/>
  <c r="BQ55" i="94"/>
  <c r="BO55" i="94"/>
  <c r="BM55" i="94"/>
  <c r="BK55" i="94"/>
  <c r="BI55" i="94"/>
  <c r="BF55" i="94"/>
  <c r="BC55" i="94"/>
  <c r="BA55" i="94"/>
  <c r="AX55" i="94"/>
  <c r="AV55" i="94"/>
  <c r="AT55" i="94"/>
  <c r="AR55" i="94"/>
  <c r="AP55" i="94"/>
  <c r="AN55" i="94"/>
  <c r="AL55" i="94"/>
  <c r="D55" i="94"/>
  <c r="BY54" i="94"/>
  <c r="BW54" i="94"/>
  <c r="BU54" i="94"/>
  <c r="BS54" i="94"/>
  <c r="BQ54" i="94"/>
  <c r="BO54" i="94"/>
  <c r="BM54" i="94"/>
  <c r="BK54" i="94"/>
  <c r="BI54" i="94"/>
  <c r="BF54" i="94"/>
  <c r="BC54" i="94"/>
  <c r="BA54" i="94"/>
  <c r="AX54" i="94"/>
  <c r="AV54" i="94"/>
  <c r="AT54" i="94"/>
  <c r="AR54" i="94"/>
  <c r="AP54" i="94"/>
  <c r="AN54" i="94"/>
  <c r="AL54" i="94"/>
  <c r="BY53" i="94"/>
  <c r="BW53" i="94"/>
  <c r="BU53" i="94"/>
  <c r="BS53" i="94"/>
  <c r="BQ53" i="94"/>
  <c r="BO53" i="94"/>
  <c r="BM53" i="94"/>
  <c r="BK53" i="94"/>
  <c r="BI53" i="94"/>
  <c r="BF53" i="94"/>
  <c r="BC53" i="94"/>
  <c r="BA53" i="94"/>
  <c r="AX53" i="94"/>
  <c r="AV53" i="94"/>
  <c r="AT53" i="94"/>
  <c r="AR53" i="94"/>
  <c r="AP53" i="94"/>
  <c r="AN53" i="94"/>
  <c r="AL53" i="94"/>
  <c r="BY52" i="94"/>
  <c r="BW52" i="94"/>
  <c r="BU52" i="94"/>
  <c r="BS52" i="94"/>
  <c r="BQ52" i="94"/>
  <c r="BO52" i="94"/>
  <c r="BM52" i="94"/>
  <c r="BK52" i="94"/>
  <c r="BI52" i="94"/>
  <c r="BF52" i="94"/>
  <c r="BC52" i="94"/>
  <c r="BA52" i="94"/>
  <c r="AX52" i="94"/>
  <c r="AV52" i="94"/>
  <c r="AT52" i="94"/>
  <c r="AR52" i="94"/>
  <c r="AP52" i="94"/>
  <c r="AN52" i="94"/>
  <c r="AL52" i="94"/>
  <c r="BY51" i="94"/>
  <c r="BW51" i="94"/>
  <c r="BU51" i="94"/>
  <c r="BS51" i="94"/>
  <c r="BQ51" i="94"/>
  <c r="BO51" i="94"/>
  <c r="BM51" i="94"/>
  <c r="BK51" i="94"/>
  <c r="BI51" i="94"/>
  <c r="BF51" i="94"/>
  <c r="BC51" i="94"/>
  <c r="BA51" i="94"/>
  <c r="AX51" i="94"/>
  <c r="AV51" i="94"/>
  <c r="AT51" i="94"/>
  <c r="AR51" i="94"/>
  <c r="AP51" i="94"/>
  <c r="AN51" i="94"/>
  <c r="AL51" i="94"/>
  <c r="D51" i="94"/>
  <c r="BY50" i="94"/>
  <c r="BW50" i="94"/>
  <c r="BU50" i="94"/>
  <c r="BS50" i="94"/>
  <c r="BQ50" i="94"/>
  <c r="BO50" i="94"/>
  <c r="BM50" i="94"/>
  <c r="BK50" i="94"/>
  <c r="BI50" i="94"/>
  <c r="BF50" i="94"/>
  <c r="BC50" i="94"/>
  <c r="BA50" i="94"/>
  <c r="AX50" i="94"/>
  <c r="AV50" i="94"/>
  <c r="AT50" i="94"/>
  <c r="AR50" i="94"/>
  <c r="AP50" i="94"/>
  <c r="AN50" i="94"/>
  <c r="AL50" i="94"/>
  <c r="BY49" i="94"/>
  <c r="BW49" i="94"/>
  <c r="BU49" i="94"/>
  <c r="BS49" i="94"/>
  <c r="BQ49" i="94"/>
  <c r="BO49" i="94"/>
  <c r="BM49" i="94"/>
  <c r="BK49" i="94"/>
  <c r="BI49" i="94"/>
  <c r="BF49" i="94"/>
  <c r="BC49" i="94"/>
  <c r="BA49" i="94"/>
  <c r="AX49" i="94"/>
  <c r="AV49" i="94"/>
  <c r="AT49" i="94"/>
  <c r="AR49" i="94"/>
  <c r="AP49" i="94"/>
  <c r="AN49" i="94"/>
  <c r="AL49" i="94"/>
  <c r="D49" i="94"/>
  <c r="BY42" i="94"/>
  <c r="BW42" i="94"/>
  <c r="BU42" i="94"/>
  <c r="BS42" i="94"/>
  <c r="BQ42" i="94"/>
  <c r="BO42" i="94"/>
  <c r="BM42" i="94"/>
  <c r="BK42" i="94"/>
  <c r="BI42" i="94"/>
  <c r="BF42" i="94"/>
  <c r="BC42" i="94"/>
  <c r="BA42" i="94"/>
  <c r="AX42" i="94"/>
  <c r="AV42" i="94"/>
  <c r="AT42" i="94"/>
  <c r="AR42" i="94"/>
  <c r="AP42" i="94"/>
  <c r="AN42" i="94"/>
  <c r="AL42" i="94"/>
  <c r="BY41" i="94"/>
  <c r="BW41" i="94"/>
  <c r="BU41" i="94"/>
  <c r="BS41" i="94"/>
  <c r="BQ41" i="94"/>
  <c r="BO41" i="94"/>
  <c r="BM41" i="94"/>
  <c r="BK41" i="94"/>
  <c r="BI41" i="94"/>
  <c r="BF41" i="94"/>
  <c r="BC41" i="94"/>
  <c r="BA41" i="94"/>
  <c r="AX41" i="94"/>
  <c r="AV41" i="94"/>
  <c r="AT41" i="94"/>
  <c r="AR41" i="94"/>
  <c r="AP41" i="94"/>
  <c r="AN41" i="94"/>
  <c r="AL41" i="94"/>
  <c r="D41" i="94"/>
  <c r="BY40" i="94"/>
  <c r="BW40" i="94"/>
  <c r="BU40" i="94"/>
  <c r="BS40" i="94"/>
  <c r="BQ40" i="94"/>
  <c r="BO40" i="94"/>
  <c r="BM40" i="94"/>
  <c r="BK40" i="94"/>
  <c r="BI40" i="94"/>
  <c r="BF40" i="94"/>
  <c r="BC40" i="94"/>
  <c r="BA40" i="94"/>
  <c r="AX40" i="94"/>
  <c r="AV40" i="94"/>
  <c r="AT40" i="94"/>
  <c r="AR40" i="94"/>
  <c r="AP40" i="94"/>
  <c r="AN40" i="94"/>
  <c r="AL40" i="94"/>
  <c r="BY39" i="94"/>
  <c r="BW39" i="94"/>
  <c r="BU39" i="94"/>
  <c r="BS39" i="94"/>
  <c r="BQ39" i="94"/>
  <c r="BO39" i="94"/>
  <c r="BM39" i="94"/>
  <c r="BK39" i="94"/>
  <c r="BI39" i="94"/>
  <c r="BF39" i="94"/>
  <c r="BC39" i="94"/>
  <c r="BA39" i="94"/>
  <c r="AX39" i="94"/>
  <c r="AV39" i="94"/>
  <c r="AT39" i="94"/>
  <c r="AR39" i="94"/>
  <c r="AP39" i="94"/>
  <c r="AN39" i="94"/>
  <c r="AL39" i="94"/>
  <c r="D39" i="94"/>
  <c r="BY38" i="94"/>
  <c r="BW38" i="94"/>
  <c r="BU38" i="94"/>
  <c r="BS38" i="94"/>
  <c r="BQ38" i="94"/>
  <c r="BO38" i="94"/>
  <c r="BM38" i="94"/>
  <c r="BK38" i="94"/>
  <c r="BI38" i="94"/>
  <c r="BF38" i="94"/>
  <c r="BC38" i="94"/>
  <c r="BA38" i="94"/>
  <c r="AX38" i="94"/>
  <c r="AV38" i="94"/>
  <c r="AT38" i="94"/>
  <c r="AR38" i="94"/>
  <c r="AP38" i="94"/>
  <c r="AN38" i="94"/>
  <c r="AL38" i="94"/>
  <c r="BY37" i="94"/>
  <c r="BW37" i="94"/>
  <c r="BU37" i="94"/>
  <c r="BS37" i="94"/>
  <c r="BQ37" i="94"/>
  <c r="BO37" i="94"/>
  <c r="BM37" i="94"/>
  <c r="BK37" i="94"/>
  <c r="BI37" i="94"/>
  <c r="BF37" i="94"/>
  <c r="BC37" i="94"/>
  <c r="BA37" i="94"/>
  <c r="AX37" i="94"/>
  <c r="AV37" i="94"/>
  <c r="AT37" i="94"/>
  <c r="AR37" i="94"/>
  <c r="AP37" i="94"/>
  <c r="AN37" i="94"/>
  <c r="AL37" i="94"/>
  <c r="D37" i="94"/>
  <c r="BY34" i="94"/>
  <c r="BW34" i="94"/>
  <c r="BU34" i="94"/>
  <c r="BS34" i="94"/>
  <c r="BQ34" i="94"/>
  <c r="BO34" i="94"/>
  <c r="BM34" i="94"/>
  <c r="BK34" i="94"/>
  <c r="BI34" i="94"/>
  <c r="BF34" i="94"/>
  <c r="BC34" i="94"/>
  <c r="BA34" i="94"/>
  <c r="AX34" i="94"/>
  <c r="AV34" i="94"/>
  <c r="AT34" i="94"/>
  <c r="AR34" i="94"/>
  <c r="AP34" i="94"/>
  <c r="AN34" i="94"/>
  <c r="AL34" i="94"/>
  <c r="BY33" i="94"/>
  <c r="BW33" i="94"/>
  <c r="BU33" i="94"/>
  <c r="BS33" i="94"/>
  <c r="BQ33" i="94"/>
  <c r="BO33" i="94"/>
  <c r="BM33" i="94"/>
  <c r="BK33" i="94"/>
  <c r="BI33" i="94"/>
  <c r="BF33" i="94"/>
  <c r="BC33" i="94"/>
  <c r="BA33" i="94"/>
  <c r="AX33" i="94"/>
  <c r="AV33" i="94"/>
  <c r="AT33" i="94"/>
  <c r="AR33" i="94"/>
  <c r="AP33" i="94"/>
  <c r="AN33" i="94"/>
  <c r="AL33" i="94"/>
  <c r="D33" i="94"/>
  <c r="BY28" i="94"/>
  <c r="BW28" i="94"/>
  <c r="BU28" i="94"/>
  <c r="BS28" i="94"/>
  <c r="BQ28" i="94"/>
  <c r="BO28" i="94"/>
  <c r="BM28" i="94"/>
  <c r="BK28" i="94"/>
  <c r="BI28" i="94"/>
  <c r="BF28" i="94"/>
  <c r="BC28" i="94"/>
  <c r="BA28" i="94"/>
  <c r="AX28" i="94"/>
  <c r="AV28" i="94"/>
  <c r="AT28" i="94"/>
  <c r="AR28" i="94"/>
  <c r="AP28" i="94"/>
  <c r="AN28" i="94"/>
  <c r="AL28" i="94"/>
  <c r="BY27" i="94"/>
  <c r="BW27" i="94"/>
  <c r="BU27" i="94"/>
  <c r="BS27" i="94"/>
  <c r="BQ27" i="94"/>
  <c r="BO27" i="94"/>
  <c r="BM27" i="94"/>
  <c r="BK27" i="94"/>
  <c r="BI27" i="94"/>
  <c r="BF27" i="94"/>
  <c r="BC27" i="94"/>
  <c r="BA27" i="94"/>
  <c r="AX27" i="94"/>
  <c r="AV27" i="94"/>
  <c r="AT27" i="94"/>
  <c r="AR27" i="94"/>
  <c r="AP27" i="94"/>
  <c r="AN27" i="94"/>
  <c r="AL27" i="94"/>
  <c r="D27" i="94"/>
  <c r="BY22" i="94"/>
  <c r="BW22" i="94"/>
  <c r="BU22" i="94"/>
  <c r="BS22" i="94"/>
  <c r="BQ22" i="94"/>
  <c r="BO22" i="94"/>
  <c r="BM22" i="94"/>
  <c r="BK22" i="94"/>
  <c r="BI22" i="94"/>
  <c r="BF22" i="94"/>
  <c r="BC22" i="94"/>
  <c r="BA22" i="94"/>
  <c r="AX22" i="94"/>
  <c r="AV22" i="94"/>
  <c r="AT22" i="94"/>
  <c r="AR22" i="94"/>
  <c r="AP22" i="94"/>
  <c r="AN22" i="94"/>
  <c r="AL22" i="94"/>
  <c r="BY21" i="94"/>
  <c r="BW21" i="94"/>
  <c r="BU21" i="94"/>
  <c r="BS21" i="94"/>
  <c r="BQ21" i="94"/>
  <c r="BO21" i="94"/>
  <c r="BM21" i="94"/>
  <c r="BK21" i="94"/>
  <c r="BI21" i="94"/>
  <c r="BF21" i="94"/>
  <c r="BC21" i="94"/>
  <c r="BA21" i="94"/>
  <c r="AX21" i="94"/>
  <c r="AV21" i="94"/>
  <c r="AT21" i="94"/>
  <c r="AR21" i="94"/>
  <c r="AP21" i="94"/>
  <c r="AN21" i="94"/>
  <c r="AL21" i="94"/>
  <c r="D21" i="94"/>
  <c r="BY182" i="93"/>
  <c r="BW182" i="93"/>
  <c r="BU182" i="93"/>
  <c r="BS182" i="93"/>
  <c r="BQ182" i="93"/>
  <c r="BO182" i="93"/>
  <c r="BM182" i="93"/>
  <c r="BK182" i="93"/>
  <c r="BI182" i="93"/>
  <c r="BF182" i="93"/>
  <c r="BC182" i="93"/>
  <c r="BA182" i="93"/>
  <c r="AX182" i="93"/>
  <c r="AV182" i="93"/>
  <c r="AT182" i="93"/>
  <c r="AR182" i="93"/>
  <c r="AP182" i="93"/>
  <c r="AN182" i="93"/>
  <c r="AL182" i="93"/>
  <c r="BY181" i="93"/>
  <c r="BW181" i="93"/>
  <c r="BU181" i="93"/>
  <c r="BS181" i="93"/>
  <c r="BQ181" i="93"/>
  <c r="BO181" i="93"/>
  <c r="BM181" i="93"/>
  <c r="BK181" i="93"/>
  <c r="BI181" i="93"/>
  <c r="BF181" i="93"/>
  <c r="BC181" i="93"/>
  <c r="BA181" i="93"/>
  <c r="AX181" i="93"/>
  <c r="AV181" i="93"/>
  <c r="AT181" i="93"/>
  <c r="AR181" i="93"/>
  <c r="AP181" i="93"/>
  <c r="AN181" i="93"/>
  <c r="AL181" i="93"/>
  <c r="BY196" i="93"/>
  <c r="BW196" i="93"/>
  <c r="BU196" i="93"/>
  <c r="BS196" i="93"/>
  <c r="BQ196" i="93"/>
  <c r="BO196" i="93"/>
  <c r="BM196" i="93"/>
  <c r="BK196" i="93"/>
  <c r="BI196" i="93"/>
  <c r="BF196" i="93"/>
  <c r="BC196" i="93"/>
  <c r="BA196" i="93"/>
  <c r="AX196" i="93"/>
  <c r="AV196" i="93"/>
  <c r="AT196" i="93"/>
  <c r="AR196" i="93"/>
  <c r="AP196" i="93"/>
  <c r="AN196" i="93"/>
  <c r="AL196" i="93"/>
  <c r="BY195" i="93"/>
  <c r="BW195" i="93"/>
  <c r="BU195" i="93"/>
  <c r="BS195" i="93"/>
  <c r="BQ195" i="93"/>
  <c r="BO195" i="93"/>
  <c r="BM195" i="93"/>
  <c r="BK195" i="93"/>
  <c r="BI195" i="93"/>
  <c r="BF195" i="93"/>
  <c r="BC195" i="93"/>
  <c r="BA195" i="93"/>
  <c r="AX195" i="93"/>
  <c r="AV195" i="93"/>
  <c r="AT195" i="93"/>
  <c r="AR195" i="93"/>
  <c r="AP195" i="93"/>
  <c r="AN195" i="93"/>
  <c r="AL195" i="93"/>
  <c r="D195" i="93"/>
  <c r="BY188" i="93"/>
  <c r="BW188" i="93"/>
  <c r="BU188" i="93"/>
  <c r="BS188" i="93"/>
  <c r="BQ188" i="93"/>
  <c r="BO188" i="93"/>
  <c r="BM188" i="93"/>
  <c r="BK188" i="93"/>
  <c r="BI188" i="93"/>
  <c r="BF188" i="93"/>
  <c r="BC188" i="93"/>
  <c r="BA188" i="93"/>
  <c r="AX188" i="93"/>
  <c r="AV188" i="93"/>
  <c r="AT188" i="93"/>
  <c r="AR188" i="93"/>
  <c r="AP188" i="93"/>
  <c r="AN188" i="93"/>
  <c r="AL188" i="93"/>
  <c r="BY187" i="93"/>
  <c r="BW187" i="93"/>
  <c r="BU187" i="93"/>
  <c r="BS187" i="93"/>
  <c r="BQ187" i="93"/>
  <c r="BO187" i="93"/>
  <c r="BM187" i="93"/>
  <c r="BK187" i="93"/>
  <c r="BI187" i="93"/>
  <c r="BF187" i="93"/>
  <c r="BC187" i="93"/>
  <c r="BA187" i="93"/>
  <c r="AX187" i="93"/>
  <c r="AV187" i="93"/>
  <c r="AT187" i="93"/>
  <c r="AR187" i="93"/>
  <c r="AP187" i="93"/>
  <c r="AN187" i="93"/>
  <c r="AL187" i="93"/>
  <c r="D187" i="93"/>
  <c r="BY186" i="93"/>
  <c r="BW186" i="93"/>
  <c r="BU186" i="93"/>
  <c r="BS186" i="93"/>
  <c r="BQ186" i="93"/>
  <c r="BO186" i="93"/>
  <c r="BM186" i="93"/>
  <c r="BK186" i="93"/>
  <c r="BI186" i="93"/>
  <c r="BF186" i="93"/>
  <c r="BC186" i="93"/>
  <c r="BA186" i="93"/>
  <c r="AX186" i="93"/>
  <c r="AV186" i="93"/>
  <c r="AT186" i="93"/>
  <c r="AR186" i="93"/>
  <c r="AP186" i="93"/>
  <c r="AN186" i="93"/>
  <c r="AL186" i="93"/>
  <c r="BY185" i="93"/>
  <c r="BW185" i="93"/>
  <c r="BU185" i="93"/>
  <c r="BS185" i="93"/>
  <c r="BQ185" i="93"/>
  <c r="BO185" i="93"/>
  <c r="BM185" i="93"/>
  <c r="BK185" i="93"/>
  <c r="BI185" i="93"/>
  <c r="BF185" i="93"/>
  <c r="BC185" i="93"/>
  <c r="BA185" i="93"/>
  <c r="AX185" i="93"/>
  <c r="AV185" i="93"/>
  <c r="AT185" i="93"/>
  <c r="AR185" i="93"/>
  <c r="AP185" i="93"/>
  <c r="AN185" i="93"/>
  <c r="AL185" i="93"/>
  <c r="D185" i="93"/>
  <c r="BY178" i="93"/>
  <c r="BW178" i="93"/>
  <c r="BU178" i="93"/>
  <c r="BS178" i="93"/>
  <c r="BQ178" i="93"/>
  <c r="BO178" i="93"/>
  <c r="BM178" i="93"/>
  <c r="BK178" i="93"/>
  <c r="BI178" i="93"/>
  <c r="BF178" i="93"/>
  <c r="BC178" i="93"/>
  <c r="BA178" i="93"/>
  <c r="AX178" i="93"/>
  <c r="AV178" i="93"/>
  <c r="AT178" i="93"/>
  <c r="AR178" i="93"/>
  <c r="AP178" i="93"/>
  <c r="AN178" i="93"/>
  <c r="AL178" i="93"/>
  <c r="BY177" i="93"/>
  <c r="BW177" i="93"/>
  <c r="BU177" i="93"/>
  <c r="BS177" i="93"/>
  <c r="BQ177" i="93"/>
  <c r="BO177" i="93"/>
  <c r="BM177" i="93"/>
  <c r="BK177" i="93"/>
  <c r="BI177" i="93"/>
  <c r="BF177" i="93"/>
  <c r="BC177" i="93"/>
  <c r="BA177" i="93"/>
  <c r="AX177" i="93"/>
  <c r="AV177" i="93"/>
  <c r="AT177" i="93"/>
  <c r="AR177" i="93"/>
  <c r="AP177" i="93"/>
  <c r="AN177" i="93"/>
  <c r="AL177" i="93"/>
  <c r="D177" i="93"/>
  <c r="BY174" i="93"/>
  <c r="BW174" i="93"/>
  <c r="BU174" i="93"/>
  <c r="BS174" i="93"/>
  <c r="BQ174" i="93"/>
  <c r="BO174" i="93"/>
  <c r="BM174" i="93"/>
  <c r="BK174" i="93"/>
  <c r="BI174" i="93"/>
  <c r="BF174" i="93"/>
  <c r="BC174" i="93"/>
  <c r="BA174" i="93"/>
  <c r="AX174" i="93"/>
  <c r="AV174" i="93"/>
  <c r="AT174" i="93"/>
  <c r="AR174" i="93"/>
  <c r="AP174" i="93"/>
  <c r="AN174" i="93"/>
  <c r="AL174" i="93"/>
  <c r="BY173" i="93"/>
  <c r="BW173" i="93"/>
  <c r="BU173" i="93"/>
  <c r="BS173" i="93"/>
  <c r="BQ173" i="93"/>
  <c r="BO173" i="93"/>
  <c r="BM173" i="93"/>
  <c r="BK173" i="93"/>
  <c r="BI173" i="93"/>
  <c r="BF173" i="93"/>
  <c r="BC173" i="93"/>
  <c r="BA173" i="93"/>
  <c r="AX173" i="93"/>
  <c r="AV173" i="93"/>
  <c r="AT173" i="93"/>
  <c r="AR173" i="93"/>
  <c r="AP173" i="93"/>
  <c r="AN173" i="93"/>
  <c r="AL173" i="93"/>
  <c r="D173" i="93"/>
  <c r="BY170" i="93"/>
  <c r="BW170" i="93"/>
  <c r="BU170" i="93"/>
  <c r="BS170" i="93"/>
  <c r="BQ170" i="93"/>
  <c r="BO170" i="93"/>
  <c r="BM170" i="93"/>
  <c r="BK170" i="93"/>
  <c r="BI170" i="93"/>
  <c r="BF170" i="93"/>
  <c r="BC170" i="93"/>
  <c r="BA170" i="93"/>
  <c r="AX170" i="93"/>
  <c r="AV170" i="93"/>
  <c r="AT170" i="93"/>
  <c r="AR170" i="93"/>
  <c r="AP170" i="93"/>
  <c r="AN170" i="93"/>
  <c r="AL170" i="93"/>
  <c r="BY169" i="93"/>
  <c r="BW169" i="93"/>
  <c r="BU169" i="93"/>
  <c r="BS169" i="93"/>
  <c r="BQ169" i="93"/>
  <c r="BO169" i="93"/>
  <c r="BM169" i="93"/>
  <c r="BK169" i="93"/>
  <c r="BI169" i="93"/>
  <c r="BF169" i="93"/>
  <c r="BC169" i="93"/>
  <c r="BA169" i="93"/>
  <c r="AX169" i="93"/>
  <c r="AV169" i="93"/>
  <c r="AT169" i="93"/>
  <c r="AR169" i="93"/>
  <c r="AP169" i="93"/>
  <c r="AN169" i="93"/>
  <c r="AL169" i="93"/>
  <c r="BY166" i="93"/>
  <c r="BW166" i="93"/>
  <c r="BU166" i="93"/>
  <c r="BS166" i="93"/>
  <c r="BQ166" i="93"/>
  <c r="BO166" i="93"/>
  <c r="BM166" i="93"/>
  <c r="BK166" i="93"/>
  <c r="BI166" i="93"/>
  <c r="BF166" i="93"/>
  <c r="BC166" i="93"/>
  <c r="BA166" i="93"/>
  <c r="AX166" i="93"/>
  <c r="AV166" i="93"/>
  <c r="AT166" i="93"/>
  <c r="AR166" i="93"/>
  <c r="AP166" i="93"/>
  <c r="AN166" i="93"/>
  <c r="AL166" i="93"/>
  <c r="BY165" i="93"/>
  <c r="BW165" i="93"/>
  <c r="BU165" i="93"/>
  <c r="BS165" i="93"/>
  <c r="BQ165" i="93"/>
  <c r="BO165" i="93"/>
  <c r="BM165" i="93"/>
  <c r="BK165" i="93"/>
  <c r="BI165" i="93"/>
  <c r="BF165" i="93"/>
  <c r="BC165" i="93"/>
  <c r="BA165" i="93"/>
  <c r="AX165" i="93"/>
  <c r="AV165" i="93"/>
  <c r="AT165" i="93"/>
  <c r="AR165" i="93"/>
  <c r="AP165" i="93"/>
  <c r="AN165" i="93"/>
  <c r="AL165" i="93"/>
  <c r="D165" i="93"/>
  <c r="BY164" i="93"/>
  <c r="BW164" i="93"/>
  <c r="BU164" i="93"/>
  <c r="BS164" i="93"/>
  <c r="BQ164" i="93"/>
  <c r="BO164" i="93"/>
  <c r="BM164" i="93"/>
  <c r="BK164" i="93"/>
  <c r="BI164" i="93"/>
  <c r="BF164" i="93"/>
  <c r="BC164" i="93"/>
  <c r="BA164" i="93"/>
  <c r="AX164" i="93"/>
  <c r="AV164" i="93"/>
  <c r="AT164" i="93"/>
  <c r="AR164" i="93"/>
  <c r="AP164" i="93"/>
  <c r="AN164" i="93"/>
  <c r="AL164" i="93"/>
  <c r="BY163" i="93"/>
  <c r="BW163" i="93"/>
  <c r="BU163" i="93"/>
  <c r="BS163" i="93"/>
  <c r="BQ163" i="93"/>
  <c r="BO163" i="93"/>
  <c r="BM163" i="93"/>
  <c r="BK163" i="93"/>
  <c r="BI163" i="93"/>
  <c r="BF163" i="93"/>
  <c r="BC163" i="93"/>
  <c r="BA163" i="93"/>
  <c r="AX163" i="93"/>
  <c r="AV163" i="93"/>
  <c r="AT163" i="93"/>
  <c r="AR163" i="93"/>
  <c r="AP163" i="93"/>
  <c r="AN163" i="93"/>
  <c r="AL163" i="93"/>
  <c r="D163" i="93"/>
  <c r="BY160" i="93"/>
  <c r="BW160" i="93"/>
  <c r="BU160" i="93"/>
  <c r="BS160" i="93"/>
  <c r="BQ160" i="93"/>
  <c r="BO160" i="93"/>
  <c r="BM160" i="93"/>
  <c r="BK160" i="93"/>
  <c r="BI160" i="93"/>
  <c r="BF160" i="93"/>
  <c r="BC160" i="93"/>
  <c r="BA160" i="93"/>
  <c r="AX160" i="93"/>
  <c r="AV160" i="93"/>
  <c r="AT160" i="93"/>
  <c r="AR160" i="93"/>
  <c r="AP160" i="93"/>
  <c r="AN160" i="93"/>
  <c r="AL160" i="93"/>
  <c r="BY159" i="93"/>
  <c r="BW159" i="93"/>
  <c r="BU159" i="93"/>
  <c r="BS159" i="93"/>
  <c r="BQ159" i="93"/>
  <c r="BO159" i="93"/>
  <c r="BM159" i="93"/>
  <c r="BK159" i="93"/>
  <c r="BI159" i="93"/>
  <c r="BF159" i="93"/>
  <c r="BC159" i="93"/>
  <c r="BA159" i="93"/>
  <c r="AX159" i="93"/>
  <c r="AV159" i="93"/>
  <c r="AT159" i="93"/>
  <c r="AR159" i="93"/>
  <c r="AP159" i="93"/>
  <c r="AN159" i="93"/>
  <c r="AL159" i="93"/>
  <c r="D159" i="93"/>
  <c r="BY158" i="93"/>
  <c r="BW158" i="93"/>
  <c r="BU158" i="93"/>
  <c r="BS158" i="93"/>
  <c r="BQ158" i="93"/>
  <c r="BO158" i="93"/>
  <c r="BM158" i="93"/>
  <c r="BK158" i="93"/>
  <c r="BI158" i="93"/>
  <c r="BF158" i="93"/>
  <c r="BC158" i="93"/>
  <c r="BA158" i="93"/>
  <c r="AX158" i="93"/>
  <c r="AV158" i="93"/>
  <c r="AT158" i="93"/>
  <c r="AR158" i="93"/>
  <c r="AP158" i="93"/>
  <c r="AN158" i="93"/>
  <c r="AL158" i="93"/>
  <c r="BY157" i="93"/>
  <c r="BW157" i="93"/>
  <c r="BU157" i="93"/>
  <c r="BS157" i="93"/>
  <c r="BQ157" i="93"/>
  <c r="BO157" i="93"/>
  <c r="BM157" i="93"/>
  <c r="BK157" i="93"/>
  <c r="BI157" i="93"/>
  <c r="BF157" i="93"/>
  <c r="BC157" i="93"/>
  <c r="BA157" i="93"/>
  <c r="AX157" i="93"/>
  <c r="AV157" i="93"/>
  <c r="AT157" i="93"/>
  <c r="AR157" i="93"/>
  <c r="AP157" i="93"/>
  <c r="AN157" i="93"/>
  <c r="AL157" i="93"/>
  <c r="D157" i="93"/>
  <c r="BY156" i="93"/>
  <c r="BW156" i="93"/>
  <c r="BU156" i="93"/>
  <c r="BS156" i="93"/>
  <c r="BQ156" i="93"/>
  <c r="BO156" i="93"/>
  <c r="BM156" i="93"/>
  <c r="BK156" i="93"/>
  <c r="BI156" i="93"/>
  <c r="BF156" i="93"/>
  <c r="BC156" i="93"/>
  <c r="BA156" i="93"/>
  <c r="AX156" i="93"/>
  <c r="AV156" i="93"/>
  <c r="AT156" i="93"/>
  <c r="AR156" i="93"/>
  <c r="AP156" i="93"/>
  <c r="AN156" i="93"/>
  <c r="AL156" i="93"/>
  <c r="BY155" i="93"/>
  <c r="BW155" i="93"/>
  <c r="BU155" i="93"/>
  <c r="BS155" i="93"/>
  <c r="BQ155" i="93"/>
  <c r="BO155" i="93"/>
  <c r="BM155" i="93"/>
  <c r="BK155" i="93"/>
  <c r="BI155" i="93"/>
  <c r="BF155" i="93"/>
  <c r="BC155" i="93"/>
  <c r="BA155" i="93"/>
  <c r="AX155" i="93"/>
  <c r="AV155" i="93"/>
  <c r="AT155" i="93"/>
  <c r="AR155" i="93"/>
  <c r="AP155" i="93"/>
  <c r="AN155" i="93"/>
  <c r="AL155" i="93"/>
  <c r="D155" i="93"/>
  <c r="BY152" i="93"/>
  <c r="BW152" i="93"/>
  <c r="BU152" i="93"/>
  <c r="BS152" i="93"/>
  <c r="BQ152" i="93"/>
  <c r="BO152" i="93"/>
  <c r="BM152" i="93"/>
  <c r="BK152" i="93"/>
  <c r="BI152" i="93"/>
  <c r="BF152" i="93"/>
  <c r="BC152" i="93"/>
  <c r="BA152" i="93"/>
  <c r="AX152" i="93"/>
  <c r="AV152" i="93"/>
  <c r="AT152" i="93"/>
  <c r="AR152" i="93"/>
  <c r="AP152" i="93"/>
  <c r="AN152" i="93"/>
  <c r="AL152" i="93"/>
  <c r="BY151" i="93"/>
  <c r="BW151" i="93"/>
  <c r="BU151" i="93"/>
  <c r="BS151" i="93"/>
  <c r="BQ151" i="93"/>
  <c r="BO151" i="93"/>
  <c r="BM151" i="93"/>
  <c r="BK151" i="93"/>
  <c r="BI151" i="93"/>
  <c r="BF151" i="93"/>
  <c r="BC151" i="93"/>
  <c r="BA151" i="93"/>
  <c r="AX151" i="93"/>
  <c r="AV151" i="93"/>
  <c r="AT151" i="93"/>
  <c r="AR151" i="93"/>
  <c r="AP151" i="93"/>
  <c r="AN151" i="93"/>
  <c r="AL151" i="93"/>
  <c r="D151" i="93"/>
  <c r="BY146" i="93"/>
  <c r="BW146" i="93"/>
  <c r="BU146" i="93"/>
  <c r="BS146" i="93"/>
  <c r="BQ146" i="93"/>
  <c r="BO146" i="93"/>
  <c r="BM146" i="93"/>
  <c r="BK146" i="93"/>
  <c r="BI146" i="93"/>
  <c r="BF146" i="93"/>
  <c r="BC146" i="93"/>
  <c r="BA146" i="93"/>
  <c r="AX146" i="93"/>
  <c r="AV146" i="93"/>
  <c r="AT146" i="93"/>
  <c r="AR146" i="93"/>
  <c r="AP146" i="93"/>
  <c r="AN146" i="93"/>
  <c r="AL146" i="93"/>
  <c r="BY145" i="93"/>
  <c r="BW145" i="93"/>
  <c r="BU145" i="93"/>
  <c r="BS145" i="93"/>
  <c r="BQ145" i="93"/>
  <c r="BO145" i="93"/>
  <c r="BM145" i="93"/>
  <c r="BK145" i="93"/>
  <c r="BI145" i="93"/>
  <c r="BF145" i="93"/>
  <c r="BC145" i="93"/>
  <c r="BA145" i="93"/>
  <c r="AX145" i="93"/>
  <c r="AV145" i="93"/>
  <c r="AT145" i="93"/>
  <c r="AR145" i="93"/>
  <c r="AP145" i="93"/>
  <c r="AN145" i="93"/>
  <c r="AL145" i="93"/>
  <c r="BY138" i="93"/>
  <c r="BW138" i="93"/>
  <c r="BU138" i="93"/>
  <c r="BS138" i="93"/>
  <c r="BQ138" i="93"/>
  <c r="BO138" i="93"/>
  <c r="BM138" i="93"/>
  <c r="BK138" i="93"/>
  <c r="BI138" i="93"/>
  <c r="BF138" i="93"/>
  <c r="BC138" i="93"/>
  <c r="BA138" i="93"/>
  <c r="AX138" i="93"/>
  <c r="AV138" i="93"/>
  <c r="AT138" i="93"/>
  <c r="AR138" i="93"/>
  <c r="AP138" i="93"/>
  <c r="AN138" i="93"/>
  <c r="AL138" i="93"/>
  <c r="BY137" i="93"/>
  <c r="BW137" i="93"/>
  <c r="BU137" i="93"/>
  <c r="BS137" i="93"/>
  <c r="BQ137" i="93"/>
  <c r="BO137" i="93"/>
  <c r="BM137" i="93"/>
  <c r="BK137" i="93"/>
  <c r="BI137" i="93"/>
  <c r="BF137" i="93"/>
  <c r="BC137" i="93"/>
  <c r="BA137" i="93"/>
  <c r="AX137" i="93"/>
  <c r="AV137" i="93"/>
  <c r="AT137" i="93"/>
  <c r="AR137" i="93"/>
  <c r="AP137" i="93"/>
  <c r="AN137" i="93"/>
  <c r="AL137" i="93"/>
  <c r="BY134" i="93"/>
  <c r="BW134" i="93"/>
  <c r="BU134" i="93"/>
  <c r="BS134" i="93"/>
  <c r="BQ134" i="93"/>
  <c r="BO134" i="93"/>
  <c r="BM134" i="93"/>
  <c r="BK134" i="93"/>
  <c r="BI134" i="93"/>
  <c r="BF134" i="93"/>
  <c r="BC134" i="93"/>
  <c r="BA134" i="93"/>
  <c r="AX134" i="93"/>
  <c r="AV134" i="93"/>
  <c r="AT134" i="93"/>
  <c r="AR134" i="93"/>
  <c r="AP134" i="93"/>
  <c r="AN134" i="93"/>
  <c r="AL134" i="93"/>
  <c r="BY133" i="93"/>
  <c r="BW133" i="93"/>
  <c r="BU133" i="93"/>
  <c r="BS133" i="93"/>
  <c r="BQ133" i="93"/>
  <c r="BO133" i="93"/>
  <c r="BM133" i="93"/>
  <c r="BK133" i="93"/>
  <c r="BI133" i="93"/>
  <c r="BF133" i="93"/>
  <c r="BC133" i="93"/>
  <c r="BA133" i="93"/>
  <c r="AX133" i="93"/>
  <c r="AV133" i="93"/>
  <c r="AT133" i="93"/>
  <c r="AR133" i="93"/>
  <c r="AP133" i="93"/>
  <c r="AN133" i="93"/>
  <c r="AL133" i="93"/>
  <c r="BY132" i="93"/>
  <c r="BW132" i="93"/>
  <c r="BU132" i="93"/>
  <c r="BS132" i="93"/>
  <c r="BQ132" i="93"/>
  <c r="BO132" i="93"/>
  <c r="BM132" i="93"/>
  <c r="BK132" i="93"/>
  <c r="BI132" i="93"/>
  <c r="BF132" i="93"/>
  <c r="BC132" i="93"/>
  <c r="BA132" i="93"/>
  <c r="AX132" i="93"/>
  <c r="AV132" i="93"/>
  <c r="AT132" i="93"/>
  <c r="AR132" i="93"/>
  <c r="AP132" i="93"/>
  <c r="AN132" i="93"/>
  <c r="AL132" i="93"/>
  <c r="BY131" i="93"/>
  <c r="BW131" i="93"/>
  <c r="BU131" i="93"/>
  <c r="BS131" i="93"/>
  <c r="BQ131" i="93"/>
  <c r="BO131" i="93"/>
  <c r="BM131" i="93"/>
  <c r="BK131" i="93"/>
  <c r="BI131" i="93"/>
  <c r="BF131" i="93"/>
  <c r="BC131" i="93"/>
  <c r="BA131" i="93"/>
  <c r="AX131" i="93"/>
  <c r="AV131" i="93"/>
  <c r="AT131" i="93"/>
  <c r="AR131" i="93"/>
  <c r="AP131" i="93"/>
  <c r="AN131" i="93"/>
  <c r="AL131" i="93"/>
  <c r="BY128" i="93"/>
  <c r="BW128" i="93"/>
  <c r="BU128" i="93"/>
  <c r="BS128" i="93"/>
  <c r="BQ128" i="93"/>
  <c r="BO128" i="93"/>
  <c r="BM128" i="93"/>
  <c r="BK128" i="93"/>
  <c r="BI128" i="93"/>
  <c r="BF128" i="93"/>
  <c r="BC128" i="93"/>
  <c r="BA128" i="93"/>
  <c r="AX128" i="93"/>
  <c r="AV128" i="93"/>
  <c r="AT128" i="93"/>
  <c r="AR128" i="93"/>
  <c r="AP128" i="93"/>
  <c r="AN128" i="93"/>
  <c r="AL128" i="93"/>
  <c r="BY127" i="93"/>
  <c r="BW127" i="93"/>
  <c r="BU127" i="93"/>
  <c r="BS127" i="93"/>
  <c r="BQ127" i="93"/>
  <c r="BO127" i="93"/>
  <c r="BM127" i="93"/>
  <c r="BK127" i="93"/>
  <c r="BI127" i="93"/>
  <c r="BF127" i="93"/>
  <c r="BC127" i="93"/>
  <c r="BA127" i="93"/>
  <c r="AX127" i="93"/>
  <c r="AV127" i="93"/>
  <c r="AT127" i="93"/>
  <c r="AR127" i="93"/>
  <c r="AP127" i="93"/>
  <c r="AN127" i="93"/>
  <c r="AL127" i="93"/>
  <c r="D127" i="93"/>
  <c r="BY126" i="93"/>
  <c r="BW126" i="93"/>
  <c r="BU126" i="93"/>
  <c r="BS126" i="93"/>
  <c r="BQ126" i="93"/>
  <c r="BO126" i="93"/>
  <c r="BM126" i="93"/>
  <c r="BK126" i="93"/>
  <c r="BI126" i="93"/>
  <c r="BF126" i="93"/>
  <c r="BC126" i="93"/>
  <c r="BA126" i="93"/>
  <c r="AX126" i="93"/>
  <c r="AV126" i="93"/>
  <c r="AT126" i="93"/>
  <c r="AR126" i="93"/>
  <c r="AP126" i="93"/>
  <c r="AN126" i="93"/>
  <c r="AL126" i="93"/>
  <c r="BY125" i="93"/>
  <c r="BW125" i="93"/>
  <c r="BU125" i="93"/>
  <c r="BS125" i="93"/>
  <c r="BQ125" i="93"/>
  <c r="BO125" i="93"/>
  <c r="BM125" i="93"/>
  <c r="BK125" i="93"/>
  <c r="BI125" i="93"/>
  <c r="BF125" i="93"/>
  <c r="BC125" i="93"/>
  <c r="BA125" i="93"/>
  <c r="AX125" i="93"/>
  <c r="AV125" i="93"/>
  <c r="AT125" i="93"/>
  <c r="AR125" i="93"/>
  <c r="AP125" i="93"/>
  <c r="AN125" i="93"/>
  <c r="AL125" i="93"/>
  <c r="D125" i="93"/>
  <c r="BY122" i="93"/>
  <c r="BW122" i="93"/>
  <c r="BU122" i="93"/>
  <c r="BS122" i="93"/>
  <c r="BQ122" i="93"/>
  <c r="BO122" i="93"/>
  <c r="BM122" i="93"/>
  <c r="BK122" i="93"/>
  <c r="BI122" i="93"/>
  <c r="BF122" i="93"/>
  <c r="BC122" i="93"/>
  <c r="BA122" i="93"/>
  <c r="AX122" i="93"/>
  <c r="AV122" i="93"/>
  <c r="AT122" i="93"/>
  <c r="AR122" i="93"/>
  <c r="AP122" i="93"/>
  <c r="AN122" i="93"/>
  <c r="AL122" i="93"/>
  <c r="BY121" i="93"/>
  <c r="BW121" i="93"/>
  <c r="BU121" i="93"/>
  <c r="BS121" i="93"/>
  <c r="BQ121" i="93"/>
  <c r="BO121" i="93"/>
  <c r="BM121" i="93"/>
  <c r="BK121" i="93"/>
  <c r="BI121" i="93"/>
  <c r="BF121" i="93"/>
  <c r="BC121" i="93"/>
  <c r="BA121" i="93"/>
  <c r="AX121" i="93"/>
  <c r="AV121" i="93"/>
  <c r="AT121" i="93"/>
  <c r="AR121" i="93"/>
  <c r="AP121" i="93"/>
  <c r="AN121" i="93"/>
  <c r="AL121" i="93"/>
  <c r="D121" i="93"/>
  <c r="BY120" i="93"/>
  <c r="BW120" i="93"/>
  <c r="BU120" i="93"/>
  <c r="BS120" i="93"/>
  <c r="BQ120" i="93"/>
  <c r="BO120" i="93"/>
  <c r="BM120" i="93"/>
  <c r="BK120" i="93"/>
  <c r="BI120" i="93"/>
  <c r="BF120" i="93"/>
  <c r="BC120" i="93"/>
  <c r="BA120" i="93"/>
  <c r="AX120" i="93"/>
  <c r="AV120" i="93"/>
  <c r="AT120" i="93"/>
  <c r="AR120" i="93"/>
  <c r="AP120" i="93"/>
  <c r="AN120" i="93"/>
  <c r="AL120" i="93"/>
  <c r="BY119" i="93"/>
  <c r="BW119" i="93"/>
  <c r="BU119" i="93"/>
  <c r="BS119" i="93"/>
  <c r="BQ119" i="93"/>
  <c r="BO119" i="93"/>
  <c r="BM119" i="93"/>
  <c r="BK119" i="93"/>
  <c r="BI119" i="93"/>
  <c r="BF119" i="93"/>
  <c r="BC119" i="93"/>
  <c r="BA119" i="93"/>
  <c r="AX119" i="93"/>
  <c r="AV119" i="93"/>
  <c r="AT119" i="93"/>
  <c r="AR119" i="93"/>
  <c r="AP119" i="93"/>
  <c r="AN119" i="93"/>
  <c r="AL119" i="93"/>
  <c r="D119" i="93"/>
  <c r="BY118" i="93"/>
  <c r="BW118" i="93"/>
  <c r="BU118" i="93"/>
  <c r="BS118" i="93"/>
  <c r="BQ118" i="93"/>
  <c r="BO118" i="93"/>
  <c r="BM118" i="93"/>
  <c r="BK118" i="93"/>
  <c r="BI118" i="93"/>
  <c r="BF118" i="93"/>
  <c r="BC118" i="93"/>
  <c r="BA118" i="93"/>
  <c r="AX118" i="93"/>
  <c r="AV118" i="93"/>
  <c r="AT118" i="93"/>
  <c r="AR118" i="93"/>
  <c r="AP118" i="93"/>
  <c r="AN118" i="93"/>
  <c r="AL118" i="93"/>
  <c r="BY117" i="93"/>
  <c r="BW117" i="93"/>
  <c r="BU117" i="93"/>
  <c r="BS117" i="93"/>
  <c r="BQ117" i="93"/>
  <c r="BO117" i="93"/>
  <c r="BM117" i="93"/>
  <c r="BK117" i="93"/>
  <c r="BI117" i="93"/>
  <c r="BF117" i="93"/>
  <c r="BC117" i="93"/>
  <c r="BA117" i="93"/>
  <c r="AX117" i="93"/>
  <c r="AV117" i="93"/>
  <c r="AT117" i="93"/>
  <c r="AR117" i="93"/>
  <c r="AP117" i="93"/>
  <c r="AN117" i="93"/>
  <c r="AL117" i="93"/>
  <c r="D117" i="93"/>
  <c r="BY116" i="93"/>
  <c r="BW116" i="93"/>
  <c r="BU116" i="93"/>
  <c r="BS116" i="93"/>
  <c r="BQ116" i="93"/>
  <c r="BO116" i="93"/>
  <c r="BM116" i="93"/>
  <c r="BK116" i="93"/>
  <c r="BI116" i="93"/>
  <c r="BF116" i="93"/>
  <c r="BC116" i="93"/>
  <c r="BA116" i="93"/>
  <c r="AX116" i="93"/>
  <c r="AV116" i="93"/>
  <c r="AT116" i="93"/>
  <c r="AR116" i="93"/>
  <c r="AP116" i="93"/>
  <c r="AN116" i="93"/>
  <c r="AL116" i="93"/>
  <c r="BY115" i="93"/>
  <c r="BW115" i="93"/>
  <c r="BU115" i="93"/>
  <c r="BS115" i="93"/>
  <c r="BQ115" i="93"/>
  <c r="BO115" i="93"/>
  <c r="BM115" i="93"/>
  <c r="BK115" i="93"/>
  <c r="BI115" i="93"/>
  <c r="BF115" i="93"/>
  <c r="BC115" i="93"/>
  <c r="BA115" i="93"/>
  <c r="AX115" i="93"/>
  <c r="AV115" i="93"/>
  <c r="AT115" i="93"/>
  <c r="AR115" i="93"/>
  <c r="AP115" i="93"/>
  <c r="AN115" i="93"/>
  <c r="AL115" i="93"/>
  <c r="D115" i="93"/>
  <c r="BY44" i="93"/>
  <c r="BW44" i="93"/>
  <c r="BU44" i="93"/>
  <c r="BS44" i="93"/>
  <c r="BQ44" i="93"/>
  <c r="BO44" i="93"/>
  <c r="BM44" i="93"/>
  <c r="BK44" i="93"/>
  <c r="BI44" i="93"/>
  <c r="BF44" i="93"/>
  <c r="BC44" i="93"/>
  <c r="BA44" i="93"/>
  <c r="AX44" i="93"/>
  <c r="AV44" i="93"/>
  <c r="AT44" i="93"/>
  <c r="AR44" i="93"/>
  <c r="AP44" i="93"/>
  <c r="AN44" i="93"/>
  <c r="AL44" i="93"/>
  <c r="BY43" i="93"/>
  <c r="BW43" i="93"/>
  <c r="BU43" i="93"/>
  <c r="BS43" i="93"/>
  <c r="BQ43" i="93"/>
  <c r="BO43" i="93"/>
  <c r="BM43" i="93"/>
  <c r="BK43" i="93"/>
  <c r="BI43" i="93"/>
  <c r="BF43" i="93"/>
  <c r="BC43" i="93"/>
  <c r="BA43" i="93"/>
  <c r="AX43" i="93"/>
  <c r="AV43" i="93"/>
  <c r="AT43" i="93"/>
  <c r="AR43" i="93"/>
  <c r="AP43" i="93"/>
  <c r="AN43" i="93"/>
  <c r="AL43" i="93"/>
  <c r="D43" i="93"/>
  <c r="BY114" i="93"/>
  <c r="BW114" i="93"/>
  <c r="BU114" i="93"/>
  <c r="BS114" i="93"/>
  <c r="BQ114" i="93"/>
  <c r="BO114" i="93"/>
  <c r="BM114" i="93"/>
  <c r="BK114" i="93"/>
  <c r="BI114" i="93"/>
  <c r="BF114" i="93"/>
  <c r="BC114" i="93"/>
  <c r="BA114" i="93"/>
  <c r="AX114" i="93"/>
  <c r="AV114" i="93"/>
  <c r="AT114" i="93"/>
  <c r="AR114" i="93"/>
  <c r="AP114" i="93"/>
  <c r="AN114" i="93"/>
  <c r="AL114" i="93"/>
  <c r="BY113" i="93"/>
  <c r="BW113" i="93"/>
  <c r="BU113" i="93"/>
  <c r="BS113" i="93"/>
  <c r="BQ113" i="93"/>
  <c r="BO113" i="93"/>
  <c r="BM113" i="93"/>
  <c r="BK113" i="93"/>
  <c r="BI113" i="93"/>
  <c r="BF113" i="93"/>
  <c r="BC113" i="93"/>
  <c r="BA113" i="93"/>
  <c r="AX113" i="93"/>
  <c r="AV113" i="93"/>
  <c r="AT113" i="93"/>
  <c r="AR113" i="93"/>
  <c r="AP113" i="93"/>
  <c r="AN113" i="93"/>
  <c r="AL113" i="93"/>
  <c r="D113" i="93"/>
  <c r="BY112" i="93"/>
  <c r="BW112" i="93"/>
  <c r="BU112" i="93"/>
  <c r="BS112" i="93"/>
  <c r="BQ112" i="93"/>
  <c r="BO112" i="93"/>
  <c r="BM112" i="93"/>
  <c r="BK112" i="93"/>
  <c r="BI112" i="93"/>
  <c r="BF112" i="93"/>
  <c r="BC112" i="93"/>
  <c r="BA112" i="93"/>
  <c r="AX112" i="93"/>
  <c r="AV112" i="93"/>
  <c r="AT112" i="93"/>
  <c r="AR112" i="93"/>
  <c r="AP112" i="93"/>
  <c r="AN112" i="93"/>
  <c r="AL112" i="93"/>
  <c r="BY111" i="93"/>
  <c r="BW111" i="93"/>
  <c r="BU111" i="93"/>
  <c r="BS111" i="93"/>
  <c r="BQ111" i="93"/>
  <c r="BO111" i="93"/>
  <c r="BM111" i="93"/>
  <c r="BK111" i="93"/>
  <c r="BI111" i="93"/>
  <c r="BF111" i="93"/>
  <c r="BC111" i="93"/>
  <c r="BA111" i="93"/>
  <c r="AX111" i="93"/>
  <c r="AV111" i="93"/>
  <c r="AT111" i="93"/>
  <c r="AR111" i="93"/>
  <c r="AP111" i="93"/>
  <c r="AN111" i="93"/>
  <c r="AL111" i="93"/>
  <c r="D111" i="93"/>
  <c r="BY102" i="93"/>
  <c r="BW102" i="93"/>
  <c r="BU102" i="93"/>
  <c r="BS102" i="93"/>
  <c r="BQ102" i="93"/>
  <c r="BO102" i="93"/>
  <c r="BM102" i="93"/>
  <c r="BK102" i="93"/>
  <c r="BI102" i="93"/>
  <c r="BF102" i="93"/>
  <c r="BC102" i="93"/>
  <c r="BA102" i="93"/>
  <c r="AX102" i="93"/>
  <c r="AV102" i="93"/>
  <c r="AT102" i="93"/>
  <c r="AR102" i="93"/>
  <c r="AP102" i="93"/>
  <c r="AN102" i="93"/>
  <c r="AL102" i="93"/>
  <c r="BY101" i="93"/>
  <c r="BW101" i="93"/>
  <c r="BU101" i="93"/>
  <c r="BS101" i="93"/>
  <c r="BQ101" i="93"/>
  <c r="BO101" i="93"/>
  <c r="BM101" i="93"/>
  <c r="BK101" i="93"/>
  <c r="BI101" i="93"/>
  <c r="BF101" i="93"/>
  <c r="BC101" i="93"/>
  <c r="BA101" i="93"/>
  <c r="AX101" i="93"/>
  <c r="AV101" i="93"/>
  <c r="AT101" i="93"/>
  <c r="AR101" i="93"/>
  <c r="AP101" i="93"/>
  <c r="AN101" i="93"/>
  <c r="AL101" i="93"/>
  <c r="D101" i="93"/>
  <c r="BY98" i="93"/>
  <c r="BW98" i="93"/>
  <c r="BU98" i="93"/>
  <c r="BS98" i="93"/>
  <c r="BQ98" i="93"/>
  <c r="BO98" i="93"/>
  <c r="BM98" i="93"/>
  <c r="BK98" i="93"/>
  <c r="BI98" i="93"/>
  <c r="BF98" i="93"/>
  <c r="BC98" i="93"/>
  <c r="BA98" i="93"/>
  <c r="AX98" i="93"/>
  <c r="AV98" i="93"/>
  <c r="AT98" i="93"/>
  <c r="AR98" i="93"/>
  <c r="AP98" i="93"/>
  <c r="AN98" i="93"/>
  <c r="AL98" i="93"/>
  <c r="BY97" i="93"/>
  <c r="BW97" i="93"/>
  <c r="BU97" i="93"/>
  <c r="BS97" i="93"/>
  <c r="BQ97" i="93"/>
  <c r="BO97" i="93"/>
  <c r="BM97" i="93"/>
  <c r="BK97" i="93"/>
  <c r="BI97" i="93"/>
  <c r="BF97" i="93"/>
  <c r="BC97" i="93"/>
  <c r="BA97" i="93"/>
  <c r="AX97" i="93"/>
  <c r="AV97" i="93"/>
  <c r="AT97" i="93"/>
  <c r="AR97" i="93"/>
  <c r="AP97" i="93"/>
  <c r="AN97" i="93"/>
  <c r="AL97" i="93"/>
  <c r="D97" i="93"/>
  <c r="BY96" i="93"/>
  <c r="BW96" i="93"/>
  <c r="BU96" i="93"/>
  <c r="BS96" i="93"/>
  <c r="BQ96" i="93"/>
  <c r="BO96" i="93"/>
  <c r="BM96" i="93"/>
  <c r="BK96" i="93"/>
  <c r="BI96" i="93"/>
  <c r="BF96" i="93"/>
  <c r="BC96" i="93"/>
  <c r="BA96" i="93"/>
  <c r="AX96" i="93"/>
  <c r="AV96" i="93"/>
  <c r="AT96" i="93"/>
  <c r="AR96" i="93"/>
  <c r="AP96" i="93"/>
  <c r="AN96" i="93"/>
  <c r="AL96" i="93"/>
  <c r="BY95" i="93"/>
  <c r="BW95" i="93"/>
  <c r="BU95" i="93"/>
  <c r="BS95" i="93"/>
  <c r="BQ95" i="93"/>
  <c r="BO95" i="93"/>
  <c r="BM95" i="93"/>
  <c r="BK95" i="93"/>
  <c r="BI95" i="93"/>
  <c r="BF95" i="93"/>
  <c r="BC95" i="93"/>
  <c r="BA95" i="93"/>
  <c r="AX95" i="93"/>
  <c r="AV95" i="93"/>
  <c r="AT95" i="93"/>
  <c r="AR95" i="93"/>
  <c r="AP95" i="93"/>
  <c r="AN95" i="93"/>
  <c r="AL95" i="93"/>
  <c r="D95" i="93"/>
  <c r="BY92" i="93"/>
  <c r="BW92" i="93"/>
  <c r="BU92" i="93"/>
  <c r="BS92" i="93"/>
  <c r="BQ92" i="93"/>
  <c r="BO92" i="93"/>
  <c r="BM92" i="93"/>
  <c r="BK92" i="93"/>
  <c r="BI92" i="93"/>
  <c r="BF92" i="93"/>
  <c r="BC92" i="93"/>
  <c r="BA92" i="93"/>
  <c r="AX92" i="93"/>
  <c r="AV92" i="93"/>
  <c r="AT92" i="93"/>
  <c r="AR92" i="93"/>
  <c r="AP92" i="93"/>
  <c r="AN92" i="93"/>
  <c r="AL92" i="93"/>
  <c r="BY91" i="93"/>
  <c r="BW91" i="93"/>
  <c r="BU91" i="93"/>
  <c r="BS91" i="93"/>
  <c r="BQ91" i="93"/>
  <c r="BO91" i="93"/>
  <c r="BM91" i="93"/>
  <c r="BK91" i="93"/>
  <c r="BI91" i="93"/>
  <c r="BF91" i="93"/>
  <c r="BC91" i="93"/>
  <c r="BA91" i="93"/>
  <c r="AX91" i="93"/>
  <c r="AV91" i="93"/>
  <c r="AT91" i="93"/>
  <c r="AR91" i="93"/>
  <c r="AP91" i="93"/>
  <c r="AN91" i="93"/>
  <c r="AL91" i="93"/>
  <c r="D91" i="93"/>
  <c r="BY90" i="93"/>
  <c r="BW90" i="93"/>
  <c r="BU90" i="93"/>
  <c r="BS90" i="93"/>
  <c r="BQ90" i="93"/>
  <c r="BO90" i="93"/>
  <c r="BM90" i="93"/>
  <c r="BK90" i="93"/>
  <c r="BI90" i="93"/>
  <c r="BF90" i="93"/>
  <c r="BC90" i="93"/>
  <c r="BA90" i="93"/>
  <c r="AX90" i="93"/>
  <c r="AV90" i="93"/>
  <c r="AT90" i="93"/>
  <c r="AR90" i="93"/>
  <c r="AP90" i="93"/>
  <c r="AN90" i="93"/>
  <c r="AL90" i="93"/>
  <c r="BY89" i="93"/>
  <c r="BW89" i="93"/>
  <c r="BU89" i="93"/>
  <c r="BS89" i="93"/>
  <c r="BQ89" i="93"/>
  <c r="BO89" i="93"/>
  <c r="BM89" i="93"/>
  <c r="BK89" i="93"/>
  <c r="BI89" i="93"/>
  <c r="BF89" i="93"/>
  <c r="BC89" i="93"/>
  <c r="BA89" i="93"/>
  <c r="AX89" i="93"/>
  <c r="AV89" i="93"/>
  <c r="AT89" i="93"/>
  <c r="AR89" i="93"/>
  <c r="AP89" i="93"/>
  <c r="AN89" i="93"/>
  <c r="AL89" i="93"/>
  <c r="D89" i="93"/>
  <c r="BY86" i="93"/>
  <c r="BW86" i="93"/>
  <c r="BU86" i="93"/>
  <c r="BS86" i="93"/>
  <c r="BQ86" i="93"/>
  <c r="BO86" i="93"/>
  <c r="BM86" i="93"/>
  <c r="BK86" i="93"/>
  <c r="BI86" i="93"/>
  <c r="BF86" i="93"/>
  <c r="BC86" i="93"/>
  <c r="BA86" i="93"/>
  <c r="AX86" i="93"/>
  <c r="AV86" i="93"/>
  <c r="AT86" i="93"/>
  <c r="AR86" i="93"/>
  <c r="AP86" i="93"/>
  <c r="AN86" i="93"/>
  <c r="AL86" i="93"/>
  <c r="BY85" i="93"/>
  <c r="BW85" i="93"/>
  <c r="BU85" i="93"/>
  <c r="BS85" i="93"/>
  <c r="BQ85" i="93"/>
  <c r="BO85" i="93"/>
  <c r="BM85" i="93"/>
  <c r="BK85" i="93"/>
  <c r="BI85" i="93"/>
  <c r="BF85" i="93"/>
  <c r="BC85" i="93"/>
  <c r="BA85" i="93"/>
  <c r="AX85" i="93"/>
  <c r="AV85" i="93"/>
  <c r="AT85" i="93"/>
  <c r="AR85" i="93"/>
  <c r="AP85" i="93"/>
  <c r="AN85" i="93"/>
  <c r="AL85" i="93"/>
  <c r="BY80" i="93"/>
  <c r="BW80" i="93"/>
  <c r="BU80" i="93"/>
  <c r="BS80" i="93"/>
  <c r="BQ80" i="93"/>
  <c r="BO80" i="93"/>
  <c r="BM80" i="93"/>
  <c r="BK80" i="93"/>
  <c r="BI80" i="93"/>
  <c r="BF80" i="93"/>
  <c r="BC80" i="93"/>
  <c r="BA80" i="93"/>
  <c r="AX80" i="93"/>
  <c r="AV80" i="93"/>
  <c r="AT80" i="93"/>
  <c r="AR80" i="93"/>
  <c r="AP80" i="93"/>
  <c r="AN80" i="93"/>
  <c r="AL80" i="93"/>
  <c r="BY79" i="93"/>
  <c r="BW79" i="93"/>
  <c r="BU79" i="93"/>
  <c r="BS79" i="93"/>
  <c r="BQ79" i="93"/>
  <c r="BO79" i="93"/>
  <c r="BM79" i="93"/>
  <c r="BK79" i="93"/>
  <c r="BI79" i="93"/>
  <c r="BF79" i="93"/>
  <c r="BC79" i="93"/>
  <c r="BA79" i="93"/>
  <c r="AX79" i="93"/>
  <c r="AV79" i="93"/>
  <c r="AT79" i="93"/>
  <c r="AR79" i="93"/>
  <c r="AP79" i="93"/>
  <c r="AN79" i="93"/>
  <c r="AL79" i="93"/>
  <c r="D79" i="93"/>
  <c r="BY62" i="93"/>
  <c r="BW62" i="93"/>
  <c r="BU62" i="93"/>
  <c r="BS62" i="93"/>
  <c r="BQ62" i="93"/>
  <c r="BO62" i="93"/>
  <c r="BM62" i="93"/>
  <c r="BK62" i="93"/>
  <c r="BI62" i="93"/>
  <c r="BF62" i="93"/>
  <c r="BC62" i="93"/>
  <c r="BA62" i="93"/>
  <c r="AX62" i="93"/>
  <c r="AV62" i="93"/>
  <c r="AT62" i="93"/>
  <c r="AR62" i="93"/>
  <c r="AP62" i="93"/>
  <c r="AN62" i="93"/>
  <c r="AL62" i="93"/>
  <c r="BY61" i="93"/>
  <c r="BW61" i="93"/>
  <c r="BU61" i="93"/>
  <c r="BS61" i="93"/>
  <c r="BQ61" i="93"/>
  <c r="BO61" i="93"/>
  <c r="BM61" i="93"/>
  <c r="BK61" i="93"/>
  <c r="BI61" i="93"/>
  <c r="BF61" i="93"/>
  <c r="BC61" i="93"/>
  <c r="BA61" i="93"/>
  <c r="AX61" i="93"/>
  <c r="AV61" i="93"/>
  <c r="AT61" i="93"/>
  <c r="AR61" i="93"/>
  <c r="AP61" i="93"/>
  <c r="AN61" i="93"/>
  <c r="AL61" i="93"/>
  <c r="BY60" i="93"/>
  <c r="BW60" i="93"/>
  <c r="BU60" i="93"/>
  <c r="BS60" i="93"/>
  <c r="BQ60" i="93"/>
  <c r="BO60" i="93"/>
  <c r="BM60" i="93"/>
  <c r="BK60" i="93"/>
  <c r="BI60" i="93"/>
  <c r="BF60" i="93"/>
  <c r="BC60" i="93"/>
  <c r="BA60" i="93"/>
  <c r="AX60" i="93"/>
  <c r="AV60" i="93"/>
  <c r="AT60" i="93"/>
  <c r="AR60" i="93"/>
  <c r="AP60" i="93"/>
  <c r="AN60" i="93"/>
  <c r="AL60" i="93"/>
  <c r="BY59" i="93"/>
  <c r="BW59" i="93"/>
  <c r="BU59" i="93"/>
  <c r="BS59" i="93"/>
  <c r="BQ59" i="93"/>
  <c r="BO59" i="93"/>
  <c r="BM59" i="93"/>
  <c r="BK59" i="93"/>
  <c r="BI59" i="93"/>
  <c r="BF59" i="93"/>
  <c r="BC59" i="93"/>
  <c r="BA59" i="93"/>
  <c r="AX59" i="93"/>
  <c r="AV59" i="93"/>
  <c r="AT59" i="93"/>
  <c r="AR59" i="93"/>
  <c r="AP59" i="93"/>
  <c r="AN59" i="93"/>
  <c r="AL59" i="93"/>
  <c r="D59" i="93"/>
  <c r="BY58" i="93"/>
  <c r="BW58" i="93"/>
  <c r="BU58" i="93"/>
  <c r="BS58" i="93"/>
  <c r="BQ58" i="93"/>
  <c r="BO58" i="93"/>
  <c r="BM58" i="93"/>
  <c r="BK58" i="93"/>
  <c r="BI58" i="93"/>
  <c r="BF58" i="93"/>
  <c r="BC58" i="93"/>
  <c r="BA58" i="93"/>
  <c r="AX58" i="93"/>
  <c r="AV58" i="93"/>
  <c r="AT58" i="93"/>
  <c r="AR58" i="93"/>
  <c r="AP58" i="93"/>
  <c r="AN58" i="93"/>
  <c r="AL58" i="93"/>
  <c r="BY57" i="93"/>
  <c r="BW57" i="93"/>
  <c r="BU57" i="93"/>
  <c r="BS57" i="93"/>
  <c r="BQ57" i="93"/>
  <c r="BO57" i="93"/>
  <c r="BM57" i="93"/>
  <c r="BK57" i="93"/>
  <c r="BI57" i="93"/>
  <c r="BF57" i="93"/>
  <c r="BC57" i="93"/>
  <c r="BA57" i="93"/>
  <c r="AX57" i="93"/>
  <c r="AV57" i="93"/>
  <c r="AT57" i="93"/>
  <c r="AR57" i="93"/>
  <c r="AP57" i="93"/>
  <c r="AN57" i="93"/>
  <c r="AL57" i="93"/>
  <c r="D57" i="93"/>
  <c r="BY56" i="93"/>
  <c r="BW56" i="93"/>
  <c r="BU56" i="93"/>
  <c r="BS56" i="93"/>
  <c r="BQ56" i="93"/>
  <c r="BO56" i="93"/>
  <c r="BM56" i="93"/>
  <c r="BK56" i="93"/>
  <c r="BI56" i="93"/>
  <c r="BF56" i="93"/>
  <c r="BC56" i="93"/>
  <c r="BA56" i="93"/>
  <c r="AX56" i="93"/>
  <c r="AV56" i="93"/>
  <c r="AT56" i="93"/>
  <c r="AR56" i="93"/>
  <c r="AP56" i="93"/>
  <c r="AN56" i="93"/>
  <c r="AL56" i="93"/>
  <c r="BY55" i="93"/>
  <c r="BW55" i="93"/>
  <c r="BU55" i="93"/>
  <c r="BS55" i="93"/>
  <c r="BQ55" i="93"/>
  <c r="BO55" i="93"/>
  <c r="BM55" i="93"/>
  <c r="BK55" i="93"/>
  <c r="BI55" i="93"/>
  <c r="BF55" i="93"/>
  <c r="BC55" i="93"/>
  <c r="BA55" i="93"/>
  <c r="AX55" i="93"/>
  <c r="AV55" i="93"/>
  <c r="AT55" i="93"/>
  <c r="AR55" i="93"/>
  <c r="AP55" i="93"/>
  <c r="AN55" i="93"/>
  <c r="AL55" i="93"/>
  <c r="D55" i="93"/>
  <c r="BY54" i="93"/>
  <c r="BW54" i="93"/>
  <c r="BU54" i="93"/>
  <c r="BS54" i="93"/>
  <c r="BQ54" i="93"/>
  <c r="BO54" i="93"/>
  <c r="BM54" i="93"/>
  <c r="BK54" i="93"/>
  <c r="BI54" i="93"/>
  <c r="BF54" i="93"/>
  <c r="BC54" i="93"/>
  <c r="BA54" i="93"/>
  <c r="AX54" i="93"/>
  <c r="AV54" i="93"/>
  <c r="AT54" i="93"/>
  <c r="AR54" i="93"/>
  <c r="AP54" i="93"/>
  <c r="AN54" i="93"/>
  <c r="AL54" i="93"/>
  <c r="BY53" i="93"/>
  <c r="BW53" i="93"/>
  <c r="BU53" i="93"/>
  <c r="BS53" i="93"/>
  <c r="BQ53" i="93"/>
  <c r="BO53" i="93"/>
  <c r="BM53" i="93"/>
  <c r="BK53" i="93"/>
  <c r="BI53" i="93"/>
  <c r="BF53" i="93"/>
  <c r="BC53" i="93"/>
  <c r="BA53" i="93"/>
  <c r="AX53" i="93"/>
  <c r="AV53" i="93"/>
  <c r="AT53" i="93"/>
  <c r="AR53" i="93"/>
  <c r="AP53" i="93"/>
  <c r="AN53" i="93"/>
  <c r="AL53" i="93"/>
  <c r="BY52" i="93"/>
  <c r="BW52" i="93"/>
  <c r="BU52" i="93"/>
  <c r="BS52" i="93"/>
  <c r="BQ52" i="93"/>
  <c r="BO52" i="93"/>
  <c r="BM52" i="93"/>
  <c r="BK52" i="93"/>
  <c r="BI52" i="93"/>
  <c r="BF52" i="93"/>
  <c r="BC52" i="93"/>
  <c r="BA52" i="93"/>
  <c r="AX52" i="93"/>
  <c r="AV52" i="93"/>
  <c r="AT52" i="93"/>
  <c r="AR52" i="93"/>
  <c r="AP52" i="93"/>
  <c r="AN52" i="93"/>
  <c r="AL52" i="93"/>
  <c r="BY51" i="93"/>
  <c r="BW51" i="93"/>
  <c r="BU51" i="93"/>
  <c r="BS51" i="93"/>
  <c r="BQ51" i="93"/>
  <c r="BO51" i="93"/>
  <c r="BM51" i="93"/>
  <c r="BK51" i="93"/>
  <c r="BI51" i="93"/>
  <c r="BF51" i="93"/>
  <c r="BC51" i="93"/>
  <c r="BA51" i="93"/>
  <c r="AX51" i="93"/>
  <c r="AV51" i="93"/>
  <c r="AT51" i="93"/>
  <c r="AR51" i="93"/>
  <c r="AP51" i="93"/>
  <c r="AN51" i="93"/>
  <c r="AL51" i="93"/>
  <c r="D51" i="93"/>
  <c r="BY50" i="93"/>
  <c r="BW50" i="93"/>
  <c r="BU50" i="93"/>
  <c r="BS50" i="93"/>
  <c r="BQ50" i="93"/>
  <c r="BO50" i="93"/>
  <c r="BM50" i="93"/>
  <c r="BK50" i="93"/>
  <c r="BI50" i="93"/>
  <c r="BF50" i="93"/>
  <c r="BC50" i="93"/>
  <c r="BA50" i="93"/>
  <c r="AX50" i="93"/>
  <c r="AV50" i="93"/>
  <c r="AT50" i="93"/>
  <c r="AR50" i="93"/>
  <c r="AP50" i="93"/>
  <c r="AN50" i="93"/>
  <c r="AL50" i="93"/>
  <c r="BY49" i="93"/>
  <c r="BW49" i="93"/>
  <c r="BU49" i="93"/>
  <c r="BS49" i="93"/>
  <c r="BQ49" i="93"/>
  <c r="BO49" i="93"/>
  <c r="BM49" i="93"/>
  <c r="BK49" i="93"/>
  <c r="BI49" i="93"/>
  <c r="BF49" i="93"/>
  <c r="BC49" i="93"/>
  <c r="BA49" i="93"/>
  <c r="AX49" i="93"/>
  <c r="AV49" i="93"/>
  <c r="AT49" i="93"/>
  <c r="AR49" i="93"/>
  <c r="AP49" i="93"/>
  <c r="AN49" i="93"/>
  <c r="AL49" i="93"/>
  <c r="D49" i="93"/>
  <c r="BY42" i="93"/>
  <c r="BW42" i="93"/>
  <c r="BU42" i="93"/>
  <c r="BS42" i="93"/>
  <c r="BQ42" i="93"/>
  <c r="BO42" i="93"/>
  <c r="BM42" i="93"/>
  <c r="BK42" i="93"/>
  <c r="BI42" i="93"/>
  <c r="BF42" i="93"/>
  <c r="BC42" i="93"/>
  <c r="BA42" i="93"/>
  <c r="AX42" i="93"/>
  <c r="AV42" i="93"/>
  <c r="AT42" i="93"/>
  <c r="AR42" i="93"/>
  <c r="AP42" i="93"/>
  <c r="AN42" i="93"/>
  <c r="AL42" i="93"/>
  <c r="BY41" i="93"/>
  <c r="BW41" i="93"/>
  <c r="BU41" i="93"/>
  <c r="BS41" i="93"/>
  <c r="BQ41" i="93"/>
  <c r="BO41" i="93"/>
  <c r="BM41" i="93"/>
  <c r="BK41" i="93"/>
  <c r="BI41" i="93"/>
  <c r="BF41" i="93"/>
  <c r="BC41" i="93"/>
  <c r="BA41" i="93"/>
  <c r="AX41" i="93"/>
  <c r="AV41" i="93"/>
  <c r="AT41" i="93"/>
  <c r="AR41" i="93"/>
  <c r="AP41" i="93"/>
  <c r="AN41" i="93"/>
  <c r="AL41" i="93"/>
  <c r="D41" i="93"/>
  <c r="BY40" i="93"/>
  <c r="BW40" i="93"/>
  <c r="BU40" i="93"/>
  <c r="BS40" i="93"/>
  <c r="BQ40" i="93"/>
  <c r="BO40" i="93"/>
  <c r="BM40" i="93"/>
  <c r="BK40" i="93"/>
  <c r="BI40" i="93"/>
  <c r="BF40" i="93"/>
  <c r="BC40" i="93"/>
  <c r="BA40" i="93"/>
  <c r="AX40" i="93"/>
  <c r="AV40" i="93"/>
  <c r="AT40" i="93"/>
  <c r="AR40" i="93"/>
  <c r="AP40" i="93"/>
  <c r="AN40" i="93"/>
  <c r="AL40" i="93"/>
  <c r="BY39" i="93"/>
  <c r="BW39" i="93"/>
  <c r="BU39" i="93"/>
  <c r="BS39" i="93"/>
  <c r="BQ39" i="93"/>
  <c r="BO39" i="93"/>
  <c r="BM39" i="93"/>
  <c r="BK39" i="93"/>
  <c r="BI39" i="93"/>
  <c r="BF39" i="93"/>
  <c r="BC39" i="93"/>
  <c r="BA39" i="93"/>
  <c r="AX39" i="93"/>
  <c r="AV39" i="93"/>
  <c r="AT39" i="93"/>
  <c r="AR39" i="93"/>
  <c r="AP39" i="93"/>
  <c r="AN39" i="93"/>
  <c r="AL39" i="93"/>
  <c r="D39" i="93"/>
  <c r="BY38" i="93"/>
  <c r="BW38" i="93"/>
  <c r="BU38" i="93"/>
  <c r="BS38" i="93"/>
  <c r="BQ38" i="93"/>
  <c r="BO38" i="93"/>
  <c r="BM38" i="93"/>
  <c r="BK38" i="93"/>
  <c r="BI38" i="93"/>
  <c r="BF38" i="93"/>
  <c r="BC38" i="93"/>
  <c r="BA38" i="93"/>
  <c r="AX38" i="93"/>
  <c r="AV38" i="93"/>
  <c r="AT38" i="93"/>
  <c r="AR38" i="93"/>
  <c r="AP38" i="93"/>
  <c r="AN38" i="93"/>
  <c r="AL38" i="93"/>
  <c r="BY37" i="93"/>
  <c r="BW37" i="93"/>
  <c r="BU37" i="93"/>
  <c r="BS37" i="93"/>
  <c r="BQ37" i="93"/>
  <c r="BO37" i="93"/>
  <c r="BM37" i="93"/>
  <c r="BK37" i="93"/>
  <c r="BI37" i="93"/>
  <c r="BF37" i="93"/>
  <c r="BC37" i="93"/>
  <c r="BA37" i="93"/>
  <c r="AX37" i="93"/>
  <c r="AV37" i="93"/>
  <c r="AT37" i="93"/>
  <c r="AR37" i="93"/>
  <c r="AP37" i="93"/>
  <c r="AN37" i="93"/>
  <c r="AL37" i="93"/>
  <c r="D37" i="93"/>
  <c r="BY34" i="93"/>
  <c r="BW34" i="93"/>
  <c r="BU34" i="93"/>
  <c r="BS34" i="93"/>
  <c r="BQ34" i="93"/>
  <c r="BO34" i="93"/>
  <c r="BM34" i="93"/>
  <c r="BK34" i="93"/>
  <c r="BI34" i="93"/>
  <c r="BF34" i="93"/>
  <c r="BC34" i="93"/>
  <c r="BA34" i="93"/>
  <c r="AX34" i="93"/>
  <c r="AV34" i="93"/>
  <c r="AT34" i="93"/>
  <c r="AR34" i="93"/>
  <c r="AP34" i="93"/>
  <c r="AN34" i="93"/>
  <c r="AL34" i="93"/>
  <c r="BY33" i="93"/>
  <c r="BW33" i="93"/>
  <c r="BU33" i="93"/>
  <c r="BS33" i="93"/>
  <c r="BQ33" i="93"/>
  <c r="BO33" i="93"/>
  <c r="BM33" i="93"/>
  <c r="BK33" i="93"/>
  <c r="BI33" i="93"/>
  <c r="BF33" i="93"/>
  <c r="BC33" i="93"/>
  <c r="BA33" i="93"/>
  <c r="AX33" i="93"/>
  <c r="AV33" i="93"/>
  <c r="AT33" i="93"/>
  <c r="AR33" i="93"/>
  <c r="AP33" i="93"/>
  <c r="AN33" i="93"/>
  <c r="AL33" i="93"/>
  <c r="D33" i="93"/>
  <c r="BY28" i="93"/>
  <c r="BW28" i="93"/>
  <c r="BU28" i="93"/>
  <c r="BS28" i="93"/>
  <c r="BQ28" i="93"/>
  <c r="BO28" i="93"/>
  <c r="BM28" i="93"/>
  <c r="BK28" i="93"/>
  <c r="BI28" i="93"/>
  <c r="BF28" i="93"/>
  <c r="BC28" i="93"/>
  <c r="BA28" i="93"/>
  <c r="AX28" i="93"/>
  <c r="AV28" i="93"/>
  <c r="AT28" i="93"/>
  <c r="AR28" i="93"/>
  <c r="AP28" i="93"/>
  <c r="AN28" i="93"/>
  <c r="AL28" i="93"/>
  <c r="BY27" i="93"/>
  <c r="BW27" i="93"/>
  <c r="BU27" i="93"/>
  <c r="BS27" i="93"/>
  <c r="BQ27" i="93"/>
  <c r="BO27" i="93"/>
  <c r="BM27" i="93"/>
  <c r="BK27" i="93"/>
  <c r="BI27" i="93"/>
  <c r="BF27" i="93"/>
  <c r="BC27" i="93"/>
  <c r="BA27" i="93"/>
  <c r="AX27" i="93"/>
  <c r="AV27" i="93"/>
  <c r="AT27" i="93"/>
  <c r="AR27" i="93"/>
  <c r="AP27" i="93"/>
  <c r="AN27" i="93"/>
  <c r="AL27" i="93"/>
  <c r="D27" i="93"/>
  <c r="BY22" i="93"/>
  <c r="BW22" i="93"/>
  <c r="BU22" i="93"/>
  <c r="BS22" i="93"/>
  <c r="BQ22" i="93"/>
  <c r="BO22" i="93"/>
  <c r="BM22" i="93"/>
  <c r="BK22" i="93"/>
  <c r="BI22" i="93"/>
  <c r="BF22" i="93"/>
  <c r="BC22" i="93"/>
  <c r="BA22" i="93"/>
  <c r="AX22" i="93"/>
  <c r="AV22" i="93"/>
  <c r="AT22" i="93"/>
  <c r="AR22" i="93"/>
  <c r="AP22" i="93"/>
  <c r="AN22" i="93"/>
  <c r="AL22" i="93"/>
  <c r="BY21" i="93"/>
  <c r="BW21" i="93"/>
  <c r="BU21" i="93"/>
  <c r="BS21" i="93"/>
  <c r="BQ21" i="93"/>
  <c r="BO21" i="93"/>
  <c r="BM21" i="93"/>
  <c r="BK21" i="93"/>
  <c r="BI21" i="93"/>
  <c r="BF21" i="93"/>
  <c r="BC21" i="93"/>
  <c r="BA21" i="93"/>
  <c r="AX21" i="93"/>
  <c r="AV21" i="93"/>
  <c r="AT21" i="93"/>
  <c r="AR21" i="93"/>
  <c r="AP21" i="93"/>
  <c r="AN21" i="93"/>
  <c r="AL21" i="93"/>
  <c r="D21" i="93"/>
  <c r="BY250" i="92"/>
  <c r="BW250" i="92"/>
  <c r="BU250" i="92"/>
  <c r="BS250" i="92"/>
  <c r="BQ250" i="92"/>
  <c r="BO250" i="92"/>
  <c r="BM250" i="92"/>
  <c r="BK250" i="92"/>
  <c r="BI250" i="92"/>
  <c r="BF250" i="92"/>
  <c r="BC250" i="92"/>
  <c r="BA250" i="92"/>
  <c r="AX250" i="92"/>
  <c r="AV250" i="92"/>
  <c r="AT250" i="92"/>
  <c r="AR250" i="92"/>
  <c r="AP250" i="92"/>
  <c r="AN250" i="92"/>
  <c r="AL250" i="92"/>
  <c r="BY249" i="92"/>
  <c r="BW249" i="92"/>
  <c r="BU249" i="92"/>
  <c r="BS249" i="92"/>
  <c r="BQ249" i="92"/>
  <c r="BO249" i="92"/>
  <c r="BM249" i="92"/>
  <c r="BK249" i="92"/>
  <c r="BI249" i="92"/>
  <c r="BF249" i="92"/>
  <c r="BC249" i="92"/>
  <c r="BA249" i="92"/>
  <c r="AX249" i="92"/>
  <c r="AV249" i="92"/>
  <c r="AT249" i="92"/>
  <c r="AR249" i="92"/>
  <c r="AP249" i="92"/>
  <c r="AN249" i="92"/>
  <c r="AL249" i="92"/>
  <c r="BY248" i="92"/>
  <c r="BW248" i="92"/>
  <c r="BU248" i="92"/>
  <c r="BS248" i="92"/>
  <c r="BQ248" i="92"/>
  <c r="BO248" i="92"/>
  <c r="BM248" i="92"/>
  <c r="BK248" i="92"/>
  <c r="BI248" i="92"/>
  <c r="BF248" i="92"/>
  <c r="BC248" i="92"/>
  <c r="BA248" i="92"/>
  <c r="AX248" i="92"/>
  <c r="AV248" i="92"/>
  <c r="AT248" i="92"/>
  <c r="AR248" i="92"/>
  <c r="AP248" i="92"/>
  <c r="AN248" i="92"/>
  <c r="AL248" i="92"/>
  <c r="BY247" i="92"/>
  <c r="BW247" i="92"/>
  <c r="BU247" i="92"/>
  <c r="BS247" i="92"/>
  <c r="BQ247" i="92"/>
  <c r="BO247" i="92"/>
  <c r="BM247" i="92"/>
  <c r="BK247" i="92"/>
  <c r="BI247" i="92"/>
  <c r="BF247" i="92"/>
  <c r="BC247" i="92"/>
  <c r="BA247" i="92"/>
  <c r="AX247" i="92"/>
  <c r="AV247" i="92"/>
  <c r="AT247" i="92"/>
  <c r="AR247" i="92"/>
  <c r="AP247" i="92"/>
  <c r="AN247" i="92"/>
  <c r="AL247" i="92"/>
  <c r="BY242" i="92"/>
  <c r="BW242" i="92"/>
  <c r="BU242" i="92"/>
  <c r="BS242" i="92"/>
  <c r="BQ242" i="92"/>
  <c r="BO242" i="92"/>
  <c r="BM242" i="92"/>
  <c r="BK242" i="92"/>
  <c r="BI242" i="92"/>
  <c r="BF242" i="92"/>
  <c r="BC242" i="92"/>
  <c r="BA242" i="92"/>
  <c r="AX242" i="92"/>
  <c r="AV242" i="92"/>
  <c r="AT242" i="92"/>
  <c r="AR242" i="92"/>
  <c r="AP242" i="92"/>
  <c r="AN242" i="92"/>
  <c r="AL242" i="92"/>
  <c r="BY241" i="92"/>
  <c r="BW241" i="92"/>
  <c r="BU241" i="92"/>
  <c r="BS241" i="92"/>
  <c r="BQ241" i="92"/>
  <c r="BO241" i="92"/>
  <c r="BM241" i="92"/>
  <c r="BK241" i="92"/>
  <c r="BI241" i="92"/>
  <c r="BF241" i="92"/>
  <c r="BC241" i="92"/>
  <c r="BA241" i="92"/>
  <c r="AX241" i="92"/>
  <c r="AV241" i="92"/>
  <c r="AT241" i="92"/>
  <c r="AR241" i="92"/>
  <c r="AP241" i="92"/>
  <c r="AN241" i="92"/>
  <c r="AL241" i="92"/>
  <c r="BY234" i="92"/>
  <c r="BW234" i="92"/>
  <c r="BU234" i="92"/>
  <c r="BS234" i="92"/>
  <c r="BQ234" i="92"/>
  <c r="BO234" i="92"/>
  <c r="BM234" i="92"/>
  <c r="BK234" i="92"/>
  <c r="BI234" i="92"/>
  <c r="BF234" i="92"/>
  <c r="BC234" i="92"/>
  <c r="BA234" i="92"/>
  <c r="AX234" i="92"/>
  <c r="AV234" i="92"/>
  <c r="AT234" i="92"/>
  <c r="AR234" i="92"/>
  <c r="AP234" i="92"/>
  <c r="AN234" i="92"/>
  <c r="AL234" i="92"/>
  <c r="BY233" i="92"/>
  <c r="BW233" i="92"/>
  <c r="BU233" i="92"/>
  <c r="BS233" i="92"/>
  <c r="BQ233" i="92"/>
  <c r="BO233" i="92"/>
  <c r="BM233" i="92"/>
  <c r="BK233" i="92"/>
  <c r="BI233" i="92"/>
  <c r="BF233" i="92"/>
  <c r="BC233" i="92"/>
  <c r="BA233" i="92"/>
  <c r="AX233" i="92"/>
  <c r="AV233" i="92"/>
  <c r="AT233" i="92"/>
  <c r="AR233" i="92"/>
  <c r="AP233" i="92"/>
  <c r="AN233" i="92"/>
  <c r="AL233" i="92"/>
  <c r="BY230" i="92"/>
  <c r="BW230" i="92"/>
  <c r="BU230" i="92"/>
  <c r="BS230" i="92"/>
  <c r="BQ230" i="92"/>
  <c r="BO230" i="92"/>
  <c r="BM230" i="92"/>
  <c r="BK230" i="92"/>
  <c r="BI230" i="92"/>
  <c r="BF230" i="92"/>
  <c r="BC230" i="92"/>
  <c r="BA230" i="92"/>
  <c r="AX230" i="92"/>
  <c r="AV230" i="92"/>
  <c r="AT230" i="92"/>
  <c r="AR230" i="92"/>
  <c r="AP230" i="92"/>
  <c r="AN230" i="92"/>
  <c r="AL230" i="92"/>
  <c r="BY229" i="92"/>
  <c r="BW229" i="92"/>
  <c r="BU229" i="92"/>
  <c r="BS229" i="92"/>
  <c r="BQ229" i="92"/>
  <c r="BO229" i="92"/>
  <c r="BM229" i="92"/>
  <c r="BK229" i="92"/>
  <c r="BI229" i="92"/>
  <c r="BF229" i="92"/>
  <c r="BC229" i="92"/>
  <c r="BA229" i="92"/>
  <c r="AX229" i="92"/>
  <c r="AV229" i="92"/>
  <c r="AT229" i="92"/>
  <c r="AR229" i="92"/>
  <c r="AP229" i="92"/>
  <c r="AN229" i="92"/>
  <c r="AL229" i="92"/>
  <c r="BY228" i="92"/>
  <c r="BW228" i="92"/>
  <c r="BU228" i="92"/>
  <c r="BS228" i="92"/>
  <c r="BQ228" i="92"/>
  <c r="BO228" i="92"/>
  <c r="BM228" i="92"/>
  <c r="BK228" i="92"/>
  <c r="BI228" i="92"/>
  <c r="BF228" i="92"/>
  <c r="BC228" i="92"/>
  <c r="BA228" i="92"/>
  <c r="AX228" i="92"/>
  <c r="AV228" i="92"/>
  <c r="AT228" i="92"/>
  <c r="AR228" i="92"/>
  <c r="AP228" i="92"/>
  <c r="AN228" i="92"/>
  <c r="AL228" i="92"/>
  <c r="BY227" i="92"/>
  <c r="BW227" i="92"/>
  <c r="BU227" i="92"/>
  <c r="BS227" i="92"/>
  <c r="BQ227" i="92"/>
  <c r="BO227" i="92"/>
  <c r="BM227" i="92"/>
  <c r="BK227" i="92"/>
  <c r="BI227" i="92"/>
  <c r="BF227" i="92"/>
  <c r="BC227" i="92"/>
  <c r="BA227" i="92"/>
  <c r="AX227" i="92"/>
  <c r="AV227" i="92"/>
  <c r="AT227" i="92"/>
  <c r="AR227" i="92"/>
  <c r="AP227" i="92"/>
  <c r="AN227" i="92"/>
  <c r="AL227" i="92"/>
  <c r="BY182" i="92"/>
  <c r="BW182" i="92"/>
  <c r="BU182" i="92"/>
  <c r="BS182" i="92"/>
  <c r="BQ182" i="92"/>
  <c r="BO182" i="92"/>
  <c r="BM182" i="92"/>
  <c r="BK182" i="92"/>
  <c r="BI182" i="92"/>
  <c r="BF182" i="92"/>
  <c r="BC182" i="92"/>
  <c r="BA182" i="92"/>
  <c r="AX182" i="92"/>
  <c r="AV182" i="92"/>
  <c r="AT182" i="92"/>
  <c r="AR182" i="92"/>
  <c r="AP182" i="92"/>
  <c r="AN182" i="92"/>
  <c r="AL182" i="92"/>
  <c r="BY181" i="92"/>
  <c r="BW181" i="92"/>
  <c r="BU181" i="92"/>
  <c r="BS181" i="92"/>
  <c r="BQ181" i="92"/>
  <c r="BO181" i="92"/>
  <c r="BM181" i="92"/>
  <c r="BK181" i="92"/>
  <c r="BI181" i="92"/>
  <c r="BF181" i="92"/>
  <c r="BC181" i="92"/>
  <c r="BA181" i="92"/>
  <c r="AX181" i="92"/>
  <c r="AV181" i="92"/>
  <c r="AT181" i="92"/>
  <c r="AR181" i="92"/>
  <c r="AP181" i="92"/>
  <c r="AN181" i="92"/>
  <c r="AL181" i="92"/>
  <c r="D181" i="92"/>
  <c r="BY226" i="92"/>
  <c r="BW226" i="92"/>
  <c r="BU226" i="92"/>
  <c r="BS226" i="92"/>
  <c r="BQ226" i="92"/>
  <c r="BO226" i="92"/>
  <c r="BM226" i="92"/>
  <c r="BK226" i="92"/>
  <c r="BI226" i="92"/>
  <c r="BF226" i="92"/>
  <c r="BC226" i="92"/>
  <c r="BA226" i="92"/>
  <c r="AX226" i="92"/>
  <c r="AV226" i="92"/>
  <c r="AT226" i="92"/>
  <c r="AR226" i="92"/>
  <c r="AP226" i="92"/>
  <c r="AN226" i="92"/>
  <c r="AL226" i="92"/>
  <c r="BY225" i="92"/>
  <c r="BW225" i="92"/>
  <c r="BU225" i="92"/>
  <c r="BS225" i="92"/>
  <c r="BQ225" i="92"/>
  <c r="BO225" i="92"/>
  <c r="BM225" i="92"/>
  <c r="BK225" i="92"/>
  <c r="BI225" i="92"/>
  <c r="BF225" i="92"/>
  <c r="BC225" i="92"/>
  <c r="BA225" i="92"/>
  <c r="AX225" i="92"/>
  <c r="AV225" i="92"/>
  <c r="AT225" i="92"/>
  <c r="AR225" i="92"/>
  <c r="AP225" i="92"/>
  <c r="AN225" i="92"/>
  <c r="AL225" i="92"/>
  <c r="BY222" i="92"/>
  <c r="BW222" i="92"/>
  <c r="BU222" i="92"/>
  <c r="BS222" i="92"/>
  <c r="BQ222" i="92"/>
  <c r="BO222" i="92"/>
  <c r="BM222" i="92"/>
  <c r="BK222" i="92"/>
  <c r="BI222" i="92"/>
  <c r="BF222" i="92"/>
  <c r="BC222" i="92"/>
  <c r="BA222" i="92"/>
  <c r="AX222" i="92"/>
  <c r="AV222" i="92"/>
  <c r="AT222" i="92"/>
  <c r="AR222" i="92"/>
  <c r="AP222" i="92"/>
  <c r="AN222" i="92"/>
  <c r="AL222" i="92"/>
  <c r="BY221" i="92"/>
  <c r="BW221" i="92"/>
  <c r="BU221" i="92"/>
  <c r="BS221" i="92"/>
  <c r="BQ221" i="92"/>
  <c r="BO221" i="92"/>
  <c r="BM221" i="92"/>
  <c r="BK221" i="92"/>
  <c r="BI221" i="92"/>
  <c r="BF221" i="92"/>
  <c r="BC221" i="92"/>
  <c r="BA221" i="92"/>
  <c r="AX221" i="92"/>
  <c r="AV221" i="92"/>
  <c r="AT221" i="92"/>
  <c r="AR221" i="92"/>
  <c r="AP221" i="92"/>
  <c r="AN221" i="92"/>
  <c r="AL221" i="92"/>
  <c r="BY220" i="92"/>
  <c r="BW220" i="92"/>
  <c r="BU220" i="92"/>
  <c r="BS220" i="92"/>
  <c r="BQ220" i="92"/>
  <c r="BO220" i="92"/>
  <c r="BM220" i="92"/>
  <c r="BK220" i="92"/>
  <c r="BI220" i="92"/>
  <c r="BF220" i="92"/>
  <c r="BC220" i="92"/>
  <c r="BA220" i="92"/>
  <c r="AX220" i="92"/>
  <c r="AV220" i="92"/>
  <c r="AT220" i="92"/>
  <c r="AR220" i="92"/>
  <c r="AP220" i="92"/>
  <c r="AN220" i="92"/>
  <c r="AL220" i="92"/>
  <c r="BY219" i="92"/>
  <c r="BW219" i="92"/>
  <c r="BU219" i="92"/>
  <c r="BS219" i="92"/>
  <c r="BQ219" i="92"/>
  <c r="BO219" i="92"/>
  <c r="BM219" i="92"/>
  <c r="BK219" i="92"/>
  <c r="BI219" i="92"/>
  <c r="BF219" i="92"/>
  <c r="BC219" i="92"/>
  <c r="BA219" i="92"/>
  <c r="AX219" i="92"/>
  <c r="AV219" i="92"/>
  <c r="AT219" i="92"/>
  <c r="AR219" i="92"/>
  <c r="AP219" i="92"/>
  <c r="AN219" i="92"/>
  <c r="AL219" i="92"/>
  <c r="BY216" i="92"/>
  <c r="BW216" i="92"/>
  <c r="BU216" i="92"/>
  <c r="BS216" i="92"/>
  <c r="BQ216" i="92"/>
  <c r="BO216" i="92"/>
  <c r="BM216" i="92"/>
  <c r="BK216" i="92"/>
  <c r="BI216" i="92"/>
  <c r="BF216" i="92"/>
  <c r="BC216" i="92"/>
  <c r="BA216" i="92"/>
  <c r="AX216" i="92"/>
  <c r="AV216" i="92"/>
  <c r="AT216" i="92"/>
  <c r="AR216" i="92"/>
  <c r="AP216" i="92"/>
  <c r="AN216" i="92"/>
  <c r="AL216" i="92"/>
  <c r="BY215" i="92"/>
  <c r="BW215" i="92"/>
  <c r="BU215" i="92"/>
  <c r="BS215" i="92"/>
  <c r="BQ215" i="92"/>
  <c r="BO215" i="92"/>
  <c r="BM215" i="92"/>
  <c r="BK215" i="92"/>
  <c r="BI215" i="92"/>
  <c r="BF215" i="92"/>
  <c r="BC215" i="92"/>
  <c r="BA215" i="92"/>
  <c r="AX215" i="92"/>
  <c r="AV215" i="92"/>
  <c r="AT215" i="92"/>
  <c r="AR215" i="92"/>
  <c r="AP215" i="92"/>
  <c r="AN215" i="92"/>
  <c r="AL215" i="92"/>
  <c r="BY214" i="92"/>
  <c r="BW214" i="92"/>
  <c r="BU214" i="92"/>
  <c r="BS214" i="92"/>
  <c r="BQ214" i="92"/>
  <c r="BO214" i="92"/>
  <c r="BM214" i="92"/>
  <c r="BK214" i="92"/>
  <c r="BI214" i="92"/>
  <c r="BF214" i="92"/>
  <c r="BC214" i="92"/>
  <c r="BA214" i="92"/>
  <c r="AX214" i="92"/>
  <c r="AV214" i="92"/>
  <c r="AT214" i="92"/>
  <c r="AR214" i="92"/>
  <c r="AP214" i="92"/>
  <c r="AN214" i="92"/>
  <c r="AL214" i="92"/>
  <c r="BY213" i="92"/>
  <c r="BW213" i="92"/>
  <c r="BU213" i="92"/>
  <c r="BS213" i="92"/>
  <c r="BQ213" i="92"/>
  <c r="BO213" i="92"/>
  <c r="BM213" i="92"/>
  <c r="BK213" i="92"/>
  <c r="BI213" i="92"/>
  <c r="BF213" i="92"/>
  <c r="BC213" i="92"/>
  <c r="BA213" i="92"/>
  <c r="AX213" i="92"/>
  <c r="AV213" i="92"/>
  <c r="AT213" i="92"/>
  <c r="AR213" i="92"/>
  <c r="AP213" i="92"/>
  <c r="AN213" i="92"/>
  <c r="AL213" i="92"/>
  <c r="BY212" i="92"/>
  <c r="BW212" i="92"/>
  <c r="BU212" i="92"/>
  <c r="BS212" i="92"/>
  <c r="BQ212" i="92"/>
  <c r="BO212" i="92"/>
  <c r="BM212" i="92"/>
  <c r="BK212" i="92"/>
  <c r="BI212" i="92"/>
  <c r="BF212" i="92"/>
  <c r="BC212" i="92"/>
  <c r="BA212" i="92"/>
  <c r="AX212" i="92"/>
  <c r="AV212" i="92"/>
  <c r="AT212" i="92"/>
  <c r="AR212" i="92"/>
  <c r="AP212" i="92"/>
  <c r="AN212" i="92"/>
  <c r="AL212" i="92"/>
  <c r="BY211" i="92"/>
  <c r="BW211" i="92"/>
  <c r="BU211" i="92"/>
  <c r="BS211" i="92"/>
  <c r="BQ211" i="92"/>
  <c r="BO211" i="92"/>
  <c r="BM211" i="92"/>
  <c r="BK211" i="92"/>
  <c r="BI211" i="92"/>
  <c r="BF211" i="92"/>
  <c r="BC211" i="92"/>
  <c r="BA211" i="92"/>
  <c r="AX211" i="92"/>
  <c r="AV211" i="92"/>
  <c r="AT211" i="92"/>
  <c r="AR211" i="92"/>
  <c r="AP211" i="92"/>
  <c r="AN211" i="92"/>
  <c r="AL211" i="92"/>
  <c r="BY208" i="92"/>
  <c r="BW208" i="92"/>
  <c r="BU208" i="92"/>
  <c r="BS208" i="92"/>
  <c r="BQ208" i="92"/>
  <c r="BO208" i="92"/>
  <c r="BM208" i="92"/>
  <c r="BK208" i="92"/>
  <c r="BI208" i="92"/>
  <c r="BF208" i="92"/>
  <c r="BC208" i="92"/>
  <c r="BA208" i="92"/>
  <c r="AX208" i="92"/>
  <c r="AV208" i="92"/>
  <c r="AT208" i="92"/>
  <c r="AR208" i="92"/>
  <c r="AP208" i="92"/>
  <c r="AN208" i="92"/>
  <c r="AL208" i="92"/>
  <c r="BY207" i="92"/>
  <c r="BW207" i="92"/>
  <c r="BU207" i="92"/>
  <c r="BS207" i="92"/>
  <c r="BQ207" i="92"/>
  <c r="BO207" i="92"/>
  <c r="BM207" i="92"/>
  <c r="BK207" i="92"/>
  <c r="BI207" i="92"/>
  <c r="BF207" i="92"/>
  <c r="BC207" i="92"/>
  <c r="BA207" i="92"/>
  <c r="AX207" i="92"/>
  <c r="AV207" i="92"/>
  <c r="AT207" i="92"/>
  <c r="AR207" i="92"/>
  <c r="AP207" i="92"/>
  <c r="AN207" i="92"/>
  <c r="AL207" i="92"/>
  <c r="BY206" i="92"/>
  <c r="BW206" i="92"/>
  <c r="BU206" i="92"/>
  <c r="BS206" i="92"/>
  <c r="BQ206" i="92"/>
  <c r="BO206" i="92"/>
  <c r="BM206" i="92"/>
  <c r="BK206" i="92"/>
  <c r="BI206" i="92"/>
  <c r="BF206" i="92"/>
  <c r="BC206" i="92"/>
  <c r="BA206" i="92"/>
  <c r="AX206" i="92"/>
  <c r="AV206" i="92"/>
  <c r="AT206" i="92"/>
  <c r="AR206" i="92"/>
  <c r="AP206" i="92"/>
  <c r="AN206" i="92"/>
  <c r="AL206" i="92"/>
  <c r="BY205" i="92"/>
  <c r="BW205" i="92"/>
  <c r="BU205" i="92"/>
  <c r="BS205" i="92"/>
  <c r="BQ205" i="92"/>
  <c r="BO205" i="92"/>
  <c r="BM205" i="92"/>
  <c r="BK205" i="92"/>
  <c r="BI205" i="92"/>
  <c r="BF205" i="92"/>
  <c r="BC205" i="92"/>
  <c r="BA205" i="92"/>
  <c r="AX205" i="92"/>
  <c r="AV205" i="92"/>
  <c r="AT205" i="92"/>
  <c r="AR205" i="92"/>
  <c r="AP205" i="92"/>
  <c r="AN205" i="92"/>
  <c r="AL205" i="92"/>
  <c r="BY194" i="92"/>
  <c r="BW194" i="92"/>
  <c r="BU194" i="92"/>
  <c r="BS194" i="92"/>
  <c r="BQ194" i="92"/>
  <c r="BO194" i="92"/>
  <c r="BM194" i="92"/>
  <c r="BK194" i="92"/>
  <c r="BI194" i="92"/>
  <c r="BF194" i="92"/>
  <c r="BC194" i="92"/>
  <c r="BA194" i="92"/>
  <c r="AX194" i="92"/>
  <c r="AV194" i="92"/>
  <c r="AT194" i="92"/>
  <c r="AR194" i="92"/>
  <c r="AP194" i="92"/>
  <c r="AN194" i="92"/>
  <c r="AL194" i="92"/>
  <c r="BY193" i="92"/>
  <c r="BW193" i="92"/>
  <c r="BU193" i="92"/>
  <c r="BS193" i="92"/>
  <c r="BQ193" i="92"/>
  <c r="BO193" i="92"/>
  <c r="BM193" i="92"/>
  <c r="BK193" i="92"/>
  <c r="BI193" i="92"/>
  <c r="BF193" i="92"/>
  <c r="BC193" i="92"/>
  <c r="BA193" i="92"/>
  <c r="AX193" i="92"/>
  <c r="AV193" i="92"/>
  <c r="AT193" i="92"/>
  <c r="AR193" i="92"/>
  <c r="AP193" i="92"/>
  <c r="AN193" i="92"/>
  <c r="AL193" i="92"/>
  <c r="D193" i="92"/>
  <c r="BY188" i="92"/>
  <c r="BW188" i="92"/>
  <c r="BU188" i="92"/>
  <c r="BS188" i="92"/>
  <c r="BQ188" i="92"/>
  <c r="BO188" i="92"/>
  <c r="BM188" i="92"/>
  <c r="BK188" i="92"/>
  <c r="BI188" i="92"/>
  <c r="BF188" i="92"/>
  <c r="BC188" i="92"/>
  <c r="BA188" i="92"/>
  <c r="AX188" i="92"/>
  <c r="AV188" i="92"/>
  <c r="AT188" i="92"/>
  <c r="AR188" i="92"/>
  <c r="AP188" i="92"/>
  <c r="AN188" i="92"/>
  <c r="AL188" i="92"/>
  <c r="BY187" i="92"/>
  <c r="BW187" i="92"/>
  <c r="BU187" i="92"/>
  <c r="BS187" i="92"/>
  <c r="BQ187" i="92"/>
  <c r="BO187" i="92"/>
  <c r="BM187" i="92"/>
  <c r="BK187" i="92"/>
  <c r="BI187" i="92"/>
  <c r="BF187" i="92"/>
  <c r="BC187" i="92"/>
  <c r="BA187" i="92"/>
  <c r="AX187" i="92"/>
  <c r="AV187" i="92"/>
  <c r="AT187" i="92"/>
  <c r="AR187" i="92"/>
  <c r="AP187" i="92"/>
  <c r="AN187" i="92"/>
  <c r="AL187" i="92"/>
  <c r="D187" i="92"/>
  <c r="BY186" i="92"/>
  <c r="BW186" i="92"/>
  <c r="BU186" i="92"/>
  <c r="BS186" i="92"/>
  <c r="BQ186" i="92"/>
  <c r="BO186" i="92"/>
  <c r="BM186" i="92"/>
  <c r="BK186" i="92"/>
  <c r="BI186" i="92"/>
  <c r="BF186" i="92"/>
  <c r="BC186" i="92"/>
  <c r="BA186" i="92"/>
  <c r="AX186" i="92"/>
  <c r="AV186" i="92"/>
  <c r="AT186" i="92"/>
  <c r="AR186" i="92"/>
  <c r="AP186" i="92"/>
  <c r="AN186" i="92"/>
  <c r="AL186" i="92"/>
  <c r="BY185" i="92"/>
  <c r="BW185" i="92"/>
  <c r="BU185" i="92"/>
  <c r="BS185" i="92"/>
  <c r="BQ185" i="92"/>
  <c r="BO185" i="92"/>
  <c r="BM185" i="92"/>
  <c r="BK185" i="92"/>
  <c r="BI185" i="92"/>
  <c r="BF185" i="92"/>
  <c r="BC185" i="92"/>
  <c r="BA185" i="92"/>
  <c r="AX185" i="92"/>
  <c r="AV185" i="92"/>
  <c r="AT185" i="92"/>
  <c r="AR185" i="92"/>
  <c r="AP185" i="92"/>
  <c r="AN185" i="92"/>
  <c r="AL185" i="92"/>
  <c r="D185" i="92"/>
  <c r="BY176" i="92"/>
  <c r="BW176" i="92"/>
  <c r="BU176" i="92"/>
  <c r="BS176" i="92"/>
  <c r="BQ176" i="92"/>
  <c r="BO176" i="92"/>
  <c r="BM176" i="92"/>
  <c r="BK176" i="92"/>
  <c r="BI176" i="92"/>
  <c r="BF176" i="92"/>
  <c r="BC176" i="92"/>
  <c r="BA176" i="92"/>
  <c r="AX176" i="92"/>
  <c r="AV176" i="92"/>
  <c r="AT176" i="92"/>
  <c r="AR176" i="92"/>
  <c r="AP176" i="92"/>
  <c r="AN176" i="92"/>
  <c r="AL176" i="92"/>
  <c r="BY175" i="92"/>
  <c r="BW175" i="92"/>
  <c r="BU175" i="92"/>
  <c r="BS175" i="92"/>
  <c r="BQ175" i="92"/>
  <c r="BO175" i="92"/>
  <c r="BM175" i="92"/>
  <c r="BK175" i="92"/>
  <c r="BI175" i="92"/>
  <c r="BF175" i="92"/>
  <c r="BC175" i="92"/>
  <c r="BA175" i="92"/>
  <c r="AX175" i="92"/>
  <c r="AV175" i="92"/>
  <c r="AT175" i="92"/>
  <c r="AR175" i="92"/>
  <c r="AP175" i="92"/>
  <c r="AN175" i="92"/>
  <c r="AL175" i="92"/>
  <c r="D175" i="92"/>
  <c r="BY172" i="92"/>
  <c r="BW172" i="92"/>
  <c r="BU172" i="92"/>
  <c r="BS172" i="92"/>
  <c r="BQ172" i="92"/>
  <c r="BO172" i="92"/>
  <c r="BM172" i="92"/>
  <c r="BK172" i="92"/>
  <c r="BI172" i="92"/>
  <c r="BF172" i="92"/>
  <c r="BC172" i="92"/>
  <c r="BA172" i="92"/>
  <c r="AX172" i="92"/>
  <c r="AV172" i="92"/>
  <c r="AT172" i="92"/>
  <c r="AR172" i="92"/>
  <c r="AP172" i="92"/>
  <c r="AN172" i="92"/>
  <c r="AL172" i="92"/>
  <c r="BY171" i="92"/>
  <c r="BW171" i="92"/>
  <c r="BU171" i="92"/>
  <c r="BS171" i="92"/>
  <c r="BQ171" i="92"/>
  <c r="BO171" i="92"/>
  <c r="BM171" i="92"/>
  <c r="BK171" i="92"/>
  <c r="BI171" i="92"/>
  <c r="BF171" i="92"/>
  <c r="BC171" i="92"/>
  <c r="BA171" i="92"/>
  <c r="AX171" i="92"/>
  <c r="AV171" i="92"/>
  <c r="AT171" i="92"/>
  <c r="AR171" i="92"/>
  <c r="AP171" i="92"/>
  <c r="AN171" i="92"/>
  <c r="AL171" i="92"/>
  <c r="D171" i="92"/>
  <c r="BY168" i="92"/>
  <c r="BW168" i="92"/>
  <c r="BU168" i="92"/>
  <c r="BS168" i="92"/>
  <c r="BQ168" i="92"/>
  <c r="BO168" i="92"/>
  <c r="BM168" i="92"/>
  <c r="BK168" i="92"/>
  <c r="BI168" i="92"/>
  <c r="BF168" i="92"/>
  <c r="BC168" i="92"/>
  <c r="BA168" i="92"/>
  <c r="AX168" i="92"/>
  <c r="AV168" i="92"/>
  <c r="AT168" i="92"/>
  <c r="AR168" i="92"/>
  <c r="AP168" i="92"/>
  <c r="AN168" i="92"/>
  <c r="AL168" i="92"/>
  <c r="BY167" i="92"/>
  <c r="BW167" i="92"/>
  <c r="BU167" i="92"/>
  <c r="BS167" i="92"/>
  <c r="BQ167" i="92"/>
  <c r="BO167" i="92"/>
  <c r="BM167" i="92"/>
  <c r="BK167" i="92"/>
  <c r="BI167" i="92"/>
  <c r="BF167" i="92"/>
  <c r="BC167" i="92"/>
  <c r="BA167" i="92"/>
  <c r="AX167" i="92"/>
  <c r="AV167" i="92"/>
  <c r="AT167" i="92"/>
  <c r="AR167" i="92"/>
  <c r="AP167" i="92"/>
  <c r="AN167" i="92"/>
  <c r="AL167" i="92"/>
  <c r="D167" i="92"/>
  <c r="BY166" i="92"/>
  <c r="BW166" i="92"/>
  <c r="BU166" i="92"/>
  <c r="BS166" i="92"/>
  <c r="BQ166" i="92"/>
  <c r="BO166" i="92"/>
  <c r="BM166" i="92"/>
  <c r="BK166" i="92"/>
  <c r="BI166" i="92"/>
  <c r="BF166" i="92"/>
  <c r="BC166" i="92"/>
  <c r="BA166" i="92"/>
  <c r="AX166" i="92"/>
  <c r="AV166" i="92"/>
  <c r="AT166" i="92"/>
  <c r="AR166" i="92"/>
  <c r="AP166" i="92"/>
  <c r="AN166" i="92"/>
  <c r="AL166" i="92"/>
  <c r="BY165" i="92"/>
  <c r="BW165" i="92"/>
  <c r="BU165" i="92"/>
  <c r="BS165" i="92"/>
  <c r="BQ165" i="92"/>
  <c r="BO165" i="92"/>
  <c r="BM165" i="92"/>
  <c r="BK165" i="92"/>
  <c r="BI165" i="92"/>
  <c r="BF165" i="92"/>
  <c r="BC165" i="92"/>
  <c r="BA165" i="92"/>
  <c r="AX165" i="92"/>
  <c r="AV165" i="92"/>
  <c r="AT165" i="92"/>
  <c r="AR165" i="92"/>
  <c r="AP165" i="92"/>
  <c r="AN165" i="92"/>
  <c r="AL165" i="92"/>
  <c r="D165" i="92"/>
  <c r="BY164" i="92"/>
  <c r="BW164" i="92"/>
  <c r="BU164" i="92"/>
  <c r="BS164" i="92"/>
  <c r="BQ164" i="92"/>
  <c r="BO164" i="92"/>
  <c r="BM164" i="92"/>
  <c r="BK164" i="92"/>
  <c r="BI164" i="92"/>
  <c r="BF164" i="92"/>
  <c r="BC164" i="92"/>
  <c r="BA164" i="92"/>
  <c r="AX164" i="92"/>
  <c r="AV164" i="92"/>
  <c r="AT164" i="92"/>
  <c r="AR164" i="92"/>
  <c r="AP164" i="92"/>
  <c r="AN164" i="92"/>
  <c r="AL164" i="92"/>
  <c r="BY163" i="92"/>
  <c r="BW163" i="92"/>
  <c r="BU163" i="92"/>
  <c r="BS163" i="92"/>
  <c r="BQ163" i="92"/>
  <c r="BO163" i="92"/>
  <c r="BM163" i="92"/>
  <c r="BK163" i="92"/>
  <c r="BI163" i="92"/>
  <c r="BF163" i="92"/>
  <c r="BC163" i="92"/>
  <c r="BA163" i="92"/>
  <c r="AX163" i="92"/>
  <c r="AV163" i="92"/>
  <c r="AT163" i="92"/>
  <c r="AR163" i="92"/>
  <c r="AP163" i="92"/>
  <c r="AN163" i="92"/>
  <c r="AL163" i="92"/>
  <c r="D163" i="92"/>
  <c r="BY160" i="92"/>
  <c r="BW160" i="92"/>
  <c r="BU160" i="92"/>
  <c r="BS160" i="92"/>
  <c r="BQ160" i="92"/>
  <c r="BO160" i="92"/>
  <c r="BM160" i="92"/>
  <c r="BK160" i="92"/>
  <c r="BI160" i="92"/>
  <c r="BF160" i="92"/>
  <c r="BC160" i="92"/>
  <c r="BA160" i="92"/>
  <c r="AX160" i="92"/>
  <c r="AV160" i="92"/>
  <c r="AT160" i="92"/>
  <c r="AR160" i="92"/>
  <c r="AP160" i="92"/>
  <c r="AN160" i="92"/>
  <c r="AL160" i="92"/>
  <c r="BY159" i="92"/>
  <c r="BW159" i="92"/>
  <c r="BU159" i="92"/>
  <c r="BS159" i="92"/>
  <c r="BQ159" i="92"/>
  <c r="BO159" i="92"/>
  <c r="BM159" i="92"/>
  <c r="BK159" i="92"/>
  <c r="BI159" i="92"/>
  <c r="BF159" i="92"/>
  <c r="BC159" i="92"/>
  <c r="BA159" i="92"/>
  <c r="AX159" i="92"/>
  <c r="AV159" i="92"/>
  <c r="AT159" i="92"/>
  <c r="AR159" i="92"/>
  <c r="AP159" i="92"/>
  <c r="AN159" i="92"/>
  <c r="AL159" i="92"/>
  <c r="D159" i="92"/>
  <c r="BY158" i="92"/>
  <c r="BW158" i="92"/>
  <c r="BU158" i="92"/>
  <c r="BS158" i="92"/>
  <c r="BQ158" i="92"/>
  <c r="BO158" i="92"/>
  <c r="BM158" i="92"/>
  <c r="BK158" i="92"/>
  <c r="BI158" i="92"/>
  <c r="BF158" i="92"/>
  <c r="BC158" i="92"/>
  <c r="BA158" i="92"/>
  <c r="AX158" i="92"/>
  <c r="AV158" i="92"/>
  <c r="AT158" i="92"/>
  <c r="AR158" i="92"/>
  <c r="AP158" i="92"/>
  <c r="AN158" i="92"/>
  <c r="AL158" i="92"/>
  <c r="BY157" i="92"/>
  <c r="BW157" i="92"/>
  <c r="BU157" i="92"/>
  <c r="BS157" i="92"/>
  <c r="BQ157" i="92"/>
  <c r="BO157" i="92"/>
  <c r="BM157" i="92"/>
  <c r="BK157" i="92"/>
  <c r="BI157" i="92"/>
  <c r="BF157" i="92"/>
  <c r="BC157" i="92"/>
  <c r="BA157" i="92"/>
  <c r="AX157" i="92"/>
  <c r="AV157" i="92"/>
  <c r="AT157" i="92"/>
  <c r="AR157" i="92"/>
  <c r="AP157" i="92"/>
  <c r="AN157" i="92"/>
  <c r="AL157" i="92"/>
  <c r="D157" i="92"/>
  <c r="BY156" i="92"/>
  <c r="BW156" i="92"/>
  <c r="BU156" i="92"/>
  <c r="BS156" i="92"/>
  <c r="BQ156" i="92"/>
  <c r="BO156" i="92"/>
  <c r="BM156" i="92"/>
  <c r="BK156" i="92"/>
  <c r="BI156" i="92"/>
  <c r="BF156" i="92"/>
  <c r="BC156" i="92"/>
  <c r="BA156" i="92"/>
  <c r="AX156" i="92"/>
  <c r="AV156" i="92"/>
  <c r="AT156" i="92"/>
  <c r="AR156" i="92"/>
  <c r="AP156" i="92"/>
  <c r="AN156" i="92"/>
  <c r="AL156" i="92"/>
  <c r="BY155" i="92"/>
  <c r="BW155" i="92"/>
  <c r="BU155" i="92"/>
  <c r="BS155" i="92"/>
  <c r="BQ155" i="92"/>
  <c r="BO155" i="92"/>
  <c r="BM155" i="92"/>
  <c r="BK155" i="92"/>
  <c r="BI155" i="92"/>
  <c r="BF155" i="92"/>
  <c r="BC155" i="92"/>
  <c r="BA155" i="92"/>
  <c r="AX155" i="92"/>
  <c r="AV155" i="92"/>
  <c r="AT155" i="92"/>
  <c r="AR155" i="92"/>
  <c r="AP155" i="92"/>
  <c r="AN155" i="92"/>
  <c r="AL155" i="92"/>
  <c r="D155" i="92"/>
  <c r="BY152" i="92"/>
  <c r="BW152" i="92"/>
  <c r="BU152" i="92"/>
  <c r="BS152" i="92"/>
  <c r="BQ152" i="92"/>
  <c r="BO152" i="92"/>
  <c r="BM152" i="92"/>
  <c r="BK152" i="92"/>
  <c r="BI152" i="92"/>
  <c r="BF152" i="92"/>
  <c r="BC152" i="92"/>
  <c r="BA152" i="92"/>
  <c r="AX152" i="92"/>
  <c r="AV152" i="92"/>
  <c r="AT152" i="92"/>
  <c r="AR152" i="92"/>
  <c r="AP152" i="92"/>
  <c r="AN152" i="92"/>
  <c r="AL152" i="92"/>
  <c r="BY151" i="92"/>
  <c r="BW151" i="92"/>
  <c r="BU151" i="92"/>
  <c r="BS151" i="92"/>
  <c r="BQ151" i="92"/>
  <c r="BO151" i="92"/>
  <c r="BM151" i="92"/>
  <c r="BK151" i="92"/>
  <c r="BI151" i="92"/>
  <c r="BF151" i="92"/>
  <c r="BC151" i="92"/>
  <c r="BA151" i="92"/>
  <c r="AX151" i="92"/>
  <c r="AV151" i="92"/>
  <c r="AT151" i="92"/>
  <c r="AR151" i="92"/>
  <c r="AP151" i="92"/>
  <c r="AN151" i="92"/>
  <c r="AL151" i="92"/>
  <c r="D151" i="92"/>
  <c r="BY146" i="92"/>
  <c r="BW146" i="92"/>
  <c r="BU146" i="92"/>
  <c r="BS146" i="92"/>
  <c r="BQ146" i="92"/>
  <c r="BO146" i="92"/>
  <c r="BM146" i="92"/>
  <c r="BK146" i="92"/>
  <c r="BI146" i="92"/>
  <c r="BF146" i="92"/>
  <c r="BC146" i="92"/>
  <c r="BA146" i="92"/>
  <c r="AX146" i="92"/>
  <c r="AV146" i="92"/>
  <c r="AT146" i="92"/>
  <c r="AR146" i="92"/>
  <c r="AP146" i="92"/>
  <c r="AN146" i="92"/>
  <c r="AL146" i="92"/>
  <c r="BY145" i="92"/>
  <c r="BW145" i="92"/>
  <c r="BU145" i="92"/>
  <c r="BS145" i="92"/>
  <c r="BQ145" i="92"/>
  <c r="BO145" i="92"/>
  <c r="BM145" i="92"/>
  <c r="BK145" i="92"/>
  <c r="BI145" i="92"/>
  <c r="BF145" i="92"/>
  <c r="BC145" i="92"/>
  <c r="BA145" i="92"/>
  <c r="AX145" i="92"/>
  <c r="AV145" i="92"/>
  <c r="AT145" i="92"/>
  <c r="AR145" i="92"/>
  <c r="AP145" i="92"/>
  <c r="AN145" i="92"/>
  <c r="AL145" i="92"/>
  <c r="BY138" i="92"/>
  <c r="BW138" i="92"/>
  <c r="BU138" i="92"/>
  <c r="BS138" i="92"/>
  <c r="BQ138" i="92"/>
  <c r="BO138" i="92"/>
  <c r="BM138" i="92"/>
  <c r="BK138" i="92"/>
  <c r="BI138" i="92"/>
  <c r="BF138" i="92"/>
  <c r="BC138" i="92"/>
  <c r="BA138" i="92"/>
  <c r="AX138" i="92"/>
  <c r="AV138" i="92"/>
  <c r="AT138" i="92"/>
  <c r="AR138" i="92"/>
  <c r="AP138" i="92"/>
  <c r="AN138" i="92"/>
  <c r="AL138" i="92"/>
  <c r="BY137" i="92"/>
  <c r="BW137" i="92"/>
  <c r="BU137" i="92"/>
  <c r="BS137" i="92"/>
  <c r="BQ137" i="92"/>
  <c r="BO137" i="92"/>
  <c r="BM137" i="92"/>
  <c r="BK137" i="92"/>
  <c r="BI137" i="92"/>
  <c r="BF137" i="92"/>
  <c r="BC137" i="92"/>
  <c r="BA137" i="92"/>
  <c r="AX137" i="92"/>
  <c r="AV137" i="92"/>
  <c r="AT137" i="92"/>
  <c r="AR137" i="92"/>
  <c r="AP137" i="92"/>
  <c r="AN137" i="92"/>
  <c r="AL137" i="92"/>
  <c r="D137" i="92"/>
  <c r="BY136" i="92"/>
  <c r="BW136" i="92"/>
  <c r="BU136" i="92"/>
  <c r="BS136" i="92"/>
  <c r="BQ136" i="92"/>
  <c r="BO136" i="92"/>
  <c r="BM136" i="92"/>
  <c r="BK136" i="92"/>
  <c r="BI136" i="92"/>
  <c r="BF136" i="92"/>
  <c r="BC136" i="92"/>
  <c r="BA136" i="92"/>
  <c r="AX136" i="92"/>
  <c r="AV136" i="92"/>
  <c r="AT136" i="92"/>
  <c r="AR136" i="92"/>
  <c r="AP136" i="92"/>
  <c r="AN136" i="92"/>
  <c r="AL136" i="92"/>
  <c r="BY135" i="92"/>
  <c r="BW135" i="92"/>
  <c r="BU135" i="92"/>
  <c r="BS135" i="92"/>
  <c r="BQ135" i="92"/>
  <c r="BO135" i="92"/>
  <c r="BM135" i="92"/>
  <c r="BK135" i="92"/>
  <c r="BI135" i="92"/>
  <c r="BF135" i="92"/>
  <c r="BC135" i="92"/>
  <c r="BA135" i="92"/>
  <c r="AX135" i="92"/>
  <c r="AV135" i="92"/>
  <c r="AT135" i="92"/>
  <c r="AR135" i="92"/>
  <c r="AP135" i="92"/>
  <c r="AN135" i="92"/>
  <c r="AL135" i="92"/>
  <c r="D135" i="92"/>
  <c r="BY134" i="92"/>
  <c r="BW134" i="92"/>
  <c r="BU134" i="92"/>
  <c r="BS134" i="92"/>
  <c r="BQ134" i="92"/>
  <c r="BO134" i="92"/>
  <c r="BM134" i="92"/>
  <c r="BK134" i="92"/>
  <c r="BI134" i="92"/>
  <c r="BF134" i="92"/>
  <c r="BC134" i="92"/>
  <c r="BA134" i="92"/>
  <c r="AX134" i="92"/>
  <c r="AV134" i="92"/>
  <c r="AT134" i="92"/>
  <c r="AR134" i="92"/>
  <c r="AP134" i="92"/>
  <c r="AN134" i="92"/>
  <c r="AL134" i="92"/>
  <c r="BY133" i="92"/>
  <c r="BW133" i="92"/>
  <c r="BU133" i="92"/>
  <c r="BS133" i="92"/>
  <c r="BQ133" i="92"/>
  <c r="BO133" i="92"/>
  <c r="BM133" i="92"/>
  <c r="BK133" i="92"/>
  <c r="BI133" i="92"/>
  <c r="BF133" i="92"/>
  <c r="BC133" i="92"/>
  <c r="BA133" i="92"/>
  <c r="AX133" i="92"/>
  <c r="AV133" i="92"/>
  <c r="AT133" i="92"/>
  <c r="AR133" i="92"/>
  <c r="AP133" i="92"/>
  <c r="AN133" i="92"/>
  <c r="AL133" i="92"/>
  <c r="BY130" i="92"/>
  <c r="BW130" i="92"/>
  <c r="BU130" i="92"/>
  <c r="BS130" i="92"/>
  <c r="BQ130" i="92"/>
  <c r="BO130" i="92"/>
  <c r="BM130" i="92"/>
  <c r="BK130" i="92"/>
  <c r="BI130" i="92"/>
  <c r="BF130" i="92"/>
  <c r="BC130" i="92"/>
  <c r="BA130" i="92"/>
  <c r="AX130" i="92"/>
  <c r="AV130" i="92"/>
  <c r="AT130" i="92"/>
  <c r="AR130" i="92"/>
  <c r="AP130" i="92"/>
  <c r="AN130" i="92"/>
  <c r="AL130" i="92"/>
  <c r="BY129" i="92"/>
  <c r="BW129" i="92"/>
  <c r="BU129" i="92"/>
  <c r="BS129" i="92"/>
  <c r="BQ129" i="92"/>
  <c r="BO129" i="92"/>
  <c r="BM129" i="92"/>
  <c r="BK129" i="92"/>
  <c r="BI129" i="92"/>
  <c r="BF129" i="92"/>
  <c r="BC129" i="92"/>
  <c r="BA129" i="92"/>
  <c r="AX129" i="92"/>
  <c r="AV129" i="92"/>
  <c r="AT129" i="92"/>
  <c r="AR129" i="92"/>
  <c r="AP129" i="92"/>
  <c r="AN129" i="92"/>
  <c r="AL129" i="92"/>
  <c r="D129" i="92"/>
  <c r="BY128" i="92"/>
  <c r="BW128" i="92"/>
  <c r="BU128" i="92"/>
  <c r="BS128" i="92"/>
  <c r="BQ128" i="92"/>
  <c r="BO128" i="92"/>
  <c r="BM128" i="92"/>
  <c r="BK128" i="92"/>
  <c r="BI128" i="92"/>
  <c r="BF128" i="92"/>
  <c r="BC128" i="92"/>
  <c r="BA128" i="92"/>
  <c r="AX128" i="92"/>
  <c r="AV128" i="92"/>
  <c r="AT128" i="92"/>
  <c r="AR128" i="92"/>
  <c r="AP128" i="92"/>
  <c r="AN128" i="92"/>
  <c r="AL128" i="92"/>
  <c r="BY127" i="92"/>
  <c r="BW127" i="92"/>
  <c r="BU127" i="92"/>
  <c r="BS127" i="92"/>
  <c r="BQ127" i="92"/>
  <c r="BO127" i="92"/>
  <c r="BM127" i="92"/>
  <c r="BK127" i="92"/>
  <c r="BI127" i="92"/>
  <c r="BF127" i="92"/>
  <c r="BC127" i="92"/>
  <c r="BA127" i="92"/>
  <c r="AX127" i="92"/>
  <c r="AV127" i="92"/>
  <c r="AT127" i="92"/>
  <c r="AR127" i="92"/>
  <c r="AP127" i="92"/>
  <c r="AN127" i="92"/>
  <c r="AL127" i="92"/>
  <c r="D127" i="92"/>
  <c r="BY124" i="92"/>
  <c r="BW124" i="92"/>
  <c r="BU124" i="92"/>
  <c r="BS124" i="92"/>
  <c r="BQ124" i="92"/>
  <c r="BO124" i="92"/>
  <c r="BM124" i="92"/>
  <c r="BK124" i="92"/>
  <c r="BI124" i="92"/>
  <c r="BF124" i="92"/>
  <c r="BC124" i="92"/>
  <c r="BA124" i="92"/>
  <c r="AX124" i="92"/>
  <c r="AV124" i="92"/>
  <c r="AT124" i="92"/>
  <c r="AR124" i="92"/>
  <c r="AP124" i="92"/>
  <c r="AN124" i="92"/>
  <c r="AL124" i="92"/>
  <c r="BY123" i="92"/>
  <c r="BW123" i="92"/>
  <c r="BU123" i="92"/>
  <c r="BS123" i="92"/>
  <c r="BQ123" i="92"/>
  <c r="BO123" i="92"/>
  <c r="BM123" i="92"/>
  <c r="BK123" i="92"/>
  <c r="BI123" i="92"/>
  <c r="BF123" i="92"/>
  <c r="BC123" i="92"/>
  <c r="BA123" i="92"/>
  <c r="AX123" i="92"/>
  <c r="AV123" i="92"/>
  <c r="AT123" i="92"/>
  <c r="AR123" i="92"/>
  <c r="AP123" i="92"/>
  <c r="AN123" i="92"/>
  <c r="AL123" i="92"/>
  <c r="D123" i="92"/>
  <c r="BY122" i="92"/>
  <c r="BW122" i="92"/>
  <c r="BU122" i="92"/>
  <c r="BS122" i="92"/>
  <c r="BQ122" i="92"/>
  <c r="BO122" i="92"/>
  <c r="BM122" i="92"/>
  <c r="BK122" i="92"/>
  <c r="BI122" i="92"/>
  <c r="BF122" i="92"/>
  <c r="BC122" i="92"/>
  <c r="BA122" i="92"/>
  <c r="AX122" i="92"/>
  <c r="AV122" i="92"/>
  <c r="AT122" i="92"/>
  <c r="AR122" i="92"/>
  <c r="AP122" i="92"/>
  <c r="AN122" i="92"/>
  <c r="AL122" i="92"/>
  <c r="BY121" i="92"/>
  <c r="BW121" i="92"/>
  <c r="BU121" i="92"/>
  <c r="BS121" i="92"/>
  <c r="BQ121" i="92"/>
  <c r="BO121" i="92"/>
  <c r="BM121" i="92"/>
  <c r="BK121" i="92"/>
  <c r="BI121" i="92"/>
  <c r="BF121" i="92"/>
  <c r="BC121" i="92"/>
  <c r="BA121" i="92"/>
  <c r="AX121" i="92"/>
  <c r="AV121" i="92"/>
  <c r="AT121" i="92"/>
  <c r="AR121" i="92"/>
  <c r="AP121" i="92"/>
  <c r="AN121" i="92"/>
  <c r="AL121" i="92"/>
  <c r="D121" i="92"/>
  <c r="BY120" i="92"/>
  <c r="BW120" i="92"/>
  <c r="BU120" i="92"/>
  <c r="BS120" i="92"/>
  <c r="BQ120" i="92"/>
  <c r="BO120" i="92"/>
  <c r="BM120" i="92"/>
  <c r="BK120" i="92"/>
  <c r="BI120" i="92"/>
  <c r="BF120" i="92"/>
  <c r="BC120" i="92"/>
  <c r="BA120" i="92"/>
  <c r="AX120" i="92"/>
  <c r="AV120" i="92"/>
  <c r="AT120" i="92"/>
  <c r="AR120" i="92"/>
  <c r="AP120" i="92"/>
  <c r="AN120" i="92"/>
  <c r="AL120" i="92"/>
  <c r="BY119" i="92"/>
  <c r="BW119" i="92"/>
  <c r="BU119" i="92"/>
  <c r="BS119" i="92"/>
  <c r="BQ119" i="92"/>
  <c r="BO119" i="92"/>
  <c r="BM119" i="92"/>
  <c r="BK119" i="92"/>
  <c r="BI119" i="92"/>
  <c r="BF119" i="92"/>
  <c r="BC119" i="92"/>
  <c r="BA119" i="92"/>
  <c r="AX119" i="92"/>
  <c r="AV119" i="92"/>
  <c r="AT119" i="92"/>
  <c r="AR119" i="92"/>
  <c r="AP119" i="92"/>
  <c r="AN119" i="92"/>
  <c r="AL119" i="92"/>
  <c r="D119" i="92"/>
  <c r="BY118" i="92"/>
  <c r="BW118" i="92"/>
  <c r="BU118" i="92"/>
  <c r="BS118" i="92"/>
  <c r="BQ118" i="92"/>
  <c r="BO118" i="92"/>
  <c r="BM118" i="92"/>
  <c r="BK118" i="92"/>
  <c r="BI118" i="92"/>
  <c r="BF118" i="92"/>
  <c r="BC118" i="92"/>
  <c r="BA118" i="92"/>
  <c r="AX118" i="92"/>
  <c r="AV118" i="92"/>
  <c r="AT118" i="92"/>
  <c r="AR118" i="92"/>
  <c r="AP118" i="92"/>
  <c r="AN118" i="92"/>
  <c r="AL118" i="92"/>
  <c r="BY117" i="92"/>
  <c r="BW117" i="92"/>
  <c r="BU117" i="92"/>
  <c r="BS117" i="92"/>
  <c r="BQ117" i="92"/>
  <c r="BO117" i="92"/>
  <c r="BM117" i="92"/>
  <c r="BK117" i="92"/>
  <c r="BI117" i="92"/>
  <c r="BF117" i="92"/>
  <c r="BC117" i="92"/>
  <c r="BA117" i="92"/>
  <c r="AX117" i="92"/>
  <c r="AV117" i="92"/>
  <c r="AT117" i="92"/>
  <c r="AR117" i="92"/>
  <c r="AP117" i="92"/>
  <c r="AN117" i="92"/>
  <c r="AL117" i="92"/>
  <c r="D117" i="92"/>
  <c r="BY44" i="92"/>
  <c r="BW44" i="92"/>
  <c r="BU44" i="92"/>
  <c r="BS44" i="92"/>
  <c r="BQ44" i="92"/>
  <c r="BO44" i="92"/>
  <c r="BM44" i="92"/>
  <c r="BK44" i="92"/>
  <c r="BI44" i="92"/>
  <c r="BF44" i="92"/>
  <c r="BC44" i="92"/>
  <c r="BA44" i="92"/>
  <c r="AX44" i="92"/>
  <c r="AV44" i="92"/>
  <c r="AT44" i="92"/>
  <c r="AR44" i="92"/>
  <c r="AP44" i="92"/>
  <c r="AN44" i="92"/>
  <c r="AL44" i="92"/>
  <c r="BY43" i="92"/>
  <c r="BW43" i="92"/>
  <c r="BU43" i="92"/>
  <c r="BS43" i="92"/>
  <c r="BQ43" i="92"/>
  <c r="BO43" i="92"/>
  <c r="BM43" i="92"/>
  <c r="BK43" i="92"/>
  <c r="BI43" i="92"/>
  <c r="BF43" i="92"/>
  <c r="BC43" i="92"/>
  <c r="BA43" i="92"/>
  <c r="AX43" i="92"/>
  <c r="AV43" i="92"/>
  <c r="AT43" i="92"/>
  <c r="AR43" i="92"/>
  <c r="AP43" i="92"/>
  <c r="AN43" i="92"/>
  <c r="AL43" i="92"/>
  <c r="D43" i="92"/>
  <c r="BY116" i="92"/>
  <c r="BW116" i="92"/>
  <c r="BU116" i="92"/>
  <c r="BS116" i="92"/>
  <c r="BQ116" i="92"/>
  <c r="BO116" i="92"/>
  <c r="BM116" i="92"/>
  <c r="BK116" i="92"/>
  <c r="BI116" i="92"/>
  <c r="BF116" i="92"/>
  <c r="BC116" i="92"/>
  <c r="BA116" i="92"/>
  <c r="AX116" i="92"/>
  <c r="AV116" i="92"/>
  <c r="AT116" i="92"/>
  <c r="AR116" i="92"/>
  <c r="AP116" i="92"/>
  <c r="AN116" i="92"/>
  <c r="AL116" i="92"/>
  <c r="BY115" i="92"/>
  <c r="BW115" i="92"/>
  <c r="BU115" i="92"/>
  <c r="BS115" i="92"/>
  <c r="BQ115" i="92"/>
  <c r="BO115" i="92"/>
  <c r="BM115" i="92"/>
  <c r="BK115" i="92"/>
  <c r="BI115" i="92"/>
  <c r="BF115" i="92"/>
  <c r="BC115" i="92"/>
  <c r="BA115" i="92"/>
  <c r="AX115" i="92"/>
  <c r="AV115" i="92"/>
  <c r="AT115" i="92"/>
  <c r="AR115" i="92"/>
  <c r="AP115" i="92"/>
  <c r="AN115" i="92"/>
  <c r="AL115" i="92"/>
  <c r="D115" i="92"/>
  <c r="BY114" i="92"/>
  <c r="BW114" i="92"/>
  <c r="BU114" i="92"/>
  <c r="BS114" i="92"/>
  <c r="BQ114" i="92"/>
  <c r="BO114" i="92"/>
  <c r="BM114" i="92"/>
  <c r="BK114" i="92"/>
  <c r="BI114" i="92"/>
  <c r="BF114" i="92"/>
  <c r="BC114" i="92"/>
  <c r="BA114" i="92"/>
  <c r="AX114" i="92"/>
  <c r="AV114" i="92"/>
  <c r="AT114" i="92"/>
  <c r="AR114" i="92"/>
  <c r="AP114" i="92"/>
  <c r="AN114" i="92"/>
  <c r="AL114" i="92"/>
  <c r="BY113" i="92"/>
  <c r="BW113" i="92"/>
  <c r="BU113" i="92"/>
  <c r="BS113" i="92"/>
  <c r="BQ113" i="92"/>
  <c r="BO113" i="92"/>
  <c r="BM113" i="92"/>
  <c r="BK113" i="92"/>
  <c r="BI113" i="92"/>
  <c r="BF113" i="92"/>
  <c r="BC113" i="92"/>
  <c r="BA113" i="92"/>
  <c r="AX113" i="92"/>
  <c r="AV113" i="92"/>
  <c r="AT113" i="92"/>
  <c r="AR113" i="92"/>
  <c r="AP113" i="92"/>
  <c r="AN113" i="92"/>
  <c r="AL113" i="92"/>
  <c r="D113" i="92"/>
  <c r="BY102" i="92"/>
  <c r="BW102" i="92"/>
  <c r="BU102" i="92"/>
  <c r="BS102" i="92"/>
  <c r="BQ102" i="92"/>
  <c r="BO102" i="92"/>
  <c r="BM102" i="92"/>
  <c r="BK102" i="92"/>
  <c r="BI102" i="92"/>
  <c r="BF102" i="92"/>
  <c r="BC102" i="92"/>
  <c r="BA102" i="92"/>
  <c r="AX102" i="92"/>
  <c r="AV102" i="92"/>
  <c r="AT102" i="92"/>
  <c r="AR102" i="92"/>
  <c r="AP102" i="92"/>
  <c r="AN102" i="92"/>
  <c r="AL102" i="92"/>
  <c r="BY101" i="92"/>
  <c r="BW101" i="92"/>
  <c r="BU101" i="92"/>
  <c r="BS101" i="92"/>
  <c r="BQ101" i="92"/>
  <c r="BO101" i="92"/>
  <c r="BM101" i="92"/>
  <c r="BK101" i="92"/>
  <c r="BI101" i="92"/>
  <c r="BF101" i="92"/>
  <c r="BC101" i="92"/>
  <c r="BA101" i="92"/>
  <c r="AX101" i="92"/>
  <c r="AV101" i="92"/>
  <c r="AT101" i="92"/>
  <c r="AR101" i="92"/>
  <c r="AP101" i="92"/>
  <c r="AN101" i="92"/>
  <c r="AL101" i="92"/>
  <c r="D101" i="92"/>
  <c r="BY98" i="92"/>
  <c r="BW98" i="92"/>
  <c r="BU98" i="92"/>
  <c r="BS98" i="92"/>
  <c r="BQ98" i="92"/>
  <c r="BO98" i="92"/>
  <c r="BM98" i="92"/>
  <c r="BK98" i="92"/>
  <c r="BI98" i="92"/>
  <c r="BF98" i="92"/>
  <c r="BC98" i="92"/>
  <c r="BA98" i="92"/>
  <c r="AX98" i="92"/>
  <c r="AV98" i="92"/>
  <c r="AT98" i="92"/>
  <c r="AR98" i="92"/>
  <c r="AP98" i="92"/>
  <c r="AN98" i="92"/>
  <c r="AL98" i="92"/>
  <c r="BY97" i="92"/>
  <c r="BW97" i="92"/>
  <c r="BU97" i="92"/>
  <c r="BS97" i="92"/>
  <c r="BQ97" i="92"/>
  <c r="BO97" i="92"/>
  <c r="BM97" i="92"/>
  <c r="BK97" i="92"/>
  <c r="BI97" i="92"/>
  <c r="BF97" i="92"/>
  <c r="BC97" i="92"/>
  <c r="BA97" i="92"/>
  <c r="AX97" i="92"/>
  <c r="AV97" i="92"/>
  <c r="AT97" i="92"/>
  <c r="AR97" i="92"/>
  <c r="AP97" i="92"/>
  <c r="AN97" i="92"/>
  <c r="AL97" i="92"/>
  <c r="D97" i="92"/>
  <c r="BY96" i="92"/>
  <c r="BW96" i="92"/>
  <c r="BU96" i="92"/>
  <c r="BS96" i="92"/>
  <c r="BQ96" i="92"/>
  <c r="BO96" i="92"/>
  <c r="BM96" i="92"/>
  <c r="BK96" i="92"/>
  <c r="BI96" i="92"/>
  <c r="BF96" i="92"/>
  <c r="BC96" i="92"/>
  <c r="BA96" i="92"/>
  <c r="AX96" i="92"/>
  <c r="AV96" i="92"/>
  <c r="AT96" i="92"/>
  <c r="AR96" i="92"/>
  <c r="AP96" i="92"/>
  <c r="AN96" i="92"/>
  <c r="AL96" i="92"/>
  <c r="BY95" i="92"/>
  <c r="BW95" i="92"/>
  <c r="BU95" i="92"/>
  <c r="BS95" i="92"/>
  <c r="BQ95" i="92"/>
  <c r="BO95" i="92"/>
  <c r="BM95" i="92"/>
  <c r="BK95" i="92"/>
  <c r="BI95" i="92"/>
  <c r="BF95" i="92"/>
  <c r="BC95" i="92"/>
  <c r="BA95" i="92"/>
  <c r="AX95" i="92"/>
  <c r="AV95" i="92"/>
  <c r="AT95" i="92"/>
  <c r="AR95" i="92"/>
  <c r="AP95" i="92"/>
  <c r="AN95" i="92"/>
  <c r="AL95" i="92"/>
  <c r="D95" i="92"/>
  <c r="BY92" i="92"/>
  <c r="BW92" i="92"/>
  <c r="BU92" i="92"/>
  <c r="BS92" i="92"/>
  <c r="BQ92" i="92"/>
  <c r="BO92" i="92"/>
  <c r="BM92" i="92"/>
  <c r="BK92" i="92"/>
  <c r="BI92" i="92"/>
  <c r="BF92" i="92"/>
  <c r="BC92" i="92"/>
  <c r="BA92" i="92"/>
  <c r="AX92" i="92"/>
  <c r="AV92" i="92"/>
  <c r="AT92" i="92"/>
  <c r="AR92" i="92"/>
  <c r="AP92" i="92"/>
  <c r="AN92" i="92"/>
  <c r="AL92" i="92"/>
  <c r="BY91" i="92"/>
  <c r="BW91" i="92"/>
  <c r="BU91" i="92"/>
  <c r="BS91" i="92"/>
  <c r="BQ91" i="92"/>
  <c r="BO91" i="92"/>
  <c r="BM91" i="92"/>
  <c r="BK91" i="92"/>
  <c r="BI91" i="92"/>
  <c r="BF91" i="92"/>
  <c r="BC91" i="92"/>
  <c r="BA91" i="92"/>
  <c r="AX91" i="92"/>
  <c r="AV91" i="92"/>
  <c r="AT91" i="92"/>
  <c r="AR91" i="92"/>
  <c r="AP91" i="92"/>
  <c r="AN91" i="92"/>
  <c r="AL91" i="92"/>
  <c r="D91" i="92"/>
  <c r="BY90" i="92"/>
  <c r="BW90" i="92"/>
  <c r="BU90" i="92"/>
  <c r="BS90" i="92"/>
  <c r="BQ90" i="92"/>
  <c r="BO90" i="92"/>
  <c r="BM90" i="92"/>
  <c r="BK90" i="92"/>
  <c r="BI90" i="92"/>
  <c r="BF90" i="92"/>
  <c r="BC90" i="92"/>
  <c r="BA90" i="92"/>
  <c r="AX90" i="92"/>
  <c r="AV90" i="92"/>
  <c r="AT90" i="92"/>
  <c r="AR90" i="92"/>
  <c r="AP90" i="92"/>
  <c r="AN90" i="92"/>
  <c r="AL90" i="92"/>
  <c r="BY89" i="92"/>
  <c r="BW89" i="92"/>
  <c r="BU89" i="92"/>
  <c r="BS89" i="92"/>
  <c r="BQ89" i="92"/>
  <c r="BO89" i="92"/>
  <c r="BM89" i="92"/>
  <c r="BK89" i="92"/>
  <c r="BI89" i="92"/>
  <c r="BF89" i="92"/>
  <c r="BC89" i="92"/>
  <c r="BA89" i="92"/>
  <c r="AX89" i="92"/>
  <c r="AV89" i="92"/>
  <c r="AT89" i="92"/>
  <c r="AR89" i="92"/>
  <c r="AP89" i="92"/>
  <c r="AN89" i="92"/>
  <c r="AL89" i="92"/>
  <c r="D89" i="92"/>
  <c r="BY86" i="92"/>
  <c r="BW86" i="92"/>
  <c r="BU86" i="92"/>
  <c r="BS86" i="92"/>
  <c r="BQ86" i="92"/>
  <c r="BO86" i="92"/>
  <c r="BM86" i="92"/>
  <c r="BK86" i="92"/>
  <c r="BI86" i="92"/>
  <c r="BF86" i="92"/>
  <c r="BC86" i="92"/>
  <c r="BA86" i="92"/>
  <c r="AX86" i="92"/>
  <c r="AV86" i="92"/>
  <c r="AT86" i="92"/>
  <c r="AR86" i="92"/>
  <c r="AP86" i="92"/>
  <c r="AN86" i="92"/>
  <c r="AL86" i="92"/>
  <c r="BY85" i="92"/>
  <c r="BW85" i="92"/>
  <c r="BU85" i="92"/>
  <c r="BS85" i="92"/>
  <c r="BQ85" i="92"/>
  <c r="BO85" i="92"/>
  <c r="BM85" i="92"/>
  <c r="BK85" i="92"/>
  <c r="BI85" i="92"/>
  <c r="BF85" i="92"/>
  <c r="BC85" i="92"/>
  <c r="BA85" i="92"/>
  <c r="AX85" i="92"/>
  <c r="AV85" i="92"/>
  <c r="AT85" i="92"/>
  <c r="AR85" i="92"/>
  <c r="AP85" i="92"/>
  <c r="AN85" i="92"/>
  <c r="AL85" i="92"/>
  <c r="BY80" i="92"/>
  <c r="BW80" i="92"/>
  <c r="BU80" i="92"/>
  <c r="BS80" i="92"/>
  <c r="BQ80" i="92"/>
  <c r="BO80" i="92"/>
  <c r="BM80" i="92"/>
  <c r="BK80" i="92"/>
  <c r="BI80" i="92"/>
  <c r="BF80" i="92"/>
  <c r="BC80" i="92"/>
  <c r="BA80" i="92"/>
  <c r="AX80" i="92"/>
  <c r="AV80" i="92"/>
  <c r="AT80" i="92"/>
  <c r="AR80" i="92"/>
  <c r="AP80" i="92"/>
  <c r="AN80" i="92"/>
  <c r="AL80" i="92"/>
  <c r="BY79" i="92"/>
  <c r="BW79" i="92"/>
  <c r="BU79" i="92"/>
  <c r="BS79" i="92"/>
  <c r="BQ79" i="92"/>
  <c r="BO79" i="92"/>
  <c r="BM79" i="92"/>
  <c r="BK79" i="92"/>
  <c r="BI79" i="92"/>
  <c r="BF79" i="92"/>
  <c r="BC79" i="92"/>
  <c r="BA79" i="92"/>
  <c r="AX79" i="92"/>
  <c r="AV79" i="92"/>
  <c r="AT79" i="92"/>
  <c r="AR79" i="92"/>
  <c r="AP79" i="92"/>
  <c r="AN79" i="92"/>
  <c r="AL79" i="92"/>
  <c r="D79" i="92"/>
  <c r="BY62" i="92"/>
  <c r="BW62" i="92"/>
  <c r="BU62" i="92"/>
  <c r="BS62" i="92"/>
  <c r="BQ62" i="92"/>
  <c r="BO62" i="92"/>
  <c r="BM62" i="92"/>
  <c r="BK62" i="92"/>
  <c r="BI62" i="92"/>
  <c r="BF62" i="92"/>
  <c r="BC62" i="92"/>
  <c r="BA62" i="92"/>
  <c r="AX62" i="92"/>
  <c r="AV62" i="92"/>
  <c r="AT62" i="92"/>
  <c r="AR62" i="92"/>
  <c r="AP62" i="92"/>
  <c r="AN62" i="92"/>
  <c r="AL62" i="92"/>
  <c r="BY61" i="92"/>
  <c r="BW61" i="92"/>
  <c r="BU61" i="92"/>
  <c r="BS61" i="92"/>
  <c r="BQ61" i="92"/>
  <c r="BO61" i="92"/>
  <c r="BM61" i="92"/>
  <c r="BK61" i="92"/>
  <c r="BI61" i="92"/>
  <c r="BF61" i="92"/>
  <c r="BC61" i="92"/>
  <c r="BA61" i="92"/>
  <c r="AX61" i="92"/>
  <c r="AV61" i="92"/>
  <c r="AT61" i="92"/>
  <c r="AR61" i="92"/>
  <c r="AP61" i="92"/>
  <c r="AN61" i="92"/>
  <c r="AL61" i="92"/>
  <c r="BY60" i="92"/>
  <c r="BW60" i="92"/>
  <c r="BU60" i="92"/>
  <c r="BS60" i="92"/>
  <c r="BQ60" i="92"/>
  <c r="BO60" i="92"/>
  <c r="BM60" i="92"/>
  <c r="BK60" i="92"/>
  <c r="BI60" i="92"/>
  <c r="BF60" i="92"/>
  <c r="BC60" i="92"/>
  <c r="BA60" i="92"/>
  <c r="AX60" i="92"/>
  <c r="AV60" i="92"/>
  <c r="AT60" i="92"/>
  <c r="AR60" i="92"/>
  <c r="AP60" i="92"/>
  <c r="AN60" i="92"/>
  <c r="AL60" i="92"/>
  <c r="BY59" i="92"/>
  <c r="BW59" i="92"/>
  <c r="BU59" i="92"/>
  <c r="BS59" i="92"/>
  <c r="BQ59" i="92"/>
  <c r="BO59" i="92"/>
  <c r="BM59" i="92"/>
  <c r="BK59" i="92"/>
  <c r="BI59" i="92"/>
  <c r="BF59" i="92"/>
  <c r="BC59" i="92"/>
  <c r="BA59" i="92"/>
  <c r="AX59" i="92"/>
  <c r="AV59" i="92"/>
  <c r="AT59" i="92"/>
  <c r="AR59" i="92"/>
  <c r="AP59" i="92"/>
  <c r="AN59" i="92"/>
  <c r="AL59" i="92"/>
  <c r="D59" i="92"/>
  <c r="BY58" i="92"/>
  <c r="BW58" i="92"/>
  <c r="BU58" i="92"/>
  <c r="BS58" i="92"/>
  <c r="BQ58" i="92"/>
  <c r="BO58" i="92"/>
  <c r="BM58" i="92"/>
  <c r="BK58" i="92"/>
  <c r="BI58" i="92"/>
  <c r="BF58" i="92"/>
  <c r="BC58" i="92"/>
  <c r="BA58" i="92"/>
  <c r="AX58" i="92"/>
  <c r="AV58" i="92"/>
  <c r="AT58" i="92"/>
  <c r="AR58" i="92"/>
  <c r="AP58" i="92"/>
  <c r="AN58" i="92"/>
  <c r="AL58" i="92"/>
  <c r="BY57" i="92"/>
  <c r="BW57" i="92"/>
  <c r="BU57" i="92"/>
  <c r="BS57" i="92"/>
  <c r="BQ57" i="92"/>
  <c r="BO57" i="92"/>
  <c r="BM57" i="92"/>
  <c r="BK57" i="92"/>
  <c r="BI57" i="92"/>
  <c r="BF57" i="92"/>
  <c r="BC57" i="92"/>
  <c r="BA57" i="92"/>
  <c r="AX57" i="92"/>
  <c r="AV57" i="92"/>
  <c r="AT57" i="92"/>
  <c r="AR57" i="92"/>
  <c r="AP57" i="92"/>
  <c r="AN57" i="92"/>
  <c r="AL57" i="92"/>
  <c r="D57" i="92"/>
  <c r="BY56" i="92"/>
  <c r="BW56" i="92"/>
  <c r="BU56" i="92"/>
  <c r="BS56" i="92"/>
  <c r="BQ56" i="92"/>
  <c r="BO56" i="92"/>
  <c r="BM56" i="92"/>
  <c r="BK56" i="92"/>
  <c r="BI56" i="92"/>
  <c r="BF56" i="92"/>
  <c r="BC56" i="92"/>
  <c r="BA56" i="92"/>
  <c r="AX56" i="92"/>
  <c r="AV56" i="92"/>
  <c r="AT56" i="92"/>
  <c r="AR56" i="92"/>
  <c r="AP56" i="92"/>
  <c r="AN56" i="92"/>
  <c r="AL56" i="92"/>
  <c r="BY55" i="92"/>
  <c r="BW55" i="92"/>
  <c r="BU55" i="92"/>
  <c r="BS55" i="92"/>
  <c r="BQ55" i="92"/>
  <c r="BO55" i="92"/>
  <c r="BM55" i="92"/>
  <c r="BK55" i="92"/>
  <c r="BI55" i="92"/>
  <c r="BF55" i="92"/>
  <c r="BC55" i="92"/>
  <c r="BA55" i="92"/>
  <c r="AX55" i="92"/>
  <c r="AV55" i="92"/>
  <c r="AT55" i="92"/>
  <c r="AR55" i="92"/>
  <c r="AP55" i="92"/>
  <c r="AN55" i="92"/>
  <c r="AL55" i="92"/>
  <c r="D55" i="92"/>
  <c r="BY52" i="92"/>
  <c r="BW52" i="92"/>
  <c r="BU52" i="92"/>
  <c r="BS52" i="92"/>
  <c r="BQ52" i="92"/>
  <c r="BO52" i="92"/>
  <c r="BM52" i="92"/>
  <c r="BK52" i="92"/>
  <c r="BI52" i="92"/>
  <c r="BF52" i="92"/>
  <c r="BC52" i="92"/>
  <c r="BA52" i="92"/>
  <c r="AX52" i="92"/>
  <c r="AV52" i="92"/>
  <c r="AT52" i="92"/>
  <c r="AR52" i="92"/>
  <c r="AP52" i="92"/>
  <c r="AN52" i="92"/>
  <c r="AL52" i="92"/>
  <c r="BY51" i="92"/>
  <c r="BW51" i="92"/>
  <c r="BU51" i="92"/>
  <c r="BS51" i="92"/>
  <c r="BQ51" i="92"/>
  <c r="BO51" i="92"/>
  <c r="BM51" i="92"/>
  <c r="BK51" i="92"/>
  <c r="BI51" i="92"/>
  <c r="BF51" i="92"/>
  <c r="BC51" i="92"/>
  <c r="BA51" i="92"/>
  <c r="AX51" i="92"/>
  <c r="AV51" i="92"/>
  <c r="AT51" i="92"/>
  <c r="AR51" i="92"/>
  <c r="AP51" i="92"/>
  <c r="AN51" i="92"/>
  <c r="AL51" i="92"/>
  <c r="D51" i="92"/>
  <c r="BY50" i="92"/>
  <c r="BW50" i="92"/>
  <c r="BU50" i="92"/>
  <c r="BS50" i="92"/>
  <c r="BQ50" i="92"/>
  <c r="BO50" i="92"/>
  <c r="BM50" i="92"/>
  <c r="BK50" i="92"/>
  <c r="BI50" i="92"/>
  <c r="BF50" i="92"/>
  <c r="BC50" i="92"/>
  <c r="BA50" i="92"/>
  <c r="AX50" i="92"/>
  <c r="AV50" i="92"/>
  <c r="AT50" i="92"/>
  <c r="AR50" i="92"/>
  <c r="AP50" i="92"/>
  <c r="AN50" i="92"/>
  <c r="AL50" i="92"/>
  <c r="BY49" i="92"/>
  <c r="BW49" i="92"/>
  <c r="BU49" i="92"/>
  <c r="BS49" i="92"/>
  <c r="BQ49" i="92"/>
  <c r="BO49" i="92"/>
  <c r="BM49" i="92"/>
  <c r="BK49" i="92"/>
  <c r="BI49" i="92"/>
  <c r="BF49" i="92"/>
  <c r="BC49" i="92"/>
  <c r="BA49" i="92"/>
  <c r="AX49" i="92"/>
  <c r="AV49" i="92"/>
  <c r="AT49" i="92"/>
  <c r="AR49" i="92"/>
  <c r="AP49" i="92"/>
  <c r="AN49" i="92"/>
  <c r="AL49" i="92"/>
  <c r="D49" i="92"/>
  <c r="BY42" i="92"/>
  <c r="BW42" i="92"/>
  <c r="BU42" i="92"/>
  <c r="BS42" i="92"/>
  <c r="BQ42" i="92"/>
  <c r="BO42" i="92"/>
  <c r="BM42" i="92"/>
  <c r="BK42" i="92"/>
  <c r="BI42" i="92"/>
  <c r="BF42" i="92"/>
  <c r="BC42" i="92"/>
  <c r="BA42" i="92"/>
  <c r="AX42" i="92"/>
  <c r="AV42" i="92"/>
  <c r="AT42" i="92"/>
  <c r="AR42" i="92"/>
  <c r="AP42" i="92"/>
  <c r="AN42" i="92"/>
  <c r="AL42" i="92"/>
  <c r="BY41" i="92"/>
  <c r="BW41" i="92"/>
  <c r="BU41" i="92"/>
  <c r="BS41" i="92"/>
  <c r="BQ41" i="92"/>
  <c r="BO41" i="92"/>
  <c r="BM41" i="92"/>
  <c r="BK41" i="92"/>
  <c r="BI41" i="92"/>
  <c r="BF41" i="92"/>
  <c r="BC41" i="92"/>
  <c r="BA41" i="92"/>
  <c r="AX41" i="92"/>
  <c r="AV41" i="92"/>
  <c r="AT41" i="92"/>
  <c r="AR41" i="92"/>
  <c r="AP41" i="92"/>
  <c r="AN41" i="92"/>
  <c r="AL41" i="92"/>
  <c r="D41" i="92"/>
  <c r="BY40" i="92"/>
  <c r="BW40" i="92"/>
  <c r="BU40" i="92"/>
  <c r="BS40" i="92"/>
  <c r="BQ40" i="92"/>
  <c r="BO40" i="92"/>
  <c r="BM40" i="92"/>
  <c r="BK40" i="92"/>
  <c r="BI40" i="92"/>
  <c r="BF40" i="92"/>
  <c r="BC40" i="92"/>
  <c r="BA40" i="92"/>
  <c r="AX40" i="92"/>
  <c r="AV40" i="92"/>
  <c r="AT40" i="92"/>
  <c r="AR40" i="92"/>
  <c r="AP40" i="92"/>
  <c r="AN40" i="92"/>
  <c r="AL40" i="92"/>
  <c r="BY39" i="92"/>
  <c r="BW39" i="92"/>
  <c r="BU39" i="92"/>
  <c r="BS39" i="92"/>
  <c r="BQ39" i="92"/>
  <c r="BO39" i="92"/>
  <c r="BM39" i="92"/>
  <c r="BK39" i="92"/>
  <c r="BI39" i="92"/>
  <c r="BF39" i="92"/>
  <c r="BC39" i="92"/>
  <c r="BA39" i="92"/>
  <c r="AX39" i="92"/>
  <c r="AV39" i="92"/>
  <c r="AT39" i="92"/>
  <c r="AR39" i="92"/>
  <c r="AP39" i="92"/>
  <c r="AN39" i="92"/>
  <c r="AL39" i="92"/>
  <c r="D39" i="92"/>
  <c r="BY38" i="92"/>
  <c r="BW38" i="92"/>
  <c r="BU38" i="92"/>
  <c r="BS38" i="92"/>
  <c r="BQ38" i="92"/>
  <c r="BO38" i="92"/>
  <c r="BM38" i="92"/>
  <c r="BK38" i="92"/>
  <c r="BI38" i="92"/>
  <c r="BF38" i="92"/>
  <c r="BC38" i="92"/>
  <c r="BA38" i="92"/>
  <c r="AX38" i="92"/>
  <c r="AV38" i="92"/>
  <c r="AT38" i="92"/>
  <c r="AR38" i="92"/>
  <c r="AP38" i="92"/>
  <c r="AN38" i="92"/>
  <c r="AL38" i="92"/>
  <c r="BY37" i="92"/>
  <c r="BW37" i="92"/>
  <c r="BU37" i="92"/>
  <c r="BS37" i="92"/>
  <c r="BQ37" i="92"/>
  <c r="BO37" i="92"/>
  <c r="BM37" i="92"/>
  <c r="BK37" i="92"/>
  <c r="BI37" i="92"/>
  <c r="BF37" i="92"/>
  <c r="BC37" i="92"/>
  <c r="BA37" i="92"/>
  <c r="AX37" i="92"/>
  <c r="AV37" i="92"/>
  <c r="AT37" i="92"/>
  <c r="AR37" i="92"/>
  <c r="AP37" i="92"/>
  <c r="AN37" i="92"/>
  <c r="AL37" i="92"/>
  <c r="D37" i="92"/>
  <c r="D33" i="92"/>
  <c r="BY32" i="92"/>
  <c r="BW32" i="92"/>
  <c r="BU32" i="92"/>
  <c r="BS32" i="92"/>
  <c r="BQ32" i="92"/>
  <c r="BO32" i="92"/>
  <c r="BM32" i="92"/>
  <c r="BK32" i="92"/>
  <c r="BI32" i="92"/>
  <c r="BF32" i="92"/>
  <c r="BC32" i="92"/>
  <c r="BA32" i="92"/>
  <c r="AX32" i="92"/>
  <c r="AV32" i="92"/>
  <c r="AT32" i="92"/>
  <c r="AR32" i="92"/>
  <c r="AP32" i="92"/>
  <c r="AN32" i="92"/>
  <c r="AL32" i="92"/>
  <c r="BY31" i="92"/>
  <c r="BW31" i="92"/>
  <c r="BU31" i="92"/>
  <c r="BS31" i="92"/>
  <c r="BQ31" i="92"/>
  <c r="BO31" i="92"/>
  <c r="BM31" i="92"/>
  <c r="BK31" i="92"/>
  <c r="BI31" i="92"/>
  <c r="BF31" i="92"/>
  <c r="BC31" i="92"/>
  <c r="BA31" i="92"/>
  <c r="AX31" i="92"/>
  <c r="AV31" i="92"/>
  <c r="AT31" i="92"/>
  <c r="AR31" i="92"/>
  <c r="AP31" i="92"/>
  <c r="AN31" i="92"/>
  <c r="AL31" i="92"/>
  <c r="BY28" i="92"/>
  <c r="BW28" i="92"/>
  <c r="BU28" i="92"/>
  <c r="BS28" i="92"/>
  <c r="BQ28" i="92"/>
  <c r="BO28" i="92"/>
  <c r="BM28" i="92"/>
  <c r="BK28" i="92"/>
  <c r="BI28" i="92"/>
  <c r="BF28" i="92"/>
  <c r="BC28" i="92"/>
  <c r="BA28" i="92"/>
  <c r="AX28" i="92"/>
  <c r="AV28" i="92"/>
  <c r="AT28" i="92"/>
  <c r="AR28" i="92"/>
  <c r="AP28" i="92"/>
  <c r="AN28" i="92"/>
  <c r="AL28" i="92"/>
  <c r="BY27" i="92"/>
  <c r="BW27" i="92"/>
  <c r="BU27" i="92"/>
  <c r="BS27" i="92"/>
  <c r="BQ27" i="92"/>
  <c r="BO27" i="92"/>
  <c r="BM27" i="92"/>
  <c r="BK27" i="92"/>
  <c r="BI27" i="92"/>
  <c r="BF27" i="92"/>
  <c r="BC27" i="92"/>
  <c r="BA27" i="92"/>
  <c r="AX27" i="92"/>
  <c r="AV27" i="92"/>
  <c r="AT27" i="92"/>
  <c r="AR27" i="92"/>
  <c r="AP27" i="92"/>
  <c r="AN27" i="92"/>
  <c r="AL27" i="92"/>
  <c r="D27" i="92"/>
  <c r="BY22" i="92"/>
  <c r="BW22" i="92"/>
  <c r="BU22" i="92"/>
  <c r="BS22" i="92"/>
  <c r="BQ22" i="92"/>
  <c r="BO22" i="92"/>
  <c r="BM22" i="92"/>
  <c r="BK22" i="92"/>
  <c r="BI22" i="92"/>
  <c r="BF22" i="92"/>
  <c r="BC22" i="92"/>
  <c r="BA22" i="92"/>
  <c r="AX22" i="92"/>
  <c r="AV22" i="92"/>
  <c r="AT22" i="92"/>
  <c r="AR22" i="92"/>
  <c r="AP22" i="92"/>
  <c r="AN22" i="92"/>
  <c r="AL22" i="92"/>
  <c r="BY21" i="92"/>
  <c r="BW21" i="92"/>
  <c r="BU21" i="92"/>
  <c r="BS21" i="92"/>
  <c r="BQ21" i="92"/>
  <c r="BO21" i="92"/>
  <c r="BM21" i="92"/>
  <c r="BK21" i="92"/>
  <c r="BI21" i="92"/>
  <c r="BF21" i="92"/>
  <c r="BC21" i="92"/>
  <c r="BA21" i="92"/>
  <c r="AX21" i="92"/>
  <c r="AV21" i="92"/>
  <c r="AT21" i="92"/>
  <c r="AR21" i="92"/>
  <c r="AP21" i="92"/>
  <c r="AN21" i="92"/>
  <c r="AL21" i="92"/>
  <c r="D21" i="92"/>
  <c r="BT117" i="102"/>
  <c r="AW121" i="103" l="1"/>
  <c r="BP121" i="103"/>
  <c r="AY169" i="103"/>
  <c r="BB147" i="103"/>
  <c r="AU105" i="103"/>
  <c r="BL135" i="103"/>
  <c r="AS105" i="103"/>
  <c r="BR109" i="103"/>
  <c r="BB155" i="103"/>
  <c r="BN105" i="103"/>
  <c r="BT177" i="103"/>
  <c r="BN215" i="103"/>
  <c r="BB111" i="103"/>
  <c r="BL121" i="103"/>
  <c r="BP123" i="103"/>
  <c r="BB127" i="103"/>
  <c r="BL145" i="103"/>
  <c r="BN147" i="103"/>
  <c r="BL55" i="103"/>
  <c r="BZ241" i="102"/>
  <c r="BL63" i="102"/>
  <c r="BG59" i="102"/>
  <c r="BH59" i="102" s="1"/>
  <c r="BB165" i="102"/>
  <c r="BJ81" i="103"/>
  <c r="BP205" i="101"/>
  <c r="AM179" i="101"/>
  <c r="BD179" i="101"/>
  <c r="BE179" i="101" s="1"/>
  <c r="AS53" i="103"/>
  <c r="BR183" i="99"/>
  <c r="BV239" i="103"/>
  <c r="AS175" i="103"/>
  <c r="AY117" i="103"/>
  <c r="AO177" i="103"/>
  <c r="BX127" i="103"/>
  <c r="BL155" i="103"/>
  <c r="AM109" i="102"/>
  <c r="BX203" i="102"/>
  <c r="BB51" i="102"/>
  <c r="BG53" i="102"/>
  <c r="BH53" i="102" s="1"/>
  <c r="BR79" i="102"/>
  <c r="BB169" i="102"/>
  <c r="BP201" i="102"/>
  <c r="AW47" i="101"/>
  <c r="BP47" i="101"/>
  <c r="BJ119" i="101"/>
  <c r="AM129" i="101"/>
  <c r="AQ137" i="101"/>
  <c r="BJ137" i="101"/>
  <c r="BZ137" i="101"/>
  <c r="BG89" i="101"/>
  <c r="BH89" i="101" s="1"/>
  <c r="BX89" i="101"/>
  <c r="AW107" i="101"/>
  <c r="BP107" i="101"/>
  <c r="AO157" i="100"/>
  <c r="BG157" i="100"/>
  <c r="BH157" i="100" s="1"/>
  <c r="BX157" i="100"/>
  <c r="BB137" i="100"/>
  <c r="BL227" i="100"/>
  <c r="AS227" i="100"/>
  <c r="BB243" i="100"/>
  <c r="BT243" i="100"/>
  <c r="AW89" i="100"/>
  <c r="AY227" i="100"/>
  <c r="BJ177" i="100"/>
  <c r="AO107" i="100"/>
  <c r="BX121" i="102"/>
  <c r="BL61" i="102"/>
  <c r="AO223" i="102"/>
  <c r="BN155" i="101"/>
  <c r="BV119" i="101"/>
  <c r="AS149" i="101"/>
  <c r="BL149" i="101"/>
  <c r="BN151" i="101"/>
  <c r="AQ171" i="100"/>
  <c r="BJ171" i="100"/>
  <c r="AW187" i="100"/>
  <c r="AW179" i="100"/>
  <c r="BP179" i="100"/>
  <c r="AM247" i="100"/>
  <c r="AO155" i="100"/>
  <c r="BP187" i="100"/>
  <c r="BJ153" i="99"/>
  <c r="BR189" i="99"/>
  <c r="BB175" i="99"/>
  <c r="BD239" i="102"/>
  <c r="BE239" i="102" s="1"/>
  <c r="AM227" i="99"/>
  <c r="AY181" i="99"/>
  <c r="BN57" i="102"/>
  <c r="AW109" i="102"/>
  <c r="BZ51" i="102"/>
  <c r="AU53" i="102"/>
  <c r="BG57" i="102"/>
  <c r="BH57" i="102" s="1"/>
  <c r="AU207" i="102"/>
  <c r="BN207" i="102"/>
  <c r="AW123" i="102"/>
  <c r="BG223" i="102"/>
  <c r="BH223" i="102" s="1"/>
  <c r="BX223" i="102"/>
  <c r="BG227" i="102"/>
  <c r="BH227" i="102" s="1"/>
  <c r="AS229" i="102"/>
  <c r="BL169" i="103"/>
  <c r="BJ159" i="103"/>
  <c r="BG221" i="103"/>
  <c r="BH221" i="103" s="1"/>
  <c r="AQ227" i="103"/>
  <c r="BJ227" i="103"/>
  <c r="BT237" i="103"/>
  <c r="AM107" i="103"/>
  <c r="BR117" i="103"/>
  <c r="BJ43" i="102"/>
  <c r="BN209" i="102"/>
  <c r="BB211" i="102"/>
  <c r="BT211" i="102"/>
  <c r="BG151" i="99"/>
  <c r="BH151" i="99" s="1"/>
  <c r="BX151" i="99"/>
  <c r="AQ143" i="101"/>
  <c r="BR57" i="100"/>
  <c r="BN53" i="100"/>
  <c r="BR55" i="100"/>
  <c r="BB157" i="100"/>
  <c r="BT157" i="100"/>
  <c r="AO161" i="100"/>
  <c r="BG161" i="100"/>
  <c r="BH161" i="100" s="1"/>
  <c r="BX161" i="100"/>
  <c r="AQ165" i="100"/>
  <c r="BJ165" i="100"/>
  <c r="BZ165" i="100"/>
  <c r="BL43" i="100"/>
  <c r="BG155" i="100"/>
  <c r="BH155" i="100" s="1"/>
  <c r="BX155" i="100"/>
  <c r="AU35" i="100"/>
  <c r="AO109" i="100"/>
  <c r="BG109" i="100"/>
  <c r="BH109" i="100" s="1"/>
  <c r="BX109" i="100"/>
  <c r="AQ111" i="100"/>
  <c r="BJ111" i="100"/>
  <c r="BZ111" i="100"/>
  <c r="AO151" i="100"/>
  <c r="BG151" i="100"/>
  <c r="BH151" i="100" s="1"/>
  <c r="BX151" i="100"/>
  <c r="BR61" i="100"/>
  <c r="AM63" i="100"/>
  <c r="BJ83" i="100"/>
  <c r="BJ109" i="100"/>
  <c r="AU113" i="100"/>
  <c r="BR227" i="100"/>
  <c r="BD227" i="99"/>
  <c r="BE227" i="99" s="1"/>
  <c r="AY205" i="98"/>
  <c r="BR209" i="99"/>
  <c r="AM231" i="99"/>
  <c r="BD231" i="99"/>
  <c r="BE231" i="99" s="1"/>
  <c r="BJ55" i="103"/>
  <c r="AY111" i="103"/>
  <c r="BR111" i="103"/>
  <c r="BV141" i="103"/>
  <c r="BJ155" i="103"/>
  <c r="BT141" i="102"/>
  <c r="AU91" i="100"/>
  <c r="BT41" i="100"/>
  <c r="AO117" i="100"/>
  <c r="BG117" i="100"/>
  <c r="BH117" i="100" s="1"/>
  <c r="BX117" i="100"/>
  <c r="AW119" i="100"/>
  <c r="BP119" i="100"/>
  <c r="AQ119" i="100"/>
  <c r="BB123" i="100"/>
  <c r="BT123" i="100"/>
  <c r="AO125" i="100"/>
  <c r="BG125" i="100"/>
  <c r="BH125" i="100" s="1"/>
  <c r="BX125" i="100"/>
  <c r="AY125" i="100"/>
  <c r="BR125" i="100"/>
  <c r="BL129" i="100"/>
  <c r="AW137" i="100"/>
  <c r="AW143" i="100"/>
  <c r="AW147" i="100"/>
  <c r="BP147" i="100"/>
  <c r="AQ225" i="98"/>
  <c r="BT175" i="99"/>
  <c r="AS175" i="99"/>
  <c r="BL175" i="99"/>
  <c r="BL41" i="99"/>
  <c r="BR57" i="99"/>
  <c r="AW95" i="99"/>
  <c r="BP95" i="99"/>
  <c r="AU119" i="99"/>
  <c r="AQ167" i="99"/>
  <c r="BP231" i="99"/>
  <c r="AU203" i="98"/>
  <c r="AO123" i="100"/>
  <c r="AU123" i="100"/>
  <c r="BN123" i="100"/>
  <c r="BR205" i="98"/>
  <c r="AM235" i="98"/>
  <c r="AY181" i="98"/>
  <c r="BD235" i="98"/>
  <c r="BE235" i="98" s="1"/>
  <c r="AO239" i="98"/>
  <c r="BB237" i="98"/>
  <c r="BD219" i="98"/>
  <c r="BE219" i="98" s="1"/>
  <c r="BL219" i="97"/>
  <c r="BR221" i="97"/>
  <c r="BR97" i="103"/>
  <c r="BB105" i="103"/>
  <c r="BB45" i="103"/>
  <c r="AO109" i="103"/>
  <c r="BX109" i="103"/>
  <c r="BZ111" i="103"/>
  <c r="BL115" i="103"/>
  <c r="BN229" i="103"/>
  <c r="BP235" i="103"/>
  <c r="BX239" i="103"/>
  <c r="AS209" i="103"/>
  <c r="AU29" i="102"/>
  <c r="BJ185" i="102"/>
  <c r="BX115" i="102"/>
  <c r="BN121" i="102"/>
  <c r="AM127" i="102"/>
  <c r="BD127" i="102"/>
  <c r="BE127" i="102" s="1"/>
  <c r="AQ145" i="102"/>
  <c r="BJ145" i="102"/>
  <c r="BN155" i="102"/>
  <c r="BT169" i="102"/>
  <c r="BB175" i="102"/>
  <c r="BT175" i="102"/>
  <c r="BD185" i="102"/>
  <c r="BE185" i="102" s="1"/>
  <c r="BT209" i="102"/>
  <c r="BP221" i="102"/>
  <c r="AY223" i="102"/>
  <c r="BR223" i="102"/>
  <c r="BD229" i="102"/>
  <c r="BE229" i="102" s="1"/>
  <c r="AO235" i="102"/>
  <c r="BG235" i="102"/>
  <c r="BH235" i="102" s="1"/>
  <c r="BX235" i="102"/>
  <c r="AS237" i="102"/>
  <c r="BL237" i="102"/>
  <c r="AW239" i="102"/>
  <c r="BP239" i="102"/>
  <c r="BV225" i="102"/>
  <c r="BD225" i="102"/>
  <c r="BE225" i="102" s="1"/>
  <c r="AM225" i="102"/>
  <c r="BV143" i="102"/>
  <c r="BD143" i="102"/>
  <c r="BE143" i="102" s="1"/>
  <c r="AM143" i="102"/>
  <c r="BG61" i="102"/>
  <c r="BH61" i="102" s="1"/>
  <c r="AS45" i="100"/>
  <c r="BL45" i="100"/>
  <c r="AS53" i="100"/>
  <c r="BL53" i="100"/>
  <c r="AW55" i="100"/>
  <c r="BP55" i="100"/>
  <c r="AW57" i="100"/>
  <c r="BP57" i="100"/>
  <c r="AW61" i="100"/>
  <c r="BP61" i="100"/>
  <c r="BB63" i="100"/>
  <c r="BT63" i="100"/>
  <c r="BB81" i="100"/>
  <c r="BT81" i="100"/>
  <c r="BP95" i="100"/>
  <c r="AW149" i="100"/>
  <c r="BP149" i="100"/>
  <c r="AO165" i="100"/>
  <c r="BG165" i="100"/>
  <c r="BH165" i="100" s="1"/>
  <c r="BX165" i="100"/>
  <c r="AO171" i="100"/>
  <c r="BG171" i="100"/>
  <c r="BH171" i="100" s="1"/>
  <c r="BX171" i="100"/>
  <c r="AO177" i="100"/>
  <c r="BG177" i="100"/>
  <c r="BH177" i="100" s="1"/>
  <c r="BD105" i="100"/>
  <c r="BE105" i="100" s="1"/>
  <c r="AS247" i="100"/>
  <c r="BV219" i="98"/>
  <c r="BV179" i="98"/>
  <c r="AO173" i="98"/>
  <c r="AW91" i="99"/>
  <c r="BP91" i="99"/>
  <c r="AO109" i="99"/>
  <c r="BX109" i="99"/>
  <c r="AO45" i="99"/>
  <c r="BG45" i="99"/>
  <c r="BH45" i="99" s="1"/>
  <c r="BX45" i="99"/>
  <c r="AW119" i="99"/>
  <c r="BP119" i="99"/>
  <c r="BL209" i="99"/>
  <c r="BV225" i="99"/>
  <c r="BG119" i="99"/>
  <c r="BH119" i="99" s="1"/>
  <c r="AO111" i="103"/>
  <c r="BG111" i="103"/>
  <c r="BH111" i="103" s="1"/>
  <c r="BX111" i="103"/>
  <c r="BZ115" i="103"/>
  <c r="AS117" i="103"/>
  <c r="BL117" i="103"/>
  <c r="BB123" i="103"/>
  <c r="BT123" i="103"/>
  <c r="AO127" i="103"/>
  <c r="BG127" i="103"/>
  <c r="BH127" i="103" s="1"/>
  <c r="AS135" i="103"/>
  <c r="AS141" i="103"/>
  <c r="BL141" i="103"/>
  <c r="AS145" i="103"/>
  <c r="AM121" i="103"/>
  <c r="AQ123" i="103"/>
  <c r="BR141" i="103"/>
  <c r="AW171" i="103"/>
  <c r="BR159" i="103"/>
  <c r="BT165" i="103"/>
  <c r="BB175" i="103"/>
  <c r="BD237" i="102"/>
  <c r="BE237" i="102" s="1"/>
  <c r="BV237" i="102"/>
  <c r="BN29" i="102"/>
  <c r="AO53" i="102"/>
  <c r="BZ97" i="102"/>
  <c r="BN107" i="102"/>
  <c r="AU123" i="102"/>
  <c r="AQ117" i="101"/>
  <c r="AM129" i="100"/>
  <c r="BD129" i="100"/>
  <c r="BE129" i="100" s="1"/>
  <c r="BV129" i="100"/>
  <c r="AQ143" i="100"/>
  <c r="BJ143" i="100"/>
  <c r="BZ143" i="100"/>
  <c r="BX101" i="99"/>
  <c r="BG157" i="99"/>
  <c r="BH157" i="99" s="1"/>
  <c r="BB181" i="99"/>
  <c r="BT181" i="99"/>
  <c r="BB189" i="99"/>
  <c r="BT189" i="99"/>
  <c r="BV175" i="99"/>
  <c r="BV227" i="99"/>
  <c r="AU247" i="99"/>
  <c r="BN247" i="99"/>
  <c r="AY183" i="99"/>
  <c r="BL151" i="98"/>
  <c r="BP225" i="97"/>
  <c r="AW225" i="97"/>
  <c r="AW127" i="97"/>
  <c r="AQ181" i="97"/>
  <c r="AO211" i="97"/>
  <c r="AO139" i="97"/>
  <c r="AO163" i="97"/>
  <c r="BT245" i="97"/>
  <c r="BX223" i="96"/>
  <c r="AY237" i="96"/>
  <c r="BV23" i="103"/>
  <c r="BG107" i="100"/>
  <c r="BH107" i="100" s="1"/>
  <c r="BX107" i="100"/>
  <c r="AO47" i="100"/>
  <c r="BG47" i="100"/>
  <c r="BH47" i="100" s="1"/>
  <c r="BX47" i="100"/>
  <c r="AQ109" i="100"/>
  <c r="BZ109" i="100"/>
  <c r="AQ161" i="100"/>
  <c r="BG23" i="102"/>
  <c r="BH23" i="102" s="1"/>
  <c r="AQ29" i="102"/>
  <c r="BJ29" i="102"/>
  <c r="BB57" i="102"/>
  <c r="AW87" i="102"/>
  <c r="BP87" i="102"/>
  <c r="BB93" i="102"/>
  <c r="BT93" i="102"/>
  <c r="AM97" i="102"/>
  <c r="BD97" i="102"/>
  <c r="BE97" i="102" s="1"/>
  <c r="BV97" i="102"/>
  <c r="BG45" i="102"/>
  <c r="BH45" i="102" s="1"/>
  <c r="AQ107" i="102"/>
  <c r="BJ107" i="102"/>
  <c r="BZ107" i="102"/>
  <c r="BD217" i="99"/>
  <c r="BE217" i="99" s="1"/>
  <c r="BX163" i="93"/>
  <c r="BG115" i="102"/>
  <c r="BH115" i="102" s="1"/>
  <c r="AQ117" i="102"/>
  <c r="BJ117" i="102"/>
  <c r="BZ117" i="102"/>
  <c r="AU121" i="102"/>
  <c r="AY123" i="102"/>
  <c r="BR123" i="102"/>
  <c r="BV127" i="102"/>
  <c r="AQ135" i="102"/>
  <c r="BJ135" i="102"/>
  <c r="BZ135" i="102"/>
  <c r="AQ141" i="102"/>
  <c r="BJ141" i="102"/>
  <c r="BZ141" i="102"/>
  <c r="BZ145" i="102"/>
  <c r="BT145" i="102"/>
  <c r="AU155" i="102"/>
  <c r="BT165" i="102"/>
  <c r="AM177" i="102"/>
  <c r="BD177" i="102"/>
  <c r="BE177" i="102" s="1"/>
  <c r="BV177" i="102"/>
  <c r="AM185" i="102"/>
  <c r="BV185" i="102"/>
  <c r="BX169" i="100"/>
  <c r="BN113" i="98"/>
  <c r="BB29" i="102"/>
  <c r="BT29" i="102"/>
  <c r="AQ43" i="102"/>
  <c r="BZ43" i="102"/>
  <c r="AQ51" i="102"/>
  <c r="BJ51" i="102"/>
  <c r="BN53" i="102"/>
  <c r="AU55" i="102"/>
  <c r="BN55" i="102"/>
  <c r="AU57" i="102"/>
  <c r="AU59" i="102"/>
  <c r="BN59" i="102"/>
  <c r="AY61" i="102"/>
  <c r="BR61" i="102"/>
  <c r="AY79" i="102"/>
  <c r="AM81" i="102"/>
  <c r="BD81" i="102"/>
  <c r="BE81" i="102" s="1"/>
  <c r="BV81" i="102"/>
  <c r="AQ87" i="102"/>
  <c r="AW97" i="102"/>
  <c r="BP97" i="102"/>
  <c r="BB107" i="102"/>
  <c r="BT107" i="102"/>
  <c r="BD109" i="102"/>
  <c r="BE109" i="102" s="1"/>
  <c r="BV109" i="102"/>
  <c r="BX111" i="102"/>
  <c r="AO45" i="103"/>
  <c r="BL109" i="103"/>
  <c r="BD121" i="103"/>
  <c r="BE121" i="103" s="1"/>
  <c r="BV121" i="103"/>
  <c r="BJ123" i="103"/>
  <c r="BZ123" i="103"/>
  <c r="AU127" i="103"/>
  <c r="BN127" i="103"/>
  <c r="AY135" i="103"/>
  <c r="BR135" i="103"/>
  <c r="AY141" i="103"/>
  <c r="AU177" i="103"/>
  <c r="BN177" i="103"/>
  <c r="AU185" i="103"/>
  <c r="BL181" i="98"/>
  <c r="BB223" i="99"/>
  <c r="AM225" i="99"/>
  <c r="BD225" i="99"/>
  <c r="BE225" i="99" s="1"/>
  <c r="BD229" i="99"/>
  <c r="BE229" i="99" s="1"/>
  <c r="AQ243" i="101"/>
  <c r="BL225" i="102"/>
  <c r="AW227" i="99"/>
  <c r="BB33" i="99"/>
  <c r="AO91" i="99"/>
  <c r="BG91" i="99"/>
  <c r="BH91" i="99" s="1"/>
  <c r="BX91" i="99"/>
  <c r="AO119" i="99"/>
  <c r="BZ121" i="99"/>
  <c r="BZ139" i="99"/>
  <c r="AO163" i="99"/>
  <c r="BX163" i="99"/>
  <c r="BB23" i="100"/>
  <c r="BT23" i="100"/>
  <c r="AO83" i="100"/>
  <c r="BG83" i="100"/>
  <c r="BH83" i="100" s="1"/>
  <c r="BX83" i="100"/>
  <c r="BJ87" i="100"/>
  <c r="AO111" i="100"/>
  <c r="BG111" i="100"/>
  <c r="BH111" i="100" s="1"/>
  <c r="BX111" i="100"/>
  <c r="AQ113" i="100"/>
  <c r="BJ113" i="100"/>
  <c r="BZ113" i="100"/>
  <c r="AU119" i="100"/>
  <c r="BR123" i="100"/>
  <c r="BZ129" i="100"/>
  <c r="BX177" i="100"/>
  <c r="AQ179" i="100"/>
  <c r="BJ179" i="100"/>
  <c r="BZ179" i="100"/>
  <c r="AQ187" i="100"/>
  <c r="BJ187" i="100"/>
  <c r="BZ187" i="100"/>
  <c r="BT45" i="102"/>
  <c r="BT177" i="102"/>
  <c r="BT241" i="97"/>
  <c r="AU159" i="103"/>
  <c r="BN159" i="103"/>
  <c r="AY177" i="103"/>
  <c r="BR177" i="103"/>
  <c r="AY185" i="103"/>
  <c r="BR185" i="103"/>
  <c r="BB171" i="103"/>
  <c r="BT171" i="103"/>
  <c r="BB99" i="99"/>
  <c r="BT99" i="99"/>
  <c r="BB105" i="99"/>
  <c r="BT105" i="99"/>
  <c r="BB193" i="100"/>
  <c r="BT193" i="100"/>
  <c r="BR237" i="96"/>
  <c r="AS179" i="102"/>
  <c r="AQ203" i="102"/>
  <c r="BJ203" i="102"/>
  <c r="BZ203" i="102"/>
  <c r="AU205" i="102"/>
  <c r="BN205" i="102"/>
  <c r="AO213" i="102"/>
  <c r="BG213" i="102"/>
  <c r="BH213" i="102" s="1"/>
  <c r="BX213" i="102"/>
  <c r="AM235" i="102"/>
  <c r="BJ237" i="102"/>
  <c r="BZ237" i="102"/>
  <c r="AW241" i="102"/>
  <c r="BP241" i="102"/>
  <c r="AQ245" i="102"/>
  <c r="BJ245" i="102"/>
  <c r="BZ245" i="102"/>
  <c r="BB245" i="102"/>
  <c r="BT245" i="102"/>
  <c r="AU179" i="102"/>
  <c r="BN179" i="102"/>
  <c r="BG225" i="102"/>
  <c r="BH225" i="102" s="1"/>
  <c r="AU235" i="96"/>
  <c r="BN235" i="96"/>
  <c r="AU225" i="96"/>
  <c r="BN225" i="96"/>
  <c r="BR203" i="96"/>
  <c r="AU87" i="103"/>
  <c r="AW239" i="103"/>
  <c r="AO203" i="103"/>
  <c r="BX203" i="103"/>
  <c r="AS207" i="103"/>
  <c r="BL209" i="103"/>
  <c r="BG245" i="103"/>
  <c r="BH245" i="103" s="1"/>
  <c r="BX245" i="103"/>
  <c r="AY145" i="103"/>
  <c r="BR145" i="103"/>
  <c r="BB45" i="102"/>
  <c r="AM107" i="102"/>
  <c r="BD107" i="102"/>
  <c r="BE107" i="102" s="1"/>
  <c r="BV107" i="102"/>
  <c r="AQ111" i="102"/>
  <c r="BJ111" i="102"/>
  <c r="BN117" i="102"/>
  <c r="BR121" i="102"/>
  <c r="AM123" i="102"/>
  <c r="BB43" i="102"/>
  <c r="BT43" i="102"/>
  <c r="BT51" i="102"/>
  <c r="BX53" i="102"/>
  <c r="AO55" i="102"/>
  <c r="BG55" i="102"/>
  <c r="BH55" i="102" s="1"/>
  <c r="BX55" i="102"/>
  <c r="AO57" i="102"/>
  <c r="BX57" i="102"/>
  <c r="AO59" i="102"/>
  <c r="BX59" i="102"/>
  <c r="AS61" i="102"/>
  <c r="AS79" i="102"/>
  <c r="BL79" i="102"/>
  <c r="AW81" i="102"/>
  <c r="BP81" i="102"/>
  <c r="AY85" i="102"/>
  <c r="BB87" i="102"/>
  <c r="BT87" i="102"/>
  <c r="AM91" i="102"/>
  <c r="AU107" i="102"/>
  <c r="BP109" i="102"/>
  <c r="BB115" i="102"/>
  <c r="BT115" i="102"/>
  <c r="AM117" i="102"/>
  <c r="BD117" i="102"/>
  <c r="BE117" i="102" s="1"/>
  <c r="BV117" i="102"/>
  <c r="AQ121" i="102"/>
  <c r="BJ121" i="102"/>
  <c r="BZ121" i="102"/>
  <c r="BN123" i="102"/>
  <c r="AY127" i="102"/>
  <c r="BR127" i="102"/>
  <c r="AM135" i="102"/>
  <c r="BD135" i="102"/>
  <c r="BE135" i="102" s="1"/>
  <c r="BV135" i="102"/>
  <c r="AM141" i="102"/>
  <c r="BD141" i="102"/>
  <c r="BE141" i="102" s="1"/>
  <c r="BV141" i="102"/>
  <c r="AM145" i="102"/>
  <c r="BD145" i="102"/>
  <c r="BE145" i="102" s="1"/>
  <c r="BV145" i="102"/>
  <c r="BG147" i="102"/>
  <c r="BH147" i="102" s="1"/>
  <c r="AQ149" i="102"/>
  <c r="BJ149" i="102"/>
  <c r="BZ149" i="102"/>
  <c r="AQ153" i="102"/>
  <c r="BJ153" i="102"/>
  <c r="BZ153" i="102"/>
  <c r="AQ155" i="102"/>
  <c r="BJ155" i="102"/>
  <c r="BZ155" i="102"/>
  <c r="AU159" i="102"/>
  <c r="BN159" i="102"/>
  <c r="AW165" i="102"/>
  <c r="BP165" i="102"/>
  <c r="AW169" i="102"/>
  <c r="BP169" i="102"/>
  <c r="AW175" i="102"/>
  <c r="BP175" i="102"/>
  <c r="AY177" i="102"/>
  <c r="BR185" i="102"/>
  <c r="BB171" i="102"/>
  <c r="BT171" i="102"/>
  <c r="BN23" i="102"/>
  <c r="BZ29" i="102"/>
  <c r="BB85" i="102"/>
  <c r="BT85" i="102"/>
  <c r="AM87" i="102"/>
  <c r="BD87" i="102"/>
  <c r="BE87" i="102" s="1"/>
  <c r="BV87" i="102"/>
  <c r="AQ93" i="102"/>
  <c r="BJ93" i="102"/>
  <c r="BZ93" i="102"/>
  <c r="AW107" i="102"/>
  <c r="BP107" i="102"/>
  <c r="BB111" i="102"/>
  <c r="BT111" i="102"/>
  <c r="AM115" i="102"/>
  <c r="BD115" i="102"/>
  <c r="BE115" i="102" s="1"/>
  <c r="BV115" i="102"/>
  <c r="AO117" i="102"/>
  <c r="BL121" i="102"/>
  <c r="AO135" i="102"/>
  <c r="AO141" i="102"/>
  <c r="BX141" i="102"/>
  <c r="BG145" i="102"/>
  <c r="BH145" i="102" s="1"/>
  <c r="BX145" i="102"/>
  <c r="AQ147" i="102"/>
  <c r="BJ147" i="102"/>
  <c r="BZ147" i="102"/>
  <c r="AW159" i="102"/>
  <c r="BP159" i="102"/>
  <c r="AY165" i="102"/>
  <c r="BR165" i="102"/>
  <c r="BB177" i="102"/>
  <c r="BB185" i="102"/>
  <c r="BT185" i="102"/>
  <c r="AM171" i="102"/>
  <c r="BD171" i="102"/>
  <c r="BE171" i="102" s="1"/>
  <c r="BV171" i="102"/>
  <c r="AW205" i="101"/>
  <c r="BZ53" i="101"/>
  <c r="BP243" i="101"/>
  <c r="AM239" i="101"/>
  <c r="BZ57" i="101"/>
  <c r="BN63" i="101"/>
  <c r="BD89" i="101"/>
  <c r="BE89" i="101" s="1"/>
  <c r="AQ95" i="101"/>
  <c r="AS99" i="101"/>
  <c r="BL99" i="101"/>
  <c r="AW109" i="101"/>
  <c r="BP109" i="101"/>
  <c r="BT113" i="101"/>
  <c r="AM117" i="101"/>
  <c r="BD117" i="101"/>
  <c r="BE117" i="101" s="1"/>
  <c r="BV117" i="101"/>
  <c r="AO119" i="101"/>
  <c r="BG119" i="101"/>
  <c r="BH119" i="101" s="1"/>
  <c r="BX119" i="101"/>
  <c r="AS123" i="101"/>
  <c r="AW125" i="101"/>
  <c r="BP125" i="101"/>
  <c r="BB129" i="101"/>
  <c r="AO137" i="101"/>
  <c r="BG137" i="101"/>
  <c r="BH137" i="101" s="1"/>
  <c r="BX137" i="101"/>
  <c r="AO143" i="101"/>
  <c r="BG143" i="101"/>
  <c r="BH143" i="101" s="1"/>
  <c r="BX143" i="101"/>
  <c r="BJ149" i="101"/>
  <c r="BZ149" i="101"/>
  <c r="AS151" i="101"/>
  <c r="BL151" i="101"/>
  <c r="AS155" i="101"/>
  <c r="BL155" i="101"/>
  <c r="AS157" i="101"/>
  <c r="BL157" i="101"/>
  <c r="AW161" i="101"/>
  <c r="BP161" i="101"/>
  <c r="BR171" i="101"/>
  <c r="BB179" i="101"/>
  <c r="BT179" i="101"/>
  <c r="BX227" i="100"/>
  <c r="BG227" i="100"/>
  <c r="BH227" i="100" s="1"/>
  <c r="AS229" i="99"/>
  <c r="AO69" i="99"/>
  <c r="AW215" i="98"/>
  <c r="AU211" i="97"/>
  <c r="BV225" i="97"/>
  <c r="AM225" i="97"/>
  <c r="BX93" i="103"/>
  <c r="BL107" i="103"/>
  <c r="BG115" i="103"/>
  <c r="AM127" i="103"/>
  <c r="BN153" i="103"/>
  <c r="BT147" i="103"/>
  <c r="AQ159" i="103"/>
  <c r="BB159" i="103"/>
  <c r="BT159" i="103"/>
  <c r="AS165" i="103"/>
  <c r="BL165" i="103"/>
  <c r="BV165" i="103"/>
  <c r="AS169" i="103"/>
  <c r="BL175" i="103"/>
  <c r="BG177" i="103"/>
  <c r="BH177" i="103" s="1"/>
  <c r="AW85" i="102"/>
  <c r="BP85" i="102"/>
  <c r="BJ85" i="102"/>
  <c r="BZ85" i="102"/>
  <c r="BB91" i="102"/>
  <c r="BT91" i="102"/>
  <c r="AM93" i="102"/>
  <c r="BD93" i="102"/>
  <c r="BE93" i="102" s="1"/>
  <c r="BV93" i="102"/>
  <c r="AW93" i="102"/>
  <c r="BP93" i="102"/>
  <c r="AQ105" i="102"/>
  <c r="BJ105" i="102"/>
  <c r="BZ105" i="102"/>
  <c r="BB105" i="102"/>
  <c r="BT105" i="102"/>
  <c r="AQ45" i="102"/>
  <c r="BJ45" i="102"/>
  <c r="BZ45" i="102"/>
  <c r="AW111" i="102"/>
  <c r="BP111" i="102"/>
  <c r="BB117" i="102"/>
  <c r="AO121" i="102"/>
  <c r="BG121" i="102"/>
  <c r="BH121" i="102" s="1"/>
  <c r="AS123" i="102"/>
  <c r="BL123" i="102"/>
  <c r="BD123" i="102"/>
  <c r="BE123" i="102" s="1"/>
  <c r="BV123" i="102"/>
  <c r="AW127" i="102"/>
  <c r="BP127" i="102"/>
  <c r="BJ127" i="102"/>
  <c r="BB135" i="102"/>
  <c r="BT135" i="102"/>
  <c r="BB141" i="102"/>
  <c r="BB145" i="102"/>
  <c r="AU145" i="102"/>
  <c r="AM147" i="102"/>
  <c r="BD147" i="102"/>
  <c r="BE147" i="102" s="1"/>
  <c r="BV147" i="102"/>
  <c r="AW147" i="102"/>
  <c r="BP147" i="102"/>
  <c r="AO149" i="102"/>
  <c r="BG149" i="102"/>
  <c r="BH149" i="102" s="1"/>
  <c r="AO155" i="102"/>
  <c r="BG155" i="102"/>
  <c r="BH155" i="102" s="1"/>
  <c r="BX155" i="102"/>
  <c r="AM159" i="102"/>
  <c r="BD159" i="102"/>
  <c r="BE159" i="102" s="1"/>
  <c r="BV159" i="102"/>
  <c r="BX165" i="102"/>
  <c r="AU169" i="102"/>
  <c r="BN169" i="102"/>
  <c r="BX169" i="102"/>
  <c r="AU175" i="102"/>
  <c r="AO175" i="102"/>
  <c r="BP177" i="102"/>
  <c r="AQ177" i="102"/>
  <c r="BJ177" i="102"/>
  <c r="BZ177" i="102"/>
  <c r="AW185" i="102"/>
  <c r="BP185" i="102"/>
  <c r="AQ185" i="102"/>
  <c r="BZ185" i="102"/>
  <c r="BT95" i="102"/>
  <c r="BD91" i="102"/>
  <c r="BE91" i="102" s="1"/>
  <c r="BV91" i="102"/>
  <c r="AQ97" i="102"/>
  <c r="BJ97" i="102"/>
  <c r="AM45" i="102"/>
  <c r="AU115" i="102"/>
  <c r="BN115" i="102"/>
  <c r="AW117" i="102"/>
  <c r="BP117" i="102"/>
  <c r="BB121" i="102"/>
  <c r="BT121" i="102"/>
  <c r="AO123" i="102"/>
  <c r="BG123" i="102"/>
  <c r="BH123" i="102" s="1"/>
  <c r="BX123" i="102"/>
  <c r="AS127" i="102"/>
  <c r="BL127" i="102"/>
  <c r="AW135" i="102"/>
  <c r="BP135" i="102"/>
  <c r="AW141" i="102"/>
  <c r="BP141" i="102"/>
  <c r="AW145" i="102"/>
  <c r="BP145" i="102"/>
  <c r="BB149" i="102"/>
  <c r="BT149" i="102"/>
  <c r="BB153" i="102"/>
  <c r="BT153" i="102"/>
  <c r="BB155" i="102"/>
  <c r="BT155" i="102"/>
  <c r="BG159" i="102"/>
  <c r="BH159" i="102" s="1"/>
  <c r="AQ165" i="102"/>
  <c r="BJ165" i="102"/>
  <c r="BZ165" i="102"/>
  <c r="AQ169" i="102"/>
  <c r="BJ169" i="102"/>
  <c r="BZ169" i="102"/>
  <c r="AQ175" i="102"/>
  <c r="BJ175" i="102"/>
  <c r="BZ175" i="102"/>
  <c r="BL177" i="102"/>
  <c r="AQ201" i="102"/>
  <c r="BZ205" i="102"/>
  <c r="AU209" i="102"/>
  <c r="AY235" i="102"/>
  <c r="BR235" i="102"/>
  <c r="AM237" i="102"/>
  <c r="AQ239" i="102"/>
  <c r="BJ239" i="102"/>
  <c r="BZ239" i="102"/>
  <c r="BN245" i="102"/>
  <c r="AY225" i="102"/>
  <c r="AM213" i="102"/>
  <c r="BD213" i="102"/>
  <c r="BE213" i="102" s="1"/>
  <c r="BG215" i="102"/>
  <c r="BH215" i="102" s="1"/>
  <c r="BX215" i="102"/>
  <c r="AU223" i="102"/>
  <c r="AW203" i="102"/>
  <c r="BP203" i="102"/>
  <c r="BB205" i="102"/>
  <c r="BT205" i="102"/>
  <c r="BX209" i="102"/>
  <c r="AM223" i="102"/>
  <c r="BD223" i="102"/>
  <c r="BE223" i="102" s="1"/>
  <c r="BP237" i="102"/>
  <c r="BB117" i="101"/>
  <c r="AM119" i="101"/>
  <c r="BD119" i="101"/>
  <c r="BE119" i="101" s="1"/>
  <c r="AQ123" i="101"/>
  <c r="BJ123" i="101"/>
  <c r="BZ123" i="101"/>
  <c r="AU125" i="101"/>
  <c r="BN125" i="101"/>
  <c r="AY129" i="101"/>
  <c r="BR129" i="101"/>
  <c r="BD137" i="101"/>
  <c r="BE137" i="101" s="1"/>
  <c r="BV137" i="101"/>
  <c r="AM143" i="101"/>
  <c r="AM147" i="101"/>
  <c r="BD147" i="101"/>
  <c r="BE147" i="101" s="1"/>
  <c r="BV147" i="101"/>
  <c r="BG149" i="101"/>
  <c r="BH149" i="101" s="1"/>
  <c r="AQ151" i="101"/>
  <c r="AQ155" i="101"/>
  <c r="BJ155" i="101"/>
  <c r="BZ155" i="101"/>
  <c r="AQ157" i="101"/>
  <c r="BJ157" i="101"/>
  <c r="BN161" i="101"/>
  <c r="AW165" i="101"/>
  <c r="BP165" i="101"/>
  <c r="AW171" i="101"/>
  <c r="BP171" i="101"/>
  <c r="AW177" i="101"/>
  <c r="BP177" i="101"/>
  <c r="AY179" i="101"/>
  <c r="AQ213" i="101"/>
  <c r="AU87" i="100"/>
  <c r="BP117" i="100"/>
  <c r="BX239" i="100"/>
  <c r="BL241" i="100"/>
  <c r="BJ137" i="100"/>
  <c r="BZ137" i="100"/>
  <c r="AQ147" i="100"/>
  <c r="BJ147" i="100"/>
  <c r="BZ147" i="100"/>
  <c r="BZ177" i="100"/>
  <c r="AM215" i="99"/>
  <c r="BL71" i="99"/>
  <c r="BB63" i="99"/>
  <c r="AW57" i="99"/>
  <c r="BN79" i="99"/>
  <c r="BL125" i="99"/>
  <c r="AY209" i="98"/>
  <c r="AW125" i="98"/>
  <c r="BL163" i="98"/>
  <c r="AS179" i="97"/>
  <c r="AS187" i="97"/>
  <c r="BL187" i="97"/>
  <c r="AW173" i="97"/>
  <c r="BX177" i="103"/>
  <c r="AO185" i="103"/>
  <c r="BG185" i="103"/>
  <c r="BH185" i="103" s="1"/>
  <c r="BJ171" i="103"/>
  <c r="BZ171" i="103"/>
  <c r="AU135" i="103"/>
  <c r="BN135" i="103"/>
  <c r="BR237" i="103"/>
  <c r="AQ55" i="103"/>
  <c r="BG91" i="103"/>
  <c r="BH91" i="103" s="1"/>
  <c r="AU107" i="103"/>
  <c r="BL111" i="103"/>
  <c r="BT115" i="103"/>
  <c r="AM135" i="103"/>
  <c r="AM141" i="103"/>
  <c r="AO147" i="103"/>
  <c r="BX147" i="103"/>
  <c r="AQ149" i="103"/>
  <c r="AQ153" i="103"/>
  <c r="BP223" i="103"/>
  <c r="BN241" i="103"/>
  <c r="AW201" i="102"/>
  <c r="AO207" i="102"/>
  <c r="AS211" i="102"/>
  <c r="BL211" i="102"/>
  <c r="AW213" i="102"/>
  <c r="BP213" i="102"/>
  <c r="BT227" i="102"/>
  <c r="AQ77" i="102"/>
  <c r="BJ77" i="102"/>
  <c r="BZ77" i="102"/>
  <c r="BL87" i="101"/>
  <c r="BT123" i="101"/>
  <c r="BZ171" i="101"/>
  <c r="AU59" i="101"/>
  <c r="AU61" i="101"/>
  <c r="AY63" i="101"/>
  <c r="BR63" i="101"/>
  <c r="AY81" i="101"/>
  <c r="BR81" i="101"/>
  <c r="AM83" i="101"/>
  <c r="BV83" i="101"/>
  <c r="AS93" i="101"/>
  <c r="BL93" i="101"/>
  <c r="AW99" i="101"/>
  <c r="BP99" i="101"/>
  <c r="BB125" i="101"/>
  <c r="BB161" i="101"/>
  <c r="BD165" i="101"/>
  <c r="BE165" i="101" s="1"/>
  <c r="AO187" i="101"/>
  <c r="BD87" i="101"/>
  <c r="BE87" i="101" s="1"/>
  <c r="AQ119" i="101"/>
  <c r="BZ119" i="101"/>
  <c r="BN123" i="101"/>
  <c r="AY125" i="101"/>
  <c r="BD129" i="101"/>
  <c r="BE129" i="101" s="1"/>
  <c r="AQ147" i="101"/>
  <c r="BJ147" i="101"/>
  <c r="BZ147" i="101"/>
  <c r="AU151" i="101"/>
  <c r="BR161" i="101"/>
  <c r="BB165" i="101"/>
  <c r="BT165" i="101"/>
  <c r="BT171" i="101"/>
  <c r="AM187" i="101"/>
  <c r="BD187" i="101"/>
  <c r="BE187" i="101" s="1"/>
  <c r="BN177" i="101"/>
  <c r="AW179" i="101"/>
  <c r="BP179" i="101"/>
  <c r="AW187" i="101"/>
  <c r="BP187" i="101"/>
  <c r="BG55" i="101"/>
  <c r="BH55" i="101" s="1"/>
  <c r="BX57" i="101"/>
  <c r="AO61" i="101"/>
  <c r="AW83" i="101"/>
  <c r="BL113" i="101"/>
  <c r="AS129" i="101"/>
  <c r="BP143" i="101"/>
  <c r="BJ171" i="101"/>
  <c r="AQ177" i="101"/>
  <c r="BZ177" i="101"/>
  <c r="AS179" i="101"/>
  <c r="BD227" i="100"/>
  <c r="BE227" i="100" s="1"/>
  <c r="AW175" i="100"/>
  <c r="AO209" i="100"/>
  <c r="BG209" i="100"/>
  <c r="BH209" i="100" s="1"/>
  <c r="AO229" i="100"/>
  <c r="BG229" i="100"/>
  <c r="BH229" i="100" s="1"/>
  <c r="BX229" i="100"/>
  <c r="AS231" i="100"/>
  <c r="BL231" i="100"/>
  <c r="BD241" i="100"/>
  <c r="BE241" i="100" s="1"/>
  <c r="AQ247" i="100"/>
  <c r="BJ247" i="100"/>
  <c r="BZ247" i="100"/>
  <c r="AU181" i="100"/>
  <c r="BN181" i="100"/>
  <c r="AS23" i="100"/>
  <c r="BL23" i="100"/>
  <c r="BG87" i="100"/>
  <c r="BH87" i="100" s="1"/>
  <c r="BX87" i="100"/>
  <c r="AQ89" i="100"/>
  <c r="BJ89" i="100"/>
  <c r="BT89" i="100"/>
  <c r="BG95" i="100"/>
  <c r="BH95" i="100" s="1"/>
  <c r="AO113" i="100"/>
  <c r="BG113" i="100"/>
  <c r="BH113" i="100" s="1"/>
  <c r="BX113" i="100"/>
  <c r="BZ151" i="100"/>
  <c r="BZ157" i="100"/>
  <c r="AO137" i="100"/>
  <c r="AS243" i="100"/>
  <c r="BZ21" i="99"/>
  <c r="BL43" i="99"/>
  <c r="BL51" i="99"/>
  <c r="BP55" i="99"/>
  <c r="BX85" i="99"/>
  <c r="AO101" i="99"/>
  <c r="AO113" i="99"/>
  <c r="BX113" i="99"/>
  <c r="AW115" i="99"/>
  <c r="BP115" i="99"/>
  <c r="AO231" i="99"/>
  <c r="BP83" i="99"/>
  <c r="AU243" i="99"/>
  <c r="BN243" i="99"/>
  <c r="AW247" i="99"/>
  <c r="BP247" i="99"/>
  <c r="BB183" i="99"/>
  <c r="BT183" i="99"/>
  <c r="BN195" i="99"/>
  <c r="AU195" i="99"/>
  <c r="BB233" i="99"/>
  <c r="AO217" i="98"/>
  <c r="AS153" i="98"/>
  <c r="BB61" i="97"/>
  <c r="BP173" i="97"/>
  <c r="AM239" i="96"/>
  <c r="BD239" i="96"/>
  <c r="BE239" i="96" s="1"/>
  <c r="BZ219" i="96"/>
  <c r="BV205" i="96"/>
  <c r="BR245" i="96"/>
  <c r="BB219" i="96"/>
  <c r="BT219" i="96"/>
  <c r="AO223" i="96"/>
  <c r="BG223" i="96"/>
  <c r="BH223" i="96" s="1"/>
  <c r="BV239" i="96"/>
  <c r="BD183" i="96"/>
  <c r="BE183" i="96" s="1"/>
  <c r="BN245" i="95"/>
  <c r="AS95" i="101"/>
  <c r="BL95" i="101"/>
  <c r="BL115" i="96"/>
  <c r="AS161" i="96"/>
  <c r="AW165" i="96"/>
  <c r="BP165" i="96"/>
  <c r="BZ227" i="103"/>
  <c r="AU229" i="103"/>
  <c r="AW235" i="103"/>
  <c r="BB237" i="103"/>
  <c r="AO239" i="103"/>
  <c r="AM203" i="103"/>
  <c r="BD203" i="103"/>
  <c r="BE203" i="103" s="1"/>
  <c r="BV203" i="103"/>
  <c r="AQ205" i="103"/>
  <c r="BJ205" i="103"/>
  <c r="BZ205" i="103"/>
  <c r="AQ207" i="103"/>
  <c r="BJ207" i="103"/>
  <c r="BZ207" i="103"/>
  <c r="AQ209" i="103"/>
  <c r="BJ209" i="103"/>
  <c r="BZ209" i="103"/>
  <c r="AS211" i="103"/>
  <c r="BL211" i="103"/>
  <c r="AW213" i="103"/>
  <c r="BP213" i="103"/>
  <c r="AW215" i="103"/>
  <c r="BP215" i="103"/>
  <c r="BB227" i="103"/>
  <c r="BT227" i="103"/>
  <c r="AO229" i="103"/>
  <c r="BG229" i="103"/>
  <c r="BH229" i="103" s="1"/>
  <c r="BX229" i="103"/>
  <c r="AQ235" i="103"/>
  <c r="BJ235" i="103"/>
  <c r="BZ235" i="103"/>
  <c r="AU237" i="103"/>
  <c r="BN237" i="103"/>
  <c r="AY239" i="103"/>
  <c r="BR239" i="103"/>
  <c r="AY241" i="103"/>
  <c r="BR241" i="103"/>
  <c r="AY245" i="103"/>
  <c r="BR245" i="103"/>
  <c r="AM179" i="103"/>
  <c r="BD179" i="103"/>
  <c r="BE179" i="103" s="1"/>
  <c r="BV179" i="103"/>
  <c r="BV225" i="103"/>
  <c r="BD225" i="103"/>
  <c r="BE225" i="103" s="1"/>
  <c r="AM225" i="103"/>
  <c r="BX51" i="103"/>
  <c r="BT131" i="103"/>
  <c r="BD29" i="103"/>
  <c r="BE29" i="103" s="1"/>
  <c r="BD41" i="103"/>
  <c r="BE41" i="103" s="1"/>
  <c r="BB53" i="103"/>
  <c r="AO61" i="103"/>
  <c r="BX61" i="103"/>
  <c r="AS81" i="103"/>
  <c r="BL81" i="103"/>
  <c r="AQ87" i="103"/>
  <c r="BB93" i="103"/>
  <c r="BT93" i="103"/>
  <c r="AU97" i="103"/>
  <c r="BN97" i="103"/>
  <c r="AO107" i="103"/>
  <c r="BG107" i="103"/>
  <c r="BH107" i="103" s="1"/>
  <c r="BX107" i="103"/>
  <c r="BJ109" i="103"/>
  <c r="BZ109" i="103"/>
  <c r="BB109" i="103"/>
  <c r="BT109" i="103"/>
  <c r="AS111" i="103"/>
  <c r="AO115" i="103"/>
  <c r="BX115" i="103"/>
  <c r="BJ135" i="103"/>
  <c r="BZ135" i="103"/>
  <c r="BZ141" i="103"/>
  <c r="AS147" i="103"/>
  <c r="BL147" i="103"/>
  <c r="BB149" i="103"/>
  <c r="BT149" i="103"/>
  <c r="AU155" i="103"/>
  <c r="AY159" i="103"/>
  <c r="AQ165" i="103"/>
  <c r="BB165" i="103"/>
  <c r="BB169" i="103"/>
  <c r="BT169" i="103"/>
  <c r="BT175" i="103"/>
  <c r="BG171" i="103"/>
  <c r="BH171" i="103" s="1"/>
  <c r="BD91" i="103"/>
  <c r="BE91" i="103" s="1"/>
  <c r="AQ105" i="103"/>
  <c r="BJ105" i="103"/>
  <c r="BZ105" i="103"/>
  <c r="AU109" i="103"/>
  <c r="BN109" i="103"/>
  <c r="AY115" i="103"/>
  <c r="BR115" i="103"/>
  <c r="BB117" i="103"/>
  <c r="AO121" i="103"/>
  <c r="BX121" i="103"/>
  <c r="AS123" i="103"/>
  <c r="BL123" i="103"/>
  <c r="BP127" i="103"/>
  <c r="BB135" i="103"/>
  <c r="BT135" i="103"/>
  <c r="BB141" i="103"/>
  <c r="BT141" i="103"/>
  <c r="BB145" i="103"/>
  <c r="BT145" i="103"/>
  <c r="AO149" i="103"/>
  <c r="BG149" i="103"/>
  <c r="BH149" i="103" s="1"/>
  <c r="BX149" i="103"/>
  <c r="AO155" i="103"/>
  <c r="BG155" i="103"/>
  <c r="BH155" i="103" s="1"/>
  <c r="BX155" i="103"/>
  <c r="AS159" i="103"/>
  <c r="BL159" i="103"/>
  <c r="BN169" i="103"/>
  <c r="AY171" i="103"/>
  <c r="BR171" i="103"/>
  <c r="AU227" i="102"/>
  <c r="BN227" i="102"/>
  <c r="AY229" i="102"/>
  <c r="BR229" i="102"/>
  <c r="AQ23" i="102"/>
  <c r="BJ23" i="102"/>
  <c r="BZ23" i="102"/>
  <c r="AU35" i="102"/>
  <c r="BN35" i="102"/>
  <c r="AU41" i="102"/>
  <c r="BZ111" i="102"/>
  <c r="BB35" i="101"/>
  <c r="BB41" i="101"/>
  <c r="BB207" i="101"/>
  <c r="BB213" i="101"/>
  <c r="BT213" i="101"/>
  <c r="BJ29" i="101"/>
  <c r="BZ29" i="101"/>
  <c r="AW45" i="101"/>
  <c r="BP45" i="101"/>
  <c r="AW53" i="101"/>
  <c r="BP53" i="101"/>
  <c r="BB55" i="101"/>
  <c r="BT55" i="101"/>
  <c r="BB57" i="101"/>
  <c r="BT57" i="101"/>
  <c r="BB59" i="101"/>
  <c r="BT59" i="101"/>
  <c r="BB61" i="101"/>
  <c r="BT61" i="101"/>
  <c r="AO63" i="101"/>
  <c r="BG63" i="101"/>
  <c r="BH63" i="101" s="1"/>
  <c r="BX63" i="101"/>
  <c r="AO81" i="101"/>
  <c r="BG81" i="101"/>
  <c r="BH81" i="101" s="1"/>
  <c r="BX81" i="101"/>
  <c r="AS83" i="101"/>
  <c r="BL83" i="101"/>
  <c r="AW89" i="101"/>
  <c r="BP89" i="101"/>
  <c r="AM99" i="101"/>
  <c r="BV99" i="101"/>
  <c r="BX107" i="101"/>
  <c r="AO47" i="101"/>
  <c r="BG47" i="101"/>
  <c r="BH47" i="101" s="1"/>
  <c r="BX47" i="101"/>
  <c r="BR47" i="101"/>
  <c r="AS111" i="101"/>
  <c r="BL111" i="101"/>
  <c r="BJ117" i="101"/>
  <c r="BZ117" i="101"/>
  <c r="AS119" i="101"/>
  <c r="BL119" i="101"/>
  <c r="BT125" i="101"/>
  <c r="AO129" i="101"/>
  <c r="BG129" i="101"/>
  <c r="BH129" i="101" s="1"/>
  <c r="BX129" i="101"/>
  <c r="AS137" i="101"/>
  <c r="BL137" i="101"/>
  <c r="AS143" i="101"/>
  <c r="BL143" i="101"/>
  <c r="BR147" i="101"/>
  <c r="AS147" i="101"/>
  <c r="BN149" i="101"/>
  <c r="BP151" i="101"/>
  <c r="AW155" i="101"/>
  <c r="BP155" i="101"/>
  <c r="AW157" i="101"/>
  <c r="BP157" i="101"/>
  <c r="BT161" i="101"/>
  <c r="AM165" i="101"/>
  <c r="BV171" i="101"/>
  <c r="AM177" i="101"/>
  <c r="BD177" i="101"/>
  <c r="BE177" i="101" s="1"/>
  <c r="BV177" i="101"/>
  <c r="BG169" i="101"/>
  <c r="BH169" i="101" s="1"/>
  <c r="BX127" i="100"/>
  <c r="AS35" i="100"/>
  <c r="BL35" i="100"/>
  <c r="AS41" i="100"/>
  <c r="BL41" i="100"/>
  <c r="BN43" i="100"/>
  <c r="BX119" i="100"/>
  <c r="AS123" i="100"/>
  <c r="BP125" i="100"/>
  <c r="BG137" i="100"/>
  <c r="BH137" i="100" s="1"/>
  <c r="BG143" i="100"/>
  <c r="BH143" i="100" s="1"/>
  <c r="BG147" i="100"/>
  <c r="BH147" i="100" s="1"/>
  <c r="BJ149" i="100"/>
  <c r="AO213" i="100"/>
  <c r="BG213" i="100"/>
  <c r="BH213" i="100" s="1"/>
  <c r="BX213" i="100"/>
  <c r="AS215" i="100"/>
  <c r="BL215" i="100"/>
  <c r="AO111" i="99"/>
  <c r="BG111" i="99"/>
  <c r="BH111" i="99" s="1"/>
  <c r="BX111" i="99"/>
  <c r="BZ113" i="99"/>
  <c r="BZ225" i="98"/>
  <c r="AW121" i="97"/>
  <c r="AS131" i="97"/>
  <c r="AW139" i="97"/>
  <c r="BP139" i="97"/>
  <c r="BP145" i="97"/>
  <c r="AW149" i="97"/>
  <c r="BG163" i="97"/>
  <c r="BH163" i="97" s="1"/>
  <c r="BL179" i="97"/>
  <c r="BG171" i="97"/>
  <c r="BH171" i="97" s="1"/>
  <c r="BX171" i="97"/>
  <c r="BG177" i="97"/>
  <c r="BH177" i="97" s="1"/>
  <c r="AU61" i="97"/>
  <c r="AW67" i="96"/>
  <c r="BL61" i="96"/>
  <c r="AW239" i="96"/>
  <c r="BT225" i="96"/>
  <c r="BB225" i="96"/>
  <c r="AM87" i="96"/>
  <c r="AS151" i="96"/>
  <c r="BB211" i="96"/>
  <c r="AM237" i="95"/>
  <c r="BX145" i="97"/>
  <c r="BZ23" i="99"/>
  <c r="BJ23" i="99"/>
  <c r="AQ23" i="99"/>
  <c r="AW161" i="95"/>
  <c r="BJ227" i="95"/>
  <c r="BJ113" i="95"/>
  <c r="BJ121" i="95"/>
  <c r="BP155" i="95"/>
  <c r="AW183" i="95"/>
  <c r="BP183" i="95"/>
  <c r="AQ165" i="95"/>
  <c r="AS101" i="103"/>
  <c r="AY147" i="103"/>
  <c r="BR147" i="103"/>
  <c r="BB153" i="103"/>
  <c r="BT153" i="103"/>
  <c r="BG159" i="103"/>
  <c r="BH159" i="103" s="1"/>
  <c r="BX159" i="103"/>
  <c r="AQ175" i="103"/>
  <c r="BJ175" i="103"/>
  <c r="AS177" i="103"/>
  <c r="BL177" i="103"/>
  <c r="AS185" i="103"/>
  <c r="BL185" i="103"/>
  <c r="AU171" i="103"/>
  <c r="BN171" i="103"/>
  <c r="BV103" i="103"/>
  <c r="AO201" i="103"/>
  <c r="BX201" i="103"/>
  <c r="BV219" i="103"/>
  <c r="AO223" i="103"/>
  <c r="BG223" i="103"/>
  <c r="BH223" i="103" s="1"/>
  <c r="BX223" i="103"/>
  <c r="AU235" i="103"/>
  <c r="BN235" i="103"/>
  <c r="AY237" i="103"/>
  <c r="AM239" i="103"/>
  <c r="BD239" i="103"/>
  <c r="BE239" i="103" s="1"/>
  <c r="AM241" i="103"/>
  <c r="BD241" i="103"/>
  <c r="BE241" i="103" s="1"/>
  <c r="BV241" i="103"/>
  <c r="AM245" i="103"/>
  <c r="BD245" i="103"/>
  <c r="BE245" i="103" s="1"/>
  <c r="BV245" i="103"/>
  <c r="AQ179" i="103"/>
  <c r="BJ179" i="103"/>
  <c r="BZ179" i="103"/>
  <c r="BR225" i="103"/>
  <c r="AY225" i="103"/>
  <c r="BJ225" i="103"/>
  <c r="AU241" i="102"/>
  <c r="AW245" i="102"/>
  <c r="BP245" i="102"/>
  <c r="BB179" i="102"/>
  <c r="BT179" i="102"/>
  <c r="BP225" i="102"/>
  <c r="AW225" i="102"/>
  <c r="BB23" i="102"/>
  <c r="BT23" i="102"/>
  <c r="AS43" i="102"/>
  <c r="BN171" i="102"/>
  <c r="BJ201" i="102"/>
  <c r="BV219" i="102"/>
  <c r="AW235" i="102"/>
  <c r="AS227" i="102"/>
  <c r="AW87" i="101"/>
  <c r="BP87" i="101"/>
  <c r="AY89" i="101"/>
  <c r="AM95" i="101"/>
  <c r="BX99" i="101"/>
  <c r="AQ107" i="101"/>
  <c r="AS109" i="101"/>
  <c r="BL109" i="101"/>
  <c r="AW113" i="101"/>
  <c r="BP113" i="101"/>
  <c r="AS117" i="101"/>
  <c r="BT119" i="101"/>
  <c r="AO123" i="101"/>
  <c r="BX123" i="101"/>
  <c r="BR123" i="101"/>
  <c r="BN137" i="101"/>
  <c r="BT143" i="101"/>
  <c r="AM149" i="101"/>
  <c r="BD149" i="101"/>
  <c r="BE149" i="101" s="1"/>
  <c r="BV149" i="101"/>
  <c r="AW149" i="101"/>
  <c r="BP149" i="101"/>
  <c r="BG151" i="101"/>
  <c r="BH151" i="101" s="1"/>
  <c r="BX151" i="101"/>
  <c r="AO155" i="101"/>
  <c r="BG155" i="101"/>
  <c r="BH155" i="101" s="1"/>
  <c r="BX155" i="101"/>
  <c r="AO157" i="101"/>
  <c r="BG157" i="101"/>
  <c r="BH157" i="101" s="1"/>
  <c r="BX157" i="101"/>
  <c r="AS161" i="101"/>
  <c r="BL161" i="101"/>
  <c r="AM161" i="101"/>
  <c r="BD161" i="101"/>
  <c r="BE161" i="101" s="1"/>
  <c r="BV161" i="101"/>
  <c r="BN171" i="101"/>
  <c r="AO177" i="101"/>
  <c r="AQ179" i="101"/>
  <c r="BJ179" i="101"/>
  <c r="AQ187" i="101"/>
  <c r="BZ187" i="101"/>
  <c r="BP117" i="101"/>
  <c r="AY119" i="101"/>
  <c r="BR119" i="101"/>
  <c r="AM123" i="101"/>
  <c r="BD123" i="101"/>
  <c r="BE123" i="101" s="1"/>
  <c r="BV123" i="101"/>
  <c r="AQ125" i="101"/>
  <c r="BJ125" i="101"/>
  <c r="BZ125" i="101"/>
  <c r="BT149" i="101"/>
  <c r="AM151" i="101"/>
  <c r="BD151" i="101"/>
  <c r="BE151" i="101" s="1"/>
  <c r="BV151" i="101"/>
  <c r="AM155" i="101"/>
  <c r="BD155" i="101"/>
  <c r="BE155" i="101" s="1"/>
  <c r="BV155" i="101"/>
  <c r="AM157" i="101"/>
  <c r="BD157" i="101"/>
  <c r="BE157" i="101" s="1"/>
  <c r="BV157" i="101"/>
  <c r="AQ161" i="101"/>
  <c r="BJ161" i="101"/>
  <c r="BZ161" i="101"/>
  <c r="AS165" i="101"/>
  <c r="BL165" i="101"/>
  <c r="AS171" i="101"/>
  <c r="BL171" i="101"/>
  <c r="AS177" i="101"/>
  <c r="AO217" i="101"/>
  <c r="BG217" i="101"/>
  <c r="BH217" i="101" s="1"/>
  <c r="BX217" i="101"/>
  <c r="BT207" i="101"/>
  <c r="AW151" i="101"/>
  <c r="AO179" i="101"/>
  <c r="BG179" i="101"/>
  <c r="BH179" i="101" s="1"/>
  <c r="BX179" i="101"/>
  <c r="BG187" i="101"/>
  <c r="BH187" i="101" s="1"/>
  <c r="BX187" i="101"/>
  <c r="BN33" i="101"/>
  <c r="BP203" i="101"/>
  <c r="BZ211" i="101"/>
  <c r="BG225" i="101"/>
  <c r="BH225" i="101" s="1"/>
  <c r="BX225" i="101"/>
  <c r="BP241" i="101"/>
  <c r="AQ247" i="101"/>
  <c r="BJ247" i="101"/>
  <c r="BZ247" i="101"/>
  <c r="AU181" i="101"/>
  <c r="BN181" i="101"/>
  <c r="BX227" i="101"/>
  <c r="BV217" i="101"/>
  <c r="AU23" i="100"/>
  <c r="BN23" i="100"/>
  <c r="BB43" i="100"/>
  <c r="BT43" i="100"/>
  <c r="AO93" i="100"/>
  <c r="BG93" i="100"/>
  <c r="BH93" i="100" s="1"/>
  <c r="BX93" i="100"/>
  <c r="AW109" i="100"/>
  <c r="BP109" i="100"/>
  <c r="BT113" i="100"/>
  <c r="AU155" i="100"/>
  <c r="BD179" i="100"/>
  <c r="BE179" i="100" s="1"/>
  <c r="AW117" i="100"/>
  <c r="BN179" i="100"/>
  <c r="BN187" i="100"/>
  <c r="AW103" i="100"/>
  <c r="BV227" i="100"/>
  <c r="AM227" i="100"/>
  <c r="BT73" i="100"/>
  <c r="BP71" i="100"/>
  <c r="BL65" i="100"/>
  <c r="AS65" i="100"/>
  <c r="AS127" i="99"/>
  <c r="BB145" i="99"/>
  <c r="AO153" i="99"/>
  <c r="BG153" i="99"/>
  <c r="BH153" i="99" s="1"/>
  <c r="AO157" i="99"/>
  <c r="BX157" i="99"/>
  <c r="AO159" i="99"/>
  <c r="BG159" i="99"/>
  <c r="BH159" i="99" s="1"/>
  <c r="BX159" i="99"/>
  <c r="AO151" i="99"/>
  <c r="BV235" i="98"/>
  <c r="AQ237" i="98"/>
  <c r="AU239" i="98"/>
  <c r="BN239" i="98"/>
  <c r="BR187" i="97"/>
  <c r="AS173" i="97"/>
  <c r="BL173" i="97"/>
  <c r="AS61" i="97"/>
  <c r="BR139" i="97"/>
  <c r="AY149" i="97"/>
  <c r="BT237" i="97"/>
  <c r="BX239" i="97"/>
  <c r="AO235" i="96"/>
  <c r="BG235" i="96"/>
  <c r="BH235" i="96" s="1"/>
  <c r="BX235" i="96"/>
  <c r="AS237" i="96"/>
  <c r="BL237" i="96"/>
  <c r="BG237" i="96"/>
  <c r="BH237" i="96" s="1"/>
  <c r="AQ189" i="96"/>
  <c r="AW177" i="95"/>
  <c r="BN203" i="95"/>
  <c r="AY211" i="95"/>
  <c r="BV237" i="95"/>
  <c r="BZ43" i="95"/>
  <c r="AU241" i="98"/>
  <c r="BN241" i="98"/>
  <c r="BP225" i="98"/>
  <c r="AW225" i="98"/>
  <c r="BJ63" i="98"/>
  <c r="AS121" i="97"/>
  <c r="AS139" i="97"/>
  <c r="BR225" i="97"/>
  <c r="BG99" i="97"/>
  <c r="BH99" i="97" s="1"/>
  <c r="AS67" i="96"/>
  <c r="BP239" i="96"/>
  <c r="AY241" i="96"/>
  <c r="BR241" i="96"/>
  <c r="BJ215" i="96"/>
  <c r="AM183" i="96"/>
  <c r="BV183" i="96"/>
  <c r="BP161" i="95"/>
  <c r="BZ153" i="95"/>
  <c r="AM217" i="95"/>
  <c r="BD217" i="95"/>
  <c r="BE217" i="95" s="1"/>
  <c r="BV217" i="95"/>
  <c r="AS243" i="95"/>
  <c r="BL243" i="95"/>
  <c r="AU245" i="95"/>
  <c r="AY185" i="95"/>
  <c r="BR185" i="95"/>
  <c r="AM95" i="103"/>
  <c r="BD95" i="103"/>
  <c r="BE95" i="103" s="1"/>
  <c r="BV95" i="103"/>
  <c r="AM101" i="103"/>
  <c r="BD101" i="103"/>
  <c r="BE101" i="103" s="1"/>
  <c r="BV101" i="103"/>
  <c r="AW203" i="103"/>
  <c r="BB207" i="103"/>
  <c r="BB209" i="103"/>
  <c r="BT209" i="103"/>
  <c r="AU223" i="103"/>
  <c r="BN223" i="103"/>
  <c r="AQ29" i="103"/>
  <c r="BJ29" i="103"/>
  <c r="BZ29" i="103"/>
  <c r="AQ41" i="103"/>
  <c r="BJ41" i="103"/>
  <c r="BZ41" i="103"/>
  <c r="BV61" i="103"/>
  <c r="BL95" i="103"/>
  <c r="AS173" i="103"/>
  <c r="AS125" i="103"/>
  <c r="AQ23" i="103"/>
  <c r="BJ23" i="103"/>
  <c r="BZ23" i="103"/>
  <c r="AY91" i="103"/>
  <c r="BR91" i="103"/>
  <c r="BZ25" i="103"/>
  <c r="BJ25" i="103"/>
  <c r="AQ25" i="103"/>
  <c r="BD159" i="103"/>
  <c r="BE159" i="103" s="1"/>
  <c r="BG165" i="103"/>
  <c r="BH165" i="103" s="1"/>
  <c r="BN101" i="102"/>
  <c r="BJ35" i="102"/>
  <c r="BN51" i="102"/>
  <c r="AO51" i="102"/>
  <c r="AY53" i="102"/>
  <c r="BR53" i="102"/>
  <c r="AS53" i="102"/>
  <c r="BL53" i="102"/>
  <c r="AY55" i="102"/>
  <c r="BR55" i="102"/>
  <c r="AS55" i="102"/>
  <c r="BL55" i="102"/>
  <c r="BR57" i="102"/>
  <c r="AS57" i="102"/>
  <c r="BL57" i="102"/>
  <c r="AY59" i="102"/>
  <c r="BR59" i="102"/>
  <c r="AS59" i="102"/>
  <c r="AM61" i="102"/>
  <c r="BD61" i="102"/>
  <c r="BE61" i="102" s="1"/>
  <c r="BP61" i="102"/>
  <c r="AM79" i="102"/>
  <c r="BD79" i="102"/>
  <c r="BE79" i="102" s="1"/>
  <c r="AW79" i="102"/>
  <c r="BP79" i="102"/>
  <c r="AQ81" i="102"/>
  <c r="BJ81" i="102"/>
  <c r="BZ81" i="102"/>
  <c r="BB81" i="102"/>
  <c r="BT81" i="102"/>
  <c r="AM85" i="102"/>
  <c r="BD85" i="102"/>
  <c r="BE85" i="102" s="1"/>
  <c r="BV85" i="102"/>
  <c r="AW91" i="102"/>
  <c r="BP91" i="102"/>
  <c r="BB97" i="102"/>
  <c r="BD105" i="102"/>
  <c r="BE105" i="102" s="1"/>
  <c r="BV45" i="102"/>
  <c r="AW115" i="102"/>
  <c r="AW171" i="102"/>
  <c r="BP171" i="102"/>
  <c r="AS191" i="102"/>
  <c r="BL191" i="102"/>
  <c r="AO201" i="102"/>
  <c r="BG201" i="102"/>
  <c r="BH201" i="102" s="1"/>
  <c r="BX201" i="102"/>
  <c r="AW223" i="102"/>
  <c r="BP223" i="102"/>
  <c r="AY193" i="102"/>
  <c r="AU103" i="102"/>
  <c r="AM231" i="102"/>
  <c r="BV231" i="102"/>
  <c r="AU233" i="101"/>
  <c r="AY173" i="101"/>
  <c r="BB97" i="101"/>
  <c r="BT97" i="101"/>
  <c r="BN229" i="101"/>
  <c r="BR231" i="101"/>
  <c r="AW247" i="101"/>
  <c r="BP247" i="101"/>
  <c r="BB181" i="101"/>
  <c r="BT181" i="101"/>
  <c r="AW73" i="100"/>
  <c r="BL71" i="100"/>
  <c r="BB113" i="100"/>
  <c r="BB165" i="100"/>
  <c r="BT165" i="100"/>
  <c r="BB171" i="100"/>
  <c r="BT171" i="100"/>
  <c r="BB177" i="100"/>
  <c r="BT177" i="100"/>
  <c r="BZ195" i="100"/>
  <c r="AQ195" i="100"/>
  <c r="BL181" i="99"/>
  <c r="AO203" i="99"/>
  <c r="BG203" i="99"/>
  <c r="BH203" i="99" s="1"/>
  <c r="BB213" i="99"/>
  <c r="BT213" i="99"/>
  <c r="AO215" i="99"/>
  <c r="BG215" i="99"/>
  <c r="BH215" i="99" s="1"/>
  <c r="BX215" i="99"/>
  <c r="AW225" i="99"/>
  <c r="BP225" i="99"/>
  <c r="AM237" i="99"/>
  <c r="BD237" i="99"/>
  <c r="BE237" i="99" s="1"/>
  <c r="BV237" i="99"/>
  <c r="AQ239" i="99"/>
  <c r="BJ239" i="99"/>
  <c r="BZ239" i="99"/>
  <c r="AU241" i="99"/>
  <c r="BN241" i="99"/>
  <c r="AW243" i="99"/>
  <c r="BP243" i="99"/>
  <c r="BR247" i="99"/>
  <c r="AM237" i="98"/>
  <c r="AU245" i="98"/>
  <c r="BN245" i="98"/>
  <c r="BR181" i="98"/>
  <c r="BR225" i="98"/>
  <c r="AY225" i="98"/>
  <c r="BR39" i="98"/>
  <c r="BG83" i="98"/>
  <c r="BH83" i="98" s="1"/>
  <c r="AO83" i="98"/>
  <c r="BB81" i="98"/>
  <c r="AY31" i="98"/>
  <c r="BR31" i="98"/>
  <c r="BX203" i="98"/>
  <c r="BR211" i="98"/>
  <c r="AM213" i="98"/>
  <c r="BV213" i="98"/>
  <c r="BR209" i="98"/>
  <c r="AS113" i="98"/>
  <c r="AS191" i="98"/>
  <c r="BL191" i="98"/>
  <c r="AW93" i="97"/>
  <c r="BP167" i="97"/>
  <c r="BP171" i="97"/>
  <c r="BP177" i="97"/>
  <c r="AO201" i="97"/>
  <c r="BG201" i="97"/>
  <c r="BH201" i="97" s="1"/>
  <c r="AW223" i="97"/>
  <c r="BP223" i="97"/>
  <c r="AO25" i="97"/>
  <c r="AO159" i="97"/>
  <c r="AU167" i="97"/>
  <c r="BN167" i="97"/>
  <c r="AU97" i="97"/>
  <c r="BN97" i="97"/>
  <c r="AO81" i="97"/>
  <c r="BB151" i="96"/>
  <c r="AY175" i="96"/>
  <c r="BV107" i="96"/>
  <c r="AW201" i="96"/>
  <c r="BP201" i="96"/>
  <c r="AY203" i="96"/>
  <c r="AM205" i="96"/>
  <c r="BD205" i="96"/>
  <c r="BE205" i="96" s="1"/>
  <c r="BB209" i="96"/>
  <c r="BT209" i="96"/>
  <c r="AU203" i="95"/>
  <c r="AM225" i="95"/>
  <c r="BD225" i="95"/>
  <c r="BE225" i="95" s="1"/>
  <c r="BV225" i="95"/>
  <c r="BL227" i="95"/>
  <c r="AS227" i="95"/>
  <c r="BZ161" i="95"/>
  <c r="BJ147" i="95"/>
  <c r="AQ151" i="95"/>
  <c r="AM223" i="95"/>
  <c r="BD223" i="95"/>
  <c r="BE223" i="95" s="1"/>
  <c r="BV223" i="95"/>
  <c r="AM77" i="95"/>
  <c r="BL87" i="95"/>
  <c r="BB105" i="95"/>
  <c r="AU243" i="95"/>
  <c r="AO203" i="95"/>
  <c r="BG203" i="95"/>
  <c r="BH203" i="95" s="1"/>
  <c r="BX203" i="95"/>
  <c r="BR211" i="95"/>
  <c r="AW225" i="95"/>
  <c r="BD237" i="95"/>
  <c r="BE237" i="95" s="1"/>
  <c r="AQ239" i="95"/>
  <c r="BJ239" i="95"/>
  <c r="BZ239" i="95"/>
  <c r="AU241" i="95"/>
  <c r="BN241" i="95"/>
  <c r="BL245" i="95"/>
  <c r="AY207" i="95"/>
  <c r="BP181" i="95"/>
  <c r="AQ177" i="95"/>
  <c r="AW195" i="95"/>
  <c r="BP195" i="95"/>
  <c r="AS75" i="95"/>
  <c r="BD201" i="103"/>
  <c r="BE201" i="103" s="1"/>
  <c r="AU203" i="103"/>
  <c r="BG203" i="103"/>
  <c r="BH203" i="103" s="1"/>
  <c r="AS205" i="103"/>
  <c r="BL205" i="103"/>
  <c r="BL207" i="103"/>
  <c r="AW223" i="103"/>
  <c r="BD235" i="103"/>
  <c r="BE235" i="103" s="1"/>
  <c r="BN239" i="103"/>
  <c r="BG239" i="103"/>
  <c r="BH239" i="103" s="1"/>
  <c r="AO241" i="103"/>
  <c r="BG241" i="103"/>
  <c r="BH241" i="103" s="1"/>
  <c r="BX241" i="103"/>
  <c r="AO245" i="103"/>
  <c r="AS179" i="103"/>
  <c r="BL179" i="103"/>
  <c r="BP225" i="103"/>
  <c r="AW225" i="103"/>
  <c r="BG57" i="103"/>
  <c r="BH57" i="103" s="1"/>
  <c r="AY85" i="103"/>
  <c r="BR85" i="103"/>
  <c r="BB87" i="103"/>
  <c r="BV91" i="103"/>
  <c r="AM117" i="103"/>
  <c r="BD117" i="103"/>
  <c r="BE117" i="103" s="1"/>
  <c r="BV117" i="103"/>
  <c r="AQ121" i="103"/>
  <c r="BJ121" i="103"/>
  <c r="BZ121" i="103"/>
  <c r="AU123" i="103"/>
  <c r="BN123" i="103"/>
  <c r="AY127" i="103"/>
  <c r="BR127" i="103"/>
  <c r="BD135" i="103"/>
  <c r="BE135" i="103" s="1"/>
  <c r="BV135" i="103"/>
  <c r="BD141" i="103"/>
  <c r="BE141" i="103" s="1"/>
  <c r="AM145" i="103"/>
  <c r="BD145" i="103"/>
  <c r="BE145" i="103" s="1"/>
  <c r="BV145" i="103"/>
  <c r="BG25" i="103"/>
  <c r="BH25" i="103" s="1"/>
  <c r="BP167" i="103"/>
  <c r="AW167" i="103"/>
  <c r="BL181" i="103"/>
  <c r="AS181" i="103"/>
  <c r="AM201" i="103"/>
  <c r="BV201" i="103"/>
  <c r="AM227" i="103"/>
  <c r="BD227" i="103"/>
  <c r="BE227" i="103" s="1"/>
  <c r="BV227" i="103"/>
  <c r="AW227" i="103"/>
  <c r="BP227" i="103"/>
  <c r="AQ229" i="103"/>
  <c r="BJ229" i="103"/>
  <c r="BZ229" i="103"/>
  <c r="BB229" i="103"/>
  <c r="BT229" i="103"/>
  <c r="AM235" i="103"/>
  <c r="BV235" i="103"/>
  <c r="AQ237" i="103"/>
  <c r="BJ237" i="103"/>
  <c r="BZ237" i="103"/>
  <c r="AU239" i="103"/>
  <c r="BX179" i="103"/>
  <c r="BT111" i="103"/>
  <c r="BG121" i="103"/>
  <c r="BH121" i="103" s="1"/>
  <c r="AW127" i="103"/>
  <c r="BG153" i="103"/>
  <c r="BH153" i="103" s="1"/>
  <c r="BX153" i="103"/>
  <c r="BN175" i="103"/>
  <c r="AM177" i="103"/>
  <c r="BD177" i="103"/>
  <c r="BE177" i="103" s="1"/>
  <c r="BV177" i="103"/>
  <c r="AM185" i="103"/>
  <c r="BD185" i="103"/>
  <c r="BE185" i="103" s="1"/>
  <c r="BV185" i="103"/>
  <c r="BX171" i="103"/>
  <c r="AU91" i="103"/>
  <c r="AY105" i="103"/>
  <c r="BR105" i="103"/>
  <c r="AY45" i="103"/>
  <c r="BR45" i="103"/>
  <c r="BB107" i="103"/>
  <c r="BT107" i="103"/>
  <c r="AM109" i="103"/>
  <c r="BD109" i="103"/>
  <c r="BE109" i="103" s="1"/>
  <c r="BV109" i="103"/>
  <c r="AS115" i="103"/>
  <c r="AU117" i="103"/>
  <c r="BN117" i="103"/>
  <c r="AY121" i="103"/>
  <c r="AM123" i="103"/>
  <c r="BD123" i="103"/>
  <c r="BE123" i="103" s="1"/>
  <c r="BV123" i="103"/>
  <c r="BJ127" i="103"/>
  <c r="BZ127" i="103"/>
  <c r="AU141" i="103"/>
  <c r="BN141" i="103"/>
  <c r="AU145" i="103"/>
  <c r="BN145" i="103"/>
  <c r="AY149" i="103"/>
  <c r="BR149" i="103"/>
  <c r="AY153" i="103"/>
  <c r="BR153" i="103"/>
  <c r="AY155" i="103"/>
  <c r="BR155" i="103"/>
  <c r="AM159" i="103"/>
  <c r="BV159" i="103"/>
  <c r="AO165" i="103"/>
  <c r="BX165" i="103"/>
  <c r="BJ185" i="103"/>
  <c r="BZ185" i="103"/>
  <c r="AS171" i="103"/>
  <c r="BL171" i="103"/>
  <c r="BD193" i="103"/>
  <c r="BE193" i="103" s="1"/>
  <c r="BB109" i="102"/>
  <c r="BJ115" i="102"/>
  <c r="BN147" i="102"/>
  <c r="AM153" i="102"/>
  <c r="BP155" i="102"/>
  <c r="BT159" i="102"/>
  <c r="AM165" i="102"/>
  <c r="BV175" i="102"/>
  <c r="BJ171" i="102"/>
  <c r="AO203" i="102"/>
  <c r="AQ73" i="102"/>
  <c r="BR217" i="102"/>
  <c r="AY217" i="102"/>
  <c r="BR45" i="102"/>
  <c r="BR97" i="102"/>
  <c r="BZ201" i="102"/>
  <c r="BB209" i="102"/>
  <c r="AY215" i="102"/>
  <c r="BR215" i="102"/>
  <c r="AU229" i="101"/>
  <c r="AY231" i="101"/>
  <c r="BT103" i="101"/>
  <c r="AY73" i="101"/>
  <c r="BN71" i="101"/>
  <c r="BT23" i="101"/>
  <c r="AM53" i="101"/>
  <c r="BD53" i="101"/>
  <c r="BE53" i="101" s="1"/>
  <c r="BV53" i="101"/>
  <c r="AQ55" i="101"/>
  <c r="BJ55" i="101"/>
  <c r="BZ55" i="101"/>
  <c r="AQ57" i="101"/>
  <c r="BJ57" i="101"/>
  <c r="AQ59" i="101"/>
  <c r="BJ59" i="101"/>
  <c r="BZ59" i="101"/>
  <c r="AQ61" i="101"/>
  <c r="BJ61" i="101"/>
  <c r="BZ61" i="101"/>
  <c r="AU63" i="101"/>
  <c r="AU81" i="101"/>
  <c r="BN81" i="101"/>
  <c r="AY83" i="101"/>
  <c r="BR83" i="101"/>
  <c r="AS89" i="101"/>
  <c r="AM89" i="101"/>
  <c r="BV89" i="101"/>
  <c r="AW203" i="101"/>
  <c r="AY217" i="101"/>
  <c r="AO225" i="101"/>
  <c r="AO237" i="101"/>
  <c r="BV155" i="100"/>
  <c r="BJ161" i="100"/>
  <c r="BZ161" i="100"/>
  <c r="AO187" i="100"/>
  <c r="BX209" i="100"/>
  <c r="BP59" i="100"/>
  <c r="AS129" i="100"/>
  <c r="BP137" i="100"/>
  <c r="BP143" i="100"/>
  <c r="BZ171" i="100"/>
  <c r="AQ177" i="100"/>
  <c r="BB87" i="100"/>
  <c r="BT87" i="100"/>
  <c r="BT35" i="100"/>
  <c r="BB41" i="100"/>
  <c r="AO53" i="100"/>
  <c r="BG53" i="100"/>
  <c r="BH53" i="100" s="1"/>
  <c r="BX53" i="100"/>
  <c r="BL55" i="100"/>
  <c r="BL57" i="100"/>
  <c r="AS59" i="100"/>
  <c r="BL59" i="100"/>
  <c r="AS61" i="100"/>
  <c r="BL61" i="100"/>
  <c r="AW63" i="100"/>
  <c r="BP63" i="100"/>
  <c r="AW81" i="100"/>
  <c r="BP81" i="100"/>
  <c r="BB83" i="100"/>
  <c r="BT83" i="100"/>
  <c r="AO89" i="100"/>
  <c r="BG89" i="100"/>
  <c r="BH89" i="100" s="1"/>
  <c r="BX89" i="100"/>
  <c r="AW107" i="100"/>
  <c r="BP107" i="100"/>
  <c r="AW47" i="100"/>
  <c r="BB111" i="100"/>
  <c r="BT111" i="100"/>
  <c r="AQ117" i="100"/>
  <c r="BJ117" i="100"/>
  <c r="BZ117" i="100"/>
  <c r="AU149" i="100"/>
  <c r="AW151" i="100"/>
  <c r="BP151" i="100"/>
  <c r="AW155" i="100"/>
  <c r="BP155" i="100"/>
  <c r="AW157" i="100"/>
  <c r="BP157" i="100"/>
  <c r="BT161" i="100"/>
  <c r="AO179" i="100"/>
  <c r="BG179" i="100"/>
  <c r="BH179" i="100" s="1"/>
  <c r="BX179" i="100"/>
  <c r="BG187" i="100"/>
  <c r="BH187" i="100" s="1"/>
  <c r="BX187" i="100"/>
  <c r="BB53" i="100"/>
  <c r="AO55" i="100"/>
  <c r="AO57" i="100"/>
  <c r="BG57" i="100"/>
  <c r="BH57" i="100" s="1"/>
  <c r="AO59" i="100"/>
  <c r="BX61" i="100"/>
  <c r="AS63" i="100"/>
  <c r="AS81" i="100"/>
  <c r="BL81" i="100"/>
  <c r="BX95" i="100"/>
  <c r="AQ99" i="100"/>
  <c r="BJ99" i="100"/>
  <c r="BZ99" i="100"/>
  <c r="AW111" i="100"/>
  <c r="BP111" i="100"/>
  <c r="AO119" i="100"/>
  <c r="BG119" i="100"/>
  <c r="BH119" i="100" s="1"/>
  <c r="BL123" i="100"/>
  <c r="AW125" i="100"/>
  <c r="BB129" i="100"/>
  <c r="BT129" i="100"/>
  <c r="BX137" i="100"/>
  <c r="AO143" i="100"/>
  <c r="BX143" i="100"/>
  <c r="AO147" i="100"/>
  <c r="BX147" i="100"/>
  <c r="BZ149" i="100"/>
  <c r="AW161" i="100"/>
  <c r="BP161" i="100"/>
  <c r="BP153" i="99"/>
  <c r="AS189" i="99"/>
  <c r="BL189" i="99"/>
  <c r="BN175" i="99"/>
  <c r="BD211" i="99"/>
  <c r="BE211" i="99" s="1"/>
  <c r="BG69" i="99"/>
  <c r="BH69" i="99" s="1"/>
  <c r="BB21" i="99"/>
  <c r="BB79" i="99"/>
  <c r="AW139" i="99"/>
  <c r="BB23" i="99"/>
  <c r="AW153" i="99"/>
  <c r="AW157" i="99"/>
  <c r="BP157" i="99"/>
  <c r="AW159" i="99"/>
  <c r="BP159" i="99"/>
  <c r="BB209" i="99"/>
  <c r="BT209" i="99"/>
  <c r="AW221" i="99"/>
  <c r="BP221" i="99"/>
  <c r="BB229" i="99"/>
  <c r="BT229" i="99"/>
  <c r="BG231" i="99"/>
  <c r="BH231" i="99" s="1"/>
  <c r="BX231" i="99"/>
  <c r="AO121" i="99"/>
  <c r="BG121" i="99"/>
  <c r="BH121" i="99" s="1"/>
  <c r="BX121" i="99"/>
  <c r="AS125" i="99"/>
  <c r="AW127" i="99"/>
  <c r="BP127" i="99"/>
  <c r="BX139" i="99"/>
  <c r="BX149" i="99"/>
  <c r="BT211" i="99"/>
  <c r="AM213" i="99"/>
  <c r="AY229" i="99"/>
  <c r="BR229" i="99"/>
  <c r="BV231" i="99"/>
  <c r="AY243" i="99"/>
  <c r="AY83" i="98"/>
  <c r="BL209" i="98"/>
  <c r="AS171" i="98"/>
  <c r="BN179" i="98"/>
  <c r="BD69" i="98"/>
  <c r="BE69" i="98" s="1"/>
  <c r="AY63" i="98"/>
  <c r="AS121" i="98"/>
  <c r="BB127" i="98"/>
  <c r="AO131" i="98"/>
  <c r="AU151" i="98"/>
  <c r="BT173" i="98"/>
  <c r="AO89" i="98"/>
  <c r="BT113" i="98"/>
  <c r="BX119" i="98"/>
  <c r="AS151" i="98"/>
  <c r="AS163" i="98"/>
  <c r="BT167" i="98"/>
  <c r="BN167" i="98"/>
  <c r="BT171" i="98"/>
  <c r="BN171" i="98"/>
  <c r="BB177" i="98"/>
  <c r="BG173" i="98"/>
  <c r="BH173" i="98" s="1"/>
  <c r="BX173" i="98"/>
  <c r="AM221" i="98"/>
  <c r="BD221" i="98"/>
  <c r="BE221" i="98" s="1"/>
  <c r="BX223" i="98"/>
  <c r="BD229" i="98"/>
  <c r="BE229" i="98" s="1"/>
  <c r="BV229" i="98"/>
  <c r="AO241" i="98"/>
  <c r="BG241" i="98"/>
  <c r="BH241" i="98" s="1"/>
  <c r="BX241" i="98"/>
  <c r="BJ245" i="98"/>
  <c r="BL89" i="98"/>
  <c r="BV163" i="98"/>
  <c r="AO167" i="98"/>
  <c r="BG167" i="98"/>
  <c r="BH167" i="98" s="1"/>
  <c r="BX167" i="98"/>
  <c r="AO171" i="98"/>
  <c r="BG171" i="98"/>
  <c r="BH171" i="98" s="1"/>
  <c r="BX171" i="98"/>
  <c r="AO177" i="98"/>
  <c r="BG177" i="98"/>
  <c r="BH177" i="98" s="1"/>
  <c r="BX177" i="98"/>
  <c r="AS173" i="98"/>
  <c r="AQ77" i="98"/>
  <c r="BJ77" i="98"/>
  <c r="BZ77" i="98"/>
  <c r="BN83" i="98"/>
  <c r="AU83" i="98"/>
  <c r="BZ81" i="98"/>
  <c r="BJ81" i="98"/>
  <c r="AQ81" i="98"/>
  <c r="BD215" i="98"/>
  <c r="BE215" i="98" s="1"/>
  <c r="BV215" i="98"/>
  <c r="AS227" i="98"/>
  <c r="AW229" i="98"/>
  <c r="BR235" i="98"/>
  <c r="AS237" i="94"/>
  <c r="BT233" i="94"/>
  <c r="BD149" i="100"/>
  <c r="BE149" i="100" s="1"/>
  <c r="BV149" i="100"/>
  <c r="AU165" i="100"/>
  <c r="BN165" i="100"/>
  <c r="BT29" i="101"/>
  <c r="AM35" i="101"/>
  <c r="BD35" i="101"/>
  <c r="BE35" i="101" s="1"/>
  <c r="BV35" i="101"/>
  <c r="AM41" i="101"/>
  <c r="BD41" i="101"/>
  <c r="BE41" i="101" s="1"/>
  <c r="BV41" i="101"/>
  <c r="AQ53" i="101"/>
  <c r="BJ53" i="101"/>
  <c r="AU55" i="101"/>
  <c r="BN55" i="101"/>
  <c r="AY215" i="97"/>
  <c r="BR215" i="97"/>
  <c r="AQ245" i="97"/>
  <c r="AS153" i="97"/>
  <c r="BL153" i="97"/>
  <c r="AW163" i="97"/>
  <c r="BP163" i="97"/>
  <c r="BT33" i="99"/>
  <c r="BJ95" i="99"/>
  <c r="AW109" i="99"/>
  <c r="BP109" i="99"/>
  <c r="AW45" i="99"/>
  <c r="BP45" i="99"/>
  <c r="AQ23" i="100"/>
  <c r="BJ23" i="100"/>
  <c r="BZ23" i="100"/>
  <c r="AS29" i="100"/>
  <c r="BL29" i="100"/>
  <c r="AM59" i="100"/>
  <c r="BP87" i="100"/>
  <c r="BL89" i="101"/>
  <c r="AW95" i="101"/>
  <c r="BP95" i="101"/>
  <c r="AM109" i="101"/>
  <c r="BD109" i="101"/>
  <c r="BE109" i="101" s="1"/>
  <c r="BV109" i="101"/>
  <c r="AS203" i="96"/>
  <c r="BL203" i="96"/>
  <c r="AW205" i="96"/>
  <c r="BP205" i="96"/>
  <c r="AM211" i="96"/>
  <c r="BD211" i="96"/>
  <c r="BE211" i="96" s="1"/>
  <c r="BV211" i="96"/>
  <c r="AQ213" i="96"/>
  <c r="BJ213" i="96"/>
  <c r="BZ213" i="96"/>
  <c r="BZ183" i="95"/>
  <c r="AW111" i="96"/>
  <c r="BP111" i="96"/>
  <c r="AW43" i="96"/>
  <c r="BP43" i="96"/>
  <c r="AW155" i="96"/>
  <c r="BP155" i="96"/>
  <c r="AW159" i="96"/>
  <c r="BP159" i="96"/>
  <c r="AW161" i="96"/>
  <c r="BP161" i="96"/>
  <c r="BB165" i="96"/>
  <c r="BD173" i="96"/>
  <c r="BE173" i="96" s="1"/>
  <c r="AO189" i="96"/>
  <c r="BG189" i="96"/>
  <c r="BH189" i="96" s="1"/>
  <c r="BL61" i="98"/>
  <c r="BX97" i="98"/>
  <c r="BP115" i="98"/>
  <c r="AW187" i="98"/>
  <c r="AW97" i="99"/>
  <c r="BP97" i="99"/>
  <c r="AW121" i="99"/>
  <c r="BP121" i="99"/>
  <c r="BB125" i="99"/>
  <c r="BT125" i="99"/>
  <c r="AO127" i="99"/>
  <c r="BG127" i="99"/>
  <c r="BH127" i="99" s="1"/>
  <c r="BX127" i="99"/>
  <c r="AS131" i="99"/>
  <c r="BL131" i="99"/>
  <c r="BP139" i="99"/>
  <c r="AW145" i="99"/>
  <c r="BP145" i="99"/>
  <c r="AW149" i="99"/>
  <c r="BP149" i="99"/>
  <c r="BB107" i="100"/>
  <c r="BT107" i="100"/>
  <c r="BB47" i="100"/>
  <c r="BT151" i="100"/>
  <c r="BT155" i="100"/>
  <c r="AY171" i="102"/>
  <c r="BG231" i="97"/>
  <c r="BH231" i="97" s="1"/>
  <c r="BX231" i="97"/>
  <c r="AO231" i="102"/>
  <c r="BG231" i="102"/>
  <c r="BH231" i="102" s="1"/>
  <c r="AU77" i="93"/>
  <c r="BN77" i="93"/>
  <c r="BB199" i="95"/>
  <c r="AS197" i="97"/>
  <c r="BL197" i="97"/>
  <c r="BB47" i="102"/>
  <c r="BT47" i="102"/>
  <c r="BB237" i="95"/>
  <c r="BT237" i="95"/>
  <c r="AO239" i="95"/>
  <c r="BG239" i="95"/>
  <c r="BH239" i="95" s="1"/>
  <c r="BX239" i="95"/>
  <c r="AS241" i="95"/>
  <c r="AO215" i="96"/>
  <c r="BG215" i="96"/>
  <c r="BH215" i="96" s="1"/>
  <c r="BX215" i="96"/>
  <c r="AQ219" i="96"/>
  <c r="BJ219" i="96"/>
  <c r="AU223" i="96"/>
  <c r="BB235" i="96"/>
  <c r="AO237" i="96"/>
  <c r="BX237" i="96"/>
  <c r="AS239" i="96"/>
  <c r="BL239" i="96"/>
  <c r="AQ59" i="103"/>
  <c r="BN61" i="103"/>
  <c r="AY81" i="103"/>
  <c r="BB85" i="103"/>
  <c r="BX91" i="103"/>
  <c r="AQ93" i="103"/>
  <c r="BJ93" i="103"/>
  <c r="BZ93" i="103"/>
  <c r="AQ97" i="103"/>
  <c r="BJ97" i="103"/>
  <c r="BZ97" i="103"/>
  <c r="BL105" i="103"/>
  <c r="AS45" i="103"/>
  <c r="BL45" i="103"/>
  <c r="AW123" i="103"/>
  <c r="BT127" i="103"/>
  <c r="AO135" i="103"/>
  <c r="BG135" i="103"/>
  <c r="BH135" i="103" s="1"/>
  <c r="AW217" i="95"/>
  <c r="BP217" i="95"/>
  <c r="AO245" i="95"/>
  <c r="BG245" i="95"/>
  <c r="BH245" i="95" s="1"/>
  <c r="BX245" i="95"/>
  <c r="AS185" i="95"/>
  <c r="BL185" i="95"/>
  <c r="BT211" i="96"/>
  <c r="AO213" i="96"/>
  <c r="BG213" i="96"/>
  <c r="BH213" i="96" s="1"/>
  <c r="BX213" i="96"/>
  <c r="AQ215" i="96"/>
  <c r="BZ215" i="96"/>
  <c r="AQ61" i="98"/>
  <c r="BL113" i="98"/>
  <c r="AU115" i="98"/>
  <c r="AS167" i="98"/>
  <c r="BL167" i="98"/>
  <c r="BL171" i="98"/>
  <c r="AS177" i="98"/>
  <c r="BL177" i="98"/>
  <c r="AO241" i="102"/>
  <c r="BG241" i="102"/>
  <c r="BH241" i="102" s="1"/>
  <c r="BX241" i="102"/>
  <c r="BP97" i="101"/>
  <c r="AW103" i="97"/>
  <c r="BP103" i="97"/>
  <c r="AO105" i="99"/>
  <c r="BG105" i="99"/>
  <c r="BH105" i="99" s="1"/>
  <c r="BX105" i="99"/>
  <c r="BP103" i="101"/>
  <c r="AY91" i="95"/>
  <c r="BJ91" i="97"/>
  <c r="AU179" i="95"/>
  <c r="BN179" i="95"/>
  <c r="BJ175" i="98"/>
  <c r="AM175" i="101"/>
  <c r="BD175" i="101"/>
  <c r="BE175" i="101" s="1"/>
  <c r="BV175" i="101"/>
  <c r="BZ173" i="102"/>
  <c r="AQ107" i="95"/>
  <c r="BJ107" i="95"/>
  <c r="BZ107" i="95"/>
  <c r="BR105" i="97"/>
  <c r="AM103" i="102"/>
  <c r="AM233" i="95"/>
  <c r="AM233" i="100"/>
  <c r="AY33" i="101"/>
  <c r="AU35" i="103"/>
  <c r="BN35" i="103"/>
  <c r="BL167" i="102"/>
  <c r="AO181" i="102"/>
  <c r="AS211" i="95"/>
  <c r="BL211" i="95"/>
  <c r="AM221" i="95"/>
  <c r="BD221" i="95"/>
  <c r="BE221" i="95" s="1"/>
  <c r="BV221" i="95"/>
  <c r="AW237" i="95"/>
  <c r="BP237" i="95"/>
  <c r="BB239" i="95"/>
  <c r="BT239" i="95"/>
  <c r="AO241" i="95"/>
  <c r="BG241" i="95"/>
  <c r="BH241" i="95" s="1"/>
  <c r="BX241" i="95"/>
  <c r="AS245" i="95"/>
  <c r="AW185" i="95"/>
  <c r="BP185" i="95"/>
  <c r="AY201" i="96"/>
  <c r="BR201" i="96"/>
  <c r="BB215" i="96"/>
  <c r="BT215" i="96"/>
  <c r="BG221" i="96"/>
  <c r="BH221" i="96" s="1"/>
  <c r="AQ223" i="96"/>
  <c r="BJ223" i="96"/>
  <c r="BZ223" i="96"/>
  <c r="AQ227" i="96"/>
  <c r="BJ227" i="96"/>
  <c r="AU229" i="96"/>
  <c r="BN229" i="96"/>
  <c r="AS245" i="96"/>
  <c r="BL245" i="96"/>
  <c r="AW183" i="96"/>
  <c r="BP183" i="96"/>
  <c r="AS209" i="97"/>
  <c r="AY55" i="95"/>
  <c r="BB197" i="94"/>
  <c r="AQ43" i="95"/>
  <c r="BP117" i="95"/>
  <c r="BJ155" i="95"/>
  <c r="BZ155" i="95"/>
  <c r="AQ159" i="95"/>
  <c r="BJ159" i="95"/>
  <c r="AQ161" i="95"/>
  <c r="BJ161" i="95"/>
  <c r="BP169" i="95"/>
  <c r="BJ169" i="95"/>
  <c r="BP173" i="95"/>
  <c r="AQ173" i="95"/>
  <c r="AW181" i="95"/>
  <c r="BP59" i="98"/>
  <c r="BP153" i="98"/>
  <c r="AW157" i="98"/>
  <c r="BB163" i="98"/>
  <c r="AO179" i="98"/>
  <c r="BX179" i="98"/>
  <c r="AO187" i="98"/>
  <c r="BG187" i="98"/>
  <c r="BH187" i="98" s="1"/>
  <c r="BX187" i="98"/>
  <c r="BB89" i="100"/>
  <c r="AM151" i="100"/>
  <c r="BD151" i="100"/>
  <c r="BE151" i="100" s="1"/>
  <c r="BV151" i="100"/>
  <c r="AM155" i="100"/>
  <c r="BD155" i="100"/>
  <c r="BE155" i="100" s="1"/>
  <c r="AM157" i="100"/>
  <c r="BD157" i="100"/>
  <c r="BE157" i="100" s="1"/>
  <c r="BV157" i="100"/>
  <c r="BB187" i="100"/>
  <c r="BT187" i="100"/>
  <c r="AM43" i="101"/>
  <c r="BD43" i="101"/>
  <c r="BE43" i="101" s="1"/>
  <c r="AM87" i="101"/>
  <c r="BV87" i="101"/>
  <c r="AY109" i="101"/>
  <c r="BR109" i="101"/>
  <c r="AM113" i="101"/>
  <c r="BD113" i="101"/>
  <c r="BE113" i="101" s="1"/>
  <c r="BV113" i="101"/>
  <c r="BB93" i="99"/>
  <c r="AO91" i="100"/>
  <c r="BP177" i="99"/>
  <c r="AW105" i="100"/>
  <c r="BX103" i="102"/>
  <c r="AO233" i="99"/>
  <c r="BG233" i="99"/>
  <c r="BH233" i="99" s="1"/>
  <c r="BX233" i="99"/>
  <c r="BG233" i="100"/>
  <c r="BH233" i="100" s="1"/>
  <c r="BX233" i="100"/>
  <c r="AS139" i="102"/>
  <c r="BL139" i="102"/>
  <c r="AO191" i="102"/>
  <c r="BG191" i="102"/>
  <c r="BH191" i="102" s="1"/>
  <c r="BX191" i="102"/>
  <c r="BT71" i="102"/>
  <c r="AS63" i="102"/>
  <c r="AW227" i="96"/>
  <c r="BP227" i="96"/>
  <c r="BB229" i="96"/>
  <c r="BT229" i="96"/>
  <c r="AW241" i="96"/>
  <c r="BP241" i="96"/>
  <c r="AY245" i="96"/>
  <c r="AW205" i="99"/>
  <c r="BP205" i="99"/>
  <c r="AW217" i="99"/>
  <c r="BP217" i="99"/>
  <c r="AO247" i="99"/>
  <c r="BG247" i="99"/>
  <c r="BH247" i="99" s="1"/>
  <c r="BX247" i="99"/>
  <c r="AS183" i="99"/>
  <c r="BL183" i="99"/>
  <c r="AO211" i="100"/>
  <c r="BG211" i="100"/>
  <c r="BH211" i="100" s="1"/>
  <c r="BX211" i="100"/>
  <c r="BB223" i="100"/>
  <c r="AW229" i="100"/>
  <c r="BB231" i="100"/>
  <c r="AS237" i="100"/>
  <c r="BL237" i="100"/>
  <c r="AW239" i="100"/>
  <c r="BP239" i="100"/>
  <c r="BB241" i="100"/>
  <c r="BT241" i="100"/>
  <c r="BG201" i="103"/>
  <c r="BH201" i="103" s="1"/>
  <c r="AW211" i="103"/>
  <c r="BB215" i="103"/>
  <c r="BT215" i="103"/>
  <c r="AM219" i="103"/>
  <c r="BZ227" i="95"/>
  <c r="BL209" i="97"/>
  <c r="AW235" i="97"/>
  <c r="BP235" i="97"/>
  <c r="BB237" i="97"/>
  <c r="AO239" i="97"/>
  <c r="BG239" i="97"/>
  <c r="BH239" i="97" s="1"/>
  <c r="BB205" i="100"/>
  <c r="BT205" i="100"/>
  <c r="AU213" i="101"/>
  <c r="BN213" i="101"/>
  <c r="AY215" i="101"/>
  <c r="BR215" i="101"/>
  <c r="AO223" i="101"/>
  <c r="BG223" i="101"/>
  <c r="BH223" i="101" s="1"/>
  <c r="BX223" i="101"/>
  <c r="BJ243" i="101"/>
  <c r="BZ243" i="101"/>
  <c r="BB203" i="102"/>
  <c r="BT203" i="102"/>
  <c r="BX205" i="102"/>
  <c r="AS209" i="102"/>
  <c r="BL209" i="102"/>
  <c r="AU211" i="102"/>
  <c r="AY213" i="102"/>
  <c r="BR213" i="102"/>
  <c r="AO221" i="102"/>
  <c r="BG221" i="102"/>
  <c r="BH221" i="102" s="1"/>
  <c r="BX221" i="102"/>
  <c r="BP235" i="102"/>
  <c r="BB237" i="102"/>
  <c r="BT237" i="102"/>
  <c r="AO239" i="102"/>
  <c r="BG239" i="102"/>
  <c r="BH239" i="102" s="1"/>
  <c r="BX239" i="102"/>
  <c r="AQ241" i="102"/>
  <c r="BJ241" i="102"/>
  <c r="AY201" i="103"/>
  <c r="BR201" i="103"/>
  <c r="AS201" i="103"/>
  <c r="BL201" i="103"/>
  <c r="BN203" i="103"/>
  <c r="AY205" i="103"/>
  <c r="BR205" i="103"/>
  <c r="AY207" i="103"/>
  <c r="BR207" i="103"/>
  <c r="AY209" i="103"/>
  <c r="BR209" i="103"/>
  <c r="AQ211" i="103"/>
  <c r="BJ211" i="103"/>
  <c r="BZ211" i="103"/>
  <c r="BB211" i="103"/>
  <c r="AU213" i="103"/>
  <c r="BN213" i="103"/>
  <c r="BX213" i="103"/>
  <c r="AU215" i="103"/>
  <c r="AO215" i="103"/>
  <c r="BG215" i="103"/>
  <c r="BH215" i="103" s="1"/>
  <c r="BX215" i="103"/>
  <c r="AW219" i="103"/>
  <c r="BP219" i="103"/>
  <c r="AW221" i="103"/>
  <c r="BP221" i="103"/>
  <c r="AS227" i="103"/>
  <c r="BL227" i="103"/>
  <c r="BD229" i="103"/>
  <c r="BE229" i="103" s="1"/>
  <c r="AW229" i="103"/>
  <c r="BP229" i="103"/>
  <c r="AO235" i="103"/>
  <c r="BG235" i="103"/>
  <c r="BH235" i="103" s="1"/>
  <c r="BX235" i="103"/>
  <c r="AS237" i="103"/>
  <c r="BL237" i="103"/>
  <c r="BP239" i="103"/>
  <c r="AW241" i="103"/>
  <c r="BP241" i="103"/>
  <c r="AW245" i="103"/>
  <c r="BP245" i="103"/>
  <c r="BB179" i="103"/>
  <c r="BT179" i="103"/>
  <c r="BX225" i="103"/>
  <c r="BG225" i="103"/>
  <c r="BH225" i="103" s="1"/>
  <c r="AO225" i="103"/>
  <c r="BP227" i="101"/>
  <c r="AW227" i="101"/>
  <c r="BB235" i="103"/>
  <c r="BT235" i="103"/>
  <c r="AO237" i="103"/>
  <c r="BG237" i="103"/>
  <c r="BH237" i="103" s="1"/>
  <c r="BX237" i="103"/>
  <c r="AS239" i="103"/>
  <c r="BL239" i="103"/>
  <c r="AS241" i="103"/>
  <c r="BL241" i="103"/>
  <c r="BB27" i="103"/>
  <c r="BT25" i="99"/>
  <c r="BB25" i="99"/>
  <c r="BL69" i="95"/>
  <c r="BN225" i="98"/>
  <c r="AU225" i="98"/>
  <c r="BR227" i="95"/>
  <c r="AY227" i="95"/>
  <c r="BX65" i="98"/>
  <c r="AW239" i="97"/>
  <c r="BB245" i="97"/>
  <c r="AO181" i="97"/>
  <c r="AW223" i="99"/>
  <c r="BP223" i="99"/>
  <c r="AO237" i="99"/>
  <c r="BG237" i="99"/>
  <c r="BH237" i="99" s="1"/>
  <c r="BX237" i="99"/>
  <c r="AS239" i="99"/>
  <c r="BL239" i="99"/>
  <c r="AW241" i="99"/>
  <c r="BP241" i="99"/>
  <c r="AQ203" i="101"/>
  <c r="BJ203" i="101"/>
  <c r="BZ203" i="101"/>
  <c r="BD205" i="101"/>
  <c r="BE205" i="101" s="1"/>
  <c r="BB211" i="101"/>
  <c r="BT211" i="101"/>
  <c r="AY225" i="101"/>
  <c r="BR225" i="101"/>
  <c r="BG237" i="101"/>
  <c r="BH237" i="101" s="1"/>
  <c r="BX237" i="101"/>
  <c r="BR237" i="101"/>
  <c r="AS239" i="101"/>
  <c r="BL239" i="101"/>
  <c r="AW241" i="101"/>
  <c r="BG181" i="101"/>
  <c r="BH181" i="101" s="1"/>
  <c r="AQ223" i="103"/>
  <c r="BJ223" i="103"/>
  <c r="BZ223" i="103"/>
  <c r="BP227" i="99"/>
  <c r="BZ73" i="103"/>
  <c r="BD69" i="96"/>
  <c r="BE69" i="96" s="1"/>
  <c r="AY33" i="97"/>
  <c r="BR33" i="97"/>
  <c r="AY37" i="97"/>
  <c r="BR37" i="97"/>
  <c r="BP231" i="97"/>
  <c r="BB191" i="97"/>
  <c r="BT191" i="97"/>
  <c r="BR67" i="97"/>
  <c r="AY67" i="97"/>
  <c r="AO67" i="97"/>
  <c r="AS97" i="96"/>
  <c r="AS141" i="96"/>
  <c r="AW109" i="96"/>
  <c r="BP109" i="96"/>
  <c r="AW153" i="96"/>
  <c r="BP153" i="96"/>
  <c r="AQ31" i="96"/>
  <c r="BJ31" i="96"/>
  <c r="BZ31" i="96"/>
  <c r="AM203" i="96"/>
  <c r="BV203" i="96"/>
  <c r="AW203" i="96"/>
  <c r="BP203" i="96"/>
  <c r="BZ205" i="96"/>
  <c r="BB205" i="96"/>
  <c r="BT205" i="96"/>
  <c r="AM207" i="96"/>
  <c r="BD207" i="96"/>
  <c r="BE207" i="96" s="1"/>
  <c r="BV207" i="96"/>
  <c r="AW211" i="96"/>
  <c r="BP211" i="96"/>
  <c r="AQ211" i="96"/>
  <c r="BJ211" i="96"/>
  <c r="BZ211" i="96"/>
  <c r="AU213" i="96"/>
  <c r="BN213" i="96"/>
  <c r="AO219" i="96"/>
  <c r="AY229" i="95"/>
  <c r="BR229" i="95"/>
  <c r="AM231" i="95"/>
  <c r="BD231" i="95"/>
  <c r="BE231" i="95" s="1"/>
  <c r="BV231" i="95"/>
  <c r="AQ227" i="95"/>
  <c r="AQ93" i="95"/>
  <c r="AW67" i="95"/>
  <c r="AS229" i="95"/>
  <c r="BL229" i="95"/>
  <c r="AW231" i="95"/>
  <c r="BP231" i="95"/>
  <c r="BR71" i="97"/>
  <c r="AY71" i="97"/>
  <c r="BN69" i="97"/>
  <c r="AU69" i="97"/>
  <c r="BZ67" i="97"/>
  <c r="AU171" i="97"/>
  <c r="BN171" i="97"/>
  <c r="BX227" i="97"/>
  <c r="BR147" i="97"/>
  <c r="BL193" i="97"/>
  <c r="AS193" i="97"/>
  <c r="BT69" i="97"/>
  <c r="BB69" i="97"/>
  <c r="AW67" i="97"/>
  <c r="BL61" i="97"/>
  <c r="AW151" i="97"/>
  <c r="AS227" i="97"/>
  <c r="BL227" i="97"/>
  <c r="AW229" i="97"/>
  <c r="BP229" i="97"/>
  <c r="AM137" i="97"/>
  <c r="AM227" i="96"/>
  <c r="BZ225" i="96"/>
  <c r="BJ225" i="96"/>
  <c r="BP225" i="96"/>
  <c r="BN223" i="96"/>
  <c r="AM217" i="96"/>
  <c r="AW107" i="96"/>
  <c r="BP107" i="96"/>
  <c r="BL231" i="96"/>
  <c r="AU237" i="96"/>
  <c r="BN237" i="96"/>
  <c r="BD245" i="96"/>
  <c r="BE245" i="96" s="1"/>
  <c r="AW245" i="96"/>
  <c r="BP245" i="96"/>
  <c r="BB183" i="96"/>
  <c r="BT183" i="96"/>
  <c r="AO225" i="96"/>
  <c r="AM147" i="96"/>
  <c r="BD147" i="96"/>
  <c r="BE147" i="96" s="1"/>
  <c r="BG153" i="96"/>
  <c r="BH153" i="96" s="1"/>
  <c r="AW169" i="96"/>
  <c r="BP169" i="96"/>
  <c r="AW173" i="96"/>
  <c r="BP173" i="96"/>
  <c r="AW87" i="96"/>
  <c r="BP87" i="96"/>
  <c r="BT93" i="96"/>
  <c r="BV95" i="96"/>
  <c r="AM111" i="96"/>
  <c r="BD111" i="96"/>
  <c r="BE111" i="96" s="1"/>
  <c r="BV111" i="96"/>
  <c r="AM43" i="96"/>
  <c r="BD43" i="96"/>
  <c r="BE43" i="96" s="1"/>
  <c r="BV43" i="96"/>
  <c r="AW115" i="96"/>
  <c r="BP115" i="96"/>
  <c r="BG141" i="96"/>
  <c r="BH141" i="96" s="1"/>
  <c r="AS173" i="96"/>
  <c r="AW207" i="96"/>
  <c r="BP207" i="96"/>
  <c r="AO243" i="95"/>
  <c r="BX243" i="95"/>
  <c r="AQ89" i="95"/>
  <c r="BJ99" i="95"/>
  <c r="AQ117" i="95"/>
  <c r="BP123" i="95"/>
  <c r="BT127" i="95"/>
  <c r="BN127" i="95"/>
  <c r="BR129" i="95"/>
  <c r="AM133" i="95"/>
  <c r="BD133" i="95"/>
  <c r="BE133" i="95" s="1"/>
  <c r="AQ141" i="95"/>
  <c r="BZ141" i="95"/>
  <c r="BZ147" i="95"/>
  <c r="AW151" i="95"/>
  <c r="AQ169" i="95"/>
  <c r="BZ169" i="95"/>
  <c r="BJ173" i="95"/>
  <c r="BZ173" i="95"/>
  <c r="AQ181" i="95"/>
  <c r="BJ181" i="95"/>
  <c r="BZ181" i="95"/>
  <c r="BB103" i="95"/>
  <c r="BT103" i="95"/>
  <c r="AU91" i="95"/>
  <c r="BP81" i="95"/>
  <c r="AM31" i="95"/>
  <c r="BN221" i="95"/>
  <c r="AW223" i="95"/>
  <c r="BP223" i="95"/>
  <c r="BL241" i="95"/>
  <c r="BD233" i="95"/>
  <c r="BE233" i="95" s="1"/>
  <c r="BV233" i="95"/>
  <c r="BX215" i="101"/>
  <c r="AO215" i="101"/>
  <c r="BG215" i="101"/>
  <c r="BH215" i="101" s="1"/>
  <c r="BG49" i="94"/>
  <c r="BH49" i="94" s="1"/>
  <c r="BB189" i="94"/>
  <c r="BT189" i="94"/>
  <c r="BP95" i="94"/>
  <c r="BX201" i="94"/>
  <c r="BR191" i="94"/>
  <c r="BV183" i="94"/>
  <c r="BT115" i="94"/>
  <c r="AS123" i="94"/>
  <c r="BT161" i="94"/>
  <c r="BB165" i="94"/>
  <c r="BT165" i="94"/>
  <c r="BB167" i="94"/>
  <c r="BT167" i="94"/>
  <c r="AM183" i="94"/>
  <c r="BD183" i="94"/>
  <c r="BE183" i="94" s="1"/>
  <c r="AW227" i="94"/>
  <c r="AY213" i="94"/>
  <c r="BT187" i="94"/>
  <c r="BB179" i="94"/>
  <c r="BB175" i="94"/>
  <c r="BT175" i="94"/>
  <c r="BT179" i="94"/>
  <c r="BB187" i="94"/>
  <c r="AO101" i="94"/>
  <c r="AW51" i="94"/>
  <c r="AS117" i="94"/>
  <c r="BB127" i="94"/>
  <c r="BT127" i="94"/>
  <c r="AU171" i="94"/>
  <c r="BB183" i="94"/>
  <c r="BT183" i="94"/>
  <c r="AO85" i="94"/>
  <c r="BL203" i="94"/>
  <c r="BV245" i="94"/>
  <c r="BR233" i="94"/>
  <c r="AY233" i="94"/>
  <c r="AU249" i="94"/>
  <c r="BN249" i="94"/>
  <c r="AW31" i="94"/>
  <c r="BP31" i="94"/>
  <c r="AW205" i="94"/>
  <c r="BP205" i="94"/>
  <c r="AU129" i="94"/>
  <c r="BB59" i="94"/>
  <c r="AS55" i="94"/>
  <c r="AO21" i="94"/>
  <c r="AU231" i="93"/>
  <c r="BV93" i="93"/>
  <c r="AM91" i="94"/>
  <c r="BD91" i="94"/>
  <c r="BE91" i="94" s="1"/>
  <c r="AM171" i="94"/>
  <c r="BD171" i="94"/>
  <c r="BE171" i="94" s="1"/>
  <c r="BV171" i="94"/>
  <c r="BR203" i="94"/>
  <c r="AY101" i="94"/>
  <c r="BR101" i="94"/>
  <c r="BB73" i="94"/>
  <c r="AS69" i="94"/>
  <c r="BG63" i="94"/>
  <c r="BH63" i="94" s="1"/>
  <c r="AO63" i="94"/>
  <c r="BT103" i="94"/>
  <c r="BB129" i="94"/>
  <c r="BT129" i="94"/>
  <c r="AO133" i="94"/>
  <c r="BG133" i="94"/>
  <c r="BH133" i="94" s="1"/>
  <c r="BX133" i="94"/>
  <c r="AS135" i="94"/>
  <c r="BL135" i="94"/>
  <c r="AW139" i="94"/>
  <c r="BP139" i="94"/>
  <c r="BB147" i="94"/>
  <c r="BT147" i="94"/>
  <c r="BB153" i="94"/>
  <c r="BT153" i="94"/>
  <c r="BB157" i="94"/>
  <c r="BT157" i="94"/>
  <c r="AO201" i="94"/>
  <c r="BG201" i="94"/>
  <c r="BH201" i="94" s="1"/>
  <c r="AO241" i="97"/>
  <c r="BG241" i="97"/>
  <c r="BH241" i="97" s="1"/>
  <c r="BX241" i="97"/>
  <c r="BG243" i="95"/>
  <c r="BH243" i="95" s="1"/>
  <c r="BT197" i="94"/>
  <c r="BR113" i="93"/>
  <c r="BX185" i="93"/>
  <c r="BB207" i="99"/>
  <c r="BT207" i="99"/>
  <c r="BX207" i="100"/>
  <c r="AO207" i="100"/>
  <c r="BG207" i="100"/>
  <c r="BH207" i="100" s="1"/>
  <c r="BX177" i="93"/>
  <c r="BX173" i="93"/>
  <c r="BZ159" i="103"/>
  <c r="BX217" i="103"/>
  <c r="AU241" i="103"/>
  <c r="AQ51" i="103"/>
  <c r="BJ51" i="103"/>
  <c r="BZ51" i="103"/>
  <c r="AU55" i="103"/>
  <c r="AU57" i="103"/>
  <c r="BN57" i="103"/>
  <c r="AU59" i="103"/>
  <c r="BN59" i="103"/>
  <c r="AY61" i="103"/>
  <c r="BR61" i="103"/>
  <c r="AY79" i="103"/>
  <c r="AM81" i="103"/>
  <c r="AY107" i="103"/>
  <c r="BR107" i="103"/>
  <c r="AM111" i="103"/>
  <c r="BD111" i="103"/>
  <c r="BE111" i="103" s="1"/>
  <c r="AW155" i="103"/>
  <c r="BP155" i="103"/>
  <c r="AM165" i="103"/>
  <c r="BD165" i="103"/>
  <c r="BE165" i="103" s="1"/>
  <c r="AM169" i="103"/>
  <c r="BD169" i="103"/>
  <c r="BE169" i="103" s="1"/>
  <c r="BV169" i="103"/>
  <c r="AM175" i="103"/>
  <c r="BD175" i="103"/>
  <c r="BE175" i="103" s="1"/>
  <c r="BV175" i="103"/>
  <c r="AU77" i="103"/>
  <c r="BN77" i="103"/>
  <c r="AM23" i="103"/>
  <c r="BD23" i="103"/>
  <c r="BE23" i="103" s="1"/>
  <c r="AW59" i="103"/>
  <c r="AY93" i="103"/>
  <c r="BR93" i="103"/>
  <c r="AY97" i="103"/>
  <c r="BD107" i="103"/>
  <c r="BE107" i="103" s="1"/>
  <c r="BV107" i="103"/>
  <c r="BL127" i="103"/>
  <c r="AW145" i="103"/>
  <c r="BP145" i="103"/>
  <c r="AS25" i="103"/>
  <c r="AS207" i="102"/>
  <c r="BL207" i="102"/>
  <c r="BL227" i="102"/>
  <c r="AW229" i="102"/>
  <c r="BP229" i="102"/>
  <c r="BP27" i="102"/>
  <c r="AW27" i="102"/>
  <c r="AU133" i="102"/>
  <c r="BJ91" i="102"/>
  <c r="BZ91" i="102"/>
  <c r="BL93" i="102"/>
  <c r="BT97" i="102"/>
  <c r="AM105" i="102"/>
  <c r="BV105" i="102"/>
  <c r="AW105" i="102"/>
  <c r="BP105" i="102"/>
  <c r="BD45" i="102"/>
  <c r="BE45" i="102" s="1"/>
  <c r="AW45" i="102"/>
  <c r="BP45" i="102"/>
  <c r="AQ109" i="102"/>
  <c r="BJ109" i="102"/>
  <c r="BZ109" i="102"/>
  <c r="BT109" i="102"/>
  <c r="AM111" i="102"/>
  <c r="BD111" i="102"/>
  <c r="BE111" i="102" s="1"/>
  <c r="BV111" i="102"/>
  <c r="BP115" i="102"/>
  <c r="AQ115" i="102"/>
  <c r="BZ115" i="102"/>
  <c r="BN127" i="102"/>
  <c r="BG127" i="102"/>
  <c r="BH127" i="102" s="1"/>
  <c r="AS135" i="102"/>
  <c r="AS141" i="102"/>
  <c r="AY145" i="102"/>
  <c r="BG203" i="102"/>
  <c r="BH203" i="102" s="1"/>
  <c r="AS205" i="102"/>
  <c r="BL205" i="102"/>
  <c r="BL27" i="102"/>
  <c r="BZ73" i="102"/>
  <c r="BV71" i="102"/>
  <c r="BN63" i="102"/>
  <c r="AU63" i="102"/>
  <c r="BR193" i="102"/>
  <c r="BX65" i="102"/>
  <c r="BZ27" i="102"/>
  <c r="BG133" i="102"/>
  <c r="BH133" i="102" s="1"/>
  <c r="BB131" i="102"/>
  <c r="AU57" i="101"/>
  <c r="BN57" i="101"/>
  <c r="BN59" i="101"/>
  <c r="BN61" i="101"/>
  <c r="BD83" i="101"/>
  <c r="BE83" i="101" s="1"/>
  <c r="AY107" i="101"/>
  <c r="BR107" i="101"/>
  <c r="AM111" i="101"/>
  <c r="BD111" i="101"/>
  <c r="BE111" i="101" s="1"/>
  <c r="BV111" i="101"/>
  <c r="AS29" i="101"/>
  <c r="AW43" i="101"/>
  <c r="BP43" i="101"/>
  <c r="BZ113" i="101"/>
  <c r="BP119" i="101"/>
  <c r="AO125" i="101"/>
  <c r="BG125" i="101"/>
  <c r="BH125" i="101" s="1"/>
  <c r="BX125" i="101"/>
  <c r="AW137" i="101"/>
  <c r="BP137" i="101"/>
  <c r="AW147" i="101"/>
  <c r="BP147" i="101"/>
  <c r="BB151" i="101"/>
  <c r="BT155" i="101"/>
  <c r="BB157" i="101"/>
  <c r="AQ165" i="101"/>
  <c r="BJ165" i="101"/>
  <c r="AQ171" i="101"/>
  <c r="BJ177" i="101"/>
  <c r="BL179" i="101"/>
  <c r="AS187" i="101"/>
  <c r="BT75" i="101"/>
  <c r="BP35" i="101"/>
  <c r="AW41" i="101"/>
  <c r="BP41" i="101"/>
  <c r="BB53" i="101"/>
  <c r="BT53" i="101"/>
  <c r="AO55" i="101"/>
  <c r="BX55" i="101"/>
  <c r="AO57" i="101"/>
  <c r="BG57" i="101"/>
  <c r="BH57" i="101" s="1"/>
  <c r="AO59" i="101"/>
  <c r="BG59" i="101"/>
  <c r="BH59" i="101" s="1"/>
  <c r="BX59" i="101"/>
  <c r="BG61" i="101"/>
  <c r="BH61" i="101" s="1"/>
  <c r="BX61" i="101"/>
  <c r="AS63" i="101"/>
  <c r="BL63" i="101"/>
  <c r="AS81" i="101"/>
  <c r="BL81" i="101"/>
  <c r="BP83" i="101"/>
  <c r="AQ83" i="101"/>
  <c r="BJ83" i="101"/>
  <c r="AS87" i="101"/>
  <c r="AM93" i="101"/>
  <c r="BD93" i="101"/>
  <c r="BE93" i="101" s="1"/>
  <c r="BV93" i="101"/>
  <c r="BP93" i="101"/>
  <c r="BX95" i="101"/>
  <c r="AY95" i="101"/>
  <c r="BR95" i="101"/>
  <c r="BJ99" i="101"/>
  <c r="BZ99" i="101"/>
  <c r="AS107" i="101"/>
  <c r="BL107" i="101"/>
  <c r="AM107" i="101"/>
  <c r="BD107" i="101"/>
  <c r="BE107" i="101" s="1"/>
  <c r="BV107" i="101"/>
  <c r="AS47" i="101"/>
  <c r="BL47" i="101"/>
  <c r="AM47" i="101"/>
  <c r="BD47" i="101"/>
  <c r="BE47" i="101" s="1"/>
  <c r="BV47" i="101"/>
  <c r="BN109" i="101"/>
  <c r="AW111" i="101"/>
  <c r="BP111" i="101"/>
  <c r="BJ111" i="101"/>
  <c r="AY113" i="101"/>
  <c r="AS113" i="101"/>
  <c r="AU179" i="101"/>
  <c r="BR71" i="101"/>
  <c r="AY71" i="101"/>
  <c r="BN65" i="101"/>
  <c r="BG227" i="101"/>
  <c r="BH227" i="101" s="1"/>
  <c r="AO227" i="101"/>
  <c r="AY111" i="101"/>
  <c r="BR111" i="101"/>
  <c r="AU123" i="101"/>
  <c r="BV129" i="101"/>
  <c r="BT93" i="100"/>
  <c r="AM95" i="100"/>
  <c r="BV95" i="100"/>
  <c r="BG99" i="100"/>
  <c r="BH99" i="100" s="1"/>
  <c r="BX99" i="100"/>
  <c r="BJ107" i="100"/>
  <c r="BZ107" i="100"/>
  <c r="AQ47" i="100"/>
  <c r="BJ47" i="100"/>
  <c r="BZ47" i="100"/>
  <c r="BN111" i="100"/>
  <c r="AW113" i="100"/>
  <c r="BP113" i="100"/>
  <c r="BB117" i="100"/>
  <c r="AM119" i="100"/>
  <c r="BD119" i="100"/>
  <c r="BE119" i="100" s="1"/>
  <c r="AQ123" i="100"/>
  <c r="BJ123" i="100"/>
  <c r="BZ123" i="100"/>
  <c r="AU125" i="100"/>
  <c r="BN125" i="100"/>
  <c r="AY129" i="100"/>
  <c r="BR129" i="100"/>
  <c r="AM137" i="100"/>
  <c r="BD137" i="100"/>
  <c r="BE137" i="100" s="1"/>
  <c r="BV137" i="100"/>
  <c r="AM143" i="100"/>
  <c r="BD143" i="100"/>
  <c r="BE143" i="100" s="1"/>
  <c r="BV143" i="100"/>
  <c r="AM147" i="100"/>
  <c r="BX27" i="100"/>
  <c r="BG27" i="100"/>
  <c r="BH27" i="100" s="1"/>
  <c r="AO227" i="100"/>
  <c r="AY67" i="100"/>
  <c r="BN233" i="99"/>
  <c r="BB39" i="99"/>
  <c r="BT39" i="99"/>
  <c r="AM121" i="99"/>
  <c r="BD121" i="99"/>
  <c r="BE121" i="99" s="1"/>
  <c r="BV121" i="99"/>
  <c r="AQ125" i="99"/>
  <c r="BJ125" i="99"/>
  <c r="BZ125" i="99"/>
  <c r="AU127" i="99"/>
  <c r="BN127" i="99"/>
  <c r="AY131" i="99"/>
  <c r="BR131" i="99"/>
  <c r="AM139" i="99"/>
  <c r="BD139" i="99"/>
  <c r="BE139" i="99" s="1"/>
  <c r="BV139" i="99"/>
  <c r="AM145" i="99"/>
  <c r="BD145" i="99"/>
  <c r="BE145" i="99" s="1"/>
  <c r="BV145" i="99"/>
  <c r="AM149" i="99"/>
  <c r="BD149" i="99"/>
  <c r="BE149" i="99" s="1"/>
  <c r="BV149" i="99"/>
  <c r="BV105" i="99"/>
  <c r="AS209" i="99"/>
  <c r="BL229" i="99"/>
  <c r="BJ241" i="99"/>
  <c r="BX57" i="99"/>
  <c r="AO89" i="99"/>
  <c r="AO97" i="99"/>
  <c r="BG97" i="99"/>
  <c r="BH97" i="99" s="1"/>
  <c r="BX97" i="99"/>
  <c r="BB131" i="99"/>
  <c r="AO139" i="99"/>
  <c r="BG139" i="99"/>
  <c r="BH139" i="99" s="1"/>
  <c r="AO145" i="99"/>
  <c r="BG145" i="99"/>
  <c r="BH145" i="99" s="1"/>
  <c r="BX145" i="99"/>
  <c r="AO149" i="99"/>
  <c r="BG149" i="99"/>
  <c r="BH149" i="99" s="1"/>
  <c r="AQ151" i="99"/>
  <c r="BZ227" i="99"/>
  <c r="BJ227" i="99"/>
  <c r="AQ227" i="99"/>
  <c r="BT21" i="99"/>
  <c r="BX203" i="99"/>
  <c r="BN227" i="99"/>
  <c r="AU227" i="99"/>
  <c r="AM219" i="99"/>
  <c r="BP213" i="98"/>
  <c r="BL69" i="98"/>
  <c r="BT115" i="98"/>
  <c r="AS157" i="98"/>
  <c r="AS159" i="98"/>
  <c r="AS223" i="98"/>
  <c r="BD223" i="98"/>
  <c r="BE223" i="98" s="1"/>
  <c r="AO245" i="98"/>
  <c r="AS181" i="98"/>
  <c r="BG225" i="98"/>
  <c r="BH225" i="98" s="1"/>
  <c r="AO225" i="98"/>
  <c r="BD71" i="97"/>
  <c r="BE71" i="97" s="1"/>
  <c r="AW51" i="97"/>
  <c r="AU93" i="97"/>
  <c r="BP95" i="97"/>
  <c r="BJ71" i="97"/>
  <c r="AQ71" i="97"/>
  <c r="AO191" i="97"/>
  <c r="BG191" i="97"/>
  <c r="BH191" i="97" s="1"/>
  <c r="BX191" i="97"/>
  <c r="BV75" i="97"/>
  <c r="BV81" i="97"/>
  <c r="BD81" i="97"/>
  <c r="BE81" i="97" s="1"/>
  <c r="AM81" i="97"/>
  <c r="BR79" i="97"/>
  <c r="AY79" i="97"/>
  <c r="AO203" i="97"/>
  <c r="BG203" i="97"/>
  <c r="BH203" i="97" s="1"/>
  <c r="BX203" i="97"/>
  <c r="AS205" i="97"/>
  <c r="BL205" i="97"/>
  <c r="AW245" i="97"/>
  <c r="BX201" i="97"/>
  <c r="AM201" i="96"/>
  <c r="BD201" i="96"/>
  <c r="BE201" i="96" s="1"/>
  <c r="BV201" i="96"/>
  <c r="BB159" i="96"/>
  <c r="AS201" i="96"/>
  <c r="BB207" i="96"/>
  <c r="BT207" i="96"/>
  <c r="AM209" i="96"/>
  <c r="BD209" i="96"/>
  <c r="BE209" i="96" s="1"/>
  <c r="BV209" i="96"/>
  <c r="AU215" i="96"/>
  <c r="BB223" i="96"/>
  <c r="BT223" i="96"/>
  <c r="BB227" i="96"/>
  <c r="BT227" i="96"/>
  <c r="AO229" i="96"/>
  <c r="BG229" i="96"/>
  <c r="BH229" i="96" s="1"/>
  <c r="BX229" i="96"/>
  <c r="AQ235" i="96"/>
  <c r="BJ235" i="96"/>
  <c r="BZ235" i="96"/>
  <c r="AY239" i="96"/>
  <c r="BR239" i="96"/>
  <c r="AM245" i="96"/>
  <c r="BV245" i="96"/>
  <c r="AQ183" i="96"/>
  <c r="BJ183" i="96"/>
  <c r="BZ183" i="96"/>
  <c r="BR225" i="96"/>
  <c r="BB213" i="96"/>
  <c r="BT213" i="96"/>
  <c r="BG219" i="96"/>
  <c r="BH219" i="96" s="1"/>
  <c r="BX219" i="96"/>
  <c r="AQ221" i="96"/>
  <c r="BJ221" i="96"/>
  <c r="BZ221" i="96"/>
  <c r="AS241" i="96"/>
  <c r="BL241" i="96"/>
  <c r="BV117" i="95"/>
  <c r="AY213" i="95"/>
  <c r="BR213" i="95"/>
  <c r="AM215" i="95"/>
  <c r="BD215" i="95"/>
  <c r="BE215" i="95" s="1"/>
  <c r="BV215" i="95"/>
  <c r="BN243" i="95"/>
  <c r="BN69" i="95"/>
  <c r="BL61" i="95"/>
  <c r="AS61" i="95"/>
  <c r="BT197" i="95"/>
  <c r="BB197" i="95"/>
  <c r="BD109" i="95"/>
  <c r="BE109" i="95" s="1"/>
  <c r="BB161" i="94"/>
  <c r="BZ233" i="94"/>
  <c r="BJ233" i="94"/>
  <c r="AQ233" i="94"/>
  <c r="BR241" i="94"/>
  <c r="AY241" i="94"/>
  <c r="BR225" i="94"/>
  <c r="AW245" i="94"/>
  <c r="BV121" i="95"/>
  <c r="AQ153" i="95"/>
  <c r="BJ153" i="95"/>
  <c r="AW165" i="95"/>
  <c r="BP165" i="95"/>
  <c r="AM169" i="95"/>
  <c r="BD169" i="95"/>
  <c r="BE169" i="95" s="1"/>
  <c r="BV169" i="95"/>
  <c r="AM173" i="95"/>
  <c r="BD173" i="95"/>
  <c r="BE173" i="95" s="1"/>
  <c r="BV173" i="95"/>
  <c r="AY209" i="95"/>
  <c r="BR209" i="95"/>
  <c r="AS213" i="95"/>
  <c r="BL213" i="95"/>
  <c r="AW215" i="95"/>
  <c r="AS217" i="95"/>
  <c r="BL217" i="95"/>
  <c r="AU69" i="95"/>
  <c r="BZ67" i="95"/>
  <c r="AU205" i="95"/>
  <c r="BN205" i="95"/>
  <c r="BR207" i="95"/>
  <c r="AO213" i="95"/>
  <c r="BG213" i="95"/>
  <c r="BH213" i="95" s="1"/>
  <c r="BX213" i="95"/>
  <c r="AS215" i="95"/>
  <c r="BL215" i="95"/>
  <c r="BD155" i="95"/>
  <c r="BE155" i="95" s="1"/>
  <c r="BV155" i="95"/>
  <c r="AM159" i="95"/>
  <c r="BD159" i="95"/>
  <c r="BE159" i="95" s="1"/>
  <c r="BV159" i="95"/>
  <c r="AS209" i="95"/>
  <c r="BL209" i="95"/>
  <c r="AU27" i="95"/>
  <c r="AY129" i="95"/>
  <c r="AS195" i="95"/>
  <c r="BL195" i="95"/>
  <c r="AO205" i="95"/>
  <c r="BG205" i="95"/>
  <c r="BH205" i="95" s="1"/>
  <c r="BX205" i="95"/>
  <c r="AS207" i="95"/>
  <c r="BL207" i="95"/>
  <c r="BV123" i="95"/>
  <c r="BJ127" i="95"/>
  <c r="BN129" i="95"/>
  <c r="BD151" i="95"/>
  <c r="BE151" i="95" s="1"/>
  <c r="BP225" i="95"/>
  <c r="AM115" i="96"/>
  <c r="BD115" i="96"/>
  <c r="BE115" i="96" s="1"/>
  <c r="BV115" i="96"/>
  <c r="AO79" i="96"/>
  <c r="BP175" i="96"/>
  <c r="BR91" i="96"/>
  <c r="BD227" i="96"/>
  <c r="BE227" i="96" s="1"/>
  <c r="BV227" i="96"/>
  <c r="AQ229" i="96"/>
  <c r="BJ229" i="96"/>
  <c r="BZ229" i="96"/>
  <c r="AM241" i="96"/>
  <c r="BD241" i="96"/>
  <c r="BE241" i="96" s="1"/>
  <c r="BV241" i="96"/>
  <c r="AQ225" i="96"/>
  <c r="AW225" i="96"/>
  <c r="BX25" i="96"/>
  <c r="BG25" i="96"/>
  <c r="BH25" i="96" s="1"/>
  <c r="AO25" i="96"/>
  <c r="BJ137" i="96"/>
  <c r="BN71" i="96"/>
  <c r="BJ69" i="96"/>
  <c r="BV67" i="96"/>
  <c r="BD67" i="96"/>
  <c r="BE67" i="96" s="1"/>
  <c r="AM67" i="96"/>
  <c r="BR61" i="96"/>
  <c r="AO55" i="96"/>
  <c r="AS59" i="96"/>
  <c r="BL59" i="96"/>
  <c r="AS77" i="96"/>
  <c r="BL77" i="96"/>
  <c r="AW83" i="96"/>
  <c r="BP83" i="96"/>
  <c r="AM109" i="96"/>
  <c r="BD109" i="96"/>
  <c r="BE109" i="96" s="1"/>
  <c r="AW113" i="96"/>
  <c r="BP113" i="96"/>
  <c r="AM99" i="96"/>
  <c r="BD99" i="96"/>
  <c r="BE99" i="96" s="1"/>
  <c r="BV99" i="96"/>
  <c r="AM123" i="96"/>
  <c r="BD123" i="96"/>
  <c r="BE123" i="96" s="1"/>
  <c r="BV123" i="96"/>
  <c r="AQ127" i="96"/>
  <c r="BJ127" i="96"/>
  <c r="BZ127" i="96"/>
  <c r="AM141" i="96"/>
  <c r="BD141" i="96"/>
  <c r="BE141" i="96" s="1"/>
  <c r="BV141" i="96"/>
  <c r="BV147" i="96"/>
  <c r="AM151" i="96"/>
  <c r="BD151" i="96"/>
  <c r="BE151" i="96" s="1"/>
  <c r="BV151" i="96"/>
  <c r="AW99" i="96"/>
  <c r="BP99" i="96"/>
  <c r="AW123" i="96"/>
  <c r="BP123" i="96"/>
  <c r="BB127" i="96"/>
  <c r="BT127" i="96"/>
  <c r="AO129" i="96"/>
  <c r="BG129" i="96"/>
  <c r="BH129" i="96" s="1"/>
  <c r="BX129" i="96"/>
  <c r="AS133" i="96"/>
  <c r="BL133" i="96"/>
  <c r="AW141" i="96"/>
  <c r="BP141" i="96"/>
  <c r="AW147" i="96"/>
  <c r="BP147" i="96"/>
  <c r="AW151" i="96"/>
  <c r="BP151" i="96"/>
  <c r="BT159" i="96"/>
  <c r="BB161" i="96"/>
  <c r="BL201" i="96"/>
  <c r="AM117" i="96"/>
  <c r="BD117" i="96"/>
  <c r="BE117" i="96" s="1"/>
  <c r="AU95" i="97"/>
  <c r="BN95" i="97"/>
  <c r="AU179" i="97"/>
  <c r="BN179" i="97"/>
  <c r="AS207" i="97"/>
  <c r="BL207" i="97"/>
  <c r="BR219" i="97"/>
  <c r="AM223" i="97"/>
  <c r="AY235" i="97"/>
  <c r="BD241" i="97"/>
  <c r="BE241" i="97" s="1"/>
  <c r="BN93" i="97"/>
  <c r="AU115" i="97"/>
  <c r="BN115" i="97"/>
  <c r="AU177" i="97"/>
  <c r="BN177" i="97"/>
  <c r="BG55" i="97"/>
  <c r="BH55" i="97" s="1"/>
  <c r="BG57" i="97"/>
  <c r="BH57" i="97" s="1"/>
  <c r="AW83" i="97"/>
  <c r="BB113" i="97"/>
  <c r="BJ67" i="97"/>
  <c r="AQ67" i="97"/>
  <c r="BV61" i="97"/>
  <c r="BD61" i="97"/>
  <c r="BE61" i="97" s="1"/>
  <c r="AM61" i="97"/>
  <c r="BZ71" i="97"/>
  <c r="BV69" i="97"/>
  <c r="BD69" i="97"/>
  <c r="BE69" i="97" s="1"/>
  <c r="AM69" i="97"/>
  <c r="BN61" i="97"/>
  <c r="BN217" i="97"/>
  <c r="AU217" i="97"/>
  <c r="AU107" i="97"/>
  <c r="BN107" i="97"/>
  <c r="AS211" i="97"/>
  <c r="BL211" i="97"/>
  <c r="AS201" i="97"/>
  <c r="BL201" i="97"/>
  <c r="AU95" i="98"/>
  <c r="BL121" i="98"/>
  <c r="BP125" i="98"/>
  <c r="BT127" i="98"/>
  <c r="BG131" i="98"/>
  <c r="BH131" i="98" s="1"/>
  <c r="BX131" i="98"/>
  <c r="AS139" i="98"/>
  <c r="BL139" i="98"/>
  <c r="AS145" i="98"/>
  <c r="BL145" i="98"/>
  <c r="AS149" i="98"/>
  <c r="BL149" i="98"/>
  <c r="AS21" i="98"/>
  <c r="BT51" i="98"/>
  <c r="AS119" i="98"/>
  <c r="BL119" i="98"/>
  <c r="BB121" i="98"/>
  <c r="BT121" i="98"/>
  <c r="AU121" i="98"/>
  <c r="BN121" i="98"/>
  <c r="BR125" i="98"/>
  <c r="AM127" i="98"/>
  <c r="BP131" i="98"/>
  <c r="AQ131" i="98"/>
  <c r="AU139" i="98"/>
  <c r="BN139" i="98"/>
  <c r="AU145" i="98"/>
  <c r="BN149" i="98"/>
  <c r="AS85" i="98"/>
  <c r="BL85" i="98"/>
  <c r="BL109" i="98"/>
  <c r="BL45" i="98"/>
  <c r="AS115" i="98"/>
  <c r="BL115" i="98"/>
  <c r="AU119" i="98"/>
  <c r="AU127" i="98"/>
  <c r="AO151" i="98"/>
  <c r="BG151" i="98"/>
  <c r="BH151" i="98" s="1"/>
  <c r="BX151" i="98"/>
  <c r="AQ177" i="98"/>
  <c r="AS179" i="98"/>
  <c r="BB39" i="98"/>
  <c r="AS53" i="98"/>
  <c r="AS57" i="98"/>
  <c r="BG91" i="98"/>
  <c r="BH91" i="98" s="1"/>
  <c r="BB115" i="98"/>
  <c r="AO121" i="98"/>
  <c r="BG121" i="98"/>
  <c r="BH121" i="98" s="1"/>
  <c r="BX121" i="98"/>
  <c r="AS125" i="98"/>
  <c r="BL125" i="98"/>
  <c r="AW127" i="98"/>
  <c r="BP127" i="98"/>
  <c r="BB131" i="98"/>
  <c r="BT131" i="98"/>
  <c r="AO139" i="98"/>
  <c r="BG139" i="98"/>
  <c r="BH139" i="98" s="1"/>
  <c r="BX139" i="98"/>
  <c r="AO145" i="98"/>
  <c r="BG145" i="98"/>
  <c r="BH145" i="98" s="1"/>
  <c r="BX145" i="98"/>
  <c r="AO149" i="98"/>
  <c r="BT187" i="98"/>
  <c r="BG133" i="98"/>
  <c r="BH133" i="98" s="1"/>
  <c r="AW197" i="98"/>
  <c r="BP197" i="98"/>
  <c r="BR193" i="98"/>
  <c r="AY207" i="98"/>
  <c r="BR207" i="98"/>
  <c r="AW221" i="98"/>
  <c r="AY227" i="98"/>
  <c r="BR227" i="98"/>
  <c r="BG181" i="98"/>
  <c r="BH181" i="98" s="1"/>
  <c r="BL225" i="98"/>
  <c r="AW231" i="99"/>
  <c r="BB205" i="99"/>
  <c r="AS211" i="99"/>
  <c r="BX241" i="99"/>
  <c r="BX227" i="99"/>
  <c r="BG227" i="99"/>
  <c r="BH227" i="99" s="1"/>
  <c r="AO227" i="99"/>
  <c r="BJ51" i="99"/>
  <c r="AU53" i="99"/>
  <c r="AU57" i="99"/>
  <c r="BN57" i="99"/>
  <c r="AM85" i="99"/>
  <c r="BG89" i="99"/>
  <c r="BH89" i="99" s="1"/>
  <c r="BX89" i="99"/>
  <c r="BP101" i="99"/>
  <c r="BV113" i="99"/>
  <c r="AO115" i="99"/>
  <c r="BG115" i="99"/>
  <c r="BH115" i="99" s="1"/>
  <c r="BX115" i="99"/>
  <c r="AU139" i="99"/>
  <c r="BR157" i="99"/>
  <c r="AO167" i="99"/>
  <c r="BX167" i="99"/>
  <c r="AS179" i="99"/>
  <c r="BL179" i="99"/>
  <c r="BJ73" i="99"/>
  <c r="BR69" i="99"/>
  <c r="AU63" i="99"/>
  <c r="BV195" i="99"/>
  <c r="BD195" i="99"/>
  <c r="BE195" i="99" s="1"/>
  <c r="AM195" i="99"/>
  <c r="BB51" i="99"/>
  <c r="BT51" i="99"/>
  <c r="AO53" i="99"/>
  <c r="BG53" i="99"/>
  <c r="BH53" i="99" s="1"/>
  <c r="BX53" i="99"/>
  <c r="AO55" i="99"/>
  <c r="BG55" i="99"/>
  <c r="BH55" i="99" s="1"/>
  <c r="BX55" i="99"/>
  <c r="AO57" i="99"/>
  <c r="BG57" i="99"/>
  <c r="BH57" i="99" s="1"/>
  <c r="AS61" i="99"/>
  <c r="BL61" i="99"/>
  <c r="AS79" i="99"/>
  <c r="BL79" i="99"/>
  <c r="AW85" i="99"/>
  <c r="BP85" i="99"/>
  <c r="AW113" i="99"/>
  <c r="BP113" i="99"/>
  <c r="AW163" i="99"/>
  <c r="BP163" i="99"/>
  <c r="AM99" i="99"/>
  <c r="BD99" i="99"/>
  <c r="BE99" i="99" s="1"/>
  <c r="BV99" i="99"/>
  <c r="AM105" i="99"/>
  <c r="BD105" i="99"/>
  <c r="BE105" i="99" s="1"/>
  <c r="AW203" i="99"/>
  <c r="BP203" i="99"/>
  <c r="AS213" i="99"/>
  <c r="BL213" i="99"/>
  <c r="AW215" i="99"/>
  <c r="AO225" i="99"/>
  <c r="BG225" i="99"/>
  <c r="BH225" i="99" s="1"/>
  <c r="AO243" i="99"/>
  <c r="BG243" i="99"/>
  <c r="BH243" i="99" s="1"/>
  <c r="BX243" i="99"/>
  <c r="BJ147" i="99"/>
  <c r="AQ147" i="99"/>
  <c r="AO73" i="99"/>
  <c r="AW69" i="99"/>
  <c r="AS63" i="99"/>
  <c r="AQ97" i="99"/>
  <c r="AW111" i="99"/>
  <c r="BP111" i="99"/>
  <c r="BN125" i="99"/>
  <c r="AQ35" i="100"/>
  <c r="BJ35" i="100"/>
  <c r="BZ35" i="100"/>
  <c r="AQ41" i="100"/>
  <c r="BJ41" i="100"/>
  <c r="BZ41" i="100"/>
  <c r="AM107" i="100"/>
  <c r="BV107" i="100"/>
  <c r="AS205" i="100"/>
  <c r="AQ215" i="100"/>
  <c r="BP241" i="100"/>
  <c r="BT247" i="100"/>
  <c r="BX135" i="100"/>
  <c r="AQ29" i="100"/>
  <c r="BJ29" i="100"/>
  <c r="BZ29" i="100"/>
  <c r="AM99" i="100"/>
  <c r="AU171" i="100"/>
  <c r="BN171" i="100"/>
  <c r="BN177" i="100"/>
  <c r="BN35" i="100"/>
  <c r="BD147" i="100"/>
  <c r="BE147" i="100" s="1"/>
  <c r="BV147" i="100"/>
  <c r="AO149" i="100"/>
  <c r="BG149" i="100"/>
  <c r="BH149" i="100" s="1"/>
  <c r="BX149" i="100"/>
  <c r="AQ151" i="100"/>
  <c r="BJ151" i="100"/>
  <c r="AQ155" i="100"/>
  <c r="BJ155" i="100"/>
  <c r="BZ155" i="100"/>
  <c r="AQ157" i="100"/>
  <c r="BJ157" i="100"/>
  <c r="AW165" i="100"/>
  <c r="BP165" i="100"/>
  <c r="AW171" i="100"/>
  <c r="BP171" i="100"/>
  <c r="AW177" i="100"/>
  <c r="BP177" i="100"/>
  <c r="BB203" i="100"/>
  <c r="BT203" i="100"/>
  <c r="AS225" i="100"/>
  <c r="BL225" i="100"/>
  <c r="AW231" i="100"/>
  <c r="BB109" i="100"/>
  <c r="BT109" i="100"/>
  <c r="AO35" i="100"/>
  <c r="BG35" i="100"/>
  <c r="BH35" i="100" s="1"/>
  <c r="BX35" i="100"/>
  <c r="AO41" i="100"/>
  <c r="BG41" i="100"/>
  <c r="BH41" i="100" s="1"/>
  <c r="BX41" i="100"/>
  <c r="BT47" i="100"/>
  <c r="AY47" i="101"/>
  <c r="AM23" i="101"/>
  <c r="BD23" i="101"/>
  <c r="BE23" i="101" s="1"/>
  <c r="BV23" i="101"/>
  <c r="AQ35" i="101"/>
  <c r="BZ35" i="101"/>
  <c r="AQ41" i="101"/>
  <c r="BJ41" i="101"/>
  <c r="BZ41" i="101"/>
  <c r="AY59" i="101"/>
  <c r="AU187" i="101"/>
  <c r="BN195" i="101"/>
  <c r="AU195" i="101"/>
  <c r="BX91" i="101"/>
  <c r="BB209" i="101"/>
  <c r="BT209" i="101"/>
  <c r="AU217" i="101"/>
  <c r="BB229" i="101"/>
  <c r="BT229" i="101"/>
  <c r="AO231" i="101"/>
  <c r="BG231" i="101"/>
  <c r="BH231" i="101" s="1"/>
  <c r="BX231" i="101"/>
  <c r="BB23" i="101"/>
  <c r="AO111" i="101"/>
  <c r="AW119" i="101"/>
  <c r="BB123" i="101"/>
  <c r="BL129" i="101"/>
  <c r="AW143" i="101"/>
  <c r="AO161" i="101"/>
  <c r="BG161" i="101"/>
  <c r="BH161" i="101" s="1"/>
  <c r="BX161" i="101"/>
  <c r="BL187" i="101"/>
  <c r="AU211" i="101"/>
  <c r="BN211" i="101"/>
  <c r="AO221" i="101"/>
  <c r="BG221" i="101"/>
  <c r="BH221" i="101" s="1"/>
  <c r="BX221" i="101"/>
  <c r="AY237" i="101"/>
  <c r="BD239" i="101"/>
  <c r="BE239" i="101" s="1"/>
  <c r="BV239" i="101"/>
  <c r="AQ241" i="101"/>
  <c r="BJ241" i="101"/>
  <c r="BZ241" i="101"/>
  <c r="BR181" i="101"/>
  <c r="BN227" i="101"/>
  <c r="AU227" i="101"/>
  <c r="BL27" i="101"/>
  <c r="AM135" i="101"/>
  <c r="BR133" i="101"/>
  <c r="AY133" i="101"/>
  <c r="BL97" i="102"/>
  <c r="AW221" i="102"/>
  <c r="BX29" i="102"/>
  <c r="AQ35" i="102"/>
  <c r="BZ35" i="102"/>
  <c r="BB35" i="102"/>
  <c r="BT35" i="102"/>
  <c r="AQ41" i="102"/>
  <c r="BJ41" i="102"/>
  <c r="BZ41" i="102"/>
  <c r="BB41" i="102"/>
  <c r="BT41" i="102"/>
  <c r="AO43" i="102"/>
  <c r="BX43" i="102"/>
  <c r="BG51" i="102"/>
  <c r="BH51" i="102" s="1"/>
  <c r="BB147" i="102"/>
  <c r="BT147" i="102"/>
  <c r="AU147" i="102"/>
  <c r="AM149" i="102"/>
  <c r="BD149" i="102"/>
  <c r="BE149" i="102" s="1"/>
  <c r="BV149" i="102"/>
  <c r="AW149" i="102"/>
  <c r="BP149" i="102"/>
  <c r="BD153" i="102"/>
  <c r="BE153" i="102" s="1"/>
  <c r="BV153" i="102"/>
  <c r="AW153" i="102"/>
  <c r="BP153" i="102"/>
  <c r="AM155" i="102"/>
  <c r="BD155" i="102"/>
  <c r="BE155" i="102" s="1"/>
  <c r="BV155" i="102"/>
  <c r="AW155" i="102"/>
  <c r="AQ159" i="102"/>
  <c r="BJ159" i="102"/>
  <c r="BZ159" i="102"/>
  <c r="BB159" i="102"/>
  <c r="BD165" i="102"/>
  <c r="BE165" i="102" s="1"/>
  <c r="BV165" i="102"/>
  <c r="AM169" i="102"/>
  <c r="BD169" i="102"/>
  <c r="BE169" i="102" s="1"/>
  <c r="BV169" i="102"/>
  <c r="AM175" i="102"/>
  <c r="BD175" i="102"/>
  <c r="BE175" i="102" s="1"/>
  <c r="AO185" i="102"/>
  <c r="BX185" i="102"/>
  <c r="AQ171" i="102"/>
  <c r="BZ171" i="102"/>
  <c r="AU203" i="102"/>
  <c r="AY205" i="102"/>
  <c r="BB207" i="102"/>
  <c r="BT207" i="102"/>
  <c r="BP219" i="102"/>
  <c r="AY221" i="102"/>
  <c r="BR221" i="102"/>
  <c r="BB227" i="102"/>
  <c r="AO229" i="102"/>
  <c r="BG229" i="102"/>
  <c r="BH229" i="102" s="1"/>
  <c r="BX229" i="102"/>
  <c r="AM245" i="102"/>
  <c r="AW51" i="103"/>
  <c r="BP51" i="103"/>
  <c r="BT53" i="103"/>
  <c r="BB55" i="103"/>
  <c r="BT55" i="103"/>
  <c r="BB57" i="103"/>
  <c r="BT57" i="103"/>
  <c r="BB59" i="103"/>
  <c r="BT59" i="103"/>
  <c r="BG61" i="103"/>
  <c r="BH61" i="103" s="1"/>
  <c r="AO79" i="103"/>
  <c r="BG79" i="103"/>
  <c r="BH79" i="103" s="1"/>
  <c r="BX79" i="103"/>
  <c r="AQ109" i="103"/>
  <c r="BN29" i="103"/>
  <c r="AU41" i="103"/>
  <c r="BL59" i="103"/>
  <c r="AW79" i="103"/>
  <c r="BP79" i="103"/>
  <c r="BT81" i="103"/>
  <c r="AM85" i="103"/>
  <c r="AQ107" i="103"/>
  <c r="BJ107" i="103"/>
  <c r="BZ107" i="103"/>
  <c r="AY109" i="103"/>
  <c r="AS109" i="103"/>
  <c r="BN55" i="103"/>
  <c r="BR79" i="103"/>
  <c r="BD81" i="103"/>
  <c r="BE81" i="103" s="1"/>
  <c r="BV111" i="103"/>
  <c r="BP203" i="103"/>
  <c r="BP211" i="103"/>
  <c r="BB213" i="103"/>
  <c r="BT213" i="103"/>
  <c r="BD219" i="103"/>
  <c r="BE219" i="103" s="1"/>
  <c r="AM221" i="103"/>
  <c r="BD221" i="103"/>
  <c r="BE221" i="103" s="1"/>
  <c r="BV221" i="103"/>
  <c r="AW23" i="103"/>
  <c r="BP23" i="103"/>
  <c r="AM43" i="103"/>
  <c r="AM51" i="103"/>
  <c r="BD51" i="103"/>
  <c r="BE51" i="103" s="1"/>
  <c r="BV51" i="103"/>
  <c r="AQ53" i="103"/>
  <c r="BZ53" i="103"/>
  <c r="AO141" i="103"/>
  <c r="BG141" i="103"/>
  <c r="BH141" i="103" s="1"/>
  <c r="AO145" i="103"/>
  <c r="AQ147" i="103"/>
  <c r="BJ147" i="103"/>
  <c r="BZ147" i="103"/>
  <c r="AS149" i="103"/>
  <c r="BL149" i="103"/>
  <c r="AS153" i="103"/>
  <c r="BL153" i="103"/>
  <c r="AS155" i="103"/>
  <c r="AY165" i="103"/>
  <c r="BR165" i="103"/>
  <c r="BR169" i="103"/>
  <c r="AY175" i="103"/>
  <c r="BR175" i="103"/>
  <c r="BB177" i="103"/>
  <c r="BB185" i="103"/>
  <c r="BT185" i="103"/>
  <c r="BV171" i="103"/>
  <c r="AS203" i="103"/>
  <c r="BL203" i="103"/>
  <c r="AW205" i="103"/>
  <c r="BP205" i="103"/>
  <c r="AW207" i="103"/>
  <c r="BP207" i="103"/>
  <c r="BV221" i="94"/>
  <c r="BT33" i="94"/>
  <c r="BV91" i="94"/>
  <c r="AQ113" i="94"/>
  <c r="BJ113" i="94"/>
  <c r="BZ113" i="94"/>
  <c r="AO213" i="94"/>
  <c r="AS227" i="94"/>
  <c r="BD243" i="94"/>
  <c r="BE243" i="94" s="1"/>
  <c r="BV243" i="94"/>
  <c r="AQ245" i="94"/>
  <c r="BB233" i="94"/>
  <c r="BX33" i="94"/>
  <c r="BB113" i="94"/>
  <c r="BB135" i="94"/>
  <c r="BX139" i="94"/>
  <c r="AY153" i="94"/>
  <c r="AS153" i="94"/>
  <c r="AW97" i="94"/>
  <c r="BZ111" i="94"/>
  <c r="BP245" i="94"/>
  <c r="AO39" i="94"/>
  <c r="AQ93" i="94"/>
  <c r="BJ93" i="94"/>
  <c r="BZ93" i="94"/>
  <c r="AM103" i="94"/>
  <c r="BD103" i="94"/>
  <c r="BE103" i="94" s="1"/>
  <c r="AM129" i="94"/>
  <c r="BD129" i="94"/>
  <c r="BE129" i="94" s="1"/>
  <c r="BV129" i="94"/>
  <c r="AQ133" i="94"/>
  <c r="BJ133" i="94"/>
  <c r="BZ133" i="94"/>
  <c r="AU135" i="94"/>
  <c r="BN135" i="94"/>
  <c r="AY139" i="94"/>
  <c r="BR139" i="94"/>
  <c r="AM147" i="94"/>
  <c r="BD147" i="94"/>
  <c r="BE147" i="94" s="1"/>
  <c r="BV147" i="94"/>
  <c r="AM157" i="94"/>
  <c r="BD157" i="94"/>
  <c r="BE157" i="94" s="1"/>
  <c r="BV157" i="94"/>
  <c r="BL233" i="94"/>
  <c r="AS233" i="94"/>
  <c r="BT247" i="94"/>
  <c r="BG165" i="93"/>
  <c r="BH165" i="93" s="1"/>
  <c r="BG185" i="96"/>
  <c r="BH185" i="96" s="1"/>
  <c r="BB43" i="99"/>
  <c r="BT43" i="99"/>
  <c r="BR119" i="93"/>
  <c r="BX159" i="93"/>
  <c r="AO165" i="93"/>
  <c r="AO163" i="93"/>
  <c r="AO181" i="93"/>
  <c r="BG181" i="93"/>
  <c r="BH181" i="93" s="1"/>
  <c r="BX181" i="93"/>
  <c r="BT63" i="96"/>
  <c r="BB63" i="96"/>
  <c r="AW105" i="93"/>
  <c r="AW179" i="96"/>
  <c r="BP179" i="96"/>
  <c r="BD179" i="96"/>
  <c r="BE179" i="96" s="1"/>
  <c r="BJ121" i="93"/>
  <c r="BR71" i="95"/>
  <c r="AY71" i="95"/>
  <c r="BX71" i="95"/>
  <c r="AM71" i="95"/>
  <c r="BX195" i="93"/>
  <c r="BZ189" i="93"/>
  <c r="BN33" i="94"/>
  <c r="AU37" i="94"/>
  <c r="BN37" i="94"/>
  <c r="AQ99" i="94"/>
  <c r="BJ99" i="94"/>
  <c r="BZ99" i="94"/>
  <c r="BB119" i="94"/>
  <c r="AS129" i="94"/>
  <c r="BP133" i="94"/>
  <c r="BB159" i="94"/>
  <c r="BT159" i="94"/>
  <c r="AM161" i="94"/>
  <c r="BD161" i="94"/>
  <c r="BE161" i="94" s="1"/>
  <c r="BV161" i="94"/>
  <c r="AM165" i="94"/>
  <c r="BD165" i="94"/>
  <c r="BE165" i="94" s="1"/>
  <c r="BV165" i="94"/>
  <c r="AM167" i="94"/>
  <c r="BD167" i="94"/>
  <c r="BE167" i="94" s="1"/>
  <c r="BV167" i="94"/>
  <c r="BB171" i="94"/>
  <c r="BT171" i="94"/>
  <c r="AU189" i="94"/>
  <c r="BL235" i="94"/>
  <c r="AS127" i="94"/>
  <c r="BG235" i="94"/>
  <c r="BH235" i="94" s="1"/>
  <c r="AM97" i="94"/>
  <c r="BV97" i="94"/>
  <c r="AM189" i="94"/>
  <c r="BD189" i="94"/>
  <c r="BE189" i="94" s="1"/>
  <c r="BV189" i="94"/>
  <c r="AM197" i="94"/>
  <c r="BD197" i="94"/>
  <c r="BE197" i="94" s="1"/>
  <c r="BV197" i="94"/>
  <c r="AM67" i="93"/>
  <c r="AQ149" i="93"/>
  <c r="AU99" i="93"/>
  <c r="BD131" i="93"/>
  <c r="BE131" i="93" s="1"/>
  <c r="BP105" i="93"/>
  <c r="BT99" i="93"/>
  <c r="AY125" i="93"/>
  <c r="BV231" i="93"/>
  <c r="AM183" i="95"/>
  <c r="BD183" i="95"/>
  <c r="BE183" i="95" s="1"/>
  <c r="BD191" i="95"/>
  <c r="BE191" i="95" s="1"/>
  <c r="AO211" i="95"/>
  <c r="BG211" i="95"/>
  <c r="BH211" i="95" s="1"/>
  <c r="BX211" i="95"/>
  <c r="BL181" i="95"/>
  <c r="AM181" i="95"/>
  <c r="BD181" i="95"/>
  <c r="BE181" i="95" s="1"/>
  <c r="BV181" i="95"/>
  <c r="BP203" i="95"/>
  <c r="BT221" i="95"/>
  <c r="BR61" i="95"/>
  <c r="BL53" i="95"/>
  <c r="AM87" i="95"/>
  <c r="AM165" i="95"/>
  <c r="BD165" i="95"/>
  <c r="BE165" i="95" s="1"/>
  <c r="BV165" i="95"/>
  <c r="BB205" i="95"/>
  <c r="BT205" i="95"/>
  <c r="AO207" i="95"/>
  <c r="BG207" i="95"/>
  <c r="BH207" i="95" s="1"/>
  <c r="BX207" i="95"/>
  <c r="BX227" i="95"/>
  <c r="BG227" i="95"/>
  <c r="BH227" i="95" s="1"/>
  <c r="AO227" i="95"/>
  <c r="BJ49" i="95"/>
  <c r="BB55" i="95"/>
  <c r="AY59" i="95"/>
  <c r="BR77" i="95"/>
  <c r="AY93" i="95"/>
  <c r="BV113" i="95"/>
  <c r="BZ159" i="95"/>
  <c r="BB203" i="95"/>
  <c r="BT203" i="95"/>
  <c r="BV111" i="95"/>
  <c r="AM161" i="95"/>
  <c r="BD161" i="95"/>
  <c r="BE161" i="95" s="1"/>
  <c r="BV161" i="95"/>
  <c r="AO103" i="95"/>
  <c r="BG103" i="95"/>
  <c r="BH103" i="95" s="1"/>
  <c r="BX103" i="95"/>
  <c r="AW221" i="95"/>
  <c r="BP221" i="95"/>
  <c r="AQ33" i="95"/>
  <c r="AQ121" i="95"/>
  <c r="BP215" i="95"/>
  <c r="AW209" i="96"/>
  <c r="BP209" i="96"/>
  <c r="AQ209" i="96"/>
  <c r="BJ209" i="96"/>
  <c r="BZ209" i="96"/>
  <c r="BB115" i="96"/>
  <c r="AQ207" i="96"/>
  <c r="BJ207" i="96"/>
  <c r="BG49" i="96"/>
  <c r="BH49" i="96" s="1"/>
  <c r="AS57" i="96"/>
  <c r="AM95" i="96"/>
  <c r="BD95" i="96"/>
  <c r="BE95" i="96" s="1"/>
  <c r="BT113" i="96"/>
  <c r="AM121" i="96"/>
  <c r="BD121" i="96"/>
  <c r="BE121" i="96" s="1"/>
  <c r="BV121" i="96"/>
  <c r="BX91" i="96"/>
  <c r="BT177" i="96"/>
  <c r="AS231" i="96"/>
  <c r="BD203" i="96"/>
  <c r="BE203" i="96" s="1"/>
  <c r="AQ205" i="96"/>
  <c r="BJ205" i="96"/>
  <c r="AW95" i="96"/>
  <c r="BP95" i="96"/>
  <c r="BV117" i="96"/>
  <c r="AW121" i="96"/>
  <c r="BP121" i="96"/>
  <c r="BT153" i="96"/>
  <c r="AW175" i="96"/>
  <c r="AY91" i="96"/>
  <c r="BB221" i="96"/>
  <c r="BT221" i="96"/>
  <c r="AW93" i="96"/>
  <c r="BP93" i="96"/>
  <c r="BT99" i="96"/>
  <c r="AO111" i="96"/>
  <c r="BT123" i="96"/>
  <c r="AO159" i="96"/>
  <c r="AW181" i="96"/>
  <c r="BP181" i="96"/>
  <c r="AW189" i="96"/>
  <c r="BP189" i="96"/>
  <c r="AO103" i="96"/>
  <c r="BG103" i="96"/>
  <c r="BH103" i="96" s="1"/>
  <c r="BX103" i="96"/>
  <c r="AS81" i="96"/>
  <c r="AU219" i="96"/>
  <c r="BN219" i="96"/>
  <c r="AU67" i="96"/>
  <c r="AW89" i="96"/>
  <c r="BP89" i="96"/>
  <c r="AM113" i="96"/>
  <c r="BD113" i="96"/>
  <c r="BE113" i="96" s="1"/>
  <c r="BV113" i="96"/>
  <c r="AW117" i="96"/>
  <c r="BP117" i="96"/>
  <c r="BB121" i="96"/>
  <c r="AQ97" i="96"/>
  <c r="BJ97" i="96"/>
  <c r="BZ97" i="96"/>
  <c r="AQ103" i="96"/>
  <c r="BJ103" i="96"/>
  <c r="BZ103" i="96"/>
  <c r="BB145" i="96"/>
  <c r="BT145" i="96"/>
  <c r="AW193" i="96"/>
  <c r="BP193" i="96"/>
  <c r="AW81" i="96"/>
  <c r="AS79" i="96"/>
  <c r="BN215" i="96"/>
  <c r="AU89" i="97"/>
  <c r="BN89" i="97"/>
  <c r="AU113" i="97"/>
  <c r="BN113" i="97"/>
  <c r="AU163" i="97"/>
  <c r="BN163" i="97"/>
  <c r="BJ245" i="97"/>
  <c r="BZ245" i="97"/>
  <c r="AU181" i="97"/>
  <c r="BN181" i="97"/>
  <c r="AU87" i="97"/>
  <c r="BN87" i="97"/>
  <c r="BP109" i="97"/>
  <c r="AU111" i="97"/>
  <c r="BN111" i="97"/>
  <c r="BN211" i="97"/>
  <c r="AY213" i="97"/>
  <c r="BR213" i="97"/>
  <c r="BB215" i="97"/>
  <c r="BT215" i="97"/>
  <c r="AQ241" i="97"/>
  <c r="BJ241" i="97"/>
  <c r="BZ241" i="97"/>
  <c r="AS63" i="97"/>
  <c r="BB37" i="97"/>
  <c r="AY49" i="97"/>
  <c r="BR49" i="97"/>
  <c r="AM51" i="97"/>
  <c r="BD51" i="97"/>
  <c r="BE51" i="97" s="1"/>
  <c r="AM53" i="97"/>
  <c r="BD53" i="97"/>
  <c r="BE53" i="97" s="1"/>
  <c r="BV53" i="97"/>
  <c r="AM55" i="97"/>
  <c r="BD55" i="97"/>
  <c r="BE55" i="97" s="1"/>
  <c r="BV55" i="97"/>
  <c r="AM57" i="97"/>
  <c r="BD57" i="97"/>
  <c r="BE57" i="97" s="1"/>
  <c r="BV57" i="97"/>
  <c r="AQ59" i="97"/>
  <c r="BJ59" i="97"/>
  <c r="BZ59" i="97"/>
  <c r="AQ77" i="97"/>
  <c r="BJ77" i="97"/>
  <c r="BZ77" i="97"/>
  <c r="AU83" i="97"/>
  <c r="BN83" i="97"/>
  <c r="AU153" i="97"/>
  <c r="BN153" i="97"/>
  <c r="AU157" i="97"/>
  <c r="BN157" i="97"/>
  <c r="AU159" i="97"/>
  <c r="BN159" i="97"/>
  <c r="AS23" i="97"/>
  <c r="AU209" i="97"/>
  <c r="BN209" i="97"/>
  <c r="AW211" i="97"/>
  <c r="BP211" i="97"/>
  <c r="BB213" i="97"/>
  <c r="BT213" i="97"/>
  <c r="BR235" i="97"/>
  <c r="AM237" i="97"/>
  <c r="BD237" i="97"/>
  <c r="BE237" i="97" s="1"/>
  <c r="BV237" i="97"/>
  <c r="AQ239" i="97"/>
  <c r="BJ239" i="97"/>
  <c r="BZ239" i="97"/>
  <c r="AS241" i="97"/>
  <c r="BL241" i="97"/>
  <c r="BN225" i="97"/>
  <c r="AU225" i="97"/>
  <c r="AW99" i="97"/>
  <c r="AU109" i="97"/>
  <c r="BN109" i="97"/>
  <c r="BP119" i="97"/>
  <c r="AU151" i="97"/>
  <c r="BN151" i="97"/>
  <c r="AU207" i="97"/>
  <c r="BN207" i="97"/>
  <c r="AW209" i="97"/>
  <c r="BP209" i="97"/>
  <c r="AU227" i="97"/>
  <c r="BN227" i="97"/>
  <c r="AY229" i="97"/>
  <c r="BR229" i="97"/>
  <c r="BB235" i="97"/>
  <c r="BT235" i="97"/>
  <c r="AO237" i="97"/>
  <c r="BG237" i="97"/>
  <c r="BH237" i="97" s="1"/>
  <c r="BX237" i="97"/>
  <c r="AS239" i="97"/>
  <c r="BL239" i="97"/>
  <c r="BB21" i="97"/>
  <c r="AW95" i="97"/>
  <c r="BT121" i="97"/>
  <c r="AU121" i="97"/>
  <c r="BN121" i="97"/>
  <c r="AY125" i="97"/>
  <c r="BR125" i="97"/>
  <c r="AM127" i="97"/>
  <c r="BD127" i="97"/>
  <c r="BE127" i="97" s="1"/>
  <c r="BV127" i="97"/>
  <c r="AQ131" i="97"/>
  <c r="BJ131" i="97"/>
  <c r="BZ131" i="97"/>
  <c r="AU139" i="97"/>
  <c r="BN139" i="97"/>
  <c r="BB145" i="97"/>
  <c r="AU145" i="97"/>
  <c r="BN145" i="97"/>
  <c r="AU149" i="97"/>
  <c r="BN149" i="97"/>
  <c r="BP179" i="97"/>
  <c r="AW187" i="97"/>
  <c r="BP187" i="97"/>
  <c r="AS97" i="97"/>
  <c r="BL97" i="97"/>
  <c r="AS103" i="97"/>
  <c r="BJ105" i="97"/>
  <c r="BR23" i="97"/>
  <c r="AY23" i="97"/>
  <c r="AQ203" i="97"/>
  <c r="BJ203" i="97"/>
  <c r="BZ203" i="97"/>
  <c r="AU205" i="97"/>
  <c r="BN205" i="97"/>
  <c r="AW207" i="97"/>
  <c r="BP207" i="97"/>
  <c r="AW215" i="97"/>
  <c r="BP215" i="97"/>
  <c r="AW227" i="97"/>
  <c r="BP227" i="97"/>
  <c r="BB229" i="97"/>
  <c r="BT229" i="97"/>
  <c r="BL235" i="97"/>
  <c r="AW237" i="97"/>
  <c r="AO245" i="97"/>
  <c r="BG245" i="97"/>
  <c r="BH245" i="97" s="1"/>
  <c r="BX245" i="97"/>
  <c r="AS181" i="97"/>
  <c r="BL181" i="97"/>
  <c r="AY27" i="97"/>
  <c r="BR27" i="97"/>
  <c r="AU99" i="97"/>
  <c r="BN99" i="97"/>
  <c r="AU119" i="97"/>
  <c r="BN119" i="97"/>
  <c r="AU173" i="97"/>
  <c r="BN173" i="97"/>
  <c r="AQ201" i="97"/>
  <c r="BJ201" i="97"/>
  <c r="BZ201" i="97"/>
  <c r="AS203" i="97"/>
  <c r="BL203" i="97"/>
  <c r="AW205" i="97"/>
  <c r="BP205" i="97"/>
  <c r="AW213" i="97"/>
  <c r="BP213" i="97"/>
  <c r="AY223" i="97"/>
  <c r="BR223" i="97"/>
  <c r="AU187" i="97"/>
  <c r="BN187" i="97"/>
  <c r="AY221" i="97"/>
  <c r="BB223" i="97"/>
  <c r="BT223" i="97"/>
  <c r="BD55" i="98"/>
  <c r="BE55" i="98" s="1"/>
  <c r="BV55" i="98"/>
  <c r="AU179" i="98"/>
  <c r="AU187" i="98"/>
  <c r="BN187" i="98"/>
  <c r="AU113" i="98"/>
  <c r="AU177" i="98"/>
  <c r="BN177" i="98"/>
  <c r="BB21" i="98"/>
  <c r="BB79" i="98"/>
  <c r="BX85" i="98"/>
  <c r="AS109" i="98"/>
  <c r="AS45" i="98"/>
  <c r="BG115" i="98"/>
  <c r="BH115" i="98" s="1"/>
  <c r="BN163" i="98"/>
  <c r="BL97" i="98"/>
  <c r="BB101" i="98"/>
  <c r="BN109" i="98"/>
  <c r="BT45" i="98"/>
  <c r="AU45" i="98"/>
  <c r="BX113" i="98"/>
  <c r="BL153" i="98"/>
  <c r="BL157" i="98"/>
  <c r="BL159" i="98"/>
  <c r="BZ203" i="98"/>
  <c r="BN73" i="98"/>
  <c r="BR21" i="98"/>
  <c r="BL33" i="98"/>
  <c r="AS39" i="98"/>
  <c r="AS95" i="98"/>
  <c r="BX111" i="98"/>
  <c r="BB153" i="98"/>
  <c r="AU153" i="98"/>
  <c r="BN153" i="98"/>
  <c r="BT157" i="98"/>
  <c r="AU157" i="98"/>
  <c r="BN157" i="98"/>
  <c r="BB159" i="98"/>
  <c r="BT159" i="98"/>
  <c r="AU159" i="98"/>
  <c r="BG163" i="98"/>
  <c r="BH163" i="98" s="1"/>
  <c r="BX163" i="98"/>
  <c r="BB105" i="98"/>
  <c r="BT105" i="98"/>
  <c r="BD73" i="98"/>
  <c r="BE73" i="98" s="1"/>
  <c r="BD217" i="98"/>
  <c r="BE217" i="98" s="1"/>
  <c r="AO101" i="98"/>
  <c r="BX101" i="98"/>
  <c r="BX45" i="98"/>
  <c r="BT151" i="98"/>
  <c r="BN151" i="98"/>
  <c r="AS137" i="98"/>
  <c r="AO135" i="98"/>
  <c r="BT139" i="98"/>
  <c r="BB145" i="98"/>
  <c r="AO153" i="98"/>
  <c r="BG153" i="98"/>
  <c r="BH153" i="98" s="1"/>
  <c r="BX153" i="98"/>
  <c r="AO157" i="98"/>
  <c r="BG157" i="98"/>
  <c r="BH157" i="98" s="1"/>
  <c r="BX157" i="98"/>
  <c r="BG159" i="98"/>
  <c r="BH159" i="98" s="1"/>
  <c r="BB27" i="99"/>
  <c r="BT27" i="99"/>
  <c r="AW101" i="99"/>
  <c r="AM119" i="99"/>
  <c r="BD119" i="99"/>
  <c r="BE119" i="99" s="1"/>
  <c r="BV119" i="99"/>
  <c r="AW151" i="99"/>
  <c r="BP151" i="99"/>
  <c r="AS193" i="99"/>
  <c r="BL193" i="99"/>
  <c r="BR83" i="99"/>
  <c r="AU81" i="99"/>
  <c r="BL211" i="99"/>
  <c r="AW237" i="99"/>
  <c r="BP237" i="99"/>
  <c r="BB239" i="99"/>
  <c r="BT239" i="99"/>
  <c r="AO241" i="99"/>
  <c r="BG241" i="99"/>
  <c r="BH241" i="99" s="1"/>
  <c r="BB243" i="99"/>
  <c r="BL237" i="99"/>
  <c r="BB241" i="99"/>
  <c r="AM115" i="99"/>
  <c r="BD115" i="99"/>
  <c r="BE115" i="99" s="1"/>
  <c r="BV115" i="99"/>
  <c r="AO205" i="99"/>
  <c r="BG205" i="99"/>
  <c r="BH205" i="99" s="1"/>
  <c r="BX205" i="99"/>
  <c r="AS207" i="99"/>
  <c r="BL207" i="99"/>
  <c r="AO217" i="99"/>
  <c r="BG217" i="99"/>
  <c r="BH217" i="99" s="1"/>
  <c r="BX217" i="99"/>
  <c r="AO229" i="99"/>
  <c r="BG229" i="99"/>
  <c r="BH229" i="99" s="1"/>
  <c r="AS231" i="99"/>
  <c r="BL231" i="99"/>
  <c r="AW89" i="99"/>
  <c r="BP89" i="99"/>
  <c r="AQ109" i="99"/>
  <c r="AM111" i="99"/>
  <c r="BD111" i="99"/>
  <c r="BE111" i="99" s="1"/>
  <c r="AW167" i="99"/>
  <c r="BP167" i="99"/>
  <c r="BB179" i="99"/>
  <c r="BT179" i="99"/>
  <c r="BB211" i="99"/>
  <c r="BV109" i="99"/>
  <c r="BD153" i="99"/>
  <c r="BE153" i="99" s="1"/>
  <c r="BV153" i="99"/>
  <c r="AU99" i="99"/>
  <c r="AU105" i="99"/>
  <c r="BN105" i="99"/>
  <c r="BT227" i="99"/>
  <c r="BB227" i="99"/>
  <c r="AU21" i="99"/>
  <c r="AM151" i="99"/>
  <c r="BD151" i="99"/>
  <c r="BE151" i="99" s="1"/>
  <c r="BV151" i="99"/>
  <c r="BP215" i="99"/>
  <c r="BX225" i="99"/>
  <c r="BG183" i="99"/>
  <c r="BH183" i="99" s="1"/>
  <c r="BX183" i="99"/>
  <c r="AU109" i="100"/>
  <c r="BN109" i="100"/>
  <c r="AM117" i="100"/>
  <c r="BD117" i="100"/>
  <c r="BE117" i="100" s="1"/>
  <c r="BV117" i="100"/>
  <c r="AY35" i="100"/>
  <c r="BD89" i="100"/>
  <c r="BE89" i="100" s="1"/>
  <c r="AU151" i="100"/>
  <c r="AU157" i="100"/>
  <c r="BN157" i="100"/>
  <c r="AO29" i="100"/>
  <c r="BG29" i="100"/>
  <c r="BH29" i="100" s="1"/>
  <c r="BX29" i="100"/>
  <c r="BB99" i="100"/>
  <c r="BT99" i="100"/>
  <c r="BN99" i="100"/>
  <c r="AM113" i="100"/>
  <c r="BV113" i="100"/>
  <c r="BB149" i="100"/>
  <c r="BT149" i="100"/>
  <c r="BN149" i="100"/>
  <c r="AO23" i="100"/>
  <c r="BG23" i="100"/>
  <c r="BH23" i="100" s="1"/>
  <c r="BX23" i="100"/>
  <c r="AQ53" i="100"/>
  <c r="BJ53" i="100"/>
  <c r="BZ53" i="100"/>
  <c r="AU55" i="100"/>
  <c r="BN55" i="100"/>
  <c r="AU57" i="100"/>
  <c r="BN57" i="100"/>
  <c r="AY63" i="100"/>
  <c r="BR81" i="100"/>
  <c r="AM83" i="100"/>
  <c r="BV83" i="100"/>
  <c r="BB95" i="100"/>
  <c r="BT95" i="100"/>
  <c r="BN95" i="100"/>
  <c r="AM111" i="100"/>
  <c r="BV111" i="100"/>
  <c r="BB119" i="100"/>
  <c r="BN119" i="100"/>
  <c r="BX123" i="100"/>
  <c r="AS125" i="100"/>
  <c r="BL125" i="100"/>
  <c r="BD125" i="100"/>
  <c r="BE125" i="100" s="1"/>
  <c r="BV125" i="100"/>
  <c r="AW129" i="100"/>
  <c r="BP129" i="100"/>
  <c r="BT137" i="100"/>
  <c r="BN137" i="100"/>
  <c r="BB143" i="100"/>
  <c r="BT143" i="100"/>
  <c r="AU143" i="100"/>
  <c r="BT147" i="100"/>
  <c r="AU147" i="100"/>
  <c r="BN147" i="100"/>
  <c r="AU173" i="100"/>
  <c r="BN173" i="100"/>
  <c r="AS221" i="100"/>
  <c r="BL221" i="100"/>
  <c r="AW225" i="100"/>
  <c r="BB93" i="100"/>
  <c r="AU93" i="100"/>
  <c r="BT117" i="100"/>
  <c r="AY187" i="100"/>
  <c r="BP173" i="100"/>
  <c r="AS217" i="100"/>
  <c r="BL217" i="100"/>
  <c r="BB247" i="100"/>
  <c r="AO181" i="100"/>
  <c r="BG181" i="100"/>
  <c r="BH181" i="100" s="1"/>
  <c r="BX181" i="100"/>
  <c r="BZ65" i="100"/>
  <c r="AU179" i="100"/>
  <c r="AU187" i="100"/>
  <c r="AW29" i="101"/>
  <c r="BP29" i="101"/>
  <c r="AU43" i="101"/>
  <c r="AO93" i="101"/>
  <c r="BG93" i="101"/>
  <c r="BH93" i="101" s="1"/>
  <c r="BX93" i="101"/>
  <c r="BD99" i="101"/>
  <c r="BE99" i="101" s="1"/>
  <c r="BG117" i="101"/>
  <c r="BH117" i="101" s="1"/>
  <c r="BX117" i="101"/>
  <c r="AY117" i="101"/>
  <c r="BR117" i="101"/>
  <c r="BG247" i="101"/>
  <c r="BH247" i="101" s="1"/>
  <c r="BT227" i="101"/>
  <c r="BP23" i="101"/>
  <c r="BJ23" i="101"/>
  <c r="BZ23" i="101"/>
  <c r="BT35" i="101"/>
  <c r="BT41" i="101"/>
  <c r="BR89" i="101"/>
  <c r="BD95" i="101"/>
  <c r="BE95" i="101" s="1"/>
  <c r="BV95" i="101"/>
  <c r="AW123" i="101"/>
  <c r="BP123" i="101"/>
  <c r="AM137" i="101"/>
  <c r="BD143" i="101"/>
  <c r="BE143" i="101" s="1"/>
  <c r="BV143" i="101"/>
  <c r="BL147" i="101"/>
  <c r="BJ151" i="101"/>
  <c r="BZ151" i="101"/>
  <c r="BZ157" i="101"/>
  <c r="AU209" i="101"/>
  <c r="BN209" i="101"/>
  <c r="AS231" i="101"/>
  <c r="BB29" i="101"/>
  <c r="BG87" i="101"/>
  <c r="BH87" i="101" s="1"/>
  <c r="AY87" i="101"/>
  <c r="BR87" i="101"/>
  <c r="BG113" i="101"/>
  <c r="BH113" i="101" s="1"/>
  <c r="BX113" i="101"/>
  <c r="BR113" i="101"/>
  <c r="BL117" i="101"/>
  <c r="AO165" i="101"/>
  <c r="BG165" i="101"/>
  <c r="BH165" i="101" s="1"/>
  <c r="BX171" i="101"/>
  <c r="BG177" i="101"/>
  <c r="BH177" i="101" s="1"/>
  <c r="BX177" i="101"/>
  <c r="AQ205" i="101"/>
  <c r="BJ205" i="101"/>
  <c r="BZ205" i="101"/>
  <c r="AU207" i="101"/>
  <c r="BN207" i="101"/>
  <c r="BX207" i="101"/>
  <c r="BV179" i="101"/>
  <c r="BV187" i="101"/>
  <c r="BT203" i="101"/>
  <c r="AS75" i="101"/>
  <c r="BB71" i="101"/>
  <c r="AW93" i="101"/>
  <c r="AW117" i="101"/>
  <c r="BV165" i="101"/>
  <c r="AM171" i="101"/>
  <c r="BD171" i="101"/>
  <c r="BE171" i="101" s="1"/>
  <c r="BL177" i="101"/>
  <c r="AO141" i="101"/>
  <c r="BG141" i="101"/>
  <c r="BH141" i="101" s="1"/>
  <c r="BX141" i="101"/>
  <c r="AS131" i="101"/>
  <c r="AS199" i="101"/>
  <c r="BR223" i="101"/>
  <c r="BZ179" i="101"/>
  <c r="AM235" i="101"/>
  <c r="AU219" i="101"/>
  <c r="AM29" i="101"/>
  <c r="BD29" i="101"/>
  <c r="BE29" i="101" s="1"/>
  <c r="BV29" i="101"/>
  <c r="AQ43" i="101"/>
  <c r="AY99" i="101"/>
  <c r="BR99" i="101"/>
  <c r="AQ113" i="101"/>
  <c r="BJ113" i="101"/>
  <c r="BZ165" i="101"/>
  <c r="BR217" i="101"/>
  <c r="BB247" i="101"/>
  <c r="BL171" i="102"/>
  <c r="BL87" i="102"/>
  <c r="AS185" i="102"/>
  <c r="BL185" i="102"/>
  <c r="AU43" i="102"/>
  <c r="BN43" i="102"/>
  <c r="BP89" i="102"/>
  <c r="AS173" i="102"/>
  <c r="BL173" i="102"/>
  <c r="AO103" i="102"/>
  <c r="BG103" i="102"/>
  <c r="BH103" i="102" s="1"/>
  <c r="AW231" i="102"/>
  <c r="BP231" i="102"/>
  <c r="BZ223" i="102"/>
  <c r="AM51" i="102"/>
  <c r="BB53" i="102"/>
  <c r="BZ57" i="102"/>
  <c r="AY107" i="102"/>
  <c r="AS107" i="102"/>
  <c r="BV25" i="102"/>
  <c r="BD25" i="102"/>
  <c r="BE25" i="102" s="1"/>
  <c r="AM25" i="102"/>
  <c r="AW219" i="102"/>
  <c r="BD41" i="102"/>
  <c r="BE41" i="102" s="1"/>
  <c r="BL149" i="102"/>
  <c r="BL153" i="102"/>
  <c r="AW215" i="102"/>
  <c r="BP215" i="102"/>
  <c r="AO245" i="102"/>
  <c r="BG245" i="102"/>
  <c r="BH245" i="102" s="1"/>
  <c r="BX245" i="102"/>
  <c r="BL179" i="102"/>
  <c r="BX225" i="102"/>
  <c r="AO225" i="102"/>
  <c r="AQ91" i="103"/>
  <c r="BJ91" i="103"/>
  <c r="BZ91" i="103"/>
  <c r="AS93" i="103"/>
  <c r="BL93" i="103"/>
  <c r="AS97" i="103"/>
  <c r="BL97" i="103"/>
  <c r="AQ117" i="103"/>
  <c r="BJ117" i="103"/>
  <c r="BZ117" i="103"/>
  <c r="AU121" i="103"/>
  <c r="BN121" i="103"/>
  <c r="AY123" i="103"/>
  <c r="BR123" i="103"/>
  <c r="BD127" i="103"/>
  <c r="BE127" i="103" s="1"/>
  <c r="BV127" i="103"/>
  <c r="AQ135" i="103"/>
  <c r="AQ141" i="103"/>
  <c r="BJ141" i="103"/>
  <c r="AQ145" i="103"/>
  <c r="BJ145" i="103"/>
  <c r="BZ145" i="103"/>
  <c r="AU201" i="103"/>
  <c r="BN201" i="103"/>
  <c r="BJ87" i="103"/>
  <c r="BZ87" i="103"/>
  <c r="AS91" i="103"/>
  <c r="BL91" i="103"/>
  <c r="AM105" i="103"/>
  <c r="BD105" i="103"/>
  <c r="BE105" i="103" s="1"/>
  <c r="BV105" i="103"/>
  <c r="AM45" i="103"/>
  <c r="BD45" i="103"/>
  <c r="BE45" i="103" s="1"/>
  <c r="BV45" i="103"/>
  <c r="AQ115" i="103"/>
  <c r="BJ115" i="103"/>
  <c r="AM149" i="103"/>
  <c r="BD149" i="103"/>
  <c r="BE149" i="103" s="1"/>
  <c r="BV149" i="103"/>
  <c r="AM153" i="103"/>
  <c r="BD153" i="103"/>
  <c r="BE153" i="103" s="1"/>
  <c r="BV153" i="103"/>
  <c r="AM155" i="103"/>
  <c r="BD155" i="103"/>
  <c r="BE155" i="103" s="1"/>
  <c r="BV155" i="103"/>
  <c r="AQ171" i="103"/>
  <c r="AU245" i="103"/>
  <c r="BN245" i="103"/>
  <c r="AY179" i="103"/>
  <c r="BR179" i="103"/>
  <c r="BZ225" i="103"/>
  <c r="AQ225" i="103"/>
  <c r="AQ85" i="103"/>
  <c r="BJ85" i="103"/>
  <c r="BZ85" i="103"/>
  <c r="AY87" i="103"/>
  <c r="BR87" i="103"/>
  <c r="AS87" i="103"/>
  <c r="BL87" i="103"/>
  <c r="AM93" i="103"/>
  <c r="BD93" i="103"/>
  <c r="BE93" i="103" s="1"/>
  <c r="BV93" i="103"/>
  <c r="AM97" i="103"/>
  <c r="BD97" i="103"/>
  <c r="BE97" i="103" s="1"/>
  <c r="BV97" i="103"/>
  <c r="AM147" i="103"/>
  <c r="BD147" i="103"/>
  <c r="BE147" i="103" s="1"/>
  <c r="BV147" i="103"/>
  <c r="AW177" i="103"/>
  <c r="AQ177" i="103"/>
  <c r="BJ177" i="103"/>
  <c r="BZ177" i="103"/>
  <c r="AQ185" i="103"/>
  <c r="AY227" i="103"/>
  <c r="BR227" i="103"/>
  <c r="AM229" i="103"/>
  <c r="BV229" i="103"/>
  <c r="AU43" i="103"/>
  <c r="BN43" i="103"/>
  <c r="AY53" i="103"/>
  <c r="BR55" i="103"/>
  <c r="AY57" i="103"/>
  <c r="BR57" i="103"/>
  <c r="AM61" i="103"/>
  <c r="BD61" i="103"/>
  <c r="BE61" i="103" s="1"/>
  <c r="AM79" i="103"/>
  <c r="BD79" i="103"/>
  <c r="BE79" i="103" s="1"/>
  <c r="BZ81" i="103"/>
  <c r="AS85" i="103"/>
  <c r="BL85" i="103"/>
  <c r="AQ111" i="103"/>
  <c r="BJ111" i="103"/>
  <c r="BJ165" i="103"/>
  <c r="BZ165" i="103"/>
  <c r="AQ169" i="103"/>
  <c r="BJ169" i="103"/>
  <c r="BZ169" i="103"/>
  <c r="BZ175" i="103"/>
  <c r="BB223" i="103"/>
  <c r="BT223" i="103"/>
  <c r="BD43" i="103"/>
  <c r="BE43" i="103" s="1"/>
  <c r="BV43" i="103"/>
  <c r="AW43" i="103"/>
  <c r="BP43" i="103"/>
  <c r="BJ53" i="103"/>
  <c r="BZ55" i="103"/>
  <c r="AQ57" i="103"/>
  <c r="BJ57" i="103"/>
  <c r="BZ57" i="103"/>
  <c r="BJ59" i="103"/>
  <c r="BZ59" i="103"/>
  <c r="AU61" i="103"/>
  <c r="AU79" i="103"/>
  <c r="BN79" i="103"/>
  <c r="BR81" i="103"/>
  <c r="AM87" i="103"/>
  <c r="BD87" i="103"/>
  <c r="BE87" i="103" s="1"/>
  <c r="BV87" i="103"/>
  <c r="AM115" i="103"/>
  <c r="BD115" i="103"/>
  <c r="BE115" i="103" s="1"/>
  <c r="BV115" i="103"/>
  <c r="AW159" i="103"/>
  <c r="AM171" i="103"/>
  <c r="BD171" i="103"/>
  <c r="BE171" i="103" s="1"/>
  <c r="AS77" i="103"/>
  <c r="BL77" i="103"/>
  <c r="BT211" i="103"/>
  <c r="AO213" i="103"/>
  <c r="BG213" i="103"/>
  <c r="BH213" i="103" s="1"/>
  <c r="AQ219" i="103"/>
  <c r="BJ219" i="103"/>
  <c r="BZ219" i="103"/>
  <c r="BJ221" i="103"/>
  <c r="BZ221" i="103"/>
  <c r="AM223" i="103"/>
  <c r="BD223" i="103"/>
  <c r="BE223" i="103" s="1"/>
  <c r="BV223" i="103"/>
  <c r="BG43" i="103"/>
  <c r="BH43" i="103" s="1"/>
  <c r="BD85" i="103"/>
  <c r="BE85" i="103" s="1"/>
  <c r="BV85" i="103"/>
  <c r="BB205" i="103"/>
  <c r="BT205" i="103"/>
  <c r="BT207" i="103"/>
  <c r="AM211" i="103"/>
  <c r="BD211" i="103"/>
  <c r="BE211" i="103" s="1"/>
  <c r="BV211" i="103"/>
  <c r="AQ213" i="103"/>
  <c r="BJ213" i="103"/>
  <c r="BZ213" i="103"/>
  <c r="AQ215" i="103"/>
  <c r="BJ215" i="103"/>
  <c r="BZ215" i="103"/>
  <c r="AU23" i="103"/>
  <c r="BN23" i="103"/>
  <c r="AM29" i="103"/>
  <c r="BV29" i="103"/>
  <c r="AW29" i="103"/>
  <c r="BP29" i="103"/>
  <c r="AM41" i="103"/>
  <c r="BV41" i="103"/>
  <c r="AW41" i="103"/>
  <c r="BP41" i="103"/>
  <c r="AQ43" i="103"/>
  <c r="BJ43" i="103"/>
  <c r="BZ43" i="103"/>
  <c r="AU53" i="103"/>
  <c r="BN53" i="103"/>
  <c r="BV81" i="103"/>
  <c r="AQ45" i="103"/>
  <c r="BJ45" i="103"/>
  <c r="BZ45" i="103"/>
  <c r="AS107" i="103"/>
  <c r="BJ149" i="103"/>
  <c r="BZ149" i="103"/>
  <c r="BJ153" i="103"/>
  <c r="BZ153" i="103"/>
  <c r="AQ155" i="103"/>
  <c r="BZ155" i="103"/>
  <c r="AW201" i="103"/>
  <c r="BP201" i="103"/>
  <c r="AY203" i="103"/>
  <c r="BR203" i="103"/>
  <c r="AM205" i="103"/>
  <c r="BD205" i="103"/>
  <c r="BE205" i="103" s="1"/>
  <c r="BV205" i="103"/>
  <c r="AM207" i="103"/>
  <c r="BD207" i="103"/>
  <c r="BE207" i="103" s="1"/>
  <c r="BV207" i="103"/>
  <c r="AM209" i="103"/>
  <c r="BD209" i="103"/>
  <c r="BE209" i="103" s="1"/>
  <c r="BV209" i="103"/>
  <c r="AW209" i="103"/>
  <c r="BP209" i="103"/>
  <c r="AY211" i="103"/>
  <c r="BR211" i="103"/>
  <c r="AM213" i="103"/>
  <c r="BD213" i="103"/>
  <c r="BE213" i="103" s="1"/>
  <c r="BV213" i="103"/>
  <c r="AM215" i="103"/>
  <c r="BD215" i="103"/>
  <c r="BE215" i="103" s="1"/>
  <c r="BV215" i="103"/>
  <c r="AU219" i="103"/>
  <c r="BN219" i="103"/>
  <c r="AU221" i="103"/>
  <c r="BN221" i="103"/>
  <c r="AQ97" i="94"/>
  <c r="BJ97" i="94"/>
  <c r="BZ97" i="94"/>
  <c r="AM159" i="94"/>
  <c r="BD159" i="94"/>
  <c r="BE159" i="94" s="1"/>
  <c r="BV159" i="94"/>
  <c r="BG101" i="94"/>
  <c r="BH101" i="94" s="1"/>
  <c r="AO107" i="94"/>
  <c r="AQ91" i="94"/>
  <c r="BJ91" i="94"/>
  <c r="BZ91" i="94"/>
  <c r="AM99" i="94"/>
  <c r="BD99" i="94"/>
  <c r="BE99" i="94" s="1"/>
  <c r="BV99" i="94"/>
  <c r="AM127" i="94"/>
  <c r="BD127" i="94"/>
  <c r="BE127" i="94" s="1"/>
  <c r="BV127" i="94"/>
  <c r="BL175" i="94"/>
  <c r="BL187" i="94"/>
  <c r="AY219" i="94"/>
  <c r="BR219" i="94"/>
  <c r="AM221" i="94"/>
  <c r="BD221" i="94"/>
  <c r="BE221" i="94" s="1"/>
  <c r="AU49" i="94"/>
  <c r="BN49" i="94"/>
  <c r="AU51" i="94"/>
  <c r="BN51" i="94"/>
  <c r="AY53" i="94"/>
  <c r="BR53" i="94"/>
  <c r="AY55" i="94"/>
  <c r="BR55" i="94"/>
  <c r="AY57" i="94"/>
  <c r="BR57" i="94"/>
  <c r="AY59" i="94"/>
  <c r="AM61" i="94"/>
  <c r="BD61" i="94"/>
  <c r="BE61" i="94" s="1"/>
  <c r="BV61" i="94"/>
  <c r="AM81" i="94"/>
  <c r="BD81" i="94"/>
  <c r="BE81" i="94" s="1"/>
  <c r="BV81" i="94"/>
  <c r="AQ87" i="94"/>
  <c r="BJ87" i="94"/>
  <c r="BZ87" i="94"/>
  <c r="AQ117" i="94"/>
  <c r="BT57" i="94"/>
  <c r="AS87" i="94"/>
  <c r="AM93" i="94"/>
  <c r="BD93" i="94"/>
  <c r="BE93" i="94" s="1"/>
  <c r="BV93" i="94"/>
  <c r="AQ115" i="94"/>
  <c r="BJ115" i="94"/>
  <c r="BZ115" i="94"/>
  <c r="BL117" i="94"/>
  <c r="AM175" i="94"/>
  <c r="BD175" i="94"/>
  <c r="BE175" i="94" s="1"/>
  <c r="BV175" i="94"/>
  <c r="AM179" i="94"/>
  <c r="BD179" i="94"/>
  <c r="BE179" i="94" s="1"/>
  <c r="BV179" i="94"/>
  <c r="AM187" i="94"/>
  <c r="BD187" i="94"/>
  <c r="BE187" i="94" s="1"/>
  <c r="BV187" i="94"/>
  <c r="BB107" i="94"/>
  <c r="BT107" i="94"/>
  <c r="AY235" i="94"/>
  <c r="BB251" i="94"/>
  <c r="BG191" i="94"/>
  <c r="BH191" i="94" s="1"/>
  <c r="BX191" i="94"/>
  <c r="AO73" i="94"/>
  <c r="AU73" i="94"/>
  <c r="BT71" i="94"/>
  <c r="BB71" i="94"/>
  <c r="BV69" i="94"/>
  <c r="BB37" i="94"/>
  <c r="AU27" i="94"/>
  <c r="BN27" i="94"/>
  <c r="AQ103" i="94"/>
  <c r="BJ103" i="94"/>
  <c r="BZ103" i="94"/>
  <c r="BJ237" i="93"/>
  <c r="BP231" i="93"/>
  <c r="AW231" i="93"/>
  <c r="AO187" i="93"/>
  <c r="BG185" i="93"/>
  <c r="BH185" i="93" s="1"/>
  <c r="BG177" i="93"/>
  <c r="BH177" i="93" s="1"/>
  <c r="BG173" i="93"/>
  <c r="BH173" i="93" s="1"/>
  <c r="BG163" i="93"/>
  <c r="BH163" i="93" s="1"/>
  <c r="BG91" i="93"/>
  <c r="BH91" i="93" s="1"/>
  <c r="BG231" i="93"/>
  <c r="BH231" i="93" s="1"/>
  <c r="AO231" i="93"/>
  <c r="BD199" i="93"/>
  <c r="BE199" i="93" s="1"/>
  <c r="BG227" i="93"/>
  <c r="BH227" i="93" s="1"/>
  <c r="AW237" i="93"/>
  <c r="BP237" i="93"/>
  <c r="BZ83" i="93"/>
  <c r="AO125" i="93"/>
  <c r="BZ127" i="93"/>
  <c r="AU131" i="93"/>
  <c r="BR133" i="93"/>
  <c r="BZ145" i="93"/>
  <c r="BT177" i="93"/>
  <c r="AS231" i="93"/>
  <c r="AW133" i="93"/>
  <c r="BP133" i="93"/>
  <c r="BB137" i="93"/>
  <c r="BX145" i="93"/>
  <c r="AY185" i="93"/>
  <c r="BG169" i="93"/>
  <c r="BH169" i="93" s="1"/>
  <c r="BG155" i="93"/>
  <c r="BH155" i="93" s="1"/>
  <c r="BB109" i="93"/>
  <c r="BX89" i="93"/>
  <c r="BJ231" i="93"/>
  <c r="BG117" i="93"/>
  <c r="BH117" i="93" s="1"/>
  <c r="BX117" i="93"/>
  <c r="BX85" i="93"/>
  <c r="BJ89" i="93"/>
  <c r="AQ117" i="93"/>
  <c r="BR127" i="93"/>
  <c r="BN137" i="93"/>
  <c r="BN71" i="93"/>
  <c r="AU71" i="93"/>
  <c r="BB71" i="93"/>
  <c r="BJ69" i="93"/>
  <c r="BZ69" i="93"/>
  <c r="AY231" i="93"/>
  <c r="BV41" i="93"/>
  <c r="BZ55" i="93"/>
  <c r="BJ59" i="93"/>
  <c r="AY115" i="93"/>
  <c r="BG187" i="93"/>
  <c r="BH187" i="93" s="1"/>
  <c r="BX187" i="93"/>
  <c r="BB163" i="93"/>
  <c r="BJ189" i="93"/>
  <c r="BP69" i="93"/>
  <c r="AU49" i="93"/>
  <c r="BV61" i="93"/>
  <c r="BZ85" i="93"/>
  <c r="AY97" i="93"/>
  <c r="AO159" i="93"/>
  <c r="AQ165" i="93"/>
  <c r="BN23" i="93"/>
  <c r="AU23" i="93"/>
  <c r="BZ111" i="93"/>
  <c r="AO145" i="93"/>
  <c r="AO151" i="93"/>
  <c r="BX151" i="93"/>
  <c r="BX155" i="93"/>
  <c r="AQ157" i="93"/>
  <c r="AU219" i="93"/>
  <c r="BT123" i="93"/>
  <c r="AO113" i="93"/>
  <c r="BG113" i="93"/>
  <c r="BH113" i="93" s="1"/>
  <c r="BG89" i="93"/>
  <c r="BH89" i="93" s="1"/>
  <c r="AY21" i="97"/>
  <c r="BR21" i="97"/>
  <c r="BR133" i="95"/>
  <c r="BV51" i="97"/>
  <c r="AW69" i="93"/>
  <c r="AO59" i="99"/>
  <c r="BX59" i="99"/>
  <c r="BG59" i="99"/>
  <c r="BH59" i="99" s="1"/>
  <c r="BZ123" i="93"/>
  <c r="AS177" i="94"/>
  <c r="BD229" i="92"/>
  <c r="BE229" i="92" s="1"/>
  <c r="BZ221" i="92"/>
  <c r="BR247" i="92"/>
  <c r="AO219" i="103"/>
  <c r="AO221" i="103"/>
  <c r="BX221" i="103"/>
  <c r="AY95" i="103"/>
  <c r="AW139" i="103"/>
  <c r="BP139" i="103"/>
  <c r="AS191" i="103"/>
  <c r="BL191" i="103"/>
  <c r="AW27" i="103"/>
  <c r="AS245" i="103"/>
  <c r="BL245" i="103"/>
  <c r="AW179" i="103"/>
  <c r="BP179" i="103"/>
  <c r="BL225" i="103"/>
  <c r="AS225" i="103"/>
  <c r="BZ69" i="102"/>
  <c r="AY173" i="102"/>
  <c r="BG181" i="102"/>
  <c r="BH181" i="102" s="1"/>
  <c r="BZ167" i="102"/>
  <c r="AM181" i="102"/>
  <c r="AO219" i="102"/>
  <c r="BG219" i="102"/>
  <c r="BH219" i="102" s="1"/>
  <c r="BX219" i="102"/>
  <c r="BD197" i="102"/>
  <c r="BE197" i="102" s="1"/>
  <c r="BL221" i="102"/>
  <c r="BR221" i="101"/>
  <c r="AY223" i="101"/>
  <c r="BX135" i="101"/>
  <c r="AO135" i="101"/>
  <c r="BD97" i="101"/>
  <c r="BE97" i="101" s="1"/>
  <c r="BB237" i="101"/>
  <c r="BL135" i="101"/>
  <c r="BJ43" i="101"/>
  <c r="BZ43" i="101"/>
  <c r="BB43" i="101"/>
  <c r="BT43" i="101"/>
  <c r="AQ45" i="101"/>
  <c r="BJ45" i="101"/>
  <c r="BZ45" i="101"/>
  <c r="BB45" i="101"/>
  <c r="BT45" i="101"/>
  <c r="AU97" i="101"/>
  <c r="BN97" i="101"/>
  <c r="AO193" i="101"/>
  <c r="BG193" i="101"/>
  <c r="BH193" i="101" s="1"/>
  <c r="BX193" i="101"/>
  <c r="AU173" i="101"/>
  <c r="BN203" i="101"/>
  <c r="BT205" i="101"/>
  <c r="AO207" i="101"/>
  <c r="AY209" i="101"/>
  <c r="BX211" i="101"/>
  <c r="BR211" i="101"/>
  <c r="AS215" i="101"/>
  <c r="AM215" i="101"/>
  <c r="AS217" i="101"/>
  <c r="AM217" i="101"/>
  <c r="BL225" i="101"/>
  <c r="AM225" i="101"/>
  <c r="BD225" i="101"/>
  <c r="BE225" i="101" s="1"/>
  <c r="BV225" i="101"/>
  <c r="AO229" i="101"/>
  <c r="BG229" i="101"/>
  <c r="BH229" i="101" s="1"/>
  <c r="BX229" i="101"/>
  <c r="AY229" i="101"/>
  <c r="BR229" i="101"/>
  <c r="BL231" i="101"/>
  <c r="AM231" i="101"/>
  <c r="BD231" i="101"/>
  <c r="BE231" i="101" s="1"/>
  <c r="BV231" i="101"/>
  <c r="AS237" i="101"/>
  <c r="BL237" i="101"/>
  <c r="AM237" i="101"/>
  <c r="BD237" i="101"/>
  <c r="BE237" i="101" s="1"/>
  <c r="BV237" i="101"/>
  <c r="AW239" i="101"/>
  <c r="BP239" i="101"/>
  <c r="AQ239" i="101"/>
  <c r="BJ239" i="101"/>
  <c r="BZ239" i="101"/>
  <c r="AU241" i="101"/>
  <c r="BN241" i="101"/>
  <c r="AU243" i="101"/>
  <c r="BN243" i="101"/>
  <c r="BB145" i="101"/>
  <c r="AY93" i="101"/>
  <c r="BR93" i="101"/>
  <c r="AU129" i="101"/>
  <c r="BN129" i="101"/>
  <c r="AY137" i="101"/>
  <c r="BR137" i="101"/>
  <c r="AY143" i="101"/>
  <c r="BR143" i="101"/>
  <c r="AY147" i="101"/>
  <c r="AY149" i="101"/>
  <c r="BR149" i="101"/>
  <c r="AY151" i="101"/>
  <c r="BR151" i="101"/>
  <c r="AY155" i="101"/>
  <c r="BR155" i="101"/>
  <c r="AY157" i="101"/>
  <c r="BR157" i="101"/>
  <c r="AY161" i="101"/>
  <c r="AY165" i="101"/>
  <c r="BR165" i="101"/>
  <c r="AY171" i="101"/>
  <c r="AY177" i="101"/>
  <c r="BR177" i="101"/>
  <c r="BR179" i="101"/>
  <c r="AY187" i="101"/>
  <c r="BR187" i="101"/>
  <c r="BR145" i="101"/>
  <c r="BN75" i="101"/>
  <c r="BB75" i="101"/>
  <c r="BZ73" i="101"/>
  <c r="BJ73" i="101"/>
  <c r="BP73" i="101"/>
  <c r="AW73" i="101"/>
  <c r="BV71" i="101"/>
  <c r="BD71" i="101"/>
  <c r="BE71" i="101" s="1"/>
  <c r="BT33" i="101"/>
  <c r="AM199" i="101"/>
  <c r="BP169" i="101"/>
  <c r="AW169" i="101"/>
  <c r="AS183" i="101"/>
  <c r="AO203" i="101"/>
  <c r="BG203" i="101"/>
  <c r="BH203" i="101" s="1"/>
  <c r="BX203" i="101"/>
  <c r="AO205" i="101"/>
  <c r="BG205" i="101"/>
  <c r="BH205" i="101" s="1"/>
  <c r="BX205" i="101"/>
  <c r="AS207" i="101"/>
  <c r="BL207" i="101"/>
  <c r="AS209" i="101"/>
  <c r="BL209" i="101"/>
  <c r="AS211" i="101"/>
  <c r="BL211" i="101"/>
  <c r="AS213" i="101"/>
  <c r="BL213" i="101"/>
  <c r="AW215" i="101"/>
  <c r="BP215" i="101"/>
  <c r="AW217" i="101"/>
  <c r="BP217" i="101"/>
  <c r="AW225" i="101"/>
  <c r="BP225" i="101"/>
  <c r="AS229" i="101"/>
  <c r="BL229" i="101"/>
  <c r="AW231" i="101"/>
  <c r="BP231" i="101"/>
  <c r="AW237" i="101"/>
  <c r="BP237" i="101"/>
  <c r="BB239" i="101"/>
  <c r="BT239" i="101"/>
  <c r="AO241" i="101"/>
  <c r="BG241" i="101"/>
  <c r="BH241" i="101" s="1"/>
  <c r="BX241" i="101"/>
  <c r="AO243" i="101"/>
  <c r="BG243" i="101"/>
  <c r="BH243" i="101" s="1"/>
  <c r="BX243" i="101"/>
  <c r="AO247" i="101"/>
  <c r="BX247" i="101"/>
  <c r="AS181" i="101"/>
  <c r="BL181" i="101"/>
  <c r="BV235" i="101"/>
  <c r="BD235" i="101"/>
  <c r="BE235" i="101" s="1"/>
  <c r="BN219" i="101"/>
  <c r="BX43" i="100"/>
  <c r="BX243" i="100"/>
  <c r="AM161" i="100"/>
  <c r="BD161" i="100"/>
  <c r="BE161" i="100" s="1"/>
  <c r="BV161" i="100"/>
  <c r="AM165" i="100"/>
  <c r="BD165" i="100"/>
  <c r="BE165" i="100" s="1"/>
  <c r="BV165" i="100"/>
  <c r="BV171" i="100"/>
  <c r="AQ97" i="100"/>
  <c r="BJ97" i="100"/>
  <c r="AQ103" i="100"/>
  <c r="BJ103" i="100"/>
  <c r="AW193" i="100"/>
  <c r="BP193" i="100"/>
  <c r="AQ193" i="100"/>
  <c r="BJ193" i="100"/>
  <c r="BX199" i="100"/>
  <c r="BP145" i="100"/>
  <c r="AW145" i="100"/>
  <c r="AW59" i="100"/>
  <c r="BN83" i="100"/>
  <c r="AO87" i="100"/>
  <c r="AO95" i="100"/>
  <c r="AO99" i="100"/>
  <c r="AS103" i="100"/>
  <c r="BL103" i="100"/>
  <c r="BD141" i="100"/>
  <c r="BE141" i="100" s="1"/>
  <c r="AW25" i="100"/>
  <c r="AW79" i="100"/>
  <c r="BP79" i="100"/>
  <c r="AO21" i="99"/>
  <c r="BG21" i="99"/>
  <c r="BH21" i="99" s="1"/>
  <c r="BX21" i="99"/>
  <c r="AO27" i="99"/>
  <c r="BG27" i="99"/>
  <c r="BH27" i="99" s="1"/>
  <c r="BX27" i="99"/>
  <c r="AO33" i="99"/>
  <c r="BG33" i="99"/>
  <c r="BH33" i="99" s="1"/>
  <c r="BX33" i="99"/>
  <c r="AO39" i="99"/>
  <c r="BG39" i="99"/>
  <c r="BH39" i="99" s="1"/>
  <c r="BX39" i="99"/>
  <c r="AO51" i="99"/>
  <c r="BG51" i="99"/>
  <c r="BH51" i="99" s="1"/>
  <c r="BX51" i="99"/>
  <c r="AS53" i="99"/>
  <c r="BL53" i="99"/>
  <c r="AS55" i="99"/>
  <c r="BL55" i="99"/>
  <c r="AS57" i="99"/>
  <c r="BL57" i="99"/>
  <c r="BN21" i="99"/>
  <c r="AU27" i="99"/>
  <c r="AU33" i="99"/>
  <c r="BN33" i="99"/>
  <c r="AU39" i="99"/>
  <c r="BR53" i="99"/>
  <c r="BR55" i="99"/>
  <c r="AY59" i="99"/>
  <c r="BD61" i="99"/>
  <c r="BE61" i="99" s="1"/>
  <c r="BV61" i="99"/>
  <c r="AM79" i="99"/>
  <c r="BV79" i="99"/>
  <c r="AW59" i="99"/>
  <c r="AO95" i="99"/>
  <c r="BG95" i="99"/>
  <c r="BH95" i="99" s="1"/>
  <c r="BX95" i="99"/>
  <c r="BG101" i="99"/>
  <c r="BH101" i="99" s="1"/>
  <c r="BG109" i="99"/>
  <c r="BH109" i="99" s="1"/>
  <c r="BG113" i="99"/>
  <c r="BH113" i="99" s="1"/>
  <c r="BX119" i="99"/>
  <c r="BT131" i="99"/>
  <c r="AU145" i="99"/>
  <c r="BX153" i="99"/>
  <c r="BG163" i="99"/>
  <c r="BH163" i="99" s="1"/>
  <c r="BG167" i="99"/>
  <c r="BH167" i="99" s="1"/>
  <c r="AS181" i="99"/>
  <c r="BZ89" i="99"/>
  <c r="AQ91" i="99"/>
  <c r="BJ91" i="99"/>
  <c r="BJ97" i="99"/>
  <c r="BZ97" i="99"/>
  <c r="AQ101" i="99"/>
  <c r="BJ101" i="99"/>
  <c r="BZ101" i="99"/>
  <c r="BJ109" i="99"/>
  <c r="BZ109" i="99"/>
  <c r="AQ45" i="99"/>
  <c r="BJ45" i="99"/>
  <c r="BZ45" i="99"/>
  <c r="AQ111" i="99"/>
  <c r="BJ111" i="99"/>
  <c r="BZ111" i="99"/>
  <c r="AQ113" i="99"/>
  <c r="BJ113" i="99"/>
  <c r="AQ115" i="99"/>
  <c r="BJ115" i="99"/>
  <c r="BZ115" i="99"/>
  <c r="AQ119" i="99"/>
  <c r="BJ119" i="99"/>
  <c r="BZ119" i="99"/>
  <c r="AQ121" i="99"/>
  <c r="BJ121" i="99"/>
  <c r="AU125" i="99"/>
  <c r="AY127" i="99"/>
  <c r="BR127" i="99"/>
  <c r="AM131" i="99"/>
  <c r="BD131" i="99"/>
  <c r="BE131" i="99" s="1"/>
  <c r="BV131" i="99"/>
  <c r="AQ139" i="99"/>
  <c r="BJ139" i="99"/>
  <c r="AQ145" i="99"/>
  <c r="BJ145" i="99"/>
  <c r="BZ145" i="99"/>
  <c r="AQ149" i="99"/>
  <c r="BJ149" i="99"/>
  <c r="BZ149" i="99"/>
  <c r="BJ151" i="99"/>
  <c r="BZ151" i="99"/>
  <c r="AQ153" i="99"/>
  <c r="BZ153" i="99"/>
  <c r="AQ157" i="99"/>
  <c r="BJ157" i="99"/>
  <c r="BZ157" i="99"/>
  <c r="AQ159" i="99"/>
  <c r="BJ159" i="99"/>
  <c r="BZ159" i="99"/>
  <c r="AQ163" i="99"/>
  <c r="BJ163" i="99"/>
  <c r="BZ163" i="99"/>
  <c r="BJ167" i="99"/>
  <c r="BZ167" i="99"/>
  <c r="AU179" i="99"/>
  <c r="BN179" i="99"/>
  <c r="AU181" i="99"/>
  <c r="BN181" i="99"/>
  <c r="AU189" i="99"/>
  <c r="BN189" i="99"/>
  <c r="AU175" i="99"/>
  <c r="BZ199" i="99"/>
  <c r="AM93" i="99"/>
  <c r="AY177" i="99"/>
  <c r="BR177" i="99"/>
  <c r="AS59" i="99"/>
  <c r="BL59" i="99"/>
  <c r="AW61" i="99"/>
  <c r="BP61" i="99"/>
  <c r="AW79" i="99"/>
  <c r="BP79" i="99"/>
  <c r="BB85" i="99"/>
  <c r="BT85" i="99"/>
  <c r="BB89" i="99"/>
  <c r="BT89" i="99"/>
  <c r="BB91" i="99"/>
  <c r="BT91" i="99"/>
  <c r="BB95" i="99"/>
  <c r="BT95" i="99"/>
  <c r="BB97" i="99"/>
  <c r="BT97" i="99"/>
  <c r="BB101" i="99"/>
  <c r="BT101" i="99"/>
  <c r="BB109" i="99"/>
  <c r="BT109" i="99"/>
  <c r="BB45" i="99"/>
  <c r="BT45" i="99"/>
  <c r="BB111" i="99"/>
  <c r="BT111" i="99"/>
  <c r="BB113" i="99"/>
  <c r="BT113" i="99"/>
  <c r="BB115" i="99"/>
  <c r="BT115" i="99"/>
  <c r="BB119" i="99"/>
  <c r="BT119" i="99"/>
  <c r="BB121" i="99"/>
  <c r="BT121" i="99"/>
  <c r="AO125" i="99"/>
  <c r="BG125" i="99"/>
  <c r="BH125" i="99" s="1"/>
  <c r="BX125" i="99"/>
  <c r="BL127" i="99"/>
  <c r="AW131" i="99"/>
  <c r="BP131" i="99"/>
  <c r="BB139" i="99"/>
  <c r="BT139" i="99"/>
  <c r="BT145" i="99"/>
  <c r="BB149" i="99"/>
  <c r="BT149" i="99"/>
  <c r="BB151" i="99"/>
  <c r="BT151" i="99"/>
  <c r="BB153" i="99"/>
  <c r="BT153" i="99"/>
  <c r="BB157" i="99"/>
  <c r="BT157" i="99"/>
  <c r="BB159" i="99"/>
  <c r="BT159" i="99"/>
  <c r="BB163" i="99"/>
  <c r="BT163" i="99"/>
  <c r="BB167" i="99"/>
  <c r="BT167" i="99"/>
  <c r="AO179" i="99"/>
  <c r="BG179" i="99"/>
  <c r="BH179" i="99" s="1"/>
  <c r="BX179" i="99"/>
  <c r="AO181" i="99"/>
  <c r="BG181" i="99"/>
  <c r="BH181" i="99" s="1"/>
  <c r="BX181" i="99"/>
  <c r="AO189" i="99"/>
  <c r="BG189" i="99"/>
  <c r="BH189" i="99" s="1"/>
  <c r="BX189" i="99"/>
  <c r="AO175" i="99"/>
  <c r="BG175" i="99"/>
  <c r="BH175" i="99" s="1"/>
  <c r="BX175" i="99"/>
  <c r="AY143" i="99"/>
  <c r="BN193" i="99"/>
  <c r="BB199" i="99"/>
  <c r="BT199" i="99"/>
  <c r="BN73" i="99"/>
  <c r="AU73" i="99"/>
  <c r="BZ71" i="99"/>
  <c r="AQ71" i="99"/>
  <c r="BV69" i="99"/>
  <c r="BR63" i="99"/>
  <c r="AY63" i="99"/>
  <c r="AQ93" i="99"/>
  <c r="BZ93" i="99"/>
  <c r="AM177" i="99"/>
  <c r="AU235" i="99"/>
  <c r="BV219" i="99"/>
  <c r="BD219" i="99"/>
  <c r="BE219" i="99" s="1"/>
  <c r="AY43" i="98"/>
  <c r="AW99" i="98"/>
  <c r="BP99" i="98"/>
  <c r="AW105" i="98"/>
  <c r="BB231" i="98"/>
  <c r="BT231" i="98"/>
  <c r="BX183" i="98"/>
  <c r="BG183" i="98"/>
  <c r="BH183" i="98" s="1"/>
  <c r="AO183" i="98"/>
  <c r="BT169" i="98"/>
  <c r="AS201" i="98"/>
  <c r="BL201" i="98"/>
  <c r="AS203" i="98"/>
  <c r="BL203" i="98"/>
  <c r="AW205" i="98"/>
  <c r="BP205" i="98"/>
  <c r="AW207" i="98"/>
  <c r="BP207" i="98"/>
  <c r="AW209" i="98"/>
  <c r="BP209" i="98"/>
  <c r="AW211" i="98"/>
  <c r="BP211" i="98"/>
  <c r="BB213" i="98"/>
  <c r="BT213" i="98"/>
  <c r="BB215" i="98"/>
  <c r="BT215" i="98"/>
  <c r="BB223" i="98"/>
  <c r="BT223" i="98"/>
  <c r="AW227" i="98"/>
  <c r="BP227" i="98"/>
  <c r="BB229" i="98"/>
  <c r="BT229" i="98"/>
  <c r="BB235" i="98"/>
  <c r="BT235" i="98"/>
  <c r="AO237" i="98"/>
  <c r="BG237" i="98"/>
  <c r="BH237" i="98" s="1"/>
  <c r="BX237" i="98"/>
  <c r="AS239" i="98"/>
  <c r="BL239" i="98"/>
  <c r="AS241" i="98"/>
  <c r="BL241" i="98"/>
  <c r="AS245" i="98"/>
  <c r="BL245" i="98"/>
  <c r="AW181" i="98"/>
  <c r="BP181" i="98"/>
  <c r="BT225" i="98"/>
  <c r="BB225" i="98"/>
  <c r="BR71" i="98"/>
  <c r="BG71" i="98"/>
  <c r="BH71" i="98" s="1"/>
  <c r="BN69" i="98"/>
  <c r="BL179" i="98"/>
  <c r="AS187" i="98"/>
  <c r="BL187" i="98"/>
  <c r="BL173" i="98"/>
  <c r="BN99" i="98"/>
  <c r="AU105" i="98"/>
  <c r="BN105" i="98"/>
  <c r="AS143" i="98"/>
  <c r="BL143" i="98"/>
  <c r="AO191" i="98"/>
  <c r="BG191" i="98"/>
  <c r="BH191" i="98" s="1"/>
  <c r="BX191" i="98"/>
  <c r="AY191" i="98"/>
  <c r="BR191" i="98"/>
  <c r="AO223" i="98"/>
  <c r="BP239" i="98"/>
  <c r="BP25" i="98"/>
  <c r="BR137" i="98"/>
  <c r="BG137" i="98"/>
  <c r="BH137" i="98" s="1"/>
  <c r="AY175" i="98"/>
  <c r="BR175" i="98"/>
  <c r="AU107" i="98"/>
  <c r="BN107" i="98"/>
  <c r="AQ231" i="98"/>
  <c r="BJ231" i="98"/>
  <c r="BZ231" i="98"/>
  <c r="BR73" i="98"/>
  <c r="AY73" i="98"/>
  <c r="BN71" i="98"/>
  <c r="AU71" i="98"/>
  <c r="BZ69" i="98"/>
  <c r="BJ69" i="98"/>
  <c r="AQ69" i="98"/>
  <c r="BV63" i="98"/>
  <c r="BD63" i="98"/>
  <c r="BE63" i="98" s="1"/>
  <c r="AM63" i="98"/>
  <c r="AM97" i="97"/>
  <c r="BD97" i="97"/>
  <c r="BE97" i="97" s="1"/>
  <c r="BV97" i="97"/>
  <c r="AM103" i="97"/>
  <c r="BD103" i="97"/>
  <c r="BE103" i="97" s="1"/>
  <c r="BV103" i="97"/>
  <c r="BZ23" i="97"/>
  <c r="AQ23" i="97"/>
  <c r="AS245" i="97"/>
  <c r="BL245" i="97"/>
  <c r="AW181" i="97"/>
  <c r="BP181" i="97"/>
  <c r="BP137" i="97"/>
  <c r="AW137" i="97"/>
  <c r="BL135" i="97"/>
  <c r="AS135" i="97"/>
  <c r="AQ27" i="97"/>
  <c r="BT27" i="97"/>
  <c r="BX53" i="97"/>
  <c r="BP83" i="97"/>
  <c r="AW87" i="97"/>
  <c r="BP87" i="97"/>
  <c r="AW89" i="97"/>
  <c r="BP89" i="97"/>
  <c r="BP93" i="97"/>
  <c r="BP99" i="97"/>
  <c r="AW107" i="97"/>
  <c r="BP107" i="97"/>
  <c r="AW109" i="97"/>
  <c r="AW111" i="97"/>
  <c r="BP111" i="97"/>
  <c r="AW113" i="97"/>
  <c r="BP113" i="97"/>
  <c r="AW115" i="97"/>
  <c r="BP115" i="97"/>
  <c r="AW119" i="97"/>
  <c r="BP121" i="97"/>
  <c r="BB125" i="97"/>
  <c r="BT125" i="97"/>
  <c r="AO127" i="97"/>
  <c r="BG127" i="97"/>
  <c r="BH127" i="97" s="1"/>
  <c r="BX127" i="97"/>
  <c r="BL131" i="97"/>
  <c r="AW145" i="97"/>
  <c r="BP149" i="97"/>
  <c r="BP151" i="97"/>
  <c r="AW153" i="97"/>
  <c r="BP153" i="97"/>
  <c r="AW157" i="97"/>
  <c r="BP157" i="97"/>
  <c r="AW159" i="97"/>
  <c r="BP159" i="97"/>
  <c r="AW167" i="97"/>
  <c r="AW171" i="97"/>
  <c r="AW177" i="97"/>
  <c r="AW179" i="97"/>
  <c r="BX147" i="97"/>
  <c r="AO147" i="97"/>
  <c r="BL137" i="97"/>
  <c r="BB67" i="97"/>
  <c r="AW21" i="97"/>
  <c r="BP21" i="97"/>
  <c r="AW27" i="97"/>
  <c r="BP27" i="97"/>
  <c r="AW33" i="97"/>
  <c r="BP33" i="97"/>
  <c r="AW37" i="97"/>
  <c r="BP37" i="97"/>
  <c r="AW49" i="97"/>
  <c r="BP49" i="97"/>
  <c r="BB51" i="97"/>
  <c r="BT51" i="97"/>
  <c r="BB53" i="97"/>
  <c r="BT53" i="97"/>
  <c r="BB55" i="97"/>
  <c r="BT55" i="97"/>
  <c r="BX59" i="97"/>
  <c r="AO77" i="97"/>
  <c r="BX77" i="97"/>
  <c r="AS87" i="97"/>
  <c r="AS113" i="97"/>
  <c r="BL113" i="97"/>
  <c r="AS115" i="97"/>
  <c r="BL115" i="97"/>
  <c r="AS119" i="97"/>
  <c r="BL119" i="97"/>
  <c r="BL121" i="97"/>
  <c r="AW125" i="97"/>
  <c r="BP125" i="97"/>
  <c r="BB127" i="97"/>
  <c r="BT127" i="97"/>
  <c r="AO131" i="97"/>
  <c r="BG131" i="97"/>
  <c r="BH131" i="97" s="1"/>
  <c r="BX131" i="97"/>
  <c r="BL139" i="97"/>
  <c r="AS145" i="97"/>
  <c r="BL145" i="97"/>
  <c r="AS149" i="97"/>
  <c r="BL149" i="97"/>
  <c r="AS151" i="97"/>
  <c r="BL151" i="97"/>
  <c r="AS157" i="97"/>
  <c r="BL157" i="97"/>
  <c r="AS159" i="97"/>
  <c r="BL159" i="97"/>
  <c r="AS163" i="97"/>
  <c r="BL163" i="97"/>
  <c r="AS167" i="97"/>
  <c r="BL167" i="97"/>
  <c r="AS171" i="97"/>
  <c r="BL171" i="97"/>
  <c r="AS177" i="97"/>
  <c r="BL177" i="97"/>
  <c r="AU191" i="97"/>
  <c r="BN191" i="97"/>
  <c r="BZ133" i="97"/>
  <c r="BJ133" i="97"/>
  <c r="AQ133" i="97"/>
  <c r="BD67" i="97"/>
  <c r="BE67" i="97" s="1"/>
  <c r="BL105" i="96"/>
  <c r="AS105" i="96"/>
  <c r="BN81" i="96"/>
  <c r="AQ79" i="96"/>
  <c r="AS209" i="96"/>
  <c r="BX27" i="96"/>
  <c r="AO39" i="96"/>
  <c r="BR51" i="96"/>
  <c r="BL55" i="96"/>
  <c r="BT95" i="96"/>
  <c r="BB99" i="96"/>
  <c r="BT43" i="96"/>
  <c r="BB113" i="96"/>
  <c r="AO127" i="96"/>
  <c r="BB141" i="96"/>
  <c r="BT141" i="96"/>
  <c r="BB147" i="96"/>
  <c r="BT147" i="96"/>
  <c r="BT169" i="96"/>
  <c r="BT173" i="96"/>
  <c r="BB179" i="96"/>
  <c r="BT179" i="96"/>
  <c r="BB181" i="96"/>
  <c r="BT181" i="96"/>
  <c r="BB189" i="96"/>
  <c r="BB175" i="96"/>
  <c r="BT175" i="96"/>
  <c r="BV105" i="96"/>
  <c r="BV91" i="96"/>
  <c r="AY177" i="96"/>
  <c r="BR177" i="96"/>
  <c r="AU107" i="96"/>
  <c r="BN107" i="96"/>
  <c r="AQ231" i="96"/>
  <c r="BJ231" i="96"/>
  <c r="BZ231" i="96"/>
  <c r="BP23" i="96"/>
  <c r="AW23" i="96"/>
  <c r="AW75" i="96"/>
  <c r="BP75" i="96"/>
  <c r="BP81" i="96"/>
  <c r="BL79" i="96"/>
  <c r="BJ197" i="96"/>
  <c r="AY69" i="96"/>
  <c r="BZ61" i="96"/>
  <c r="AU151" i="95"/>
  <c r="BV81" i="95"/>
  <c r="BD81" i="95"/>
  <c r="BE81" i="95" s="1"/>
  <c r="AM81" i="95"/>
  <c r="BR79" i="95"/>
  <c r="AY79" i="95"/>
  <c r="AW171" i="95"/>
  <c r="AW203" i="95"/>
  <c r="AW205" i="95"/>
  <c r="BP205" i="95"/>
  <c r="BB207" i="95"/>
  <c r="BT207" i="95"/>
  <c r="BB209" i="95"/>
  <c r="BT209" i="95"/>
  <c r="BB211" i="95"/>
  <c r="BT211" i="95"/>
  <c r="BB213" i="95"/>
  <c r="BT213" i="95"/>
  <c r="AO215" i="95"/>
  <c r="BG215" i="95"/>
  <c r="BH215" i="95" s="1"/>
  <c r="BX215" i="95"/>
  <c r="AO217" i="95"/>
  <c r="BG217" i="95"/>
  <c r="BH217" i="95" s="1"/>
  <c r="BX217" i="95"/>
  <c r="AO225" i="95"/>
  <c r="BG225" i="95"/>
  <c r="BH225" i="95" s="1"/>
  <c r="BX225" i="95"/>
  <c r="BB229" i="95"/>
  <c r="BT229" i="95"/>
  <c r="AO231" i="95"/>
  <c r="BG231" i="95"/>
  <c r="BH231" i="95" s="1"/>
  <c r="BX231" i="95"/>
  <c r="AO237" i="95"/>
  <c r="BG237" i="95"/>
  <c r="BH237" i="95" s="1"/>
  <c r="BX237" i="95"/>
  <c r="AS239" i="95"/>
  <c r="BL239" i="95"/>
  <c r="AW241" i="95"/>
  <c r="BP241" i="95"/>
  <c r="AW243" i="95"/>
  <c r="BP243" i="95"/>
  <c r="AW245" i="95"/>
  <c r="BP245" i="95"/>
  <c r="BB185" i="95"/>
  <c r="BT185" i="95"/>
  <c r="AQ69" i="95"/>
  <c r="BV67" i="95"/>
  <c r="AM67" i="95"/>
  <c r="BG219" i="95"/>
  <c r="BH219" i="95" s="1"/>
  <c r="BT81" i="95"/>
  <c r="BB81" i="95"/>
  <c r="BJ67" i="95"/>
  <c r="AQ67" i="95"/>
  <c r="BV61" i="95"/>
  <c r="BD61" i="95"/>
  <c r="BE61" i="95" s="1"/>
  <c r="AM61" i="95"/>
  <c r="AU57" i="94"/>
  <c r="BN57" i="94"/>
  <c r="AU59" i="94"/>
  <c r="BN59" i="94"/>
  <c r="BR61" i="94"/>
  <c r="AY81" i="94"/>
  <c r="BR81" i="94"/>
  <c r="BD87" i="94"/>
  <c r="BE87" i="94" s="1"/>
  <c r="BV87" i="94"/>
  <c r="AM231" i="94"/>
  <c r="BV231" i="94"/>
  <c r="BN251" i="94"/>
  <c r="BX73" i="94"/>
  <c r="BG151" i="94"/>
  <c r="BH151" i="94" s="1"/>
  <c r="BX151" i="94"/>
  <c r="AS143" i="94"/>
  <c r="BZ71" i="94"/>
  <c r="BJ71" i="94"/>
  <c r="AQ71" i="94"/>
  <c r="BD69" i="94"/>
  <c r="BE69" i="94" s="1"/>
  <c r="BR63" i="94"/>
  <c r="BN189" i="94"/>
  <c r="BR83" i="94"/>
  <c r="BG177" i="94"/>
  <c r="BH177" i="94" s="1"/>
  <c r="BB229" i="94"/>
  <c r="BT229" i="94"/>
  <c r="BB231" i="94"/>
  <c r="BT231" i="94"/>
  <c r="AW235" i="94"/>
  <c r="BP235" i="94"/>
  <c r="BB237" i="94"/>
  <c r="BT237" i="94"/>
  <c r="AS249" i="94"/>
  <c r="BL249" i="94"/>
  <c r="AS251" i="94"/>
  <c r="BL251" i="94"/>
  <c r="AW191" i="94"/>
  <c r="BP191" i="94"/>
  <c r="AQ25" i="94"/>
  <c r="AW75" i="93"/>
  <c r="BP75" i="93"/>
  <c r="BX21" i="93"/>
  <c r="BG49" i="93"/>
  <c r="BH49" i="93" s="1"/>
  <c r="BR81" i="93"/>
  <c r="AY81" i="93"/>
  <c r="BX75" i="93"/>
  <c r="BL67" i="93"/>
  <c r="AS67" i="93"/>
  <c r="BG63" i="93"/>
  <c r="BH63" i="93" s="1"/>
  <c r="BV105" i="93"/>
  <c r="BR143" i="93"/>
  <c r="AS49" i="93"/>
  <c r="AO177" i="93"/>
  <c r="BB81" i="93"/>
  <c r="AS31" i="93"/>
  <c r="BL31" i="93"/>
  <c r="BG127" i="93"/>
  <c r="BH127" i="93" s="1"/>
  <c r="BV237" i="93"/>
  <c r="BJ71" i="93"/>
  <c r="BB109" i="96"/>
  <c r="BV109" i="96"/>
  <c r="BG111" i="93"/>
  <c r="BH111" i="93" s="1"/>
  <c r="BR73" i="94"/>
  <c r="AY73" i="94"/>
  <c r="AU75" i="95"/>
  <c r="BN75" i="95"/>
  <c r="BX77" i="94"/>
  <c r="BL75" i="95"/>
  <c r="AO97" i="96"/>
  <c r="BG97" i="96"/>
  <c r="BH97" i="96" s="1"/>
  <c r="BX97" i="96"/>
  <c r="BB97" i="95"/>
  <c r="BT97" i="95"/>
  <c r="AQ23" i="95"/>
  <c r="BJ23" i="95"/>
  <c r="BV229" i="92"/>
  <c r="BJ171" i="94"/>
  <c r="BJ109" i="93"/>
  <c r="BR59" i="94"/>
  <c r="AO83" i="93"/>
  <c r="BV83" i="93"/>
  <c r="AM83" i="93"/>
  <c r="BD83" i="93"/>
  <c r="BE83" i="93" s="1"/>
  <c r="BV67" i="93"/>
  <c r="AO77" i="94"/>
  <c r="BG77" i="94"/>
  <c r="BH77" i="94" s="1"/>
  <c r="BJ221" i="92"/>
  <c r="AY205" i="92"/>
  <c r="BV43" i="101"/>
  <c r="AM45" i="101"/>
  <c r="BD45" i="101"/>
  <c r="BE45" i="101" s="1"/>
  <c r="BV45" i="101"/>
  <c r="AQ43" i="100"/>
  <c r="BJ43" i="100"/>
  <c r="BZ43" i="100"/>
  <c r="AQ45" i="100"/>
  <c r="BJ45" i="100"/>
  <c r="BZ45" i="100"/>
  <c r="AS43" i="100"/>
  <c r="AO43" i="100"/>
  <c r="BG43" i="100"/>
  <c r="BH43" i="100" s="1"/>
  <c r="AO45" i="100"/>
  <c r="BG45" i="100"/>
  <c r="BH45" i="100" s="1"/>
  <c r="BX45" i="100"/>
  <c r="BB41" i="99"/>
  <c r="BT41" i="99"/>
  <c r="BN41" i="99"/>
  <c r="AO41" i="99"/>
  <c r="BG41" i="99"/>
  <c r="BH41" i="99" s="1"/>
  <c r="BX41" i="99"/>
  <c r="AO43" i="99"/>
  <c r="BG43" i="99"/>
  <c r="BH43" i="99" s="1"/>
  <c r="BX43" i="99"/>
  <c r="AW39" i="97"/>
  <c r="BP39" i="97"/>
  <c r="AW41" i="97"/>
  <c r="BP41" i="97"/>
  <c r="AY39" i="97"/>
  <c r="BR39" i="97"/>
  <c r="AY41" i="97"/>
  <c r="BR41" i="97"/>
  <c r="AQ221" i="103"/>
  <c r="BG219" i="103"/>
  <c r="BH219" i="103" s="1"/>
  <c r="BX219" i="103"/>
  <c r="BB221" i="103"/>
  <c r="BT221" i="103"/>
  <c r="BB219" i="103"/>
  <c r="BT219" i="103"/>
  <c r="AM91" i="103"/>
  <c r="AM221" i="102"/>
  <c r="BD221" i="102"/>
  <c r="BE221" i="102" s="1"/>
  <c r="AY219" i="102"/>
  <c r="BR219" i="102"/>
  <c r="BD221" i="101"/>
  <c r="BE221" i="101" s="1"/>
  <c r="AW221" i="101"/>
  <c r="BP221" i="101"/>
  <c r="AM223" i="101"/>
  <c r="BD223" i="101"/>
  <c r="BE223" i="101" s="1"/>
  <c r="AW223" i="101"/>
  <c r="BP223" i="101"/>
  <c r="AY221" i="101"/>
  <c r="BV223" i="101"/>
  <c r="AS223" i="100"/>
  <c r="BL223" i="100"/>
  <c r="BR131" i="100"/>
  <c r="AY131" i="100"/>
  <c r="AO223" i="99"/>
  <c r="BG223" i="99"/>
  <c r="BH223" i="99" s="1"/>
  <c r="BX223" i="99"/>
  <c r="AS223" i="99"/>
  <c r="AO221" i="99"/>
  <c r="BG221" i="99"/>
  <c r="BH221" i="99" s="1"/>
  <c r="BX221" i="99"/>
  <c r="BV133" i="99"/>
  <c r="BD133" i="99"/>
  <c r="BE133" i="99" s="1"/>
  <c r="AQ133" i="99"/>
  <c r="AM133" i="99"/>
  <c r="BB221" i="98"/>
  <c r="BT221" i="98"/>
  <c r="BB219" i="98"/>
  <c r="BT219" i="98"/>
  <c r="AW221" i="97"/>
  <c r="BB221" i="97"/>
  <c r="BT221" i="97"/>
  <c r="BP221" i="97"/>
  <c r="AY219" i="97"/>
  <c r="BB219" i="97"/>
  <c r="AW219" i="97"/>
  <c r="BT219" i="97"/>
  <c r="BP219" i="97"/>
  <c r="AM75" i="97"/>
  <c r="BD75" i="97"/>
  <c r="BE75" i="97" s="1"/>
  <c r="AO221" i="96"/>
  <c r="BX221" i="96"/>
  <c r="AU221" i="96"/>
  <c r="BN221" i="96"/>
  <c r="AO223" i="95"/>
  <c r="BG223" i="95"/>
  <c r="BH223" i="95" s="1"/>
  <c r="BX223" i="95"/>
  <c r="AS223" i="95"/>
  <c r="BL223" i="95"/>
  <c r="AO221" i="95"/>
  <c r="BG221" i="95"/>
  <c r="BH221" i="95" s="1"/>
  <c r="BX221" i="95"/>
  <c r="AS221" i="95"/>
  <c r="BL221" i="95"/>
  <c r="AO75" i="93"/>
  <c r="BG75" i="93"/>
  <c r="BH75" i="93" s="1"/>
  <c r="BD93" i="93"/>
  <c r="BE93" i="93" s="1"/>
  <c r="BN27" i="100"/>
  <c r="AU27" i="100"/>
  <c r="BT27" i="100"/>
  <c r="BB27" i="100"/>
  <c r="BR25" i="97"/>
  <c r="AY25" i="97"/>
  <c r="BL23" i="95"/>
  <c r="AS23" i="95"/>
  <c r="BZ23" i="95"/>
  <c r="AU21" i="94"/>
  <c r="BZ25" i="94"/>
  <c r="BL25" i="93"/>
  <c r="AS25" i="93"/>
  <c r="AO25" i="93"/>
  <c r="BB213" i="92"/>
  <c r="AO247" i="92"/>
  <c r="BL249" i="92"/>
  <c r="AY215" i="92"/>
  <c r="AU225" i="92"/>
  <c r="BN225" i="92"/>
  <c r="BN241" i="92"/>
  <c r="AU77" i="92"/>
  <c r="BN77" i="92"/>
  <c r="BJ83" i="92"/>
  <c r="AQ83" i="92"/>
  <c r="AM81" i="92"/>
  <c r="BV119" i="92"/>
  <c r="BN167" i="92"/>
  <c r="BX119" i="92"/>
  <c r="BP167" i="92"/>
  <c r="BJ227" i="92"/>
  <c r="AM63" i="92"/>
  <c r="AU39" i="94"/>
  <c r="AU41" i="94"/>
  <c r="BN41" i="94"/>
  <c r="BN39" i="94"/>
  <c r="BN39" i="93"/>
  <c r="AS41" i="93"/>
  <c r="AM229" i="92"/>
  <c r="AS207" i="92"/>
  <c r="AU89" i="92"/>
  <c r="BN117" i="92"/>
  <c r="AQ223" i="92"/>
  <c r="BT233" i="92"/>
  <c r="AM249" i="92"/>
  <c r="AO227" i="92"/>
  <c r="AQ221" i="92"/>
  <c r="AQ211" i="92"/>
  <c r="BD165" i="92"/>
  <c r="BE165" i="92" s="1"/>
  <c r="BT187" i="92"/>
  <c r="AU247" i="92"/>
  <c r="BR235" i="92"/>
  <c r="BJ213" i="92"/>
  <c r="BX249" i="92"/>
  <c r="AS215" i="92"/>
  <c r="AU207" i="92"/>
  <c r="AM207" i="92"/>
  <c r="BV63" i="92"/>
  <c r="BX135" i="92"/>
  <c r="AQ57" i="93"/>
  <c r="BR91" i="93"/>
  <c r="AQ177" i="93"/>
  <c r="AQ185" i="93"/>
  <c r="BZ187" i="93"/>
  <c r="BJ181" i="93"/>
  <c r="AQ21" i="94"/>
  <c r="AW85" i="92"/>
  <c r="AQ27" i="93"/>
  <c r="BJ27" i="93"/>
  <c r="BJ33" i="93"/>
  <c r="BZ33" i="93"/>
  <c r="AQ37" i="93"/>
  <c r="BJ37" i="93"/>
  <c r="BZ37" i="93"/>
  <c r="AQ39" i="93"/>
  <c r="BJ39" i="93"/>
  <c r="BZ39" i="93"/>
  <c r="AQ41" i="93"/>
  <c r="BJ41" i="93"/>
  <c r="BZ41" i="93"/>
  <c r="AQ49" i="93"/>
  <c r="BJ49" i="93"/>
  <c r="BZ49" i="93"/>
  <c r="AQ51" i="93"/>
  <c r="BJ51" i="93"/>
  <c r="BZ51" i="93"/>
  <c r="AU53" i="93"/>
  <c r="BN53" i="93"/>
  <c r="BN55" i="93"/>
  <c r="AU57" i="93"/>
  <c r="BN57" i="93"/>
  <c r="AY61" i="93"/>
  <c r="BT213" i="92"/>
  <c r="AS27" i="93"/>
  <c r="BL27" i="93"/>
  <c r="AS33" i="93"/>
  <c r="BL33" i="93"/>
  <c r="AS37" i="93"/>
  <c r="BL37" i="93"/>
  <c r="AS39" i="93"/>
  <c r="BL39" i="93"/>
  <c r="BL41" i="93"/>
  <c r="BL49" i="93"/>
  <c r="AS51" i="93"/>
  <c r="BL51" i="93"/>
  <c r="AW53" i="93"/>
  <c r="BP53" i="93"/>
  <c r="AW55" i="93"/>
  <c r="BP55" i="93"/>
  <c r="AW57" i="93"/>
  <c r="BP57" i="93"/>
  <c r="AW59" i="93"/>
  <c r="BP59" i="93"/>
  <c r="BB61" i="93"/>
  <c r="BT61" i="93"/>
  <c r="AS197" i="94"/>
  <c r="BL197" i="94"/>
  <c r="AS183" i="94"/>
  <c r="BL183" i="94"/>
  <c r="AO161" i="95"/>
  <c r="BG161" i="95"/>
  <c r="BH161" i="95" s="1"/>
  <c r="BX191" i="95"/>
  <c r="BG177" i="95"/>
  <c r="BH177" i="95" s="1"/>
  <c r="AO21" i="96"/>
  <c r="BG21" i="96"/>
  <c r="BH21" i="96" s="1"/>
  <c r="BX21" i="96"/>
  <c r="AO27" i="96"/>
  <c r="BG27" i="96"/>
  <c r="BH27" i="96" s="1"/>
  <c r="AO33" i="96"/>
  <c r="BG33" i="96"/>
  <c r="BH33" i="96" s="1"/>
  <c r="BX33" i="96"/>
  <c r="AO37" i="96"/>
  <c r="BG37" i="96"/>
  <c r="BH37" i="96" s="1"/>
  <c r="BX37" i="96"/>
  <c r="BG39" i="96"/>
  <c r="BH39" i="96" s="1"/>
  <c r="BX39" i="96"/>
  <c r="AO41" i="96"/>
  <c r="BG41" i="96"/>
  <c r="BH41" i="96" s="1"/>
  <c r="BX41" i="96"/>
  <c r="AO49" i="96"/>
  <c r="BX49" i="96"/>
  <c r="AS51" i="96"/>
  <c r="BL51" i="96"/>
  <c r="AS53" i="96"/>
  <c r="BL53" i="96"/>
  <c r="AS55" i="96"/>
  <c r="BL57" i="96"/>
  <c r="AW59" i="96"/>
  <c r="BP59" i="96"/>
  <c r="AW77" i="96"/>
  <c r="BP77" i="96"/>
  <c r="BB83" i="96"/>
  <c r="BT83" i="96"/>
  <c r="BB87" i="96"/>
  <c r="BT87" i="96"/>
  <c r="BB89" i="96"/>
  <c r="BT89" i="96"/>
  <c r="BB93" i="96"/>
  <c r="BB95" i="96"/>
  <c r="BT109" i="96"/>
  <c r="BB111" i="96"/>
  <c r="BT111" i="96"/>
  <c r="BB43" i="96"/>
  <c r="BT115" i="96"/>
  <c r="BB117" i="96"/>
  <c r="BT117" i="96"/>
  <c r="BT121" i="96"/>
  <c r="AQ37" i="94"/>
  <c r="BJ37" i="94"/>
  <c r="BJ39" i="94"/>
  <c r="BJ49" i="94"/>
  <c r="BZ49" i="94"/>
  <c r="BJ51" i="94"/>
  <c r="BZ51" i="94"/>
  <c r="AM113" i="94"/>
  <c r="BD113" i="94"/>
  <c r="BE113" i="94" s="1"/>
  <c r="BV113" i="94"/>
  <c r="AM115" i="94"/>
  <c r="BD115" i="94"/>
  <c r="BE115" i="94" s="1"/>
  <c r="BV115" i="94"/>
  <c r="AM117" i="94"/>
  <c r="BD117" i="94"/>
  <c r="BE117" i="94" s="1"/>
  <c r="BV117" i="94"/>
  <c r="AM119" i="94"/>
  <c r="BD119" i="94"/>
  <c r="BE119" i="94" s="1"/>
  <c r="BV119" i="94"/>
  <c r="AM121" i="94"/>
  <c r="BD121" i="94"/>
  <c r="BE121" i="94" s="1"/>
  <c r="BV121" i="94"/>
  <c r="AM123" i="94"/>
  <c r="BD123" i="94"/>
  <c r="BE123" i="94" s="1"/>
  <c r="BV123" i="94"/>
  <c r="BR159" i="95"/>
  <c r="AY183" i="95"/>
  <c r="AU181" i="96"/>
  <c r="BN181" i="96"/>
  <c r="AU189" i="96"/>
  <c r="BN189" i="96"/>
  <c r="AU175" i="96"/>
  <c r="BN175" i="96"/>
  <c r="AU21" i="97"/>
  <c r="BN21" i="97"/>
  <c r="AU27" i="97"/>
  <c r="BN27" i="97"/>
  <c r="AU33" i="97"/>
  <c r="BN33" i="97"/>
  <c r="AU37" i="97"/>
  <c r="BN37" i="97"/>
  <c r="AU39" i="97"/>
  <c r="BN39" i="97"/>
  <c r="AU41" i="97"/>
  <c r="BN41" i="97"/>
  <c r="AU49" i="97"/>
  <c r="BN49" i="97"/>
  <c r="AY51" i="97"/>
  <c r="BR51" i="97"/>
  <c r="AY53" i="97"/>
  <c r="BR53" i="97"/>
  <c r="AY55" i="97"/>
  <c r="BR55" i="97"/>
  <c r="AM85" i="93"/>
  <c r="AM95" i="93"/>
  <c r="AM115" i="93"/>
  <c r="BD27" i="94"/>
  <c r="BE27" i="94" s="1"/>
  <c r="BD49" i="94"/>
  <c r="BE49" i="94" s="1"/>
  <c r="AQ55" i="94"/>
  <c r="AY97" i="94"/>
  <c r="BR113" i="94"/>
  <c r="AO129" i="94"/>
  <c r="BG129" i="94"/>
  <c r="BH129" i="94" s="1"/>
  <c r="AW135" i="94"/>
  <c r="AO147" i="94"/>
  <c r="AO187" i="94"/>
  <c r="BG21" i="95"/>
  <c r="BH21" i="95" s="1"/>
  <c r="AY21" i="95"/>
  <c r="BR21" i="95"/>
  <c r="AY27" i="95"/>
  <c r="BR27" i="95"/>
  <c r="BG33" i="95"/>
  <c r="BH33" i="95" s="1"/>
  <c r="AY33" i="95"/>
  <c r="BR33" i="95"/>
  <c r="AY37" i="95"/>
  <c r="BR37" i="95"/>
  <c r="BX39" i="95"/>
  <c r="AY39" i="95"/>
  <c r="BR39" i="95"/>
  <c r="AY41" i="95"/>
  <c r="BR41" i="95"/>
  <c r="AY49" i="95"/>
  <c r="BR49" i="95"/>
  <c r="AM51" i="95"/>
  <c r="BD51" i="95"/>
  <c r="BE51" i="95" s="1"/>
  <c r="BV51" i="95"/>
  <c r="AM53" i="95"/>
  <c r="BD53" i="95"/>
  <c r="BE53" i="95" s="1"/>
  <c r="BV53" i="95"/>
  <c r="AS55" i="95"/>
  <c r="BL55" i="95"/>
  <c r="AM55" i="95"/>
  <c r="BD55" i="95"/>
  <c r="BE55" i="95" s="1"/>
  <c r="BV55" i="95"/>
  <c r="AS57" i="95"/>
  <c r="BL57" i="95"/>
  <c r="AM57" i="95"/>
  <c r="BD57" i="95"/>
  <c r="BE57" i="95" s="1"/>
  <c r="BV57" i="95"/>
  <c r="AW59" i="95"/>
  <c r="BP59" i="95"/>
  <c r="AQ59" i="95"/>
  <c r="BJ59" i="95"/>
  <c r="BZ59" i="95"/>
  <c r="AW77" i="95"/>
  <c r="BP77" i="95"/>
  <c r="AQ77" i="95"/>
  <c r="BJ77" i="95"/>
  <c r="BZ77" i="95"/>
  <c r="BB83" i="95"/>
  <c r="BT83" i="95"/>
  <c r="AU83" i="95"/>
  <c r="BN83" i="95"/>
  <c r="BB87" i="95"/>
  <c r="BT87" i="95"/>
  <c r="AU87" i="95"/>
  <c r="BN87" i="95"/>
  <c r="BB89" i="95"/>
  <c r="BT89" i="95"/>
  <c r="AU89" i="95"/>
  <c r="BN89" i="95"/>
  <c r="BB93" i="95"/>
  <c r="BT93" i="95"/>
  <c r="AU93" i="95"/>
  <c r="BN93" i="95"/>
  <c r="BB95" i="95"/>
  <c r="BT95" i="95"/>
  <c r="AU95" i="95"/>
  <c r="BN95" i="95"/>
  <c r="BB99" i="95"/>
  <c r="BT99" i="95"/>
  <c r="AU99" i="95"/>
  <c r="BN99" i="95"/>
  <c r="BB109" i="95"/>
  <c r="BT109" i="95"/>
  <c r="AU109" i="95"/>
  <c r="BN109" i="95"/>
  <c r="BB111" i="95"/>
  <c r="BT111" i="95"/>
  <c r="AU111" i="95"/>
  <c r="BN111" i="95"/>
  <c r="BB43" i="95"/>
  <c r="BT43" i="95"/>
  <c r="AU43" i="95"/>
  <c r="BN43" i="95"/>
  <c r="BB113" i="95"/>
  <c r="BT113" i="95"/>
  <c r="AU113" i="95"/>
  <c r="BN113" i="95"/>
  <c r="BB115" i="95"/>
  <c r="BT115" i="95"/>
  <c r="AU115" i="95"/>
  <c r="BN115" i="95"/>
  <c r="BB117" i="95"/>
  <c r="BT117" i="95"/>
  <c r="AU117" i="95"/>
  <c r="BN117" i="95"/>
  <c r="BB121" i="95"/>
  <c r="BT121" i="95"/>
  <c r="AU121" i="95"/>
  <c r="BN121" i="95"/>
  <c r="BB123" i="95"/>
  <c r="BT123" i="95"/>
  <c r="AU123" i="95"/>
  <c r="BN123" i="95"/>
  <c r="AO127" i="95"/>
  <c r="BG127" i="95"/>
  <c r="BH127" i="95" s="1"/>
  <c r="BX127" i="95"/>
  <c r="AY127" i="95"/>
  <c r="BR127" i="95"/>
  <c r="AS129" i="95"/>
  <c r="BL129" i="95"/>
  <c r="AM129" i="95"/>
  <c r="BD129" i="95"/>
  <c r="BE129" i="95" s="1"/>
  <c r="BV129" i="95"/>
  <c r="AW133" i="95"/>
  <c r="BP133" i="95"/>
  <c r="AQ133" i="95"/>
  <c r="BJ133" i="95"/>
  <c r="BZ133" i="95"/>
  <c r="BB141" i="95"/>
  <c r="BT141" i="95"/>
  <c r="AU141" i="95"/>
  <c r="BN141" i="95"/>
  <c r="BB147" i="95"/>
  <c r="BT147" i="95"/>
  <c r="AU147" i="95"/>
  <c r="BN147" i="95"/>
  <c r="BB151" i="95"/>
  <c r="BT151" i="95"/>
  <c r="BN151" i="95"/>
  <c r="BB153" i="95"/>
  <c r="BT153" i="95"/>
  <c r="AU153" i="95"/>
  <c r="BN153" i="95"/>
  <c r="BB155" i="95"/>
  <c r="BT155" i="95"/>
  <c r="AU155" i="95"/>
  <c r="BN155" i="95"/>
  <c r="BB159" i="95"/>
  <c r="BT159" i="95"/>
  <c r="AU159" i="95"/>
  <c r="BN159" i="95"/>
  <c r="BB161" i="95"/>
  <c r="BT161" i="95"/>
  <c r="AU161" i="95"/>
  <c r="BN161" i="95"/>
  <c r="BB165" i="95"/>
  <c r="BT165" i="95"/>
  <c r="AU165" i="95"/>
  <c r="BN165" i="95"/>
  <c r="BB169" i="95"/>
  <c r="BT169" i="95"/>
  <c r="AU169" i="95"/>
  <c r="BN169" i="95"/>
  <c r="BB79" i="93"/>
  <c r="BT79" i="93"/>
  <c r="AO85" i="93"/>
  <c r="BG85" i="93"/>
  <c r="BH85" i="93" s="1"/>
  <c r="AO89" i="93"/>
  <c r="AO91" i="93"/>
  <c r="BX91" i="93"/>
  <c r="AO95" i="93"/>
  <c r="BG95" i="93"/>
  <c r="BH95" i="93" s="1"/>
  <c r="BX95" i="93"/>
  <c r="AO101" i="93"/>
  <c r="BG101" i="93"/>
  <c r="BH101" i="93" s="1"/>
  <c r="BX101" i="93"/>
  <c r="AO111" i="93"/>
  <c r="BX111" i="93"/>
  <c r="BX113" i="93"/>
  <c r="AO43" i="93"/>
  <c r="BG43" i="93"/>
  <c r="BH43" i="93" s="1"/>
  <c r="BX43" i="93"/>
  <c r="AO115" i="93"/>
  <c r="BG115" i="93"/>
  <c r="BH115" i="93" s="1"/>
  <c r="BX115" i="93"/>
  <c r="AO117" i="93"/>
  <c r="AO119" i="93"/>
  <c r="BG119" i="93"/>
  <c r="BH119" i="93" s="1"/>
  <c r="BX119" i="93"/>
  <c r="AO121" i="93"/>
  <c r="BG121" i="93"/>
  <c r="BH121" i="93" s="1"/>
  <c r="BX121" i="93"/>
  <c r="BG125" i="93"/>
  <c r="BH125" i="93" s="1"/>
  <c r="BX125" i="93"/>
  <c r="AO127" i="93"/>
  <c r="BX127" i="93"/>
  <c r="AS131" i="93"/>
  <c r="BL131" i="93"/>
  <c r="BT137" i="93"/>
  <c r="BG145" i="93"/>
  <c r="BH145" i="93" s="1"/>
  <c r="BG151" i="93"/>
  <c r="BH151" i="93" s="1"/>
  <c r="AO155" i="93"/>
  <c r="BG157" i="93"/>
  <c r="BH157" i="93" s="1"/>
  <c r="BX165" i="93"/>
  <c r="AO169" i="93"/>
  <c r="BX169" i="93"/>
  <c r="AO173" i="93"/>
  <c r="AO185" i="93"/>
  <c r="AO195" i="93"/>
  <c r="BG195" i="93"/>
  <c r="BH195" i="93" s="1"/>
  <c r="BT27" i="95"/>
  <c r="BT39" i="95"/>
  <c r="BL59" i="95"/>
  <c r="AW99" i="95"/>
  <c r="BP99" i="95"/>
  <c r="AW115" i="95"/>
  <c r="AW33" i="98"/>
  <c r="AO61" i="98"/>
  <c r="BG61" i="98"/>
  <c r="BH61" i="98" s="1"/>
  <c r="BX61" i="98"/>
  <c r="AO79" i="98"/>
  <c r="BG79" i="98"/>
  <c r="BH79" i="98" s="1"/>
  <c r="BX79" i="98"/>
  <c r="AS89" i="98"/>
  <c r="AS91" i="98"/>
  <c r="BL91" i="98"/>
  <c r="AY57" i="97"/>
  <c r="BR57" i="97"/>
  <c r="AM59" i="97"/>
  <c r="BD59" i="97"/>
  <c r="BE59" i="97" s="1"/>
  <c r="BV59" i="97"/>
  <c r="AM77" i="97"/>
  <c r="BD77" i="97"/>
  <c r="BE77" i="97" s="1"/>
  <c r="BV77" i="97"/>
  <c r="AQ83" i="97"/>
  <c r="BJ83" i="97"/>
  <c r="BZ83" i="97"/>
  <c r="AQ87" i="97"/>
  <c r="BJ87" i="97"/>
  <c r="BZ87" i="97"/>
  <c r="AQ89" i="97"/>
  <c r="BJ89" i="97"/>
  <c r="BZ89" i="97"/>
  <c r="AQ93" i="97"/>
  <c r="BJ93" i="97"/>
  <c r="BZ93" i="97"/>
  <c r="AQ95" i="97"/>
  <c r="BJ95" i="97"/>
  <c r="BZ95" i="97"/>
  <c r="AQ99" i="97"/>
  <c r="BJ99" i="97"/>
  <c r="BZ99" i="97"/>
  <c r="AQ107" i="97"/>
  <c r="BJ107" i="97"/>
  <c r="BZ107" i="97"/>
  <c r="AQ109" i="97"/>
  <c r="BJ109" i="97"/>
  <c r="BZ109" i="97"/>
  <c r="AQ111" i="97"/>
  <c r="BJ111" i="97"/>
  <c r="BZ111" i="97"/>
  <c r="AQ113" i="97"/>
  <c r="BJ115" i="97"/>
  <c r="AQ119" i="97"/>
  <c r="BJ119" i="97"/>
  <c r="BZ119" i="97"/>
  <c r="AQ121" i="97"/>
  <c r="BJ121" i="97"/>
  <c r="BZ121" i="97"/>
  <c r="AU125" i="97"/>
  <c r="BN125" i="97"/>
  <c r="AY127" i="97"/>
  <c r="BR127" i="97"/>
  <c r="AM131" i="97"/>
  <c r="BD131" i="97"/>
  <c r="BE131" i="97" s="1"/>
  <c r="BV131" i="97"/>
  <c r="AQ139" i="97"/>
  <c r="BJ139" i="97"/>
  <c r="BZ139" i="97"/>
  <c r="AQ145" i="97"/>
  <c r="BJ145" i="97"/>
  <c r="BZ145" i="97"/>
  <c r="AQ149" i="97"/>
  <c r="BJ149" i="97"/>
  <c r="BZ149" i="97"/>
  <c r="AQ151" i="97"/>
  <c r="BJ151" i="97"/>
  <c r="BZ151" i="97"/>
  <c r="AQ153" i="97"/>
  <c r="BJ153" i="97"/>
  <c r="BZ153" i="97"/>
  <c r="AQ157" i="97"/>
  <c r="BJ157" i="97"/>
  <c r="BZ157" i="97"/>
  <c r="AQ159" i="97"/>
  <c r="BJ159" i="97"/>
  <c r="BZ159" i="97"/>
  <c r="AQ163" i="97"/>
  <c r="BJ163" i="97"/>
  <c r="BZ163" i="97"/>
  <c r="AQ167" i="97"/>
  <c r="BJ167" i="97"/>
  <c r="BZ167" i="97"/>
  <c r="AQ171" i="97"/>
  <c r="BJ171" i="97"/>
  <c r="BZ171" i="97"/>
  <c r="AQ177" i="97"/>
  <c r="BJ177" i="97"/>
  <c r="BZ177" i="97"/>
  <c r="AQ179" i="97"/>
  <c r="BJ179" i="97"/>
  <c r="BZ179" i="97"/>
  <c r="AQ187" i="97"/>
  <c r="BJ187" i="97"/>
  <c r="BZ187" i="97"/>
  <c r="AQ173" i="97"/>
  <c r="BJ173" i="97"/>
  <c r="BZ173" i="97"/>
  <c r="BB173" i="95"/>
  <c r="BT173" i="95"/>
  <c r="AU173" i="95"/>
  <c r="BN173" i="95"/>
  <c r="BB181" i="95"/>
  <c r="BT181" i="95"/>
  <c r="AU181" i="95"/>
  <c r="BN181" i="95"/>
  <c r="BB183" i="95"/>
  <c r="BT183" i="95"/>
  <c r="AU183" i="95"/>
  <c r="BN183" i="95"/>
  <c r="BB191" i="95"/>
  <c r="BT191" i="95"/>
  <c r="BB177" i="95"/>
  <c r="BT177" i="95"/>
  <c r="AU21" i="96"/>
  <c r="BN21" i="96"/>
  <c r="AU27" i="96"/>
  <c r="BN27" i="96"/>
  <c r="AU33" i="96"/>
  <c r="BN33" i="96"/>
  <c r="AU37" i="96"/>
  <c r="BN37" i="96"/>
  <c r="AU39" i="96"/>
  <c r="BN39" i="96"/>
  <c r="AU41" i="96"/>
  <c r="BN41" i="96"/>
  <c r="BB49" i="96"/>
  <c r="AU49" i="96"/>
  <c r="AY51" i="96"/>
  <c r="AO53" i="96"/>
  <c r="AY53" i="96"/>
  <c r="BR53" i="96"/>
  <c r="AY55" i="96"/>
  <c r="BR55" i="96"/>
  <c r="AY57" i="96"/>
  <c r="BR57" i="96"/>
  <c r="AM59" i="96"/>
  <c r="BD59" i="96"/>
  <c r="BE59" i="96" s="1"/>
  <c r="BV59" i="96"/>
  <c r="AM77" i="96"/>
  <c r="BD77" i="96"/>
  <c r="BE77" i="96" s="1"/>
  <c r="BV77" i="96"/>
  <c r="AQ83" i="96"/>
  <c r="BJ83" i="96"/>
  <c r="BZ83" i="96"/>
  <c r="AQ87" i="96"/>
  <c r="BJ87" i="96"/>
  <c r="BZ87" i="96"/>
  <c r="AQ89" i="96"/>
  <c r="BJ89" i="96"/>
  <c r="BZ89" i="96"/>
  <c r="AQ93" i="96"/>
  <c r="BJ93" i="96"/>
  <c r="BZ93" i="96"/>
  <c r="AQ95" i="96"/>
  <c r="BJ95" i="96"/>
  <c r="BZ95" i="96"/>
  <c r="AQ99" i="96"/>
  <c r="BJ99" i="96"/>
  <c r="BZ99" i="96"/>
  <c r="AQ109" i="96"/>
  <c r="BJ109" i="96"/>
  <c r="BZ109" i="96"/>
  <c r="AQ111" i="96"/>
  <c r="BJ111" i="96"/>
  <c r="BZ111" i="96"/>
  <c r="AQ43" i="96"/>
  <c r="BJ43" i="96"/>
  <c r="BZ43" i="96"/>
  <c r="AQ113" i="96"/>
  <c r="BJ113" i="96"/>
  <c r="BZ113" i="96"/>
  <c r="AQ115" i="96"/>
  <c r="BJ115" i="96"/>
  <c r="BZ115" i="96"/>
  <c r="AQ117" i="96"/>
  <c r="BJ117" i="96"/>
  <c r="BV43" i="99"/>
  <c r="BJ55" i="99"/>
  <c r="AQ59" i="99"/>
  <c r="BJ59" i="99"/>
  <c r="AU79" i="99"/>
  <c r="BR89" i="99"/>
  <c r="AY91" i="99"/>
  <c r="BR91" i="99"/>
  <c r="AY95" i="99"/>
  <c r="AY97" i="99"/>
  <c r="BR97" i="99"/>
  <c r="AY101" i="99"/>
  <c r="BR101" i="99"/>
  <c r="AY109" i="99"/>
  <c r="BR109" i="99"/>
  <c r="AY45" i="99"/>
  <c r="BR45" i="99"/>
  <c r="AY111" i="99"/>
  <c r="BR111" i="99"/>
  <c r="AY113" i="99"/>
  <c r="BR113" i="99"/>
  <c r="AY115" i="99"/>
  <c r="BR115" i="99"/>
  <c r="AY119" i="99"/>
  <c r="BR119" i="99"/>
  <c r="AY121" i="99"/>
  <c r="BR121" i="99"/>
  <c r="AM125" i="99"/>
  <c r="BD125" i="99"/>
  <c r="BE125" i="99" s="1"/>
  <c r="BV125" i="99"/>
  <c r="AQ127" i="99"/>
  <c r="BJ127" i="99"/>
  <c r="BZ127" i="99"/>
  <c r="AU131" i="99"/>
  <c r="BN131" i="99"/>
  <c r="AY139" i="99"/>
  <c r="BR139" i="99"/>
  <c r="AY145" i="99"/>
  <c r="AY149" i="100"/>
  <c r="BT23" i="103"/>
  <c r="BB29" i="103"/>
  <c r="BB41" i="103"/>
  <c r="BT41" i="103"/>
  <c r="BB43" i="103"/>
  <c r="BT43" i="103"/>
  <c r="BZ117" i="96"/>
  <c r="AQ121" i="96"/>
  <c r="BJ121" i="96"/>
  <c r="BZ121" i="96"/>
  <c r="AQ123" i="96"/>
  <c r="BJ123" i="96"/>
  <c r="BZ123" i="96"/>
  <c r="AU127" i="96"/>
  <c r="BN127" i="96"/>
  <c r="AY129" i="96"/>
  <c r="BR129" i="96"/>
  <c r="AM133" i="96"/>
  <c r="BD133" i="96"/>
  <c r="BE133" i="96" s="1"/>
  <c r="BV133" i="96"/>
  <c r="AQ141" i="96"/>
  <c r="BJ141" i="96"/>
  <c r="BZ141" i="96"/>
  <c r="AQ147" i="96"/>
  <c r="BJ147" i="96"/>
  <c r="BZ147" i="96"/>
  <c r="AQ151" i="96"/>
  <c r="BJ151" i="96"/>
  <c r="BZ151" i="96"/>
  <c r="AQ153" i="96"/>
  <c r="BJ153" i="96"/>
  <c r="BZ153" i="96"/>
  <c r="AQ155" i="96"/>
  <c r="BJ155" i="96"/>
  <c r="BZ155" i="96"/>
  <c r="AQ159" i="96"/>
  <c r="BJ159" i="96"/>
  <c r="BZ159" i="96"/>
  <c r="AQ161" i="96"/>
  <c r="BJ161" i="96"/>
  <c r="BZ161" i="96"/>
  <c r="AQ165" i="96"/>
  <c r="BJ165" i="96"/>
  <c r="BZ165" i="96"/>
  <c r="AQ169" i="96"/>
  <c r="BJ169" i="96"/>
  <c r="BZ169" i="96"/>
  <c r="AQ173" i="96"/>
  <c r="AQ21" i="97"/>
  <c r="BJ21" i="97"/>
  <c r="BZ21" i="97"/>
  <c r="BJ27" i="97"/>
  <c r="BZ27" i="97"/>
  <c r="AQ33" i="97"/>
  <c r="BJ33" i="97"/>
  <c r="BZ33" i="97"/>
  <c r="AQ37" i="97"/>
  <c r="BJ37" i="97"/>
  <c r="BZ37" i="97"/>
  <c r="AQ39" i="97"/>
  <c r="BJ39" i="97"/>
  <c r="BZ39" i="97"/>
  <c r="AQ41" i="97"/>
  <c r="BJ41" i="97"/>
  <c r="BZ41" i="97"/>
  <c r="AQ49" i="97"/>
  <c r="BJ49" i="97"/>
  <c r="BZ49" i="97"/>
  <c r="AU51" i="97"/>
  <c r="BN51" i="97"/>
  <c r="AM95" i="97"/>
  <c r="BD95" i="97"/>
  <c r="BE95" i="97" s="1"/>
  <c r="BD107" i="97"/>
  <c r="BE107" i="97" s="1"/>
  <c r="BD119" i="97"/>
  <c r="BE119" i="97" s="1"/>
  <c r="BD139" i="97"/>
  <c r="BE139" i="97" s="1"/>
  <c r="AM173" i="97"/>
  <c r="BN79" i="98"/>
  <c r="AY97" i="98"/>
  <c r="AY115" i="98"/>
  <c r="AM125" i="98"/>
  <c r="BN121" i="99"/>
  <c r="BV127" i="99"/>
  <c r="BZ131" i="99"/>
  <c r="BL95" i="98"/>
  <c r="AS97" i="98"/>
  <c r="AS101" i="98"/>
  <c r="BL101" i="98"/>
  <c r="AS111" i="98"/>
  <c r="BL111" i="98"/>
  <c r="AS21" i="99"/>
  <c r="AS27" i="99"/>
  <c r="BB51" i="103"/>
  <c r="BT51" i="103"/>
  <c r="AO53" i="103"/>
  <c r="BG53" i="103"/>
  <c r="BH53" i="103" s="1"/>
  <c r="BX53" i="103"/>
  <c r="AO55" i="103"/>
  <c r="BX55" i="103"/>
  <c r="AO57" i="103"/>
  <c r="BX57" i="103"/>
  <c r="AO59" i="103"/>
  <c r="BG59" i="103"/>
  <c r="BH59" i="103" s="1"/>
  <c r="BX59" i="103"/>
  <c r="AS61" i="103"/>
  <c r="BL61" i="103"/>
  <c r="AS79" i="103"/>
  <c r="BL79" i="103"/>
  <c r="AW81" i="103"/>
  <c r="BP81" i="103"/>
  <c r="AW85" i="103"/>
  <c r="BP85" i="103"/>
  <c r="AW87" i="103"/>
  <c r="BP87" i="103"/>
  <c r="AW91" i="103"/>
  <c r="BP91" i="103"/>
  <c r="AW93" i="103"/>
  <c r="BP93" i="103"/>
  <c r="AW97" i="103"/>
  <c r="BP97" i="103"/>
  <c r="AW105" i="103"/>
  <c r="BP105" i="103"/>
  <c r="AW45" i="103"/>
  <c r="BP45" i="103"/>
  <c r="AW107" i="103"/>
  <c r="BP107" i="103"/>
  <c r="AW109" i="103"/>
  <c r="BP109" i="103"/>
  <c r="AW111" i="103"/>
  <c r="BP111" i="103"/>
  <c r="AW115" i="103"/>
  <c r="BP115" i="103"/>
  <c r="AW117" i="103"/>
  <c r="BP117" i="103"/>
  <c r="BB121" i="103"/>
  <c r="BT121" i="103"/>
  <c r="AO123" i="103"/>
  <c r="BG123" i="103"/>
  <c r="BH123" i="103" s="1"/>
  <c r="BX123" i="103"/>
  <c r="AS127" i="103"/>
  <c r="AW135" i="103"/>
  <c r="BP135" i="103"/>
  <c r="AW141" i="103"/>
  <c r="BP141" i="103"/>
  <c r="AW147" i="103"/>
  <c r="BP147" i="103"/>
  <c r="AW149" i="103"/>
  <c r="BP149" i="103"/>
  <c r="AW153" i="103"/>
  <c r="BP153" i="103"/>
  <c r="BP159" i="103"/>
  <c r="AW165" i="103"/>
  <c r="BP165" i="103"/>
  <c r="AW169" i="103"/>
  <c r="BP169" i="103"/>
  <c r="AW175" i="103"/>
  <c r="BP175" i="103"/>
  <c r="BP177" i="103"/>
  <c r="AW185" i="103"/>
  <c r="BP185" i="103"/>
  <c r="BP171" i="103"/>
  <c r="AO177" i="99"/>
  <c r="BP233" i="99"/>
  <c r="BL169" i="97"/>
  <c r="AS169" i="97"/>
  <c r="BX183" i="97"/>
  <c r="BG183" i="97"/>
  <c r="BH183" i="97" s="1"/>
  <c r="AO183" i="97"/>
  <c r="AO173" i="99"/>
  <c r="BX173" i="99"/>
  <c r="BX101" i="94"/>
  <c r="AM185" i="94"/>
  <c r="AU239" i="94"/>
  <c r="BZ143" i="97"/>
  <c r="AM197" i="97"/>
  <c r="AU93" i="93"/>
  <c r="BN93" i="93"/>
  <c r="AY95" i="94"/>
  <c r="BR95" i="94"/>
  <c r="AO91" i="97"/>
  <c r="BG91" i="97"/>
  <c r="BH91" i="97" s="1"/>
  <c r="BX91" i="97"/>
  <c r="BD93" i="99"/>
  <c r="BE93" i="99" s="1"/>
  <c r="BV93" i="99"/>
  <c r="AQ183" i="93"/>
  <c r="BZ183" i="93"/>
  <c r="AU185" i="94"/>
  <c r="BN185" i="94"/>
  <c r="BB175" i="97"/>
  <c r="BT175" i="97"/>
  <c r="AU173" i="102"/>
  <c r="BN173" i="102"/>
  <c r="AM109" i="93"/>
  <c r="BD109" i="93"/>
  <c r="BE109" i="93" s="1"/>
  <c r="BV109" i="93"/>
  <c r="AQ111" i="94"/>
  <c r="BJ111" i="94"/>
  <c r="AU107" i="95"/>
  <c r="BN107" i="95"/>
  <c r="AM105" i="97"/>
  <c r="BD105" i="97"/>
  <c r="BE105" i="97" s="1"/>
  <c r="BV105" i="97"/>
  <c r="AW105" i="97"/>
  <c r="BP105" i="97"/>
  <c r="AQ107" i="98"/>
  <c r="AQ103" i="102"/>
  <c r="BJ103" i="102"/>
  <c r="BZ103" i="102"/>
  <c r="AY237" i="93"/>
  <c r="BR237" i="93"/>
  <c r="AM239" i="94"/>
  <c r="BD239" i="94"/>
  <c r="BE239" i="94" s="1"/>
  <c r="BV239" i="94"/>
  <c r="AQ233" i="95"/>
  <c r="BJ233" i="95"/>
  <c r="BZ233" i="95"/>
  <c r="AY231" i="97"/>
  <c r="BR231" i="97"/>
  <c r="AS231" i="97"/>
  <c r="BL231" i="97"/>
  <c r="AQ233" i="99"/>
  <c r="BJ233" i="99"/>
  <c r="BZ233" i="99"/>
  <c r="AY231" i="102"/>
  <c r="BR231" i="102"/>
  <c r="BV233" i="101"/>
  <c r="BR105" i="95"/>
  <c r="AY105" i="95"/>
  <c r="BN109" i="94"/>
  <c r="AU109" i="94"/>
  <c r="BZ107" i="93"/>
  <c r="BJ107" i="93"/>
  <c r="AU141" i="100"/>
  <c r="BN133" i="98"/>
  <c r="AU133" i="98"/>
  <c r="BZ133" i="99"/>
  <c r="BJ133" i="99"/>
  <c r="BR131" i="101"/>
  <c r="AY131" i="101"/>
  <c r="BN129" i="102"/>
  <c r="AU129" i="102"/>
  <c r="BR135" i="96"/>
  <c r="AY135" i="96"/>
  <c r="BP197" i="103"/>
  <c r="BX97" i="97"/>
  <c r="BG105" i="93"/>
  <c r="BH105" i="93" s="1"/>
  <c r="BB103" i="96"/>
  <c r="BV233" i="100"/>
  <c r="BT105" i="96"/>
  <c r="BB105" i="96"/>
  <c r="BL109" i="94"/>
  <c r="AS109" i="94"/>
  <c r="BB149" i="93"/>
  <c r="BT149" i="93"/>
  <c r="AS145" i="95"/>
  <c r="BL145" i="95"/>
  <c r="BB143" i="97"/>
  <c r="BT143" i="97"/>
  <c r="AS143" i="99"/>
  <c r="BL143" i="99"/>
  <c r="AO139" i="102"/>
  <c r="BG139" i="102"/>
  <c r="BH139" i="102" s="1"/>
  <c r="BX139" i="102"/>
  <c r="AO191" i="103"/>
  <c r="BZ25" i="100"/>
  <c r="BJ25" i="100"/>
  <c r="BZ75" i="97"/>
  <c r="AM79" i="100"/>
  <c r="BD79" i="100"/>
  <c r="BE79" i="100" s="1"/>
  <c r="BV79" i="100"/>
  <c r="AO173" i="101"/>
  <c r="BX173" i="101"/>
  <c r="BX199" i="95"/>
  <c r="BB197" i="98"/>
  <c r="BT197" i="98"/>
  <c r="AO197" i="103"/>
  <c r="AQ235" i="92"/>
  <c r="AS93" i="93"/>
  <c r="BZ89" i="103"/>
  <c r="BT89" i="103"/>
  <c r="AY103" i="103"/>
  <c r="BR103" i="103"/>
  <c r="AS103" i="103"/>
  <c r="BL103" i="103"/>
  <c r="AM237" i="93"/>
  <c r="BR231" i="103"/>
  <c r="AS231" i="103"/>
  <c r="BL231" i="103"/>
  <c r="AQ151" i="94"/>
  <c r="BJ151" i="94"/>
  <c r="BZ151" i="94"/>
  <c r="AY145" i="96"/>
  <c r="BR145" i="96"/>
  <c r="AM143" i="97"/>
  <c r="BD143" i="97"/>
  <c r="BE143" i="97" s="1"/>
  <c r="BV143" i="97"/>
  <c r="AQ143" i="98"/>
  <c r="BJ143" i="98"/>
  <c r="BZ143" i="98"/>
  <c r="AY141" i="100"/>
  <c r="BR141" i="100"/>
  <c r="AU139" i="103"/>
  <c r="BN139" i="103"/>
  <c r="BL23" i="97"/>
  <c r="AS75" i="97"/>
  <c r="BL75" i="97"/>
  <c r="AM77" i="102"/>
  <c r="BP81" i="97"/>
  <c r="AW81" i="97"/>
  <c r="BL79" i="97"/>
  <c r="AS79" i="97"/>
  <c r="BZ173" i="101"/>
  <c r="AU33" i="100"/>
  <c r="BN33" i="100"/>
  <c r="BZ33" i="103"/>
  <c r="AO35" i="103"/>
  <c r="BT133" i="99"/>
  <c r="BG133" i="97"/>
  <c r="BH133" i="97" s="1"/>
  <c r="BG31" i="97"/>
  <c r="BH31" i="97" s="1"/>
  <c r="BX31" i="97"/>
  <c r="BD45" i="97"/>
  <c r="BE45" i="97" s="1"/>
  <c r="BN169" i="97"/>
  <c r="AU169" i="97"/>
  <c r="BZ183" i="97"/>
  <c r="BJ183" i="97"/>
  <c r="AQ183" i="97"/>
  <c r="BN171" i="99"/>
  <c r="AU171" i="99"/>
  <c r="BZ185" i="99"/>
  <c r="BJ185" i="99"/>
  <c r="AQ185" i="99"/>
  <c r="AU209" i="94"/>
  <c r="BN209" i="94"/>
  <c r="AU211" i="94"/>
  <c r="BN211" i="94"/>
  <c r="AY217" i="94"/>
  <c r="BR217" i="94"/>
  <c r="AM223" i="94"/>
  <c r="BD223" i="94"/>
  <c r="BE223" i="94" s="1"/>
  <c r="BV223" i="94"/>
  <c r="AM227" i="94"/>
  <c r="BD227" i="94"/>
  <c r="BE227" i="94" s="1"/>
  <c r="BV227" i="94"/>
  <c r="AM229" i="94"/>
  <c r="BD229" i="94"/>
  <c r="BE229" i="94" s="1"/>
  <c r="BD231" i="94"/>
  <c r="BE231" i="94" s="1"/>
  <c r="BR235" i="94"/>
  <c r="AM243" i="94"/>
  <c r="BJ245" i="94"/>
  <c r="BZ245" i="94"/>
  <c r="AU247" i="94"/>
  <c r="BN247" i="94"/>
  <c r="BZ227" i="96"/>
  <c r="AY203" i="99"/>
  <c r="BR203" i="99"/>
  <c r="AY205" i="99"/>
  <c r="BR205" i="99"/>
  <c r="AM207" i="99"/>
  <c r="BD207" i="99"/>
  <c r="BE207" i="99" s="1"/>
  <c r="BV207" i="99"/>
  <c r="AM209" i="99"/>
  <c r="BD209" i="99"/>
  <c r="BE209" i="99" s="1"/>
  <c r="BV209" i="99"/>
  <c r="AM211" i="99"/>
  <c r="BV211" i="99"/>
  <c r="BD213" i="99"/>
  <c r="BE213" i="99" s="1"/>
  <c r="BV213" i="99"/>
  <c r="AQ215" i="99"/>
  <c r="BJ215" i="99"/>
  <c r="BZ215" i="99"/>
  <c r="AQ217" i="99"/>
  <c r="BJ217" i="99"/>
  <c r="BZ217" i="99"/>
  <c r="AQ221" i="99"/>
  <c r="BJ221" i="99"/>
  <c r="BZ221" i="99"/>
  <c r="AQ223" i="99"/>
  <c r="BJ223" i="99"/>
  <c r="BZ223" i="99"/>
  <c r="AQ225" i="99"/>
  <c r="BJ225" i="99"/>
  <c r="BZ225" i="99"/>
  <c r="AM229" i="99"/>
  <c r="BV229" i="99"/>
  <c r="AQ231" i="99"/>
  <c r="BJ231" i="99"/>
  <c r="BZ231" i="99"/>
  <c r="AQ237" i="99"/>
  <c r="BJ237" i="99"/>
  <c r="BZ237" i="99"/>
  <c r="AU239" i="99"/>
  <c r="BN239" i="99"/>
  <c r="AY241" i="99"/>
  <c r="BR241" i="99"/>
  <c r="BR243" i="99"/>
  <c r="AY247" i="99"/>
  <c r="AM183" i="99"/>
  <c r="BD183" i="99"/>
  <c r="BE183" i="99" s="1"/>
  <c r="BV183" i="99"/>
  <c r="BJ131" i="100"/>
  <c r="BR133" i="97"/>
  <c r="AY133" i="97"/>
  <c r="AQ199" i="101"/>
  <c r="BJ199" i="101"/>
  <c r="BZ199" i="101"/>
  <c r="BN197" i="102"/>
  <c r="BR45" i="93"/>
  <c r="AM45" i="94"/>
  <c r="BD45" i="94"/>
  <c r="BE45" i="94" s="1"/>
  <c r="BV45" i="94"/>
  <c r="AU45" i="96"/>
  <c r="BN45" i="96"/>
  <c r="AM47" i="98"/>
  <c r="AQ47" i="99"/>
  <c r="BJ47" i="99"/>
  <c r="BZ47" i="99"/>
  <c r="BB47" i="99"/>
  <c r="BR49" i="101"/>
  <c r="BR171" i="95"/>
  <c r="BN187" i="95"/>
  <c r="AU187" i="95"/>
  <c r="BZ171" i="96"/>
  <c r="AM185" i="96"/>
  <c r="BR169" i="101"/>
  <c r="BJ167" i="102"/>
  <c r="BV181" i="102"/>
  <c r="BD181" i="102"/>
  <c r="BE181" i="102" s="1"/>
  <c r="BD245" i="93"/>
  <c r="BE245" i="93" s="1"/>
  <c r="BV245" i="93"/>
  <c r="AO203" i="100"/>
  <c r="BG205" i="100"/>
  <c r="BH205" i="100" s="1"/>
  <c r="AS207" i="100"/>
  <c r="BD209" i="100"/>
  <c r="BE209" i="100" s="1"/>
  <c r="AS211" i="100"/>
  <c r="BL211" i="100"/>
  <c r="BD211" i="100"/>
  <c r="BE211" i="100" s="1"/>
  <c r="AS213" i="100"/>
  <c r="BL213" i="100"/>
  <c r="BD213" i="100"/>
  <c r="BE213" i="100" s="1"/>
  <c r="BZ215" i="100"/>
  <c r="BP217" i="100"/>
  <c r="AQ217" i="100"/>
  <c r="BP221" i="100"/>
  <c r="BZ221" i="100"/>
  <c r="AW223" i="100"/>
  <c r="AQ223" i="100"/>
  <c r="BZ223" i="100"/>
  <c r="BZ225" i="100"/>
  <c r="AS229" i="100"/>
  <c r="BL229" i="100"/>
  <c r="BP231" i="100"/>
  <c r="BJ231" i="100"/>
  <c r="BZ231" i="100"/>
  <c r="BP237" i="100"/>
  <c r="BB239" i="100"/>
  <c r="AU239" i="100"/>
  <c r="AO241" i="100"/>
  <c r="BG241" i="100"/>
  <c r="BH241" i="100" s="1"/>
  <c r="BX241" i="100"/>
  <c r="AO243" i="100"/>
  <c r="BG243" i="100"/>
  <c r="BH243" i="100" s="1"/>
  <c r="AO247" i="100"/>
  <c r="BG247" i="100"/>
  <c r="BH247" i="100" s="1"/>
  <c r="BX247" i="100"/>
  <c r="AS181" i="100"/>
  <c r="BL181" i="100"/>
  <c r="BD181" i="100"/>
  <c r="BE181" i="100" s="1"/>
  <c r="BP31" i="98"/>
  <c r="BB31" i="99"/>
  <c r="BT31" i="99"/>
  <c r="BG33" i="100"/>
  <c r="BH33" i="100" s="1"/>
  <c r="BX33" i="100"/>
  <c r="AW33" i="102"/>
  <c r="BP33" i="102"/>
  <c r="AQ197" i="103"/>
  <c r="BJ197" i="103"/>
  <c r="BZ197" i="103"/>
  <c r="BN227" i="100"/>
  <c r="AU227" i="100"/>
  <c r="BR231" i="93"/>
  <c r="BP25" i="94"/>
  <c r="AW25" i="94"/>
  <c r="BB137" i="95"/>
  <c r="BP135" i="95"/>
  <c r="BT137" i="97"/>
  <c r="BB137" i="97"/>
  <c r="BP135" i="97"/>
  <c r="AW135" i="97"/>
  <c r="BG135" i="98"/>
  <c r="BH135" i="98" s="1"/>
  <c r="BT137" i="99"/>
  <c r="BP135" i="99"/>
  <c r="AW135" i="99"/>
  <c r="BV69" i="95"/>
  <c r="BR67" i="95"/>
  <c r="AY67" i="95"/>
  <c r="BR219" i="95"/>
  <c r="AY219" i="95"/>
  <c r="BZ223" i="93"/>
  <c r="BJ223" i="93"/>
  <c r="AQ223" i="93"/>
  <c r="BN65" i="93"/>
  <c r="AU65" i="93"/>
  <c r="BR67" i="101"/>
  <c r="BN67" i="100"/>
  <c r="BN147" i="97"/>
  <c r="AQ149" i="96"/>
  <c r="BR155" i="94"/>
  <c r="BV195" i="101"/>
  <c r="AM195" i="101"/>
  <c r="BZ203" i="94"/>
  <c r="AY217" i="98"/>
  <c r="BD155" i="94"/>
  <c r="BE155" i="94" s="1"/>
  <c r="AY143" i="93"/>
  <c r="BL225" i="97"/>
  <c r="AS225" i="97"/>
  <c r="BL71" i="101"/>
  <c r="AS71" i="101"/>
  <c r="BX65" i="101"/>
  <c r="BG65" i="101"/>
  <c r="BH65" i="101" s="1"/>
  <c r="AO65" i="101"/>
  <c r="BT71" i="97"/>
  <c r="BB71" i="97"/>
  <c r="BP69" i="97"/>
  <c r="BT71" i="93"/>
  <c r="BB241" i="101"/>
  <c r="BT241" i="101"/>
  <c r="BB243" i="101"/>
  <c r="BT243" i="101"/>
  <c r="BT247" i="101"/>
  <c r="AU247" i="101"/>
  <c r="BN247" i="101"/>
  <c r="AO181" i="101"/>
  <c r="BX181" i="101"/>
  <c r="AY181" i="101"/>
  <c r="BB227" i="101"/>
  <c r="BZ227" i="101"/>
  <c r="BJ227" i="101"/>
  <c r="AQ227" i="101"/>
  <c r="BR27" i="102"/>
  <c r="AY27" i="102"/>
  <c r="BN27" i="101"/>
  <c r="AU27" i="101"/>
  <c r="BD25" i="99"/>
  <c r="BE25" i="99" s="1"/>
  <c r="AM25" i="99"/>
  <c r="BN25" i="97"/>
  <c r="AU25" i="97"/>
  <c r="BZ25" i="96"/>
  <c r="BJ25" i="96"/>
  <c r="AQ25" i="96"/>
  <c r="BV25" i="95"/>
  <c r="BD25" i="95"/>
  <c r="BE25" i="95" s="1"/>
  <c r="AM25" i="95"/>
  <c r="AO25" i="94"/>
  <c r="AU25" i="93"/>
  <c r="BX143" i="93"/>
  <c r="BG143" i="93"/>
  <c r="BH143" i="93" s="1"/>
  <c r="AO143" i="93"/>
  <c r="BT141" i="93"/>
  <c r="BB141" i="93"/>
  <c r="BP139" i="93"/>
  <c r="AW139" i="93"/>
  <c r="BP139" i="95"/>
  <c r="BL137" i="95"/>
  <c r="AS137" i="95"/>
  <c r="BX135" i="95"/>
  <c r="BG135" i="95"/>
  <c r="BH135" i="95" s="1"/>
  <c r="AO135" i="95"/>
  <c r="BP137" i="96"/>
  <c r="BD135" i="98"/>
  <c r="BE135" i="98" s="1"/>
  <c r="AM133" i="100"/>
  <c r="AS135" i="101"/>
  <c r="BX133" i="101"/>
  <c r="BG133" i="101"/>
  <c r="BH133" i="101" s="1"/>
  <c r="AO133" i="101"/>
  <c r="AW63" i="99"/>
  <c r="AO69" i="95"/>
  <c r="BN71" i="94"/>
  <c r="AU71" i="94"/>
  <c r="BZ69" i="94"/>
  <c r="BJ69" i="94"/>
  <c r="AQ69" i="94"/>
  <c r="BV63" i="94"/>
  <c r="BD63" i="94"/>
  <c r="BE63" i="94" s="1"/>
  <c r="AM63" i="94"/>
  <c r="BT203" i="93"/>
  <c r="BB203" i="93"/>
  <c r="BP199" i="93"/>
  <c r="AW199" i="93"/>
  <c r="BL195" i="100"/>
  <c r="AS195" i="100"/>
  <c r="BG197" i="95"/>
  <c r="BH197" i="95" s="1"/>
  <c r="BP201" i="93"/>
  <c r="AW201" i="93"/>
  <c r="BZ233" i="97"/>
  <c r="AU235" i="100"/>
  <c r="BR233" i="103"/>
  <c r="AY233" i="103"/>
  <c r="AO137" i="98"/>
  <c r="BT135" i="98"/>
  <c r="BT61" i="97"/>
  <c r="BJ225" i="98"/>
  <c r="AU145" i="94"/>
  <c r="BZ143" i="94"/>
  <c r="BJ143" i="94"/>
  <c r="AQ143" i="94"/>
  <c r="BV141" i="94"/>
  <c r="AM141" i="94"/>
  <c r="BL219" i="95"/>
  <c r="BX225" i="94"/>
  <c r="BG225" i="94"/>
  <c r="BH225" i="94" s="1"/>
  <c r="AO225" i="94"/>
  <c r="AW53" i="92"/>
  <c r="BL63" i="97"/>
  <c r="AQ63" i="96"/>
  <c r="BD63" i="95"/>
  <c r="BE63" i="95" s="1"/>
  <c r="AM63" i="95"/>
  <c r="BD157" i="92"/>
  <c r="BE157" i="92" s="1"/>
  <c r="BV157" i="92"/>
  <c r="AU85" i="92"/>
  <c r="BZ71" i="92"/>
  <c r="BR67" i="92"/>
  <c r="BR215" i="92"/>
  <c r="AM113" i="92"/>
  <c r="BZ145" i="92"/>
  <c r="BZ55" i="92"/>
  <c r="BV21" i="93"/>
  <c r="AQ21" i="93"/>
  <c r="BJ21" i="93"/>
  <c r="BZ21" i="93"/>
  <c r="AS21" i="93"/>
  <c r="BL21" i="93"/>
  <c r="BB25" i="93"/>
  <c r="BR25" i="93"/>
  <c r="AY25" i="93"/>
  <c r="BR95" i="103"/>
  <c r="BT77" i="103"/>
  <c r="BZ35" i="103"/>
  <c r="BP131" i="103"/>
  <c r="AW131" i="103"/>
  <c r="BV191" i="103"/>
  <c r="BV129" i="103"/>
  <c r="BD129" i="103"/>
  <c r="BE129" i="103" s="1"/>
  <c r="AM129" i="103"/>
  <c r="AY231" i="103"/>
  <c r="AW33" i="103"/>
  <c r="BP33" i="103"/>
  <c r="BN167" i="103"/>
  <c r="AU167" i="103"/>
  <c r="BZ181" i="103"/>
  <c r="BJ181" i="103"/>
  <c r="AQ181" i="103"/>
  <c r="BL167" i="103"/>
  <c r="AS167" i="103"/>
  <c r="BX181" i="103"/>
  <c r="BG181" i="103"/>
  <c r="BH181" i="103" s="1"/>
  <c r="AO181" i="103"/>
  <c r="BB201" i="103"/>
  <c r="BT201" i="103"/>
  <c r="BB203" i="103"/>
  <c r="BT203" i="103"/>
  <c r="AO205" i="103"/>
  <c r="BG205" i="103"/>
  <c r="BH205" i="103" s="1"/>
  <c r="BX205" i="103"/>
  <c r="AO207" i="103"/>
  <c r="BG207" i="103"/>
  <c r="BH207" i="103" s="1"/>
  <c r="BX207" i="103"/>
  <c r="AO209" i="103"/>
  <c r="BG209" i="103"/>
  <c r="BH209" i="103" s="1"/>
  <c r="BX209" i="103"/>
  <c r="AO211" i="103"/>
  <c r="BG211" i="103"/>
  <c r="BH211" i="103" s="1"/>
  <c r="BX211" i="103"/>
  <c r="AS213" i="103"/>
  <c r="BL213" i="103"/>
  <c r="AS215" i="103"/>
  <c r="BL215" i="103"/>
  <c r="AS219" i="103"/>
  <c r="BL219" i="103"/>
  <c r="AS221" i="103"/>
  <c r="BL221" i="103"/>
  <c r="AS223" i="103"/>
  <c r="BL223" i="103"/>
  <c r="AO227" i="103"/>
  <c r="BG227" i="103"/>
  <c r="BH227" i="103" s="1"/>
  <c r="BX227" i="103"/>
  <c r="AS229" i="103"/>
  <c r="BL229" i="103"/>
  <c r="AS235" i="103"/>
  <c r="BL235" i="103"/>
  <c r="AW237" i="103"/>
  <c r="BP237" i="103"/>
  <c r="BB239" i="103"/>
  <c r="BT239" i="103"/>
  <c r="BB241" i="103"/>
  <c r="BT241" i="103"/>
  <c r="BB245" i="103"/>
  <c r="BT245" i="103"/>
  <c r="AO179" i="103"/>
  <c r="BG179" i="103"/>
  <c r="BH179" i="103" s="1"/>
  <c r="BT225" i="103"/>
  <c r="BB225" i="103"/>
  <c r="BB23" i="103"/>
  <c r="BT29" i="103"/>
  <c r="BG55" i="103"/>
  <c r="BH55" i="103" s="1"/>
  <c r="BT95" i="103"/>
  <c r="BZ129" i="103"/>
  <c r="BX47" i="103"/>
  <c r="BP181" i="103"/>
  <c r="BV27" i="103"/>
  <c r="BD27" i="103"/>
  <c r="BE27" i="103" s="1"/>
  <c r="AM27" i="103"/>
  <c r="BN71" i="103"/>
  <c r="AU71" i="103"/>
  <c r="AQ69" i="103"/>
  <c r="BD63" i="103"/>
  <c r="BE63" i="103" s="1"/>
  <c r="AM63" i="103"/>
  <c r="AW89" i="103"/>
  <c r="BX103" i="103"/>
  <c r="AM25" i="103"/>
  <c r="AY77" i="103"/>
  <c r="BR77" i="103"/>
  <c r="BT35" i="103"/>
  <c r="AO167" i="103"/>
  <c r="BZ27" i="103"/>
  <c r="BJ27" i="103"/>
  <c r="AQ27" i="103"/>
  <c r="BP133" i="103"/>
  <c r="BL131" i="103"/>
  <c r="AS131" i="103"/>
  <c r="AO89" i="102"/>
  <c r="BB173" i="102"/>
  <c r="BT167" i="102"/>
  <c r="BB167" i="102"/>
  <c r="BP181" i="102"/>
  <c r="AW181" i="102"/>
  <c r="BT73" i="102"/>
  <c r="BB73" i="102"/>
  <c r="BL69" i="102"/>
  <c r="AQ95" i="102"/>
  <c r="BZ95" i="102"/>
  <c r="AQ101" i="102"/>
  <c r="BG27" i="102"/>
  <c r="BH27" i="102" s="1"/>
  <c r="BB133" i="102"/>
  <c r="BZ133" i="102"/>
  <c r="BJ69" i="102"/>
  <c r="AQ69" i="102"/>
  <c r="BL231" i="102"/>
  <c r="BR129" i="102"/>
  <c r="BP167" i="102"/>
  <c r="BP73" i="102"/>
  <c r="AW73" i="102"/>
  <c r="BL71" i="102"/>
  <c r="AS71" i="102"/>
  <c r="BX69" i="102"/>
  <c r="BG69" i="102"/>
  <c r="BH69" i="102" s="1"/>
  <c r="AO69" i="102"/>
  <c r="BT63" i="102"/>
  <c r="BB63" i="102"/>
  <c r="AU95" i="102"/>
  <c r="BN231" i="102"/>
  <c r="AW25" i="102"/>
  <c r="AO217" i="102"/>
  <c r="AS193" i="102"/>
  <c r="BZ129" i="102"/>
  <c r="BJ129" i="102"/>
  <c r="AQ129" i="102"/>
  <c r="BG73" i="102"/>
  <c r="BH73" i="102" s="1"/>
  <c r="AO73" i="102"/>
  <c r="BN103" i="102"/>
  <c r="BD231" i="102"/>
  <c r="BE231" i="102" s="1"/>
  <c r="BV167" i="102"/>
  <c r="AY181" i="102"/>
  <c r="BX183" i="101"/>
  <c r="AO183" i="101"/>
  <c r="BL203" i="101"/>
  <c r="BL205" i="101"/>
  <c r="BP209" i="101"/>
  <c r="BB225" i="101"/>
  <c r="BT225" i="101"/>
  <c r="BX195" i="101"/>
  <c r="BG195" i="101"/>
  <c r="BH195" i="101" s="1"/>
  <c r="AO195" i="101"/>
  <c r="AO91" i="101"/>
  <c r="BB175" i="101"/>
  <c r="AW233" i="101"/>
  <c r="BL133" i="101"/>
  <c r="AS133" i="101"/>
  <c r="BV65" i="101"/>
  <c r="BT173" i="101"/>
  <c r="BZ133" i="101"/>
  <c r="AQ133" i="101"/>
  <c r="AS73" i="101"/>
  <c r="BX71" i="101"/>
  <c r="BG71" i="101"/>
  <c r="BH71" i="101" s="1"/>
  <c r="AO71" i="101"/>
  <c r="BT65" i="101"/>
  <c r="BB65" i="101"/>
  <c r="BR33" i="101"/>
  <c r="BP195" i="101"/>
  <c r="AW195" i="101"/>
  <c r="BT193" i="101"/>
  <c r="AU193" i="101"/>
  <c r="BN193" i="101"/>
  <c r="BN131" i="101"/>
  <c r="AU131" i="101"/>
  <c r="AS33" i="101"/>
  <c r="BL33" i="101"/>
  <c r="BT145" i="101"/>
  <c r="BX235" i="101"/>
  <c r="BG33" i="101"/>
  <c r="BH33" i="101" s="1"/>
  <c r="BX33" i="101"/>
  <c r="BN169" i="101"/>
  <c r="AU169" i="101"/>
  <c r="BZ183" i="101"/>
  <c r="BJ183" i="101"/>
  <c r="AQ183" i="101"/>
  <c r="BR35" i="100"/>
  <c r="AY41" i="100"/>
  <c r="AY43" i="100"/>
  <c r="BR43" i="100"/>
  <c r="AM55" i="100"/>
  <c r="BD55" i="100"/>
  <c r="BE55" i="100" s="1"/>
  <c r="AM57" i="100"/>
  <c r="BD57" i="100"/>
  <c r="BE57" i="100" s="1"/>
  <c r="BV59" i="100"/>
  <c r="BJ81" i="100"/>
  <c r="BZ81" i="100"/>
  <c r="AU83" i="100"/>
  <c r="BN87" i="100"/>
  <c r="AU89" i="100"/>
  <c r="AU95" i="100"/>
  <c r="AU107" i="100"/>
  <c r="AU111" i="100"/>
  <c r="BN113" i="100"/>
  <c r="AU117" i="100"/>
  <c r="BN117" i="100"/>
  <c r="AS105" i="100"/>
  <c r="AM141" i="100"/>
  <c r="BV141" i="100"/>
  <c r="BV131" i="100"/>
  <c r="BD131" i="100"/>
  <c r="BE131" i="100" s="1"/>
  <c r="AM131" i="100"/>
  <c r="BB33" i="100"/>
  <c r="BT33" i="100"/>
  <c r="BX75" i="100"/>
  <c r="AO75" i="100"/>
  <c r="AW71" i="100"/>
  <c r="BT195" i="100"/>
  <c r="BB195" i="100"/>
  <c r="AW141" i="100"/>
  <c r="BP141" i="100"/>
  <c r="AO25" i="100"/>
  <c r="AO79" i="100"/>
  <c r="BG79" i="100"/>
  <c r="BH79" i="100" s="1"/>
  <c r="BT169" i="100"/>
  <c r="BB169" i="100"/>
  <c r="BP183" i="100"/>
  <c r="AW183" i="100"/>
  <c r="BG203" i="100"/>
  <c r="BH203" i="100" s="1"/>
  <c r="BX203" i="100"/>
  <c r="AO205" i="100"/>
  <c r="BX205" i="100"/>
  <c r="BL207" i="100"/>
  <c r="AS209" i="100"/>
  <c r="BL209" i="100"/>
  <c r="AW215" i="100"/>
  <c r="BP215" i="100"/>
  <c r="AW217" i="100"/>
  <c r="AW221" i="100"/>
  <c r="BP223" i="100"/>
  <c r="BP225" i="100"/>
  <c r="AW237" i="100"/>
  <c r="BT239" i="100"/>
  <c r="BB75" i="100"/>
  <c r="BJ73" i="100"/>
  <c r="BV71" i="100"/>
  <c r="BR65" i="100"/>
  <c r="BX65" i="100"/>
  <c r="BG65" i="100"/>
  <c r="BH65" i="100" s="1"/>
  <c r="BR75" i="100"/>
  <c r="AY75" i="100"/>
  <c r="BN73" i="100"/>
  <c r="AU73" i="100"/>
  <c r="BZ71" i="100"/>
  <c r="BJ71" i="100"/>
  <c r="AQ71" i="100"/>
  <c r="BV65" i="100"/>
  <c r="BD65" i="100"/>
  <c r="BE65" i="100" s="1"/>
  <c r="AM65" i="100"/>
  <c r="AS117" i="100"/>
  <c r="AS149" i="100"/>
  <c r="AM177" i="100"/>
  <c r="BD177" i="100"/>
  <c r="BE177" i="100" s="1"/>
  <c r="BV177" i="100"/>
  <c r="AM179" i="100"/>
  <c r="BV179" i="100"/>
  <c r="AM187" i="100"/>
  <c r="BD187" i="100"/>
  <c r="BE187" i="100" s="1"/>
  <c r="BV187" i="100"/>
  <c r="AY103" i="100"/>
  <c r="BR103" i="100"/>
  <c r="BN25" i="100"/>
  <c r="AU25" i="100"/>
  <c r="AY79" i="100"/>
  <c r="BR79" i="100"/>
  <c r="AM199" i="100"/>
  <c r="BV199" i="100"/>
  <c r="AU49" i="100"/>
  <c r="BJ169" i="100"/>
  <c r="BV183" i="100"/>
  <c r="BP27" i="100"/>
  <c r="AW27" i="100"/>
  <c r="BT135" i="100"/>
  <c r="BB135" i="100"/>
  <c r="BP133" i="100"/>
  <c r="AW133" i="100"/>
  <c r="BX195" i="100"/>
  <c r="AO195" i="100"/>
  <c r="AM105" i="100"/>
  <c r="BV105" i="100"/>
  <c r="AO199" i="100"/>
  <c r="BG199" i="100"/>
  <c r="BH199" i="100" s="1"/>
  <c r="AU233" i="99"/>
  <c r="AU77" i="99"/>
  <c r="BN77" i="99"/>
  <c r="BV83" i="99"/>
  <c r="BD83" i="99"/>
  <c r="BE83" i="99" s="1"/>
  <c r="AM83" i="99"/>
  <c r="BR81" i="99"/>
  <c r="AY81" i="99"/>
  <c r="BG213" i="99"/>
  <c r="BH213" i="99" s="1"/>
  <c r="BL221" i="99"/>
  <c r="BX229" i="99"/>
  <c r="AS237" i="99"/>
  <c r="AW239" i="99"/>
  <c r="BP239" i="99"/>
  <c r="BT241" i="99"/>
  <c r="BT243" i="99"/>
  <c r="BB247" i="99"/>
  <c r="BT247" i="99"/>
  <c r="AO183" i="99"/>
  <c r="AS69" i="99"/>
  <c r="AU157" i="99"/>
  <c r="BN159" i="99"/>
  <c r="BN163" i="99"/>
  <c r="BR181" i="99"/>
  <c r="AW93" i="99"/>
  <c r="BP93" i="99"/>
  <c r="BL177" i="99"/>
  <c r="BR143" i="99"/>
  <c r="AW195" i="99"/>
  <c r="BL25" i="99"/>
  <c r="AS25" i="99"/>
  <c r="AW73" i="99"/>
  <c r="AS71" i="99"/>
  <c r="BT63" i="99"/>
  <c r="AM23" i="99"/>
  <c r="AY77" i="99"/>
  <c r="BR77" i="99"/>
  <c r="AY83" i="99"/>
  <c r="BN81" i="99"/>
  <c r="BP171" i="99"/>
  <c r="BZ25" i="99"/>
  <c r="BJ25" i="99"/>
  <c r="AW129" i="99"/>
  <c r="BT23" i="99"/>
  <c r="BB77" i="99"/>
  <c r="BT77" i="99"/>
  <c r="AW83" i="99"/>
  <c r="BL81" i="99"/>
  <c r="AS81" i="99"/>
  <c r="BZ135" i="99"/>
  <c r="AM157" i="99"/>
  <c r="AM159" i="99"/>
  <c r="BD159" i="99"/>
  <c r="BE159" i="99" s="1"/>
  <c r="BV159" i="99"/>
  <c r="AM163" i="99"/>
  <c r="AM167" i="99"/>
  <c r="BV167" i="99"/>
  <c r="AQ179" i="99"/>
  <c r="BZ179" i="99"/>
  <c r="AQ181" i="99"/>
  <c r="BJ181" i="99"/>
  <c r="BZ181" i="99"/>
  <c r="BJ189" i="99"/>
  <c r="BZ189" i="99"/>
  <c r="BJ175" i="99"/>
  <c r="BZ175" i="99"/>
  <c r="AW99" i="99"/>
  <c r="BP99" i="99"/>
  <c r="BP105" i="99"/>
  <c r="AU93" i="99"/>
  <c r="BN93" i="99"/>
  <c r="AW143" i="99"/>
  <c r="BP143" i="99"/>
  <c r="BL23" i="99"/>
  <c r="AS23" i="99"/>
  <c r="AS77" i="99"/>
  <c r="BL77" i="99"/>
  <c r="BX83" i="99"/>
  <c r="BG83" i="99"/>
  <c r="BH83" i="99" s="1"/>
  <c r="AO83" i="99"/>
  <c r="BT81" i="99"/>
  <c r="BB81" i="99"/>
  <c r="BX195" i="99"/>
  <c r="BG195" i="99"/>
  <c r="BH195" i="99" s="1"/>
  <c r="AO195" i="99"/>
  <c r="AU39" i="98"/>
  <c r="BN39" i="98"/>
  <c r="AY57" i="98"/>
  <c r="BD79" i="98"/>
  <c r="BE79" i="98" s="1"/>
  <c r="AQ85" i="98"/>
  <c r="AQ89" i="98"/>
  <c r="BJ97" i="98"/>
  <c r="BZ109" i="98"/>
  <c r="BJ113" i="98"/>
  <c r="BZ115" i="98"/>
  <c r="BJ119" i="98"/>
  <c r="BN125" i="98"/>
  <c r="AY127" i="98"/>
  <c r="AM131" i="98"/>
  <c r="BD131" i="98"/>
  <c r="BE131" i="98" s="1"/>
  <c r="AQ21" i="98"/>
  <c r="BJ21" i="98"/>
  <c r="BZ21" i="98"/>
  <c r="AQ27" i="98"/>
  <c r="BJ27" i="98"/>
  <c r="BZ27" i="98"/>
  <c r="AQ33" i="98"/>
  <c r="BJ33" i="98"/>
  <c r="BZ33" i="98"/>
  <c r="AQ39" i="98"/>
  <c r="BJ39" i="98"/>
  <c r="BZ39" i="98"/>
  <c r="AQ41" i="98"/>
  <c r="BJ41" i="98"/>
  <c r="BZ41" i="98"/>
  <c r="AQ43" i="98"/>
  <c r="BJ43" i="98"/>
  <c r="BZ43" i="98"/>
  <c r="AQ51" i="98"/>
  <c r="BJ51" i="98"/>
  <c r="BZ51" i="98"/>
  <c r="AU53" i="98"/>
  <c r="BN53" i="98"/>
  <c r="AU55" i="98"/>
  <c r="BN55" i="98"/>
  <c r="AU57" i="98"/>
  <c r="BN57" i="98"/>
  <c r="AU59" i="98"/>
  <c r="BN59" i="98"/>
  <c r="AY61" i="98"/>
  <c r="BR61" i="98"/>
  <c r="AY79" i="98"/>
  <c r="BR79" i="98"/>
  <c r="AM85" i="98"/>
  <c r="BD85" i="98"/>
  <c r="BE85" i="98" s="1"/>
  <c r="BV85" i="98"/>
  <c r="AM89" i="98"/>
  <c r="BD89" i="98"/>
  <c r="BE89" i="98" s="1"/>
  <c r="BV89" i="98"/>
  <c r="AM91" i="98"/>
  <c r="BD91" i="98"/>
  <c r="BE91" i="98" s="1"/>
  <c r="BV91" i="98"/>
  <c r="AM95" i="98"/>
  <c r="BD95" i="98"/>
  <c r="BE95" i="98" s="1"/>
  <c r="BV95" i="98"/>
  <c r="AM97" i="98"/>
  <c r="BD97" i="98"/>
  <c r="BE97" i="98" s="1"/>
  <c r="BV97" i="98"/>
  <c r="AM101" i="98"/>
  <c r="BD101" i="98"/>
  <c r="BE101" i="98" s="1"/>
  <c r="BV101" i="98"/>
  <c r="AM109" i="98"/>
  <c r="BD109" i="98"/>
  <c r="BE109" i="98" s="1"/>
  <c r="BV109" i="98"/>
  <c r="AM45" i="98"/>
  <c r="BD45" i="98"/>
  <c r="BE45" i="98" s="1"/>
  <c r="BV45" i="98"/>
  <c r="AM111" i="98"/>
  <c r="BD111" i="98"/>
  <c r="BE111" i="98" s="1"/>
  <c r="BV111" i="98"/>
  <c r="AM113" i="98"/>
  <c r="BD113" i="98"/>
  <c r="BE113" i="98" s="1"/>
  <c r="BV113" i="98"/>
  <c r="AM115" i="98"/>
  <c r="BD115" i="98"/>
  <c r="BE115" i="98" s="1"/>
  <c r="BV115" i="98"/>
  <c r="AM119" i="98"/>
  <c r="BD119" i="98"/>
  <c r="BE119" i="98" s="1"/>
  <c r="BV119" i="98"/>
  <c r="AM121" i="98"/>
  <c r="BD121" i="98"/>
  <c r="BE121" i="98" s="1"/>
  <c r="BV121" i="98"/>
  <c r="AQ125" i="98"/>
  <c r="BT193" i="98"/>
  <c r="BV131" i="98"/>
  <c r="BJ139" i="98"/>
  <c r="BZ139" i="98"/>
  <c r="AQ145" i="98"/>
  <c r="BJ149" i="98"/>
  <c r="BZ149" i="98"/>
  <c r="BJ151" i="98"/>
  <c r="AQ157" i="98"/>
  <c r="BJ157" i="98"/>
  <c r="BZ157" i="98"/>
  <c r="AQ159" i="98"/>
  <c r="BZ159" i="98"/>
  <c r="AQ163" i="98"/>
  <c r="BJ163" i="98"/>
  <c r="BZ163" i="98"/>
  <c r="AQ167" i="98"/>
  <c r="BJ171" i="98"/>
  <c r="BZ171" i="98"/>
  <c r="BJ177" i="98"/>
  <c r="BZ177" i="98"/>
  <c r="BZ179" i="98"/>
  <c r="BJ187" i="98"/>
  <c r="BZ187" i="98"/>
  <c r="BJ173" i="98"/>
  <c r="BZ173" i="98"/>
  <c r="BV99" i="98"/>
  <c r="BN233" i="98"/>
  <c r="BL93" i="98"/>
  <c r="BG175" i="98"/>
  <c r="BH175" i="98" s="1"/>
  <c r="BX175" i="98"/>
  <c r="BT107" i="98"/>
  <c r="BP231" i="98"/>
  <c r="AS31" i="98"/>
  <c r="BL31" i="98"/>
  <c r="BV183" i="98"/>
  <c r="BD183" i="98"/>
  <c r="BE183" i="98" s="1"/>
  <c r="AM183" i="98"/>
  <c r="AY169" i="98"/>
  <c r="BN25" i="98"/>
  <c r="BJ125" i="98"/>
  <c r="BZ125" i="98"/>
  <c r="BN127" i="98"/>
  <c r="AY131" i="98"/>
  <c r="BR131" i="98"/>
  <c r="AM139" i="98"/>
  <c r="BD139" i="98"/>
  <c r="BE139" i="98" s="1"/>
  <c r="BV139" i="98"/>
  <c r="AM145" i="98"/>
  <c r="BD145" i="98"/>
  <c r="BE145" i="98" s="1"/>
  <c r="BV145" i="98"/>
  <c r="AM149" i="98"/>
  <c r="BD149" i="98"/>
  <c r="BE149" i="98" s="1"/>
  <c r="BV149" i="98"/>
  <c r="AM151" i="98"/>
  <c r="BD151" i="98"/>
  <c r="BE151" i="98" s="1"/>
  <c r="BV151" i="98"/>
  <c r="AM153" i="98"/>
  <c r="BD153" i="98"/>
  <c r="BE153" i="98" s="1"/>
  <c r="BV153" i="98"/>
  <c r="AM157" i="98"/>
  <c r="BD157" i="98"/>
  <c r="BE157" i="98" s="1"/>
  <c r="BV157" i="98"/>
  <c r="AM159" i="98"/>
  <c r="BD159" i="98"/>
  <c r="BE159" i="98" s="1"/>
  <c r="BV159" i="98"/>
  <c r="AM163" i="98"/>
  <c r="BD163" i="98"/>
  <c r="BE163" i="98" s="1"/>
  <c r="AM167" i="98"/>
  <c r="BD167" i="98"/>
  <c r="BE167" i="98" s="1"/>
  <c r="BV167" i="98"/>
  <c r="AM171" i="98"/>
  <c r="BD171" i="98"/>
  <c r="BE171" i="98" s="1"/>
  <c r="BV171" i="98"/>
  <c r="AM177" i="98"/>
  <c r="BD177" i="98"/>
  <c r="BE177" i="98" s="1"/>
  <c r="BV177" i="98"/>
  <c r="AM179" i="98"/>
  <c r="BD179" i="98"/>
  <c r="BE179" i="98" s="1"/>
  <c r="AM187" i="98"/>
  <c r="BD187" i="98"/>
  <c r="BE187" i="98" s="1"/>
  <c r="BV187" i="98"/>
  <c r="AM173" i="98"/>
  <c r="BD173" i="98"/>
  <c r="BE173" i="98" s="1"/>
  <c r="BV173" i="98"/>
  <c r="BR105" i="98"/>
  <c r="BT205" i="98"/>
  <c r="BX219" i="98"/>
  <c r="AO221" i="98"/>
  <c r="BG221" i="98"/>
  <c r="BH221" i="98" s="1"/>
  <c r="BG223" i="98"/>
  <c r="BH223" i="98" s="1"/>
  <c r="BB227" i="98"/>
  <c r="BT227" i="98"/>
  <c r="AO229" i="98"/>
  <c r="BX229" i="98"/>
  <c r="BG235" i="98"/>
  <c r="BH235" i="98" s="1"/>
  <c r="BX235" i="98"/>
  <c r="AS237" i="98"/>
  <c r="BL237" i="98"/>
  <c r="AW239" i="98"/>
  <c r="AW241" i="98"/>
  <c r="BP241" i="98"/>
  <c r="AW245" i="98"/>
  <c r="BP245" i="98"/>
  <c r="BB181" i="98"/>
  <c r="BT181" i="98"/>
  <c r="BL73" i="98"/>
  <c r="AO71" i="98"/>
  <c r="AW63" i="98"/>
  <c r="AS193" i="98"/>
  <c r="AY233" i="98"/>
  <c r="BR217" i="98"/>
  <c r="BZ65" i="98"/>
  <c r="BP65" i="98"/>
  <c r="AW65" i="98"/>
  <c r="BN191" i="98"/>
  <c r="AW77" i="98"/>
  <c r="BX83" i="98"/>
  <c r="BT81" i="98"/>
  <c r="BX25" i="98"/>
  <c r="BG25" i="98"/>
  <c r="BH25" i="98" s="1"/>
  <c r="BV21" i="96"/>
  <c r="AM37" i="96"/>
  <c r="AQ51" i="96"/>
  <c r="BZ51" i="96"/>
  <c r="BZ53" i="96"/>
  <c r="BJ55" i="96"/>
  <c r="BZ57" i="96"/>
  <c r="AU59" i="96"/>
  <c r="AY21" i="96"/>
  <c r="BR21" i="96"/>
  <c r="AY27" i="96"/>
  <c r="BR27" i="96"/>
  <c r="AY33" i="96"/>
  <c r="BR33" i="96"/>
  <c r="AY37" i="96"/>
  <c r="BR37" i="96"/>
  <c r="AY39" i="96"/>
  <c r="BR39" i="96"/>
  <c r="AY41" i="96"/>
  <c r="BR41" i="96"/>
  <c r="AY49" i="96"/>
  <c r="BR49" i="96"/>
  <c r="AM51" i="96"/>
  <c r="BD51" i="96"/>
  <c r="BE51" i="96" s="1"/>
  <c r="BV51" i="96"/>
  <c r="AM53" i="96"/>
  <c r="BD53" i="96"/>
  <c r="BE53" i="96" s="1"/>
  <c r="BV53" i="96"/>
  <c r="AM55" i="96"/>
  <c r="BD55" i="96"/>
  <c r="BE55" i="96" s="1"/>
  <c r="BV55" i="96"/>
  <c r="AM57" i="96"/>
  <c r="BD57" i="96"/>
  <c r="BE57" i="96" s="1"/>
  <c r="BV57" i="96"/>
  <c r="AQ59" i="96"/>
  <c r="BJ59" i="96"/>
  <c r="BZ59" i="96"/>
  <c r="AQ77" i="96"/>
  <c r="BJ77" i="96"/>
  <c r="BZ77" i="96"/>
  <c r="AU83" i="96"/>
  <c r="BN83" i="96"/>
  <c r="AU87" i="96"/>
  <c r="BN87" i="96"/>
  <c r="AU89" i="96"/>
  <c r="BN89" i="96"/>
  <c r="AU93" i="96"/>
  <c r="BN93" i="96"/>
  <c r="AU95" i="96"/>
  <c r="BL111" i="96"/>
  <c r="AY231" i="96"/>
  <c r="BR231" i="96"/>
  <c r="AU25" i="96"/>
  <c r="BX139" i="96"/>
  <c r="BG139" i="96"/>
  <c r="BH139" i="96" s="1"/>
  <c r="AO139" i="96"/>
  <c r="BT137" i="96"/>
  <c r="BB137" i="96"/>
  <c r="AO195" i="96"/>
  <c r="BN135" i="96"/>
  <c r="AU135" i="96"/>
  <c r="AY137" i="96"/>
  <c r="AS195" i="96"/>
  <c r="BT77" i="96"/>
  <c r="BR83" i="96"/>
  <c r="BR87" i="96"/>
  <c r="AY89" i="96"/>
  <c r="BR95" i="96"/>
  <c r="AY111" i="96"/>
  <c r="BR111" i="96"/>
  <c r="AY43" i="96"/>
  <c r="AY113" i="96"/>
  <c r="AY115" i="96"/>
  <c r="BR115" i="96"/>
  <c r="AY117" i="96"/>
  <c r="AY121" i="96"/>
  <c r="BR121" i="96"/>
  <c r="AY123" i="96"/>
  <c r="BD127" i="96"/>
  <c r="BE127" i="96" s="1"/>
  <c r="BV127" i="96"/>
  <c r="AQ129" i="96"/>
  <c r="BJ129" i="96"/>
  <c r="BZ129" i="96"/>
  <c r="AU133" i="96"/>
  <c r="BN133" i="96"/>
  <c r="AY141" i="96"/>
  <c r="BR141" i="96"/>
  <c r="AY147" i="96"/>
  <c r="BR147" i="96"/>
  <c r="AY151" i="96"/>
  <c r="BR151" i="96"/>
  <c r="AY153" i="96"/>
  <c r="BR153" i="96"/>
  <c r="AY155" i="96"/>
  <c r="BR155" i="96"/>
  <c r="AY159" i="96"/>
  <c r="BR159" i="96"/>
  <c r="AY161" i="96"/>
  <c r="BR161" i="96"/>
  <c r="AY165" i="96"/>
  <c r="BR165" i="96"/>
  <c r="AY169" i="96"/>
  <c r="BR169" i="96"/>
  <c r="AY173" i="96"/>
  <c r="BR173" i="96"/>
  <c r="AY179" i="96"/>
  <c r="BR179" i="96"/>
  <c r="AY181" i="96"/>
  <c r="BR181" i="96"/>
  <c r="AY189" i="96"/>
  <c r="BR189" i="96"/>
  <c r="BR175" i="96"/>
  <c r="BZ131" i="96"/>
  <c r="AM153" i="96"/>
  <c r="BD153" i="96"/>
  <c r="BE153" i="96" s="1"/>
  <c r="BV153" i="96"/>
  <c r="AY97" i="96"/>
  <c r="BR97" i="96"/>
  <c r="AY103" i="96"/>
  <c r="BG145" i="96"/>
  <c r="BH145" i="96" s="1"/>
  <c r="BV171" i="96"/>
  <c r="BD171" i="96"/>
  <c r="BE171" i="96" s="1"/>
  <c r="AM171" i="96"/>
  <c r="BR185" i="96"/>
  <c r="AY185" i="96"/>
  <c r="BT235" i="96"/>
  <c r="BB71" i="96"/>
  <c r="BP69" i="96"/>
  <c r="AW69" i="96"/>
  <c r="BL67" i="96"/>
  <c r="BX61" i="96"/>
  <c r="BG61" i="96"/>
  <c r="BH61" i="96" s="1"/>
  <c r="AO61" i="96"/>
  <c r="BN95" i="96"/>
  <c r="AU99" i="96"/>
  <c r="BN99" i="96"/>
  <c r="AU109" i="96"/>
  <c r="BN109" i="96"/>
  <c r="AU111" i="96"/>
  <c r="BN111" i="96"/>
  <c r="AU43" i="96"/>
  <c r="BN43" i="96"/>
  <c r="AU113" i="96"/>
  <c r="BN113" i="96"/>
  <c r="AU115" i="96"/>
  <c r="BN115" i="96"/>
  <c r="AU117" i="96"/>
  <c r="BN117" i="96"/>
  <c r="AU121" i="96"/>
  <c r="BN121" i="96"/>
  <c r="AU123" i="96"/>
  <c r="BN123" i="96"/>
  <c r="AY127" i="96"/>
  <c r="BR127" i="96"/>
  <c r="AM129" i="96"/>
  <c r="BD129" i="96"/>
  <c r="BE129" i="96" s="1"/>
  <c r="BV129" i="96"/>
  <c r="AQ133" i="96"/>
  <c r="BJ133" i="96"/>
  <c r="BZ133" i="96"/>
  <c r="AU141" i="96"/>
  <c r="BN141" i="96"/>
  <c r="AU147" i="96"/>
  <c r="BN147" i="96"/>
  <c r="AU151" i="96"/>
  <c r="BN151" i="96"/>
  <c r="AU153" i="96"/>
  <c r="BN153" i="96"/>
  <c r="AU155" i="96"/>
  <c r="BN155" i="96"/>
  <c r="AU159" i="96"/>
  <c r="BN159" i="96"/>
  <c r="AU161" i="96"/>
  <c r="BN161" i="96"/>
  <c r="AU165" i="96"/>
  <c r="BN165" i="96"/>
  <c r="AU169" i="96"/>
  <c r="BN169" i="96"/>
  <c r="AU173" i="96"/>
  <c r="BN173" i="96"/>
  <c r="AU179" i="96"/>
  <c r="BN179" i="96"/>
  <c r="BZ23" i="96"/>
  <c r="BJ23" i="96"/>
  <c r="AQ23" i="96"/>
  <c r="AM75" i="96"/>
  <c r="BD75" i="96"/>
  <c r="BE75" i="96" s="1"/>
  <c r="BV75" i="96"/>
  <c r="BZ81" i="96"/>
  <c r="BJ81" i="96"/>
  <c r="AQ81" i="96"/>
  <c r="BV79" i="96"/>
  <c r="BD79" i="96"/>
  <c r="BE79" i="96" s="1"/>
  <c r="AM79" i="96"/>
  <c r="BL209" i="96"/>
  <c r="AS211" i="96"/>
  <c r="BL211" i="96"/>
  <c r="AW213" i="96"/>
  <c r="BP213" i="96"/>
  <c r="AW215" i="96"/>
  <c r="BP215" i="96"/>
  <c r="AW219" i="96"/>
  <c r="BP219" i="96"/>
  <c r="AW221" i="96"/>
  <c r="BP221" i="96"/>
  <c r="AW223" i="96"/>
  <c r="BP223" i="96"/>
  <c r="BL227" i="96"/>
  <c r="BP229" i="96"/>
  <c r="AO239" i="96"/>
  <c r="BX239" i="96"/>
  <c r="BR71" i="96"/>
  <c r="AY71" i="96"/>
  <c r="BN69" i="96"/>
  <c r="BJ173" i="96"/>
  <c r="BZ173" i="96"/>
  <c r="AQ179" i="96"/>
  <c r="BJ179" i="96"/>
  <c r="BZ179" i="96"/>
  <c r="AQ181" i="96"/>
  <c r="BJ181" i="96"/>
  <c r="BZ181" i="96"/>
  <c r="BJ189" i="96"/>
  <c r="BZ189" i="96"/>
  <c r="AQ175" i="96"/>
  <c r="BJ175" i="96"/>
  <c r="BZ175" i="96"/>
  <c r="BV97" i="96"/>
  <c r="BV69" i="96"/>
  <c r="AU191" i="95"/>
  <c r="BN191" i="95"/>
  <c r="AU177" i="95"/>
  <c r="BN177" i="95"/>
  <c r="AU45" i="95"/>
  <c r="BN45" i="95"/>
  <c r="AW117" i="95"/>
  <c r="AW123" i="95"/>
  <c r="BB127" i="95"/>
  <c r="BL133" i="95"/>
  <c r="AW141" i="95"/>
  <c r="BP147" i="95"/>
  <c r="BP151" i="95"/>
  <c r="AW153" i="95"/>
  <c r="BP153" i="95"/>
  <c r="AS39" i="95"/>
  <c r="AW57" i="95"/>
  <c r="BG113" i="95"/>
  <c r="BH113" i="95" s="1"/>
  <c r="AY107" i="95"/>
  <c r="BN233" i="95"/>
  <c r="AM195" i="95"/>
  <c r="BD195" i="95"/>
  <c r="BE195" i="95" s="1"/>
  <c r="BV195" i="95"/>
  <c r="BP233" i="95"/>
  <c r="BL105" i="95"/>
  <c r="BZ149" i="95"/>
  <c r="BJ149" i="95"/>
  <c r="AQ149" i="95"/>
  <c r="BV183" i="95"/>
  <c r="AM191" i="95"/>
  <c r="BV191" i="95"/>
  <c r="AM177" i="95"/>
  <c r="BD177" i="95"/>
  <c r="BE177" i="95" s="1"/>
  <c r="BV177" i="95"/>
  <c r="BZ103" i="95"/>
  <c r="BN199" i="95"/>
  <c r="BZ135" i="95"/>
  <c r="BJ135" i="95"/>
  <c r="AQ135" i="95"/>
  <c r="BJ235" i="95"/>
  <c r="AW91" i="95"/>
  <c r="BP91" i="95"/>
  <c r="AS179" i="95"/>
  <c r="BL179" i="95"/>
  <c r="AO107" i="95"/>
  <c r="BG107" i="95"/>
  <c r="BH107" i="95" s="1"/>
  <c r="BB233" i="95"/>
  <c r="BT233" i="95"/>
  <c r="BP199" i="95"/>
  <c r="BX61" i="95"/>
  <c r="BG61" i="95"/>
  <c r="BH61" i="95" s="1"/>
  <c r="AO61" i="95"/>
  <c r="AU97" i="95"/>
  <c r="BB145" i="95"/>
  <c r="AW31" i="95"/>
  <c r="BP31" i="95"/>
  <c r="BV23" i="95"/>
  <c r="BD23" i="95"/>
  <c r="BE23" i="95" s="1"/>
  <c r="AM23" i="95"/>
  <c r="AY75" i="95"/>
  <c r="BR75" i="95"/>
  <c r="BR81" i="95"/>
  <c r="AY81" i="95"/>
  <c r="BN79" i="95"/>
  <c r="AU79" i="95"/>
  <c r="BL171" i="95"/>
  <c r="AS171" i="95"/>
  <c r="BX187" i="95"/>
  <c r="BG187" i="95"/>
  <c r="BH187" i="95" s="1"/>
  <c r="AO187" i="95"/>
  <c r="AS225" i="95"/>
  <c r="BL225" i="95"/>
  <c r="AO229" i="95"/>
  <c r="BG229" i="95"/>
  <c r="BH229" i="95" s="1"/>
  <c r="BX229" i="95"/>
  <c r="AS231" i="95"/>
  <c r="BL231" i="95"/>
  <c r="BJ71" i="95"/>
  <c r="AQ71" i="95"/>
  <c r="AM69" i="95"/>
  <c r="BN61" i="95"/>
  <c r="AU61" i="95"/>
  <c r="BB55" i="94"/>
  <c r="BB57" i="94"/>
  <c r="AO61" i="94"/>
  <c r="BG61" i="94"/>
  <c r="BH61" i="94" s="1"/>
  <c r="AO81" i="94"/>
  <c r="BG81" i="94"/>
  <c r="BH81" i="94" s="1"/>
  <c r="AS91" i="94"/>
  <c r="BL91" i="94"/>
  <c r="AS93" i="94"/>
  <c r="BL93" i="94"/>
  <c r="AS97" i="94"/>
  <c r="BL97" i="94"/>
  <c r="AS99" i="94"/>
  <c r="AQ101" i="94"/>
  <c r="BJ101" i="94"/>
  <c r="BZ101" i="94"/>
  <c r="AQ107" i="94"/>
  <c r="BJ107" i="94"/>
  <c r="BZ107" i="94"/>
  <c r="BV177" i="94"/>
  <c r="BD177" i="94"/>
  <c r="BE177" i="94" s="1"/>
  <c r="AM177" i="94"/>
  <c r="BR193" i="94"/>
  <c r="AY193" i="94"/>
  <c r="BV229" i="94"/>
  <c r="AY191" i="94"/>
  <c r="AS203" i="94"/>
  <c r="BR165" i="94"/>
  <c r="AY171" i="94"/>
  <c r="BR171" i="94"/>
  <c r="AY175" i="94"/>
  <c r="BR175" i="94"/>
  <c r="AY179" i="94"/>
  <c r="BR179" i="94"/>
  <c r="AY187" i="94"/>
  <c r="BR187" i="94"/>
  <c r="AY189" i="94"/>
  <c r="BR189" i="94"/>
  <c r="AY197" i="94"/>
  <c r="BR197" i="94"/>
  <c r="AY183" i="94"/>
  <c r="BR183" i="94"/>
  <c r="AM31" i="94"/>
  <c r="BD31" i="94"/>
  <c r="BE31" i="94" s="1"/>
  <c r="BV31" i="94"/>
  <c r="AO215" i="94"/>
  <c r="BL223" i="94"/>
  <c r="BL227" i="94"/>
  <c r="AS231" i="94"/>
  <c r="BX235" i="94"/>
  <c r="BN225" i="94"/>
  <c r="AU225" i="94"/>
  <c r="AS103" i="94"/>
  <c r="BL103" i="94"/>
  <c r="BL113" i="94"/>
  <c r="AS115" i="94"/>
  <c r="BL115" i="94"/>
  <c r="AS119" i="94"/>
  <c r="BL119" i="94"/>
  <c r="AS121" i="94"/>
  <c r="BL121" i="94"/>
  <c r="BL123" i="94"/>
  <c r="BL127" i="94"/>
  <c r="BL129" i="94"/>
  <c r="AW133" i="94"/>
  <c r="BT135" i="94"/>
  <c r="AO139" i="94"/>
  <c r="BG139" i="94"/>
  <c r="BH139" i="94" s="1"/>
  <c r="AS147" i="94"/>
  <c r="BL147" i="94"/>
  <c r="BL153" i="94"/>
  <c r="AS157" i="94"/>
  <c r="BL157" i="94"/>
  <c r="AS159" i="94"/>
  <c r="BL159" i="94"/>
  <c r="AS161" i="94"/>
  <c r="BL161" i="94"/>
  <c r="AS165" i="94"/>
  <c r="BL165" i="94"/>
  <c r="AS167" i="94"/>
  <c r="BL167" i="94"/>
  <c r="AS171" i="94"/>
  <c r="BL171" i="94"/>
  <c r="AS175" i="94"/>
  <c r="AS179" i="94"/>
  <c r="BL179" i="94"/>
  <c r="AS187" i="94"/>
  <c r="AS189" i="94"/>
  <c r="BL189" i="94"/>
  <c r="AS209" i="94"/>
  <c r="BL209" i="94"/>
  <c r="AS211" i="94"/>
  <c r="BL211" i="94"/>
  <c r="AW213" i="94"/>
  <c r="BP213" i="94"/>
  <c r="AW215" i="94"/>
  <c r="BP215" i="94"/>
  <c r="AW217" i="94"/>
  <c r="BP217" i="94"/>
  <c r="AW219" i="94"/>
  <c r="BP219" i="94"/>
  <c r="BB221" i="94"/>
  <c r="BT221" i="94"/>
  <c r="BB223" i="94"/>
  <c r="BT223" i="94"/>
  <c r="BB227" i="94"/>
  <c r="BT227" i="94"/>
  <c r="BB243" i="94"/>
  <c r="BT243" i="94"/>
  <c r="AO245" i="94"/>
  <c r="BG245" i="94"/>
  <c r="BH245" i="94" s="1"/>
  <c r="BX245" i="94"/>
  <c r="AS247" i="94"/>
  <c r="BL247" i="94"/>
  <c r="BL31" i="94"/>
  <c r="BT73" i="94"/>
  <c r="BP71" i="94"/>
  <c r="AW71" i="94"/>
  <c r="BL69" i="94"/>
  <c r="BX63" i="94"/>
  <c r="BJ117" i="94"/>
  <c r="BZ117" i="94"/>
  <c r="AQ119" i="94"/>
  <c r="BJ119" i="94"/>
  <c r="BZ119" i="94"/>
  <c r="AQ121" i="94"/>
  <c r="BJ121" i="94"/>
  <c r="BZ121" i="94"/>
  <c r="AQ123" i="94"/>
  <c r="BJ123" i="94"/>
  <c r="BZ123" i="94"/>
  <c r="AQ127" i="94"/>
  <c r="BJ127" i="94"/>
  <c r="BZ127" i="94"/>
  <c r="BP129" i="94"/>
  <c r="AQ129" i="94"/>
  <c r="BJ129" i="94"/>
  <c r="BZ129" i="94"/>
  <c r="AU133" i="94"/>
  <c r="BN133" i="94"/>
  <c r="AY135" i="94"/>
  <c r="BR135" i="94"/>
  <c r="AM139" i="94"/>
  <c r="BD139" i="94"/>
  <c r="BE139" i="94" s="1"/>
  <c r="BV139" i="94"/>
  <c r="AQ147" i="94"/>
  <c r="BJ147" i="94"/>
  <c r="BZ147" i="94"/>
  <c r="AQ153" i="94"/>
  <c r="BJ153" i="94"/>
  <c r="BZ153" i="94"/>
  <c r="AQ157" i="94"/>
  <c r="BJ157" i="94"/>
  <c r="BZ157" i="94"/>
  <c r="AQ159" i="94"/>
  <c r="BJ159" i="94"/>
  <c r="BZ159" i="94"/>
  <c r="AQ161" i="94"/>
  <c r="BJ161" i="94"/>
  <c r="BZ161" i="94"/>
  <c r="AQ165" i="94"/>
  <c r="BJ165" i="94"/>
  <c r="BZ165" i="94"/>
  <c r="AQ167" i="94"/>
  <c r="BJ167" i="94"/>
  <c r="BZ167" i="94"/>
  <c r="AQ171" i="94"/>
  <c r="BZ171" i="94"/>
  <c r="AQ175" i="94"/>
  <c r="BJ175" i="94"/>
  <c r="BZ175" i="94"/>
  <c r="AQ179" i="94"/>
  <c r="BJ179" i="94"/>
  <c r="BZ179" i="94"/>
  <c r="AQ187" i="94"/>
  <c r="BJ187" i="94"/>
  <c r="BZ187" i="94"/>
  <c r="AQ189" i="94"/>
  <c r="BJ189" i="94"/>
  <c r="BZ189" i="94"/>
  <c r="AQ197" i="94"/>
  <c r="BJ197" i="94"/>
  <c r="BZ197" i="94"/>
  <c r="BP183" i="94"/>
  <c r="AQ183" i="94"/>
  <c r="BJ183" i="94"/>
  <c r="BZ183" i="94"/>
  <c r="AS101" i="94"/>
  <c r="BL101" i="94"/>
  <c r="AQ95" i="94"/>
  <c r="BJ95" i="94"/>
  <c r="BZ95" i="94"/>
  <c r="AO151" i="94"/>
  <c r="BJ85" i="94"/>
  <c r="AQ85" i="94"/>
  <c r="BB77" i="94"/>
  <c r="BT77" i="94"/>
  <c r="BN77" i="94"/>
  <c r="BR25" i="94"/>
  <c r="AY25" i="94"/>
  <c r="BJ109" i="94"/>
  <c r="BV155" i="94"/>
  <c r="BL145" i="94"/>
  <c r="AS145" i="94"/>
  <c r="BX143" i="94"/>
  <c r="BG143" i="94"/>
  <c r="BH143" i="94" s="1"/>
  <c r="AO143" i="94"/>
  <c r="BT141" i="94"/>
  <c r="BB141" i="94"/>
  <c r="BJ149" i="93"/>
  <c r="BZ149" i="93"/>
  <c r="AQ207" i="93"/>
  <c r="BZ249" i="93"/>
  <c r="BR71" i="93"/>
  <c r="AY71" i="93"/>
  <c r="BN69" i="93"/>
  <c r="AU69" i="93"/>
  <c r="BZ67" i="93"/>
  <c r="AQ67" i="93"/>
  <c r="BV63" i="93"/>
  <c r="BD63" i="93"/>
  <c r="BE63" i="93" s="1"/>
  <c r="AY123" i="93"/>
  <c r="BV119" i="93"/>
  <c r="AM121" i="93"/>
  <c r="BD127" i="93"/>
  <c r="BE127" i="93" s="1"/>
  <c r="BV127" i="93"/>
  <c r="AM155" i="93"/>
  <c r="BV157" i="93"/>
  <c r="BV163" i="93"/>
  <c r="AM169" i="93"/>
  <c r="AM177" i="93"/>
  <c r="BV187" i="93"/>
  <c r="BX175" i="93"/>
  <c r="BG175" i="93"/>
  <c r="BH175" i="93" s="1"/>
  <c r="AO175" i="93"/>
  <c r="AS207" i="93"/>
  <c r="BL207" i="93"/>
  <c r="AS209" i="93"/>
  <c r="BL209" i="93"/>
  <c r="AW211" i="93"/>
  <c r="BP211" i="93"/>
  <c r="AW215" i="93"/>
  <c r="BP215" i="93"/>
  <c r="AW217" i="93"/>
  <c r="BP217" i="93"/>
  <c r="BB219" i="93"/>
  <c r="BT219" i="93"/>
  <c r="BB221" i="93"/>
  <c r="BB229" i="93"/>
  <c r="BT229" i="93"/>
  <c r="AW233" i="93"/>
  <c r="BP233" i="93"/>
  <c r="BB235" i="93"/>
  <c r="BT235" i="93"/>
  <c r="BB241" i="93"/>
  <c r="BT241" i="93"/>
  <c r="AO243" i="93"/>
  <c r="AS245" i="93"/>
  <c r="BL245" i="93"/>
  <c r="AS247" i="93"/>
  <c r="BL231" i="93"/>
  <c r="AO199" i="93"/>
  <c r="AO57" i="93"/>
  <c r="AS61" i="93"/>
  <c r="AW111" i="93"/>
  <c r="BP43" i="93"/>
  <c r="BP127" i="93"/>
  <c r="BL137" i="93"/>
  <c r="AW169" i="93"/>
  <c r="AO237" i="93"/>
  <c r="BT77" i="93"/>
  <c r="BP83" i="93"/>
  <c r="AM45" i="93"/>
  <c r="BD45" i="93"/>
  <c r="BE45" i="93" s="1"/>
  <c r="BV45" i="93"/>
  <c r="BN175" i="93"/>
  <c r="BD207" i="93"/>
  <c r="BE207" i="93" s="1"/>
  <c r="BD209" i="93"/>
  <c r="BE209" i="93" s="1"/>
  <c r="BJ211" i="93"/>
  <c r="BZ213" i="93"/>
  <c r="AU221" i="93"/>
  <c r="AU225" i="93"/>
  <c r="AU227" i="93"/>
  <c r="BN227" i="93"/>
  <c r="AU229" i="93"/>
  <c r="AQ233" i="93"/>
  <c r="BJ233" i="93"/>
  <c r="BZ233" i="93"/>
  <c r="AU235" i="93"/>
  <c r="BN235" i="93"/>
  <c r="AU241" i="93"/>
  <c r="BN241" i="93"/>
  <c r="AM245" i="93"/>
  <c r="AM249" i="93"/>
  <c r="BD249" i="93"/>
  <c r="BE249" i="93" s="1"/>
  <c r="BV249" i="93"/>
  <c r="BP249" i="93"/>
  <c r="AQ189" i="93"/>
  <c r="BV199" i="93"/>
  <c r="AO149" i="93"/>
  <c r="BX149" i="93"/>
  <c r="BL175" i="93"/>
  <c r="AS175" i="93"/>
  <c r="AO207" i="93"/>
  <c r="BG207" i="93"/>
  <c r="BH207" i="93" s="1"/>
  <c r="BX207" i="93"/>
  <c r="AO209" i="93"/>
  <c r="BG209" i="93"/>
  <c r="BH209" i="93" s="1"/>
  <c r="BX209" i="93"/>
  <c r="AS211" i="93"/>
  <c r="BL211" i="93"/>
  <c r="AS213" i="93"/>
  <c r="BL213" i="93"/>
  <c r="AS215" i="93"/>
  <c r="BL215" i="93"/>
  <c r="AS217" i="93"/>
  <c r="BL217" i="93"/>
  <c r="AW219" i="93"/>
  <c r="BP219" i="93"/>
  <c r="AW221" i="93"/>
  <c r="BP221" i="93"/>
  <c r="AW225" i="93"/>
  <c r="BP225" i="93"/>
  <c r="AW229" i="93"/>
  <c r="BP229" i="93"/>
  <c r="AS233" i="93"/>
  <c r="BL233" i="93"/>
  <c r="AW235" i="93"/>
  <c r="BP235" i="93"/>
  <c r="AW241" i="93"/>
  <c r="BP241" i="93"/>
  <c r="BB243" i="93"/>
  <c r="BT243" i="93"/>
  <c r="AO245" i="93"/>
  <c r="BG245" i="93"/>
  <c r="BH245" i="93" s="1"/>
  <c r="BX245" i="93"/>
  <c r="AO247" i="93"/>
  <c r="AO249" i="93"/>
  <c r="BG249" i="93"/>
  <c r="BH249" i="93" s="1"/>
  <c r="BX249" i="93"/>
  <c r="AS189" i="93"/>
  <c r="BL189" i="93"/>
  <c r="AO139" i="93"/>
  <c r="BR203" i="93"/>
  <c r="AY203" i="93"/>
  <c r="BN199" i="93"/>
  <c r="AU199" i="93"/>
  <c r="CB179" i="93"/>
  <c r="BR39" i="93"/>
  <c r="AM53" i="93"/>
  <c r="BD53" i="93"/>
  <c r="BE53" i="93" s="1"/>
  <c r="AM55" i="93"/>
  <c r="BD57" i="93"/>
  <c r="BE57" i="93" s="1"/>
  <c r="BV59" i="93"/>
  <c r="BJ79" i="93"/>
  <c r="BN85" i="93"/>
  <c r="AU101" i="93"/>
  <c r="BN111" i="93"/>
  <c r="AU113" i="93"/>
  <c r="BN115" i="93"/>
  <c r="BN119" i="93"/>
  <c r="BN121" i="93"/>
  <c r="AU125" i="93"/>
  <c r="BN125" i="93"/>
  <c r="BN127" i="93"/>
  <c r="AY131" i="93"/>
  <c r="AM133" i="93"/>
  <c r="BD133" i="93"/>
  <c r="BE133" i="93" s="1"/>
  <c r="BV133" i="93"/>
  <c r="AQ137" i="93"/>
  <c r="BZ137" i="93"/>
  <c r="AU145" i="93"/>
  <c r="BN145" i="93"/>
  <c r="AU151" i="93"/>
  <c r="AU155" i="93"/>
  <c r="BN155" i="93"/>
  <c r="BN157" i="93"/>
  <c r="AU159" i="93"/>
  <c r="BN159" i="93"/>
  <c r="AU163" i="93"/>
  <c r="AU165" i="93"/>
  <c r="BN165" i="93"/>
  <c r="AU169" i="93"/>
  <c r="BN169" i="93"/>
  <c r="AU173" i="93"/>
  <c r="BN173" i="93"/>
  <c r="AU177" i="93"/>
  <c r="BN177" i="93"/>
  <c r="AU185" i="93"/>
  <c r="BN185" i="93"/>
  <c r="AU187" i="93"/>
  <c r="BN187" i="93"/>
  <c r="AU195" i="93"/>
  <c r="BN195" i="93"/>
  <c r="BR105" i="93"/>
  <c r="BX93" i="93"/>
  <c r="BR27" i="93"/>
  <c r="AY41" i="93"/>
  <c r="AY33" i="93"/>
  <c r="AS99" i="93"/>
  <c r="AS105" i="93"/>
  <c r="BL105" i="93"/>
  <c r="BG107" i="93"/>
  <c r="BH107" i="93" s="1"/>
  <c r="AM63" i="93"/>
  <c r="BB225" i="93"/>
  <c r="BP245" i="92"/>
  <c r="AS243" i="92"/>
  <c r="BD225" i="92"/>
  <c r="BE225" i="92" s="1"/>
  <c r="BZ225" i="92"/>
  <c r="BL229" i="92"/>
  <c r="BZ223" i="92"/>
  <c r="BV215" i="92"/>
  <c r="BL219" i="92"/>
  <c r="BP125" i="103"/>
  <c r="AW125" i="103"/>
  <c r="BN125" i="103"/>
  <c r="AU125" i="103"/>
  <c r="BV125" i="103"/>
  <c r="BD125" i="103"/>
  <c r="BE125" i="103" s="1"/>
  <c r="AM125" i="103"/>
  <c r="BZ125" i="102"/>
  <c r="BJ125" i="102"/>
  <c r="AQ125" i="102"/>
  <c r="BT125" i="102"/>
  <c r="BB125" i="102"/>
  <c r="BN127" i="101"/>
  <c r="AU127" i="101"/>
  <c r="BL127" i="101"/>
  <c r="BV127" i="101"/>
  <c r="BD127" i="101"/>
  <c r="BE127" i="101" s="1"/>
  <c r="AM127" i="101"/>
  <c r="AY127" i="100"/>
  <c r="BZ127" i="100"/>
  <c r="BP127" i="100"/>
  <c r="BJ127" i="100"/>
  <c r="AQ127" i="100"/>
  <c r="BR127" i="100"/>
  <c r="BP129" i="99"/>
  <c r="BV129" i="99"/>
  <c r="BD129" i="99"/>
  <c r="BE129" i="99" s="1"/>
  <c r="AM129" i="99"/>
  <c r="BJ129" i="98"/>
  <c r="BB129" i="98"/>
  <c r="BL129" i="97"/>
  <c r="BR131" i="96"/>
  <c r="AY131" i="96"/>
  <c r="BL131" i="96"/>
  <c r="AS131" i="96"/>
  <c r="BJ131" i="96"/>
  <c r="AQ131" i="96"/>
  <c r="AO137" i="94"/>
  <c r="AM137" i="94"/>
  <c r="AY137" i="94"/>
  <c r="BV185" i="92"/>
  <c r="AM171" i="92"/>
  <c r="BV145" i="92"/>
  <c r="AW111" i="92"/>
  <c r="AU127" i="92"/>
  <c r="BG85" i="92"/>
  <c r="BH85" i="92" s="1"/>
  <c r="BZ79" i="92"/>
  <c r="BR53" i="92"/>
  <c r="BX189" i="92"/>
  <c r="AQ175" i="92"/>
  <c r="BJ193" i="92"/>
  <c r="BG189" i="92"/>
  <c r="BH189" i="92" s="1"/>
  <c r="BJ185" i="92"/>
  <c r="BR185" i="92"/>
  <c r="BZ171" i="92"/>
  <c r="AY99" i="92"/>
  <c r="AU91" i="92"/>
  <c r="BN91" i="92"/>
  <c r="BZ187" i="92"/>
  <c r="BV187" i="92"/>
  <c r="AM241" i="92"/>
  <c r="BV241" i="92"/>
  <c r="BB235" i="92"/>
  <c r="AW227" i="93"/>
  <c r="BP227" i="93"/>
  <c r="BB227" i="93"/>
  <c r="BT227" i="93"/>
  <c r="AY227" i="92"/>
  <c r="BR227" i="92"/>
  <c r="BT227" i="92"/>
  <c r="BT31" i="92"/>
  <c r="AO85" i="92"/>
  <c r="AO113" i="92"/>
  <c r="AO115" i="92"/>
  <c r="AO123" i="92"/>
  <c r="AO127" i="92"/>
  <c r="AW163" i="92"/>
  <c r="BX207" i="92"/>
  <c r="BG21" i="93"/>
  <c r="BH21" i="93" s="1"/>
  <c r="AO27" i="93"/>
  <c r="BG37" i="93"/>
  <c r="BH37" i="93" s="1"/>
  <c r="BX39" i="93"/>
  <c r="AS55" i="93"/>
  <c r="BT91" i="93"/>
  <c r="BT95" i="93"/>
  <c r="BT97" i="93"/>
  <c r="BT101" i="93"/>
  <c r="BB113" i="93"/>
  <c r="AO131" i="93"/>
  <c r="BB155" i="93"/>
  <c r="BT157" i="93"/>
  <c r="BT159" i="93"/>
  <c r="BB187" i="93"/>
  <c r="BT195" i="93"/>
  <c r="BT21" i="94"/>
  <c r="BT37" i="94"/>
  <c r="BT39" i="94"/>
  <c r="BG55" i="94"/>
  <c r="BH55" i="94" s="1"/>
  <c r="AO57" i="94"/>
  <c r="AO59" i="94"/>
  <c r="AW87" i="94"/>
  <c r="AW91" i="94"/>
  <c r="BP93" i="94"/>
  <c r="AW99" i="94"/>
  <c r="AW103" i="94"/>
  <c r="BP113" i="94"/>
  <c r="AW115" i="94"/>
  <c r="AW117" i="94"/>
  <c r="BP119" i="94"/>
  <c r="BT133" i="94"/>
  <c r="BX135" i="94"/>
  <c r="BP147" i="94"/>
  <c r="BP153" i="94"/>
  <c r="BP157" i="94"/>
  <c r="BP161" i="94"/>
  <c r="AW165" i="94"/>
  <c r="BP171" i="94"/>
  <c r="BP175" i="94"/>
  <c r="BP179" i="94"/>
  <c r="AW187" i="94"/>
  <c r="AW183" i="94"/>
  <c r="AW27" i="95"/>
  <c r="AW37" i="95"/>
  <c r="AW39" i="95"/>
  <c r="BP41" i="95"/>
  <c r="BT53" i="95"/>
  <c r="BT55" i="95"/>
  <c r="BT57" i="95"/>
  <c r="AS83" i="95"/>
  <c r="AS87" i="95"/>
  <c r="BL89" i="95"/>
  <c r="AS93" i="95"/>
  <c r="AS109" i="95"/>
  <c r="BL111" i="95"/>
  <c r="BL43" i="95"/>
  <c r="BL113" i="95"/>
  <c r="BB129" i="95"/>
  <c r="BL155" i="95"/>
  <c r="BL159" i="95"/>
  <c r="AS161" i="95"/>
  <c r="BL173" i="95"/>
  <c r="AS183" i="95"/>
  <c r="BL183" i="95"/>
  <c r="AS191" i="95"/>
  <c r="BL191" i="95"/>
  <c r="AS177" i="95"/>
  <c r="BL177" i="95"/>
  <c r="BL21" i="96"/>
  <c r="BL27" i="96"/>
  <c r="AS33" i="96"/>
  <c r="BL33" i="96"/>
  <c r="BP37" i="92"/>
  <c r="BP41" i="92"/>
  <c r="BL133" i="92"/>
  <c r="BL135" i="92"/>
  <c r="AW171" i="92"/>
  <c r="AW175" i="92"/>
  <c r="AW185" i="92"/>
  <c r="AW187" i="92"/>
  <c r="BP193" i="92"/>
  <c r="BT215" i="92"/>
  <c r="AO229" i="92"/>
  <c r="AO21" i="93"/>
  <c r="BG33" i="93"/>
  <c r="BH33" i="93" s="1"/>
  <c r="BX37" i="93"/>
  <c r="BX41" i="93"/>
  <c r="BX51" i="93"/>
  <c r="AS53" i="93"/>
  <c r="BL55" i="93"/>
  <c r="AS59" i="93"/>
  <c r="BB95" i="93"/>
  <c r="BT119" i="93"/>
  <c r="BT121" i="93"/>
  <c r="BT125" i="93"/>
  <c r="BB51" i="94"/>
  <c r="AO53" i="94"/>
  <c r="AO55" i="94"/>
  <c r="AS81" i="94"/>
  <c r="BP87" i="94"/>
  <c r="BP91" i="94"/>
  <c r="AW93" i="94"/>
  <c r="BP97" i="94"/>
  <c r="BP99" i="94"/>
  <c r="BP103" i="94"/>
  <c r="BP115" i="94"/>
  <c r="BP117" i="94"/>
  <c r="AW119" i="94"/>
  <c r="AW121" i="94"/>
  <c r="BP123" i="94"/>
  <c r="AO135" i="94"/>
  <c r="BP165" i="94"/>
  <c r="BP167" i="94"/>
  <c r="AW175" i="94"/>
  <c r="AW179" i="94"/>
  <c r="BP187" i="94"/>
  <c r="AW189" i="94"/>
  <c r="AW197" i="94"/>
  <c r="BP21" i="95"/>
  <c r="AW33" i="95"/>
  <c r="BP37" i="95"/>
  <c r="BP39" i="95"/>
  <c r="BB57" i="95"/>
  <c r="AO59" i="95"/>
  <c r="AO77" i="95"/>
  <c r="BL83" i="95"/>
  <c r="AS95" i="95"/>
  <c r="AS99" i="95"/>
  <c r="BL109" i="95"/>
  <c r="AS111" i="95"/>
  <c r="AS43" i="95"/>
  <c r="BL121" i="95"/>
  <c r="BT129" i="95"/>
  <c r="AO133" i="95"/>
  <c r="AS151" i="95"/>
  <c r="AS153" i="95"/>
  <c r="AS169" i="95"/>
  <c r="BG113" i="92"/>
  <c r="BH113" i="92" s="1"/>
  <c r="AO117" i="92"/>
  <c r="BG127" i="92"/>
  <c r="BH127" i="92" s="1"/>
  <c r="BL137" i="92"/>
  <c r="BP163" i="92"/>
  <c r="AW167" i="92"/>
  <c r="BT205" i="92"/>
  <c r="AO207" i="92"/>
  <c r="AO219" i="92"/>
  <c r="BB227" i="92"/>
  <c r="BG249" i="92"/>
  <c r="BH249" i="92" s="1"/>
  <c r="BX27" i="93"/>
  <c r="BX33" i="93"/>
  <c r="AO37" i="93"/>
  <c r="BG39" i="93"/>
  <c r="BH39" i="93" s="1"/>
  <c r="BL59" i="93"/>
  <c r="BP61" i="93"/>
  <c r="BP79" i="93"/>
  <c r="BT85" i="93"/>
  <c r="BB89" i="93"/>
  <c r="BB91" i="93"/>
  <c r="BB97" i="93"/>
  <c r="BB111" i="93"/>
  <c r="BB43" i="93"/>
  <c r="BB115" i="93"/>
  <c r="BB117" i="93"/>
  <c r="BB125" i="93"/>
  <c r="BT127" i="93"/>
  <c r="BX131" i="93"/>
  <c r="BB151" i="93"/>
  <c r="BT49" i="94"/>
  <c r="BX53" i="94"/>
  <c r="BX59" i="94"/>
  <c r="BL61" i="94"/>
  <c r="BL81" i="94"/>
  <c r="AW113" i="94"/>
  <c r="BP121" i="94"/>
  <c r="AW123" i="94"/>
  <c r="AW127" i="94"/>
  <c r="AW159" i="94"/>
  <c r="AW161" i="94"/>
  <c r="AW167" i="94"/>
  <c r="BP49" i="95"/>
  <c r="BT51" i="95"/>
  <c r="BG59" i="95"/>
  <c r="BH59" i="95" s="1"/>
  <c r="AS89" i="95"/>
  <c r="BL93" i="95"/>
  <c r="BL95" i="95"/>
  <c r="AS113" i="95"/>
  <c r="AS121" i="95"/>
  <c r="BL123" i="95"/>
  <c r="BP127" i="95"/>
  <c r="BX133" i="95"/>
  <c r="BL165" i="95"/>
  <c r="BP51" i="92"/>
  <c r="BX113" i="92"/>
  <c r="BG117" i="92"/>
  <c r="BH117" i="92" s="1"/>
  <c r="BX123" i="92"/>
  <c r="AS137" i="92"/>
  <c r="AW145" i="92"/>
  <c r="BP185" i="92"/>
  <c r="BG207" i="92"/>
  <c r="BH207" i="92" s="1"/>
  <c r="AW225" i="92"/>
  <c r="AS233" i="92"/>
  <c r="BT247" i="92"/>
  <c r="BG27" i="93"/>
  <c r="BH27" i="93" s="1"/>
  <c r="AO33" i="93"/>
  <c r="AO39" i="93"/>
  <c r="AO41" i="93"/>
  <c r="AO49" i="93"/>
  <c r="BG51" i="93"/>
  <c r="BH51" i="93" s="1"/>
  <c r="BL53" i="93"/>
  <c r="AS57" i="93"/>
  <c r="BT111" i="93"/>
  <c r="BG131" i="93"/>
  <c r="BH131" i="93" s="1"/>
  <c r="BL133" i="93"/>
  <c r="BP137" i="93"/>
  <c r="BT145" i="93"/>
  <c r="BB165" i="93"/>
  <c r="BT169" i="93"/>
  <c r="BT173" i="93"/>
  <c r="BB27" i="94"/>
  <c r="BB41" i="94"/>
  <c r="BG57" i="94"/>
  <c r="BH57" i="94" s="1"/>
  <c r="BL139" i="94"/>
  <c r="AW157" i="94"/>
  <c r="BP189" i="94"/>
  <c r="AW21" i="95"/>
  <c r="BP27" i="95"/>
  <c r="BX77" i="95"/>
  <c r="BL99" i="95"/>
  <c r="AS117" i="95"/>
  <c r="AW127" i="95"/>
  <c r="AS141" i="95"/>
  <c r="BL147" i="95"/>
  <c r="AW27" i="92"/>
  <c r="BP171" i="92"/>
  <c r="BP175" i="92"/>
  <c r="BP187" i="92"/>
  <c r="AW193" i="92"/>
  <c r="BB215" i="92"/>
  <c r="BG219" i="92"/>
  <c r="BH219" i="92" s="1"/>
  <c r="BX219" i="92"/>
  <c r="BP225" i="92"/>
  <c r="BX229" i="92"/>
  <c r="BP241" i="92"/>
  <c r="BB247" i="92"/>
  <c r="BG41" i="93"/>
  <c r="BH41" i="93" s="1"/>
  <c r="BX49" i="93"/>
  <c r="AO51" i="93"/>
  <c r="BL57" i="93"/>
  <c r="AW61" i="93"/>
  <c r="AW79" i="93"/>
  <c r="BB85" i="93"/>
  <c r="BT89" i="93"/>
  <c r="BB101" i="93"/>
  <c r="BT113" i="93"/>
  <c r="BT43" i="93"/>
  <c r="BT115" i="93"/>
  <c r="BT117" i="93"/>
  <c r="BB119" i="93"/>
  <c r="BB121" i="93"/>
  <c r="BB127" i="93"/>
  <c r="AS133" i="93"/>
  <c r="AW137" i="93"/>
  <c r="BB145" i="93"/>
  <c r="BT151" i="93"/>
  <c r="BT155" i="93"/>
  <c r="BB157" i="93"/>
  <c r="BB159" i="93"/>
  <c r="BT163" i="93"/>
  <c r="BT165" i="93"/>
  <c r="BB169" i="93"/>
  <c r="BB173" i="93"/>
  <c r="BB177" i="93"/>
  <c r="BB185" i="93"/>
  <c r="BT185" i="93"/>
  <c r="BT187" i="93"/>
  <c r="BB195" i="93"/>
  <c r="BB21" i="94"/>
  <c r="BB33" i="94"/>
  <c r="BB39" i="94"/>
  <c r="BT41" i="94"/>
  <c r="BB49" i="94"/>
  <c r="BT51" i="94"/>
  <c r="BG53" i="94"/>
  <c r="BH53" i="94" s="1"/>
  <c r="BX55" i="94"/>
  <c r="BX57" i="94"/>
  <c r="BG59" i="94"/>
  <c r="BH59" i="94" s="1"/>
  <c r="AS61" i="94"/>
  <c r="BP127" i="94"/>
  <c r="AW129" i="94"/>
  <c r="BB133" i="94"/>
  <c r="BG135" i="94"/>
  <c r="BH135" i="94" s="1"/>
  <c r="AS139" i="94"/>
  <c r="AW147" i="94"/>
  <c r="BP159" i="94"/>
  <c r="AW171" i="94"/>
  <c r="BP197" i="94"/>
  <c r="BP33" i="95"/>
  <c r="AW41" i="95"/>
  <c r="AW49" i="95"/>
  <c r="BB51" i="95"/>
  <c r="BB53" i="95"/>
  <c r="BX59" i="95"/>
  <c r="BG77" i="95"/>
  <c r="BH77" i="95" s="1"/>
  <c r="AS115" i="95"/>
  <c r="BL115" i="95"/>
  <c r="BL117" i="95"/>
  <c r="AS123" i="95"/>
  <c r="BG133" i="95"/>
  <c r="BH133" i="95" s="1"/>
  <c r="BL141" i="95"/>
  <c r="AS147" i="95"/>
  <c r="BL151" i="95"/>
  <c r="BL153" i="95"/>
  <c r="AS155" i="95"/>
  <c r="AS159" i="95"/>
  <c r="BL161" i="95"/>
  <c r="AS165" i="95"/>
  <c r="BL169" i="95"/>
  <c r="AS173" i="95"/>
  <c r="AS181" i="95"/>
  <c r="AS41" i="96"/>
  <c r="BL41" i="96"/>
  <c r="AS49" i="96"/>
  <c r="BL49" i="96"/>
  <c r="AW51" i="96"/>
  <c r="BP51" i="96"/>
  <c r="AW53" i="96"/>
  <c r="BP53" i="96"/>
  <c r="AW55" i="96"/>
  <c r="BP55" i="96"/>
  <c r="AW57" i="96"/>
  <c r="BP57" i="96"/>
  <c r="BB59" i="96"/>
  <c r="BT59" i="96"/>
  <c r="BB77" i="96"/>
  <c r="AO83" i="96"/>
  <c r="BG83" i="96"/>
  <c r="BH83" i="96" s="1"/>
  <c r="BX83" i="96"/>
  <c r="AO87" i="96"/>
  <c r="BG87" i="96"/>
  <c r="BH87" i="96" s="1"/>
  <c r="BX87" i="96"/>
  <c r="AO89" i="96"/>
  <c r="BG89" i="96"/>
  <c r="BH89" i="96" s="1"/>
  <c r="BX89" i="96"/>
  <c r="AO93" i="96"/>
  <c r="BG93" i="96"/>
  <c r="BH93" i="96" s="1"/>
  <c r="BX93" i="96"/>
  <c r="AO95" i="96"/>
  <c r="BG95" i="96"/>
  <c r="BH95" i="96" s="1"/>
  <c r="BX95" i="96"/>
  <c r="AO99" i="96"/>
  <c r="BG99" i="96"/>
  <c r="BH99" i="96" s="1"/>
  <c r="BX99" i="96"/>
  <c r="AO109" i="96"/>
  <c r="BG109" i="96"/>
  <c r="BH109" i="96" s="1"/>
  <c r="BX109" i="96"/>
  <c r="BG111" i="96"/>
  <c r="BH111" i="96" s="1"/>
  <c r="BX111" i="96"/>
  <c r="AO43" i="96"/>
  <c r="BG43" i="96"/>
  <c r="BH43" i="96" s="1"/>
  <c r="BX43" i="96"/>
  <c r="AO113" i="96"/>
  <c r="BG113" i="96"/>
  <c r="BH113" i="96" s="1"/>
  <c r="BX113" i="96"/>
  <c r="AO115" i="96"/>
  <c r="BG115" i="96"/>
  <c r="BH115" i="96" s="1"/>
  <c r="BX115" i="96"/>
  <c r="AO117" i="96"/>
  <c r="BG117" i="96"/>
  <c r="BH117" i="96" s="1"/>
  <c r="BX117" i="96"/>
  <c r="AO121" i="96"/>
  <c r="BG121" i="96"/>
  <c r="BH121" i="96" s="1"/>
  <c r="BX121" i="96"/>
  <c r="AO123" i="96"/>
  <c r="BG123" i="96"/>
  <c r="BH123" i="96" s="1"/>
  <c r="BX123" i="96"/>
  <c r="AS127" i="96"/>
  <c r="BL127" i="96"/>
  <c r="AW129" i="96"/>
  <c r="BP129" i="96"/>
  <c r="BB133" i="96"/>
  <c r="BT133" i="96"/>
  <c r="AO141" i="96"/>
  <c r="BX141" i="96"/>
  <c r="AO147" i="96"/>
  <c r="BG147" i="96"/>
  <c r="BH147" i="96" s="1"/>
  <c r="BX147" i="96"/>
  <c r="AO151" i="96"/>
  <c r="BG151" i="96"/>
  <c r="BH151" i="96" s="1"/>
  <c r="BX151" i="96"/>
  <c r="AO153" i="96"/>
  <c r="BX153" i="96"/>
  <c r="AO155" i="96"/>
  <c r="BG155" i="96"/>
  <c r="BH155" i="96" s="1"/>
  <c r="BX155" i="96"/>
  <c r="BG159" i="96"/>
  <c r="BH159" i="96" s="1"/>
  <c r="BX159" i="96"/>
  <c r="AO161" i="96"/>
  <c r="BG161" i="96"/>
  <c r="BH161" i="96" s="1"/>
  <c r="BX161" i="96"/>
  <c r="AO165" i="96"/>
  <c r="BG165" i="96"/>
  <c r="BH165" i="96" s="1"/>
  <c r="BX165" i="96"/>
  <c r="AO169" i="96"/>
  <c r="BG169" i="96"/>
  <c r="BH169" i="96" s="1"/>
  <c r="BX169" i="96"/>
  <c r="AO173" i="96"/>
  <c r="BG173" i="96"/>
  <c r="BH173" i="96" s="1"/>
  <c r="BX173" i="96"/>
  <c r="AO179" i="96"/>
  <c r="BG179" i="96"/>
  <c r="BH179" i="96" s="1"/>
  <c r="BX179" i="96"/>
  <c r="AO181" i="96"/>
  <c r="BG181" i="96"/>
  <c r="BH181" i="96" s="1"/>
  <c r="BX181" i="96"/>
  <c r="BX189" i="96"/>
  <c r="AO175" i="96"/>
  <c r="BG175" i="96"/>
  <c r="BH175" i="96" s="1"/>
  <c r="BX175" i="96"/>
  <c r="BG21" i="97"/>
  <c r="BH21" i="97" s="1"/>
  <c r="BG27" i="97"/>
  <c r="BH27" i="97" s="1"/>
  <c r="BX27" i="97"/>
  <c r="BG37" i="97"/>
  <c r="BH37" i="97" s="1"/>
  <c r="BG39" i="97"/>
  <c r="BH39" i="97" s="1"/>
  <c r="BX39" i="97"/>
  <c r="AO49" i="97"/>
  <c r="AS51" i="97"/>
  <c r="BL51" i="97"/>
  <c r="BP77" i="97"/>
  <c r="BB111" i="97"/>
  <c r="BT113" i="97"/>
  <c r="BB119" i="97"/>
  <c r="BT119" i="97"/>
  <c r="BB121" i="97"/>
  <c r="AO125" i="97"/>
  <c r="BG125" i="97"/>
  <c r="BH125" i="97" s="1"/>
  <c r="BX125" i="97"/>
  <c r="AS127" i="97"/>
  <c r="BL127" i="97"/>
  <c r="AW131" i="97"/>
  <c r="BP131" i="97"/>
  <c r="BB139" i="97"/>
  <c r="BT139" i="97"/>
  <c r="BT145" i="97"/>
  <c r="BB149" i="97"/>
  <c r="BT149" i="97"/>
  <c r="BB151" i="97"/>
  <c r="BT151" i="97"/>
  <c r="BB153" i="97"/>
  <c r="BT153" i="97"/>
  <c r="BB157" i="97"/>
  <c r="BT157" i="97"/>
  <c r="BB159" i="97"/>
  <c r="BT159" i="97"/>
  <c r="BB163" i="97"/>
  <c r="BT163" i="97"/>
  <c r="BB167" i="97"/>
  <c r="BT167" i="97"/>
  <c r="BB171" i="97"/>
  <c r="BT171" i="97"/>
  <c r="BB177" i="97"/>
  <c r="BT177" i="97"/>
  <c r="BB179" i="97"/>
  <c r="BT179" i="97"/>
  <c r="BB187" i="97"/>
  <c r="BT187" i="97"/>
  <c r="BB173" i="97"/>
  <c r="BT173" i="97"/>
  <c r="BT21" i="98"/>
  <c r="BB27" i="98"/>
  <c r="BT27" i="98"/>
  <c r="BB33" i="98"/>
  <c r="BT33" i="98"/>
  <c r="BT39" i="98"/>
  <c r="BB41" i="98"/>
  <c r="BT41" i="98"/>
  <c r="BB43" i="98"/>
  <c r="BT43" i="98"/>
  <c r="BB51" i="98"/>
  <c r="AO53" i="98"/>
  <c r="BG53" i="98"/>
  <c r="BH53" i="98" s="1"/>
  <c r="BX53" i="98"/>
  <c r="AO55" i="98"/>
  <c r="BG55" i="98"/>
  <c r="BH55" i="98" s="1"/>
  <c r="BX55" i="98"/>
  <c r="AO57" i="98"/>
  <c r="BG57" i="98"/>
  <c r="BH57" i="98" s="1"/>
  <c r="BX57" i="98"/>
  <c r="AO59" i="98"/>
  <c r="BG59" i="98"/>
  <c r="BH59" i="98" s="1"/>
  <c r="BX59" i="98"/>
  <c r="AS61" i="98"/>
  <c r="AS79" i="98"/>
  <c r="BL79" i="98"/>
  <c r="AW85" i="98"/>
  <c r="BP85" i="98"/>
  <c r="AW89" i="98"/>
  <c r="BP89" i="98"/>
  <c r="AW91" i="98"/>
  <c r="BP91" i="98"/>
  <c r="AW95" i="98"/>
  <c r="BP95" i="98"/>
  <c r="AW97" i="98"/>
  <c r="BP97" i="98"/>
  <c r="AW101" i="98"/>
  <c r="BP101" i="98"/>
  <c r="AW109" i="98"/>
  <c r="BP109" i="98"/>
  <c r="AW45" i="98"/>
  <c r="BP45" i="98"/>
  <c r="AW111" i="98"/>
  <c r="BP111" i="98"/>
  <c r="AW113" i="98"/>
  <c r="BP113" i="98"/>
  <c r="AW115" i="98"/>
  <c r="AW119" i="98"/>
  <c r="BP119" i="98"/>
  <c r="AW121" i="98"/>
  <c r="BP121" i="98"/>
  <c r="BB125" i="98"/>
  <c r="BT125" i="98"/>
  <c r="AO127" i="98"/>
  <c r="BG127" i="98"/>
  <c r="BH127" i="98" s="1"/>
  <c r="BX127" i="98"/>
  <c r="AS131" i="98"/>
  <c r="BL131" i="98"/>
  <c r="AW139" i="98"/>
  <c r="BP139" i="98"/>
  <c r="AW145" i="98"/>
  <c r="BP145" i="98"/>
  <c r="AW149" i="98"/>
  <c r="BP149" i="98"/>
  <c r="AW151" i="98"/>
  <c r="BP151" i="98"/>
  <c r="AW153" i="98"/>
  <c r="BP157" i="98"/>
  <c r="AW159" i="98"/>
  <c r="BP159" i="98"/>
  <c r="AW163" i="98"/>
  <c r="BP163" i="98"/>
  <c r="AW167" i="98"/>
  <c r="BP167" i="98"/>
  <c r="AW171" i="98"/>
  <c r="BP171" i="98"/>
  <c r="AW177" i="98"/>
  <c r="BP177" i="98"/>
  <c r="AW179" i="98"/>
  <c r="BP179" i="98"/>
  <c r="BP187" i="98"/>
  <c r="AW173" i="98"/>
  <c r="BP173" i="98"/>
  <c r="AW27" i="99"/>
  <c r="BB59" i="99"/>
  <c r="BL95" i="99"/>
  <c r="AS101" i="99"/>
  <c r="BL101" i="99"/>
  <c r="AS109" i="99"/>
  <c r="AS119" i="99"/>
  <c r="BB127" i="99"/>
  <c r="AM137" i="92"/>
  <c r="BJ157" i="92"/>
  <c r="BZ159" i="92"/>
  <c r="BJ163" i="92"/>
  <c r="BJ167" i="92"/>
  <c r="BZ167" i="92"/>
  <c r="BJ171" i="92"/>
  <c r="AQ193" i="92"/>
  <c r="BZ193" i="92"/>
  <c r="BN205" i="92"/>
  <c r="AY219" i="92"/>
  <c r="AQ225" i="92"/>
  <c r="BJ225" i="92"/>
  <c r="BJ181" i="92"/>
  <c r="BD233" i="92"/>
  <c r="BE233" i="92" s="1"/>
  <c r="BR37" i="93"/>
  <c r="BD55" i="93"/>
  <c r="BE55" i="93" s="1"/>
  <c r="BJ61" i="93"/>
  <c r="BN91" i="93"/>
  <c r="AU95" i="93"/>
  <c r="BN95" i="93"/>
  <c r="BN101" i="93"/>
  <c r="AU111" i="93"/>
  <c r="BN113" i="93"/>
  <c r="AU43" i="93"/>
  <c r="BN43" i="93"/>
  <c r="AU115" i="93"/>
  <c r="AU117" i="93"/>
  <c r="BN117" i="93"/>
  <c r="AU119" i="93"/>
  <c r="AU121" i="93"/>
  <c r="AU127" i="93"/>
  <c r="BR131" i="93"/>
  <c r="BJ137" i="93"/>
  <c r="BN151" i="93"/>
  <c r="BG159" i="93"/>
  <c r="BH159" i="93" s="1"/>
  <c r="BN163" i="93"/>
  <c r="BN21" i="94"/>
  <c r="AU33" i="94"/>
  <c r="AQ21" i="95"/>
  <c r="BJ21" i="95"/>
  <c r="BZ21" i="95"/>
  <c r="AQ27" i="95"/>
  <c r="BJ27" i="95"/>
  <c r="BZ27" i="95"/>
  <c r="BJ33" i="95"/>
  <c r="BZ33" i="95"/>
  <c r="AQ37" i="95"/>
  <c r="BJ37" i="95"/>
  <c r="BZ37" i="95"/>
  <c r="AQ39" i="95"/>
  <c r="BJ39" i="95"/>
  <c r="BZ39" i="95"/>
  <c r="AQ41" i="95"/>
  <c r="BJ41" i="95"/>
  <c r="BZ41" i="95"/>
  <c r="AU55" i="95"/>
  <c r="BN55" i="95"/>
  <c r="AU57" i="95"/>
  <c r="BN57" i="95"/>
  <c r="BR59" i="95"/>
  <c r="AY77" i="95"/>
  <c r="AM83" i="95"/>
  <c r="BD83" i="95"/>
  <c r="BE83" i="95" s="1"/>
  <c r="BV83" i="95"/>
  <c r="BD87" i="95"/>
  <c r="BE87" i="95" s="1"/>
  <c r="BV87" i="95"/>
  <c r="BB91" i="98"/>
  <c r="BT91" i="98"/>
  <c r="BB95" i="98"/>
  <c r="BT95" i="98"/>
  <c r="BB97" i="98"/>
  <c r="BT97" i="98"/>
  <c r="BT101" i="98"/>
  <c r="BB109" i="98"/>
  <c r="BT109" i="98"/>
  <c r="BB45" i="98"/>
  <c r="BB111" i="98"/>
  <c r="BT111" i="98"/>
  <c r="BB113" i="98"/>
  <c r="BB119" i="98"/>
  <c r="BT119" i="98"/>
  <c r="AO125" i="98"/>
  <c r="BG125" i="98"/>
  <c r="BH125" i="98" s="1"/>
  <c r="BX125" i="98"/>
  <c r="AS127" i="98"/>
  <c r="BL127" i="98"/>
  <c r="AW131" i="98"/>
  <c r="BB139" i="98"/>
  <c r="BT145" i="98"/>
  <c r="BB149" i="98"/>
  <c r="BT149" i="98"/>
  <c r="BB151" i="98"/>
  <c r="BT153" i="98"/>
  <c r="BB157" i="98"/>
  <c r="BT163" i="98"/>
  <c r="AQ187" i="92"/>
  <c r="BR207" i="92"/>
  <c r="AU215" i="92"/>
  <c r="BR219" i="92"/>
  <c r="AQ181" i="92"/>
  <c r="BZ181" i="92"/>
  <c r="BN227" i="92"/>
  <c r="BR229" i="92"/>
  <c r="AQ241" i="92"/>
  <c r="BZ241" i="92"/>
  <c r="BN247" i="92"/>
  <c r="AY249" i="92"/>
  <c r="AY21" i="93"/>
  <c r="BR21" i="93"/>
  <c r="AY27" i="93"/>
  <c r="BR33" i="93"/>
  <c r="AY39" i="93"/>
  <c r="BR41" i="93"/>
  <c r="BR51" i="93"/>
  <c r="BV53" i="93"/>
  <c r="BV55" i="93"/>
  <c r="BD59" i="93"/>
  <c r="BE59" i="93" s="1"/>
  <c r="AQ61" i="93"/>
  <c r="BZ61" i="93"/>
  <c r="AU85" i="93"/>
  <c r="AU89" i="93"/>
  <c r="BL37" i="92"/>
  <c r="BB121" i="92"/>
  <c r="BG137" i="92"/>
  <c r="BH137" i="92" s="1"/>
  <c r="BL175" i="92"/>
  <c r="AW205" i="92"/>
  <c r="BP205" i="92"/>
  <c r="BB219" i="92"/>
  <c r="BB21" i="93"/>
  <c r="BP195" i="93"/>
  <c r="BP33" i="94"/>
  <c r="BB123" i="96"/>
  <c r="BG127" i="96"/>
  <c r="BH127" i="96" s="1"/>
  <c r="BX127" i="96"/>
  <c r="AS129" i="96"/>
  <c r="BL129" i="96"/>
  <c r="AW133" i="96"/>
  <c r="BP133" i="96"/>
  <c r="BT151" i="96"/>
  <c r="BB153" i="96"/>
  <c r="BB155" i="96"/>
  <c r="BT155" i="96"/>
  <c r="BT161" i="96"/>
  <c r="BT165" i="96"/>
  <c r="BB169" i="96"/>
  <c r="BB173" i="96"/>
  <c r="BT189" i="96"/>
  <c r="AQ185" i="92"/>
  <c r="BZ185" i="92"/>
  <c r="BJ187" i="92"/>
  <c r="AU205" i="92"/>
  <c r="AY207" i="92"/>
  <c r="BV211" i="92"/>
  <c r="BZ213" i="92"/>
  <c r="BN215" i="92"/>
  <c r="AY229" i="92"/>
  <c r="AM233" i="92"/>
  <c r="BV233" i="92"/>
  <c r="BJ241" i="92"/>
  <c r="BR249" i="92"/>
  <c r="AY37" i="93"/>
  <c r="AY49" i="93"/>
  <c r="BR49" i="93"/>
  <c r="AY51" i="93"/>
  <c r="AM57" i="93"/>
  <c r="BV57" i="93"/>
  <c r="AM59" i="93"/>
  <c r="AQ79" i="93"/>
  <c r="BZ79" i="93"/>
  <c r="BN89" i="93"/>
  <c r="AU91" i="93"/>
  <c r="BN41" i="92"/>
  <c r="BN55" i="92"/>
  <c r="BR61" i="92"/>
  <c r="BP207" i="92"/>
  <c r="BV219" i="92"/>
  <c r="BZ233" i="92"/>
  <c r="AU241" i="92"/>
  <c r="BD249" i="92"/>
  <c r="BE249" i="92" s="1"/>
  <c r="BV249" i="92"/>
  <c r="BN173" i="98"/>
  <c r="BR145" i="99"/>
  <c r="AY149" i="99"/>
  <c r="BR149" i="99"/>
  <c r="BL149" i="99"/>
  <c r="AY151" i="99"/>
  <c r="BR151" i="99"/>
  <c r="AS151" i="99"/>
  <c r="AY153" i="99"/>
  <c r="BR153" i="99"/>
  <c r="AY157" i="99"/>
  <c r="AY159" i="99"/>
  <c r="BR159" i="99"/>
  <c r="BL159" i="99"/>
  <c r="AY163" i="99"/>
  <c r="BR163" i="99"/>
  <c r="AY167" i="99"/>
  <c r="BR167" i="99"/>
  <c r="AS167" i="99"/>
  <c r="BL167" i="99"/>
  <c r="AM179" i="99"/>
  <c r="BD179" i="99"/>
  <c r="BE179" i="99" s="1"/>
  <c r="BV179" i="99"/>
  <c r="AW179" i="99"/>
  <c r="BP179" i="99"/>
  <c r="AM181" i="99"/>
  <c r="BD181" i="99"/>
  <c r="BE181" i="99" s="1"/>
  <c r="BV181" i="99"/>
  <c r="AM189" i="99"/>
  <c r="BD189" i="99"/>
  <c r="BE189" i="99" s="1"/>
  <c r="BV189" i="99"/>
  <c r="AM175" i="99"/>
  <c r="BD175" i="99"/>
  <c r="BE175" i="99" s="1"/>
  <c r="BP175" i="99"/>
  <c r="BD29" i="100"/>
  <c r="BE29" i="100" s="1"/>
  <c r="AM35" i="100"/>
  <c r="AM41" i="100"/>
  <c r="BV41" i="100"/>
  <c r="BD43" i="100"/>
  <c r="BE43" i="100" s="1"/>
  <c r="BD45" i="100"/>
  <c r="BE45" i="100" s="1"/>
  <c r="BV45" i="100"/>
  <c r="AM53" i="100"/>
  <c r="BV53" i="100"/>
  <c r="BP53" i="100"/>
  <c r="BJ55" i="100"/>
  <c r="BZ55" i="100"/>
  <c r="AQ57" i="100"/>
  <c r="BJ57" i="100"/>
  <c r="AQ59" i="100"/>
  <c r="BJ59" i="100"/>
  <c r="BZ59" i="100"/>
  <c r="AQ61" i="100"/>
  <c r="BJ61" i="100"/>
  <c r="BZ61" i="100"/>
  <c r="AU63" i="100"/>
  <c r="BN63" i="100"/>
  <c r="BG63" i="100"/>
  <c r="BH63" i="100" s="1"/>
  <c r="BX63" i="100"/>
  <c r="AU81" i="100"/>
  <c r="BN81" i="100"/>
  <c r="BX81" i="100"/>
  <c r="AY83" i="100"/>
  <c r="BR83" i="100"/>
  <c r="AY87" i="100"/>
  <c r="BR87" i="100"/>
  <c r="AY89" i="100"/>
  <c r="BR89" i="100"/>
  <c r="AY93" i="100"/>
  <c r="BR93" i="100"/>
  <c r="AY95" i="100"/>
  <c r="BR95" i="100"/>
  <c r="AY99" i="100"/>
  <c r="BR99" i="100"/>
  <c r="AY107" i="100"/>
  <c r="BR107" i="100"/>
  <c r="AY47" i="100"/>
  <c r="BR47" i="100"/>
  <c r="AY109" i="100"/>
  <c r="BR109" i="100"/>
  <c r="BL109" i="100"/>
  <c r="AY111" i="100"/>
  <c r="BR111" i="100"/>
  <c r="AY113" i="100"/>
  <c r="BR113" i="100"/>
  <c r="AS113" i="100"/>
  <c r="AY117" i="100"/>
  <c r="BR117" i="100"/>
  <c r="BL117" i="100"/>
  <c r="AY119" i="100"/>
  <c r="BR119" i="100"/>
  <c r="AS119" i="100"/>
  <c r="BL119" i="100"/>
  <c r="AM123" i="100"/>
  <c r="BD123" i="100"/>
  <c r="BE123" i="100" s="1"/>
  <c r="BV123" i="100"/>
  <c r="AW123" i="100"/>
  <c r="BP123" i="100"/>
  <c r="AQ125" i="100"/>
  <c r="BJ125" i="100"/>
  <c r="BZ125" i="100"/>
  <c r="BB125" i="100"/>
  <c r="BT125" i="100"/>
  <c r="AU129" i="100"/>
  <c r="BN129" i="100"/>
  <c r="AO129" i="100"/>
  <c r="BG129" i="100"/>
  <c r="BH129" i="100" s="1"/>
  <c r="BX129" i="100"/>
  <c r="AY137" i="100"/>
  <c r="BR137" i="100"/>
  <c r="AS137" i="100"/>
  <c r="BL137" i="100"/>
  <c r="AY143" i="100"/>
  <c r="BR143" i="100"/>
  <c r="AS143" i="100"/>
  <c r="BL143" i="100"/>
  <c r="AY147" i="100"/>
  <c r="BR147" i="100"/>
  <c r="AS147" i="100"/>
  <c r="BL147" i="100"/>
  <c r="BR149" i="100"/>
  <c r="BL149" i="100"/>
  <c r="AY151" i="100"/>
  <c r="BR151" i="100"/>
  <c r="AS151" i="100"/>
  <c r="BL151" i="100"/>
  <c r="AY155" i="100"/>
  <c r="BR155" i="100"/>
  <c r="AS155" i="100"/>
  <c r="BL155" i="100"/>
  <c r="AY157" i="100"/>
  <c r="BR157" i="100"/>
  <c r="AS157" i="100"/>
  <c r="BL157" i="100"/>
  <c r="AY161" i="100"/>
  <c r="BR161" i="100"/>
  <c r="AS161" i="100"/>
  <c r="BL161" i="100"/>
  <c r="AY165" i="100"/>
  <c r="BR165" i="100"/>
  <c r="AS165" i="100"/>
  <c r="BL165" i="100"/>
  <c r="AY171" i="100"/>
  <c r="BR171" i="100"/>
  <c r="AS171" i="100"/>
  <c r="BL171" i="100"/>
  <c r="AY177" i="100"/>
  <c r="BR177" i="100"/>
  <c r="AS177" i="100"/>
  <c r="BL177" i="100"/>
  <c r="AY179" i="100"/>
  <c r="BR179" i="100"/>
  <c r="AS179" i="100"/>
  <c r="BL179" i="100"/>
  <c r="BR187" i="100"/>
  <c r="AS187" i="100"/>
  <c r="BL187" i="100"/>
  <c r="AS23" i="101"/>
  <c r="BL23" i="101"/>
  <c r="BL29" i="101"/>
  <c r="AS35" i="101"/>
  <c r="BL35" i="101"/>
  <c r="BT119" i="100"/>
  <c r="AS23" i="102"/>
  <c r="BL23" i="102"/>
  <c r="AS29" i="102"/>
  <c r="BL29" i="102"/>
  <c r="AS35" i="102"/>
  <c r="BL35" i="102"/>
  <c r="AS41" i="102"/>
  <c r="BL41" i="102"/>
  <c r="BL43" i="102"/>
  <c r="AS51" i="102"/>
  <c r="BL51" i="102"/>
  <c r="AW53" i="102"/>
  <c r="BP53" i="102"/>
  <c r="AW55" i="102"/>
  <c r="BP55" i="102"/>
  <c r="AW57" i="102"/>
  <c r="BP57" i="102"/>
  <c r="AW59" i="102"/>
  <c r="BP59" i="102"/>
  <c r="BB61" i="102"/>
  <c r="BT61" i="102"/>
  <c r="BB79" i="102"/>
  <c r="BT79" i="102"/>
  <c r="AO81" i="102"/>
  <c r="BG81" i="102"/>
  <c r="BH81" i="102" s="1"/>
  <c r="BX81" i="102"/>
  <c r="AO85" i="102"/>
  <c r="BG85" i="102"/>
  <c r="BH85" i="102" s="1"/>
  <c r="BX85" i="102"/>
  <c r="AO87" i="102"/>
  <c r="BG87" i="102"/>
  <c r="BH87" i="102" s="1"/>
  <c r="BX87" i="102"/>
  <c r="AO91" i="102"/>
  <c r="BG91" i="102"/>
  <c r="BH91" i="102" s="1"/>
  <c r="BX91" i="102"/>
  <c r="AO93" i="102"/>
  <c r="BG93" i="102"/>
  <c r="BH93" i="102" s="1"/>
  <c r="BX93" i="102"/>
  <c r="AO97" i="102"/>
  <c r="BG97" i="102"/>
  <c r="BH97" i="102" s="1"/>
  <c r="BX97" i="102"/>
  <c r="AO105" i="102"/>
  <c r="BG105" i="102"/>
  <c r="BH105" i="102" s="1"/>
  <c r="BX105" i="102"/>
  <c r="AO45" i="102"/>
  <c r="BX45" i="102"/>
  <c r="AO107" i="102"/>
  <c r="BG107" i="102"/>
  <c r="BH107" i="102" s="1"/>
  <c r="BX107" i="102"/>
  <c r="AO109" i="102"/>
  <c r="BG109" i="102"/>
  <c r="BH109" i="102" s="1"/>
  <c r="BX109" i="102"/>
  <c r="AO111" i="102"/>
  <c r="BG111" i="102"/>
  <c r="BH111" i="102" s="1"/>
  <c r="AO115" i="102"/>
  <c r="BG117" i="102"/>
  <c r="BH117" i="102" s="1"/>
  <c r="BX117" i="102"/>
  <c r="AS121" i="102"/>
  <c r="BP123" i="102"/>
  <c r="BB127" i="102"/>
  <c r="BT127" i="102"/>
  <c r="BG135" i="102"/>
  <c r="BH135" i="102" s="1"/>
  <c r="BX135" i="102"/>
  <c r="BG141" i="102"/>
  <c r="BH141" i="102" s="1"/>
  <c r="AO145" i="102"/>
  <c r="AO147" i="102"/>
  <c r="BX147" i="102"/>
  <c r="BX149" i="102"/>
  <c r="AO153" i="102"/>
  <c r="BG153" i="102"/>
  <c r="BH153" i="102" s="1"/>
  <c r="BX153" i="102"/>
  <c r="AO159" i="102"/>
  <c r="BX159" i="102"/>
  <c r="AO165" i="102"/>
  <c r="BG165" i="102"/>
  <c r="BH165" i="102" s="1"/>
  <c r="AO169" i="102"/>
  <c r="BG169" i="102"/>
  <c r="BH169" i="102" s="1"/>
  <c r="BG175" i="102"/>
  <c r="BH175" i="102" s="1"/>
  <c r="BX175" i="102"/>
  <c r="AO177" i="102"/>
  <c r="BG177" i="102"/>
  <c r="BH177" i="102" s="1"/>
  <c r="BX177" i="102"/>
  <c r="AS41" i="101"/>
  <c r="BL41" i="101"/>
  <c r="AS43" i="101"/>
  <c r="BL43" i="101"/>
  <c r="AS45" i="101"/>
  <c r="BL45" i="101"/>
  <c r="AS53" i="101"/>
  <c r="BL53" i="101"/>
  <c r="AW55" i="101"/>
  <c r="BP55" i="101"/>
  <c r="AW57" i="101"/>
  <c r="BP57" i="101"/>
  <c r="AM59" i="101"/>
  <c r="AW59" i="101"/>
  <c r="BP59" i="101"/>
  <c r="AW61" i="101"/>
  <c r="BP61" i="101"/>
  <c r="BB63" i="101"/>
  <c r="BT63" i="101"/>
  <c r="BB81" i="101"/>
  <c r="BT81" i="101"/>
  <c r="AO83" i="101"/>
  <c r="BG83" i="101"/>
  <c r="BH83" i="101" s="1"/>
  <c r="BX83" i="101"/>
  <c r="AO87" i="101"/>
  <c r="BX87" i="101"/>
  <c r="BN89" i="101"/>
  <c r="AO89" i="101"/>
  <c r="AU93" i="101"/>
  <c r="AO95" i="101"/>
  <c r="BG95" i="101"/>
  <c r="BH95" i="101" s="1"/>
  <c r="BN99" i="101"/>
  <c r="AO99" i="101"/>
  <c r="BG99" i="101"/>
  <c r="BH99" i="101" s="1"/>
  <c r="AO107" i="101"/>
  <c r="BG107" i="101"/>
  <c r="BH107" i="101" s="1"/>
  <c r="AO109" i="101"/>
  <c r="BG109" i="101"/>
  <c r="BH109" i="101" s="1"/>
  <c r="BX109" i="101"/>
  <c r="BG111" i="101"/>
  <c r="BH111" i="101" s="1"/>
  <c r="BX111" i="101"/>
  <c r="AO113" i="101"/>
  <c r="AO117" i="101"/>
  <c r="BL123" i="101"/>
  <c r="BJ129" i="101"/>
  <c r="BT129" i="101"/>
  <c r="AO147" i="101"/>
  <c r="BG147" i="101"/>
  <c r="BH147" i="101" s="1"/>
  <c r="BX147" i="101"/>
  <c r="AO149" i="101"/>
  <c r="BX149" i="101"/>
  <c r="AO151" i="101"/>
  <c r="BX165" i="101"/>
  <c r="AU171" i="101"/>
  <c r="AO171" i="101"/>
  <c r="BG171" i="101"/>
  <c r="BH171" i="101" s="1"/>
  <c r="BN187" i="101"/>
  <c r="BN41" i="102"/>
  <c r="AO41" i="102"/>
  <c r="BX41" i="102"/>
  <c r="BG43" i="102"/>
  <c r="BH43" i="102" s="1"/>
  <c r="AU51" i="102"/>
  <c r="BX51" i="102"/>
  <c r="AY57" i="102"/>
  <c r="BL59" i="102"/>
  <c r="BV61" i="102"/>
  <c r="AW61" i="102"/>
  <c r="BV79" i="102"/>
  <c r="AQ85" i="102"/>
  <c r="BJ87" i="102"/>
  <c r="BZ87" i="102"/>
  <c r="AQ91" i="102"/>
  <c r="AO97" i="97"/>
  <c r="BG97" i="97"/>
  <c r="BH97" i="97" s="1"/>
  <c r="AS99" i="98"/>
  <c r="BL99" i="98"/>
  <c r="BB97" i="100"/>
  <c r="BT97" i="100"/>
  <c r="AO105" i="93"/>
  <c r="BX105" i="93"/>
  <c r="BP103" i="95"/>
  <c r="BT103" i="96"/>
  <c r="AO103" i="97"/>
  <c r="AS105" i="98"/>
  <c r="BL105" i="98"/>
  <c r="AW105" i="99"/>
  <c r="BL101" i="102"/>
  <c r="BJ103" i="101"/>
  <c r="AY101" i="103"/>
  <c r="AM23" i="102"/>
  <c r="BD23" i="102"/>
  <c r="BE23" i="102" s="1"/>
  <c r="BV23" i="102"/>
  <c r="AM29" i="102"/>
  <c r="BD29" i="102"/>
  <c r="BE29" i="102" s="1"/>
  <c r="BV29" i="102"/>
  <c r="AM35" i="102"/>
  <c r="BD35" i="102"/>
  <c r="BE35" i="102" s="1"/>
  <c r="BV35" i="102"/>
  <c r="AM41" i="102"/>
  <c r="BV41" i="102"/>
  <c r="AM43" i="102"/>
  <c r="BD43" i="102"/>
  <c r="BE43" i="102" s="1"/>
  <c r="BV43" i="102"/>
  <c r="BD51" i="102"/>
  <c r="BE51" i="102" s="1"/>
  <c r="BV51" i="102"/>
  <c r="AQ53" i="102"/>
  <c r="BJ53" i="102"/>
  <c r="BZ53" i="102"/>
  <c r="AQ55" i="102"/>
  <c r="BJ55" i="102"/>
  <c r="BZ55" i="102"/>
  <c r="AQ57" i="102"/>
  <c r="BJ57" i="102"/>
  <c r="AQ59" i="102"/>
  <c r="BJ59" i="102"/>
  <c r="BZ59" i="102"/>
  <c r="AU61" i="102"/>
  <c r="BN61" i="102"/>
  <c r="AU79" i="102"/>
  <c r="BN79" i="102"/>
  <c r="AY81" i="102"/>
  <c r="BR81" i="102"/>
  <c r="BR85" i="102"/>
  <c r="AY87" i="102"/>
  <c r="BR87" i="102"/>
  <c r="AY91" i="102"/>
  <c r="BR91" i="102"/>
  <c r="AY93" i="102"/>
  <c r="BR93" i="102"/>
  <c r="AY97" i="102"/>
  <c r="AY105" i="102"/>
  <c r="BR105" i="102"/>
  <c r="AY45" i="102"/>
  <c r="BR107" i="102"/>
  <c r="AY109" i="102"/>
  <c r="BR109" i="102"/>
  <c r="AY111" i="102"/>
  <c r="BR111" i="102"/>
  <c r="AY115" i="102"/>
  <c r="BR115" i="102"/>
  <c r="AY117" i="102"/>
  <c r="BR117" i="102"/>
  <c r="AM121" i="102"/>
  <c r="BD121" i="102"/>
  <c r="BE121" i="102" s="1"/>
  <c r="BV121" i="102"/>
  <c r="AQ123" i="102"/>
  <c r="BJ123" i="102"/>
  <c r="BZ123" i="102"/>
  <c r="AU127" i="102"/>
  <c r="AY135" i="102"/>
  <c r="BR135" i="102"/>
  <c r="AY141" i="102"/>
  <c r="BR141" i="102"/>
  <c r="BR145" i="102"/>
  <c r="AY147" i="102"/>
  <c r="BR147" i="102"/>
  <c r="AY149" i="102"/>
  <c r="BR149" i="102"/>
  <c r="AY153" i="102"/>
  <c r="BR153" i="102"/>
  <c r="AY155" i="102"/>
  <c r="BR155" i="102"/>
  <c r="AY159" i="102"/>
  <c r="BR159" i="102"/>
  <c r="AY169" i="102"/>
  <c r="BR169" i="102"/>
  <c r="AY175" i="102"/>
  <c r="BR175" i="102"/>
  <c r="BR177" i="102"/>
  <c r="AY185" i="102"/>
  <c r="BR171" i="102"/>
  <c r="BN173" i="99"/>
  <c r="AY99" i="93"/>
  <c r="BR99" i="93"/>
  <c r="AM101" i="94"/>
  <c r="AM99" i="98"/>
  <c r="BD99" i="98"/>
  <c r="BE99" i="98" s="1"/>
  <c r="BJ99" i="99"/>
  <c r="BZ99" i="99"/>
  <c r="AU103" i="96"/>
  <c r="BN103" i="96"/>
  <c r="AQ105" i="99"/>
  <c r="BJ105" i="99"/>
  <c r="BZ105" i="99"/>
  <c r="AY103" i="101"/>
  <c r="BX183" i="92"/>
  <c r="BT217" i="92"/>
  <c r="BB217" i="92"/>
  <c r="AS209" i="92"/>
  <c r="BX237" i="92"/>
  <c r="BG237" i="92"/>
  <c r="BH237" i="92" s="1"/>
  <c r="AO237" i="92"/>
  <c r="BT235" i="92"/>
  <c r="AW245" i="92"/>
  <c r="BL243" i="92"/>
  <c r="BD201" i="94"/>
  <c r="BE201" i="94" s="1"/>
  <c r="AU193" i="96"/>
  <c r="BN193" i="96"/>
  <c r="AY191" i="97"/>
  <c r="AU193" i="100"/>
  <c r="BN193" i="100"/>
  <c r="AM191" i="102"/>
  <c r="BD191" i="102"/>
  <c r="BE191" i="102" s="1"/>
  <c r="BV191" i="102"/>
  <c r="AY91" i="100"/>
  <c r="BR91" i="100"/>
  <c r="AM91" i="101"/>
  <c r="BD91" i="101"/>
  <c r="BE91" i="101" s="1"/>
  <c r="BV91" i="101"/>
  <c r="AW91" i="101"/>
  <c r="AQ89" i="102"/>
  <c r="BJ89" i="102"/>
  <c r="BZ89" i="102"/>
  <c r="AU89" i="103"/>
  <c r="BN89" i="103"/>
  <c r="AY183" i="93"/>
  <c r="BR183" i="93"/>
  <c r="BD185" i="94"/>
  <c r="BE185" i="94" s="1"/>
  <c r="BV185" i="94"/>
  <c r="AU177" i="96"/>
  <c r="BN177" i="96"/>
  <c r="AO177" i="96"/>
  <c r="AQ177" i="99"/>
  <c r="BJ177" i="99"/>
  <c r="BZ177" i="99"/>
  <c r="AU175" i="100"/>
  <c r="BN175" i="100"/>
  <c r="AO175" i="100"/>
  <c r="AY175" i="101"/>
  <c r="BR175" i="101"/>
  <c r="AS175" i="101"/>
  <c r="AM173" i="102"/>
  <c r="BD173" i="102"/>
  <c r="BE173" i="102" s="1"/>
  <c r="BV173" i="102"/>
  <c r="AQ173" i="103"/>
  <c r="BJ173" i="103"/>
  <c r="BZ173" i="103"/>
  <c r="AU109" i="93"/>
  <c r="AY145" i="95"/>
  <c r="BR145" i="95"/>
  <c r="BR173" i="99"/>
  <c r="BG243" i="92"/>
  <c r="BH243" i="92" s="1"/>
  <c r="BD89" i="102"/>
  <c r="BE89" i="102" s="1"/>
  <c r="BP89" i="103"/>
  <c r="BV177" i="99"/>
  <c r="BP25" i="103"/>
  <c r="AW25" i="103"/>
  <c r="AS25" i="102"/>
  <c r="BX25" i="101"/>
  <c r="BG25" i="101"/>
  <c r="BH25" i="101" s="1"/>
  <c r="AO25" i="101"/>
  <c r="BT25" i="100"/>
  <c r="BB25" i="100"/>
  <c r="BP23" i="99"/>
  <c r="AW23" i="99"/>
  <c r="AO23" i="97"/>
  <c r="BT23" i="96"/>
  <c r="BB23" i="96"/>
  <c r="AW23" i="95"/>
  <c r="BL23" i="94"/>
  <c r="BN109" i="93"/>
  <c r="AY111" i="94"/>
  <c r="BR111" i="94"/>
  <c r="AW107" i="95"/>
  <c r="BP107" i="95"/>
  <c r="AQ107" i="96"/>
  <c r="BJ107" i="96"/>
  <c r="BZ107" i="96"/>
  <c r="BB107" i="96"/>
  <c r="BN105" i="97"/>
  <c r="BX105" i="97"/>
  <c r="AQ105" i="100"/>
  <c r="BJ105" i="100"/>
  <c r="BZ105" i="100"/>
  <c r="BB105" i="100"/>
  <c r="AY103" i="102"/>
  <c r="BR103" i="102"/>
  <c r="AM103" i="103"/>
  <c r="BD103" i="103"/>
  <c r="BE103" i="103" s="1"/>
  <c r="AQ237" i="93"/>
  <c r="BZ237" i="93"/>
  <c r="BN239" i="94"/>
  <c r="AO239" i="94"/>
  <c r="AY233" i="95"/>
  <c r="AS233" i="95"/>
  <c r="BL233" i="95"/>
  <c r="AM231" i="96"/>
  <c r="BD231" i="96"/>
  <c r="BE231" i="96" s="1"/>
  <c r="BV231" i="96"/>
  <c r="AW231" i="96"/>
  <c r="BP231" i="96"/>
  <c r="AQ231" i="97"/>
  <c r="BJ231" i="97"/>
  <c r="AY233" i="99"/>
  <c r="BR233" i="99"/>
  <c r="AM231" i="103"/>
  <c r="BD231" i="103"/>
  <c r="BE231" i="103" s="1"/>
  <c r="BV231" i="103"/>
  <c r="AW231" i="103"/>
  <c r="BP231" i="103"/>
  <c r="AQ231" i="102"/>
  <c r="BJ231" i="102"/>
  <c r="BZ231" i="102"/>
  <c r="BN233" i="101"/>
  <c r="AO233" i="101"/>
  <c r="BG233" i="101"/>
  <c r="BH233" i="101" s="1"/>
  <c r="BX233" i="101"/>
  <c r="AY233" i="100"/>
  <c r="BR233" i="100"/>
  <c r="BL233" i="100"/>
  <c r="BV127" i="100"/>
  <c r="BD127" i="100"/>
  <c r="BE127" i="100" s="1"/>
  <c r="AM127" i="100"/>
  <c r="BR127" i="101"/>
  <c r="AY127" i="101"/>
  <c r="BN125" i="102"/>
  <c r="AU125" i="102"/>
  <c r="BN25" i="103"/>
  <c r="AU25" i="103"/>
  <c r="BV25" i="101"/>
  <c r="BD25" i="101"/>
  <c r="BE25" i="101" s="1"/>
  <c r="AM25" i="101"/>
  <c r="BR25" i="100"/>
  <c r="AY25" i="100"/>
  <c r="BN23" i="99"/>
  <c r="AU23" i="99"/>
  <c r="BZ23" i="98"/>
  <c r="BJ23" i="98"/>
  <c r="AQ23" i="98"/>
  <c r="BV23" i="97"/>
  <c r="BD23" i="97"/>
  <c r="BE23" i="97" s="1"/>
  <c r="AM23" i="97"/>
  <c r="BZ23" i="94"/>
  <c r="BJ23" i="94"/>
  <c r="AQ231" i="103"/>
  <c r="BJ231" i="103"/>
  <c r="BZ231" i="103"/>
  <c r="AY233" i="101"/>
  <c r="BR233" i="101"/>
  <c r="BT129" i="97"/>
  <c r="BL135" i="93"/>
  <c r="BX137" i="94"/>
  <c r="BG137" i="94"/>
  <c r="BH137" i="94" s="1"/>
  <c r="BP131" i="96"/>
  <c r="AW131" i="96"/>
  <c r="AS127" i="101"/>
  <c r="BT125" i="103"/>
  <c r="BB125" i="103"/>
  <c r="AM151" i="94"/>
  <c r="BR143" i="97"/>
  <c r="BR141" i="101"/>
  <c r="AQ139" i="103"/>
  <c r="BJ139" i="103"/>
  <c r="AS205" i="94"/>
  <c r="BL205" i="94"/>
  <c r="BG191" i="93"/>
  <c r="BH191" i="93" s="1"/>
  <c r="BL193" i="94"/>
  <c r="BX171" i="95"/>
  <c r="BG171" i="95"/>
  <c r="BH171" i="95" s="1"/>
  <c r="AO171" i="95"/>
  <c r="BT187" i="95"/>
  <c r="BB187" i="95"/>
  <c r="BP171" i="96"/>
  <c r="AW171" i="96"/>
  <c r="BL185" i="96"/>
  <c r="AS185" i="96"/>
  <c r="BX171" i="99"/>
  <c r="AO171" i="99"/>
  <c r="BT185" i="99"/>
  <c r="BB185" i="99"/>
  <c r="AS183" i="100"/>
  <c r="BT183" i="101"/>
  <c r="BB183" i="101"/>
  <c r="AW167" i="102"/>
  <c r="BL181" i="102"/>
  <c r="AS181" i="102"/>
  <c r="BX167" i="103"/>
  <c r="BG167" i="103"/>
  <c r="BH167" i="103" s="1"/>
  <c r="BB181" i="103"/>
  <c r="AW209" i="93"/>
  <c r="BB217" i="93"/>
  <c r="BT217" i="93"/>
  <c r="BG219" i="93"/>
  <c r="BH219" i="93" s="1"/>
  <c r="BX219" i="93"/>
  <c r="AO221" i="93"/>
  <c r="BG221" i="93"/>
  <c r="BH221" i="93" s="1"/>
  <c r="BX221" i="93"/>
  <c r="AO225" i="93"/>
  <c r="BX225" i="93"/>
  <c r="AO227" i="93"/>
  <c r="BX227" i="93"/>
  <c r="AO229" i="93"/>
  <c r="BG229" i="93"/>
  <c r="BH229" i="93" s="1"/>
  <c r="BX229" i="93"/>
  <c r="BB233" i="93"/>
  <c r="BT233" i="93"/>
  <c r="AO235" i="93"/>
  <c r="BG235" i="93"/>
  <c r="BH235" i="93" s="1"/>
  <c r="BX235" i="93"/>
  <c r="AO241" i="93"/>
  <c r="BG241" i="93"/>
  <c r="BH241" i="93" s="1"/>
  <c r="BX241" i="93"/>
  <c r="AS243" i="93"/>
  <c r="BL243" i="93"/>
  <c r="AW245" i="93"/>
  <c r="BP245" i="93"/>
  <c r="AW247" i="93"/>
  <c r="BP247" i="93"/>
  <c r="AW249" i="93"/>
  <c r="BB189" i="93"/>
  <c r="BT189" i="93"/>
  <c r="BB209" i="94"/>
  <c r="BT209" i="94"/>
  <c r="BB211" i="94"/>
  <c r="AS75" i="96"/>
  <c r="BL75" i="96"/>
  <c r="BP75" i="97"/>
  <c r="AO77" i="99"/>
  <c r="BG77" i="99"/>
  <c r="BH77" i="99" s="1"/>
  <c r="BX77" i="99"/>
  <c r="AS79" i="100"/>
  <c r="BL79" i="100"/>
  <c r="AW79" i="101"/>
  <c r="BP79" i="101"/>
  <c r="BT77" i="102"/>
  <c r="AO77" i="103"/>
  <c r="BG77" i="103"/>
  <c r="BH77" i="103" s="1"/>
  <c r="BX77" i="103"/>
  <c r="BL83" i="99"/>
  <c r="AS83" i="99"/>
  <c r="BX81" i="99"/>
  <c r="BG81" i="99"/>
  <c r="BH81" i="99" s="1"/>
  <c r="AO81" i="99"/>
  <c r="BL81" i="97"/>
  <c r="AS81" i="97"/>
  <c r="AO79" i="97"/>
  <c r="BT81" i="96"/>
  <c r="BB81" i="96"/>
  <c r="BP79" i="96"/>
  <c r="AW79" i="96"/>
  <c r="BX81" i="93"/>
  <c r="BG81" i="93"/>
  <c r="BH81" i="93" s="1"/>
  <c r="BG173" i="101"/>
  <c r="BH173" i="101" s="1"/>
  <c r="AQ23" i="94"/>
  <c r="BZ77" i="93"/>
  <c r="AM79" i="94"/>
  <c r="BD79" i="94"/>
  <c r="BE79" i="94" s="1"/>
  <c r="BV79" i="94"/>
  <c r="AY75" i="97"/>
  <c r="BR75" i="97"/>
  <c r="AM77" i="98"/>
  <c r="BD77" i="98"/>
  <c r="BE77" i="98" s="1"/>
  <c r="BV77" i="98"/>
  <c r="AQ77" i="99"/>
  <c r="BJ77" i="99"/>
  <c r="BZ77" i="99"/>
  <c r="AU79" i="100"/>
  <c r="AY79" i="101"/>
  <c r="BR79" i="101"/>
  <c r="AQ77" i="103"/>
  <c r="BJ77" i="103"/>
  <c r="BZ77" i="103"/>
  <c r="BZ83" i="99"/>
  <c r="BJ83" i="99"/>
  <c r="AQ83" i="99"/>
  <c r="BV81" i="99"/>
  <c r="BD81" i="99"/>
  <c r="BE81" i="99" s="1"/>
  <c r="AM81" i="99"/>
  <c r="BR83" i="98"/>
  <c r="BN81" i="98"/>
  <c r="AU81" i="98"/>
  <c r="BZ81" i="97"/>
  <c r="BJ81" i="97"/>
  <c r="AQ81" i="97"/>
  <c r="BV79" i="97"/>
  <c r="BD79" i="97"/>
  <c r="BE79" i="97" s="1"/>
  <c r="AM79" i="97"/>
  <c r="AY81" i="96"/>
  <c r="AQ81" i="95"/>
  <c r="BR85" i="94"/>
  <c r="AY85" i="94"/>
  <c r="BN83" i="94"/>
  <c r="AU83" i="94"/>
  <c r="AQ83" i="93"/>
  <c r="BV81" i="93"/>
  <c r="AQ173" i="101"/>
  <c r="BJ173" i="101"/>
  <c r="AW129" i="103"/>
  <c r="BX135" i="96"/>
  <c r="BG135" i="96"/>
  <c r="BH135" i="96" s="1"/>
  <c r="AO135" i="96"/>
  <c r="BJ35" i="103"/>
  <c r="BD173" i="103"/>
  <c r="BE173" i="103" s="1"/>
  <c r="AO131" i="95"/>
  <c r="AW127" i="101"/>
  <c r="BL125" i="102"/>
  <c r="AW47" i="98"/>
  <c r="AS109" i="93"/>
  <c r="BL109" i="93"/>
  <c r="BG107" i="96"/>
  <c r="BH107" i="96" s="1"/>
  <c r="BL105" i="97"/>
  <c r="AM105" i="95"/>
  <c r="AO145" i="95"/>
  <c r="BG145" i="95"/>
  <c r="BH145" i="95" s="1"/>
  <c r="BX145" i="95"/>
  <c r="AO143" i="99"/>
  <c r="BG143" i="99"/>
  <c r="BH143" i="99" s="1"/>
  <c r="BX143" i="99"/>
  <c r="AS141" i="100"/>
  <c r="BL141" i="100"/>
  <c r="BX139" i="103"/>
  <c r="AY105" i="96"/>
  <c r="BG105" i="96"/>
  <c r="BH105" i="96" s="1"/>
  <c r="BZ109" i="94"/>
  <c r="AM145" i="96"/>
  <c r="BD145" i="96"/>
  <c r="BE145" i="96" s="1"/>
  <c r="BV145" i="96"/>
  <c r="AQ141" i="101"/>
  <c r="BJ141" i="101"/>
  <c r="BZ141" i="101"/>
  <c r="AY139" i="103"/>
  <c r="BR139" i="103"/>
  <c r="BR195" i="95"/>
  <c r="AM193" i="96"/>
  <c r="BV193" i="96"/>
  <c r="AQ191" i="97"/>
  <c r="AU191" i="98"/>
  <c r="BV25" i="103"/>
  <c r="BN25" i="101"/>
  <c r="AU25" i="101"/>
  <c r="AU79" i="94"/>
  <c r="BN79" i="94"/>
  <c r="AQ75" i="97"/>
  <c r="BJ75" i="97"/>
  <c r="AU77" i="98"/>
  <c r="BR81" i="97"/>
  <c r="AY81" i="97"/>
  <c r="BG131" i="100"/>
  <c r="BH131" i="100" s="1"/>
  <c r="AQ31" i="93"/>
  <c r="AU31" i="94"/>
  <c r="BN31" i="94"/>
  <c r="BR31" i="95"/>
  <c r="BV31" i="96"/>
  <c r="AQ31" i="97"/>
  <c r="BZ31" i="97"/>
  <c r="BR31" i="99"/>
  <c r="BV33" i="100"/>
  <c r="AS171" i="96"/>
  <c r="BX185" i="96"/>
  <c r="AO185" i="96"/>
  <c r="BB195" i="95"/>
  <c r="AS191" i="97"/>
  <c r="BL191" i="97"/>
  <c r="AO23" i="93"/>
  <c r="BT25" i="103"/>
  <c r="BB25" i="103"/>
  <c r="BL25" i="101"/>
  <c r="AS25" i="101"/>
  <c r="BX25" i="100"/>
  <c r="BG25" i="100"/>
  <c r="BH25" i="100" s="1"/>
  <c r="BP23" i="98"/>
  <c r="AW23" i="98"/>
  <c r="BP23" i="94"/>
  <c r="AW23" i="94"/>
  <c r="BP81" i="92"/>
  <c r="AW81" i="92"/>
  <c r="AW79" i="94"/>
  <c r="BP79" i="94"/>
  <c r="BP77" i="98"/>
  <c r="AS79" i="101"/>
  <c r="BL79" i="101"/>
  <c r="BB77" i="103"/>
  <c r="BX85" i="94"/>
  <c r="BG85" i="94"/>
  <c r="BH85" i="94" s="1"/>
  <c r="BT83" i="94"/>
  <c r="BB83" i="94"/>
  <c r="BB173" i="101"/>
  <c r="BB133" i="99"/>
  <c r="BP131" i="100"/>
  <c r="BL131" i="101"/>
  <c r="BT129" i="103"/>
  <c r="BB129" i="103"/>
  <c r="AS135" i="96"/>
  <c r="BX133" i="97"/>
  <c r="AO133" i="97"/>
  <c r="AQ31" i="95"/>
  <c r="BJ31" i="95"/>
  <c r="BZ31" i="95"/>
  <c r="AU31" i="96"/>
  <c r="BN31" i="96"/>
  <c r="AY31" i="97"/>
  <c r="BR31" i="97"/>
  <c r="AM31" i="98"/>
  <c r="BD31" i="98"/>
  <c r="BE31" i="98" s="1"/>
  <c r="BV31" i="98"/>
  <c r="AO205" i="94"/>
  <c r="BG205" i="94"/>
  <c r="BH205" i="94" s="1"/>
  <c r="BX205" i="94"/>
  <c r="AY205" i="94"/>
  <c r="AW197" i="96"/>
  <c r="BP197" i="96"/>
  <c r="AO197" i="98"/>
  <c r="BG197" i="98"/>
  <c r="BH197" i="98" s="1"/>
  <c r="AS199" i="99"/>
  <c r="BL199" i="99"/>
  <c r="AW199" i="100"/>
  <c r="BP199" i="100"/>
  <c r="AQ171" i="96"/>
  <c r="AQ145" i="96"/>
  <c r="BR143" i="98"/>
  <c r="AM143" i="99"/>
  <c r="BD143" i="99"/>
  <c r="BE143" i="99" s="1"/>
  <c r="BN141" i="101"/>
  <c r="BX25" i="103"/>
  <c r="AO25" i="103"/>
  <c r="BL23" i="96"/>
  <c r="AS23" i="96"/>
  <c r="BX23" i="95"/>
  <c r="BG23" i="95"/>
  <c r="BH23" i="95" s="1"/>
  <c r="AO23" i="95"/>
  <c r="BT23" i="94"/>
  <c r="BB23" i="94"/>
  <c r="BV83" i="98"/>
  <c r="BD83" i="98"/>
  <c r="BE83" i="98" s="1"/>
  <c r="AM83" i="98"/>
  <c r="BR81" i="98"/>
  <c r="AY81" i="98"/>
  <c r="BN81" i="97"/>
  <c r="AU81" i="97"/>
  <c r="BZ79" i="97"/>
  <c r="BJ79" i="97"/>
  <c r="AQ79" i="97"/>
  <c r="AM81" i="96"/>
  <c r="BL81" i="96"/>
  <c r="BX79" i="96"/>
  <c r="BG79" i="96"/>
  <c r="BH79" i="96" s="1"/>
  <c r="BP79" i="95"/>
  <c r="AW79" i="95"/>
  <c r="BL85" i="94"/>
  <c r="AS85" i="94"/>
  <c r="BX83" i="94"/>
  <c r="BG83" i="94"/>
  <c r="BH83" i="94" s="1"/>
  <c r="AO83" i="94"/>
  <c r="BN83" i="93"/>
  <c r="AU83" i="93"/>
  <c r="BZ81" i="93"/>
  <c r="BJ81" i="93"/>
  <c r="AQ81" i="93"/>
  <c r="AM173" i="101"/>
  <c r="BD173" i="101"/>
  <c r="BE173" i="101" s="1"/>
  <c r="BV173" i="101"/>
  <c r="AU131" i="100"/>
  <c r="BL133" i="97"/>
  <c r="AS133" i="97"/>
  <c r="BB31" i="93"/>
  <c r="BT31" i="93"/>
  <c r="AO31" i="94"/>
  <c r="BG31" i="94"/>
  <c r="BH31" i="94" s="1"/>
  <c r="BX31" i="94"/>
  <c r="AS31" i="95"/>
  <c r="BL31" i="95"/>
  <c r="AW31" i="96"/>
  <c r="BP31" i="96"/>
  <c r="BB31" i="97"/>
  <c r="BT31" i="97"/>
  <c r="AS31" i="99"/>
  <c r="BL31" i="99"/>
  <c r="AW33" i="100"/>
  <c r="BP33" i="100"/>
  <c r="BB33" i="101"/>
  <c r="AO33" i="102"/>
  <c r="BG199" i="95"/>
  <c r="BH199" i="95" s="1"/>
  <c r="AM205" i="97"/>
  <c r="BD227" i="97"/>
  <c r="BE227" i="97" s="1"/>
  <c r="BD181" i="97"/>
  <c r="BE181" i="97" s="1"/>
  <c r="BD133" i="101"/>
  <c r="BE133" i="101" s="1"/>
  <c r="BP183" i="101"/>
  <c r="AY221" i="93"/>
  <c r="AW243" i="93"/>
  <c r="BR213" i="94"/>
  <c r="BR215" i="94"/>
  <c r="BR167" i="103"/>
  <c r="AY167" i="103"/>
  <c r="BN181" i="103"/>
  <c r="AU181" i="103"/>
  <c r="BJ217" i="93"/>
  <c r="AW199" i="95"/>
  <c r="BB197" i="96"/>
  <c r="BT197" i="96"/>
  <c r="AO197" i="97"/>
  <c r="BG197" i="97"/>
  <c r="BH197" i="97" s="1"/>
  <c r="BX197" i="97"/>
  <c r="AW199" i="99"/>
  <c r="BP199" i="99"/>
  <c r="AO199" i="101"/>
  <c r="AU45" i="94"/>
  <c r="BN45" i="94"/>
  <c r="BX45" i="94"/>
  <c r="AS45" i="95"/>
  <c r="BL45" i="95"/>
  <c r="AM45" i="96"/>
  <c r="BD45" i="96"/>
  <c r="BE45" i="96" s="1"/>
  <c r="BV45" i="96"/>
  <c r="AQ45" i="97"/>
  <c r="BJ45" i="97"/>
  <c r="BZ45" i="97"/>
  <c r="BB45" i="97"/>
  <c r="BT45" i="97"/>
  <c r="AU47" i="98"/>
  <c r="BN47" i="98"/>
  <c r="AO47" i="98"/>
  <c r="BX47" i="98"/>
  <c r="BP49" i="100"/>
  <c r="BJ49" i="101"/>
  <c r="AY47" i="103"/>
  <c r="BR47" i="103"/>
  <c r="AQ171" i="95"/>
  <c r="BV187" i="95"/>
  <c r="BD187" i="95"/>
  <c r="BE187" i="95" s="1"/>
  <c r="AM187" i="95"/>
  <c r="BN169" i="98"/>
  <c r="AY169" i="100"/>
  <c r="BT183" i="100"/>
  <c r="BZ167" i="103"/>
  <c r="AQ167" i="103"/>
  <c r="BV181" i="103"/>
  <c r="AM221" i="93"/>
  <c r="BD229" i="93"/>
  <c r="BE229" i="93" s="1"/>
  <c r="BR233" i="93"/>
  <c r="BR189" i="93"/>
  <c r="BV215" i="94"/>
  <c r="BD203" i="95"/>
  <c r="BE203" i="95" s="1"/>
  <c r="BV203" i="95"/>
  <c r="AM205" i="95"/>
  <c r="BD205" i="95"/>
  <c r="BE205" i="95" s="1"/>
  <c r="BJ207" i="95"/>
  <c r="BZ207" i="95"/>
  <c r="BJ209" i="95"/>
  <c r="BZ209" i="95"/>
  <c r="BJ211" i="95"/>
  <c r="BZ211" i="95"/>
  <c r="AQ213" i="95"/>
  <c r="BJ213" i="95"/>
  <c r="BZ213" i="95"/>
  <c r="AU215" i="95"/>
  <c r="AU217" i="95"/>
  <c r="AU221" i="95"/>
  <c r="AU223" i="95"/>
  <c r="BN223" i="95"/>
  <c r="BT211" i="94"/>
  <c r="BG213" i="94"/>
  <c r="BH213" i="94" s="1"/>
  <c r="BX213" i="94"/>
  <c r="BG215" i="94"/>
  <c r="BH215" i="94" s="1"/>
  <c r="BX215" i="94"/>
  <c r="AO217" i="94"/>
  <c r="BG217" i="94"/>
  <c r="BH217" i="94" s="1"/>
  <c r="BX217" i="94"/>
  <c r="AO219" i="94"/>
  <c r="BG219" i="94"/>
  <c r="BH219" i="94" s="1"/>
  <c r="BX219" i="94"/>
  <c r="AS221" i="94"/>
  <c r="BL221" i="94"/>
  <c r="AS223" i="94"/>
  <c r="AS229" i="94"/>
  <c r="BL229" i="94"/>
  <c r="BL231" i="94"/>
  <c r="AO235" i="94"/>
  <c r="BL237" i="94"/>
  <c r="AS243" i="94"/>
  <c r="BL243" i="94"/>
  <c r="BB247" i="94"/>
  <c r="BB249" i="94"/>
  <c r="BT249" i="94"/>
  <c r="BT251" i="94"/>
  <c r="AO191" i="94"/>
  <c r="BT227" i="100"/>
  <c r="BB227" i="100"/>
  <c r="AS225" i="98"/>
  <c r="BD245" i="98"/>
  <c r="BE245" i="98" s="1"/>
  <c r="BZ203" i="99"/>
  <c r="AQ205" i="99"/>
  <c r="BN207" i="99"/>
  <c r="AU211" i="99"/>
  <c r="BN211" i="99"/>
  <c r="AY215" i="99"/>
  <c r="AY217" i="99"/>
  <c r="BR217" i="99"/>
  <c r="AY221" i="99"/>
  <c r="BR221" i="99"/>
  <c r="AY223" i="99"/>
  <c r="BR223" i="99"/>
  <c r="AY225" i="99"/>
  <c r="BR225" i="99"/>
  <c r="AU229" i="99"/>
  <c r="BN229" i="99"/>
  <c r="AY231" i="99"/>
  <c r="BR231" i="99"/>
  <c r="AY237" i="99"/>
  <c r="BR237" i="99"/>
  <c r="AM239" i="99"/>
  <c r="BD239" i="99"/>
  <c r="BE239" i="99" s="1"/>
  <c r="BV239" i="99"/>
  <c r="AQ241" i="99"/>
  <c r="BZ241" i="99"/>
  <c r="AQ243" i="99"/>
  <c r="BJ243" i="99"/>
  <c r="BZ243" i="99"/>
  <c r="AQ247" i="99"/>
  <c r="BJ247" i="99"/>
  <c r="BZ247" i="99"/>
  <c r="AU183" i="99"/>
  <c r="BN183" i="99"/>
  <c r="AU203" i="100"/>
  <c r="BN203" i="100"/>
  <c r="AU205" i="100"/>
  <c r="BN205" i="100"/>
  <c r="AY207" i="100"/>
  <c r="BR207" i="100"/>
  <c r="AY209" i="100"/>
  <c r="BR209" i="100"/>
  <c r="AY211" i="100"/>
  <c r="BR211" i="100"/>
  <c r="AY213" i="100"/>
  <c r="BR213" i="100"/>
  <c r="AM215" i="100"/>
  <c r="BD215" i="100"/>
  <c r="BE215" i="100" s="1"/>
  <c r="BV215" i="100"/>
  <c r="AM217" i="100"/>
  <c r="BD217" i="100"/>
  <c r="BE217" i="100" s="1"/>
  <c r="BV217" i="100"/>
  <c r="AM221" i="100"/>
  <c r="BD221" i="100"/>
  <c r="BE221" i="100" s="1"/>
  <c r="BV221" i="100"/>
  <c r="AM223" i="100"/>
  <c r="BD223" i="100"/>
  <c r="BE223" i="100" s="1"/>
  <c r="BV223" i="100"/>
  <c r="AM225" i="100"/>
  <c r="BD225" i="100"/>
  <c r="BE225" i="100" s="1"/>
  <c r="BV225" i="100"/>
  <c r="AY229" i="100"/>
  <c r="BR229" i="100"/>
  <c r="AM231" i="100"/>
  <c r="BD231" i="100"/>
  <c r="BE231" i="100" s="1"/>
  <c r="BV231" i="100"/>
  <c r="AM237" i="100"/>
  <c r="BD237" i="100"/>
  <c r="BE237" i="100" s="1"/>
  <c r="BV237" i="100"/>
  <c r="AQ239" i="100"/>
  <c r="BJ239" i="100"/>
  <c r="BZ239" i="100"/>
  <c r="AU241" i="100"/>
  <c r="BN241" i="100"/>
  <c r="AU243" i="100"/>
  <c r="BN243" i="100"/>
  <c r="AU247" i="100"/>
  <c r="BN247" i="100"/>
  <c r="AY181" i="100"/>
  <c r="BR181" i="100"/>
  <c r="BR243" i="101"/>
  <c r="AQ229" i="100"/>
  <c r="BJ229" i="100"/>
  <c r="BZ229" i="100"/>
  <c r="AU231" i="100"/>
  <c r="BN231" i="100"/>
  <c r="AU237" i="100"/>
  <c r="BN237" i="100"/>
  <c r="AY239" i="100"/>
  <c r="BR239" i="100"/>
  <c r="AM241" i="100"/>
  <c r="BV241" i="100"/>
  <c r="AM243" i="100"/>
  <c r="BD243" i="100"/>
  <c r="BE243" i="100" s="1"/>
  <c r="BV243" i="100"/>
  <c r="BD247" i="100"/>
  <c r="BE247" i="100" s="1"/>
  <c r="BV247" i="100"/>
  <c r="AQ181" i="100"/>
  <c r="BJ181" i="100"/>
  <c r="BZ181" i="100"/>
  <c r="BZ227" i="100"/>
  <c r="BJ227" i="100"/>
  <c r="AQ227" i="100"/>
  <c r="AM155" i="94"/>
  <c r="BZ27" i="101"/>
  <c r="BJ27" i="101"/>
  <c r="AQ27" i="101"/>
  <c r="BR25" i="99"/>
  <c r="AY25" i="99"/>
  <c r="AQ25" i="93"/>
  <c r="AU143" i="93"/>
  <c r="BJ141" i="94"/>
  <c r="BB147" i="98"/>
  <c r="BD149" i="96"/>
  <c r="BE149" i="96" s="1"/>
  <c r="BL77" i="94"/>
  <c r="AQ139" i="93"/>
  <c r="BD145" i="94"/>
  <c r="BE145" i="94" s="1"/>
  <c r="AM145" i="94"/>
  <c r="BR143" i="94"/>
  <c r="AU225" i="95"/>
  <c r="BN225" i="95"/>
  <c r="BZ229" i="95"/>
  <c r="AU231" i="95"/>
  <c r="BN231" i="95"/>
  <c r="AU237" i="95"/>
  <c r="BN237" i="95"/>
  <c r="AY239" i="95"/>
  <c r="BR239" i="95"/>
  <c r="AM241" i="95"/>
  <c r="BD241" i="95"/>
  <c r="BE241" i="95" s="1"/>
  <c r="BV241" i="95"/>
  <c r="AM243" i="95"/>
  <c r="BD243" i="95"/>
  <c r="BE243" i="95" s="1"/>
  <c r="BV243" i="95"/>
  <c r="AM245" i="95"/>
  <c r="BD245" i="95"/>
  <c r="BE245" i="95" s="1"/>
  <c r="BV245" i="95"/>
  <c r="AQ185" i="95"/>
  <c r="BJ185" i="95"/>
  <c r="BZ185" i="95"/>
  <c r="AQ241" i="96"/>
  <c r="BR207" i="97"/>
  <c r="BD223" i="97"/>
  <c r="BE223" i="97" s="1"/>
  <c r="BV223" i="97"/>
  <c r="AY227" i="97"/>
  <c r="AY181" i="97"/>
  <c r="BR181" i="97"/>
  <c r="AY201" i="98"/>
  <c r="BR203" i="98"/>
  <c r="AM205" i="98"/>
  <c r="BV205" i="98"/>
  <c r="AM207" i="98"/>
  <c r="AM211" i="98"/>
  <c r="BV211" i="98"/>
  <c r="BZ213" i="98"/>
  <c r="BJ215" i="98"/>
  <c r="BZ215" i="98"/>
  <c r="AQ221" i="98"/>
  <c r="AQ223" i="98"/>
  <c r="BJ223" i="98"/>
  <c r="AQ229" i="98"/>
  <c r="BJ229" i="98"/>
  <c r="BZ229" i="98"/>
  <c r="AQ235" i="98"/>
  <c r="BJ235" i="98"/>
  <c r="AU237" i="98"/>
  <c r="AY239" i="98"/>
  <c r="AM181" i="98"/>
  <c r="BD181" i="98"/>
  <c r="BE181" i="98" s="1"/>
  <c r="BV181" i="98"/>
  <c r="BJ205" i="100"/>
  <c r="BN213" i="100"/>
  <c r="AY215" i="100"/>
  <c r="AY217" i="100"/>
  <c r="AU229" i="100"/>
  <c r="BR231" i="100"/>
  <c r="AY237" i="100"/>
  <c r="BR237" i="100"/>
  <c r="AM239" i="100"/>
  <c r="BD239" i="100"/>
  <c r="BE239" i="100" s="1"/>
  <c r="BJ241" i="100"/>
  <c r="BZ243" i="100"/>
  <c r="BN145" i="101"/>
  <c r="AU145" i="101"/>
  <c r="BZ145" i="100"/>
  <c r="BJ145" i="100"/>
  <c r="AU147" i="97"/>
  <c r="BB27" i="102"/>
  <c r="BP27" i="101"/>
  <c r="AW27" i="101"/>
  <c r="BX25" i="99"/>
  <c r="BG25" i="99"/>
  <c r="BH25" i="99" s="1"/>
  <c r="AO25" i="99"/>
  <c r="BP25" i="97"/>
  <c r="BX25" i="95"/>
  <c r="AO25" i="95"/>
  <c r="BP25" i="93"/>
  <c r="AW25" i="93"/>
  <c r="BX63" i="93"/>
  <c r="AO63" i="93"/>
  <c r="BB123" i="93"/>
  <c r="BT239" i="92"/>
  <c r="BL241" i="94"/>
  <c r="AS241" i="94"/>
  <c r="AO235" i="99"/>
  <c r="BL217" i="102"/>
  <c r="AS217" i="102"/>
  <c r="BX219" i="101"/>
  <c r="BG219" i="101"/>
  <c r="BH219" i="101" s="1"/>
  <c r="AO219" i="101"/>
  <c r="AW219" i="99"/>
  <c r="AO217" i="97"/>
  <c r="BL225" i="94"/>
  <c r="AS225" i="94"/>
  <c r="BV139" i="95"/>
  <c r="BD139" i="95"/>
  <c r="BE139" i="95" s="1"/>
  <c r="AM139" i="95"/>
  <c r="BR137" i="95"/>
  <c r="AY137" i="95"/>
  <c r="BN135" i="95"/>
  <c r="AU135" i="95"/>
  <c r="BZ139" i="96"/>
  <c r="AQ139" i="96"/>
  <c r="BV137" i="96"/>
  <c r="BD137" i="96"/>
  <c r="BE137" i="96" s="1"/>
  <c r="AM137" i="96"/>
  <c r="BR137" i="97"/>
  <c r="AY137" i="97"/>
  <c r="AY135" i="101"/>
  <c r="AU133" i="101"/>
  <c r="BJ133" i="102"/>
  <c r="AQ133" i="102"/>
  <c r="BV131" i="102"/>
  <c r="BX73" i="98"/>
  <c r="BG73" i="98"/>
  <c r="BH73" i="98" s="1"/>
  <c r="AO73" i="98"/>
  <c r="BT71" i="98"/>
  <c r="BB71" i="98"/>
  <c r="BP69" i="98"/>
  <c r="AW69" i="98"/>
  <c r="BL63" i="98"/>
  <c r="AS63" i="98"/>
  <c r="BX71" i="96"/>
  <c r="BG71" i="96"/>
  <c r="BH71" i="96" s="1"/>
  <c r="AO71" i="96"/>
  <c r="BB69" i="96"/>
  <c r="BP67" i="96"/>
  <c r="AS61" i="96"/>
  <c r="BG71" i="95"/>
  <c r="BH71" i="95" s="1"/>
  <c r="AO71" i="95"/>
  <c r="BT69" i="95"/>
  <c r="BB69" i="95"/>
  <c r="BP67" i="95"/>
  <c r="BG73" i="94"/>
  <c r="BH73" i="94" s="1"/>
  <c r="BP69" i="94"/>
  <c r="AW69" i="94"/>
  <c r="BL63" i="94"/>
  <c r="AS63" i="94"/>
  <c r="BV217" i="102"/>
  <c r="BD217" i="102"/>
  <c r="BE217" i="102" s="1"/>
  <c r="AM217" i="102"/>
  <c r="BR219" i="101"/>
  <c r="AY219" i="101"/>
  <c r="BN219" i="100"/>
  <c r="BZ219" i="99"/>
  <c r="AM217" i="98"/>
  <c r="AM225" i="94"/>
  <c r="BT63" i="97"/>
  <c r="BB63" i="97"/>
  <c r="BR63" i="96"/>
  <c r="BJ65" i="94"/>
  <c r="AQ65" i="94"/>
  <c r="AY143" i="94"/>
  <c r="BN141" i="94"/>
  <c r="AU141" i="94"/>
  <c r="AY135" i="97"/>
  <c r="BN135" i="100"/>
  <c r="BZ133" i="100"/>
  <c r="BJ133" i="100"/>
  <c r="AQ133" i="100"/>
  <c r="BR63" i="92"/>
  <c r="BR71" i="103"/>
  <c r="BG71" i="103"/>
  <c r="BH71" i="103" s="1"/>
  <c r="AO71" i="103"/>
  <c r="BN69" i="103"/>
  <c r="AU69" i="103"/>
  <c r="BB69" i="103"/>
  <c r="BJ63" i="103"/>
  <c r="AW63" i="103"/>
  <c r="BV75" i="101"/>
  <c r="BD75" i="101"/>
  <c r="BE75" i="101" s="1"/>
  <c r="AM75" i="101"/>
  <c r="BL75" i="101"/>
  <c r="BR73" i="101"/>
  <c r="BX73" i="101"/>
  <c r="BG73" i="101"/>
  <c r="BH73" i="101" s="1"/>
  <c r="AU71" i="101"/>
  <c r="BZ65" i="101"/>
  <c r="BJ65" i="101"/>
  <c r="AQ65" i="101"/>
  <c r="BP65" i="101"/>
  <c r="AW65" i="101"/>
  <c r="AS75" i="100"/>
  <c r="BN71" i="100"/>
  <c r="BN69" i="99"/>
  <c r="AU69" i="99"/>
  <c r="BZ63" i="99"/>
  <c r="AM73" i="98"/>
  <c r="AS73" i="98"/>
  <c r="BX71" i="98"/>
  <c r="BB69" i="98"/>
  <c r="AQ63" i="98"/>
  <c r="AS71" i="97"/>
  <c r="BG69" i="97"/>
  <c r="BH69" i="97" s="1"/>
  <c r="AO69" i="97"/>
  <c r="AW61" i="97"/>
  <c r="BN67" i="96"/>
  <c r="BJ61" i="96"/>
  <c r="AQ61" i="96"/>
  <c r="BB67" i="95"/>
  <c r="BZ61" i="95"/>
  <c r="AQ61" i="95"/>
  <c r="BP61" i="95"/>
  <c r="BV73" i="94"/>
  <c r="BD73" i="94"/>
  <c r="BE73" i="94" s="1"/>
  <c r="AM73" i="94"/>
  <c r="BR71" i="94"/>
  <c r="AY71" i="94"/>
  <c r="BN69" i="94"/>
  <c r="AU69" i="94"/>
  <c r="BZ63" i="94"/>
  <c r="BJ63" i="94"/>
  <c r="AQ63" i="94"/>
  <c r="BP235" i="95"/>
  <c r="AO233" i="97"/>
  <c r="BL217" i="96"/>
  <c r="BX135" i="98"/>
  <c r="BJ73" i="102"/>
  <c r="BD71" i="102"/>
  <c r="BE71" i="102" s="1"/>
  <c r="AM71" i="102"/>
  <c r="BR69" i="102"/>
  <c r="AY69" i="102"/>
  <c r="AU65" i="101"/>
  <c r="BZ73" i="99"/>
  <c r="AQ73" i="99"/>
  <c r="BV71" i="99"/>
  <c r="BD71" i="99"/>
  <c r="BE71" i="99" s="1"/>
  <c r="AM71" i="99"/>
  <c r="AY69" i="99"/>
  <c r="BN63" i="99"/>
  <c r="BN65" i="99"/>
  <c r="BV193" i="102"/>
  <c r="BN195" i="100"/>
  <c r="AU195" i="100"/>
  <c r="AY193" i="97"/>
  <c r="BZ197" i="95"/>
  <c r="BJ197" i="95"/>
  <c r="AQ197" i="95"/>
  <c r="BJ241" i="94"/>
  <c r="AQ241" i="94"/>
  <c r="BN233" i="97"/>
  <c r="AU233" i="97"/>
  <c r="BZ233" i="98"/>
  <c r="AY235" i="100"/>
  <c r="BZ233" i="102"/>
  <c r="BJ233" i="102"/>
  <c r="AQ233" i="102"/>
  <c r="BV233" i="103"/>
  <c r="BD233" i="103"/>
  <c r="BE233" i="103" s="1"/>
  <c r="AM233" i="103"/>
  <c r="BN217" i="103"/>
  <c r="BV219" i="101"/>
  <c r="BN219" i="99"/>
  <c r="AU219" i="99"/>
  <c r="AU219" i="95"/>
  <c r="AM223" i="93"/>
  <c r="AZ179" i="93"/>
  <c r="CA179" i="93" s="1"/>
  <c r="AK179" i="93" s="1"/>
  <c r="BP73" i="99"/>
  <c r="BX69" i="99"/>
  <c r="BP71" i="97"/>
  <c r="AW71" i="97"/>
  <c r="BL69" i="97"/>
  <c r="AS69" i="97"/>
  <c r="BP239" i="92"/>
  <c r="AW239" i="92"/>
  <c r="BL239" i="93"/>
  <c r="AS239" i="93"/>
  <c r="BX241" i="94"/>
  <c r="BG241" i="94"/>
  <c r="BH241" i="94" s="1"/>
  <c r="AO241" i="94"/>
  <c r="BT235" i="95"/>
  <c r="BP233" i="96"/>
  <c r="AW233" i="96"/>
  <c r="BL233" i="97"/>
  <c r="AS233" i="97"/>
  <c r="AU233" i="98"/>
  <c r="BB235" i="99"/>
  <c r="BP235" i="100"/>
  <c r="BL235" i="101"/>
  <c r="AS235" i="101"/>
  <c r="BX233" i="102"/>
  <c r="BT233" i="103"/>
  <c r="BB233" i="103"/>
  <c r="BP223" i="92"/>
  <c r="AW223" i="92"/>
  <c r="BL217" i="103"/>
  <c r="BR217" i="103"/>
  <c r="AY217" i="103"/>
  <c r="BT219" i="101"/>
  <c r="BB219" i="101"/>
  <c r="AW219" i="100"/>
  <c r="BL219" i="99"/>
  <c r="AS219" i="99"/>
  <c r="BB65" i="103"/>
  <c r="BP65" i="102"/>
  <c r="AW65" i="102"/>
  <c r="AS221" i="92"/>
  <c r="BL221" i="92"/>
  <c r="BV221" i="92"/>
  <c r="AQ213" i="92"/>
  <c r="BZ207" i="96"/>
  <c r="AS207" i="96"/>
  <c r="BL207" i="96"/>
  <c r="AO209" i="95"/>
  <c r="BG209" i="95"/>
  <c r="BH209" i="95" s="1"/>
  <c r="BX209" i="95"/>
  <c r="AY215" i="94"/>
  <c r="AW213" i="93"/>
  <c r="BP213" i="93"/>
  <c r="AM211" i="92"/>
  <c r="BD211" i="92"/>
  <c r="BE211" i="92" s="1"/>
  <c r="BJ211" i="92"/>
  <c r="BZ211" i="92"/>
  <c r="AS211" i="92"/>
  <c r="BL211" i="92"/>
  <c r="AM193" i="92"/>
  <c r="AW165" i="92"/>
  <c r="BP165" i="92"/>
  <c r="AW159" i="92"/>
  <c r="AW151" i="92"/>
  <c r="BP151" i="92"/>
  <c r="BD27" i="95"/>
  <c r="BE27" i="95" s="1"/>
  <c r="AM33" i="95"/>
  <c r="BD41" i="95"/>
  <c r="BE41" i="95" s="1"/>
  <c r="BV49" i="95"/>
  <c r="BJ51" i="95"/>
  <c r="BJ53" i="95"/>
  <c r="BJ55" i="95"/>
  <c r="AQ57" i="95"/>
  <c r="AU59" i="95"/>
  <c r="AU77" i="95"/>
  <c r="AY83" i="95"/>
  <c r="AY89" i="95"/>
  <c r="AY95" i="95"/>
  <c r="BR109" i="95"/>
  <c r="BR43" i="95"/>
  <c r="AY113" i="95"/>
  <c r="AY115" i="95"/>
  <c r="AY117" i="95"/>
  <c r="AY121" i="95"/>
  <c r="BD127" i="95"/>
  <c r="BE127" i="95" s="1"/>
  <c r="BJ129" i="95"/>
  <c r="BN85" i="92"/>
  <c r="BV21" i="95"/>
  <c r="BV27" i="95"/>
  <c r="BV33" i="95"/>
  <c r="AM37" i="95"/>
  <c r="BD39" i="95"/>
  <c r="BE39" i="95" s="1"/>
  <c r="AQ55" i="95"/>
  <c r="BR87" i="95"/>
  <c r="BR89" i="95"/>
  <c r="BR99" i="95"/>
  <c r="AY123" i="95"/>
  <c r="AM127" i="95"/>
  <c r="BR141" i="95"/>
  <c r="BR147" i="95"/>
  <c r="AM21" i="95"/>
  <c r="BV41" i="95"/>
  <c r="AQ51" i="95"/>
  <c r="AQ53" i="95"/>
  <c r="BJ57" i="95"/>
  <c r="BZ129" i="95"/>
  <c r="BD33" i="95"/>
  <c r="BE33" i="95" s="1"/>
  <c r="BV37" i="95"/>
  <c r="BV39" i="95"/>
  <c r="AM49" i="95"/>
  <c r="BR95" i="95"/>
  <c r="BR111" i="95"/>
  <c r="AU133" i="95"/>
  <c r="BV103" i="94"/>
  <c r="BD21" i="95"/>
  <c r="BE21" i="95" s="1"/>
  <c r="AM27" i="95"/>
  <c r="BD37" i="95"/>
  <c r="BE37" i="95" s="1"/>
  <c r="AM39" i="95"/>
  <c r="AM41" i="95"/>
  <c r="BD49" i="95"/>
  <c r="BE49" i="95" s="1"/>
  <c r="BZ51" i="95"/>
  <c r="BZ53" i="95"/>
  <c r="BZ55" i="95"/>
  <c r="BZ57" i="95"/>
  <c r="BN59" i="95"/>
  <c r="BN77" i="95"/>
  <c r="BR83" i="95"/>
  <c r="AY87" i="95"/>
  <c r="BR93" i="95"/>
  <c r="AY99" i="95"/>
  <c r="AY109" i="95"/>
  <c r="AY111" i="95"/>
  <c r="AY43" i="95"/>
  <c r="BR113" i="95"/>
  <c r="BR115" i="95"/>
  <c r="BR117" i="95"/>
  <c r="BR121" i="95"/>
  <c r="BR123" i="95"/>
  <c r="BV127" i="95"/>
  <c r="AQ129" i="95"/>
  <c r="BN133" i="95"/>
  <c r="AY141" i="95"/>
  <c r="AY147" i="95"/>
  <c r="BG165" i="92"/>
  <c r="BH165" i="92" s="1"/>
  <c r="BX167" i="92"/>
  <c r="BX171" i="92"/>
  <c r="BG213" i="92"/>
  <c r="BH213" i="92" s="1"/>
  <c r="AW219" i="92"/>
  <c r="BP219" i="92"/>
  <c r="BT221" i="92"/>
  <c r="BX225" i="92"/>
  <c r="AW229" i="92"/>
  <c r="BP229" i="92"/>
  <c r="BT55" i="93"/>
  <c r="BT59" i="93"/>
  <c r="AU59" i="93"/>
  <c r="AO55" i="93"/>
  <c r="AO59" i="93"/>
  <c r="BN59" i="93"/>
  <c r="BG61" i="93"/>
  <c r="BH61" i="93" s="1"/>
  <c r="BR61" i="93"/>
  <c r="AY79" i="93"/>
  <c r="BD85" i="93"/>
  <c r="BE85" i="93" s="1"/>
  <c r="BV85" i="93"/>
  <c r="AM89" i="93"/>
  <c r="BD89" i="93"/>
  <c r="BE89" i="93" s="1"/>
  <c r="BV89" i="93"/>
  <c r="AM91" i="93"/>
  <c r="BD91" i="93"/>
  <c r="BE91" i="93" s="1"/>
  <c r="BV91" i="93"/>
  <c r="BV95" i="93"/>
  <c r="BL97" i="93"/>
  <c r="AM101" i="93"/>
  <c r="BD101" i="93"/>
  <c r="BE101" i="93" s="1"/>
  <c r="BV101" i="93"/>
  <c r="AM111" i="93"/>
  <c r="BD111" i="93"/>
  <c r="BE111" i="93" s="1"/>
  <c r="BV111" i="93"/>
  <c r="AM113" i="93"/>
  <c r="BD113" i="93"/>
  <c r="BE113" i="93" s="1"/>
  <c r="BV113" i="93"/>
  <c r="AS43" i="93"/>
  <c r="AM43" i="93"/>
  <c r="BD43" i="93"/>
  <c r="BE43" i="93" s="1"/>
  <c r="BV43" i="93"/>
  <c r="BD115" i="93"/>
  <c r="BE115" i="93" s="1"/>
  <c r="BV115" i="93"/>
  <c r="AM117" i="93"/>
  <c r="BD117" i="93"/>
  <c r="BE117" i="93" s="1"/>
  <c r="BV117" i="93"/>
  <c r="AM119" i="93"/>
  <c r="BD119" i="93"/>
  <c r="BE119" i="93" s="1"/>
  <c r="BD121" i="93"/>
  <c r="BE121" i="93" s="1"/>
  <c r="BV121" i="93"/>
  <c r="AS125" i="93"/>
  <c r="AM125" i="93"/>
  <c r="BD125" i="93"/>
  <c r="BE125" i="93" s="1"/>
  <c r="BV125" i="93"/>
  <c r="AM127" i="93"/>
  <c r="AQ131" i="93"/>
  <c r="BJ131" i="93"/>
  <c r="BZ131" i="93"/>
  <c r="BB133" i="93"/>
  <c r="AU133" i="93"/>
  <c r="BN133" i="93"/>
  <c r="BG137" i="93"/>
  <c r="BH137" i="93" s="1"/>
  <c r="AY137" i="93"/>
  <c r="BR137" i="93"/>
  <c r="AM145" i="93"/>
  <c r="BD145" i="93"/>
  <c r="BE145" i="93" s="1"/>
  <c r="BV145" i="93"/>
  <c r="AM151" i="93"/>
  <c r="BD151" i="93"/>
  <c r="BE151" i="93" s="1"/>
  <c r="BV151" i="93"/>
  <c r="BD155" i="93"/>
  <c r="BE155" i="93" s="1"/>
  <c r="BV155" i="93"/>
  <c r="AM157" i="93"/>
  <c r="BD157" i="93"/>
  <c r="BE157" i="93" s="1"/>
  <c r="AM159" i="93"/>
  <c r="BD159" i="93"/>
  <c r="BE159" i="93" s="1"/>
  <c r="BV159" i="93"/>
  <c r="AM163" i="93"/>
  <c r="BD163" i="93"/>
  <c r="BE163" i="93" s="1"/>
  <c r="AS165" i="93"/>
  <c r="AM165" i="93"/>
  <c r="BD165" i="93"/>
  <c r="BE165" i="93" s="1"/>
  <c r="BV165" i="93"/>
  <c r="BD169" i="93"/>
  <c r="BE169" i="93" s="1"/>
  <c r="BV169" i="93"/>
  <c r="AS173" i="93"/>
  <c r="AM173" i="93"/>
  <c r="BD173" i="93"/>
  <c r="BE173" i="93" s="1"/>
  <c r="BV173" i="93"/>
  <c r="BD177" i="93"/>
  <c r="BE177" i="93" s="1"/>
  <c r="BV177" i="93"/>
  <c r="AM185" i="93"/>
  <c r="BD185" i="93"/>
  <c r="BE185" i="93" s="1"/>
  <c r="BV185" i="93"/>
  <c r="BL187" i="93"/>
  <c r="AM187" i="93"/>
  <c r="BD187" i="93"/>
  <c r="BE187" i="93" s="1"/>
  <c r="BL195" i="93"/>
  <c r="AM195" i="93"/>
  <c r="BD195" i="93"/>
  <c r="BE195" i="93" s="1"/>
  <c r="BV195" i="93"/>
  <c r="AS181" i="93"/>
  <c r="AM21" i="94"/>
  <c r="AM27" i="94"/>
  <c r="AM33" i="94"/>
  <c r="BD33" i="94"/>
  <c r="BE33" i="94" s="1"/>
  <c r="AM37" i="94"/>
  <c r="BD37" i="94"/>
  <c r="BE37" i="94" s="1"/>
  <c r="BV37" i="94"/>
  <c r="AM39" i="94"/>
  <c r="BD39" i="94"/>
  <c r="BE39" i="94" s="1"/>
  <c r="BV39" i="94"/>
  <c r="AM41" i="94"/>
  <c r="BD41" i="94"/>
  <c r="BE41" i="94" s="1"/>
  <c r="BV41" i="94"/>
  <c r="AM49" i="94"/>
  <c r="AM51" i="94"/>
  <c r="BV51" i="94"/>
  <c r="AQ53" i="94"/>
  <c r="BJ53" i="94"/>
  <c r="BZ53" i="94"/>
  <c r="BJ55" i="94"/>
  <c r="BZ55" i="94"/>
  <c r="AQ57" i="94"/>
  <c r="BJ57" i="94"/>
  <c r="AQ59" i="94"/>
  <c r="BJ59" i="94"/>
  <c r="BZ59" i="94"/>
  <c r="AU61" i="94"/>
  <c r="BN61" i="94"/>
  <c r="AU81" i="94"/>
  <c r="BN81" i="94"/>
  <c r="AY87" i="94"/>
  <c r="BR87" i="94"/>
  <c r="AY91" i="94"/>
  <c r="BR91" i="94"/>
  <c r="AY93" i="94"/>
  <c r="BR93" i="94"/>
  <c r="BR97" i="94"/>
  <c r="AY99" i="94"/>
  <c r="BR99" i="94"/>
  <c r="AY103" i="94"/>
  <c r="BR103" i="94"/>
  <c r="AY113" i="94"/>
  <c r="AY115" i="94"/>
  <c r="BR115" i="94"/>
  <c r="AY117" i="94"/>
  <c r="BR117" i="94"/>
  <c r="AY119" i="94"/>
  <c r="BR119" i="94"/>
  <c r="AY121" i="94"/>
  <c r="BR121" i="94"/>
  <c r="AY123" i="94"/>
  <c r="BR123" i="94"/>
  <c r="AY127" i="94"/>
  <c r="BR127" i="94"/>
  <c r="AY129" i="94"/>
  <c r="BR129" i="94"/>
  <c r="AM133" i="94"/>
  <c r="BD133" i="94"/>
  <c r="BE133" i="94" s="1"/>
  <c r="BV133" i="94"/>
  <c r="AQ135" i="94"/>
  <c r="BJ135" i="94"/>
  <c r="BZ135" i="94"/>
  <c r="AU139" i="94"/>
  <c r="BN139" i="94"/>
  <c r="AY147" i="94"/>
  <c r="BR147" i="94"/>
  <c r="BR153" i="94"/>
  <c r="AY157" i="94"/>
  <c r="BR157" i="94"/>
  <c r="AY159" i="94"/>
  <c r="BR159" i="94"/>
  <c r="AY161" i="94"/>
  <c r="BR161" i="94"/>
  <c r="AY165" i="94"/>
  <c r="AY167" i="94"/>
  <c r="BR167" i="94"/>
  <c r="AQ49" i="95"/>
  <c r="BZ49" i="95"/>
  <c r="AU51" i="95"/>
  <c r="BN51" i="95"/>
  <c r="AU53" i="95"/>
  <c r="BN53" i="95"/>
  <c r="AM89" i="95"/>
  <c r="BD89" i="95"/>
  <c r="BE89" i="95" s="1"/>
  <c r="BV89" i="95"/>
  <c r="AM93" i="95"/>
  <c r="BD93" i="95"/>
  <c r="BE93" i="95" s="1"/>
  <c r="BV93" i="95"/>
  <c r="AM95" i="95"/>
  <c r="BD95" i="95"/>
  <c r="BE95" i="95" s="1"/>
  <c r="BV95" i="95"/>
  <c r="AM99" i="95"/>
  <c r="BD99" i="95"/>
  <c r="BE99" i="95" s="1"/>
  <c r="BV99" i="95"/>
  <c r="AM109" i="95"/>
  <c r="BV109" i="95"/>
  <c r="AM111" i="95"/>
  <c r="BD111" i="95"/>
  <c r="BE111" i="95" s="1"/>
  <c r="AM43" i="95"/>
  <c r="BD43" i="95"/>
  <c r="BE43" i="95" s="1"/>
  <c r="BV43" i="95"/>
  <c r="AM113" i="95"/>
  <c r="BD113" i="95"/>
  <c r="BE113" i="95" s="1"/>
  <c r="AM115" i="95"/>
  <c r="BD115" i="95"/>
  <c r="BE115" i="95" s="1"/>
  <c r="BV115" i="95"/>
  <c r="AM117" i="95"/>
  <c r="BD117" i="95"/>
  <c r="BE117" i="95" s="1"/>
  <c r="AM121" i="95"/>
  <c r="BD121" i="95"/>
  <c r="BE121" i="95" s="1"/>
  <c r="AM123" i="95"/>
  <c r="BD123" i="95"/>
  <c r="BE123" i="95" s="1"/>
  <c r="AQ127" i="95"/>
  <c r="BZ127" i="95"/>
  <c r="AU129" i="95"/>
  <c r="AM21" i="99"/>
  <c r="BD21" i="99"/>
  <c r="BE21" i="99" s="1"/>
  <c r="BV21" i="99"/>
  <c r="AM27" i="99"/>
  <c r="BD27" i="99"/>
  <c r="BE27" i="99" s="1"/>
  <c r="BV27" i="99"/>
  <c r="AM33" i="99"/>
  <c r="BD33" i="99"/>
  <c r="BE33" i="99" s="1"/>
  <c r="BV33" i="99"/>
  <c r="AM39" i="99"/>
  <c r="BD39" i="99"/>
  <c r="BE39" i="99" s="1"/>
  <c r="BV39" i="99"/>
  <c r="AM41" i="99"/>
  <c r="BD41" i="99"/>
  <c r="BE41" i="99" s="1"/>
  <c r="BV41" i="99"/>
  <c r="AM43" i="99"/>
  <c r="BD43" i="99"/>
  <c r="BE43" i="99" s="1"/>
  <c r="AM51" i="99"/>
  <c r="BD51" i="99"/>
  <c r="BE51" i="99" s="1"/>
  <c r="BV51" i="99"/>
  <c r="AQ53" i="99"/>
  <c r="BJ53" i="99"/>
  <c r="BZ53" i="99"/>
  <c r="AQ55" i="99"/>
  <c r="BZ55" i="99"/>
  <c r="AU157" i="93"/>
  <c r="BB181" i="93"/>
  <c r="BT181" i="93"/>
  <c r="BN49" i="96"/>
  <c r="AU53" i="97"/>
  <c r="AY133" i="95"/>
  <c r="AM141" i="95"/>
  <c r="BD141" i="95"/>
  <c r="BE141" i="95" s="1"/>
  <c r="BV141" i="95"/>
  <c r="AM147" i="95"/>
  <c r="BD147" i="95"/>
  <c r="BE147" i="95" s="1"/>
  <c r="BV147" i="95"/>
  <c r="AM151" i="95"/>
  <c r="BV151" i="95"/>
  <c r="AM153" i="95"/>
  <c r="BD153" i="95"/>
  <c r="BE153" i="95" s="1"/>
  <c r="BV153" i="95"/>
  <c r="AM155" i="95"/>
  <c r="AM21" i="96"/>
  <c r="AM27" i="96"/>
  <c r="BD39" i="96"/>
  <c r="BE39" i="96" s="1"/>
  <c r="AM41" i="96"/>
  <c r="BV41" i="96"/>
  <c r="BD49" i="96"/>
  <c r="BE49" i="96" s="1"/>
  <c r="BV49" i="96"/>
  <c r="BJ51" i="96"/>
  <c r="AQ53" i="96"/>
  <c r="BJ53" i="96"/>
  <c r="AQ55" i="96"/>
  <c r="BZ55" i="96"/>
  <c r="AQ57" i="96"/>
  <c r="BJ57" i="96"/>
  <c r="BN59" i="96"/>
  <c r="AU77" i="96"/>
  <c r="BN77" i="96"/>
  <c r="AY83" i="96"/>
  <c r="AY87" i="96"/>
  <c r="BR89" i="96"/>
  <c r="AY93" i="96"/>
  <c r="BR93" i="96"/>
  <c r="AY95" i="96"/>
  <c r="AY99" i="96"/>
  <c r="BR99" i="96"/>
  <c r="AY109" i="96"/>
  <c r="BR109" i="96"/>
  <c r="BR43" i="96"/>
  <c r="BR113" i="96"/>
  <c r="BR117" i="96"/>
  <c r="BR123" i="96"/>
  <c r="AM127" i="96"/>
  <c r="AQ57" i="99"/>
  <c r="BJ57" i="99"/>
  <c r="BZ57" i="99"/>
  <c r="BZ59" i="99"/>
  <c r="AU61" i="99"/>
  <c r="BN61" i="99"/>
  <c r="AY85" i="99"/>
  <c r="BR85" i="99"/>
  <c r="AY89" i="99"/>
  <c r="BR95" i="99"/>
  <c r="AY23" i="101"/>
  <c r="BR23" i="101"/>
  <c r="AY29" i="101"/>
  <c r="BR29" i="101"/>
  <c r="AY35" i="101"/>
  <c r="BR35" i="101"/>
  <c r="AY41" i="101"/>
  <c r="BR41" i="101"/>
  <c r="AY43" i="101"/>
  <c r="BR43" i="101"/>
  <c r="AY45" i="101"/>
  <c r="BR45" i="101"/>
  <c r="AY53" i="101"/>
  <c r="BR53" i="101"/>
  <c r="AM55" i="101"/>
  <c r="BD55" i="101"/>
  <c r="BE55" i="101" s="1"/>
  <c r="BV55" i="101"/>
  <c r="AM57" i="101"/>
  <c r="BD57" i="101"/>
  <c r="BE57" i="101" s="1"/>
  <c r="BV57" i="101"/>
  <c r="BD59" i="101"/>
  <c r="BE59" i="101" s="1"/>
  <c r="BV59" i="101"/>
  <c r="AM61" i="101"/>
  <c r="BD61" i="101"/>
  <c r="BE61" i="101" s="1"/>
  <c r="BV61" i="101"/>
  <c r="AQ63" i="101"/>
  <c r="BJ63" i="101"/>
  <c r="BZ63" i="101"/>
  <c r="AQ81" i="101"/>
  <c r="BJ81" i="101"/>
  <c r="BZ81" i="101"/>
  <c r="AU83" i="101"/>
  <c r="BN83" i="101"/>
  <c r="AU87" i="101"/>
  <c r="BN87" i="101"/>
  <c r="AU89" i="101"/>
  <c r="BN93" i="101"/>
  <c r="AU95" i="101"/>
  <c r="BN95" i="101"/>
  <c r="AU99" i="101"/>
  <c r="AU107" i="101"/>
  <c r="BN107" i="101"/>
  <c r="AU47" i="101"/>
  <c r="BN47" i="101"/>
  <c r="AU109" i="101"/>
  <c r="AU111" i="101"/>
  <c r="BN111" i="101"/>
  <c r="AU113" i="101"/>
  <c r="BN113" i="101"/>
  <c r="AU117" i="101"/>
  <c r="BN117" i="101"/>
  <c r="AU119" i="101"/>
  <c r="BN119" i="101"/>
  <c r="AY123" i="101"/>
  <c r="AM125" i="101"/>
  <c r="BD125" i="101"/>
  <c r="BE125" i="101" s="1"/>
  <c r="BV125" i="101"/>
  <c r="AQ129" i="101"/>
  <c r="BZ129" i="101"/>
  <c r="AU137" i="101"/>
  <c r="AU143" i="101"/>
  <c r="BN143" i="101"/>
  <c r="AU147" i="101"/>
  <c r="BN147" i="101"/>
  <c r="AU149" i="101"/>
  <c r="AU155" i="101"/>
  <c r="AU157" i="101"/>
  <c r="BN157" i="101"/>
  <c r="AU161" i="101"/>
  <c r="AU165" i="101"/>
  <c r="BN165" i="101"/>
  <c r="AU177" i="101"/>
  <c r="BN179" i="101"/>
  <c r="BL109" i="99"/>
  <c r="AS45" i="99"/>
  <c r="BL45" i="99"/>
  <c r="AS111" i="99"/>
  <c r="BL111" i="99"/>
  <c r="AS113" i="99"/>
  <c r="BL113" i="99"/>
  <c r="AS115" i="99"/>
  <c r="BL115" i="99"/>
  <c r="BL119" i="99"/>
  <c r="AS121" i="99"/>
  <c r="BL121" i="99"/>
  <c r="AW125" i="99"/>
  <c r="BP125" i="99"/>
  <c r="BT127" i="99"/>
  <c r="AO131" i="99"/>
  <c r="BG131" i="99"/>
  <c r="BH131" i="99" s="1"/>
  <c r="BX131" i="99"/>
  <c r="AS139" i="99"/>
  <c r="BL139" i="99"/>
  <c r="AS145" i="99"/>
  <c r="BL145" i="99"/>
  <c r="AS149" i="99"/>
  <c r="BL151" i="99"/>
  <c r="AS153" i="99"/>
  <c r="BL153" i="99"/>
  <c r="AS157" i="99"/>
  <c r="BL157" i="99"/>
  <c r="AS159" i="99"/>
  <c r="AS163" i="99"/>
  <c r="BL163" i="99"/>
  <c r="AW181" i="99"/>
  <c r="BP181" i="99"/>
  <c r="AW189" i="99"/>
  <c r="BP189" i="99"/>
  <c r="AW175" i="99"/>
  <c r="AO23" i="102"/>
  <c r="BX23" i="102"/>
  <c r="AO29" i="102"/>
  <c r="BG29" i="102"/>
  <c r="BH29" i="102" s="1"/>
  <c r="AO35" i="102"/>
  <c r="BG35" i="102"/>
  <c r="BH35" i="102" s="1"/>
  <c r="BX35" i="102"/>
  <c r="BG41" i="102"/>
  <c r="BH41" i="102" s="1"/>
  <c r="AW21" i="98"/>
  <c r="BP21" i="98"/>
  <c r="AW27" i="98"/>
  <c r="BP27" i="98"/>
  <c r="BP33" i="98"/>
  <c r="AW39" i="98"/>
  <c r="BP39" i="98"/>
  <c r="AW41" i="98"/>
  <c r="BP41" i="98"/>
  <c r="AW43" i="98"/>
  <c r="BP43" i="98"/>
  <c r="AW51" i="98"/>
  <c r="BP51" i="98"/>
  <c r="BB53" i="98"/>
  <c r="BT53" i="98"/>
  <c r="BB55" i="98"/>
  <c r="BT55" i="98"/>
  <c r="BB57" i="98"/>
  <c r="BT57" i="98"/>
  <c r="BB59" i="98"/>
  <c r="BT59" i="98"/>
  <c r="BB181" i="92"/>
  <c r="AW233" i="92"/>
  <c r="AQ233" i="92"/>
  <c r="BJ233" i="92"/>
  <c r="BX157" i="93"/>
  <c r="BV155" i="96"/>
  <c r="BV159" i="96"/>
  <c r="AM161" i="96"/>
  <c r="BD161" i="96"/>
  <c r="BE161" i="96" s="1"/>
  <c r="BV161" i="96"/>
  <c r="AM165" i="96"/>
  <c r="BD165" i="96"/>
  <c r="BE165" i="96" s="1"/>
  <c r="BV165" i="96"/>
  <c r="AM169" i="96"/>
  <c r="BD169" i="96"/>
  <c r="BE169" i="96" s="1"/>
  <c r="BV169" i="96"/>
  <c r="AM173" i="96"/>
  <c r="BV173" i="96"/>
  <c r="AM21" i="97"/>
  <c r="BD21" i="97"/>
  <c r="BE21" i="97" s="1"/>
  <c r="BV21" i="97"/>
  <c r="AM27" i="97"/>
  <c r="BD27" i="97"/>
  <c r="BE27" i="97" s="1"/>
  <c r="BV27" i="97"/>
  <c r="AM33" i="97"/>
  <c r="BD33" i="97"/>
  <c r="BE33" i="97" s="1"/>
  <c r="BV33" i="97"/>
  <c r="AM37" i="97"/>
  <c r="BD37" i="97"/>
  <c r="BE37" i="97" s="1"/>
  <c r="BV37" i="97"/>
  <c r="AM39" i="97"/>
  <c r="BD39" i="97"/>
  <c r="BE39" i="97" s="1"/>
  <c r="BV39" i="97"/>
  <c r="AM41" i="97"/>
  <c r="BD41" i="97"/>
  <c r="BE41" i="97" s="1"/>
  <c r="BV41" i="97"/>
  <c r="AS173" i="99"/>
  <c r="BL173" i="99"/>
  <c r="BX131" i="95"/>
  <c r="BG131" i="95"/>
  <c r="BH131" i="95" s="1"/>
  <c r="BB131" i="96"/>
  <c r="BT127" i="100"/>
  <c r="BB127" i="100"/>
  <c r="BP127" i="101"/>
  <c r="AS125" i="102"/>
  <c r="BG125" i="103"/>
  <c r="BH125" i="103" s="1"/>
  <c r="AO125" i="103"/>
  <c r="BP23" i="97"/>
  <c r="AW23" i="97"/>
  <c r="AS79" i="94"/>
  <c r="BL79" i="94"/>
  <c r="AW75" i="95"/>
  <c r="BP75" i="95"/>
  <c r="BB75" i="96"/>
  <c r="BT75" i="96"/>
  <c r="AO75" i="97"/>
  <c r="BG75" i="97"/>
  <c r="BH75" i="97" s="1"/>
  <c r="BX75" i="97"/>
  <c r="AW77" i="103"/>
  <c r="BP77" i="103"/>
  <c r="BT81" i="97"/>
  <c r="BB81" i="97"/>
  <c r="BP79" i="97"/>
  <c r="AW79" i="97"/>
  <c r="BG45" i="94"/>
  <c r="BH45" i="94" s="1"/>
  <c r="BG173" i="99"/>
  <c r="BH173" i="99" s="1"/>
  <c r="BX177" i="94"/>
  <c r="BT193" i="94"/>
  <c r="BB193" i="94"/>
  <c r="BP171" i="95"/>
  <c r="BL187" i="95"/>
  <c r="AS187" i="95"/>
  <c r="BP169" i="97"/>
  <c r="AW169" i="97"/>
  <c r="BL183" i="97"/>
  <c r="AS183" i="97"/>
  <c r="AW171" i="99"/>
  <c r="BG169" i="100"/>
  <c r="BH169" i="100" s="1"/>
  <c r="AO169" i="100"/>
  <c r="BB183" i="100"/>
  <c r="BL183" i="101"/>
  <c r="AM49" i="97"/>
  <c r="BD49" i="97"/>
  <c r="BE49" i="97" s="1"/>
  <c r="BV49" i="97"/>
  <c r="AQ51" i="97"/>
  <c r="BJ51" i="97"/>
  <c r="BZ51" i="97"/>
  <c r="AQ53" i="97"/>
  <c r="BJ53" i="97"/>
  <c r="BZ53" i="97"/>
  <c r="AQ55" i="97"/>
  <c r="BJ55" i="97"/>
  <c r="BZ55" i="97"/>
  <c r="AQ57" i="97"/>
  <c r="BJ57" i="97"/>
  <c r="BZ57" i="97"/>
  <c r="AU59" i="97"/>
  <c r="BN59" i="97"/>
  <c r="AU77" i="97"/>
  <c r="BN77" i="97"/>
  <c r="AY83" i="97"/>
  <c r="BR83" i="97"/>
  <c r="AY87" i="97"/>
  <c r="BR87" i="97"/>
  <c r="AY89" i="97"/>
  <c r="BR89" i="97"/>
  <c r="AY95" i="97"/>
  <c r="AU29" i="100"/>
  <c r="BN29" i="100"/>
  <c r="AU41" i="100"/>
  <c r="BN41" i="100"/>
  <c r="AU43" i="100"/>
  <c r="AU45" i="100"/>
  <c r="BN45" i="100"/>
  <c r="AU53" i="100"/>
  <c r="AY55" i="100"/>
  <c r="AY57" i="100"/>
  <c r="AY59" i="100"/>
  <c r="BR59" i="100"/>
  <c r="AY61" i="100"/>
  <c r="BD63" i="100"/>
  <c r="BE63" i="100" s="1"/>
  <c r="BV63" i="100"/>
  <c r="BV237" i="92"/>
  <c r="BR105" i="96"/>
  <c r="BN105" i="95"/>
  <c r="AU105" i="95"/>
  <c r="AQ109" i="94"/>
  <c r="BV201" i="92"/>
  <c r="AQ201" i="94"/>
  <c r="BJ201" i="94"/>
  <c r="BZ201" i="94"/>
  <c r="AU195" i="95"/>
  <c r="BN195" i="95"/>
  <c r="AY193" i="96"/>
  <c r="BR193" i="96"/>
  <c r="AM191" i="97"/>
  <c r="BD191" i="97"/>
  <c r="BE191" i="97" s="1"/>
  <c r="BV191" i="97"/>
  <c r="AU193" i="99"/>
  <c r="AY193" i="100"/>
  <c r="BR193" i="100"/>
  <c r="BD193" i="101"/>
  <c r="BE193" i="101" s="1"/>
  <c r="AU191" i="103"/>
  <c r="BN191" i="103"/>
  <c r="BN53" i="97"/>
  <c r="AU55" i="97"/>
  <c r="BN55" i="97"/>
  <c r="BB57" i="97"/>
  <c r="BT57" i="97"/>
  <c r="AU57" i="97"/>
  <c r="BN57" i="97"/>
  <c r="AO59" i="97"/>
  <c r="BG59" i="97"/>
  <c r="BH59" i="97" s="1"/>
  <c r="AY59" i="97"/>
  <c r="BR59" i="97"/>
  <c r="BG77" i="97"/>
  <c r="BH77" i="97" s="1"/>
  <c r="AY77" i="97"/>
  <c r="BR77" i="97"/>
  <c r="AS83" i="97"/>
  <c r="BL83" i="97"/>
  <c r="AM83" i="97"/>
  <c r="BD83" i="97"/>
  <c r="BE83" i="97" s="1"/>
  <c r="BV83" i="97"/>
  <c r="BL87" i="97"/>
  <c r="AM87" i="97"/>
  <c r="BD87" i="97"/>
  <c r="BE87" i="97" s="1"/>
  <c r="BV87" i="97"/>
  <c r="AS89" i="97"/>
  <c r="BL89" i="97"/>
  <c r="AM89" i="97"/>
  <c r="BD89" i="97"/>
  <c r="BE89" i="97" s="1"/>
  <c r="BV89" i="97"/>
  <c r="AS93" i="97"/>
  <c r="BL93" i="97"/>
  <c r="AM93" i="97"/>
  <c r="BD93" i="97"/>
  <c r="BE93" i="97" s="1"/>
  <c r="BV93" i="97"/>
  <c r="AS95" i="97"/>
  <c r="BL95" i="97"/>
  <c r="BV95" i="97"/>
  <c r="AS99" i="97"/>
  <c r="BL99" i="97"/>
  <c r="AM99" i="97"/>
  <c r="BD99" i="97"/>
  <c r="BE99" i="97" s="1"/>
  <c r="BV99" i="97"/>
  <c r="AS107" i="97"/>
  <c r="BL107" i="97"/>
  <c r="AM107" i="97"/>
  <c r="BV107" i="97"/>
  <c r="AS109" i="97"/>
  <c r="BL109" i="97"/>
  <c r="AM109" i="97"/>
  <c r="BD109" i="97"/>
  <c r="BE109" i="97" s="1"/>
  <c r="BV109" i="97"/>
  <c r="AS111" i="97"/>
  <c r="BL111" i="97"/>
  <c r="AM111" i="97"/>
  <c r="BD111" i="97"/>
  <c r="BE111" i="97" s="1"/>
  <c r="BV111" i="97"/>
  <c r="AM113" i="97"/>
  <c r="BD113" i="97"/>
  <c r="BE113" i="97" s="1"/>
  <c r="BV113" i="97"/>
  <c r="AM115" i="97"/>
  <c r="BD115" i="97"/>
  <c r="BE115" i="97" s="1"/>
  <c r="BV115" i="97"/>
  <c r="AM119" i="97"/>
  <c r="BV119" i="97"/>
  <c r="AM121" i="97"/>
  <c r="BD121" i="97"/>
  <c r="BE121" i="97" s="1"/>
  <c r="BV121" i="97"/>
  <c r="AQ125" i="97"/>
  <c r="BJ125" i="97"/>
  <c r="BZ125" i="97"/>
  <c r="AU127" i="97"/>
  <c r="BN127" i="97"/>
  <c r="AY131" i="97"/>
  <c r="BR131" i="97"/>
  <c r="AM139" i="97"/>
  <c r="BV139" i="97"/>
  <c r="AM145" i="97"/>
  <c r="BD145" i="97"/>
  <c r="BE145" i="97" s="1"/>
  <c r="BV145" i="97"/>
  <c r="AM149" i="97"/>
  <c r="BD149" i="97"/>
  <c r="BE149" i="97" s="1"/>
  <c r="BV149" i="97"/>
  <c r="AM151" i="97"/>
  <c r="BD151" i="97"/>
  <c r="BE151" i="97" s="1"/>
  <c r="BV151" i="97"/>
  <c r="AM153" i="97"/>
  <c r="BD153" i="97"/>
  <c r="BE153" i="97" s="1"/>
  <c r="BV153" i="97"/>
  <c r="AM157" i="97"/>
  <c r="BD157" i="97"/>
  <c r="BE157" i="97" s="1"/>
  <c r="BV157" i="97"/>
  <c r="AM159" i="97"/>
  <c r="BD159" i="97"/>
  <c r="BE159" i="97" s="1"/>
  <c r="BV159" i="97"/>
  <c r="AM163" i="97"/>
  <c r="BD163" i="97"/>
  <c r="BE163" i="97" s="1"/>
  <c r="BV163" i="97"/>
  <c r="AM167" i="97"/>
  <c r="BD167" i="97"/>
  <c r="BE167" i="97" s="1"/>
  <c r="BV167" i="97"/>
  <c r="AM171" i="97"/>
  <c r="BD171" i="97"/>
  <c r="BE171" i="97" s="1"/>
  <c r="BV171" i="97"/>
  <c r="AM177" i="97"/>
  <c r="BD177" i="97"/>
  <c r="BE177" i="97" s="1"/>
  <c r="BV177" i="97"/>
  <c r="AM179" i="97"/>
  <c r="BD179" i="97"/>
  <c r="BE179" i="97" s="1"/>
  <c r="BV179" i="97"/>
  <c r="AM187" i="97"/>
  <c r="BD187" i="97"/>
  <c r="BE187" i="97" s="1"/>
  <c r="BV187" i="97"/>
  <c r="BD173" i="97"/>
  <c r="BE173" i="97" s="1"/>
  <c r="BV173" i="97"/>
  <c r="AM27" i="98"/>
  <c r="BD41" i="98"/>
  <c r="BE41" i="98" s="1"/>
  <c r="BZ57" i="98"/>
  <c r="AU61" i="98"/>
  <c r="BN61" i="98"/>
  <c r="AU79" i="98"/>
  <c r="AY85" i="98"/>
  <c r="BR85" i="98"/>
  <c r="AY89" i="98"/>
  <c r="BR89" i="98"/>
  <c r="AY91" i="98"/>
  <c r="BR91" i="98"/>
  <c r="AY95" i="98"/>
  <c r="BR95" i="98"/>
  <c r="BR97" i="98"/>
  <c r="AY101" i="98"/>
  <c r="BR101" i="98"/>
  <c r="AY109" i="98"/>
  <c r="BR109" i="98"/>
  <c r="AY45" i="98"/>
  <c r="BR45" i="98"/>
  <c r="AY111" i="98"/>
  <c r="BR111" i="98"/>
  <c r="AY113" i="98"/>
  <c r="BR113" i="98"/>
  <c r="BR115" i="98"/>
  <c r="AY119" i="98"/>
  <c r="BR119" i="98"/>
  <c r="AY121" i="98"/>
  <c r="BR121" i="98"/>
  <c r="BD125" i="98"/>
  <c r="BE125" i="98" s="1"/>
  <c r="BV125" i="98"/>
  <c r="AQ127" i="98"/>
  <c r="BJ127" i="98"/>
  <c r="BZ127" i="98"/>
  <c r="AU131" i="98"/>
  <c r="BN131" i="98"/>
  <c r="AY139" i="98"/>
  <c r="BR139" i="98"/>
  <c r="AY145" i="98"/>
  <c r="BR145" i="98"/>
  <c r="AY149" i="98"/>
  <c r="BR149" i="98"/>
  <c r="AY151" i="98"/>
  <c r="BR151" i="98"/>
  <c r="AY153" i="98"/>
  <c r="BR153" i="98"/>
  <c r="AY157" i="98"/>
  <c r="BR157" i="98"/>
  <c r="AY159" i="98"/>
  <c r="BR159" i="98"/>
  <c r="AY163" i="98"/>
  <c r="BR163" i="98"/>
  <c r="AY167" i="98"/>
  <c r="BR167" i="98"/>
  <c r="AY171" i="98"/>
  <c r="BR171" i="98"/>
  <c r="AY177" i="98"/>
  <c r="BR177" i="98"/>
  <c r="AY179" i="98"/>
  <c r="BR179" i="98"/>
  <c r="AY187" i="98"/>
  <c r="BR187" i="98"/>
  <c r="AY173" i="98"/>
  <c r="BR173" i="98"/>
  <c r="BR39" i="99"/>
  <c r="AY43" i="99"/>
  <c r="BR51" i="99"/>
  <c r="AM53" i="99"/>
  <c r="AM55" i="99"/>
  <c r="BZ61" i="99"/>
  <c r="AU85" i="99"/>
  <c r="AU95" i="99"/>
  <c r="AU111" i="99"/>
  <c r="BN111" i="99"/>
  <c r="AU113" i="99"/>
  <c r="BN113" i="99"/>
  <c r="AU115" i="99"/>
  <c r="BN115" i="99"/>
  <c r="BN119" i="99"/>
  <c r="AU121" i="99"/>
  <c r="AY125" i="99"/>
  <c r="BR125" i="99"/>
  <c r="AM127" i="99"/>
  <c r="BD127" i="99"/>
  <c r="BE127" i="99" s="1"/>
  <c r="AQ131" i="99"/>
  <c r="BJ131" i="99"/>
  <c r="BN139" i="99"/>
  <c r="BN145" i="99"/>
  <c r="AU149" i="99"/>
  <c r="BN149" i="99"/>
  <c r="AU153" i="99"/>
  <c r="BN153" i="99"/>
  <c r="AU159" i="99"/>
  <c r="AU163" i="99"/>
  <c r="AU167" i="99"/>
  <c r="AY179" i="99"/>
  <c r="AY175" i="99"/>
  <c r="AY23" i="100"/>
  <c r="BR23" i="100"/>
  <c r="AY29" i="100"/>
  <c r="BR29" i="100"/>
  <c r="BR41" i="100"/>
  <c r="AY45" i="100"/>
  <c r="BR45" i="100"/>
  <c r="AY53" i="100"/>
  <c r="BR53" i="100"/>
  <c r="AS55" i="100"/>
  <c r="BV55" i="100"/>
  <c r="AS57" i="100"/>
  <c r="BV57" i="100"/>
  <c r="BD59" i="100"/>
  <c r="BE59" i="100" s="1"/>
  <c r="AM61" i="100"/>
  <c r="BD61" i="100"/>
  <c r="BE61" i="100" s="1"/>
  <c r="BV61" i="100"/>
  <c r="AQ63" i="100"/>
  <c r="BJ63" i="100"/>
  <c r="BZ63" i="100"/>
  <c r="AQ81" i="100"/>
  <c r="BN89" i="100"/>
  <c r="BN93" i="100"/>
  <c r="AU99" i="100"/>
  <c r="BN107" i="100"/>
  <c r="AU47" i="100"/>
  <c r="BN47" i="100"/>
  <c r="BG123" i="100"/>
  <c r="BH123" i="100" s="1"/>
  <c r="AY123" i="100"/>
  <c r="AM125" i="100"/>
  <c r="AQ129" i="100"/>
  <c r="BJ129" i="100"/>
  <c r="AU137" i="100"/>
  <c r="BN143" i="100"/>
  <c r="BB147" i="100"/>
  <c r="BB151" i="100"/>
  <c r="BN151" i="100"/>
  <c r="BB155" i="100"/>
  <c r="BN155" i="100"/>
  <c r="BB161" i="100"/>
  <c r="AU161" i="100"/>
  <c r="BN161" i="100"/>
  <c r="AU177" i="100"/>
  <c r="BB179" i="100"/>
  <c r="BT179" i="100"/>
  <c r="BB173" i="99"/>
  <c r="BT173" i="99"/>
  <c r="AU173" i="99"/>
  <c r="AO99" i="93"/>
  <c r="BG99" i="93"/>
  <c r="BH99" i="93" s="1"/>
  <c r="BX99" i="93"/>
  <c r="BR183" i="92"/>
  <c r="AY183" i="92"/>
  <c r="BN217" i="92"/>
  <c r="AU217" i="92"/>
  <c r="BG93" i="93"/>
  <c r="BH93" i="93" s="1"/>
  <c r="BB91" i="100"/>
  <c r="BT91" i="100"/>
  <c r="BG91" i="101"/>
  <c r="BH91" i="101" s="1"/>
  <c r="AO175" i="98"/>
  <c r="AS177" i="99"/>
  <c r="BP175" i="100"/>
  <c r="BT175" i="101"/>
  <c r="BL173" i="103"/>
  <c r="BX107" i="95"/>
  <c r="BB107" i="98"/>
  <c r="BL105" i="100"/>
  <c r="AO103" i="103"/>
  <c r="BG103" i="103"/>
  <c r="BH103" i="103" s="1"/>
  <c r="AW231" i="98"/>
  <c r="BT233" i="99"/>
  <c r="BP233" i="101"/>
  <c r="BB233" i="100"/>
  <c r="BT233" i="100"/>
  <c r="BB99" i="93"/>
  <c r="AM97" i="96"/>
  <c r="BD97" i="96"/>
  <c r="BE97" i="96" s="1"/>
  <c r="AW97" i="96"/>
  <c r="BP97" i="96"/>
  <c r="BT97" i="97"/>
  <c r="AU99" i="98"/>
  <c r="AW97" i="100"/>
  <c r="BN95" i="102"/>
  <c r="AS95" i="103"/>
  <c r="AQ105" i="93"/>
  <c r="BZ105" i="93"/>
  <c r="BG107" i="94"/>
  <c r="BH107" i="94" s="1"/>
  <c r="BX107" i="94"/>
  <c r="AM103" i="96"/>
  <c r="BD103" i="96"/>
  <c r="BE103" i="96" s="1"/>
  <c r="BV103" i="96"/>
  <c r="BB103" i="97"/>
  <c r="BB103" i="101"/>
  <c r="AU101" i="102"/>
  <c r="BR101" i="103"/>
  <c r="BL101" i="103"/>
  <c r="BB93" i="93"/>
  <c r="BT93" i="93"/>
  <c r="BB91" i="97"/>
  <c r="AO93" i="98"/>
  <c r="AS93" i="99"/>
  <c r="BL93" i="99"/>
  <c r="BG89" i="102"/>
  <c r="BH89" i="102" s="1"/>
  <c r="BX89" i="102"/>
  <c r="AW183" i="93"/>
  <c r="BP183" i="93"/>
  <c r="AW175" i="97"/>
  <c r="BP175" i="97"/>
  <c r="BG177" i="99"/>
  <c r="BH177" i="99" s="1"/>
  <c r="BT173" i="102"/>
  <c r="AS105" i="97"/>
  <c r="AW107" i="98"/>
  <c r="AW103" i="102"/>
  <c r="BP103" i="102"/>
  <c r="BG237" i="93"/>
  <c r="BH237" i="93" s="1"/>
  <c r="BX237" i="93"/>
  <c r="AO231" i="97"/>
  <c r="AW233" i="99"/>
  <c r="BX231" i="102"/>
  <c r="BL233" i="101"/>
  <c r="BP233" i="100"/>
  <c r="BP137" i="94"/>
  <c r="AW137" i="94"/>
  <c r="BL131" i="95"/>
  <c r="AS131" i="95"/>
  <c r="BB129" i="97"/>
  <c r="BP129" i="98"/>
  <c r="BG127" i="100"/>
  <c r="BH127" i="100" s="1"/>
  <c r="BL125" i="103"/>
  <c r="AQ107" i="93"/>
  <c r="AS31" i="97"/>
  <c r="BL31" i="97"/>
  <c r="AO33" i="100"/>
  <c r="AQ33" i="103"/>
  <c r="BJ33" i="103"/>
  <c r="BB33" i="103"/>
  <c r="BT33" i="103"/>
  <c r="BB35" i="103"/>
  <c r="AO199" i="95"/>
  <c r="BR199" i="99"/>
  <c r="BD199" i="100"/>
  <c r="BE199" i="100" s="1"/>
  <c r="AQ131" i="95"/>
  <c r="BN129" i="98"/>
  <c r="AU129" i="98"/>
  <c r="BX133" i="99"/>
  <c r="BG133" i="99"/>
  <c r="BH133" i="99" s="1"/>
  <c r="AO133" i="99"/>
  <c r="BB131" i="100"/>
  <c r="BL129" i="102"/>
  <c r="AS129" i="102"/>
  <c r="BP135" i="96"/>
  <c r="AW135" i="96"/>
  <c r="BB197" i="103"/>
  <c r="BT197" i="103"/>
  <c r="BL97" i="96"/>
  <c r="BN99" i="99"/>
  <c r="BG91" i="95"/>
  <c r="BH91" i="95" s="1"/>
  <c r="AS91" i="96"/>
  <c r="BL91" i="96"/>
  <c r="BZ91" i="97"/>
  <c r="AY93" i="99"/>
  <c r="BR93" i="99"/>
  <c r="AU89" i="102"/>
  <c r="BB179" i="95"/>
  <c r="BT179" i="95"/>
  <c r="BX177" i="96"/>
  <c r="AS105" i="95"/>
  <c r="BX109" i="94"/>
  <c r="BG109" i="94"/>
  <c r="BH109" i="94" s="1"/>
  <c r="AO109" i="94"/>
  <c r="BD25" i="103"/>
  <c r="BE25" i="103" s="1"/>
  <c r="AQ25" i="100"/>
  <c r="BV23" i="99"/>
  <c r="BD23" i="99"/>
  <c r="BE23" i="99" s="1"/>
  <c r="BR133" i="98"/>
  <c r="BZ131" i="100"/>
  <c r="AQ131" i="100"/>
  <c r="AO33" i="101"/>
  <c r="AS45" i="93"/>
  <c r="BL45" i="93"/>
  <c r="BB45" i="95"/>
  <c r="BT45" i="95"/>
  <c r="BG45" i="96"/>
  <c r="BH45" i="96" s="1"/>
  <c r="BX45" i="96"/>
  <c r="AS45" i="97"/>
  <c r="BL45" i="97"/>
  <c r="BP47" i="98"/>
  <c r="BT47" i="99"/>
  <c r="AO49" i="100"/>
  <c r="BG49" i="100"/>
  <c r="BH49" i="100" s="1"/>
  <c r="BX49" i="100"/>
  <c r="AS49" i="101"/>
  <c r="BL49" i="101"/>
  <c r="AW47" i="102"/>
  <c r="BP47" i="102"/>
  <c r="BB47" i="103"/>
  <c r="BT47" i="103"/>
  <c r="AY93" i="93"/>
  <c r="BR93" i="93"/>
  <c r="BL93" i="93"/>
  <c r="BD95" i="94"/>
  <c r="BE95" i="94" s="1"/>
  <c r="AW95" i="94"/>
  <c r="AQ91" i="95"/>
  <c r="BJ91" i="95"/>
  <c r="BZ91" i="95"/>
  <c r="AO91" i="96"/>
  <c r="BG91" i="96"/>
  <c r="BH91" i="96" s="1"/>
  <c r="AY91" i="97"/>
  <c r="BR91" i="97"/>
  <c r="AM93" i="98"/>
  <c r="BD93" i="98"/>
  <c r="BE93" i="98" s="1"/>
  <c r="BV93" i="98"/>
  <c r="BJ93" i="99"/>
  <c r="BT93" i="99"/>
  <c r="BN91" i="100"/>
  <c r="BG91" i="100"/>
  <c r="BH91" i="100" s="1"/>
  <c r="BX91" i="100"/>
  <c r="AY91" i="101"/>
  <c r="BR91" i="101"/>
  <c r="AS91" i="101"/>
  <c r="BL91" i="101"/>
  <c r="AM89" i="102"/>
  <c r="BV89" i="102"/>
  <c r="AW89" i="102"/>
  <c r="AQ89" i="103"/>
  <c r="BJ89" i="103"/>
  <c r="BB89" i="103"/>
  <c r="AU183" i="93"/>
  <c r="BN183" i="93"/>
  <c r="AO183" i="93"/>
  <c r="BG183" i="93"/>
  <c r="BH183" i="93" s="1"/>
  <c r="BX183" i="93"/>
  <c r="AS185" i="94"/>
  <c r="BL185" i="94"/>
  <c r="AM179" i="95"/>
  <c r="BD179" i="95"/>
  <c r="BE179" i="95" s="1"/>
  <c r="BV179" i="95"/>
  <c r="BB177" i="96"/>
  <c r="AU175" i="97"/>
  <c r="BN175" i="97"/>
  <c r="BD177" i="99"/>
  <c r="BE177" i="99" s="1"/>
  <c r="AW177" i="99"/>
  <c r="AQ175" i="100"/>
  <c r="BJ175" i="100"/>
  <c r="BZ175" i="100"/>
  <c r="BB175" i="100"/>
  <c r="BT175" i="100"/>
  <c r="AU175" i="101"/>
  <c r="BN175" i="101"/>
  <c r="AO175" i="101"/>
  <c r="BG175" i="101"/>
  <c r="BH175" i="101" s="1"/>
  <c r="BX175" i="101"/>
  <c r="BR173" i="102"/>
  <c r="AM173" i="103"/>
  <c r="BV173" i="103"/>
  <c r="AW173" i="103"/>
  <c r="BP173" i="103"/>
  <c r="AQ109" i="93"/>
  <c r="BZ109" i="93"/>
  <c r="BT109" i="93"/>
  <c r="AO111" i="94"/>
  <c r="BG111" i="94"/>
  <c r="BH111" i="94" s="1"/>
  <c r="BX111" i="94"/>
  <c r="BR107" i="95"/>
  <c r="AQ105" i="97"/>
  <c r="BZ105" i="97"/>
  <c r="BP105" i="100"/>
  <c r="BT107" i="92"/>
  <c r="BX105" i="96"/>
  <c r="AO105" i="96"/>
  <c r="BN105" i="96"/>
  <c r="AU105" i="96"/>
  <c r="BT105" i="95"/>
  <c r="BP109" i="94"/>
  <c r="AW109" i="94"/>
  <c r="BV109" i="94"/>
  <c r="BD109" i="94"/>
  <c r="BE109" i="94" s="1"/>
  <c r="AM109" i="94"/>
  <c r="BL107" i="93"/>
  <c r="AS107" i="93"/>
  <c r="BR107" i="93"/>
  <c r="AY107" i="93"/>
  <c r="AO109" i="92"/>
  <c r="AY149" i="93"/>
  <c r="AW151" i="94"/>
  <c r="AU145" i="96"/>
  <c r="AO145" i="96"/>
  <c r="AS143" i="97"/>
  <c r="BL143" i="97"/>
  <c r="AO141" i="100"/>
  <c r="BG141" i="100"/>
  <c r="BH141" i="100" s="1"/>
  <c r="BB139" i="103"/>
  <c r="AS193" i="96"/>
  <c r="BL193" i="96"/>
  <c r="BD193" i="96"/>
  <c r="BE193" i="96" s="1"/>
  <c r="BJ191" i="97"/>
  <c r="BZ191" i="97"/>
  <c r="AO193" i="99"/>
  <c r="BG193" i="99"/>
  <c r="BH193" i="99" s="1"/>
  <c r="BX193" i="99"/>
  <c r="AM193" i="100"/>
  <c r="BD193" i="100"/>
  <c r="BE193" i="100" s="1"/>
  <c r="BV193" i="100"/>
  <c r="AW193" i="101"/>
  <c r="BP193" i="101"/>
  <c r="BG191" i="103"/>
  <c r="BH191" i="103" s="1"/>
  <c r="BX191" i="103"/>
  <c r="BP133" i="98"/>
  <c r="AW133" i="98"/>
  <c r="BL133" i="99"/>
  <c r="AS133" i="99"/>
  <c r="BX131" i="100"/>
  <c r="AO131" i="100"/>
  <c r="BT131" i="101"/>
  <c r="BB131" i="101"/>
  <c r="BP129" i="102"/>
  <c r="AW129" i="102"/>
  <c r="BL129" i="103"/>
  <c r="AS129" i="103"/>
  <c r="BT135" i="96"/>
  <c r="BB135" i="96"/>
  <c r="BP133" i="97"/>
  <c r="AW133" i="97"/>
  <c r="AY31" i="95"/>
  <c r="AM31" i="96"/>
  <c r="BD31" i="96"/>
  <c r="BE31" i="96" s="1"/>
  <c r="BJ31" i="97"/>
  <c r="AU31" i="98"/>
  <c r="AY31" i="99"/>
  <c r="AS173" i="100"/>
  <c r="BL173" i="100"/>
  <c r="AM173" i="100"/>
  <c r="BD173" i="100"/>
  <c r="BE173" i="100" s="1"/>
  <c r="BV173" i="100"/>
  <c r="AS35" i="103"/>
  <c r="BL35" i="103"/>
  <c r="BD197" i="98"/>
  <c r="BE197" i="98" s="1"/>
  <c r="AQ91" i="100"/>
  <c r="BJ91" i="100"/>
  <c r="BZ91" i="100"/>
  <c r="AU91" i="101"/>
  <c r="BN91" i="101"/>
  <c r="AM89" i="103"/>
  <c r="BD89" i="103"/>
  <c r="BE89" i="103" s="1"/>
  <c r="BV89" i="103"/>
  <c r="BD137" i="94"/>
  <c r="BE137" i="94" s="1"/>
  <c r="BR131" i="95"/>
  <c r="AY131" i="95"/>
  <c r="AY129" i="99"/>
  <c r="BN127" i="100"/>
  <c r="AU127" i="100"/>
  <c r="BZ127" i="101"/>
  <c r="BJ127" i="101"/>
  <c r="AQ127" i="101"/>
  <c r="BX105" i="95"/>
  <c r="BG105" i="95"/>
  <c r="BH105" i="95" s="1"/>
  <c r="AO105" i="95"/>
  <c r="AU143" i="97"/>
  <c r="AY143" i="98"/>
  <c r="BV143" i="99"/>
  <c r="AU141" i="101"/>
  <c r="AY139" i="102"/>
  <c r="BT195" i="95"/>
  <c r="AO193" i="100"/>
  <c r="BG193" i="100"/>
  <c r="BH193" i="100" s="1"/>
  <c r="BX193" i="100"/>
  <c r="AW191" i="102"/>
  <c r="BB191" i="103"/>
  <c r="BR25" i="103"/>
  <c r="AY25" i="103"/>
  <c r="BJ23" i="97"/>
  <c r="BR79" i="94"/>
  <c r="AU75" i="97"/>
  <c r="BN75" i="97"/>
  <c r="AM77" i="103"/>
  <c r="BD77" i="103"/>
  <c r="BE77" i="103" s="1"/>
  <c r="BV77" i="103"/>
  <c r="BP129" i="103"/>
  <c r="BB199" i="101"/>
  <c r="BT199" i="101"/>
  <c r="BX197" i="102"/>
  <c r="AU251" i="94"/>
  <c r="BD199" i="101"/>
  <c r="BE199" i="101" s="1"/>
  <c r="BV199" i="101"/>
  <c r="AW199" i="101"/>
  <c r="BP199" i="101"/>
  <c r="AU197" i="103"/>
  <c r="BN197" i="103"/>
  <c r="BG45" i="95"/>
  <c r="BH45" i="95" s="1"/>
  <c r="AS45" i="96"/>
  <c r="BL45" i="96"/>
  <c r="AM45" i="97"/>
  <c r="AW45" i="97"/>
  <c r="BP45" i="97"/>
  <c r="AM49" i="101"/>
  <c r="BN177" i="94"/>
  <c r="AU177" i="94"/>
  <c r="BZ193" i="94"/>
  <c r="BJ193" i="94"/>
  <c r="AQ193" i="94"/>
  <c r="BV171" i="95"/>
  <c r="BD171" i="95"/>
  <c r="BE171" i="95" s="1"/>
  <c r="AM171" i="95"/>
  <c r="BR187" i="95"/>
  <c r="AY187" i="95"/>
  <c r="BN171" i="96"/>
  <c r="AU171" i="96"/>
  <c r="BZ185" i="96"/>
  <c r="BJ185" i="96"/>
  <c r="AQ185" i="96"/>
  <c r="BV169" i="97"/>
  <c r="BD169" i="97"/>
  <c r="BE169" i="97" s="1"/>
  <c r="AM169" i="97"/>
  <c r="BR183" i="97"/>
  <c r="AY183" i="97"/>
  <c r="AM171" i="99"/>
  <c r="BJ183" i="100"/>
  <c r="AQ183" i="100"/>
  <c r="BV169" i="101"/>
  <c r="BD169" i="101"/>
  <c r="BE169" i="101" s="1"/>
  <c r="AM169" i="101"/>
  <c r="BR183" i="101"/>
  <c r="AY183" i="101"/>
  <c r="BV167" i="103"/>
  <c r="BD167" i="103"/>
  <c r="BE167" i="103" s="1"/>
  <c r="BR181" i="103"/>
  <c r="AY181" i="103"/>
  <c r="AQ227" i="93"/>
  <c r="BJ227" i="93"/>
  <c r="BZ227" i="93"/>
  <c r="AM233" i="93"/>
  <c r="BV233" i="93"/>
  <c r="BJ235" i="93"/>
  <c r="BN243" i="93"/>
  <c r="AY249" i="93"/>
  <c r="BR249" i="93"/>
  <c r="BD189" i="93"/>
  <c r="BE189" i="93" s="1"/>
  <c r="AM209" i="94"/>
  <c r="BD209" i="94"/>
  <c r="BE209" i="94" s="1"/>
  <c r="BV209" i="94"/>
  <c r="AM211" i="94"/>
  <c r="BD211" i="94"/>
  <c r="BE211" i="94" s="1"/>
  <c r="BV211" i="94"/>
  <c r="AQ213" i="94"/>
  <c r="BJ213" i="94"/>
  <c r="BZ213" i="94"/>
  <c r="AQ215" i="94"/>
  <c r="BJ215" i="94"/>
  <c r="BZ215" i="94"/>
  <c r="AQ217" i="94"/>
  <c r="BJ217" i="94"/>
  <c r="BZ217" i="94"/>
  <c r="AQ219" i="94"/>
  <c r="BJ219" i="94"/>
  <c r="BZ219" i="94"/>
  <c r="AU221" i="94"/>
  <c r="BN221" i="94"/>
  <c r="AU223" i="94"/>
  <c r="BN223" i="94"/>
  <c r="AU227" i="94"/>
  <c r="BN227" i="94"/>
  <c r="AU229" i="94"/>
  <c r="BN229" i="94"/>
  <c r="AU231" i="94"/>
  <c r="BN231" i="94"/>
  <c r="AQ235" i="94"/>
  <c r="BJ235" i="94"/>
  <c r="BZ235" i="94"/>
  <c r="AU237" i="94"/>
  <c r="BN237" i="94"/>
  <c r="AU243" i="94"/>
  <c r="BN243" i="94"/>
  <c r="AY245" i="94"/>
  <c r="BR245" i="94"/>
  <c r="AM247" i="94"/>
  <c r="BD247" i="94"/>
  <c r="BE247" i="94" s="1"/>
  <c r="BV247" i="94"/>
  <c r="AM249" i="94"/>
  <c r="BD249" i="94"/>
  <c r="BE249" i="94" s="1"/>
  <c r="BV249" i="94"/>
  <c r="AM251" i="94"/>
  <c r="BD251" i="94"/>
  <c r="BE251" i="94" s="1"/>
  <c r="BV251" i="94"/>
  <c r="AQ191" i="94"/>
  <c r="BJ191" i="94"/>
  <c r="BZ191" i="94"/>
  <c r="AQ203" i="95"/>
  <c r="BJ203" i="95"/>
  <c r="BZ203" i="95"/>
  <c r="AQ205" i="95"/>
  <c r="BJ205" i="95"/>
  <c r="BZ205" i="95"/>
  <c r="AU207" i="95"/>
  <c r="BN207" i="95"/>
  <c r="AU209" i="95"/>
  <c r="BN209" i="95"/>
  <c r="AU211" i="95"/>
  <c r="BN211" i="95"/>
  <c r="AU213" i="95"/>
  <c r="BN213" i="95"/>
  <c r="AY215" i="95"/>
  <c r="BR215" i="95"/>
  <c r="AY217" i="95"/>
  <c r="BR217" i="95"/>
  <c r="AY221" i="95"/>
  <c r="BR221" i="95"/>
  <c r="AY223" i="95"/>
  <c r="BR223" i="95"/>
  <c r="AY225" i="95"/>
  <c r="BR225" i="95"/>
  <c r="AU229" i="95"/>
  <c r="BN229" i="95"/>
  <c r="AY231" i="95"/>
  <c r="BR231" i="95"/>
  <c r="AY237" i="95"/>
  <c r="BR237" i="95"/>
  <c r="AM239" i="95"/>
  <c r="BD239" i="95"/>
  <c r="BE239" i="95" s="1"/>
  <c r="BV239" i="95"/>
  <c r="AQ241" i="95"/>
  <c r="BJ241" i="95"/>
  <c r="BZ241" i="95"/>
  <c r="AQ243" i="95"/>
  <c r="BJ243" i="95"/>
  <c r="BZ243" i="95"/>
  <c r="BP31" i="93"/>
  <c r="AQ31" i="94"/>
  <c r="BJ31" i="94"/>
  <c r="BZ31" i="94"/>
  <c r="AO31" i="95"/>
  <c r="BG31" i="95"/>
  <c r="BH31" i="95" s="1"/>
  <c r="BX31" i="95"/>
  <c r="AM31" i="97"/>
  <c r="BD31" i="97"/>
  <c r="BE31" i="97" s="1"/>
  <c r="BV31" i="97"/>
  <c r="AQ31" i="98"/>
  <c r="BJ31" i="98"/>
  <c r="BZ31" i="98"/>
  <c r="BB31" i="98"/>
  <c r="AU31" i="99"/>
  <c r="BN31" i="99"/>
  <c r="AY33" i="100"/>
  <c r="BR33" i="100"/>
  <c r="AS33" i="100"/>
  <c r="AM33" i="101"/>
  <c r="BD33" i="101"/>
  <c r="BE33" i="101" s="1"/>
  <c r="BV33" i="101"/>
  <c r="AQ33" i="102"/>
  <c r="BJ33" i="102"/>
  <c r="BZ33" i="102"/>
  <c r="AU33" i="103"/>
  <c r="BN33" i="103"/>
  <c r="AY35" i="103"/>
  <c r="BR35" i="103"/>
  <c r="BR205" i="94"/>
  <c r="AQ197" i="96"/>
  <c r="BZ197" i="96"/>
  <c r="BD199" i="99"/>
  <c r="BE199" i="99" s="1"/>
  <c r="AW197" i="103"/>
  <c r="AU45" i="93"/>
  <c r="BR45" i="94"/>
  <c r="AS45" i="94"/>
  <c r="AM45" i="95"/>
  <c r="BD45" i="95"/>
  <c r="BE45" i="95" s="1"/>
  <c r="BV45" i="95"/>
  <c r="AQ45" i="96"/>
  <c r="BJ45" i="96"/>
  <c r="BZ45" i="96"/>
  <c r="BB45" i="96"/>
  <c r="BT45" i="96"/>
  <c r="AU45" i="97"/>
  <c r="BN45" i="97"/>
  <c r="AY47" i="98"/>
  <c r="AS47" i="98"/>
  <c r="BL47" i="98"/>
  <c r="AW47" i="99"/>
  <c r="BP47" i="99"/>
  <c r="AQ49" i="100"/>
  <c r="BJ49" i="100"/>
  <c r="BZ49" i="100"/>
  <c r="AU49" i="101"/>
  <c r="BN49" i="101"/>
  <c r="AY47" i="102"/>
  <c r="BR47" i="102"/>
  <c r="AM47" i="103"/>
  <c r="BD47" i="103"/>
  <c r="BE47" i="103" s="1"/>
  <c r="BV47" i="103"/>
  <c r="BV173" i="92"/>
  <c r="BD173" i="92"/>
  <c r="BE173" i="92" s="1"/>
  <c r="AM173" i="92"/>
  <c r="BR191" i="92"/>
  <c r="AY191" i="92"/>
  <c r="BV175" i="93"/>
  <c r="BD175" i="93"/>
  <c r="BE175" i="93" s="1"/>
  <c r="AM175" i="93"/>
  <c r="BL177" i="94"/>
  <c r="BR177" i="94"/>
  <c r="AY177" i="94"/>
  <c r="BX193" i="94"/>
  <c r="BG193" i="94"/>
  <c r="BH193" i="94" s="1"/>
  <c r="AO193" i="94"/>
  <c r="BN193" i="94"/>
  <c r="AU193" i="94"/>
  <c r="BZ171" i="95"/>
  <c r="BJ171" i="95"/>
  <c r="AQ245" i="95"/>
  <c r="BJ245" i="95"/>
  <c r="BZ245" i="95"/>
  <c r="AU185" i="95"/>
  <c r="BN185" i="95"/>
  <c r="BN201" i="96"/>
  <c r="AU203" i="96"/>
  <c r="BN203" i="96"/>
  <c r="AY205" i="96"/>
  <c r="BR205" i="96"/>
  <c r="AY207" i="96"/>
  <c r="BR207" i="96"/>
  <c r="AY209" i="96"/>
  <c r="BR209" i="96"/>
  <c r="AY211" i="96"/>
  <c r="BR211" i="96"/>
  <c r="AM213" i="96"/>
  <c r="BD213" i="96"/>
  <c r="BE213" i="96" s="1"/>
  <c r="BV213" i="96"/>
  <c r="AM215" i="96"/>
  <c r="BD215" i="96"/>
  <c r="BE215" i="96" s="1"/>
  <c r="BV215" i="96"/>
  <c r="AM219" i="96"/>
  <c r="BD219" i="96"/>
  <c r="BE219" i="96" s="1"/>
  <c r="BV219" i="96"/>
  <c r="AM221" i="96"/>
  <c r="BD221" i="96"/>
  <c r="BE221" i="96" s="1"/>
  <c r="BV221" i="96"/>
  <c r="AM223" i="96"/>
  <c r="BD223" i="96"/>
  <c r="BE223" i="96" s="1"/>
  <c r="BV223" i="96"/>
  <c r="AU241" i="96"/>
  <c r="BN241" i="96"/>
  <c r="AU245" i="96"/>
  <c r="BN245" i="96"/>
  <c r="AY183" i="96"/>
  <c r="BR183" i="96"/>
  <c r="AY201" i="97"/>
  <c r="BR201" i="97"/>
  <c r="AY203" i="97"/>
  <c r="BR203" i="97"/>
  <c r="BD205" i="97"/>
  <c r="BE205" i="97" s="1"/>
  <c r="BV205" i="97"/>
  <c r="AM207" i="97"/>
  <c r="BD207" i="97"/>
  <c r="BE207" i="97" s="1"/>
  <c r="BV207" i="97"/>
  <c r="AM209" i="97"/>
  <c r="BD209" i="97"/>
  <c r="BE209" i="97" s="1"/>
  <c r="BV209" i="97"/>
  <c r="AM211" i="97"/>
  <c r="BD211" i="97"/>
  <c r="BE211" i="97" s="1"/>
  <c r="BV211" i="97"/>
  <c r="AQ213" i="97"/>
  <c r="BJ213" i="97"/>
  <c r="BZ213" i="97"/>
  <c r="AQ215" i="97"/>
  <c r="BJ215" i="97"/>
  <c r="BZ215" i="97"/>
  <c r="AQ219" i="97"/>
  <c r="BJ219" i="97"/>
  <c r="BZ219" i="97"/>
  <c r="AQ221" i="97"/>
  <c r="BJ221" i="97"/>
  <c r="BZ221" i="97"/>
  <c r="AQ223" i="97"/>
  <c r="BJ223" i="97"/>
  <c r="BZ223" i="97"/>
  <c r="AM227" i="97"/>
  <c r="BV227" i="97"/>
  <c r="AQ229" i="97"/>
  <c r="BJ229" i="97"/>
  <c r="BZ229" i="97"/>
  <c r="AQ235" i="97"/>
  <c r="BJ235" i="97"/>
  <c r="BZ235" i="97"/>
  <c r="AU237" i="97"/>
  <c r="BN237" i="97"/>
  <c r="AY239" i="97"/>
  <c r="BR239" i="97"/>
  <c r="AY241" i="97"/>
  <c r="BR241" i="97"/>
  <c r="AY245" i="97"/>
  <c r="BR245" i="97"/>
  <c r="AM181" i="97"/>
  <c r="BV181" i="97"/>
  <c r="BL171" i="96"/>
  <c r="BT169" i="97"/>
  <c r="BB169" i="97"/>
  <c r="BZ169" i="97"/>
  <c r="BJ169" i="97"/>
  <c r="AQ169" i="97"/>
  <c r="BP183" i="97"/>
  <c r="AW183" i="97"/>
  <c r="BV183" i="97"/>
  <c r="BD183" i="97"/>
  <c r="BE183" i="97" s="1"/>
  <c r="AM183" i="97"/>
  <c r="BX169" i="98"/>
  <c r="AO169" i="98"/>
  <c r="AU169" i="98"/>
  <c r="BT171" i="99"/>
  <c r="BB171" i="99"/>
  <c r="BZ171" i="99"/>
  <c r="BJ171" i="99"/>
  <c r="AQ171" i="99"/>
  <c r="BP185" i="99"/>
  <c r="AW185" i="99"/>
  <c r="BV185" i="99"/>
  <c r="BD185" i="99"/>
  <c r="BE185" i="99" s="1"/>
  <c r="AM185" i="99"/>
  <c r="BR169" i="100"/>
  <c r="BN183" i="100"/>
  <c r="AU183" i="100"/>
  <c r="BT169" i="101"/>
  <c r="BB169" i="101"/>
  <c r="BZ169" i="101"/>
  <c r="BJ169" i="101"/>
  <c r="AQ169" i="101"/>
  <c r="AW183" i="101"/>
  <c r="BV183" i="101"/>
  <c r="BD183" i="101"/>
  <c r="BE183" i="101" s="1"/>
  <c r="AM183" i="101"/>
  <c r="AS167" i="102"/>
  <c r="BX181" i="102"/>
  <c r="BT167" i="103"/>
  <c r="BB167" i="103"/>
  <c r="BJ167" i="103"/>
  <c r="AW181" i="103"/>
  <c r="BD181" i="103"/>
  <c r="BE181" i="103" s="1"/>
  <c r="AM181" i="103"/>
  <c r="AU207" i="93"/>
  <c r="BN207" i="93"/>
  <c r="AU209" i="93"/>
  <c r="BN209" i="93"/>
  <c r="AY211" i="93"/>
  <c r="BR211" i="93"/>
  <c r="AY213" i="93"/>
  <c r="BR213" i="93"/>
  <c r="AY215" i="93"/>
  <c r="BR215" i="93"/>
  <c r="AY217" i="93"/>
  <c r="BR217" i="93"/>
  <c r="AS219" i="93"/>
  <c r="AM219" i="93"/>
  <c r="BD219" i="93"/>
  <c r="BE219" i="93" s="1"/>
  <c r="BV219" i="93"/>
  <c r="BD221" i="93"/>
  <c r="BE221" i="93" s="1"/>
  <c r="BV221" i="93"/>
  <c r="AM225" i="93"/>
  <c r="BD225" i="93"/>
  <c r="BE225" i="93" s="1"/>
  <c r="BV225" i="93"/>
  <c r="AM227" i="93"/>
  <c r="BD227" i="93"/>
  <c r="BE227" i="93" s="1"/>
  <c r="BV227" i="93"/>
  <c r="AM229" i="93"/>
  <c r="AY233" i="93"/>
  <c r="AM235" i="93"/>
  <c r="BD235" i="93"/>
  <c r="BE235" i="93" s="1"/>
  <c r="BV235" i="93"/>
  <c r="AM241" i="93"/>
  <c r="BD241" i="93"/>
  <c r="BE241" i="93" s="1"/>
  <c r="BV241" i="93"/>
  <c r="BJ243" i="93"/>
  <c r="AU245" i="93"/>
  <c r="BN245" i="93"/>
  <c r="AU247" i="93"/>
  <c r="BN247" i="93"/>
  <c r="AU249" i="93"/>
  <c r="BN249" i="93"/>
  <c r="AY189" i="93"/>
  <c r="AO209" i="94"/>
  <c r="BG209" i="94"/>
  <c r="BH209" i="94" s="1"/>
  <c r="BX209" i="94"/>
  <c r="AY209" i="94"/>
  <c r="BR209" i="94"/>
  <c r="AO211" i="94"/>
  <c r="BG211" i="94"/>
  <c r="BH211" i="94" s="1"/>
  <c r="BX211" i="94"/>
  <c r="AY211" i="94"/>
  <c r="BR211" i="94"/>
  <c r="AS213" i="94"/>
  <c r="BL213" i="94"/>
  <c r="AM213" i="94"/>
  <c r="BD213" i="94"/>
  <c r="BE213" i="94" s="1"/>
  <c r="BV213" i="94"/>
  <c r="AS215" i="94"/>
  <c r="BL215" i="94"/>
  <c r="AM215" i="94"/>
  <c r="BD215" i="94"/>
  <c r="BE215" i="94" s="1"/>
  <c r="AS217" i="94"/>
  <c r="BL217" i="94"/>
  <c r="AM217" i="94"/>
  <c r="BD217" i="94"/>
  <c r="BE217" i="94" s="1"/>
  <c r="BV217" i="94"/>
  <c r="AS219" i="94"/>
  <c r="BL219" i="94"/>
  <c r="AM219" i="94"/>
  <c r="BD219" i="94"/>
  <c r="BE219" i="94" s="1"/>
  <c r="BV219" i="94"/>
  <c r="AW221" i="94"/>
  <c r="BP221" i="94"/>
  <c r="AQ221" i="94"/>
  <c r="BJ221" i="94"/>
  <c r="BZ221" i="94"/>
  <c r="AW223" i="94"/>
  <c r="BP223" i="94"/>
  <c r="AQ223" i="94"/>
  <c r="BJ223" i="94"/>
  <c r="BZ223" i="94"/>
  <c r="BP227" i="94"/>
  <c r="AQ227" i="94"/>
  <c r="BJ227" i="94"/>
  <c r="BZ227" i="94"/>
  <c r="AW229" i="94"/>
  <c r="BP229" i="94"/>
  <c r="AQ229" i="94"/>
  <c r="BJ229" i="94"/>
  <c r="BZ229" i="94"/>
  <c r="AW231" i="94"/>
  <c r="BP231" i="94"/>
  <c r="AQ231" i="94"/>
  <c r="BJ231" i="94"/>
  <c r="BZ231" i="94"/>
  <c r="AU175" i="93"/>
  <c r="AY171" i="95"/>
  <c r="BJ171" i="96"/>
  <c r="BV185" i="96"/>
  <c r="BD185" i="96"/>
  <c r="BE185" i="96" s="1"/>
  <c r="BR169" i="97"/>
  <c r="AY169" i="97"/>
  <c r="BN183" i="97"/>
  <c r="AU183" i="97"/>
  <c r="BZ183" i="98"/>
  <c r="BJ183" i="98"/>
  <c r="AQ183" i="98"/>
  <c r="BV169" i="98"/>
  <c r="BD169" i="98"/>
  <c r="BE169" i="98" s="1"/>
  <c r="AM169" i="98"/>
  <c r="BZ169" i="100"/>
  <c r="AQ169" i="100"/>
  <c r="BD183" i="100"/>
  <c r="BE183" i="100" s="1"/>
  <c r="AM183" i="100"/>
  <c r="AQ167" i="102"/>
  <c r="BV209" i="93"/>
  <c r="AQ217" i="93"/>
  <c r="BN221" i="93"/>
  <c r="BN225" i="93"/>
  <c r="BN229" i="93"/>
  <c r="AQ203" i="99"/>
  <c r="BJ203" i="99"/>
  <c r="BJ205" i="99"/>
  <c r="BZ205" i="99"/>
  <c r="AU207" i="99"/>
  <c r="AU209" i="99"/>
  <c r="BN209" i="99"/>
  <c r="AU213" i="99"/>
  <c r="BN213" i="99"/>
  <c r="BR215" i="99"/>
  <c r="AS235" i="94"/>
  <c r="AM235" i="94"/>
  <c r="BD235" i="94"/>
  <c r="BE235" i="94" s="1"/>
  <c r="BV235" i="94"/>
  <c r="AQ237" i="94"/>
  <c r="BJ237" i="94"/>
  <c r="BZ237" i="94"/>
  <c r="AW243" i="94"/>
  <c r="BP243" i="94"/>
  <c r="AQ243" i="94"/>
  <c r="BJ243" i="94"/>
  <c r="BZ243" i="94"/>
  <c r="BB245" i="94"/>
  <c r="BT245" i="94"/>
  <c r="AU245" i="94"/>
  <c r="BN245" i="94"/>
  <c r="AO247" i="94"/>
  <c r="BG247" i="94"/>
  <c r="BH247" i="94" s="1"/>
  <c r="BX247" i="94"/>
  <c r="AY247" i="94"/>
  <c r="BR247" i="94"/>
  <c r="AO249" i="94"/>
  <c r="BG249" i="94"/>
  <c r="BH249" i="94" s="1"/>
  <c r="BX249" i="94"/>
  <c r="AY249" i="94"/>
  <c r="BR249" i="94"/>
  <c r="AO251" i="94"/>
  <c r="BG251" i="94"/>
  <c r="BH251" i="94" s="1"/>
  <c r="BX251" i="94"/>
  <c r="AY251" i="94"/>
  <c r="BR251" i="94"/>
  <c r="AS191" i="94"/>
  <c r="BL191" i="94"/>
  <c r="AM191" i="94"/>
  <c r="BD191" i="94"/>
  <c r="BE191" i="94" s="1"/>
  <c r="BV191" i="94"/>
  <c r="AM203" i="95"/>
  <c r="BV205" i="95"/>
  <c r="AQ207" i="95"/>
  <c r="AQ209" i="95"/>
  <c r="AQ211" i="95"/>
  <c r="BN215" i="95"/>
  <c r="BN217" i="95"/>
  <c r="BT225" i="95"/>
  <c r="AQ229" i="95"/>
  <c r="BJ229" i="95"/>
  <c r="BB231" i="95"/>
  <c r="BT231" i="95"/>
  <c r="BB201" i="97"/>
  <c r="BT201" i="97"/>
  <c r="AU201" i="97"/>
  <c r="BN201" i="97"/>
  <c r="BB203" i="97"/>
  <c r="BT203" i="97"/>
  <c r="AU203" i="97"/>
  <c r="BN203" i="97"/>
  <c r="AO205" i="97"/>
  <c r="BG205" i="97"/>
  <c r="BH205" i="97" s="1"/>
  <c r="BX205" i="97"/>
  <c r="AY205" i="97"/>
  <c r="BR205" i="97"/>
  <c r="AO207" i="97"/>
  <c r="BG207" i="97"/>
  <c r="BH207" i="97" s="1"/>
  <c r="BX207" i="97"/>
  <c r="AY207" i="97"/>
  <c r="AO209" i="97"/>
  <c r="BG209" i="97"/>
  <c r="BH209" i="97" s="1"/>
  <c r="BX209" i="97"/>
  <c r="AY209" i="97"/>
  <c r="BR209" i="97"/>
  <c r="BG211" i="97"/>
  <c r="BH211" i="97" s="1"/>
  <c r="BX211" i="97"/>
  <c r="AY211" i="97"/>
  <c r="BR211" i="97"/>
  <c r="AS213" i="97"/>
  <c r="BL213" i="97"/>
  <c r="AM213" i="97"/>
  <c r="BD213" i="97"/>
  <c r="BE213" i="97" s="1"/>
  <c r="BV213" i="97"/>
  <c r="AS215" i="97"/>
  <c r="BL215" i="97"/>
  <c r="AM215" i="97"/>
  <c r="BD215" i="97"/>
  <c r="BE215" i="97" s="1"/>
  <c r="BV215" i="97"/>
  <c r="AS219" i="97"/>
  <c r="AM219" i="97"/>
  <c r="BD219" i="97"/>
  <c r="BE219" i="97" s="1"/>
  <c r="BV219" i="97"/>
  <c r="AS221" i="97"/>
  <c r="BL221" i="97"/>
  <c r="AM221" i="97"/>
  <c r="BD221" i="97"/>
  <c r="BE221" i="97" s="1"/>
  <c r="BV221" i="97"/>
  <c r="AS223" i="97"/>
  <c r="BL223" i="97"/>
  <c r="AO227" i="97"/>
  <c r="BG227" i="97"/>
  <c r="BH227" i="97" s="1"/>
  <c r="BR227" i="97"/>
  <c r="AS229" i="97"/>
  <c r="BL229" i="97"/>
  <c r="AM229" i="97"/>
  <c r="BD229" i="97"/>
  <c r="BE229" i="97" s="1"/>
  <c r="BV229" i="97"/>
  <c r="AS235" i="97"/>
  <c r="AM235" i="97"/>
  <c r="BD235" i="97"/>
  <c r="BE235" i="97" s="1"/>
  <c r="BV235" i="97"/>
  <c r="BP237" i="97"/>
  <c r="AQ237" i="97"/>
  <c r="BJ237" i="97"/>
  <c r="BZ237" i="97"/>
  <c r="BB239" i="97"/>
  <c r="BT239" i="97"/>
  <c r="AU239" i="97"/>
  <c r="BN239" i="97"/>
  <c r="BB241" i="97"/>
  <c r="AU241" i="97"/>
  <c r="BN241" i="97"/>
  <c r="AU245" i="97"/>
  <c r="BN245" i="97"/>
  <c r="BG181" i="97"/>
  <c r="BH181" i="97" s="1"/>
  <c r="BX181" i="97"/>
  <c r="AO201" i="98"/>
  <c r="BG201" i="98"/>
  <c r="BH201" i="98" s="1"/>
  <c r="BX201" i="98"/>
  <c r="BR201" i="98"/>
  <c r="AO203" i="98"/>
  <c r="BG203" i="98"/>
  <c r="BH203" i="98" s="1"/>
  <c r="AY203" i="98"/>
  <c r="AS205" i="98"/>
  <c r="BL205" i="98"/>
  <c r="BD205" i="98"/>
  <c r="BE205" i="98" s="1"/>
  <c r="AS207" i="98"/>
  <c r="BL207" i="98"/>
  <c r="BD207" i="98"/>
  <c r="BE207" i="98" s="1"/>
  <c r="BV207" i="98"/>
  <c r="AS209" i="98"/>
  <c r="AS211" i="98"/>
  <c r="BL211" i="98"/>
  <c r="AW213" i="98"/>
  <c r="BP215" i="98"/>
  <c r="AW219" i="98"/>
  <c r="BP219" i="98"/>
  <c r="BP221" i="98"/>
  <c r="AW223" i="98"/>
  <c r="BP223" i="98"/>
  <c r="BL227" i="98"/>
  <c r="BP229" i="98"/>
  <c r="AW235" i="98"/>
  <c r="BP235" i="98"/>
  <c r="BT237" i="98"/>
  <c r="BG239" i="98"/>
  <c r="BH239" i="98" s="1"/>
  <c r="BX239" i="98"/>
  <c r="BG245" i="98"/>
  <c r="BH245" i="98" s="1"/>
  <c r="BX245" i="98"/>
  <c r="AS203" i="99"/>
  <c r="BL203" i="99"/>
  <c r="AM203" i="99"/>
  <c r="BD203" i="99"/>
  <c r="BE203" i="99" s="1"/>
  <c r="BV203" i="99"/>
  <c r="AS205" i="99"/>
  <c r="BL205" i="99"/>
  <c r="AM205" i="99"/>
  <c r="BD205" i="99"/>
  <c r="BE205" i="99" s="1"/>
  <c r="BV205" i="99"/>
  <c r="AW207" i="99"/>
  <c r="BP207" i="99"/>
  <c r="AQ207" i="99"/>
  <c r="BJ207" i="99"/>
  <c r="BZ207" i="99"/>
  <c r="BN223" i="97"/>
  <c r="AQ227" i="97"/>
  <c r="BJ227" i="97"/>
  <c r="BZ227" i="97"/>
  <c r="AU229" i="97"/>
  <c r="BN229" i="97"/>
  <c r="AU235" i="97"/>
  <c r="BN235" i="97"/>
  <c r="AY237" i="97"/>
  <c r="BR237" i="97"/>
  <c r="AM239" i="97"/>
  <c r="BD239" i="97"/>
  <c r="BE239" i="97" s="1"/>
  <c r="BV239" i="97"/>
  <c r="AM241" i="97"/>
  <c r="BV241" i="97"/>
  <c r="BT143" i="94"/>
  <c r="BP133" i="102"/>
  <c r="BL131" i="102"/>
  <c r="AW209" i="99"/>
  <c r="BP209" i="99"/>
  <c r="AQ209" i="99"/>
  <c r="BJ209" i="99"/>
  <c r="BZ209" i="99"/>
  <c r="AW211" i="99"/>
  <c r="BP211" i="99"/>
  <c r="AQ211" i="99"/>
  <c r="BJ211" i="99"/>
  <c r="BZ211" i="99"/>
  <c r="AW213" i="99"/>
  <c r="BP213" i="99"/>
  <c r="AQ213" i="99"/>
  <c r="BJ213" i="99"/>
  <c r="BZ213" i="99"/>
  <c r="BB215" i="99"/>
  <c r="BT215" i="99"/>
  <c r="AU215" i="99"/>
  <c r="BN215" i="99"/>
  <c r="BB217" i="99"/>
  <c r="BT217" i="99"/>
  <c r="AU217" i="99"/>
  <c r="BN217" i="99"/>
  <c r="BB221" i="99"/>
  <c r="BT221" i="99"/>
  <c r="AU221" i="99"/>
  <c r="BN221" i="99"/>
  <c r="BT223" i="99"/>
  <c r="AU223" i="99"/>
  <c r="BN223" i="99"/>
  <c r="BB225" i="99"/>
  <c r="BT225" i="99"/>
  <c r="AU225" i="99"/>
  <c r="BN225" i="99"/>
  <c r="AW229" i="99"/>
  <c r="BP229" i="99"/>
  <c r="AQ229" i="99"/>
  <c r="BJ229" i="99"/>
  <c r="BZ229" i="99"/>
  <c r="BB231" i="99"/>
  <c r="BT231" i="99"/>
  <c r="AU231" i="99"/>
  <c r="BN231" i="99"/>
  <c r="BB237" i="99"/>
  <c r="BT237" i="99"/>
  <c r="AU237" i="99"/>
  <c r="BN237" i="99"/>
  <c r="AO239" i="99"/>
  <c r="BG239" i="99"/>
  <c r="BH239" i="99" s="1"/>
  <c r="BX239" i="99"/>
  <c r="AY239" i="99"/>
  <c r="BR239" i="99"/>
  <c r="AS241" i="99"/>
  <c r="BL241" i="99"/>
  <c r="AM241" i="99"/>
  <c r="BD241" i="99"/>
  <c r="BE241" i="99" s="1"/>
  <c r="BV241" i="99"/>
  <c r="AS243" i="99"/>
  <c r="BL243" i="99"/>
  <c r="AM243" i="99"/>
  <c r="BD243" i="99"/>
  <c r="BE243" i="99" s="1"/>
  <c r="BV243" i="99"/>
  <c r="AS247" i="99"/>
  <c r="BL247" i="99"/>
  <c r="AM247" i="99"/>
  <c r="BD247" i="99"/>
  <c r="BE247" i="99" s="1"/>
  <c r="BV247" i="99"/>
  <c r="AW183" i="99"/>
  <c r="BP183" i="99"/>
  <c r="AQ183" i="99"/>
  <c r="BJ183" i="99"/>
  <c r="BZ183" i="99"/>
  <c r="AQ203" i="100"/>
  <c r="BJ203" i="100"/>
  <c r="BZ203" i="100"/>
  <c r="AQ205" i="100"/>
  <c r="BZ205" i="100"/>
  <c r="AU207" i="100"/>
  <c r="BN207" i="100"/>
  <c r="AU209" i="100"/>
  <c r="BN209" i="100"/>
  <c r="AU211" i="100"/>
  <c r="BN211" i="100"/>
  <c r="AU213" i="100"/>
  <c r="BR215" i="100"/>
  <c r="AM245" i="97"/>
  <c r="BD245" i="97"/>
  <c r="BE245" i="97" s="1"/>
  <c r="BV245" i="97"/>
  <c r="BJ181" i="97"/>
  <c r="BZ181" i="97"/>
  <c r="AQ201" i="98"/>
  <c r="BJ201" i="98"/>
  <c r="BZ201" i="98"/>
  <c r="AQ203" i="98"/>
  <c r="BJ203" i="98"/>
  <c r="AU205" i="98"/>
  <c r="BN205" i="98"/>
  <c r="AU207" i="98"/>
  <c r="BN207" i="98"/>
  <c r="AU209" i="98"/>
  <c r="BN209" i="98"/>
  <c r="AU211" i="98"/>
  <c r="BN211" i="98"/>
  <c r="AY213" i="98"/>
  <c r="BR213" i="98"/>
  <c r="AY215" i="98"/>
  <c r="BR215" i="98"/>
  <c r="AY219" i="98"/>
  <c r="BR219" i="98"/>
  <c r="AY221" i="98"/>
  <c r="BR221" i="98"/>
  <c r="AY223" i="98"/>
  <c r="BR223" i="98"/>
  <c r="AU227" i="98"/>
  <c r="BN227" i="98"/>
  <c r="AY229" i="98"/>
  <c r="BR229" i="98"/>
  <c r="AY235" i="98"/>
  <c r="BD237" i="98"/>
  <c r="BE237" i="98" s="1"/>
  <c r="BV237" i="98"/>
  <c r="AQ239" i="98"/>
  <c r="BJ239" i="98"/>
  <c r="BZ239" i="98"/>
  <c r="AQ241" i="98"/>
  <c r="BJ241" i="98"/>
  <c r="BZ241" i="98"/>
  <c r="AQ245" i="98"/>
  <c r="BZ245" i="98"/>
  <c r="AU181" i="98"/>
  <c r="BN181" i="98"/>
  <c r="AY203" i="100"/>
  <c r="BR203" i="100"/>
  <c r="AY205" i="100"/>
  <c r="BR205" i="100"/>
  <c r="AM207" i="100"/>
  <c r="BD207" i="100"/>
  <c r="BE207" i="100" s="1"/>
  <c r="BV207" i="100"/>
  <c r="AM209" i="100"/>
  <c r="AY145" i="101"/>
  <c r="AU201" i="102"/>
  <c r="BN201" i="102"/>
  <c r="BN203" i="102"/>
  <c r="BR205" i="102"/>
  <c r="AY207" i="102"/>
  <c r="BR207" i="102"/>
  <c r="AY209" i="102"/>
  <c r="BR209" i="102"/>
  <c r="BL145" i="100"/>
  <c r="AS145" i="100"/>
  <c r="BT147" i="98"/>
  <c r="BV143" i="93"/>
  <c r="BD143" i="93"/>
  <c r="BE143" i="93" s="1"/>
  <c r="AM143" i="93"/>
  <c r="BR141" i="93"/>
  <c r="AY141" i="93"/>
  <c r="BN139" i="93"/>
  <c r="AU139" i="93"/>
  <c r="AW141" i="93"/>
  <c r="AO145" i="94"/>
  <c r="BB143" i="94"/>
  <c r="BP141" i="94"/>
  <c r="AW141" i="94"/>
  <c r="BP139" i="96"/>
  <c r="AW139" i="96"/>
  <c r="BL137" i="96"/>
  <c r="AS137" i="96"/>
  <c r="BX137" i="99"/>
  <c r="BG137" i="99"/>
  <c r="BH137" i="99" s="1"/>
  <c r="AO137" i="99"/>
  <c r="BT135" i="99"/>
  <c r="BG135" i="101"/>
  <c r="BH135" i="101" s="1"/>
  <c r="BT133" i="101"/>
  <c r="BB133" i="101"/>
  <c r="AW133" i="102"/>
  <c r="AS131" i="102"/>
  <c r="BR217" i="100"/>
  <c r="AY221" i="100"/>
  <c r="BR221" i="100"/>
  <c r="AO223" i="100"/>
  <c r="AY223" i="100"/>
  <c r="BR223" i="100"/>
  <c r="AY225" i="100"/>
  <c r="BR225" i="100"/>
  <c r="BN229" i="100"/>
  <c r="BX231" i="100"/>
  <c r="AY231" i="100"/>
  <c r="BL239" i="100"/>
  <c r="BV239" i="100"/>
  <c r="AQ241" i="100"/>
  <c r="BZ241" i="100"/>
  <c r="AQ243" i="100"/>
  <c r="BJ243" i="100"/>
  <c r="BB203" i="101"/>
  <c r="AU203" i="101"/>
  <c r="BB205" i="101"/>
  <c r="AU205" i="101"/>
  <c r="BN205" i="101"/>
  <c r="BG207" i="101"/>
  <c r="BH207" i="101" s="1"/>
  <c r="AY207" i="101"/>
  <c r="BR207" i="101"/>
  <c r="AO209" i="101"/>
  <c r="BG209" i="101"/>
  <c r="BH209" i="101" s="1"/>
  <c r="BX209" i="101"/>
  <c r="BR209" i="101"/>
  <c r="AO211" i="101"/>
  <c r="BG211" i="101"/>
  <c r="BH211" i="101" s="1"/>
  <c r="AY211" i="101"/>
  <c r="AO213" i="101"/>
  <c r="BG213" i="101"/>
  <c r="BH213" i="101" s="1"/>
  <c r="BX213" i="101"/>
  <c r="AY213" i="101"/>
  <c r="BR213" i="101"/>
  <c r="BL215" i="101"/>
  <c r="BD215" i="101"/>
  <c r="BE215" i="101" s="1"/>
  <c r="BV215" i="101"/>
  <c r="BL217" i="101"/>
  <c r="BD217" i="101"/>
  <c r="BE217" i="101" s="1"/>
  <c r="AS221" i="101"/>
  <c r="BL221" i="101"/>
  <c r="AM221" i="101"/>
  <c r="BV221" i="101"/>
  <c r="AS223" i="101"/>
  <c r="BL223" i="101"/>
  <c r="AS225" i="101"/>
  <c r="BL227" i="99"/>
  <c r="AS227" i="99"/>
  <c r="BR227" i="99"/>
  <c r="AY227" i="99"/>
  <c r="BT225" i="97"/>
  <c r="BB225" i="97"/>
  <c r="BZ225" i="97"/>
  <c r="BJ225" i="97"/>
  <c r="AQ225" i="97"/>
  <c r="BX233" i="94"/>
  <c r="BG233" i="94"/>
  <c r="BH233" i="94" s="1"/>
  <c r="AO233" i="94"/>
  <c r="BN233" i="94"/>
  <c r="AU233" i="94"/>
  <c r="BZ231" i="93"/>
  <c r="AQ231" i="93"/>
  <c r="BN143" i="103"/>
  <c r="AU143" i="103"/>
  <c r="BT143" i="103"/>
  <c r="BP143" i="102"/>
  <c r="AW143" i="102"/>
  <c r="BV145" i="101"/>
  <c r="BD145" i="101"/>
  <c r="BE145" i="101" s="1"/>
  <c r="AM145" i="101"/>
  <c r="BL145" i="101"/>
  <c r="AS145" i="101"/>
  <c r="BR145" i="100"/>
  <c r="BT147" i="99"/>
  <c r="AS27" i="101"/>
  <c r="AW25" i="98"/>
  <c r="BV209" i="100"/>
  <c r="AM211" i="100"/>
  <c r="BV211" i="100"/>
  <c r="AM213" i="100"/>
  <c r="BV213" i="100"/>
  <c r="BJ215" i="100"/>
  <c r="BJ217" i="100"/>
  <c r="BZ217" i="100"/>
  <c r="AQ221" i="100"/>
  <c r="BJ221" i="100"/>
  <c r="BJ223" i="100"/>
  <c r="BT223" i="100"/>
  <c r="AQ225" i="100"/>
  <c r="BJ225" i="100"/>
  <c r="BB225" i="100"/>
  <c r="BT225" i="100"/>
  <c r="AM229" i="100"/>
  <c r="BD229" i="100"/>
  <c r="BE229" i="100" s="1"/>
  <c r="BV229" i="100"/>
  <c r="BP229" i="100"/>
  <c r="AQ231" i="100"/>
  <c r="BT231" i="100"/>
  <c r="AQ237" i="100"/>
  <c r="BJ237" i="100"/>
  <c r="BZ237" i="100"/>
  <c r="BB237" i="100"/>
  <c r="BT237" i="100"/>
  <c r="BN239" i="100"/>
  <c r="AO239" i="100"/>
  <c r="BG239" i="100"/>
  <c r="BH239" i="100" s="1"/>
  <c r="AY241" i="100"/>
  <c r="BR241" i="100"/>
  <c r="AS241" i="100"/>
  <c r="AY243" i="100"/>
  <c r="BR243" i="100"/>
  <c r="BL243" i="100"/>
  <c r="AY247" i="100"/>
  <c r="BR247" i="100"/>
  <c r="BL247" i="100"/>
  <c r="AM181" i="100"/>
  <c r="BV181" i="100"/>
  <c r="AW181" i="100"/>
  <c r="BP181" i="100"/>
  <c r="AY77" i="94"/>
  <c r="AM75" i="93"/>
  <c r="AM201" i="102"/>
  <c r="BD201" i="102"/>
  <c r="BE201" i="102" s="1"/>
  <c r="BV201" i="102"/>
  <c r="AM203" i="102"/>
  <c r="BD203" i="102"/>
  <c r="BE203" i="102" s="1"/>
  <c r="BV203" i="102"/>
  <c r="AQ205" i="102"/>
  <c r="BJ205" i="102"/>
  <c r="AQ207" i="102"/>
  <c r="BJ207" i="102"/>
  <c r="BZ207" i="102"/>
  <c r="AQ209" i="102"/>
  <c r="BJ209" i="102"/>
  <c r="BZ209" i="102"/>
  <c r="AQ211" i="102"/>
  <c r="BJ211" i="102"/>
  <c r="BZ211" i="102"/>
  <c r="AU213" i="102"/>
  <c r="BN213" i="102"/>
  <c r="AU215" i="102"/>
  <c r="BN215" i="102"/>
  <c r="AU219" i="102"/>
  <c r="BN219" i="102"/>
  <c r="AU221" i="102"/>
  <c r="BN221" i="102"/>
  <c r="BN223" i="102"/>
  <c r="AQ227" i="102"/>
  <c r="BJ227" i="102"/>
  <c r="BZ227" i="102"/>
  <c r="AU229" i="102"/>
  <c r="BN229" i="102"/>
  <c r="AU235" i="102"/>
  <c r="BN235" i="102"/>
  <c r="AY237" i="102"/>
  <c r="BR237" i="102"/>
  <c r="AM239" i="102"/>
  <c r="BV239" i="102"/>
  <c r="AM241" i="102"/>
  <c r="BD241" i="102"/>
  <c r="BE241" i="102" s="1"/>
  <c r="BV241" i="102"/>
  <c r="BP27" i="103"/>
  <c r="AS27" i="102"/>
  <c r="BX25" i="97"/>
  <c r="BG25" i="97"/>
  <c r="BH25" i="97" s="1"/>
  <c r="BT25" i="96"/>
  <c r="BG25" i="93"/>
  <c r="BH25" i="93" s="1"/>
  <c r="BT69" i="103"/>
  <c r="BP63" i="103"/>
  <c r="AO73" i="101"/>
  <c r="BT71" i="101"/>
  <c r="BX73" i="100"/>
  <c r="AO73" i="100"/>
  <c r="BB71" i="100"/>
  <c r="BP65" i="100"/>
  <c r="AW65" i="100"/>
  <c r="BL73" i="99"/>
  <c r="AS73" i="99"/>
  <c r="BX71" i="99"/>
  <c r="BG71" i="99"/>
  <c r="BH71" i="99" s="1"/>
  <c r="AO71" i="99"/>
  <c r="BT69" i="99"/>
  <c r="BB69" i="99"/>
  <c r="BP63" i="99"/>
  <c r="BT69" i="98"/>
  <c r="BP63" i="98"/>
  <c r="BL71" i="97"/>
  <c r="BX69" i="97"/>
  <c r="BT67" i="97"/>
  <c r="BP61" i="97"/>
  <c r="BL71" i="96"/>
  <c r="AS71" i="96"/>
  <c r="BX69" i="96"/>
  <c r="BG69" i="96"/>
  <c r="BH69" i="96" s="1"/>
  <c r="AO69" i="96"/>
  <c r="BL71" i="95"/>
  <c r="BX69" i="95"/>
  <c r="BT67" i="95"/>
  <c r="AW61" i="95"/>
  <c r="BV241" i="94"/>
  <c r="BD241" i="94"/>
  <c r="BE241" i="94" s="1"/>
  <c r="AM241" i="94"/>
  <c r="BR235" i="95"/>
  <c r="AY235" i="95"/>
  <c r="BJ233" i="97"/>
  <c r="AQ233" i="97"/>
  <c r="BN235" i="100"/>
  <c r="BD233" i="102"/>
  <c r="BE233" i="102" s="1"/>
  <c r="AU223" i="92"/>
  <c r="BV225" i="98"/>
  <c r="BD225" i="98"/>
  <c r="BE225" i="98" s="1"/>
  <c r="AM225" i="98"/>
  <c r="AY225" i="97"/>
  <c r="AY75" i="92"/>
  <c r="BR75" i="92"/>
  <c r="AM77" i="94"/>
  <c r="AQ75" i="93"/>
  <c r="BJ75" i="93"/>
  <c r="BZ75" i="93"/>
  <c r="AW143" i="92"/>
  <c r="BZ137" i="97"/>
  <c r="AY137" i="98"/>
  <c r="BN135" i="98"/>
  <c r="AU135" i="98"/>
  <c r="AM135" i="99"/>
  <c r="AY135" i="100"/>
  <c r="BN133" i="100"/>
  <c r="AU133" i="100"/>
  <c r="BZ135" i="101"/>
  <c r="BJ135" i="101"/>
  <c r="AQ135" i="101"/>
  <c r="BV133" i="101"/>
  <c r="AM133" i="101"/>
  <c r="BZ133" i="103"/>
  <c r="BJ193" i="103"/>
  <c r="BV193" i="98"/>
  <c r="AM193" i="98"/>
  <c r="BR193" i="97"/>
  <c r="BV203" i="94"/>
  <c r="BP143" i="103"/>
  <c r="AW143" i="103"/>
  <c r="BX145" i="101"/>
  <c r="BG145" i="101"/>
  <c r="BH145" i="101" s="1"/>
  <c r="AO145" i="101"/>
  <c r="BT145" i="100"/>
  <c r="BL147" i="98"/>
  <c r="BG147" i="97"/>
  <c r="BH147" i="97" s="1"/>
  <c r="BT149" i="96"/>
  <c r="BB149" i="96"/>
  <c r="BL155" i="94"/>
  <c r="BZ147" i="98"/>
  <c r="BJ147" i="98"/>
  <c r="AQ147" i="98"/>
  <c r="BV147" i="97"/>
  <c r="BD147" i="97"/>
  <c r="BE147" i="97" s="1"/>
  <c r="AM147" i="97"/>
  <c r="BT149" i="95"/>
  <c r="BB149" i="95"/>
  <c r="BP155" i="94"/>
  <c r="AW155" i="94"/>
  <c r="BN145" i="94"/>
  <c r="BD141" i="94"/>
  <c r="BE141" i="94" s="1"/>
  <c r="BR139" i="95"/>
  <c r="AY139" i="95"/>
  <c r="BN137" i="95"/>
  <c r="AU137" i="95"/>
  <c r="BV139" i="96"/>
  <c r="BD139" i="96"/>
  <c r="BE139" i="96" s="1"/>
  <c r="BR137" i="96"/>
  <c r="BN135" i="101"/>
  <c r="AU135" i="101"/>
  <c r="BJ133" i="101"/>
  <c r="BV133" i="102"/>
  <c r="BD133" i="102"/>
  <c r="BE133" i="102" s="1"/>
  <c r="AM133" i="102"/>
  <c r="BR131" i="102"/>
  <c r="AY131" i="102"/>
  <c r="BZ217" i="103"/>
  <c r="BV217" i="98"/>
  <c r="BN217" i="96"/>
  <c r="AU217" i="96"/>
  <c r="AQ219" i="95"/>
  <c r="BV225" i="94"/>
  <c r="BR223" i="93"/>
  <c r="AY223" i="93"/>
  <c r="BV65" i="93"/>
  <c r="BD65" i="93"/>
  <c r="BE65" i="93" s="1"/>
  <c r="AM65" i="93"/>
  <c r="AY211" i="102"/>
  <c r="BR211" i="102"/>
  <c r="BV213" i="102"/>
  <c r="AM215" i="102"/>
  <c r="BD215" i="102"/>
  <c r="BE215" i="102" s="1"/>
  <c r="BV215" i="102"/>
  <c r="AM219" i="102"/>
  <c r="BD219" i="102"/>
  <c r="BE219" i="102" s="1"/>
  <c r="BV221" i="102"/>
  <c r="BV223" i="102"/>
  <c r="AY227" i="102"/>
  <c r="BR227" i="102"/>
  <c r="AM229" i="102"/>
  <c r="BV229" i="102"/>
  <c r="BR143" i="103"/>
  <c r="AU143" i="102"/>
  <c r="AY147" i="99"/>
  <c r="BG147" i="98"/>
  <c r="BH147" i="98" s="1"/>
  <c r="BN147" i="98"/>
  <c r="AU147" i="98"/>
  <c r="BT147" i="97"/>
  <c r="BB147" i="97"/>
  <c r="BP149" i="96"/>
  <c r="AW149" i="96"/>
  <c r="BV149" i="96"/>
  <c r="AM149" i="96"/>
  <c r="BX155" i="94"/>
  <c r="BG155" i="94"/>
  <c r="BH155" i="94" s="1"/>
  <c r="AO155" i="94"/>
  <c r="BN155" i="94"/>
  <c r="AU155" i="94"/>
  <c r="BZ77" i="94"/>
  <c r="AU75" i="93"/>
  <c r="BN75" i="93"/>
  <c r="BJ27" i="102"/>
  <c r="AQ27" i="102"/>
  <c r="BV27" i="101"/>
  <c r="BD27" i="101"/>
  <c r="BE27" i="101" s="1"/>
  <c r="AM27" i="101"/>
  <c r="BN25" i="99"/>
  <c r="AU25" i="99"/>
  <c r="AQ25" i="98"/>
  <c r="BD25" i="97"/>
  <c r="BE25" i="97" s="1"/>
  <c r="BR25" i="96"/>
  <c r="AY25" i="96"/>
  <c r="BJ25" i="94"/>
  <c r="BD25" i="93"/>
  <c r="BE25" i="93" s="1"/>
  <c r="AM25" i="93"/>
  <c r="BT63" i="103"/>
  <c r="BB63" i="103"/>
  <c r="BP75" i="101"/>
  <c r="AW75" i="101"/>
  <c r="BZ73" i="94"/>
  <c r="BJ73" i="94"/>
  <c r="AQ73" i="94"/>
  <c r="BV71" i="94"/>
  <c r="BD71" i="94"/>
  <c r="BE71" i="94" s="1"/>
  <c r="AM71" i="94"/>
  <c r="BR69" i="94"/>
  <c r="AY69" i="94"/>
  <c r="BN63" i="94"/>
  <c r="AU63" i="94"/>
  <c r="BZ71" i="93"/>
  <c r="AQ71" i="93"/>
  <c r="BV69" i="93"/>
  <c r="BD69" i="93"/>
  <c r="BE69" i="93" s="1"/>
  <c r="AM69" i="93"/>
  <c r="BR67" i="93"/>
  <c r="AY67" i="93"/>
  <c r="BN63" i="93"/>
  <c r="AU63" i="93"/>
  <c r="BJ123" i="93"/>
  <c r="AQ123" i="93"/>
  <c r="BD195" i="101"/>
  <c r="BE195" i="101" s="1"/>
  <c r="AY195" i="100"/>
  <c r="BZ193" i="98"/>
  <c r="BV193" i="97"/>
  <c r="BR195" i="96"/>
  <c r="AY195" i="96"/>
  <c r="BN197" i="95"/>
  <c r="AU197" i="95"/>
  <c r="BJ203" i="94"/>
  <c r="AQ203" i="94"/>
  <c r="AM201" i="93"/>
  <c r="BL239" i="92"/>
  <c r="AS239" i="92"/>
  <c r="AS233" i="96"/>
  <c r="BT233" i="98"/>
  <c r="BB233" i="98"/>
  <c r="BG235" i="101"/>
  <c r="BH235" i="101" s="1"/>
  <c r="AO235" i="101"/>
  <c r="BT233" i="102"/>
  <c r="BB233" i="102"/>
  <c r="AW233" i="103"/>
  <c r="BG217" i="103"/>
  <c r="BH217" i="103" s="1"/>
  <c r="AO217" i="103"/>
  <c r="BP219" i="101"/>
  <c r="AW219" i="101"/>
  <c r="AO219" i="99"/>
  <c r="AS217" i="96"/>
  <c r="AO219" i="95"/>
  <c r="BT65" i="93"/>
  <c r="BB65" i="93"/>
  <c r="AO65" i="99"/>
  <c r="BT65" i="98"/>
  <c r="BB65" i="98"/>
  <c r="BP63" i="97"/>
  <c r="AW63" i="97"/>
  <c r="BN63" i="96"/>
  <c r="BZ63" i="95"/>
  <c r="BT63" i="92"/>
  <c r="BB63" i="92"/>
  <c r="BB71" i="103"/>
  <c r="BP69" i="103"/>
  <c r="BV69" i="103"/>
  <c r="AM69" i="103"/>
  <c r="AS63" i="103"/>
  <c r="BP69" i="102"/>
  <c r="AW69" i="102"/>
  <c r="AU75" i="101"/>
  <c r="AQ73" i="101"/>
  <c r="AM71" i="101"/>
  <c r="BR65" i="101"/>
  <c r="AY65" i="101"/>
  <c r="BN75" i="100"/>
  <c r="AU75" i="100"/>
  <c r="BD71" i="100"/>
  <c r="BE71" i="100" s="1"/>
  <c r="AM71" i="100"/>
  <c r="AM69" i="99"/>
  <c r="AU73" i="98"/>
  <c r="BZ71" i="98"/>
  <c r="BN71" i="95"/>
  <c r="BJ69" i="95"/>
  <c r="BD67" i="95"/>
  <c r="BE67" i="95" s="1"/>
  <c r="AY61" i="95"/>
  <c r="BN123" i="93"/>
  <c r="BB195" i="101"/>
  <c r="AW195" i="100"/>
  <c r="BL195" i="99"/>
  <c r="AS195" i="99"/>
  <c r="BT193" i="97"/>
  <c r="BB193" i="97"/>
  <c r="BV197" i="95"/>
  <c r="BD197" i="95"/>
  <c r="BE197" i="95" s="1"/>
  <c r="AM197" i="95"/>
  <c r="BL197" i="95"/>
  <c r="AS197" i="95"/>
  <c r="AY203" i="94"/>
  <c r="BN201" i="93"/>
  <c r="BN63" i="97"/>
  <c r="AU63" i="97"/>
  <c r="AO63" i="95"/>
  <c r="BZ195" i="101"/>
  <c r="BJ195" i="101"/>
  <c r="AQ195" i="101"/>
  <c r="BR195" i="99"/>
  <c r="BJ193" i="97"/>
  <c r="BR197" i="95"/>
  <c r="AY197" i="95"/>
  <c r="AQ201" i="93"/>
  <c r="AZ175" i="95"/>
  <c r="CA175" i="95" s="1"/>
  <c r="AK175" i="95" s="1"/>
  <c r="BR73" i="103"/>
  <c r="BJ69" i="103"/>
  <c r="BV63" i="103"/>
  <c r="BX71" i="97"/>
  <c r="BG193" i="97"/>
  <c r="BH193" i="97" s="1"/>
  <c r="BX235" i="95"/>
  <c r="BG235" i="95"/>
  <c r="BH235" i="95" s="1"/>
  <c r="AO235" i="95"/>
  <c r="BT233" i="96"/>
  <c r="BB233" i="96"/>
  <c r="BP233" i="97"/>
  <c r="AW233" i="97"/>
  <c r="AW235" i="101"/>
  <c r="BL233" i="102"/>
  <c r="BT219" i="100"/>
  <c r="BB219" i="100"/>
  <c r="BP219" i="99"/>
  <c r="BL217" i="98"/>
  <c r="AS217" i="98"/>
  <c r="BT217" i="96"/>
  <c r="BB217" i="96"/>
  <c r="BP219" i="95"/>
  <c r="AW219" i="95"/>
  <c r="BV219" i="95"/>
  <c r="AM219" i="95"/>
  <c r="AY225" i="94"/>
  <c r="BX65" i="103"/>
  <c r="BN65" i="103"/>
  <c r="BX65" i="99"/>
  <c r="BX65" i="94"/>
  <c r="CB43" i="97"/>
  <c r="BV75" i="100"/>
  <c r="BD75" i="100"/>
  <c r="BE75" i="100" s="1"/>
  <c r="AM75" i="100"/>
  <c r="BV73" i="99"/>
  <c r="BD73" i="99"/>
  <c r="BE73" i="99" s="1"/>
  <c r="AM73" i="99"/>
  <c r="BR71" i="99"/>
  <c r="AY71" i="99"/>
  <c r="BJ63" i="99"/>
  <c r="BV71" i="97"/>
  <c r="AM71" i="97"/>
  <c r="BT193" i="103"/>
  <c r="BB239" i="93"/>
  <c r="BG233" i="96"/>
  <c r="BH233" i="96" s="1"/>
  <c r="BP233" i="98"/>
  <c r="BX235" i="100"/>
  <c r="BG235" i="100"/>
  <c r="BH235" i="100" s="1"/>
  <c r="AO235" i="100"/>
  <c r="BT235" i="101"/>
  <c r="BB235" i="101"/>
  <c r="AW233" i="102"/>
  <c r="AS233" i="103"/>
  <c r="BL219" i="101"/>
  <c r="AS219" i="101"/>
  <c r="BX219" i="100"/>
  <c r="BG219" i="100"/>
  <c r="BH219" i="100" s="1"/>
  <c r="AW217" i="98"/>
  <c r="BX217" i="96"/>
  <c r="AO217" i="96"/>
  <c r="BT67" i="101"/>
  <c r="BZ219" i="101"/>
  <c r="BJ219" i="101"/>
  <c r="AQ219" i="101"/>
  <c r="BN217" i="98"/>
  <c r="AU217" i="98"/>
  <c r="BV65" i="102"/>
  <c r="BG135" i="92"/>
  <c r="BH135" i="92" s="1"/>
  <c r="BG119" i="92"/>
  <c r="BH119" i="92" s="1"/>
  <c r="BG115" i="92"/>
  <c r="BH115" i="92" s="1"/>
  <c r="BT113" i="92"/>
  <c r="BX109" i="92"/>
  <c r="BT105" i="92"/>
  <c r="BV115" i="92"/>
  <c r="AQ61" i="92"/>
  <c r="BP57" i="92"/>
  <c r="AO157" i="93"/>
  <c r="AW157" i="92"/>
  <c r="BP157" i="92"/>
  <c r="BR179" i="92"/>
  <c r="BB193" i="92"/>
  <c r="AO193" i="92"/>
  <c r="BG187" i="92"/>
  <c r="BH187" i="92" s="1"/>
  <c r="BD183" i="92"/>
  <c r="BE183" i="92" s="1"/>
  <c r="AO171" i="92"/>
  <c r="AU157" i="92"/>
  <c r="AM121" i="92"/>
  <c r="AM115" i="92"/>
  <c r="BZ111" i="92"/>
  <c r="BJ111" i="92"/>
  <c r="AQ111" i="92"/>
  <c r="AM85" i="92"/>
  <c r="AM55" i="92"/>
  <c r="BN53" i="92"/>
  <c r="AW51" i="92"/>
  <c r="BV51" i="92"/>
  <c r="BG43" i="92"/>
  <c r="BH43" i="92" s="1"/>
  <c r="BD39" i="92"/>
  <c r="BE39" i="92" s="1"/>
  <c r="BV39" i="92"/>
  <c r="AU41" i="92"/>
  <c r="BN35" i="92"/>
  <c r="AU35" i="92"/>
  <c r="BZ33" i="92"/>
  <c r="BJ33" i="92"/>
  <c r="AQ33" i="92"/>
  <c r="AU33" i="92"/>
  <c r="BD101" i="92"/>
  <c r="BE101" i="92" s="1"/>
  <c r="BB101" i="92"/>
  <c r="BP177" i="92"/>
  <c r="AW177" i="92"/>
  <c r="AM201" i="92"/>
  <c r="BD201" i="92"/>
  <c r="BE201" i="92" s="1"/>
  <c r="AO201" i="92"/>
  <c r="BG201" i="92"/>
  <c r="BH201" i="92" s="1"/>
  <c r="BX201" i="92"/>
  <c r="BZ199" i="92"/>
  <c r="BJ199" i="92"/>
  <c r="AQ199" i="92"/>
  <c r="BN245" i="92"/>
  <c r="BR237" i="92"/>
  <c r="AY237" i="92"/>
  <c r="BZ231" i="92"/>
  <c r="AQ231" i="92"/>
  <c r="BT229" i="92"/>
  <c r="AU227" i="92"/>
  <c r="AS223" i="92"/>
  <c r="AO221" i="92"/>
  <c r="BB221" i="92"/>
  <c r="AM221" i="92"/>
  <c r="BD221" i="92"/>
  <c r="BE221" i="92" s="1"/>
  <c r="AW221" i="92"/>
  <c r="BP221" i="92"/>
  <c r="AM219" i="92"/>
  <c r="AS219" i="92"/>
  <c r="AW215" i="92"/>
  <c r="AW207" i="92"/>
  <c r="BL207" i="92"/>
  <c r="AS249" i="92"/>
  <c r="AW249" i="92"/>
  <c r="BP249" i="92"/>
  <c r="AO211" i="92"/>
  <c r="BG211" i="92"/>
  <c r="BH211" i="92" s="1"/>
  <c r="AW211" i="92"/>
  <c r="BP211" i="92"/>
  <c r="BN235" i="92"/>
  <c r="AU235" i="92"/>
  <c r="BV209" i="92"/>
  <c r="BD209" i="92"/>
  <c r="BE209" i="92" s="1"/>
  <c r="AM209" i="92"/>
  <c r="BJ217" i="92"/>
  <c r="BB233" i="92"/>
  <c r="BX193" i="92"/>
  <c r="BB179" i="92"/>
  <c r="AM227" i="92"/>
  <c r="BJ209" i="92"/>
  <c r="BP107" i="92"/>
  <c r="AW107" i="92"/>
  <c r="AM189" i="92"/>
  <c r="AY149" i="92"/>
  <c r="BR149" i="92"/>
  <c r="BL201" i="92"/>
  <c r="BL77" i="92"/>
  <c r="BX81" i="92"/>
  <c r="BG81" i="92"/>
  <c r="BH81" i="92" s="1"/>
  <c r="AO81" i="92"/>
  <c r="BN173" i="92"/>
  <c r="AO27" i="92"/>
  <c r="BG27" i="92"/>
  <c r="BH27" i="92" s="1"/>
  <c r="BX27" i="92"/>
  <c r="BL31" i="92"/>
  <c r="AO37" i="92"/>
  <c r="BG37" i="92"/>
  <c r="BH37" i="92" s="1"/>
  <c r="BX37" i="92"/>
  <c r="AO39" i="92"/>
  <c r="BG39" i="92"/>
  <c r="BH39" i="92" s="1"/>
  <c r="BX39" i="92"/>
  <c r="BX41" i="92"/>
  <c r="AO49" i="92"/>
  <c r="BG49" i="92"/>
  <c r="BH49" i="92" s="1"/>
  <c r="BX49" i="92"/>
  <c r="AO51" i="92"/>
  <c r="BG51" i="92"/>
  <c r="BH51" i="92" s="1"/>
  <c r="BX51" i="92"/>
  <c r="AO55" i="92"/>
  <c r="BG55" i="92"/>
  <c r="BH55" i="92" s="1"/>
  <c r="BX55" i="92"/>
  <c r="AO57" i="92"/>
  <c r="BG57" i="92"/>
  <c r="BH57" i="92" s="1"/>
  <c r="BX57" i="92"/>
  <c r="BX59" i="92"/>
  <c r="BL61" i="92"/>
  <c r="AS79" i="92"/>
  <c r="BL79" i="92"/>
  <c r="BP85" i="92"/>
  <c r="BP89" i="92"/>
  <c r="AW95" i="92"/>
  <c r="BP101" i="92"/>
  <c r="AW113" i="92"/>
  <c r="BP113" i="92"/>
  <c r="AQ113" i="92"/>
  <c r="AW115" i="92"/>
  <c r="BP115" i="92"/>
  <c r="BJ43" i="92"/>
  <c r="AW117" i="92"/>
  <c r="BP117" i="92"/>
  <c r="AW119" i="92"/>
  <c r="BP119" i="92"/>
  <c r="AW121" i="92"/>
  <c r="BP121" i="92"/>
  <c r="AW123" i="92"/>
  <c r="BP123" i="92"/>
  <c r="AW127" i="92"/>
  <c r="BP129" i="92"/>
  <c r="BB133" i="92"/>
  <c r="BB137" i="92"/>
  <c r="BN137" i="92"/>
  <c r="BG145" i="92"/>
  <c r="BH145" i="92" s="1"/>
  <c r="AY145" i="92"/>
  <c r="BX151" i="92"/>
  <c r="BX159" i="92"/>
  <c r="BR165" i="92"/>
  <c r="AO241" i="92"/>
  <c r="BG241" i="92"/>
  <c r="BH241" i="92" s="1"/>
  <c r="BX241" i="92"/>
  <c r="AS247" i="92"/>
  <c r="BL247" i="92"/>
  <c r="BP191" i="92"/>
  <c r="AW191" i="92"/>
  <c r="BL231" i="92"/>
  <c r="AS231" i="92"/>
  <c r="BX239" i="92"/>
  <c r="BG239" i="92"/>
  <c r="BH239" i="92" s="1"/>
  <c r="AO239" i="92"/>
  <c r="BR223" i="92"/>
  <c r="AY223" i="92"/>
  <c r="BG227" i="92"/>
  <c r="BH227" i="92" s="1"/>
  <c r="BX227" i="92"/>
  <c r="AS229" i="92"/>
  <c r="BP233" i="92"/>
  <c r="BB241" i="92"/>
  <c r="BT241" i="92"/>
  <c r="BG247" i="92"/>
  <c r="BH247" i="92" s="1"/>
  <c r="BX247" i="92"/>
  <c r="BV239" i="92"/>
  <c r="BG105" i="92"/>
  <c r="BH105" i="92" s="1"/>
  <c r="AO189" i="92"/>
  <c r="AQ201" i="92"/>
  <c r="BJ201" i="92"/>
  <c r="BZ201" i="92"/>
  <c r="BB197" i="92"/>
  <c r="BT197" i="92"/>
  <c r="BB89" i="92"/>
  <c r="BX43" i="92"/>
  <c r="BX117" i="92"/>
  <c r="AO121" i="92"/>
  <c r="BG121" i="92"/>
  <c r="BH121" i="92" s="1"/>
  <c r="BX121" i="92"/>
  <c r="BG123" i="92"/>
  <c r="BH123" i="92" s="1"/>
  <c r="BX127" i="92"/>
  <c r="AS133" i="92"/>
  <c r="BP159" i="92"/>
  <c r="BB205" i="92"/>
  <c r="AW181" i="92"/>
  <c r="BP181" i="92"/>
  <c r="BG229" i="92"/>
  <c r="BH229" i="92" s="1"/>
  <c r="BL233" i="92"/>
  <c r="AW241" i="92"/>
  <c r="AO249" i="92"/>
  <c r="BX197" i="92"/>
  <c r="BX63" i="92"/>
  <c r="BG63" i="92"/>
  <c r="BH63" i="92" s="1"/>
  <c r="BD179" i="92"/>
  <c r="BE179" i="92" s="1"/>
  <c r="AQ133" i="92"/>
  <c r="BJ133" i="92"/>
  <c r="BZ133" i="92"/>
  <c r="AQ137" i="92"/>
  <c r="BJ137" i="92"/>
  <c r="BZ137" i="92"/>
  <c r="AU151" i="92"/>
  <c r="BN151" i="92"/>
  <c r="AU163" i="92"/>
  <c r="BN163" i="92"/>
  <c r="AU165" i="92"/>
  <c r="BN165" i="92"/>
  <c r="AU167" i="92"/>
  <c r="BZ143" i="92"/>
  <c r="BJ69" i="92"/>
  <c r="AU57" i="92"/>
  <c r="BN59" i="92"/>
  <c r="AM89" i="92"/>
  <c r="BR209" i="92"/>
  <c r="BZ107" i="92"/>
  <c r="BJ107" i="92"/>
  <c r="AQ107" i="92"/>
  <c r="AO197" i="92"/>
  <c r="BG197" i="92"/>
  <c r="BH197" i="92" s="1"/>
  <c r="AY197" i="92"/>
  <c r="BR197" i="92"/>
  <c r="BB77" i="92"/>
  <c r="AU75" i="92"/>
  <c r="AU63" i="92"/>
  <c r="BT223" i="92"/>
  <c r="BB223" i="92"/>
  <c r="BL179" i="92"/>
  <c r="BN31" i="92"/>
  <c r="AQ37" i="92"/>
  <c r="BJ37" i="92"/>
  <c r="BZ37" i="92"/>
  <c r="AQ39" i="92"/>
  <c r="BJ39" i="92"/>
  <c r="BZ39" i="92"/>
  <c r="AQ41" i="92"/>
  <c r="BJ41" i="92"/>
  <c r="BZ41" i="92"/>
  <c r="AQ49" i="92"/>
  <c r="BJ49" i="92"/>
  <c r="BZ49" i="92"/>
  <c r="AQ51" i="92"/>
  <c r="BJ51" i="92"/>
  <c r="BZ51" i="92"/>
  <c r="AQ55" i="92"/>
  <c r="BJ55" i="92"/>
  <c r="AQ59" i="92"/>
  <c r="BJ59" i="92"/>
  <c r="BZ59" i="92"/>
  <c r="BN61" i="92"/>
  <c r="AU79" i="92"/>
  <c r="BN79" i="92"/>
  <c r="AY85" i="92"/>
  <c r="BR85" i="92"/>
  <c r="AY89" i="92"/>
  <c r="BR89" i="92"/>
  <c r="BR95" i="92"/>
  <c r="AY97" i="92"/>
  <c r="BR97" i="92"/>
  <c r="AY101" i="92"/>
  <c r="BR101" i="92"/>
  <c r="AY113" i="92"/>
  <c r="BR113" i="92"/>
  <c r="AY115" i="92"/>
  <c r="BR115" i="92"/>
  <c r="AY43" i="92"/>
  <c r="BR43" i="92"/>
  <c r="AY117" i="92"/>
  <c r="BR117" i="92"/>
  <c r="AY119" i="92"/>
  <c r="BR119" i="92"/>
  <c r="AY121" i="92"/>
  <c r="BR123" i="92"/>
  <c r="BR129" i="92"/>
  <c r="AM135" i="92"/>
  <c r="BD135" i="92"/>
  <c r="BE135" i="92" s="1"/>
  <c r="BV135" i="92"/>
  <c r="BD137" i="92"/>
  <c r="BE137" i="92" s="1"/>
  <c r="BV137" i="92"/>
  <c r="AQ145" i="92"/>
  <c r="BJ145" i="92"/>
  <c r="AQ157" i="92"/>
  <c r="BZ157" i="92"/>
  <c r="AQ159" i="92"/>
  <c r="BJ159" i="92"/>
  <c r="AQ163" i="92"/>
  <c r="BZ163" i="92"/>
  <c r="AQ165" i="92"/>
  <c r="BJ165" i="92"/>
  <c r="BZ165" i="92"/>
  <c r="AQ167" i="92"/>
  <c r="AQ171" i="92"/>
  <c r="BJ175" i="92"/>
  <c r="BZ175" i="92"/>
  <c r="BR205" i="92"/>
  <c r="BD207" i="92"/>
  <c r="BE207" i="92" s="1"/>
  <c r="BV207" i="92"/>
  <c r="BD219" i="92"/>
  <c r="BE219" i="92" s="1"/>
  <c r="AS197" i="92"/>
  <c r="BL197" i="92"/>
  <c r="BJ191" i="92"/>
  <c r="AQ191" i="92"/>
  <c r="BT35" i="92"/>
  <c r="BB35" i="92"/>
  <c r="BL93" i="92"/>
  <c r="AS93" i="92"/>
  <c r="BG183" i="92"/>
  <c r="BH183" i="92" s="1"/>
  <c r="AO183" i="92"/>
  <c r="BP111" i="92"/>
  <c r="BL209" i="92"/>
  <c r="BL173" i="92"/>
  <c r="AM205" i="92"/>
  <c r="BD205" i="92"/>
  <c r="BE205" i="92" s="1"/>
  <c r="BV205" i="92"/>
  <c r="AU211" i="92"/>
  <c r="AY213" i="92"/>
  <c r="AQ219" i="92"/>
  <c r="BJ219" i="92"/>
  <c r="BZ219" i="92"/>
  <c r="AU221" i="92"/>
  <c r="BN221" i="92"/>
  <c r="AY225" i="92"/>
  <c r="BR225" i="92"/>
  <c r="BZ229" i="92"/>
  <c r="AY241" i="92"/>
  <c r="BJ249" i="92"/>
  <c r="BR35" i="92"/>
  <c r="BZ93" i="92"/>
  <c r="BJ93" i="92"/>
  <c r="AQ93" i="92"/>
  <c r="BV183" i="92"/>
  <c r="AM183" i="92"/>
  <c r="BR217" i="92"/>
  <c r="AY217" i="92"/>
  <c r="BN111" i="92"/>
  <c r="AU111" i="92"/>
  <c r="BZ209" i="92"/>
  <c r="AQ209" i="92"/>
  <c r="BD237" i="92"/>
  <c r="BE237" i="92" s="1"/>
  <c r="AM237" i="92"/>
  <c r="AY235" i="92"/>
  <c r="AU245" i="92"/>
  <c r="BJ243" i="92"/>
  <c r="AQ243" i="92"/>
  <c r="BV177" i="92"/>
  <c r="BB31" i="92"/>
  <c r="AW37" i="92"/>
  <c r="AW39" i="92"/>
  <c r="BP39" i="92"/>
  <c r="AW41" i="92"/>
  <c r="AW49" i="92"/>
  <c r="BP49" i="92"/>
  <c r="AW55" i="92"/>
  <c r="BP55" i="92"/>
  <c r="AW59" i="92"/>
  <c r="BP59" i="92"/>
  <c r="BT61" i="92"/>
  <c r="BB79" i="92"/>
  <c r="BT79" i="92"/>
  <c r="BX85" i="92"/>
  <c r="AO89" i="92"/>
  <c r="BG89" i="92"/>
  <c r="BH89" i="92" s="1"/>
  <c r="BX89" i="92"/>
  <c r="AO91" i="92"/>
  <c r="BG91" i="92"/>
  <c r="BH91" i="92" s="1"/>
  <c r="BX91" i="92"/>
  <c r="AO95" i="92"/>
  <c r="BG95" i="92"/>
  <c r="BH95" i="92" s="1"/>
  <c r="BX95" i="92"/>
  <c r="AO101" i="92"/>
  <c r="BG101" i="92"/>
  <c r="BH101" i="92" s="1"/>
  <c r="BX101" i="92"/>
  <c r="BX115" i="92"/>
  <c r="AO43" i="92"/>
  <c r="AS135" i="92"/>
  <c r="BP145" i="92"/>
  <c r="BJ189" i="92"/>
  <c r="AQ189" i="92"/>
  <c r="AW189" i="92"/>
  <c r="BN69" i="92"/>
  <c r="AQ67" i="92"/>
  <c r="BP231" i="92"/>
  <c r="BR41" i="92"/>
  <c r="BR49" i="92"/>
  <c r="BR59" i="92"/>
  <c r="BT91" i="92"/>
  <c r="BZ101" i="92"/>
  <c r="AQ117" i="92"/>
  <c r="AQ119" i="92"/>
  <c r="AQ123" i="92"/>
  <c r="BG133" i="92"/>
  <c r="BH133" i="92" s="1"/>
  <c r="BX137" i="92"/>
  <c r="AY159" i="92"/>
  <c r="BB99" i="92"/>
  <c r="BT99" i="92"/>
  <c r="AO35" i="92"/>
  <c r="BX217" i="92"/>
  <c r="BG217" i="92"/>
  <c r="BH217" i="92" s="1"/>
  <c r="AO217" i="92"/>
  <c r="BT111" i="92"/>
  <c r="BB111" i="92"/>
  <c r="BP209" i="92"/>
  <c r="AW209" i="92"/>
  <c r="BL237" i="92"/>
  <c r="AS237" i="92"/>
  <c r="BX235" i="92"/>
  <c r="BG235" i="92"/>
  <c r="BH235" i="92" s="1"/>
  <c r="AO235" i="92"/>
  <c r="BT245" i="92"/>
  <c r="BB245" i="92"/>
  <c r="BP243" i="92"/>
  <c r="AW243" i="92"/>
  <c r="BT153" i="92"/>
  <c r="BB153" i="92"/>
  <c r="BV143" i="92"/>
  <c r="BD143" i="92"/>
  <c r="BE143" i="92" s="1"/>
  <c r="AM143" i="92"/>
  <c r="BJ71" i="92"/>
  <c r="AQ71" i="92"/>
  <c r="AM69" i="92"/>
  <c r="AY67" i="92"/>
  <c r="BN63" i="92"/>
  <c r="AO175" i="92"/>
  <c r="BG175" i="92"/>
  <c r="BH175" i="92" s="1"/>
  <c r="AU193" i="92"/>
  <c r="BN193" i="92"/>
  <c r="AY193" i="92"/>
  <c r="BN191" i="92"/>
  <c r="AU191" i="92"/>
  <c r="BZ189" i="92"/>
  <c r="AU187" i="92"/>
  <c r="BN187" i="92"/>
  <c r="AU185" i="92"/>
  <c r="BN185" i="92"/>
  <c r="AY185" i="92"/>
  <c r="BB185" i="92"/>
  <c r="BT185" i="92"/>
  <c r="BT183" i="92"/>
  <c r="BL183" i="92"/>
  <c r="AS183" i="92"/>
  <c r="BL181" i="92"/>
  <c r="BT181" i="92"/>
  <c r="AU175" i="92"/>
  <c r="BN175" i="92"/>
  <c r="BT173" i="92"/>
  <c r="BB173" i="92"/>
  <c r="AU171" i="92"/>
  <c r="BN171" i="92"/>
  <c r="BB171" i="92"/>
  <c r="AS159" i="92"/>
  <c r="AU159" i="92"/>
  <c r="BN159" i="92"/>
  <c r="BN157" i="92"/>
  <c r="AQ155" i="92"/>
  <c r="AY151" i="92"/>
  <c r="AO119" i="92"/>
  <c r="AM129" i="92"/>
  <c r="AM127" i="92"/>
  <c r="BD127" i="92"/>
  <c r="BE127" i="92" s="1"/>
  <c r="BV127" i="92"/>
  <c r="BB123" i="92"/>
  <c r="AM123" i="92"/>
  <c r="BD123" i="92"/>
  <c r="BE123" i="92" s="1"/>
  <c r="BV123" i="92"/>
  <c r="BD121" i="92"/>
  <c r="BE121" i="92" s="1"/>
  <c r="BV121" i="92"/>
  <c r="BB119" i="92"/>
  <c r="AM119" i="92"/>
  <c r="BD119" i="92"/>
  <c r="BE119" i="92" s="1"/>
  <c r="AS119" i="92"/>
  <c r="AM117" i="92"/>
  <c r="BD117" i="92"/>
  <c r="BE117" i="92" s="1"/>
  <c r="BV117" i="92"/>
  <c r="BZ117" i="92"/>
  <c r="BD115" i="92"/>
  <c r="BE115" i="92" s="1"/>
  <c r="BZ115" i="92"/>
  <c r="AS115" i="92"/>
  <c r="AU115" i="92"/>
  <c r="BB113" i="92"/>
  <c r="BD113" i="92"/>
  <c r="BE113" i="92" s="1"/>
  <c r="BV113" i="92"/>
  <c r="AS113" i="92"/>
  <c r="AU113" i="92"/>
  <c r="BN113" i="92"/>
  <c r="BG109" i="92"/>
  <c r="BH109" i="92" s="1"/>
  <c r="BB105" i="92"/>
  <c r="AU101" i="92"/>
  <c r="BN101" i="92"/>
  <c r="AO99" i="92"/>
  <c r="BT97" i="92"/>
  <c r="AS97" i="92"/>
  <c r="AU97" i="92"/>
  <c r="BT95" i="92"/>
  <c r="AU95" i="92"/>
  <c r="BN95" i="92"/>
  <c r="BD91" i="92"/>
  <c r="BE91" i="92" s="1"/>
  <c r="BJ89" i="92"/>
  <c r="BN89" i="92"/>
  <c r="BB83" i="92"/>
  <c r="BT83" i="92"/>
  <c r="BV81" i="92"/>
  <c r="BD81" i="92"/>
  <c r="BE81" i="92" s="1"/>
  <c r="BT77" i="92"/>
  <c r="BR83" i="92"/>
  <c r="AS77" i="92"/>
  <c r="BD85" i="92"/>
  <c r="BE85" i="92" s="1"/>
  <c r="BV85" i="92"/>
  <c r="BZ85" i="92"/>
  <c r="BL85" i="92"/>
  <c r="BL83" i="92"/>
  <c r="AS83" i="92"/>
  <c r="BZ83" i="92"/>
  <c r="AY79" i="92"/>
  <c r="BR79" i="92"/>
  <c r="AQ79" i="92"/>
  <c r="BJ79" i="92"/>
  <c r="BD75" i="92"/>
  <c r="BE75" i="92" s="1"/>
  <c r="BL51" i="92"/>
  <c r="BL33" i="92"/>
  <c r="BV69" i="92"/>
  <c r="BD69" i="92"/>
  <c r="BE69" i="92" s="1"/>
  <c r="AO41" i="92"/>
  <c r="BG41" i="92"/>
  <c r="BH41" i="92" s="1"/>
  <c r="AS31" i="92"/>
  <c r="AU31" i="92"/>
  <c r="AQ31" i="92"/>
  <c r="BJ31" i="92"/>
  <c r="BZ31" i="92"/>
  <c r="AO59" i="92"/>
  <c r="BG59" i="92"/>
  <c r="BH59" i="92" s="1"/>
  <c r="AU59" i="92"/>
  <c r="AM59" i="92"/>
  <c r="BD59" i="92"/>
  <c r="BE59" i="92" s="1"/>
  <c r="BV59" i="92"/>
  <c r="AY61" i="92"/>
  <c r="AS61" i="92"/>
  <c r="AU61" i="92"/>
  <c r="BJ61" i="92"/>
  <c r="BZ61" i="92"/>
  <c r="BB61" i="92"/>
  <c r="BP33" i="92"/>
  <c r="AW33" i="92"/>
  <c r="BN33" i="92"/>
  <c r="BN57" i="92"/>
  <c r="AQ57" i="92"/>
  <c r="BJ57" i="92"/>
  <c r="BZ57" i="92"/>
  <c r="AM57" i="92"/>
  <c r="BD57" i="92"/>
  <c r="BE57" i="92" s="1"/>
  <c r="BV57" i="92"/>
  <c r="AW57" i="92"/>
  <c r="AU55" i="92"/>
  <c r="BD55" i="92"/>
  <c r="BE55" i="92" s="1"/>
  <c r="BV55" i="92"/>
  <c r="BL55" i="92"/>
  <c r="AY53" i="92"/>
  <c r="AU51" i="92"/>
  <c r="BN51" i="92"/>
  <c r="AM51" i="92"/>
  <c r="BD51" i="92"/>
  <c r="BE51" i="92" s="1"/>
  <c r="AU49" i="92"/>
  <c r="BN49" i="92"/>
  <c r="AM49" i="92"/>
  <c r="BD49" i="92"/>
  <c r="BE49" i="92" s="1"/>
  <c r="BV49" i="92"/>
  <c r="BL43" i="92"/>
  <c r="BB43" i="92"/>
  <c r="AM41" i="92"/>
  <c r="BD41" i="92"/>
  <c r="BE41" i="92" s="1"/>
  <c r="BV41" i="92"/>
  <c r="BN39" i="92"/>
  <c r="BR39" i="92"/>
  <c r="AU37" i="92"/>
  <c r="BN37" i="92"/>
  <c r="AY37" i="92"/>
  <c r="BR37" i="92"/>
  <c r="AM37" i="92"/>
  <c r="BD37" i="92"/>
  <c r="BE37" i="92" s="1"/>
  <c r="BV37" i="92"/>
  <c r="AS37" i="92"/>
  <c r="BX35" i="92"/>
  <c r="BG35" i="92"/>
  <c r="BH35" i="92" s="1"/>
  <c r="BT33" i="92"/>
  <c r="BB33" i="92"/>
  <c r="BP31" i="92"/>
  <c r="AY31" i="92"/>
  <c r="BR31" i="92"/>
  <c r="BR157" i="92"/>
  <c r="BR187" i="92"/>
  <c r="BR213" i="92"/>
  <c r="BZ249" i="92"/>
  <c r="BZ27" i="93"/>
  <c r="AQ33" i="93"/>
  <c r="AU55" i="93"/>
  <c r="BR79" i="93"/>
  <c r="BD95" i="93"/>
  <c r="BE95" i="93" s="1"/>
  <c r="BZ57" i="94"/>
  <c r="BJ95" i="92"/>
  <c r="AS39" i="92"/>
  <c r="BL39" i="92"/>
  <c r="AS41" i="92"/>
  <c r="BL41" i="92"/>
  <c r="AS49" i="92"/>
  <c r="BL49" i="92"/>
  <c r="AS51" i="92"/>
  <c r="AS55" i="92"/>
  <c r="AS57" i="92"/>
  <c r="BL57" i="92"/>
  <c r="AS59" i="92"/>
  <c r="BL59" i="92"/>
  <c r="AW61" i="92"/>
  <c r="BP61" i="92"/>
  <c r="AW79" i="92"/>
  <c r="BP79" i="92"/>
  <c r="BB85" i="92"/>
  <c r="BT85" i="92"/>
  <c r="BT89" i="92"/>
  <c r="BB91" i="92"/>
  <c r="BB95" i="92"/>
  <c r="BB97" i="92"/>
  <c r="BT101" i="92"/>
  <c r="BB115" i="92"/>
  <c r="BT115" i="92"/>
  <c r="BN115" i="92"/>
  <c r="BT43" i="92"/>
  <c r="AU43" i="92"/>
  <c r="BN43" i="92"/>
  <c r="BB117" i="92"/>
  <c r="BT117" i="92"/>
  <c r="AU117" i="92"/>
  <c r="BT119" i="92"/>
  <c r="AU119" i="92"/>
  <c r="BN119" i="92"/>
  <c r="BT121" i="92"/>
  <c r="AU121" i="92"/>
  <c r="BN121" i="92"/>
  <c r="BT123" i="92"/>
  <c r="AU123" i="92"/>
  <c r="BN123" i="92"/>
  <c r="BB127" i="92"/>
  <c r="BT127" i="92"/>
  <c r="BN127" i="92"/>
  <c r="BB129" i="92"/>
  <c r="BT129" i="92"/>
  <c r="AO133" i="92"/>
  <c r="BX133" i="92"/>
  <c r="AY133" i="92"/>
  <c r="BR133" i="92"/>
  <c r="AO135" i="92"/>
  <c r="AY135" i="92"/>
  <c r="BR135" i="92"/>
  <c r="AO137" i="92"/>
  <c r="AY137" i="92"/>
  <c r="BR137" i="92"/>
  <c r="AS145" i="92"/>
  <c r="AM145" i="92"/>
  <c r="AS151" i="92"/>
  <c r="BL151" i="92"/>
  <c r="AM151" i="92"/>
  <c r="BD151" i="92"/>
  <c r="BE151" i="92" s="1"/>
  <c r="BV151" i="92"/>
  <c r="AS155" i="92"/>
  <c r="BL155" i="92"/>
  <c r="AS157" i="92"/>
  <c r="BL157" i="92"/>
  <c r="AM157" i="92"/>
  <c r="BL159" i="92"/>
  <c r="AM159" i="92"/>
  <c r="BD159" i="92"/>
  <c r="BE159" i="92" s="1"/>
  <c r="BV159" i="92"/>
  <c r="AS163" i="92"/>
  <c r="BL163" i="92"/>
  <c r="AM163" i="92"/>
  <c r="BD163" i="92"/>
  <c r="BE163" i="92" s="1"/>
  <c r="BV163" i="92"/>
  <c r="AS165" i="92"/>
  <c r="BL165" i="92"/>
  <c r="AM165" i="92"/>
  <c r="BV165" i="92"/>
  <c r="AS167" i="92"/>
  <c r="BL167" i="92"/>
  <c r="AM167" i="92"/>
  <c r="BD167" i="92"/>
  <c r="BE167" i="92" s="1"/>
  <c r="BV167" i="92"/>
  <c r="AS171" i="92"/>
  <c r="BL171" i="92"/>
  <c r="BD171" i="92"/>
  <c r="BE171" i="92" s="1"/>
  <c r="BV171" i="92"/>
  <c r="AS175" i="92"/>
  <c r="AM175" i="92"/>
  <c r="BD175" i="92"/>
  <c r="BE175" i="92" s="1"/>
  <c r="BV175" i="92"/>
  <c r="AS185" i="92"/>
  <c r="BL185" i="92"/>
  <c r="AM185" i="92"/>
  <c r="BD185" i="92"/>
  <c r="BE185" i="92" s="1"/>
  <c r="AS187" i="92"/>
  <c r="BL187" i="92"/>
  <c r="AM187" i="92"/>
  <c r="BD187" i="92"/>
  <c r="BE187" i="92" s="1"/>
  <c r="AS193" i="92"/>
  <c r="BL193" i="92"/>
  <c r="BD193" i="92"/>
  <c r="BE193" i="92" s="1"/>
  <c r="BV193" i="92"/>
  <c r="AQ205" i="92"/>
  <c r="BJ205" i="92"/>
  <c r="BZ205" i="92"/>
  <c r="BB207" i="92"/>
  <c r="BT207" i="92"/>
  <c r="BN207" i="92"/>
  <c r="BX211" i="92"/>
  <c r="AY211" i="92"/>
  <c r="BR211" i="92"/>
  <c r="AS213" i="92"/>
  <c r="BL213" i="92"/>
  <c r="BP215" i="92"/>
  <c r="AQ215" i="92"/>
  <c r="BJ215" i="92"/>
  <c r="BZ215" i="92"/>
  <c r="BT219" i="92"/>
  <c r="AU219" i="92"/>
  <c r="BN219" i="92"/>
  <c r="BG221" i="92"/>
  <c r="BH221" i="92" s="1"/>
  <c r="BX221" i="92"/>
  <c r="AY221" i="92"/>
  <c r="BR221" i="92"/>
  <c r="AS225" i="92"/>
  <c r="BL225" i="92"/>
  <c r="AM225" i="92"/>
  <c r="BV225" i="92"/>
  <c r="AS181" i="92"/>
  <c r="AW227" i="92"/>
  <c r="BP227" i="92"/>
  <c r="AQ227" i="92"/>
  <c r="BZ227" i="92"/>
  <c r="BB229" i="92"/>
  <c r="AU229" i="92"/>
  <c r="BN229" i="92"/>
  <c r="AO233" i="92"/>
  <c r="BG233" i="92"/>
  <c r="BH233" i="92" s="1"/>
  <c r="BX233" i="92"/>
  <c r="AY233" i="92"/>
  <c r="BR233" i="92"/>
  <c r="AS241" i="92"/>
  <c r="BL241" i="92"/>
  <c r="BD241" i="92"/>
  <c r="BE241" i="92" s="1"/>
  <c r="BJ247" i="92"/>
  <c r="BB249" i="92"/>
  <c r="BT249" i="92"/>
  <c r="AU249" i="92"/>
  <c r="BN249" i="92"/>
  <c r="BT21" i="93"/>
  <c r="AU21" i="93"/>
  <c r="BN21" i="93"/>
  <c r="BB27" i="93"/>
  <c r="BT27" i="93"/>
  <c r="AU27" i="93"/>
  <c r="BN27" i="93"/>
  <c r="BB33" i="93"/>
  <c r="BT33" i="93"/>
  <c r="AU33" i="93"/>
  <c r="BN33" i="93"/>
  <c r="BB37" i="93"/>
  <c r="BT37" i="93"/>
  <c r="AU37" i="93"/>
  <c r="BN37" i="93"/>
  <c r="BB39" i="93"/>
  <c r="BT39" i="93"/>
  <c r="AU39" i="93"/>
  <c r="BB41" i="93"/>
  <c r="BT41" i="93"/>
  <c r="AU41" i="93"/>
  <c r="BN41" i="93"/>
  <c r="BB49" i="93"/>
  <c r="BT49" i="93"/>
  <c r="BN49" i="93"/>
  <c r="BB51" i="93"/>
  <c r="BT51" i="93"/>
  <c r="AU51" i="93"/>
  <c r="BN51" i="93"/>
  <c r="AO53" i="93"/>
  <c r="BG53" i="93"/>
  <c r="BH53" i="93" s="1"/>
  <c r="BX53" i="93"/>
  <c r="AY53" i="93"/>
  <c r="BR53" i="93"/>
  <c r="BG55" i="93"/>
  <c r="BH55" i="93" s="1"/>
  <c r="BX55" i="93"/>
  <c r="AY55" i="93"/>
  <c r="BR55" i="93"/>
  <c r="BG57" i="93"/>
  <c r="BH57" i="93" s="1"/>
  <c r="BX57" i="93"/>
  <c r="AY57" i="93"/>
  <c r="BR57" i="93"/>
  <c r="BG59" i="93"/>
  <c r="BH59" i="93" s="1"/>
  <c r="BX59" i="93"/>
  <c r="AY59" i="93"/>
  <c r="BR59" i="93"/>
  <c r="BL61" i="93"/>
  <c r="AM61" i="93"/>
  <c r="BD61" i="93"/>
  <c r="BE61" i="93" s="1"/>
  <c r="AS79" i="93"/>
  <c r="BL79" i="93"/>
  <c r="AM79" i="93"/>
  <c r="BD79" i="93"/>
  <c r="BE79" i="93" s="1"/>
  <c r="BV79" i="93"/>
  <c r="AW85" i="93"/>
  <c r="BP85" i="93"/>
  <c r="AQ85" i="93"/>
  <c r="BJ85" i="93"/>
  <c r="AW89" i="93"/>
  <c r="BP89" i="93"/>
  <c r="AQ89" i="93"/>
  <c r="BZ89" i="93"/>
  <c r="AW91" i="93"/>
  <c r="BP91" i="93"/>
  <c r="AQ91" i="93"/>
  <c r="BJ91" i="93"/>
  <c r="BZ91" i="93"/>
  <c r="AW95" i="93"/>
  <c r="BP95" i="93"/>
  <c r="AQ95" i="93"/>
  <c r="BJ95" i="93"/>
  <c r="BZ95" i="93"/>
  <c r="AW97" i="93"/>
  <c r="BP97" i="93"/>
  <c r="AQ97" i="93"/>
  <c r="AW101" i="93"/>
  <c r="BP101" i="93"/>
  <c r="AQ101" i="93"/>
  <c r="BJ101" i="93"/>
  <c r="BZ101" i="93"/>
  <c r="BP111" i="93"/>
  <c r="AQ111" i="93"/>
  <c r="BJ111" i="93"/>
  <c r="AW113" i="93"/>
  <c r="BP113" i="93"/>
  <c r="AQ113" i="93"/>
  <c r="BJ113" i="93"/>
  <c r="BZ113" i="93"/>
  <c r="AW43" i="93"/>
  <c r="AQ43" i="93"/>
  <c r="BJ43" i="93"/>
  <c r="BZ43" i="93"/>
  <c r="AW115" i="93"/>
  <c r="BP115" i="93"/>
  <c r="AQ115" i="93"/>
  <c r="BJ115" i="93"/>
  <c r="BZ115" i="93"/>
  <c r="AW117" i="93"/>
  <c r="BP117" i="93"/>
  <c r="BJ117" i="93"/>
  <c r="BZ117" i="93"/>
  <c r="AW119" i="93"/>
  <c r="BP119" i="93"/>
  <c r="AQ119" i="93"/>
  <c r="BJ119" i="93"/>
  <c r="BZ119" i="93"/>
  <c r="AW121" i="93"/>
  <c r="BP121" i="93"/>
  <c r="AQ121" i="93"/>
  <c r="BZ121" i="93"/>
  <c r="AW125" i="93"/>
  <c r="BP125" i="93"/>
  <c r="AQ125" i="93"/>
  <c r="BJ125" i="93"/>
  <c r="BZ125" i="93"/>
  <c r="AW127" i="93"/>
  <c r="AQ127" i="93"/>
  <c r="BJ127" i="93"/>
  <c r="BB131" i="93"/>
  <c r="BT131" i="93"/>
  <c r="BN131" i="93"/>
  <c r="AO133" i="93"/>
  <c r="BG133" i="93"/>
  <c r="BH133" i="93" s="1"/>
  <c r="BX133" i="93"/>
  <c r="AY133" i="93"/>
  <c r="AS137" i="93"/>
  <c r="AM137" i="93"/>
  <c r="BD137" i="93"/>
  <c r="BE137" i="93" s="1"/>
  <c r="BV137" i="93"/>
  <c r="AW145" i="93"/>
  <c r="BP145" i="93"/>
  <c r="AQ145" i="93"/>
  <c r="BJ145" i="93"/>
  <c r="AW151" i="93"/>
  <c r="BP151" i="93"/>
  <c r="AW155" i="93"/>
  <c r="BP155" i="93"/>
  <c r="AQ155" i="93"/>
  <c r="BJ155" i="93"/>
  <c r="BZ155" i="93"/>
  <c r="AW157" i="93"/>
  <c r="BP157" i="93"/>
  <c r="BJ157" i="93"/>
  <c r="BZ157" i="93"/>
  <c r="AW159" i="93"/>
  <c r="BP159" i="93"/>
  <c r="AQ159" i="93"/>
  <c r="BJ159" i="93"/>
  <c r="BZ159" i="93"/>
  <c r="AW21" i="93"/>
  <c r="BP21" i="93"/>
  <c r="AW27" i="93"/>
  <c r="BP27" i="93"/>
  <c r="AW33" i="93"/>
  <c r="BP33" i="93"/>
  <c r="AW37" i="93"/>
  <c r="BP37" i="93"/>
  <c r="AW39" i="93"/>
  <c r="BP39" i="93"/>
  <c r="AW41" i="93"/>
  <c r="BP41" i="93"/>
  <c r="AW49" i="93"/>
  <c r="BP49" i="93"/>
  <c r="AW51" i="93"/>
  <c r="BP51" i="93"/>
  <c r="BB53" i="93"/>
  <c r="BT53" i="93"/>
  <c r="BB55" i="93"/>
  <c r="BB57" i="93"/>
  <c r="BT57" i="93"/>
  <c r="BB59" i="93"/>
  <c r="AO61" i="93"/>
  <c r="BX61" i="93"/>
  <c r="AO79" i="93"/>
  <c r="BG79" i="93"/>
  <c r="BH79" i="93" s="1"/>
  <c r="BX79" i="93"/>
  <c r="AS85" i="93"/>
  <c r="BL85" i="93"/>
  <c r="AS89" i="93"/>
  <c r="BL89" i="93"/>
  <c r="AS91" i="93"/>
  <c r="BL91" i="93"/>
  <c r="BD21" i="94"/>
  <c r="BE21" i="94" s="1"/>
  <c r="BV21" i="94"/>
  <c r="BV27" i="94"/>
  <c r="BV33" i="94"/>
  <c r="BV49" i="94"/>
  <c r="BD51" i="94"/>
  <c r="BE51" i="94" s="1"/>
  <c r="BG21" i="94"/>
  <c r="BH21" i="94" s="1"/>
  <c r="BX21" i="94"/>
  <c r="AO27" i="94"/>
  <c r="BG27" i="94"/>
  <c r="BH27" i="94" s="1"/>
  <c r="BX27" i="94"/>
  <c r="AO33" i="94"/>
  <c r="BG33" i="94"/>
  <c r="BH33" i="94" s="1"/>
  <c r="AO37" i="94"/>
  <c r="BG37" i="94"/>
  <c r="BH37" i="94" s="1"/>
  <c r="BX37" i="94"/>
  <c r="BG39" i="94"/>
  <c r="BH39" i="94" s="1"/>
  <c r="BX39" i="94"/>
  <c r="AO41" i="94"/>
  <c r="BG41" i="94"/>
  <c r="BH41" i="94" s="1"/>
  <c r="BX41" i="94"/>
  <c r="AO49" i="94"/>
  <c r="BX49" i="94"/>
  <c r="AO51" i="94"/>
  <c r="BG51" i="94"/>
  <c r="BH51" i="94" s="1"/>
  <c r="BX51" i="94"/>
  <c r="AS53" i="94"/>
  <c r="BL53" i="94"/>
  <c r="BL55" i="94"/>
  <c r="AS57" i="94"/>
  <c r="BL57" i="94"/>
  <c r="AS59" i="94"/>
  <c r="BL59" i="94"/>
  <c r="AW61" i="94"/>
  <c r="BP61" i="94"/>
  <c r="AW81" i="94"/>
  <c r="BP81" i="94"/>
  <c r="BB87" i="94"/>
  <c r="BT87" i="94"/>
  <c r="BB91" i="94"/>
  <c r="BT91" i="94"/>
  <c r="BB93" i="94"/>
  <c r="BT93" i="94"/>
  <c r="BB97" i="94"/>
  <c r="BT97" i="94"/>
  <c r="BB99" i="94"/>
  <c r="BT99" i="94"/>
  <c r="BB103" i="94"/>
  <c r="BT113" i="94"/>
  <c r="BB115" i="94"/>
  <c r="BB117" i="94"/>
  <c r="BT117" i="94"/>
  <c r="AW21" i="92"/>
  <c r="AW163" i="93"/>
  <c r="BP163" i="93"/>
  <c r="AQ163" i="93"/>
  <c r="BJ163" i="93"/>
  <c r="BZ163" i="93"/>
  <c r="AW165" i="93"/>
  <c r="BP165" i="93"/>
  <c r="BJ165" i="93"/>
  <c r="BZ165" i="93"/>
  <c r="BP169" i="93"/>
  <c r="AQ169" i="93"/>
  <c r="BJ169" i="93"/>
  <c r="BZ169" i="93"/>
  <c r="AW173" i="93"/>
  <c r="BP173" i="93"/>
  <c r="AQ173" i="93"/>
  <c r="BJ173" i="93"/>
  <c r="BZ173" i="93"/>
  <c r="AW177" i="93"/>
  <c r="BP177" i="93"/>
  <c r="BJ177" i="93"/>
  <c r="BZ177" i="93"/>
  <c r="AW185" i="93"/>
  <c r="BP185" i="93"/>
  <c r="BJ185" i="93"/>
  <c r="BZ185" i="93"/>
  <c r="AW187" i="93"/>
  <c r="BP187" i="93"/>
  <c r="AQ187" i="93"/>
  <c r="BJ187" i="93"/>
  <c r="AW195" i="93"/>
  <c r="AQ195" i="93"/>
  <c r="BJ195" i="93"/>
  <c r="BZ195" i="93"/>
  <c r="AW21" i="94"/>
  <c r="BP21" i="94"/>
  <c r="BJ21" i="94"/>
  <c r="BZ21" i="94"/>
  <c r="AW27" i="94"/>
  <c r="BP27" i="94"/>
  <c r="AQ27" i="94"/>
  <c r="BJ27" i="94"/>
  <c r="BZ27" i="94"/>
  <c r="AW33" i="94"/>
  <c r="AQ33" i="94"/>
  <c r="BJ33" i="94"/>
  <c r="BZ33" i="94"/>
  <c r="AW37" i="94"/>
  <c r="BP37" i="94"/>
  <c r="BZ37" i="94"/>
  <c r="AW39" i="94"/>
  <c r="BP39" i="94"/>
  <c r="AQ39" i="94"/>
  <c r="BZ39" i="94"/>
  <c r="AW41" i="94"/>
  <c r="AQ41" i="94"/>
  <c r="BJ41" i="94"/>
  <c r="BZ41" i="94"/>
  <c r="AW49" i="94"/>
  <c r="AQ49" i="94"/>
  <c r="BP51" i="94"/>
  <c r="AQ51" i="94"/>
  <c r="BB53" i="94"/>
  <c r="BT53" i="94"/>
  <c r="AU53" i="94"/>
  <c r="BN53" i="94"/>
  <c r="BT55" i="94"/>
  <c r="AU55" i="94"/>
  <c r="BN55" i="94"/>
  <c r="BT59" i="94"/>
  <c r="BX61" i="94"/>
  <c r="AY61" i="94"/>
  <c r="BX81" i="94"/>
  <c r="BL87" i="94"/>
  <c r="AM87" i="94"/>
  <c r="BD97" i="94"/>
  <c r="BE97" i="94" s="1"/>
  <c r="BL99" i="94"/>
  <c r="AS113" i="94"/>
  <c r="AS21" i="95"/>
  <c r="BL21" i="95"/>
  <c r="AS27" i="95"/>
  <c r="BL27" i="95"/>
  <c r="AS33" i="95"/>
  <c r="BL33" i="95"/>
  <c r="AS37" i="95"/>
  <c r="BL37" i="95"/>
  <c r="BL39" i="95"/>
  <c r="AS41" i="95"/>
  <c r="BL41" i="95"/>
  <c r="AS49" i="95"/>
  <c r="BL49" i="95"/>
  <c r="AW51" i="95"/>
  <c r="BP51" i="95"/>
  <c r="AW53" i="95"/>
  <c r="BP53" i="95"/>
  <c r="AW55" i="95"/>
  <c r="BP55" i="95"/>
  <c r="BP57" i="95"/>
  <c r="AS95" i="93"/>
  <c r="BL95" i="93"/>
  <c r="AS97" i="93"/>
  <c r="AS101" i="93"/>
  <c r="BL101" i="93"/>
  <c r="AS111" i="93"/>
  <c r="BL111" i="93"/>
  <c r="AS113" i="93"/>
  <c r="BL113" i="93"/>
  <c r="BL43" i="93"/>
  <c r="AS115" i="93"/>
  <c r="BL115" i="93"/>
  <c r="AS117" i="93"/>
  <c r="BL117" i="93"/>
  <c r="AS119" i="93"/>
  <c r="BL119" i="93"/>
  <c r="AY121" i="93"/>
  <c r="BR121" i="93"/>
  <c r="AS121" i="93"/>
  <c r="BL121" i="93"/>
  <c r="BR125" i="93"/>
  <c r="BL125" i="93"/>
  <c r="AY127" i="93"/>
  <c r="AS127" i="93"/>
  <c r="BL127" i="93"/>
  <c r="AM131" i="93"/>
  <c r="BV131" i="93"/>
  <c r="AW131" i="93"/>
  <c r="BP131" i="93"/>
  <c r="AQ133" i="93"/>
  <c r="BJ133" i="93"/>
  <c r="BZ133" i="93"/>
  <c r="BT133" i="93"/>
  <c r="AU137" i="93"/>
  <c r="AO137" i="93"/>
  <c r="BX137" i="93"/>
  <c r="AY145" i="93"/>
  <c r="BR145" i="93"/>
  <c r="AS145" i="93"/>
  <c r="BL145" i="93"/>
  <c r="AY151" i="93"/>
  <c r="BR151" i="93"/>
  <c r="AY155" i="93"/>
  <c r="BR155" i="93"/>
  <c r="AS155" i="93"/>
  <c r="BL155" i="93"/>
  <c r="AY157" i="93"/>
  <c r="BR157" i="93"/>
  <c r="AS157" i="93"/>
  <c r="BL157" i="93"/>
  <c r="AY159" i="93"/>
  <c r="BR159" i="93"/>
  <c r="AS159" i="93"/>
  <c r="BL159" i="93"/>
  <c r="AY163" i="93"/>
  <c r="BR163" i="93"/>
  <c r="AS163" i="93"/>
  <c r="BL163" i="93"/>
  <c r="AY165" i="93"/>
  <c r="BR165" i="93"/>
  <c r="BL165" i="93"/>
  <c r="AY169" i="93"/>
  <c r="BR169" i="93"/>
  <c r="AS169" i="93"/>
  <c r="BL169" i="93"/>
  <c r="AY173" i="93"/>
  <c r="BR173" i="93"/>
  <c r="BL173" i="93"/>
  <c r="AY177" i="93"/>
  <c r="BR177" i="93"/>
  <c r="AS177" i="93"/>
  <c r="BL177" i="93"/>
  <c r="BR185" i="93"/>
  <c r="AS185" i="93"/>
  <c r="BL185" i="93"/>
  <c r="AY187" i="93"/>
  <c r="BR187" i="93"/>
  <c r="AS187" i="93"/>
  <c r="AY195" i="93"/>
  <c r="BR195" i="93"/>
  <c r="AS195" i="93"/>
  <c r="AY181" i="93"/>
  <c r="BR181" i="93"/>
  <c r="AS21" i="94"/>
  <c r="BL21" i="94"/>
  <c r="AS27" i="94"/>
  <c r="BL27" i="94"/>
  <c r="AS33" i="94"/>
  <c r="BL33" i="94"/>
  <c r="AS37" i="94"/>
  <c r="BL37" i="94"/>
  <c r="AS39" i="94"/>
  <c r="BL39" i="94"/>
  <c r="AS41" i="94"/>
  <c r="BL41" i="94"/>
  <c r="AS49" i="94"/>
  <c r="BL49" i="94"/>
  <c r="AS51" i="94"/>
  <c r="BL51" i="94"/>
  <c r="AW53" i="94"/>
  <c r="BP53" i="94"/>
  <c r="AW55" i="94"/>
  <c r="BP55" i="94"/>
  <c r="AW57" i="94"/>
  <c r="BP57" i="94"/>
  <c r="AW59" i="94"/>
  <c r="BP59" i="94"/>
  <c r="BB61" i="94"/>
  <c r="BT61" i="94"/>
  <c r="BB81" i="94"/>
  <c r="BT81" i="94"/>
  <c r="AO87" i="94"/>
  <c r="BG87" i="94"/>
  <c r="BH87" i="94" s="1"/>
  <c r="BX87" i="94"/>
  <c r="AO91" i="94"/>
  <c r="BG91" i="94"/>
  <c r="BH91" i="94" s="1"/>
  <c r="BX91" i="94"/>
  <c r="AO93" i="94"/>
  <c r="BG93" i="94"/>
  <c r="BH93" i="94" s="1"/>
  <c r="BX93" i="94"/>
  <c r="AO97" i="94"/>
  <c r="BG97" i="94"/>
  <c r="BH97" i="94" s="1"/>
  <c r="BX97" i="94"/>
  <c r="AO99" i="94"/>
  <c r="BG99" i="94"/>
  <c r="BH99" i="94" s="1"/>
  <c r="BX99" i="94"/>
  <c r="AO103" i="94"/>
  <c r="BX121" i="94"/>
  <c r="AO123" i="94"/>
  <c r="BG123" i="94"/>
  <c r="BH123" i="94" s="1"/>
  <c r="BX123" i="94"/>
  <c r="BN127" i="94"/>
  <c r="AO127" i="94"/>
  <c r="BG127" i="94"/>
  <c r="BH127" i="94" s="1"/>
  <c r="BX127" i="94"/>
  <c r="BN129" i="94"/>
  <c r="BX129" i="94"/>
  <c r="AY133" i="94"/>
  <c r="BR133" i="94"/>
  <c r="AS133" i="94"/>
  <c r="BL133" i="94"/>
  <c r="AM135" i="94"/>
  <c r="BD135" i="94"/>
  <c r="BE135" i="94" s="1"/>
  <c r="BV135" i="94"/>
  <c r="BP135" i="94"/>
  <c r="AQ139" i="94"/>
  <c r="BJ139" i="94"/>
  <c r="BZ139" i="94"/>
  <c r="BB139" i="94"/>
  <c r="BT139" i="94"/>
  <c r="AU147" i="94"/>
  <c r="BN147" i="94"/>
  <c r="BG147" i="94"/>
  <c r="BH147" i="94" s="1"/>
  <c r="BX147" i="94"/>
  <c r="AU153" i="94"/>
  <c r="BN153" i="94"/>
  <c r="AU157" i="94"/>
  <c r="BN157" i="94"/>
  <c r="AO157" i="94"/>
  <c r="BG157" i="94"/>
  <c r="BH157" i="94" s="1"/>
  <c r="BX157" i="94"/>
  <c r="AU159" i="94"/>
  <c r="BN159" i="94"/>
  <c r="AO159" i="94"/>
  <c r="BG159" i="94"/>
  <c r="BH159" i="94" s="1"/>
  <c r="BX159" i="94"/>
  <c r="AU161" i="94"/>
  <c r="BT119" i="94"/>
  <c r="BB121" i="94"/>
  <c r="BT121" i="94"/>
  <c r="BB123" i="94"/>
  <c r="BT123" i="94"/>
  <c r="AM153" i="94"/>
  <c r="BD153" i="94"/>
  <c r="BE153" i="94" s="1"/>
  <c r="BV153" i="94"/>
  <c r="AW153" i="94"/>
  <c r="AY23" i="102"/>
  <c r="BR23" i="102"/>
  <c r="AY29" i="102"/>
  <c r="BR29" i="102"/>
  <c r="AY35" i="102"/>
  <c r="BR35" i="102"/>
  <c r="AY41" i="102"/>
  <c r="BR41" i="102"/>
  <c r="AY43" i="102"/>
  <c r="BR43" i="102"/>
  <c r="AY51" i="102"/>
  <c r="BR51" i="102"/>
  <c r="AM53" i="102"/>
  <c r="BD53" i="102"/>
  <c r="BE53" i="102" s="1"/>
  <c r="BV53" i="102"/>
  <c r="AM55" i="102"/>
  <c r="BD55" i="102"/>
  <c r="BE55" i="102" s="1"/>
  <c r="BV55" i="102"/>
  <c r="AM57" i="102"/>
  <c r="BD57" i="102"/>
  <c r="BE57" i="102" s="1"/>
  <c r="BV57" i="102"/>
  <c r="AM59" i="102"/>
  <c r="BD59" i="102"/>
  <c r="BE59" i="102" s="1"/>
  <c r="BV59" i="102"/>
  <c r="AQ61" i="102"/>
  <c r="BJ61" i="102"/>
  <c r="BZ61" i="102"/>
  <c r="AQ79" i="102"/>
  <c r="BJ79" i="102"/>
  <c r="BZ79" i="102"/>
  <c r="AU81" i="102"/>
  <c r="BN81" i="102"/>
  <c r="AU85" i="102"/>
  <c r="BN85" i="102"/>
  <c r="AU87" i="102"/>
  <c r="BN87" i="102"/>
  <c r="AU91" i="102"/>
  <c r="BN91" i="102"/>
  <c r="AU93" i="102"/>
  <c r="BN93" i="102"/>
  <c r="AU97" i="102"/>
  <c r="BN97" i="102"/>
  <c r="AU105" i="102"/>
  <c r="BN105" i="102"/>
  <c r="AU45" i="102"/>
  <c r="BN45" i="102"/>
  <c r="AU149" i="102"/>
  <c r="AU177" i="102"/>
  <c r="BN177" i="102"/>
  <c r="AU185" i="102"/>
  <c r="BN185" i="102"/>
  <c r="AU171" i="102"/>
  <c r="BB59" i="95"/>
  <c r="BT59" i="95"/>
  <c r="BB77" i="95"/>
  <c r="BT77" i="95"/>
  <c r="AO83" i="95"/>
  <c r="BG83" i="95"/>
  <c r="BH83" i="95" s="1"/>
  <c r="BX83" i="95"/>
  <c r="AO87" i="95"/>
  <c r="BG87" i="95"/>
  <c r="BH87" i="95" s="1"/>
  <c r="BX87" i="95"/>
  <c r="AO89" i="95"/>
  <c r="BG89" i="95"/>
  <c r="BH89" i="95" s="1"/>
  <c r="BX89" i="95"/>
  <c r="AO93" i="95"/>
  <c r="BG93" i="95"/>
  <c r="BH93" i="95" s="1"/>
  <c r="BX93" i="95"/>
  <c r="AO95" i="95"/>
  <c r="BG95" i="95"/>
  <c r="BH95" i="95" s="1"/>
  <c r="BX95" i="95"/>
  <c r="AO99" i="95"/>
  <c r="BG99" i="95"/>
  <c r="BH99" i="95" s="1"/>
  <c r="BX99" i="95"/>
  <c r="AO109" i="95"/>
  <c r="BG109" i="95"/>
  <c r="BH109" i="95" s="1"/>
  <c r="BX109" i="95"/>
  <c r="AO111" i="95"/>
  <c r="BG111" i="95"/>
  <c r="BH111" i="95" s="1"/>
  <c r="BX111" i="95"/>
  <c r="AO43" i="95"/>
  <c r="BG43" i="95"/>
  <c r="BH43" i="95" s="1"/>
  <c r="BX43" i="95"/>
  <c r="AO113" i="95"/>
  <c r="BX113" i="95"/>
  <c r="AO115" i="95"/>
  <c r="BG115" i="95"/>
  <c r="BH115" i="95" s="1"/>
  <c r="BX115" i="95"/>
  <c r="AO117" i="95"/>
  <c r="BG117" i="95"/>
  <c r="BH117" i="95" s="1"/>
  <c r="BX117" i="95"/>
  <c r="AO121" i="95"/>
  <c r="BG121" i="95"/>
  <c r="BH121" i="95" s="1"/>
  <c r="BX121" i="95"/>
  <c r="AO123" i="95"/>
  <c r="BG123" i="95"/>
  <c r="BH123" i="95" s="1"/>
  <c r="BX123" i="95"/>
  <c r="AS127" i="95"/>
  <c r="BL127" i="95"/>
  <c r="AW129" i="95"/>
  <c r="BP129" i="95"/>
  <c r="BB133" i="95"/>
  <c r="BT133" i="95"/>
  <c r="AO141" i="95"/>
  <c r="BG141" i="95"/>
  <c r="BH141" i="95" s="1"/>
  <c r="BX141" i="95"/>
  <c r="AO147" i="95"/>
  <c r="BG147" i="95"/>
  <c r="BH147" i="95" s="1"/>
  <c r="BX147" i="95"/>
  <c r="AO151" i="95"/>
  <c r="BG151" i="95"/>
  <c r="BH151" i="95" s="1"/>
  <c r="BX151" i="95"/>
  <c r="AO153" i="95"/>
  <c r="BG153" i="95"/>
  <c r="BH153" i="95" s="1"/>
  <c r="BX153" i="95"/>
  <c r="AO155" i="95"/>
  <c r="BG155" i="95"/>
  <c r="BH155" i="95" s="1"/>
  <c r="BX155" i="95"/>
  <c r="AO159" i="95"/>
  <c r="BG159" i="95"/>
  <c r="BH159" i="95" s="1"/>
  <c r="BX159" i="95"/>
  <c r="BX161" i="95"/>
  <c r="AO165" i="95"/>
  <c r="BG165" i="95"/>
  <c r="BH165" i="95" s="1"/>
  <c r="BX165" i="95"/>
  <c r="AO169" i="95"/>
  <c r="BG169" i="95"/>
  <c r="BH169" i="95" s="1"/>
  <c r="BX169" i="95"/>
  <c r="AO173" i="95"/>
  <c r="BG173" i="95"/>
  <c r="BH173" i="95" s="1"/>
  <c r="BX173" i="95"/>
  <c r="AO181" i="95"/>
  <c r="BG181" i="95"/>
  <c r="BH181" i="95" s="1"/>
  <c r="BX181" i="95"/>
  <c r="AO183" i="95"/>
  <c r="BG183" i="95"/>
  <c r="BH183" i="95" s="1"/>
  <c r="BX183" i="95"/>
  <c r="AO191" i="95"/>
  <c r="BG191" i="95"/>
  <c r="BH191" i="95" s="1"/>
  <c r="AO177" i="95"/>
  <c r="BX177" i="95"/>
  <c r="BT21" i="97"/>
  <c r="BB27" i="97"/>
  <c r="BB33" i="97"/>
  <c r="BT33" i="97"/>
  <c r="BT37" i="97"/>
  <c r="BB39" i="97"/>
  <c r="BT39" i="97"/>
  <c r="BB41" i="97"/>
  <c r="BT41" i="97"/>
  <c r="BB49" i="97"/>
  <c r="BT49" i="97"/>
  <c r="AO51" i="97"/>
  <c r="BG51" i="97"/>
  <c r="BH51" i="97" s="1"/>
  <c r="BX51" i="97"/>
  <c r="AO53" i="97"/>
  <c r="BG53" i="97"/>
  <c r="BH53" i="97" s="1"/>
  <c r="AO55" i="97"/>
  <c r="BX55" i="97"/>
  <c r="AO57" i="97"/>
  <c r="BX57" i="97"/>
  <c r="AS59" i="97"/>
  <c r="BL59" i="97"/>
  <c r="AS77" i="97"/>
  <c r="BL77" i="97"/>
  <c r="BL21" i="99"/>
  <c r="BL27" i="99"/>
  <c r="AS33" i="99"/>
  <c r="BL33" i="99"/>
  <c r="AS39" i="99"/>
  <c r="BL39" i="99"/>
  <c r="AS41" i="99"/>
  <c r="AS43" i="99"/>
  <c r="AS51" i="99"/>
  <c r="AW53" i="99"/>
  <c r="BP53" i="99"/>
  <c r="AW55" i="99"/>
  <c r="BP57" i="99"/>
  <c r="BP59" i="99"/>
  <c r="BB61" i="99"/>
  <c r="BT61" i="99"/>
  <c r="BT79" i="99"/>
  <c r="AO85" i="99"/>
  <c r="BG85" i="99"/>
  <c r="BH85" i="99" s="1"/>
  <c r="AO41" i="101"/>
  <c r="BG41" i="101"/>
  <c r="BH41" i="101" s="1"/>
  <c r="AO43" i="101"/>
  <c r="BG43" i="101"/>
  <c r="BH43" i="101" s="1"/>
  <c r="BX53" i="101"/>
  <c r="AS59" i="101"/>
  <c r="BL61" i="101"/>
  <c r="BP63" i="101"/>
  <c r="BB95" i="101"/>
  <c r="BT99" i="101"/>
  <c r="BB47" i="101"/>
  <c r="BB109" i="101"/>
  <c r="BT109" i="101"/>
  <c r="BB111" i="101"/>
  <c r="BT111" i="101"/>
  <c r="BB113" i="101"/>
  <c r="BG123" i="101"/>
  <c r="BH123" i="101" s="1"/>
  <c r="BL125" i="101"/>
  <c r="AW129" i="101"/>
  <c r="BP129" i="101"/>
  <c r="BB137" i="101"/>
  <c r="BT137" i="101"/>
  <c r="BB143" i="101"/>
  <c r="BT147" i="101"/>
  <c r="BT151" i="101"/>
  <c r="BB155" i="101"/>
  <c r="BT157" i="101"/>
  <c r="BB171" i="101"/>
  <c r="BB187" i="101"/>
  <c r="BN161" i="94"/>
  <c r="AO161" i="94"/>
  <c r="BG161" i="94"/>
  <c r="BH161" i="94" s="1"/>
  <c r="BX161" i="94"/>
  <c r="AU165" i="94"/>
  <c r="BN165" i="94"/>
  <c r="AO165" i="94"/>
  <c r="BG165" i="94"/>
  <c r="BH165" i="94" s="1"/>
  <c r="BX165" i="94"/>
  <c r="AU167" i="94"/>
  <c r="BN167" i="94"/>
  <c r="AO167" i="94"/>
  <c r="BG167" i="94"/>
  <c r="BH167" i="94" s="1"/>
  <c r="BX167" i="94"/>
  <c r="BN171" i="94"/>
  <c r="AO171" i="94"/>
  <c r="BG171" i="94"/>
  <c r="BH171" i="94" s="1"/>
  <c r="BX171" i="94"/>
  <c r="AU175" i="94"/>
  <c r="BN175" i="94"/>
  <c r="AO175" i="94"/>
  <c r="BG175" i="94"/>
  <c r="BH175" i="94" s="1"/>
  <c r="BX175" i="94"/>
  <c r="AU179" i="94"/>
  <c r="AO179" i="94"/>
  <c r="BG179" i="94"/>
  <c r="BH179" i="94" s="1"/>
  <c r="BX179" i="94"/>
  <c r="AU187" i="94"/>
  <c r="BN187" i="94"/>
  <c r="AU197" i="94"/>
  <c r="BN197" i="94"/>
  <c r="AU183" i="94"/>
  <c r="BN183" i="94"/>
  <c r="AO113" i="98"/>
  <c r="BG113" i="98"/>
  <c r="BH113" i="98" s="1"/>
  <c r="AO115" i="98"/>
  <c r="BX115" i="98"/>
  <c r="AO119" i="98"/>
  <c r="BG119" i="98"/>
  <c r="BH119" i="98" s="1"/>
  <c r="BG149" i="98"/>
  <c r="BH149" i="98" s="1"/>
  <c r="BX149" i="98"/>
  <c r="AU173" i="98"/>
  <c r="AW23" i="102"/>
  <c r="BP23" i="102"/>
  <c r="AW29" i="102"/>
  <c r="BP29" i="102"/>
  <c r="AW35" i="102"/>
  <c r="BP35" i="102"/>
  <c r="AW41" i="102"/>
  <c r="BP41" i="102"/>
  <c r="AW43" i="102"/>
  <c r="BP43" i="102"/>
  <c r="AW51" i="102"/>
  <c r="BP51" i="102"/>
  <c r="BT53" i="102"/>
  <c r="BB55" i="102"/>
  <c r="BT55" i="102"/>
  <c r="BT57" i="102"/>
  <c r="BB59" i="102"/>
  <c r="BT59" i="102"/>
  <c r="AO61" i="102"/>
  <c r="BX61" i="102"/>
  <c r="AO79" i="102"/>
  <c r="BG79" i="102"/>
  <c r="BH79" i="102" s="1"/>
  <c r="BX79" i="102"/>
  <c r="AS81" i="102"/>
  <c r="BL81" i="102"/>
  <c r="AS85" i="102"/>
  <c r="BL85" i="102"/>
  <c r="AS87" i="102"/>
  <c r="AS91" i="102"/>
  <c r="BL91" i="102"/>
  <c r="AS93" i="102"/>
  <c r="AS97" i="102"/>
  <c r="AS105" i="102"/>
  <c r="BL105" i="102"/>
  <c r="AS45" i="102"/>
  <c r="BL45" i="102"/>
  <c r="BL107" i="102"/>
  <c r="AS109" i="102"/>
  <c r="BL109" i="102"/>
  <c r="AS111" i="102"/>
  <c r="BL111" i="102"/>
  <c r="AS115" i="102"/>
  <c r="BL115" i="102"/>
  <c r="AS117" i="102"/>
  <c r="AQ21" i="99"/>
  <c r="BJ21" i="99"/>
  <c r="AQ27" i="99"/>
  <c r="BJ27" i="99"/>
  <c r="BZ27" i="99"/>
  <c r="AQ33" i="99"/>
  <c r="BJ33" i="99"/>
  <c r="BZ33" i="99"/>
  <c r="AQ39" i="99"/>
  <c r="BJ39" i="99"/>
  <c r="BZ39" i="99"/>
  <c r="AQ41" i="99"/>
  <c r="BJ41" i="99"/>
  <c r="BZ41" i="99"/>
  <c r="AQ43" i="99"/>
  <c r="BJ43" i="99"/>
  <c r="BZ43" i="99"/>
  <c r="AQ51" i="99"/>
  <c r="BZ51" i="99"/>
  <c r="BN53" i="99"/>
  <c r="AU55" i="99"/>
  <c r="BN55" i="99"/>
  <c r="AU59" i="99"/>
  <c r="BN59" i="99"/>
  <c r="AY61" i="99"/>
  <c r="BR61" i="99"/>
  <c r="AY79" i="99"/>
  <c r="BR79" i="99"/>
  <c r="BD85" i="99"/>
  <c r="BE85" i="99" s="1"/>
  <c r="BV85" i="99"/>
  <c r="AM89" i="99"/>
  <c r="BD89" i="99"/>
  <c r="BE89" i="99" s="1"/>
  <c r="BV89" i="99"/>
  <c r="AM91" i="99"/>
  <c r="BD91" i="99"/>
  <c r="BE91" i="99" s="1"/>
  <c r="BV91" i="99"/>
  <c r="AM95" i="99"/>
  <c r="BD95" i="99"/>
  <c r="BE95" i="99" s="1"/>
  <c r="BV95" i="99"/>
  <c r="AM97" i="99"/>
  <c r="BD97" i="99"/>
  <c r="BE97" i="99" s="1"/>
  <c r="BV97" i="99"/>
  <c r="AM101" i="99"/>
  <c r="BD101" i="99"/>
  <c r="BE101" i="99" s="1"/>
  <c r="BV101" i="99"/>
  <c r="AM109" i="99"/>
  <c r="BD109" i="99"/>
  <c r="BE109" i="99" s="1"/>
  <c r="AM45" i="99"/>
  <c r="BD45" i="99"/>
  <c r="BE45" i="99" s="1"/>
  <c r="BV45" i="99"/>
  <c r="BV111" i="99"/>
  <c r="AM113" i="99"/>
  <c r="BD113" i="99"/>
  <c r="BE113" i="99" s="1"/>
  <c r="BN51" i="103"/>
  <c r="AY55" i="103"/>
  <c r="BV79" i="103"/>
  <c r="AQ81" i="103"/>
  <c r="AM21" i="98"/>
  <c r="BD21" i="98"/>
  <c r="BE21" i="98" s="1"/>
  <c r="BV21" i="98"/>
  <c r="BD27" i="98"/>
  <c r="BE27" i="98" s="1"/>
  <c r="BV27" i="98"/>
  <c r="AM33" i="98"/>
  <c r="BD33" i="98"/>
  <c r="BE33" i="98" s="1"/>
  <c r="BV33" i="98"/>
  <c r="AM39" i="98"/>
  <c r="BD39" i="98"/>
  <c r="BE39" i="98" s="1"/>
  <c r="BV39" i="98"/>
  <c r="AM41" i="98"/>
  <c r="BV41" i="98"/>
  <c r="AM43" i="98"/>
  <c r="BD43" i="98"/>
  <c r="BE43" i="98" s="1"/>
  <c r="BV43" i="98"/>
  <c r="AM51" i="98"/>
  <c r="BD51" i="98"/>
  <c r="BE51" i="98" s="1"/>
  <c r="BV51" i="98"/>
  <c r="AQ53" i="98"/>
  <c r="BJ53" i="98"/>
  <c r="BZ53" i="98"/>
  <c r="AQ55" i="98"/>
  <c r="BJ55" i="98"/>
  <c r="BZ55" i="98"/>
  <c r="AQ57" i="98"/>
  <c r="BJ57" i="98"/>
  <c r="AQ59" i="98"/>
  <c r="BJ59" i="98"/>
  <c r="BZ59" i="98"/>
  <c r="AW191" i="95"/>
  <c r="BP191" i="95"/>
  <c r="BP177" i="95"/>
  <c r="BP41" i="96"/>
  <c r="AS21" i="97"/>
  <c r="BL21" i="97"/>
  <c r="AS27" i="97"/>
  <c r="BL27" i="97"/>
  <c r="AS33" i="97"/>
  <c r="BL33" i="97"/>
  <c r="AS37" i="97"/>
  <c r="BL37" i="97"/>
  <c r="AS39" i="97"/>
  <c r="BL39" i="97"/>
  <c r="AS41" i="97"/>
  <c r="BL41" i="97"/>
  <c r="AS49" i="97"/>
  <c r="BL49" i="97"/>
  <c r="BP51" i="97"/>
  <c r="AW53" i="97"/>
  <c r="BP53" i="97"/>
  <c r="AW55" i="97"/>
  <c r="BP55" i="97"/>
  <c r="AW57" i="97"/>
  <c r="BP57" i="97"/>
  <c r="BB59" i="97"/>
  <c r="BT59" i="97"/>
  <c r="BB77" i="97"/>
  <c r="BT77" i="97"/>
  <c r="AO83" i="97"/>
  <c r="BG83" i="97"/>
  <c r="BH83" i="97" s="1"/>
  <c r="BX83" i="97"/>
  <c r="AO87" i="97"/>
  <c r="BG87" i="97"/>
  <c r="BH87" i="97" s="1"/>
  <c r="BX87" i="97"/>
  <c r="AO89" i="97"/>
  <c r="BG89" i="97"/>
  <c r="BH89" i="97" s="1"/>
  <c r="BX89" i="97"/>
  <c r="AO93" i="97"/>
  <c r="BG93" i="97"/>
  <c r="BH93" i="97" s="1"/>
  <c r="BX93" i="97"/>
  <c r="AO95" i="97"/>
  <c r="BG95" i="97"/>
  <c r="BH95" i="97" s="1"/>
  <c r="BX95" i="97"/>
  <c r="AO99" i="97"/>
  <c r="BX99" i="97"/>
  <c r="AO107" i="97"/>
  <c r="BG107" i="97"/>
  <c r="BH107" i="97" s="1"/>
  <c r="BX107" i="97"/>
  <c r="AO109" i="97"/>
  <c r="BG109" i="97"/>
  <c r="BH109" i="97" s="1"/>
  <c r="BX109" i="97"/>
  <c r="AO111" i="97"/>
  <c r="BG111" i="97"/>
  <c r="BH111" i="97" s="1"/>
  <c r="BX111" i="97"/>
  <c r="AO113" i="97"/>
  <c r="BG113" i="97"/>
  <c r="BH113" i="97" s="1"/>
  <c r="BX113" i="97"/>
  <c r="AO115" i="97"/>
  <c r="BG115" i="97"/>
  <c r="BH115" i="97" s="1"/>
  <c r="BX115" i="97"/>
  <c r="AO119" i="97"/>
  <c r="BG119" i="97"/>
  <c r="BH119" i="97" s="1"/>
  <c r="BX119" i="97"/>
  <c r="AO121" i="97"/>
  <c r="BG121" i="97"/>
  <c r="BH121" i="97" s="1"/>
  <c r="BX121" i="97"/>
  <c r="AS125" i="97"/>
  <c r="BL125" i="97"/>
  <c r="BP127" i="97"/>
  <c r="BB131" i="97"/>
  <c r="BT131" i="97"/>
  <c r="BG139" i="97"/>
  <c r="BH139" i="97" s="1"/>
  <c r="BX139" i="97"/>
  <c r="AO145" i="97"/>
  <c r="BG145" i="97"/>
  <c r="BH145" i="97" s="1"/>
  <c r="AO149" i="97"/>
  <c r="BG149" i="97"/>
  <c r="BH149" i="97" s="1"/>
  <c r="BX149" i="97"/>
  <c r="AO151" i="97"/>
  <c r="BG151" i="97"/>
  <c r="BH151" i="97" s="1"/>
  <c r="BX151" i="97"/>
  <c r="AO153" i="97"/>
  <c r="BG153" i="97"/>
  <c r="BX153" i="97"/>
  <c r="AO157" i="97"/>
  <c r="BG157" i="97"/>
  <c r="BH157" i="97" s="1"/>
  <c r="BX157" i="97"/>
  <c r="BG159" i="97"/>
  <c r="BH159" i="97" s="1"/>
  <c r="BX159" i="97"/>
  <c r="BX163" i="97"/>
  <c r="AO167" i="97"/>
  <c r="BG167" i="97"/>
  <c r="BH167" i="97" s="1"/>
  <c r="BX167" i="97"/>
  <c r="AO171" i="97"/>
  <c r="AO177" i="97"/>
  <c r="BX177" i="97"/>
  <c r="AO179" i="97"/>
  <c r="BG179" i="97"/>
  <c r="BH179" i="97" s="1"/>
  <c r="BX179" i="97"/>
  <c r="AO187" i="97"/>
  <c r="BG187" i="97"/>
  <c r="BH187" i="97" s="1"/>
  <c r="BX187" i="97"/>
  <c r="AO173" i="97"/>
  <c r="BG173" i="97"/>
  <c r="BH173" i="97" s="1"/>
  <c r="BX173" i="97"/>
  <c r="BB29" i="100"/>
  <c r="BT29" i="100"/>
  <c r="BB35" i="100"/>
  <c r="BB45" i="100"/>
  <c r="BT45" i="100"/>
  <c r="BT53" i="100"/>
  <c r="BG55" i="100"/>
  <c r="BH55" i="100" s="1"/>
  <c r="BX55" i="100"/>
  <c r="BX57" i="100"/>
  <c r="BG59" i="100"/>
  <c r="BH59" i="100" s="1"/>
  <c r="BX59" i="100"/>
  <c r="AO61" i="100"/>
  <c r="BG61" i="100"/>
  <c r="BH61" i="100" s="1"/>
  <c r="BL63" i="100"/>
  <c r="AM81" i="100"/>
  <c r="BD81" i="100"/>
  <c r="BE81" i="100" s="1"/>
  <c r="BV81" i="100"/>
  <c r="AW83" i="100"/>
  <c r="BP83" i="100"/>
  <c r="AQ83" i="100"/>
  <c r="BZ83" i="100"/>
  <c r="AW87" i="100"/>
  <c r="AQ87" i="100"/>
  <c r="BZ87" i="100"/>
  <c r="BP89" i="100"/>
  <c r="BZ89" i="100"/>
  <c r="AW93" i="100"/>
  <c r="BP93" i="100"/>
  <c r="AQ93" i="100"/>
  <c r="BJ93" i="100"/>
  <c r="BZ93" i="100"/>
  <c r="AW95" i="100"/>
  <c r="AQ95" i="100"/>
  <c r="BJ95" i="100"/>
  <c r="BZ95" i="100"/>
  <c r="AW99" i="100"/>
  <c r="BP99" i="100"/>
  <c r="AQ107" i="100"/>
  <c r="BP47" i="100"/>
  <c r="BJ119" i="100"/>
  <c r="BZ119" i="100"/>
  <c r="AQ137" i="100"/>
  <c r="AQ149" i="100"/>
  <c r="AO21" i="97"/>
  <c r="BX21" i="97"/>
  <c r="AO27" i="97"/>
  <c r="AO33" i="97"/>
  <c r="BG33" i="97"/>
  <c r="BH33" i="97" s="1"/>
  <c r="BX33" i="97"/>
  <c r="AO37" i="97"/>
  <c r="BX37" i="97"/>
  <c r="AO39" i="97"/>
  <c r="AO41" i="97"/>
  <c r="BG41" i="97"/>
  <c r="BH41" i="97" s="1"/>
  <c r="BX41" i="97"/>
  <c r="BG49" i="97"/>
  <c r="BH49" i="97" s="1"/>
  <c r="BX49" i="97"/>
  <c r="AS53" i="97"/>
  <c r="BL53" i="97"/>
  <c r="AS55" i="97"/>
  <c r="BL55" i="97"/>
  <c r="AS57" i="97"/>
  <c r="BL57" i="97"/>
  <c r="AW59" i="97"/>
  <c r="BP59" i="97"/>
  <c r="AW77" i="97"/>
  <c r="BB83" i="97"/>
  <c r="BT83" i="97"/>
  <c r="BB87" i="97"/>
  <c r="BT87" i="97"/>
  <c r="BB89" i="97"/>
  <c r="BT89" i="97"/>
  <c r="BB93" i="97"/>
  <c r="BT93" i="97"/>
  <c r="BB95" i="97"/>
  <c r="BT95" i="97"/>
  <c r="BB99" i="97"/>
  <c r="BT99" i="97"/>
  <c r="BB107" i="97"/>
  <c r="BT107" i="97"/>
  <c r="BB109" i="97"/>
  <c r="BT109" i="97"/>
  <c r="BT111" i="97"/>
  <c r="BJ113" i="97"/>
  <c r="BZ113" i="97"/>
  <c r="AQ115" i="97"/>
  <c r="BZ115" i="97"/>
  <c r="BB115" i="97"/>
  <c r="BT115" i="97"/>
  <c r="AM23" i="100"/>
  <c r="BD23" i="100"/>
  <c r="BE23" i="100" s="1"/>
  <c r="BV23" i="100"/>
  <c r="AM29" i="100"/>
  <c r="BV29" i="100"/>
  <c r="BD35" i="100"/>
  <c r="BE35" i="100" s="1"/>
  <c r="BV35" i="100"/>
  <c r="BD41" i="100"/>
  <c r="BE41" i="100" s="1"/>
  <c r="AW41" i="100"/>
  <c r="AM43" i="100"/>
  <c r="BV43" i="100"/>
  <c r="AM45" i="100"/>
  <c r="BD53" i="100"/>
  <c r="BE53" i="100" s="1"/>
  <c r="AW53" i="100"/>
  <c r="AQ55" i="100"/>
  <c r="BZ57" i="100"/>
  <c r="AU23" i="102"/>
  <c r="BX29" i="103"/>
  <c r="AO41" i="103"/>
  <c r="BX41" i="103"/>
  <c r="AO43" i="103"/>
  <c r="BX43" i="103"/>
  <c r="BL53" i="103"/>
  <c r="AS55" i="103"/>
  <c r="AS59" i="103"/>
  <c r="BP61" i="103"/>
  <c r="BB81" i="103"/>
  <c r="BT85" i="103"/>
  <c r="BT87" i="103"/>
  <c r="BB91" i="103"/>
  <c r="BT91" i="103"/>
  <c r="BB97" i="103"/>
  <c r="BT97" i="103"/>
  <c r="BT105" i="103"/>
  <c r="BT45" i="103"/>
  <c r="BB115" i="103"/>
  <c r="BT117" i="103"/>
  <c r="BT155" i="103"/>
  <c r="AM173" i="99"/>
  <c r="BD173" i="99"/>
  <c r="BE173" i="99" s="1"/>
  <c r="BV173" i="99"/>
  <c r="BT47" i="92"/>
  <c r="BB47" i="92"/>
  <c r="BJ47" i="92"/>
  <c r="AW99" i="92"/>
  <c r="BP99" i="92"/>
  <c r="BN99" i="93"/>
  <c r="AO99" i="98"/>
  <c r="BG99" i="98"/>
  <c r="BH99" i="98" s="1"/>
  <c r="BX99" i="98"/>
  <c r="BP97" i="100"/>
  <c r="BZ97" i="100"/>
  <c r="AO95" i="102"/>
  <c r="BG95" i="102"/>
  <c r="BH95" i="102" s="1"/>
  <c r="BX95" i="102"/>
  <c r="AS103" i="95"/>
  <c r="BL103" i="95"/>
  <c r="AO105" i="98"/>
  <c r="BG105" i="98"/>
  <c r="BH105" i="98" s="1"/>
  <c r="BX105" i="98"/>
  <c r="BP103" i="100"/>
  <c r="AO101" i="102"/>
  <c r="BG101" i="102"/>
  <c r="BH101" i="102" s="1"/>
  <c r="BX101" i="102"/>
  <c r="AQ99" i="98"/>
  <c r="BJ99" i="98"/>
  <c r="BZ99" i="98"/>
  <c r="AY97" i="100"/>
  <c r="BR97" i="100"/>
  <c r="BR91" i="95"/>
  <c r="AM91" i="96"/>
  <c r="BD91" i="96"/>
  <c r="BE91" i="96" s="1"/>
  <c r="AQ91" i="97"/>
  <c r="AQ91" i="101"/>
  <c r="BJ91" i="101"/>
  <c r="BZ91" i="101"/>
  <c r="BN89" i="102"/>
  <c r="AW97" i="95"/>
  <c r="BP97" i="95"/>
  <c r="BB97" i="96"/>
  <c r="BT97" i="96"/>
  <c r="BL99" i="93"/>
  <c r="AW93" i="93"/>
  <c r="BP93" i="93"/>
  <c r="BB95" i="94"/>
  <c r="BT95" i="94"/>
  <c r="AO91" i="95"/>
  <c r="BX91" i="95"/>
  <c r="AW91" i="97"/>
  <c r="BP91" i="97"/>
  <c r="BB93" i="98"/>
  <c r="BT93" i="98"/>
  <c r="AO93" i="99"/>
  <c r="BG93" i="99"/>
  <c r="BH93" i="99" s="1"/>
  <c r="BX93" i="99"/>
  <c r="BP91" i="101"/>
  <c r="BB89" i="102"/>
  <c r="BT89" i="102"/>
  <c r="AO89" i="103"/>
  <c r="BG89" i="103"/>
  <c r="BH89" i="103" s="1"/>
  <c r="BX89" i="103"/>
  <c r="AS183" i="93"/>
  <c r="BL183" i="93"/>
  <c r="AW185" i="94"/>
  <c r="BP185" i="94"/>
  <c r="BG177" i="96"/>
  <c r="BH177" i="96" s="1"/>
  <c r="AS175" i="97"/>
  <c r="BL175" i="97"/>
  <c r="AM175" i="97"/>
  <c r="BD175" i="97"/>
  <c r="BE175" i="97" s="1"/>
  <c r="BL175" i="101"/>
  <c r="BX109" i="93"/>
  <c r="BT107" i="96"/>
  <c r="BL117" i="102"/>
  <c r="AW121" i="102"/>
  <c r="BP121" i="102"/>
  <c r="BB123" i="102"/>
  <c r="BT123" i="102"/>
  <c r="AO127" i="102"/>
  <c r="BX127" i="102"/>
  <c r="BL135" i="102"/>
  <c r="BL141" i="102"/>
  <c r="AS145" i="102"/>
  <c r="BL145" i="102"/>
  <c r="AS147" i="102"/>
  <c r="BL147" i="102"/>
  <c r="AS149" i="102"/>
  <c r="AS153" i="102"/>
  <c r="AS155" i="102"/>
  <c r="BL155" i="102"/>
  <c r="AS159" i="102"/>
  <c r="BL159" i="102"/>
  <c r="AS165" i="102"/>
  <c r="BL165" i="102"/>
  <c r="AS169" i="102"/>
  <c r="BL169" i="102"/>
  <c r="AS175" i="102"/>
  <c r="BL175" i="102"/>
  <c r="AS177" i="102"/>
  <c r="AS171" i="102"/>
  <c r="AY23" i="103"/>
  <c r="BR23" i="103"/>
  <c r="AS23" i="103"/>
  <c r="BL23" i="103"/>
  <c r="AY29" i="103"/>
  <c r="BR29" i="103"/>
  <c r="AS29" i="103"/>
  <c r="BL29" i="103"/>
  <c r="AY41" i="103"/>
  <c r="BR41" i="103"/>
  <c r="AS41" i="103"/>
  <c r="BL41" i="103"/>
  <c r="AY43" i="103"/>
  <c r="BR43" i="103"/>
  <c r="AS43" i="103"/>
  <c r="BL43" i="103"/>
  <c r="AY51" i="103"/>
  <c r="BR51" i="103"/>
  <c r="AS51" i="103"/>
  <c r="BL51" i="103"/>
  <c r="AM53" i="103"/>
  <c r="BD53" i="103"/>
  <c r="BE53" i="103" s="1"/>
  <c r="BV53" i="103"/>
  <c r="AW53" i="103"/>
  <c r="BP53" i="103"/>
  <c r="AM55" i="103"/>
  <c r="BD55" i="103"/>
  <c r="BE55" i="103" s="1"/>
  <c r="BV55" i="103"/>
  <c r="AW55" i="103"/>
  <c r="BP55" i="103"/>
  <c r="AM57" i="103"/>
  <c r="BD57" i="103"/>
  <c r="BE57" i="103" s="1"/>
  <c r="BV57" i="103"/>
  <c r="AW57" i="103"/>
  <c r="BP57" i="103"/>
  <c r="AM59" i="103"/>
  <c r="BD59" i="103"/>
  <c r="BE59" i="103" s="1"/>
  <c r="BV59" i="103"/>
  <c r="BP59" i="103"/>
  <c r="AQ61" i="103"/>
  <c r="BJ61" i="103"/>
  <c r="BZ61" i="103"/>
  <c r="BB61" i="103"/>
  <c r="BT61" i="103"/>
  <c r="AQ79" i="103"/>
  <c r="BJ79" i="103"/>
  <c r="BZ79" i="103"/>
  <c r="BB79" i="103"/>
  <c r="BT79" i="103"/>
  <c r="AU81" i="103"/>
  <c r="BN81" i="103"/>
  <c r="AO81" i="103"/>
  <c r="BG81" i="103"/>
  <c r="BH81" i="103" s="1"/>
  <c r="BX81" i="103"/>
  <c r="AU85" i="103"/>
  <c r="BN85" i="103"/>
  <c r="AO85" i="103"/>
  <c r="BG85" i="103"/>
  <c r="BH85" i="103" s="1"/>
  <c r="BX85" i="103"/>
  <c r="BN87" i="103"/>
  <c r="AO87" i="103"/>
  <c r="BG87" i="103"/>
  <c r="BH87" i="103" s="1"/>
  <c r="BX87" i="103"/>
  <c r="BN91" i="103"/>
  <c r="AO91" i="103"/>
  <c r="AU93" i="103"/>
  <c r="BN93" i="103"/>
  <c r="AO93" i="103"/>
  <c r="BG93" i="103"/>
  <c r="BH93" i="103" s="1"/>
  <c r="AO97" i="103"/>
  <c r="BG97" i="103"/>
  <c r="BH97" i="103" s="1"/>
  <c r="BX97" i="103"/>
  <c r="AO105" i="103"/>
  <c r="BG105" i="103"/>
  <c r="BH105" i="103" s="1"/>
  <c r="BX105" i="103"/>
  <c r="AU45" i="103"/>
  <c r="BN45" i="103"/>
  <c r="BG45" i="103"/>
  <c r="BH45" i="103" s="1"/>
  <c r="BX45" i="103"/>
  <c r="BN107" i="103"/>
  <c r="BG109" i="103"/>
  <c r="BH109" i="103" s="1"/>
  <c r="AU111" i="103"/>
  <c r="BN111" i="103"/>
  <c r="AU115" i="103"/>
  <c r="BN115" i="103"/>
  <c r="AO117" i="103"/>
  <c r="BG117" i="103"/>
  <c r="BH117" i="103" s="1"/>
  <c r="BX117" i="103"/>
  <c r="BR121" i="103"/>
  <c r="AS121" i="103"/>
  <c r="AQ127" i="103"/>
  <c r="BX135" i="103"/>
  <c r="BX141" i="103"/>
  <c r="BG145" i="103"/>
  <c r="BH145" i="103" s="1"/>
  <c r="BX145" i="103"/>
  <c r="AU147" i="103"/>
  <c r="BG147" i="103"/>
  <c r="BH147" i="103" s="1"/>
  <c r="AU149" i="103"/>
  <c r="BN149" i="103"/>
  <c r="AU153" i="103"/>
  <c r="AO153" i="103"/>
  <c r="BN155" i="103"/>
  <c r="AO159" i="103"/>
  <c r="AU165" i="103"/>
  <c r="BN165" i="103"/>
  <c r="AU169" i="103"/>
  <c r="AO169" i="103"/>
  <c r="BG169" i="103"/>
  <c r="BH169" i="103" s="1"/>
  <c r="BX169" i="103"/>
  <c r="AU175" i="103"/>
  <c r="AO175" i="103"/>
  <c r="BG175" i="103"/>
  <c r="BH175" i="103" s="1"/>
  <c r="BX175" i="103"/>
  <c r="BN185" i="103"/>
  <c r="BX185" i="103"/>
  <c r="AO171" i="103"/>
  <c r="AY173" i="99"/>
  <c r="BN47" i="92"/>
  <c r="AU47" i="92"/>
  <c r="BP99" i="93"/>
  <c r="AQ99" i="93"/>
  <c r="BJ99" i="93"/>
  <c r="BZ99" i="93"/>
  <c r="BB101" i="94"/>
  <c r="BT101" i="94"/>
  <c r="AO97" i="95"/>
  <c r="BG97" i="95"/>
  <c r="BH97" i="95" s="1"/>
  <c r="BX97" i="95"/>
  <c r="AW97" i="97"/>
  <c r="BP97" i="97"/>
  <c r="AO99" i="99"/>
  <c r="BG99" i="99"/>
  <c r="BH99" i="99" s="1"/>
  <c r="BX99" i="99"/>
  <c r="AM97" i="100"/>
  <c r="BD97" i="100"/>
  <c r="BE97" i="100" s="1"/>
  <c r="BV97" i="100"/>
  <c r="AQ97" i="101"/>
  <c r="BJ97" i="101"/>
  <c r="BZ97" i="101"/>
  <c r="BJ105" i="93"/>
  <c r="BZ103" i="97"/>
  <c r="AQ103" i="101"/>
  <c r="BZ103" i="101"/>
  <c r="BT91" i="97"/>
  <c r="BX177" i="99"/>
  <c r="AO97" i="101"/>
  <c r="BG97" i="101"/>
  <c r="BH97" i="101" s="1"/>
  <c r="AW95" i="103"/>
  <c r="BP95" i="103"/>
  <c r="AW103" i="95"/>
  <c r="BG103" i="101"/>
  <c r="BH103" i="101" s="1"/>
  <c r="BX103" i="101"/>
  <c r="AW101" i="103"/>
  <c r="BP101" i="103"/>
  <c r="AM91" i="95"/>
  <c r="BD91" i="95"/>
  <c r="BE91" i="95" s="1"/>
  <c r="BV91" i="95"/>
  <c r="AU91" i="97"/>
  <c r="BN91" i="97"/>
  <c r="AY89" i="102"/>
  <c r="BR89" i="102"/>
  <c r="BJ183" i="93"/>
  <c r="AY179" i="95"/>
  <c r="BR179" i="95"/>
  <c r="AQ175" i="97"/>
  <c r="BJ175" i="97"/>
  <c r="BZ175" i="97"/>
  <c r="BD151" i="94"/>
  <c r="BE151" i="94" s="1"/>
  <c r="BV151" i="94"/>
  <c r="BN145" i="96"/>
  <c r="AY143" i="97"/>
  <c r="AM143" i="98"/>
  <c r="BD143" i="98"/>
  <c r="BE143" i="98" s="1"/>
  <c r="BV143" i="98"/>
  <c r="BJ143" i="99"/>
  <c r="BZ143" i="99"/>
  <c r="BN141" i="100"/>
  <c r="AY141" i="101"/>
  <c r="AM139" i="102"/>
  <c r="BD139" i="102"/>
  <c r="BE139" i="102" s="1"/>
  <c r="BV139" i="102"/>
  <c r="BZ139" i="103"/>
  <c r="BV175" i="97"/>
  <c r="AW175" i="98"/>
  <c r="BP175" i="98"/>
  <c r="BB177" i="99"/>
  <c r="BT177" i="99"/>
  <c r="AU177" i="99"/>
  <c r="BN177" i="99"/>
  <c r="AQ173" i="102"/>
  <c r="BJ173" i="102"/>
  <c r="BB173" i="103"/>
  <c r="BT173" i="103"/>
  <c r="AO109" i="93"/>
  <c r="BG109" i="93"/>
  <c r="BH109" i="93" s="1"/>
  <c r="AS111" i="94"/>
  <c r="BL111" i="94"/>
  <c r="AO105" i="97"/>
  <c r="BG105" i="97"/>
  <c r="BH105" i="97" s="1"/>
  <c r="AY105" i="97"/>
  <c r="AS107" i="98"/>
  <c r="BL107" i="98"/>
  <c r="BD103" i="102"/>
  <c r="BE103" i="102" s="1"/>
  <c r="BV105" i="95"/>
  <c r="BD105" i="95"/>
  <c r="BE105" i="95" s="1"/>
  <c r="AW191" i="97"/>
  <c r="BP191" i="97"/>
  <c r="AY107" i="94"/>
  <c r="BR107" i="94"/>
  <c r="AU103" i="97"/>
  <c r="BN103" i="97"/>
  <c r="AU103" i="101"/>
  <c r="BN103" i="101"/>
  <c r="AW91" i="96"/>
  <c r="BP91" i="96"/>
  <c r="BG93" i="98"/>
  <c r="BH93" i="98" s="1"/>
  <c r="BX93" i="98"/>
  <c r="AW91" i="100"/>
  <c r="BP91" i="100"/>
  <c r="AS89" i="103"/>
  <c r="BL89" i="103"/>
  <c r="AS177" i="96"/>
  <c r="BL177" i="96"/>
  <c r="BB175" i="98"/>
  <c r="BT175" i="98"/>
  <c r="AS175" i="100"/>
  <c r="BL175" i="100"/>
  <c r="BD101" i="94"/>
  <c r="BE101" i="94" s="1"/>
  <c r="BV101" i="94"/>
  <c r="AW101" i="94"/>
  <c r="BP101" i="94"/>
  <c r="AY97" i="97"/>
  <c r="BR97" i="97"/>
  <c r="AQ99" i="99"/>
  <c r="AU97" i="100"/>
  <c r="BN97" i="100"/>
  <c r="AO97" i="100"/>
  <c r="BG97" i="100"/>
  <c r="BH97" i="100" s="1"/>
  <c r="BX97" i="100"/>
  <c r="AY97" i="101"/>
  <c r="BR97" i="101"/>
  <c r="AM95" i="102"/>
  <c r="BD95" i="102"/>
  <c r="BE95" i="102" s="1"/>
  <c r="BV95" i="102"/>
  <c r="AQ95" i="103"/>
  <c r="BJ95" i="103"/>
  <c r="BZ95" i="103"/>
  <c r="BB95" i="103"/>
  <c r="AU105" i="92"/>
  <c r="BN105" i="92"/>
  <c r="AO105" i="92"/>
  <c r="BX105" i="92"/>
  <c r="AY105" i="93"/>
  <c r="AM107" i="94"/>
  <c r="BD107" i="94"/>
  <c r="BE107" i="94" s="1"/>
  <c r="BV107" i="94"/>
  <c r="AW107" i="94"/>
  <c r="BP107" i="94"/>
  <c r="AQ103" i="95"/>
  <c r="BJ103" i="95"/>
  <c r="BL103" i="97"/>
  <c r="AM105" i="98"/>
  <c r="BD105" i="98"/>
  <c r="BE105" i="98" s="1"/>
  <c r="BV105" i="98"/>
  <c r="AU103" i="100"/>
  <c r="BN103" i="100"/>
  <c r="AO103" i="100"/>
  <c r="BG103" i="100"/>
  <c r="BH103" i="100" s="1"/>
  <c r="BX103" i="100"/>
  <c r="AM101" i="102"/>
  <c r="BD101" i="102"/>
  <c r="BE101" i="102" s="1"/>
  <c r="BV101" i="102"/>
  <c r="AQ101" i="103"/>
  <c r="BJ101" i="103"/>
  <c r="BZ101" i="103"/>
  <c r="BB101" i="103"/>
  <c r="BT101" i="103"/>
  <c r="BZ35" i="92"/>
  <c r="BJ35" i="92"/>
  <c r="AQ35" i="92"/>
  <c r="BP35" i="92"/>
  <c r="AW35" i="92"/>
  <c r="BV33" i="92"/>
  <c r="BD33" i="92"/>
  <c r="BE33" i="92" s="1"/>
  <c r="AM33" i="92"/>
  <c r="AS33" i="92"/>
  <c r="BR93" i="92"/>
  <c r="AY93" i="92"/>
  <c r="BN183" i="92"/>
  <c r="AU183" i="92"/>
  <c r="BB183" i="92"/>
  <c r="BZ217" i="92"/>
  <c r="AQ217" i="92"/>
  <c r="BP217" i="92"/>
  <c r="AW217" i="92"/>
  <c r="BV111" i="92"/>
  <c r="BD111" i="92"/>
  <c r="BE111" i="92" s="1"/>
  <c r="AM111" i="92"/>
  <c r="BL111" i="92"/>
  <c r="AS111" i="92"/>
  <c r="AY209" i="92"/>
  <c r="BX209" i="92"/>
  <c r="BG209" i="92"/>
  <c r="BH209" i="92" s="1"/>
  <c r="AO209" i="92"/>
  <c r="BN237" i="92"/>
  <c r="AU237" i="92"/>
  <c r="BZ235" i="92"/>
  <c r="BJ235" i="92"/>
  <c r="BV245" i="92"/>
  <c r="BD245" i="92"/>
  <c r="BE245" i="92" s="1"/>
  <c r="AM245" i="92"/>
  <c r="BR243" i="92"/>
  <c r="AY243" i="92"/>
  <c r="AS95" i="94"/>
  <c r="BL95" i="94"/>
  <c r="BT91" i="96"/>
  <c r="AU91" i="96"/>
  <c r="BN91" i="96"/>
  <c r="AO185" i="94"/>
  <c r="BG185" i="94"/>
  <c r="BH185" i="94" s="1"/>
  <c r="BX185" i="94"/>
  <c r="AQ177" i="96"/>
  <c r="BJ177" i="96"/>
  <c r="BZ177" i="96"/>
  <c r="BB111" i="94"/>
  <c r="BT111" i="94"/>
  <c r="AM107" i="96"/>
  <c r="BD107" i="96"/>
  <c r="BE107" i="96" s="1"/>
  <c r="AW239" i="94"/>
  <c r="BP239" i="94"/>
  <c r="BB107" i="92"/>
  <c r="BG149" i="92"/>
  <c r="BH149" i="92" s="1"/>
  <c r="BP151" i="94"/>
  <c r="BX145" i="96"/>
  <c r="BX141" i="100"/>
  <c r="BT139" i="103"/>
  <c r="BL25" i="103"/>
  <c r="BT25" i="101"/>
  <c r="BP25" i="100"/>
  <c r="BX177" i="92"/>
  <c r="BG177" i="92"/>
  <c r="BH177" i="92" s="1"/>
  <c r="AO177" i="92"/>
  <c r="BX131" i="96"/>
  <c r="BG131" i="96"/>
  <c r="BH131" i="96" s="1"/>
  <c r="AO131" i="96"/>
  <c r="AO127" i="100"/>
  <c r="BT127" i="101"/>
  <c r="BB127" i="101"/>
  <c r="BP125" i="102"/>
  <c r="BP189" i="92"/>
  <c r="BJ95" i="102"/>
  <c r="AU95" i="103"/>
  <c r="BN95" i="103"/>
  <c r="AY105" i="92"/>
  <c r="BR105" i="92"/>
  <c r="AM105" i="93"/>
  <c r="BD105" i="93"/>
  <c r="BE105" i="93" s="1"/>
  <c r="BJ101" i="102"/>
  <c r="BZ101" i="102"/>
  <c r="AU101" i="103"/>
  <c r="BN101" i="103"/>
  <c r="BV35" i="92"/>
  <c r="BD35" i="92"/>
  <c r="BE35" i="92" s="1"/>
  <c r="AM35" i="92"/>
  <c r="BL35" i="92"/>
  <c r="AS35" i="92"/>
  <c r="BR33" i="92"/>
  <c r="AY33" i="92"/>
  <c r="BX33" i="92"/>
  <c r="BG33" i="92"/>
  <c r="BH33" i="92" s="1"/>
  <c r="AO33" i="92"/>
  <c r="BN93" i="92"/>
  <c r="AU93" i="92"/>
  <c r="BZ183" i="92"/>
  <c r="BJ183" i="92"/>
  <c r="AQ183" i="92"/>
  <c r="BP183" i="92"/>
  <c r="AW183" i="92"/>
  <c r="BV217" i="92"/>
  <c r="BD217" i="92"/>
  <c r="BE217" i="92" s="1"/>
  <c r="AM217" i="92"/>
  <c r="BL217" i="92"/>
  <c r="AS217" i="92"/>
  <c r="BR111" i="92"/>
  <c r="AY111" i="92"/>
  <c r="BN209" i="92"/>
  <c r="AU209" i="92"/>
  <c r="BZ237" i="92"/>
  <c r="BJ237" i="92"/>
  <c r="AQ237" i="92"/>
  <c r="AW237" i="92"/>
  <c r="BV235" i="92"/>
  <c r="BD235" i="92"/>
  <c r="BE235" i="92" s="1"/>
  <c r="AM235" i="92"/>
  <c r="BR245" i="92"/>
  <c r="AY245" i="92"/>
  <c r="BN243" i="92"/>
  <c r="AU243" i="92"/>
  <c r="AM91" i="97"/>
  <c r="BD91" i="97"/>
  <c r="BE91" i="97" s="1"/>
  <c r="BV91" i="97"/>
  <c r="AW93" i="98"/>
  <c r="BP93" i="98"/>
  <c r="AQ93" i="98"/>
  <c r="BJ93" i="98"/>
  <c r="BZ93" i="98"/>
  <c r="BG175" i="97"/>
  <c r="BH175" i="97" s="1"/>
  <c r="AY175" i="97"/>
  <c r="BR175" i="97"/>
  <c r="AS175" i="98"/>
  <c r="BL175" i="98"/>
  <c r="AM175" i="98"/>
  <c r="BD175" i="98"/>
  <c r="BE175" i="98" s="1"/>
  <c r="BV175" i="98"/>
  <c r="AU105" i="97"/>
  <c r="AO107" i="98"/>
  <c r="BG107" i="98"/>
  <c r="BH107" i="98" s="1"/>
  <c r="BX107" i="98"/>
  <c r="AY107" i="98"/>
  <c r="BR107" i="98"/>
  <c r="BZ231" i="97"/>
  <c r="AU231" i="98"/>
  <c r="BN231" i="98"/>
  <c r="AY201" i="92"/>
  <c r="BR201" i="92"/>
  <c r="AM201" i="94"/>
  <c r="BV201" i="94"/>
  <c r="BB25" i="101"/>
  <c r="BZ131" i="95"/>
  <c r="BJ131" i="95"/>
  <c r="BV131" i="96"/>
  <c r="BD131" i="96"/>
  <c r="BE131" i="96" s="1"/>
  <c r="AM131" i="96"/>
  <c r="BR129" i="97"/>
  <c r="AY129" i="97"/>
  <c r="BZ129" i="99"/>
  <c r="BJ129" i="99"/>
  <c r="AQ129" i="99"/>
  <c r="AO143" i="98"/>
  <c r="BG143" i="98"/>
  <c r="BH143" i="98" s="1"/>
  <c r="BX143" i="98"/>
  <c r="BB141" i="101"/>
  <c r="BT141" i="101"/>
  <c r="AY195" i="95"/>
  <c r="BR25" i="101"/>
  <c r="AY25" i="101"/>
  <c r="BV103" i="102"/>
  <c r="AW103" i="103"/>
  <c r="BP103" i="103"/>
  <c r="BB237" i="93"/>
  <c r="BT237" i="93"/>
  <c r="BG239" i="94"/>
  <c r="BH239" i="94" s="1"/>
  <c r="BX239" i="94"/>
  <c r="BB231" i="97"/>
  <c r="BT231" i="97"/>
  <c r="AU231" i="97"/>
  <c r="BN231" i="97"/>
  <c r="AO231" i="98"/>
  <c r="BG231" i="98"/>
  <c r="BH231" i="98" s="1"/>
  <c r="BX231" i="98"/>
  <c r="AS233" i="99"/>
  <c r="BL233" i="99"/>
  <c r="AM233" i="99"/>
  <c r="BD233" i="99"/>
  <c r="BE233" i="99" s="1"/>
  <c r="BV233" i="99"/>
  <c r="AU231" i="102"/>
  <c r="AS233" i="100"/>
  <c r="BD233" i="100"/>
  <c r="BE233" i="100" s="1"/>
  <c r="BJ135" i="93"/>
  <c r="AQ135" i="93"/>
  <c r="BP135" i="93"/>
  <c r="AW135" i="93"/>
  <c r="BV137" i="94"/>
  <c r="BZ129" i="97"/>
  <c r="BJ129" i="97"/>
  <c r="AQ129" i="97"/>
  <c r="BP129" i="97"/>
  <c r="AW129" i="97"/>
  <c r="BV129" i="98"/>
  <c r="BD129" i="98"/>
  <c r="BE129" i="98" s="1"/>
  <c r="BR129" i="99"/>
  <c r="BR125" i="103"/>
  <c r="AY125" i="103"/>
  <c r="BX125" i="103"/>
  <c r="BL107" i="92"/>
  <c r="AS107" i="92"/>
  <c r="BP109" i="92"/>
  <c r="AW109" i="92"/>
  <c r="BV189" i="92"/>
  <c r="BD189" i="92"/>
  <c r="BE189" i="92" s="1"/>
  <c r="BT145" i="95"/>
  <c r="AU145" i="95"/>
  <c r="BN145" i="95"/>
  <c r="AS141" i="101"/>
  <c r="BL141" i="101"/>
  <c r="AW201" i="94"/>
  <c r="BP201" i="94"/>
  <c r="AQ193" i="101"/>
  <c r="BJ193" i="101"/>
  <c r="BZ193" i="101"/>
  <c r="BB193" i="101"/>
  <c r="AY191" i="103"/>
  <c r="BR191" i="103"/>
  <c r="BV23" i="93"/>
  <c r="BD23" i="93"/>
  <c r="BE23" i="93" s="1"/>
  <c r="AM23" i="93"/>
  <c r="BN25" i="102"/>
  <c r="AU25" i="102"/>
  <c r="BZ25" i="101"/>
  <c r="BJ25" i="101"/>
  <c r="AQ25" i="101"/>
  <c r="BN23" i="98"/>
  <c r="AU23" i="98"/>
  <c r="AW77" i="92"/>
  <c r="BG83" i="92"/>
  <c r="BH83" i="92" s="1"/>
  <c r="AM77" i="93"/>
  <c r="BD77" i="93"/>
  <c r="BE77" i="93" s="1"/>
  <c r="BV77" i="93"/>
  <c r="BD237" i="93"/>
  <c r="BE237" i="93" s="1"/>
  <c r="BB239" i="94"/>
  <c r="BT239" i="94"/>
  <c r="AU233" i="95"/>
  <c r="AM231" i="97"/>
  <c r="BD231" i="97"/>
  <c r="BE231" i="97" s="1"/>
  <c r="BV231" i="97"/>
  <c r="AW231" i="97"/>
  <c r="AQ233" i="101"/>
  <c r="BJ233" i="101"/>
  <c r="BZ233" i="101"/>
  <c r="AO233" i="100"/>
  <c r="BL177" i="92"/>
  <c r="AS177" i="92"/>
  <c r="BR177" i="92"/>
  <c r="AY177" i="92"/>
  <c r="BT137" i="94"/>
  <c r="BB137" i="94"/>
  <c r="BP131" i="95"/>
  <c r="AW131" i="95"/>
  <c r="BN129" i="97"/>
  <c r="AU129" i="97"/>
  <c r="BT129" i="98"/>
  <c r="BN109" i="92"/>
  <c r="AU109" i="92"/>
  <c r="BB149" i="92"/>
  <c r="BT149" i="92"/>
  <c r="AU149" i="93"/>
  <c r="BN149" i="93"/>
  <c r="AY151" i="94"/>
  <c r="BR151" i="94"/>
  <c r="BR139" i="102"/>
  <c r="AY201" i="94"/>
  <c r="BR201" i="94"/>
  <c r="AW191" i="98"/>
  <c r="BP191" i="98"/>
  <c r="AS193" i="101"/>
  <c r="BL193" i="101"/>
  <c r="AM193" i="101"/>
  <c r="BV193" i="101"/>
  <c r="BT191" i="103"/>
  <c r="BL25" i="102"/>
  <c r="AM175" i="100"/>
  <c r="BD175" i="100"/>
  <c r="BE175" i="100" s="1"/>
  <c r="BV175" i="100"/>
  <c r="AQ175" i="101"/>
  <c r="BJ175" i="101"/>
  <c r="BZ175" i="101"/>
  <c r="AO173" i="103"/>
  <c r="BG173" i="103"/>
  <c r="BH173" i="103" s="1"/>
  <c r="BX173" i="103"/>
  <c r="AY173" i="103"/>
  <c r="BR173" i="103"/>
  <c r="AO107" i="96"/>
  <c r="BX107" i="96"/>
  <c r="BP107" i="98"/>
  <c r="AO105" i="100"/>
  <c r="BG105" i="100"/>
  <c r="BH105" i="100" s="1"/>
  <c r="BX105" i="100"/>
  <c r="AY105" i="100"/>
  <c r="BR105" i="100"/>
  <c r="BB103" i="103"/>
  <c r="BT103" i="103"/>
  <c r="AU103" i="103"/>
  <c r="BN103" i="103"/>
  <c r="BB231" i="96"/>
  <c r="BT231" i="96"/>
  <c r="AS231" i="98"/>
  <c r="BL231" i="98"/>
  <c r="BB231" i="103"/>
  <c r="BT231" i="103"/>
  <c r="AM233" i="101"/>
  <c r="BD233" i="101"/>
  <c r="BE233" i="101" s="1"/>
  <c r="AW233" i="100"/>
  <c r="AQ233" i="100"/>
  <c r="BJ233" i="100"/>
  <c r="BZ233" i="100"/>
  <c r="BV135" i="93"/>
  <c r="BD135" i="93"/>
  <c r="BE135" i="93" s="1"/>
  <c r="AM135" i="93"/>
  <c r="BR137" i="94"/>
  <c r="BV129" i="97"/>
  <c r="BD129" i="97"/>
  <c r="BE129" i="97" s="1"/>
  <c r="AM129" i="97"/>
  <c r="AS129" i="97"/>
  <c r="BN129" i="99"/>
  <c r="AU129" i="99"/>
  <c r="BT129" i="99"/>
  <c r="BB129" i="99"/>
  <c r="AW127" i="100"/>
  <c r="BR125" i="102"/>
  <c r="AY125" i="102"/>
  <c r="BX107" i="92"/>
  <c r="BG107" i="92"/>
  <c r="BH107" i="92" s="1"/>
  <c r="AO107" i="92"/>
  <c r="BP107" i="93"/>
  <c r="AW107" i="93"/>
  <c r="BV107" i="93"/>
  <c r="BB151" i="94"/>
  <c r="BT151" i="94"/>
  <c r="AU151" i="94"/>
  <c r="BN151" i="94"/>
  <c r="AQ143" i="97"/>
  <c r="BJ143" i="97"/>
  <c r="BB139" i="102"/>
  <c r="BT139" i="102"/>
  <c r="AO139" i="103"/>
  <c r="BG139" i="103"/>
  <c r="BH139" i="103" s="1"/>
  <c r="BB201" i="94"/>
  <c r="AU201" i="94"/>
  <c r="BN201" i="94"/>
  <c r="AQ193" i="96"/>
  <c r="BJ193" i="96"/>
  <c r="BZ193" i="96"/>
  <c r="AM193" i="99"/>
  <c r="BD193" i="99"/>
  <c r="BE193" i="99" s="1"/>
  <c r="BV193" i="99"/>
  <c r="BZ193" i="100"/>
  <c r="AY191" i="102"/>
  <c r="BR191" i="102"/>
  <c r="AM191" i="103"/>
  <c r="BD191" i="103"/>
  <c r="BE191" i="103" s="1"/>
  <c r="BR23" i="93"/>
  <c r="BR23" i="98"/>
  <c r="AY23" i="98"/>
  <c r="BX23" i="98"/>
  <c r="BG23" i="98"/>
  <c r="BH23" i="98" s="1"/>
  <c r="AO23" i="98"/>
  <c r="BN23" i="97"/>
  <c r="AU23" i="97"/>
  <c r="BT23" i="97"/>
  <c r="BB23" i="97"/>
  <c r="BR23" i="94"/>
  <c r="AY23" i="94"/>
  <c r="BG79" i="94"/>
  <c r="BH79" i="94" s="1"/>
  <c r="BB75" i="97"/>
  <c r="BT75" i="97"/>
  <c r="BN77" i="98"/>
  <c r="AO77" i="98"/>
  <c r="BG77" i="98"/>
  <c r="BH77" i="98" s="1"/>
  <c r="BX77" i="98"/>
  <c r="AQ79" i="101"/>
  <c r="BJ79" i="101"/>
  <c r="BZ79" i="101"/>
  <c r="BB79" i="101"/>
  <c r="BT79" i="101"/>
  <c r="AU77" i="102"/>
  <c r="AO77" i="102"/>
  <c r="BG77" i="102"/>
  <c r="BH77" i="102" s="1"/>
  <c r="BZ83" i="98"/>
  <c r="BJ83" i="98"/>
  <c r="AQ83" i="98"/>
  <c r="BP83" i="98"/>
  <c r="AW83" i="98"/>
  <c r="BV81" i="98"/>
  <c r="BD81" i="98"/>
  <c r="BE81" i="98" s="1"/>
  <c r="AM81" i="98"/>
  <c r="BL81" i="98"/>
  <c r="AS81" i="98"/>
  <c r="BX81" i="97"/>
  <c r="BG81" i="97"/>
  <c r="BH81" i="97" s="1"/>
  <c r="BN79" i="97"/>
  <c r="AU79" i="97"/>
  <c r="BT79" i="97"/>
  <c r="BB79" i="97"/>
  <c r="BZ85" i="94"/>
  <c r="AW85" i="94"/>
  <c r="BV83" i="94"/>
  <c r="BD83" i="94"/>
  <c r="BE83" i="94" s="1"/>
  <c r="AM83" i="94"/>
  <c r="BR173" i="101"/>
  <c r="AS173" i="101"/>
  <c r="BL173" i="101"/>
  <c r="AW131" i="100"/>
  <c r="AY129" i="102"/>
  <c r="BV135" i="96"/>
  <c r="BD135" i="96"/>
  <c r="BE135" i="96" s="1"/>
  <c r="AM135" i="96"/>
  <c r="BL199" i="101"/>
  <c r="AW197" i="102"/>
  <c r="BP197" i="102"/>
  <c r="AM79" i="101"/>
  <c r="BD79" i="101"/>
  <c r="BE79" i="101" s="1"/>
  <c r="BV79" i="101"/>
  <c r="AU81" i="96"/>
  <c r="BN173" i="101"/>
  <c r="BN131" i="100"/>
  <c r="BZ131" i="101"/>
  <c r="BJ131" i="101"/>
  <c r="AQ131" i="101"/>
  <c r="BR129" i="103"/>
  <c r="AY129" i="103"/>
  <c r="AM31" i="93"/>
  <c r="BD31" i="93"/>
  <c r="BE31" i="93" s="1"/>
  <c r="BV31" i="93"/>
  <c r="BP177" i="94"/>
  <c r="AW177" i="94"/>
  <c r="AS193" i="94"/>
  <c r="BG171" i="99"/>
  <c r="BH171" i="99" s="1"/>
  <c r="BX169" i="101"/>
  <c r="AO169" i="101"/>
  <c r="BT181" i="103"/>
  <c r="AY77" i="98"/>
  <c r="BR77" i="98"/>
  <c r="AU79" i="101"/>
  <c r="BN79" i="101"/>
  <c r="AY77" i="102"/>
  <c r="BR77" i="102"/>
  <c r="BX131" i="101"/>
  <c r="BG131" i="101"/>
  <c r="BH131" i="101" s="1"/>
  <c r="AO131" i="101"/>
  <c r="BD171" i="99"/>
  <c r="BE171" i="99" s="1"/>
  <c r="BR185" i="99"/>
  <c r="AY185" i="99"/>
  <c r="BN169" i="100"/>
  <c r="AU169" i="100"/>
  <c r="BZ183" i="100"/>
  <c r="BB77" i="102"/>
  <c r="BL133" i="98"/>
  <c r="AS133" i="98"/>
  <c r="BN133" i="99"/>
  <c r="AU133" i="99"/>
  <c r="BT131" i="100"/>
  <c r="BP131" i="101"/>
  <c r="AW131" i="101"/>
  <c r="AW31" i="93"/>
  <c r="BL33" i="100"/>
  <c r="AM33" i="100"/>
  <c r="BD33" i="100"/>
  <c r="BE33" i="100" s="1"/>
  <c r="AW33" i="101"/>
  <c r="BP33" i="101"/>
  <c r="AQ33" i="101"/>
  <c r="BJ33" i="101"/>
  <c r="BZ33" i="101"/>
  <c r="AU33" i="102"/>
  <c r="BN33" i="102"/>
  <c r="AO33" i="103"/>
  <c r="BG33" i="103"/>
  <c r="BH33" i="103" s="1"/>
  <c r="BX33" i="103"/>
  <c r="BV205" i="94"/>
  <c r="AY197" i="97"/>
  <c r="BR197" i="97"/>
  <c r="AQ45" i="94"/>
  <c r="BJ45" i="94"/>
  <c r="AY45" i="96"/>
  <c r="BR45" i="96"/>
  <c r="BV45" i="97"/>
  <c r="AQ47" i="98"/>
  <c r="BJ47" i="98"/>
  <c r="BZ47" i="98"/>
  <c r="AU47" i="99"/>
  <c r="BN47" i="99"/>
  <c r="AY49" i="100"/>
  <c r="BR49" i="100"/>
  <c r="BD49" i="101"/>
  <c r="BE49" i="101" s="1"/>
  <c r="BV49" i="101"/>
  <c r="AY23" i="93"/>
  <c r="BX23" i="93"/>
  <c r="BG23" i="93"/>
  <c r="BH23" i="93" s="1"/>
  <c r="BZ25" i="102"/>
  <c r="BJ25" i="102"/>
  <c r="AQ25" i="102"/>
  <c r="BR23" i="96"/>
  <c r="AY23" i="96"/>
  <c r="BN23" i="95"/>
  <c r="AU23" i="95"/>
  <c r="BT23" i="95"/>
  <c r="BB23" i="95"/>
  <c r="AQ77" i="93"/>
  <c r="BJ77" i="93"/>
  <c r="BB77" i="93"/>
  <c r="AQ75" i="95"/>
  <c r="BJ75" i="95"/>
  <c r="BZ75" i="95"/>
  <c r="BB75" i="95"/>
  <c r="BT75" i="95"/>
  <c r="AU75" i="96"/>
  <c r="BN75" i="96"/>
  <c r="BN79" i="100"/>
  <c r="BX79" i="100"/>
  <c r="BD77" i="102"/>
  <c r="BE77" i="102" s="1"/>
  <c r="BV77" i="102"/>
  <c r="BR81" i="96"/>
  <c r="BX81" i="96"/>
  <c r="BN79" i="96"/>
  <c r="AU79" i="96"/>
  <c r="BZ81" i="95"/>
  <c r="BJ81" i="95"/>
  <c r="AW81" i="95"/>
  <c r="BV79" i="95"/>
  <c r="BD79" i="95"/>
  <c r="BE79" i="95" s="1"/>
  <c r="AM79" i="95"/>
  <c r="BL79" i="95"/>
  <c r="AS79" i="95"/>
  <c r="BJ83" i="93"/>
  <c r="AW83" i="93"/>
  <c r="BD81" i="93"/>
  <c r="BE81" i="93" s="1"/>
  <c r="AM81" i="93"/>
  <c r="BL81" i="93"/>
  <c r="AS81" i="93"/>
  <c r="BR139" i="92"/>
  <c r="AY139" i="92"/>
  <c r="AO173" i="100"/>
  <c r="BG173" i="100"/>
  <c r="BH173" i="100" s="1"/>
  <c r="BX173" i="100"/>
  <c r="BG35" i="103"/>
  <c r="BH35" i="103" s="1"/>
  <c r="BX35" i="103"/>
  <c r="BR197" i="98"/>
  <c r="AS47" i="102"/>
  <c r="BJ129" i="103"/>
  <c r="AQ129" i="103"/>
  <c r="BD31" i="95"/>
  <c r="BE31" i="95" s="1"/>
  <c r="BV31" i="95"/>
  <c r="AU31" i="97"/>
  <c r="BN31" i="97"/>
  <c r="BD31" i="99"/>
  <c r="BE31" i="99" s="1"/>
  <c r="BG33" i="102"/>
  <c r="BH33" i="102" s="1"/>
  <c r="BX33" i="102"/>
  <c r="AS33" i="103"/>
  <c r="BL33" i="103"/>
  <c r="AM33" i="103"/>
  <c r="BD33" i="103"/>
  <c r="BE33" i="103" s="1"/>
  <c r="BV33" i="103"/>
  <c r="AQ199" i="95"/>
  <c r="BJ199" i="95"/>
  <c r="BZ199" i="95"/>
  <c r="BT199" i="95"/>
  <c r="AM197" i="98"/>
  <c r="BV197" i="98"/>
  <c r="AQ199" i="99"/>
  <c r="BJ199" i="99"/>
  <c r="AU199" i="100"/>
  <c r="BN199" i="100"/>
  <c r="BG197" i="103"/>
  <c r="BH197" i="103" s="1"/>
  <c r="BX197" i="103"/>
  <c r="AW45" i="93"/>
  <c r="BP45" i="93"/>
  <c r="AO45" i="95"/>
  <c r="BX45" i="95"/>
  <c r="AY45" i="95"/>
  <c r="BR45" i="95"/>
  <c r="BP183" i="98"/>
  <c r="AW183" i="98"/>
  <c r="BP169" i="100"/>
  <c r="AW169" i="100"/>
  <c r="BL183" i="100"/>
  <c r="BN183" i="98"/>
  <c r="AU183" i="98"/>
  <c r="BZ169" i="98"/>
  <c r="BJ169" i="98"/>
  <c r="AQ169" i="98"/>
  <c r="BV171" i="99"/>
  <c r="BN167" i="102"/>
  <c r="AU167" i="102"/>
  <c r="AS31" i="94"/>
  <c r="BB31" i="96"/>
  <c r="BT31" i="96"/>
  <c r="AO31" i="97"/>
  <c r="AS33" i="102"/>
  <c r="BL33" i="102"/>
  <c r="AW173" i="100"/>
  <c r="AM35" i="103"/>
  <c r="BD35" i="103"/>
  <c r="BE35" i="103" s="1"/>
  <c r="BV35" i="103"/>
  <c r="AW35" i="103"/>
  <c r="BP35" i="103"/>
  <c r="AM197" i="92"/>
  <c r="AU199" i="95"/>
  <c r="AY197" i="96"/>
  <c r="BR197" i="96"/>
  <c r="AO199" i="99"/>
  <c r="BG199" i="99"/>
  <c r="BH199" i="99" s="1"/>
  <c r="BX199" i="99"/>
  <c r="AY199" i="100"/>
  <c r="BR199" i="100"/>
  <c r="BL199" i="100"/>
  <c r="AO197" i="102"/>
  <c r="BG197" i="102"/>
  <c r="BH197" i="102" s="1"/>
  <c r="AS197" i="103"/>
  <c r="BL197" i="103"/>
  <c r="AM197" i="103"/>
  <c r="BD197" i="103"/>
  <c r="BE197" i="103" s="1"/>
  <c r="BV197" i="103"/>
  <c r="BV45" i="92"/>
  <c r="BD45" i="92"/>
  <c r="BE45" i="92" s="1"/>
  <c r="AM45" i="92"/>
  <c r="BB45" i="93"/>
  <c r="BT45" i="93"/>
  <c r="AO45" i="94"/>
  <c r="AS47" i="99"/>
  <c r="BL47" i="99"/>
  <c r="AW49" i="100"/>
  <c r="AO47" i="102"/>
  <c r="BG47" i="102"/>
  <c r="BH47" i="102" s="1"/>
  <c r="BX47" i="102"/>
  <c r="AU47" i="103"/>
  <c r="BN47" i="103"/>
  <c r="AO47" i="103"/>
  <c r="BG47" i="103"/>
  <c r="BH47" i="103" s="1"/>
  <c r="AQ173" i="100"/>
  <c r="BJ173" i="100"/>
  <c r="BZ173" i="100"/>
  <c r="BB173" i="100"/>
  <c r="BT173" i="100"/>
  <c r="AQ35" i="103"/>
  <c r="AY199" i="95"/>
  <c r="BR199" i="95"/>
  <c r="AQ197" i="97"/>
  <c r="BJ197" i="97"/>
  <c r="BZ197" i="97"/>
  <c r="AU197" i="98"/>
  <c r="BN197" i="98"/>
  <c r="BG199" i="101"/>
  <c r="BH199" i="101" s="1"/>
  <c r="BX199" i="101"/>
  <c r="AY199" i="101"/>
  <c r="BR199" i="101"/>
  <c r="AS197" i="102"/>
  <c r="BL197" i="102"/>
  <c r="BL45" i="92"/>
  <c r="AS45" i="92"/>
  <c r="BL45" i="94"/>
  <c r="AW45" i="95"/>
  <c r="BP45" i="95"/>
  <c r="AQ45" i="95"/>
  <c r="BJ45" i="95"/>
  <c r="BZ45" i="95"/>
  <c r="AO45" i="97"/>
  <c r="BG45" i="97"/>
  <c r="BH45" i="97" s="1"/>
  <c r="BX45" i="97"/>
  <c r="AY45" i="97"/>
  <c r="BR45" i="97"/>
  <c r="BB49" i="100"/>
  <c r="BT49" i="100"/>
  <c r="BN49" i="100"/>
  <c r="AO49" i="101"/>
  <c r="BG49" i="101"/>
  <c r="BH49" i="101" s="1"/>
  <c r="BX49" i="101"/>
  <c r="AY49" i="101"/>
  <c r="BL47" i="102"/>
  <c r="AM47" i="102"/>
  <c r="BV47" i="102"/>
  <c r="AW47" i="103"/>
  <c r="BP47" i="103"/>
  <c r="AQ47" i="103"/>
  <c r="BJ47" i="103"/>
  <c r="BZ47" i="103"/>
  <c r="AS173" i="92"/>
  <c r="BR171" i="96"/>
  <c r="AY171" i="96"/>
  <c r="BX171" i="96"/>
  <c r="BG171" i="96"/>
  <c r="BH171" i="96" s="1"/>
  <c r="AO171" i="96"/>
  <c r="BN185" i="96"/>
  <c r="AU185" i="96"/>
  <c r="BT185" i="96"/>
  <c r="BB185" i="96"/>
  <c r="BL185" i="99"/>
  <c r="AS185" i="99"/>
  <c r="BR167" i="102"/>
  <c r="AY167" i="102"/>
  <c r="BN181" i="102"/>
  <c r="AU181" i="102"/>
  <c r="BV229" i="93"/>
  <c r="AW201" i="97"/>
  <c r="BP201" i="97"/>
  <c r="AW203" i="97"/>
  <c r="BP203" i="97"/>
  <c r="BB205" i="97"/>
  <c r="BT205" i="97"/>
  <c r="BB207" i="97"/>
  <c r="BT207" i="97"/>
  <c r="AU221" i="98"/>
  <c r="BN223" i="98"/>
  <c r="BJ227" i="98"/>
  <c r="BN229" i="98"/>
  <c r="AU235" i="98"/>
  <c r="BN235" i="98"/>
  <c r="AY237" i="98"/>
  <c r="BR237" i="98"/>
  <c r="AM239" i="98"/>
  <c r="BD239" i="98"/>
  <c r="BE239" i="98" s="1"/>
  <c r="BV239" i="98"/>
  <c r="AM241" i="98"/>
  <c r="BD241" i="98"/>
  <c r="BE241" i="98" s="1"/>
  <c r="BT171" i="95"/>
  <c r="BB171" i="95"/>
  <c r="BP187" i="95"/>
  <c r="AW187" i="95"/>
  <c r="BR169" i="98"/>
  <c r="BV169" i="100"/>
  <c r="BD169" i="100"/>
  <c r="BE169" i="100" s="1"/>
  <c r="AM169" i="100"/>
  <c r="BR183" i="100"/>
  <c r="AY183" i="100"/>
  <c r="AU211" i="93"/>
  <c r="BN211" i="93"/>
  <c r="AU213" i="93"/>
  <c r="BN213" i="93"/>
  <c r="AU215" i="93"/>
  <c r="BN215" i="93"/>
  <c r="AU217" i="93"/>
  <c r="BN217" i="93"/>
  <c r="AY219" i="93"/>
  <c r="BR219" i="93"/>
  <c r="BR221" i="93"/>
  <c r="AY225" i="93"/>
  <c r="BR225" i="93"/>
  <c r="AY227" i="93"/>
  <c r="BR227" i="93"/>
  <c r="AY229" i="93"/>
  <c r="BR229" i="93"/>
  <c r="AU233" i="93"/>
  <c r="BN233" i="93"/>
  <c r="AY235" i="93"/>
  <c r="BR235" i="93"/>
  <c r="AY241" i="93"/>
  <c r="BR241" i="93"/>
  <c r="AM243" i="93"/>
  <c r="BD243" i="93"/>
  <c r="BE243" i="93" s="1"/>
  <c r="BV243" i="93"/>
  <c r="AQ245" i="93"/>
  <c r="BJ245" i="93"/>
  <c r="BZ245" i="93"/>
  <c r="AQ247" i="93"/>
  <c r="BJ247" i="93"/>
  <c r="BZ247" i="93"/>
  <c r="AQ249" i="93"/>
  <c r="BJ249" i="93"/>
  <c r="AU189" i="93"/>
  <c r="BN189" i="93"/>
  <c r="AS203" i="95"/>
  <c r="BL203" i="95"/>
  <c r="AS205" i="95"/>
  <c r="BL205" i="95"/>
  <c r="AW207" i="95"/>
  <c r="BP207" i="95"/>
  <c r="AW209" i="95"/>
  <c r="BP209" i="95"/>
  <c r="AW211" i="95"/>
  <c r="BP211" i="95"/>
  <c r="AW213" i="95"/>
  <c r="BP213" i="95"/>
  <c r="BB215" i="95"/>
  <c r="BT215" i="95"/>
  <c r="BB217" i="95"/>
  <c r="BT217" i="95"/>
  <c r="BB221" i="95"/>
  <c r="BJ223" i="95"/>
  <c r="BB223" i="95"/>
  <c r="BT223" i="95"/>
  <c r="BB225" i="95"/>
  <c r="AW229" i="95"/>
  <c r="BP229" i="95"/>
  <c r="BL171" i="99"/>
  <c r="AS171" i="99"/>
  <c r="BX185" i="99"/>
  <c r="BG185" i="99"/>
  <c r="BH185" i="99" s="1"/>
  <c r="AO185" i="99"/>
  <c r="AQ201" i="96"/>
  <c r="BJ201" i="96"/>
  <c r="BZ201" i="96"/>
  <c r="BB201" i="96"/>
  <c r="BT201" i="96"/>
  <c r="AQ203" i="96"/>
  <c r="BJ203" i="96"/>
  <c r="BZ203" i="96"/>
  <c r="BB203" i="96"/>
  <c r="BT203" i="96"/>
  <c r="AU205" i="96"/>
  <c r="BN205" i="96"/>
  <c r="AO205" i="96"/>
  <c r="BG205" i="96"/>
  <c r="BH205" i="96" s="1"/>
  <c r="BX205" i="96"/>
  <c r="AU207" i="96"/>
  <c r="BN207" i="96"/>
  <c r="AO207" i="96"/>
  <c r="BG207" i="96"/>
  <c r="BH207" i="96" s="1"/>
  <c r="BX207" i="96"/>
  <c r="AU209" i="96"/>
  <c r="BN209" i="96"/>
  <c r="AO209" i="96"/>
  <c r="BG209" i="96"/>
  <c r="BH209" i="96" s="1"/>
  <c r="BX209" i="96"/>
  <c r="AU211" i="96"/>
  <c r="BN211" i="96"/>
  <c r="AO211" i="96"/>
  <c r="BG211" i="96"/>
  <c r="BH211" i="96" s="1"/>
  <c r="BX211" i="96"/>
  <c r="AY213" i="96"/>
  <c r="BR213" i="96"/>
  <c r="AS213" i="96"/>
  <c r="BL213" i="96"/>
  <c r="AY215" i="96"/>
  <c r="BR215" i="96"/>
  <c r="AS215" i="96"/>
  <c r="BL215" i="96"/>
  <c r="AY219" i="96"/>
  <c r="BR219" i="96"/>
  <c r="AS219" i="96"/>
  <c r="BL219" i="96"/>
  <c r="AY221" i="96"/>
  <c r="BR221" i="96"/>
  <c r="AS221" i="96"/>
  <c r="BL221" i="96"/>
  <c r="AY223" i="96"/>
  <c r="BR223" i="96"/>
  <c r="AS223" i="96"/>
  <c r="BL223" i="96"/>
  <c r="AU227" i="96"/>
  <c r="BN227" i="96"/>
  <c r="AO227" i="96"/>
  <c r="BG227" i="96"/>
  <c r="BH227" i="96" s="1"/>
  <c r="BX227" i="96"/>
  <c r="AY229" i="96"/>
  <c r="BR229" i="96"/>
  <c r="AS229" i="96"/>
  <c r="BL229" i="96"/>
  <c r="AY235" i="96"/>
  <c r="BR235" i="96"/>
  <c r="AS235" i="96"/>
  <c r="BL235" i="96"/>
  <c r="AM237" i="96"/>
  <c r="BD237" i="96"/>
  <c r="BE237" i="96" s="1"/>
  <c r="BV237" i="96"/>
  <c r="AQ239" i="96"/>
  <c r="BJ239" i="96"/>
  <c r="BZ239" i="96"/>
  <c r="BJ241" i="96"/>
  <c r="BZ241" i="96"/>
  <c r="AQ245" i="96"/>
  <c r="BJ245" i="96"/>
  <c r="BZ245" i="96"/>
  <c r="BT245" i="96"/>
  <c r="AU183" i="96"/>
  <c r="BN183" i="96"/>
  <c r="AY203" i="101"/>
  <c r="BR203" i="101"/>
  <c r="AY205" i="101"/>
  <c r="BR205" i="101"/>
  <c r="AM207" i="101"/>
  <c r="BD207" i="101"/>
  <c r="BE207" i="101" s="1"/>
  <c r="BV207" i="101"/>
  <c r="AM209" i="101"/>
  <c r="BD209" i="101"/>
  <c r="BE209" i="101" s="1"/>
  <c r="BV209" i="101"/>
  <c r="AM211" i="101"/>
  <c r="BD211" i="101"/>
  <c r="BE211" i="101" s="1"/>
  <c r="BV211" i="101"/>
  <c r="AM213" i="101"/>
  <c r="BD213" i="101"/>
  <c r="BE213" i="101" s="1"/>
  <c r="BV213" i="101"/>
  <c r="AQ215" i="101"/>
  <c r="BJ215" i="101"/>
  <c r="BZ215" i="101"/>
  <c r="AQ217" i="101"/>
  <c r="BJ217" i="101"/>
  <c r="BZ217" i="101"/>
  <c r="AQ221" i="101"/>
  <c r="BJ221" i="101"/>
  <c r="BZ221" i="101"/>
  <c r="AQ223" i="101"/>
  <c r="BJ223" i="101"/>
  <c r="BZ223" i="101"/>
  <c r="AQ225" i="101"/>
  <c r="BJ225" i="101"/>
  <c r="BZ225" i="101"/>
  <c r="AM229" i="101"/>
  <c r="BD229" i="101"/>
  <c r="BE229" i="101" s="1"/>
  <c r="BV229" i="101"/>
  <c r="AQ231" i="101"/>
  <c r="BJ231" i="101"/>
  <c r="BZ231" i="101"/>
  <c r="AQ237" i="101"/>
  <c r="BJ237" i="101"/>
  <c r="BZ237" i="101"/>
  <c r="AU239" i="101"/>
  <c r="BN239" i="101"/>
  <c r="AY241" i="101"/>
  <c r="BR241" i="101"/>
  <c r="AY243" i="101"/>
  <c r="AY247" i="101"/>
  <c r="BR247" i="101"/>
  <c r="AM181" i="101"/>
  <c r="BD181" i="101"/>
  <c r="BE181" i="101" s="1"/>
  <c r="BV181" i="101"/>
  <c r="AQ201" i="103"/>
  <c r="BJ201" i="103"/>
  <c r="BZ201" i="103"/>
  <c r="AQ203" i="103"/>
  <c r="BJ203" i="103"/>
  <c r="BZ203" i="103"/>
  <c r="AU205" i="103"/>
  <c r="BN205" i="103"/>
  <c r="AU207" i="103"/>
  <c r="BB209" i="97"/>
  <c r="BT209" i="97"/>
  <c r="BB211" i="97"/>
  <c r="BT211" i="97"/>
  <c r="AO213" i="97"/>
  <c r="BG213" i="97"/>
  <c r="BH213" i="97" s="1"/>
  <c r="BX213" i="97"/>
  <c r="AO215" i="97"/>
  <c r="BG215" i="97"/>
  <c r="BH215" i="97" s="1"/>
  <c r="BX215" i="97"/>
  <c r="AO219" i="97"/>
  <c r="BG219" i="97"/>
  <c r="BH219" i="97" s="1"/>
  <c r="BX219" i="97"/>
  <c r="AO221" i="97"/>
  <c r="BG221" i="97"/>
  <c r="BH221" i="97" s="1"/>
  <c r="BX221" i="97"/>
  <c r="AO223" i="97"/>
  <c r="BG223" i="97"/>
  <c r="BH223" i="97" s="1"/>
  <c r="BX223" i="97"/>
  <c r="BB227" i="97"/>
  <c r="BT227" i="97"/>
  <c r="AO229" i="97"/>
  <c r="BG229" i="97"/>
  <c r="BH229" i="97" s="1"/>
  <c r="BX229" i="97"/>
  <c r="AO235" i="97"/>
  <c r="BG235" i="97"/>
  <c r="BH235" i="97" s="1"/>
  <c r="BX235" i="97"/>
  <c r="AS237" i="97"/>
  <c r="BL237" i="97"/>
  <c r="BP239" i="97"/>
  <c r="BT201" i="98"/>
  <c r="BB203" i="98"/>
  <c r="BT203" i="98"/>
  <c r="BG207" i="98"/>
  <c r="BH207" i="98" s="1"/>
  <c r="AO209" i="98"/>
  <c r="BG209" i="98"/>
  <c r="BH209" i="98" s="1"/>
  <c r="BX209" i="98"/>
  <c r="AO211" i="98"/>
  <c r="BG211" i="98"/>
  <c r="BH211" i="98" s="1"/>
  <c r="BX211" i="98"/>
  <c r="AS213" i="98"/>
  <c r="BL213" i="98"/>
  <c r="AS215" i="98"/>
  <c r="BL215" i="98"/>
  <c r="AS219" i="98"/>
  <c r="BL219" i="98"/>
  <c r="AS221" i="98"/>
  <c r="BL221" i="98"/>
  <c r="BL223" i="98"/>
  <c r="AO227" i="98"/>
  <c r="BG227" i="98"/>
  <c r="BH227" i="98" s="1"/>
  <c r="BX227" i="98"/>
  <c r="AS229" i="98"/>
  <c r="BL229" i="98"/>
  <c r="AS235" i="98"/>
  <c r="BL235" i="98"/>
  <c r="AW237" i="98"/>
  <c r="BP237" i="98"/>
  <c r="BB239" i="98"/>
  <c r="BT239" i="98"/>
  <c r="BB241" i="98"/>
  <c r="BT241" i="98"/>
  <c r="BB245" i="98"/>
  <c r="BT245" i="98"/>
  <c r="AO181" i="98"/>
  <c r="BX181" i="98"/>
  <c r="AS203" i="100"/>
  <c r="BL203" i="100"/>
  <c r="BL205" i="100"/>
  <c r="AW207" i="100"/>
  <c r="BP207" i="100"/>
  <c r="AW209" i="100"/>
  <c r="BP209" i="100"/>
  <c r="AW211" i="100"/>
  <c r="BP211" i="100"/>
  <c r="AW213" i="100"/>
  <c r="BP213" i="100"/>
  <c r="BB215" i="100"/>
  <c r="BT215" i="100"/>
  <c r="BB217" i="100"/>
  <c r="BT217" i="100"/>
  <c r="BB221" i="100"/>
  <c r="BT221" i="100"/>
  <c r="BB203" i="99"/>
  <c r="BT203" i="99"/>
  <c r="AU203" i="99"/>
  <c r="BN203" i="99"/>
  <c r="BT205" i="99"/>
  <c r="AU205" i="99"/>
  <c r="BN205" i="99"/>
  <c r="AO207" i="99"/>
  <c r="BG207" i="99"/>
  <c r="BH207" i="99" s="1"/>
  <c r="BX207" i="99"/>
  <c r="AY207" i="99"/>
  <c r="BR207" i="99"/>
  <c r="AO209" i="99"/>
  <c r="BG209" i="99"/>
  <c r="BH209" i="99" s="1"/>
  <c r="BX209" i="99"/>
  <c r="AY209" i="99"/>
  <c r="AO211" i="99"/>
  <c r="BG211" i="99"/>
  <c r="BH211" i="99" s="1"/>
  <c r="BX211" i="99"/>
  <c r="AY211" i="99"/>
  <c r="BR211" i="99"/>
  <c r="AO213" i="99"/>
  <c r="BX213" i="99"/>
  <c r="AY213" i="99"/>
  <c r="BR213" i="99"/>
  <c r="AS215" i="99"/>
  <c r="BL215" i="99"/>
  <c r="BD215" i="99"/>
  <c r="BE215" i="99" s="1"/>
  <c r="BV215" i="99"/>
  <c r="AS217" i="99"/>
  <c r="BL217" i="99"/>
  <c r="AM217" i="99"/>
  <c r="BV217" i="99"/>
  <c r="AS221" i="99"/>
  <c r="AM221" i="99"/>
  <c r="BD221" i="99"/>
  <c r="BE221" i="99" s="1"/>
  <c r="BV221" i="99"/>
  <c r="BL223" i="99"/>
  <c r="AS225" i="99"/>
  <c r="BL225" i="99"/>
  <c r="AY201" i="102"/>
  <c r="BR201" i="102"/>
  <c r="AY203" i="102"/>
  <c r="BR203" i="102"/>
  <c r="AM205" i="102"/>
  <c r="BD205" i="102"/>
  <c r="BE205" i="102" s="1"/>
  <c r="BV205" i="102"/>
  <c r="AM207" i="102"/>
  <c r="BD207" i="102"/>
  <c r="BE207" i="102" s="1"/>
  <c r="BV207" i="102"/>
  <c r="AM209" i="102"/>
  <c r="BD209" i="102"/>
  <c r="BE209" i="102" s="1"/>
  <c r="BV209" i="102"/>
  <c r="AM211" i="102"/>
  <c r="BD211" i="102"/>
  <c r="BE211" i="102" s="1"/>
  <c r="BV211" i="102"/>
  <c r="AQ213" i="102"/>
  <c r="BJ213" i="102"/>
  <c r="BZ213" i="102"/>
  <c r="AQ215" i="102"/>
  <c r="BJ215" i="102"/>
  <c r="BZ215" i="102"/>
  <c r="AQ219" i="102"/>
  <c r="BJ219" i="102"/>
  <c r="BZ219" i="102"/>
  <c r="BB201" i="102"/>
  <c r="BT201" i="102"/>
  <c r="AO205" i="102"/>
  <c r="BG205" i="102"/>
  <c r="BH205" i="102" s="1"/>
  <c r="BG207" i="102"/>
  <c r="BH207" i="102" s="1"/>
  <c r="BX207" i="102"/>
  <c r="AO209" i="102"/>
  <c r="BG209" i="102"/>
  <c r="BH209" i="102" s="1"/>
  <c r="AO211" i="102"/>
  <c r="BG211" i="102"/>
  <c r="BH211" i="102" s="1"/>
  <c r="BX211" i="102"/>
  <c r="AS213" i="102"/>
  <c r="BL213" i="102"/>
  <c r="AS215" i="102"/>
  <c r="BL215" i="102"/>
  <c r="AS219" i="102"/>
  <c r="BL219" i="102"/>
  <c r="AS221" i="102"/>
  <c r="AS223" i="102"/>
  <c r="BL223" i="102"/>
  <c r="AO227" i="102"/>
  <c r="BX227" i="102"/>
  <c r="BL229" i="102"/>
  <c r="AS235" i="102"/>
  <c r="BN207" i="103"/>
  <c r="AU209" i="103"/>
  <c r="BN209" i="103"/>
  <c r="AU211" i="103"/>
  <c r="BN211" i="103"/>
  <c r="AY213" i="103"/>
  <c r="BR213" i="103"/>
  <c r="AY215" i="103"/>
  <c r="BR215" i="103"/>
  <c r="AY219" i="103"/>
  <c r="BR219" i="103"/>
  <c r="AY221" i="103"/>
  <c r="BR221" i="103"/>
  <c r="AY223" i="103"/>
  <c r="BR223" i="103"/>
  <c r="AU227" i="103"/>
  <c r="BN227" i="103"/>
  <c r="AY229" i="103"/>
  <c r="BR229" i="103"/>
  <c r="AY235" i="103"/>
  <c r="BR235" i="103"/>
  <c r="AM237" i="103"/>
  <c r="BD237" i="103"/>
  <c r="BE237" i="103" s="1"/>
  <c r="BV237" i="103"/>
  <c r="AQ239" i="103"/>
  <c r="BJ239" i="103"/>
  <c r="BZ239" i="103"/>
  <c r="AQ241" i="103"/>
  <c r="BJ241" i="103"/>
  <c r="BZ241" i="103"/>
  <c r="AQ245" i="103"/>
  <c r="BJ245" i="103"/>
  <c r="BZ245" i="103"/>
  <c r="AU179" i="103"/>
  <c r="BN179" i="103"/>
  <c r="BN225" i="103"/>
  <c r="AU225" i="103"/>
  <c r="BV227" i="101"/>
  <c r="BD227" i="101"/>
  <c r="BE227" i="101" s="1"/>
  <c r="AM227" i="101"/>
  <c r="BD225" i="97"/>
  <c r="BE225" i="97" s="1"/>
  <c r="AY225" i="96"/>
  <c r="BN227" i="95"/>
  <c r="AU227" i="95"/>
  <c r="BD231" i="93"/>
  <c r="BE231" i="93" s="1"/>
  <c r="AM231" i="93"/>
  <c r="AM153" i="92"/>
  <c r="AY143" i="103"/>
  <c r="BZ145" i="101"/>
  <c r="BJ145" i="101"/>
  <c r="AQ145" i="101"/>
  <c r="BR147" i="99"/>
  <c r="BZ147" i="97"/>
  <c r="BJ147" i="97"/>
  <c r="AQ147" i="97"/>
  <c r="BJ153" i="93"/>
  <c r="AQ153" i="93"/>
  <c r="AW77" i="94"/>
  <c r="BP77" i="94"/>
  <c r="BB75" i="93"/>
  <c r="BT75" i="93"/>
  <c r="BL27" i="103"/>
  <c r="BX27" i="102"/>
  <c r="AO27" i="102"/>
  <c r="BT27" i="101"/>
  <c r="BB27" i="101"/>
  <c r="BT25" i="97"/>
  <c r="BB25" i="97"/>
  <c r="BL25" i="95"/>
  <c r="AS25" i="95"/>
  <c r="BX25" i="94"/>
  <c r="BG25" i="94"/>
  <c r="BH25" i="94" s="1"/>
  <c r="BL143" i="102"/>
  <c r="BP149" i="95"/>
  <c r="AW149" i="95"/>
  <c r="AO139" i="95"/>
  <c r="BX137" i="96"/>
  <c r="BL137" i="98"/>
  <c r="BT143" i="102"/>
  <c r="BB143" i="102"/>
  <c r="BX147" i="99"/>
  <c r="BG147" i="99"/>
  <c r="BH147" i="99" s="1"/>
  <c r="AO147" i="99"/>
  <c r="BN147" i="99"/>
  <c r="AU147" i="99"/>
  <c r="BL149" i="96"/>
  <c r="AS149" i="96"/>
  <c r="BX149" i="95"/>
  <c r="BG149" i="95"/>
  <c r="BH149" i="95" s="1"/>
  <c r="AO149" i="95"/>
  <c r="BT155" i="94"/>
  <c r="BJ25" i="92"/>
  <c r="AQ25" i="92"/>
  <c r="AO27" i="103"/>
  <c r="BV27" i="100"/>
  <c r="BD27" i="100"/>
  <c r="BE27" i="100" s="1"/>
  <c r="AM27" i="100"/>
  <c r="BL27" i="100"/>
  <c r="AS27" i="100"/>
  <c r="AW25" i="97"/>
  <c r="BV25" i="96"/>
  <c r="BD25" i="96"/>
  <c r="BE25" i="96" s="1"/>
  <c r="AM25" i="96"/>
  <c r="BL25" i="96"/>
  <c r="AS25" i="96"/>
  <c r="BG25" i="95"/>
  <c r="BH25" i="95" s="1"/>
  <c r="BT25" i="94"/>
  <c r="BN143" i="94"/>
  <c r="AU143" i="94"/>
  <c r="BZ141" i="94"/>
  <c r="AQ141" i="94"/>
  <c r="BJ139" i="96"/>
  <c r="BN135" i="97"/>
  <c r="AU135" i="97"/>
  <c r="BN135" i="99"/>
  <c r="BZ135" i="100"/>
  <c r="AQ135" i="100"/>
  <c r="BV133" i="100"/>
  <c r="BD133" i="100"/>
  <c r="BE133" i="100" s="1"/>
  <c r="BR135" i="101"/>
  <c r="BN133" i="101"/>
  <c r="BD131" i="102"/>
  <c r="BE131" i="102" s="1"/>
  <c r="AM131" i="102"/>
  <c r="BR133" i="103"/>
  <c r="AY133" i="103"/>
  <c r="BN131" i="103"/>
  <c r="AU131" i="103"/>
  <c r="AQ221" i="102"/>
  <c r="BJ221" i="102"/>
  <c r="BZ221" i="102"/>
  <c r="AQ223" i="102"/>
  <c r="BJ223" i="102"/>
  <c r="AM227" i="102"/>
  <c r="BD227" i="102"/>
  <c r="BE227" i="102" s="1"/>
  <c r="BV227" i="102"/>
  <c r="AQ229" i="102"/>
  <c r="BJ229" i="102"/>
  <c r="BZ229" i="102"/>
  <c r="AQ235" i="102"/>
  <c r="BJ235" i="102"/>
  <c r="BZ235" i="102"/>
  <c r="AU237" i="102"/>
  <c r="BN237" i="102"/>
  <c r="BG237" i="102"/>
  <c r="BH237" i="102" s="1"/>
  <c r="AY239" i="102"/>
  <c r="BR239" i="102"/>
  <c r="AS239" i="102"/>
  <c r="AY241" i="102"/>
  <c r="BR241" i="102"/>
  <c r="AY245" i="102"/>
  <c r="BR245" i="102"/>
  <c r="AM179" i="102"/>
  <c r="BD179" i="102"/>
  <c r="BE179" i="102" s="1"/>
  <c r="BV179" i="102"/>
  <c r="BN225" i="102"/>
  <c r="AU225" i="102"/>
  <c r="BV225" i="96"/>
  <c r="BD225" i="96"/>
  <c r="BE225" i="96" s="1"/>
  <c r="AM225" i="96"/>
  <c r="BL225" i="96"/>
  <c r="AS225" i="96"/>
  <c r="AW153" i="92"/>
  <c r="BV143" i="103"/>
  <c r="BD143" i="103"/>
  <c r="BE143" i="103" s="1"/>
  <c r="BL143" i="103"/>
  <c r="AS143" i="103"/>
  <c r="AY143" i="102"/>
  <c r="BL147" i="99"/>
  <c r="AS147" i="99"/>
  <c r="BV149" i="95"/>
  <c r="BD149" i="95"/>
  <c r="BE149" i="95" s="1"/>
  <c r="AM149" i="95"/>
  <c r="AY155" i="94"/>
  <c r="AO75" i="92"/>
  <c r="BZ137" i="95"/>
  <c r="BJ137" i="95"/>
  <c r="BV135" i="95"/>
  <c r="BD135" i="95"/>
  <c r="BE135" i="95" s="1"/>
  <c r="BR139" i="96"/>
  <c r="AY139" i="96"/>
  <c r="BN137" i="96"/>
  <c r="AU137" i="96"/>
  <c r="BZ241" i="94"/>
  <c r="AM219" i="101"/>
  <c r="BL235" i="102"/>
  <c r="BD235" i="102"/>
  <c r="BE235" i="102" s="1"/>
  <c r="BV235" i="102"/>
  <c r="AW237" i="102"/>
  <c r="AQ237" i="102"/>
  <c r="BB239" i="102"/>
  <c r="BT239" i="102"/>
  <c r="AU239" i="102"/>
  <c r="BN239" i="102"/>
  <c r="BB241" i="102"/>
  <c r="BT241" i="102"/>
  <c r="BN241" i="102"/>
  <c r="AO179" i="102"/>
  <c r="BG179" i="102"/>
  <c r="BH179" i="102" s="1"/>
  <c r="BX179" i="102"/>
  <c r="AS225" i="102"/>
  <c r="BP227" i="95"/>
  <c r="AW227" i="95"/>
  <c r="BX153" i="92"/>
  <c r="BG153" i="92"/>
  <c r="BH153" i="92" s="1"/>
  <c r="AO153" i="92"/>
  <c r="BX145" i="100"/>
  <c r="BG145" i="100"/>
  <c r="BH145" i="100" s="1"/>
  <c r="AO145" i="100"/>
  <c r="BN145" i="100"/>
  <c r="AU145" i="100"/>
  <c r="BB147" i="99"/>
  <c r="AW147" i="98"/>
  <c r="BV147" i="98"/>
  <c r="BD147" i="98"/>
  <c r="BE147" i="98" s="1"/>
  <c r="AM147" i="98"/>
  <c r="BX149" i="96"/>
  <c r="BG149" i="96"/>
  <c r="BH149" i="96" s="1"/>
  <c r="AO149" i="96"/>
  <c r="BN149" i="96"/>
  <c r="AU149" i="96"/>
  <c r="AQ75" i="92"/>
  <c r="AY75" i="93"/>
  <c r="BR75" i="93"/>
  <c r="BR27" i="100"/>
  <c r="AY27" i="100"/>
  <c r="BZ25" i="98"/>
  <c r="BJ25" i="98"/>
  <c r="BV25" i="97"/>
  <c r="AM25" i="97"/>
  <c r="BN25" i="95"/>
  <c r="AU25" i="95"/>
  <c r="BT25" i="95"/>
  <c r="BB25" i="95"/>
  <c r="AM139" i="96"/>
  <c r="BX137" i="97"/>
  <c r="BG137" i="97"/>
  <c r="BH137" i="97" s="1"/>
  <c r="AO137" i="97"/>
  <c r="BN137" i="97"/>
  <c r="AU137" i="97"/>
  <c r="BT133" i="103"/>
  <c r="BB133" i="103"/>
  <c r="BX73" i="102"/>
  <c r="BB71" i="102"/>
  <c r="BR75" i="101"/>
  <c r="AY75" i="101"/>
  <c r="BX75" i="101"/>
  <c r="BG75" i="101"/>
  <c r="BH75" i="101" s="1"/>
  <c r="AO75" i="101"/>
  <c r="BN73" i="101"/>
  <c r="AU73" i="101"/>
  <c r="BT73" i="101"/>
  <c r="BB73" i="101"/>
  <c r="BZ71" i="101"/>
  <c r="BJ71" i="101"/>
  <c r="AQ71" i="101"/>
  <c r="BD65" i="101"/>
  <c r="BE65" i="101" s="1"/>
  <c r="AM65" i="101"/>
  <c r="BG75" i="100"/>
  <c r="BH75" i="100" s="1"/>
  <c r="BB73" i="100"/>
  <c r="BX73" i="99"/>
  <c r="BG73" i="99"/>
  <c r="BH73" i="99" s="1"/>
  <c r="BT71" i="99"/>
  <c r="BB71" i="99"/>
  <c r="BP69" i="99"/>
  <c r="BV63" i="99"/>
  <c r="BD63" i="99"/>
  <c r="BE63" i="99" s="1"/>
  <c r="AM63" i="99"/>
  <c r="BL63" i="99"/>
  <c r="BG71" i="97"/>
  <c r="BH71" i="97" s="1"/>
  <c r="AO71" i="97"/>
  <c r="BP67" i="97"/>
  <c r="BT69" i="96"/>
  <c r="BV71" i="92"/>
  <c r="BD71" i="92"/>
  <c r="BE71" i="92" s="1"/>
  <c r="BZ63" i="92"/>
  <c r="BJ63" i="92"/>
  <c r="BN73" i="102"/>
  <c r="AU73" i="102"/>
  <c r="BZ71" i="102"/>
  <c r="BJ71" i="102"/>
  <c r="AQ71" i="102"/>
  <c r="BV69" i="102"/>
  <c r="BD69" i="102"/>
  <c r="BE69" i="102" s="1"/>
  <c r="AM69" i="102"/>
  <c r="BR63" i="102"/>
  <c r="AY63" i="102"/>
  <c r="BN71" i="97"/>
  <c r="AU71" i="97"/>
  <c r="BZ69" i="97"/>
  <c r="BJ69" i="97"/>
  <c r="AQ69" i="97"/>
  <c r="BV67" i="97"/>
  <c r="AM67" i="97"/>
  <c r="BR61" i="97"/>
  <c r="AY61" i="97"/>
  <c r="CB181" i="94"/>
  <c r="AZ181" i="94"/>
  <c r="CA181" i="94" s="1"/>
  <c r="AK181" i="94" s="1"/>
  <c r="BT135" i="97"/>
  <c r="BB135" i="97"/>
  <c r="BZ135" i="97"/>
  <c r="BJ135" i="97"/>
  <c r="AQ135" i="97"/>
  <c r="BP137" i="98"/>
  <c r="BV137" i="98"/>
  <c r="BD137" i="98"/>
  <c r="BE137" i="98" s="1"/>
  <c r="AM137" i="98"/>
  <c r="BR135" i="98"/>
  <c r="AY135" i="98"/>
  <c r="BP135" i="100"/>
  <c r="AW135" i="100"/>
  <c r="BX133" i="103"/>
  <c r="BG133" i="103"/>
  <c r="BH133" i="103" s="1"/>
  <c r="AO133" i="103"/>
  <c r="BZ131" i="103"/>
  <c r="BJ131" i="103"/>
  <c r="AQ131" i="103"/>
  <c r="AY73" i="103"/>
  <c r="BZ69" i="103"/>
  <c r="BR73" i="102"/>
  <c r="AY73" i="102"/>
  <c r="BN71" i="102"/>
  <c r="AU71" i="102"/>
  <c r="BB155" i="94"/>
  <c r="BZ155" i="94"/>
  <c r="BJ155" i="94"/>
  <c r="AQ155" i="94"/>
  <c r="AM75" i="92"/>
  <c r="BV75" i="92"/>
  <c r="BL25" i="98"/>
  <c r="BX25" i="93"/>
  <c r="BN139" i="96"/>
  <c r="AU139" i="96"/>
  <c r="BT139" i="96"/>
  <c r="BZ137" i="96"/>
  <c r="AQ137" i="96"/>
  <c r="BV137" i="97"/>
  <c r="BD137" i="97"/>
  <c r="BE137" i="97" s="1"/>
  <c r="BR135" i="97"/>
  <c r="BZ135" i="98"/>
  <c r="BV135" i="101"/>
  <c r="BD135" i="101"/>
  <c r="BE135" i="101" s="1"/>
  <c r="BL133" i="103"/>
  <c r="BR131" i="103"/>
  <c r="BV235" i="95"/>
  <c r="BD235" i="95"/>
  <c r="BE235" i="95" s="1"/>
  <c r="AM235" i="95"/>
  <c r="AQ233" i="98"/>
  <c r="BV235" i="99"/>
  <c r="BD235" i="99"/>
  <c r="BE235" i="99" s="1"/>
  <c r="AU235" i="101"/>
  <c r="AU217" i="103"/>
  <c r="BJ217" i="102"/>
  <c r="BD219" i="101"/>
  <c r="BE219" i="101" s="1"/>
  <c r="BR219" i="100"/>
  <c r="BZ73" i="100"/>
  <c r="AQ73" i="100"/>
  <c r="AY65" i="100"/>
  <c r="BJ71" i="99"/>
  <c r="BD69" i="99"/>
  <c r="BE69" i="99" s="1"/>
  <c r="AQ69" i="96"/>
  <c r="AY61" i="96"/>
  <c r="AU71" i="95"/>
  <c r="BZ69" i="95"/>
  <c r="BN73" i="94"/>
  <c r="AM69" i="94"/>
  <c r="AY63" i="94"/>
  <c r="AQ69" i="93"/>
  <c r="BD67" i="93"/>
  <c r="BE67" i="93" s="1"/>
  <c r="AU123" i="93"/>
  <c r="BT193" i="102"/>
  <c r="BB193" i="102"/>
  <c r="BB193" i="98"/>
  <c r="BR27" i="101"/>
  <c r="AY27" i="101"/>
  <c r="BV25" i="98"/>
  <c r="BD25" i="98"/>
  <c r="BE25" i="98" s="1"/>
  <c r="AM25" i="98"/>
  <c r="BN25" i="96"/>
  <c r="BZ25" i="95"/>
  <c r="BJ25" i="95"/>
  <c r="AQ25" i="95"/>
  <c r="BV25" i="94"/>
  <c r="BD25" i="94"/>
  <c r="BE25" i="94" s="1"/>
  <c r="AM25" i="94"/>
  <c r="BT143" i="92"/>
  <c r="BB143" i="92"/>
  <c r="BL143" i="93"/>
  <c r="AS143" i="93"/>
  <c r="BX141" i="93"/>
  <c r="BG141" i="93"/>
  <c r="BH141" i="93" s="1"/>
  <c r="AO141" i="93"/>
  <c r="BT139" i="93"/>
  <c r="BB139" i="93"/>
  <c r="BP145" i="94"/>
  <c r="AW145" i="94"/>
  <c r="BX141" i="94"/>
  <c r="BG141" i="94"/>
  <c r="BH141" i="94" s="1"/>
  <c r="AO141" i="94"/>
  <c r="BX137" i="98"/>
  <c r="BB135" i="98"/>
  <c r="AS135" i="99"/>
  <c r="BG135" i="100"/>
  <c r="BH135" i="100" s="1"/>
  <c r="AO135" i="100"/>
  <c r="BT133" i="100"/>
  <c r="BB133" i="100"/>
  <c r="BP135" i="101"/>
  <c r="AW135" i="101"/>
  <c r="BX133" i="102"/>
  <c r="AO133" i="102"/>
  <c r="BT131" i="102"/>
  <c r="BJ73" i="103"/>
  <c r="AQ73" i="103"/>
  <c r="BV71" i="103"/>
  <c r="BD71" i="103"/>
  <c r="BE71" i="103" s="1"/>
  <c r="AM71" i="103"/>
  <c r="BR69" i="103"/>
  <c r="AY69" i="103"/>
  <c r="BN63" i="103"/>
  <c r="AU63" i="103"/>
  <c r="BZ75" i="101"/>
  <c r="BJ75" i="101"/>
  <c r="AQ75" i="101"/>
  <c r="BV73" i="101"/>
  <c r="BD73" i="101"/>
  <c r="BE73" i="101" s="1"/>
  <c r="AM73" i="101"/>
  <c r="BL73" i="101"/>
  <c r="BZ75" i="100"/>
  <c r="BJ75" i="100"/>
  <c r="AQ75" i="100"/>
  <c r="AM73" i="100"/>
  <c r="BR71" i="100"/>
  <c r="BN65" i="100"/>
  <c r="AU65" i="100"/>
  <c r="BP73" i="98"/>
  <c r="AW73" i="98"/>
  <c r="BL71" i="98"/>
  <c r="BG69" i="94"/>
  <c r="BH69" i="94" s="1"/>
  <c r="BP71" i="93"/>
  <c r="BX67" i="93"/>
  <c r="BB63" i="93"/>
  <c r="AW123" i="93"/>
  <c r="BD203" i="93"/>
  <c r="BE203" i="93" s="1"/>
  <c r="AM203" i="93"/>
  <c r="AY199" i="93"/>
  <c r="BL195" i="101"/>
  <c r="AS195" i="101"/>
  <c r="BG195" i="100"/>
  <c r="BH195" i="100" s="1"/>
  <c r="BT195" i="99"/>
  <c r="BB195" i="99"/>
  <c r="BZ195" i="99"/>
  <c r="BJ195" i="99"/>
  <c r="AQ195" i="99"/>
  <c r="BG195" i="96"/>
  <c r="BH195" i="96" s="1"/>
  <c r="BP203" i="94"/>
  <c r="AW203" i="94"/>
  <c r="BD203" i="94"/>
  <c r="BE203" i="94" s="1"/>
  <c r="AM203" i="94"/>
  <c r="BR231" i="92"/>
  <c r="AY231" i="92"/>
  <c r="BN239" i="92"/>
  <c r="AU239" i="92"/>
  <c r="BP239" i="93"/>
  <c r="BL233" i="98"/>
  <c r="BX233" i="103"/>
  <c r="BG233" i="103"/>
  <c r="BH233" i="103" s="1"/>
  <c r="AO233" i="103"/>
  <c r="BP217" i="103"/>
  <c r="BZ65" i="103"/>
  <c r="BZ63" i="97"/>
  <c r="BD65" i="102"/>
  <c r="BE65" i="102" s="1"/>
  <c r="BX63" i="97"/>
  <c r="BD63" i="96"/>
  <c r="BE63" i="96" s="1"/>
  <c r="BD73" i="103"/>
  <c r="BE73" i="103" s="1"/>
  <c r="AM73" i="103"/>
  <c r="BV73" i="102"/>
  <c r="BD73" i="102"/>
  <c r="BE73" i="102" s="1"/>
  <c r="AM73" i="102"/>
  <c r="BR71" i="102"/>
  <c r="AY71" i="102"/>
  <c r="BN69" i="102"/>
  <c r="AU69" i="102"/>
  <c r="BZ63" i="102"/>
  <c r="BJ63" i="102"/>
  <c r="AQ63" i="102"/>
  <c r="BP193" i="103"/>
  <c r="AW193" i="103"/>
  <c r="BV193" i="103"/>
  <c r="BL193" i="98"/>
  <c r="BN193" i="97"/>
  <c r="AU193" i="97"/>
  <c r="BB235" i="95"/>
  <c r="BX233" i="98"/>
  <c r="BG233" i="98"/>
  <c r="BH233" i="98" s="1"/>
  <c r="AO233" i="98"/>
  <c r="BT217" i="97"/>
  <c r="BB217" i="97"/>
  <c r="BX219" i="95"/>
  <c r="BN219" i="95"/>
  <c r="AS67" i="101"/>
  <c r="BV63" i="97"/>
  <c r="AO63" i="97"/>
  <c r="BD65" i="94"/>
  <c r="BE65" i="94" s="1"/>
  <c r="AM65" i="94"/>
  <c r="BT75" i="100"/>
  <c r="BP73" i="100"/>
  <c r="AS71" i="100"/>
  <c r="AO65" i="100"/>
  <c r="BT73" i="99"/>
  <c r="BB73" i="99"/>
  <c r="BP71" i="99"/>
  <c r="AW71" i="99"/>
  <c r="BL69" i="99"/>
  <c r="BP71" i="98"/>
  <c r="AW71" i="98"/>
  <c r="AS69" i="98"/>
  <c r="BG63" i="98"/>
  <c r="BH63" i="98" s="1"/>
  <c r="BT71" i="96"/>
  <c r="BT71" i="95"/>
  <c r="BB71" i="95"/>
  <c r="BZ71" i="95"/>
  <c r="BP69" i="95"/>
  <c r="AW69" i="95"/>
  <c r="BD69" i="95"/>
  <c r="BE69" i="95" s="1"/>
  <c r="BL67" i="95"/>
  <c r="AS67" i="95"/>
  <c r="BZ203" i="93"/>
  <c r="BJ203" i="93"/>
  <c r="AQ203" i="93"/>
  <c r="AM199" i="93"/>
  <c r="BN193" i="103"/>
  <c r="BZ193" i="102"/>
  <c r="BJ193" i="102"/>
  <c r="AQ193" i="102"/>
  <c r="BR195" i="100"/>
  <c r="BJ193" i="98"/>
  <c r="AQ193" i="98"/>
  <c r="BV201" i="93"/>
  <c r="BD201" i="93"/>
  <c r="BE201" i="93" s="1"/>
  <c r="BT239" i="93"/>
  <c r="BL235" i="95"/>
  <c r="AS235" i="95"/>
  <c r="BX233" i="96"/>
  <c r="BP233" i="102"/>
  <c r="AO219" i="100"/>
  <c r="BJ219" i="99"/>
  <c r="AQ219" i="99"/>
  <c r="AS219" i="95"/>
  <c r="AQ53" i="92"/>
  <c r="BD65" i="92"/>
  <c r="BE65" i="92" s="1"/>
  <c r="AM65" i="92"/>
  <c r="BL67" i="100"/>
  <c r="AS67" i="100"/>
  <c r="BL65" i="99"/>
  <c r="AS65" i="99"/>
  <c r="AY65" i="98"/>
  <c r="BZ65" i="94"/>
  <c r="BN179" i="92"/>
  <c r="AZ43" i="97"/>
  <c r="CA43" i="97" s="1"/>
  <c r="AK43" i="97" s="1"/>
  <c r="BX71" i="93"/>
  <c r="BG71" i="93"/>
  <c r="BH71" i="93" s="1"/>
  <c r="AO71" i="93"/>
  <c r="BT69" i="93"/>
  <c r="BB69" i="93"/>
  <c r="BP199" i="92"/>
  <c r="AW199" i="92"/>
  <c r="AS193" i="103"/>
  <c r="BG193" i="102"/>
  <c r="BH193" i="102" s="1"/>
  <c r="AO193" i="102"/>
  <c r="BT195" i="101"/>
  <c r="BV195" i="100"/>
  <c r="BD195" i="100"/>
  <c r="BE195" i="100" s="1"/>
  <c r="AM195" i="100"/>
  <c r="BP195" i="96"/>
  <c r="AW195" i="96"/>
  <c r="BX203" i="94"/>
  <c r="BG203" i="94"/>
  <c r="BH203" i="94" s="1"/>
  <c r="AO203" i="94"/>
  <c r="BB201" i="93"/>
  <c r="BZ201" i="93"/>
  <c r="BR239" i="93"/>
  <c r="AY239" i="93"/>
  <c r="BX239" i="93"/>
  <c r="BG239" i="93"/>
  <c r="BH239" i="93" s="1"/>
  <c r="AW235" i="95"/>
  <c r="BR233" i="97"/>
  <c r="AY233" i="97"/>
  <c r="BX233" i="97"/>
  <c r="BG233" i="97"/>
  <c r="BH233" i="97" s="1"/>
  <c r="BP235" i="99"/>
  <c r="BL235" i="100"/>
  <c r="AS235" i="100"/>
  <c r="BR235" i="101"/>
  <c r="AY235" i="101"/>
  <c r="BV219" i="100"/>
  <c r="BL219" i="100"/>
  <c r="AS219" i="100"/>
  <c r="AY219" i="99"/>
  <c r="BX219" i="99"/>
  <c r="BG219" i="99"/>
  <c r="BH219" i="99" s="1"/>
  <c r="BZ217" i="97"/>
  <c r="BJ217" i="97"/>
  <c r="AQ217" i="97"/>
  <c r="AW217" i="97"/>
  <c r="BT219" i="95"/>
  <c r="BB219" i="95"/>
  <c r="BZ219" i="95"/>
  <c r="BJ219" i="95"/>
  <c r="BG53" i="92"/>
  <c r="BH53" i="92" s="1"/>
  <c r="BT65" i="92"/>
  <c r="AQ65" i="102"/>
  <c r="BJ67" i="100"/>
  <c r="AM65" i="98"/>
  <c r="AW63" i="96"/>
  <c r="AS63" i="95"/>
  <c r="BR65" i="94"/>
  <c r="AY65" i="94"/>
  <c r="AW179" i="92"/>
  <c r="BP179" i="92"/>
  <c r="BX71" i="92"/>
  <c r="BG71" i="92"/>
  <c r="BH71" i="92" s="1"/>
  <c r="AO71" i="92"/>
  <c r="BT69" i="92"/>
  <c r="BB69" i="92"/>
  <c r="AS63" i="92"/>
  <c r="BR69" i="97"/>
  <c r="AY69" i="97"/>
  <c r="BX67" i="97"/>
  <c r="BG67" i="97"/>
  <c r="BH67" i="97" s="1"/>
  <c r="BT61" i="96"/>
  <c r="BP71" i="95"/>
  <c r="AW71" i="95"/>
  <c r="BD71" i="95"/>
  <c r="BE71" i="95" s="1"/>
  <c r="AS69" i="95"/>
  <c r="BR69" i="95"/>
  <c r="AY69" i="95"/>
  <c r="BX67" i="95"/>
  <c r="BG67" i="95"/>
  <c r="BH67" i="95" s="1"/>
  <c r="AO67" i="95"/>
  <c r="BN67" i="95"/>
  <c r="AU67" i="95"/>
  <c r="BT61" i="95"/>
  <c r="BB61" i="95"/>
  <c r="BJ61" i="95"/>
  <c r="BP197" i="95"/>
  <c r="AW197" i="95"/>
  <c r="BN235" i="95"/>
  <c r="AU235" i="95"/>
  <c r="BV233" i="97"/>
  <c r="BD233" i="97"/>
  <c r="BE233" i="97" s="1"/>
  <c r="AM233" i="97"/>
  <c r="BN235" i="99"/>
  <c r="BJ219" i="100"/>
  <c r="BT25" i="92"/>
  <c r="BL23" i="92"/>
  <c r="AS23" i="92"/>
  <c r="BP25" i="92"/>
  <c r="BP21" i="92"/>
  <c r="AO25" i="92"/>
  <c r="BL25" i="92"/>
  <c r="AS25" i="92"/>
  <c r="BR23" i="92"/>
  <c r="AY23" i="92"/>
  <c r="AW45" i="92"/>
  <c r="BT45" i="92"/>
  <c r="BB45" i="92"/>
  <c r="BX45" i="92"/>
  <c r="BV93" i="92"/>
  <c r="BD93" i="92"/>
  <c r="BE93" i="92" s="1"/>
  <c r="BX93" i="92"/>
  <c r="BT93" i="92"/>
  <c r="BG93" i="92"/>
  <c r="BH93" i="92" s="1"/>
  <c r="BN223" i="93"/>
  <c r="BL223" i="93"/>
  <c r="AS223" i="93"/>
  <c r="BP223" i="93"/>
  <c r="AW223" i="93"/>
  <c r="AM93" i="93"/>
  <c r="AO93" i="93"/>
  <c r="AO93" i="92"/>
  <c r="AM93" i="92"/>
  <c r="BB93" i="92"/>
  <c r="BP93" i="92"/>
  <c r="AW93" i="92"/>
  <c r="AM39" i="92"/>
  <c r="AU39" i="92"/>
  <c r="BD109" i="92"/>
  <c r="BE109" i="92" s="1"/>
  <c r="BT109" i="92"/>
  <c r="BB109" i="92"/>
  <c r="BX191" i="92"/>
  <c r="BG191" i="92"/>
  <c r="BH191" i="92" s="1"/>
  <c r="AO191" i="92"/>
  <c r="BP67" i="92"/>
  <c r="AW67" i="92"/>
  <c r="BZ25" i="92"/>
  <c r="AO153" i="94"/>
  <c r="BG153" i="94"/>
  <c r="BH153" i="94" s="1"/>
  <c r="BX153" i="94"/>
  <c r="AQ151" i="93"/>
  <c r="BJ151" i="93"/>
  <c r="BZ151" i="93"/>
  <c r="AS151" i="93"/>
  <c r="BL151" i="93"/>
  <c r="AU129" i="92"/>
  <c r="BN129" i="92"/>
  <c r="AO129" i="92"/>
  <c r="BG129" i="92"/>
  <c r="BH129" i="92" s="1"/>
  <c r="BX129" i="92"/>
  <c r="BD129" i="92"/>
  <c r="BE129" i="92" s="1"/>
  <c r="BV129" i="92"/>
  <c r="AQ21" i="92"/>
  <c r="BJ27" i="92"/>
  <c r="BT23" i="92"/>
  <c r="BB23" i="92"/>
  <c r="AM167" i="103"/>
  <c r="AS47" i="103"/>
  <c r="BL47" i="103"/>
  <c r="BX143" i="103"/>
  <c r="BG143" i="103"/>
  <c r="BH143" i="103" s="1"/>
  <c r="AO143" i="103"/>
  <c r="BL73" i="103"/>
  <c r="AS73" i="103"/>
  <c r="BX71" i="103"/>
  <c r="AO65" i="103"/>
  <c r="AO95" i="103"/>
  <c r="BG95" i="103"/>
  <c r="BH95" i="103" s="1"/>
  <c r="BX95" i="103"/>
  <c r="AO101" i="103"/>
  <c r="BG101" i="103"/>
  <c r="BH101" i="103" s="1"/>
  <c r="BX101" i="103"/>
  <c r="BZ125" i="103"/>
  <c r="BJ125" i="103"/>
  <c r="AQ125" i="103"/>
  <c r="BV65" i="103"/>
  <c r="BD65" i="103"/>
  <c r="BE65" i="103" s="1"/>
  <c r="AM65" i="103"/>
  <c r="AM193" i="103"/>
  <c r="BL193" i="103"/>
  <c r="BT217" i="103"/>
  <c r="BB217" i="103"/>
  <c r="AQ217" i="103"/>
  <c r="AS133" i="103"/>
  <c r="BX131" i="103"/>
  <c r="BG131" i="103"/>
  <c r="BH131" i="103" s="1"/>
  <c r="AO131" i="103"/>
  <c r="BR193" i="103"/>
  <c r="BZ233" i="103"/>
  <c r="BJ233" i="103"/>
  <c r="BP233" i="103"/>
  <c r="BR65" i="103"/>
  <c r="AU231" i="103"/>
  <c r="BN231" i="103"/>
  <c r="AO231" i="103"/>
  <c r="BG231" i="103"/>
  <c r="BH231" i="103" s="1"/>
  <c r="BX231" i="103"/>
  <c r="AS139" i="103"/>
  <c r="BL139" i="103"/>
  <c r="AM139" i="103"/>
  <c r="BD139" i="103"/>
  <c r="BE139" i="103" s="1"/>
  <c r="BV139" i="103"/>
  <c r="AW191" i="103"/>
  <c r="BP191" i="103"/>
  <c r="AQ191" i="103"/>
  <c r="BJ191" i="103"/>
  <c r="BZ191" i="103"/>
  <c r="BX129" i="103"/>
  <c r="BG129" i="103"/>
  <c r="BH129" i="103" s="1"/>
  <c r="AO129" i="103"/>
  <c r="BN129" i="103"/>
  <c r="AU129" i="103"/>
  <c r="BZ143" i="103"/>
  <c r="BJ143" i="103"/>
  <c r="BG27" i="103"/>
  <c r="BH27" i="103" s="1"/>
  <c r="AU27" i="103"/>
  <c r="BJ133" i="103"/>
  <c r="AQ133" i="103"/>
  <c r="BV131" i="103"/>
  <c r="BD131" i="103"/>
  <c r="BE131" i="103" s="1"/>
  <c r="AM131" i="103"/>
  <c r="BT73" i="103"/>
  <c r="BB73" i="103"/>
  <c r="BJ71" i="103"/>
  <c r="BP71" i="103"/>
  <c r="AW71" i="103"/>
  <c r="BD69" i="103"/>
  <c r="BE69" i="103" s="1"/>
  <c r="BL69" i="103"/>
  <c r="AS69" i="103"/>
  <c r="BX63" i="103"/>
  <c r="BG63" i="103"/>
  <c r="BH63" i="103" s="1"/>
  <c r="AO63" i="103"/>
  <c r="AY193" i="103"/>
  <c r="BX193" i="103"/>
  <c r="BG193" i="103"/>
  <c r="BH193" i="103" s="1"/>
  <c r="AO193" i="103"/>
  <c r="BN233" i="103"/>
  <c r="AU233" i="103"/>
  <c r="BD217" i="103"/>
  <c r="BE217" i="103" s="1"/>
  <c r="AO23" i="103"/>
  <c r="BG23" i="103"/>
  <c r="BH23" i="103" s="1"/>
  <c r="BX23" i="103"/>
  <c r="AU29" i="103"/>
  <c r="AO29" i="103"/>
  <c r="BG29" i="103"/>
  <c r="BH29" i="103" s="1"/>
  <c r="BN41" i="103"/>
  <c r="BG41" i="103"/>
  <c r="BH41" i="103" s="1"/>
  <c r="AU51" i="103"/>
  <c r="AO51" i="103"/>
  <c r="BG51" i="103"/>
  <c r="BH51" i="103" s="1"/>
  <c r="BR53" i="103"/>
  <c r="AS57" i="103"/>
  <c r="BL57" i="103"/>
  <c r="AY59" i="103"/>
  <c r="BR59" i="103"/>
  <c r="AW61" i="103"/>
  <c r="AY89" i="103"/>
  <c r="BR89" i="103"/>
  <c r="AU173" i="103"/>
  <c r="BN173" i="103"/>
  <c r="AQ103" i="103"/>
  <c r="BJ103" i="103"/>
  <c r="BZ103" i="103"/>
  <c r="AY33" i="103"/>
  <c r="BR33" i="103"/>
  <c r="AY197" i="103"/>
  <c r="BN133" i="103"/>
  <c r="AU133" i="103"/>
  <c r="BV125" i="102"/>
  <c r="BD125" i="102"/>
  <c r="BE125" i="102" s="1"/>
  <c r="AM125" i="102"/>
  <c r="BB191" i="102"/>
  <c r="BT191" i="102"/>
  <c r="BT25" i="102"/>
  <c r="BB25" i="102"/>
  <c r="AS77" i="102"/>
  <c r="BL77" i="102"/>
  <c r="AY33" i="102"/>
  <c r="BR33" i="102"/>
  <c r="BX143" i="102"/>
  <c r="BG143" i="102"/>
  <c r="BH143" i="102" s="1"/>
  <c r="AW193" i="102"/>
  <c r="BB231" i="102"/>
  <c r="BT231" i="102"/>
  <c r="BL133" i="102"/>
  <c r="BX71" i="102"/>
  <c r="BT69" i="102"/>
  <c r="AW63" i="102"/>
  <c r="BN193" i="102"/>
  <c r="BB129" i="102"/>
  <c r="AY197" i="102"/>
  <c r="BR197" i="102"/>
  <c r="AU47" i="102"/>
  <c r="BN47" i="102"/>
  <c r="BV27" i="102"/>
  <c r="BD27" i="102"/>
  <c r="BE27" i="102" s="1"/>
  <c r="AM27" i="102"/>
  <c r="BL193" i="102"/>
  <c r="AM65" i="102"/>
  <c r="AY95" i="102"/>
  <c r="BR95" i="102"/>
  <c r="AY101" i="102"/>
  <c r="BR101" i="102"/>
  <c r="AW139" i="102"/>
  <c r="BP139" i="102"/>
  <c r="AQ197" i="102"/>
  <c r="BJ197" i="102"/>
  <c r="BZ197" i="102"/>
  <c r="BD47" i="102"/>
  <c r="BE47" i="102" s="1"/>
  <c r="BZ181" i="102"/>
  <c r="BJ181" i="102"/>
  <c r="AQ181" i="102"/>
  <c r="BP211" i="102"/>
  <c r="BB229" i="102"/>
  <c r="BT229" i="102"/>
  <c r="BL241" i="102"/>
  <c r="BD245" i="102"/>
  <c r="BE245" i="102" s="1"/>
  <c r="BV245" i="102"/>
  <c r="AW179" i="102"/>
  <c r="BP179" i="102"/>
  <c r="AQ179" i="102"/>
  <c r="BJ179" i="102"/>
  <c r="BZ179" i="102"/>
  <c r="BZ225" i="102"/>
  <c r="BJ225" i="102"/>
  <c r="AQ225" i="102"/>
  <c r="BN27" i="102"/>
  <c r="AU27" i="102"/>
  <c r="BB65" i="102"/>
  <c r="AU109" i="102"/>
  <c r="BN109" i="102"/>
  <c r="AU111" i="102"/>
  <c r="BN111" i="102"/>
  <c r="AU117" i="102"/>
  <c r="AY121" i="102"/>
  <c r="AQ127" i="102"/>
  <c r="BZ127" i="102"/>
  <c r="AU135" i="102"/>
  <c r="BN135" i="102"/>
  <c r="AU141" i="102"/>
  <c r="BN141" i="102"/>
  <c r="BN145" i="102"/>
  <c r="BN149" i="102"/>
  <c r="AU153" i="102"/>
  <c r="BN153" i="102"/>
  <c r="AU165" i="102"/>
  <c r="BN165" i="102"/>
  <c r="BG185" i="102"/>
  <c r="BH185" i="102" s="1"/>
  <c r="AO171" i="102"/>
  <c r="BG171" i="102"/>
  <c r="BH171" i="102" s="1"/>
  <c r="BX171" i="102"/>
  <c r="BX193" i="102"/>
  <c r="AM233" i="102"/>
  <c r="AW95" i="102"/>
  <c r="BP95" i="102"/>
  <c r="AW101" i="102"/>
  <c r="BP101" i="102"/>
  <c r="AS89" i="102"/>
  <c r="BL89" i="102"/>
  <c r="AO173" i="102"/>
  <c r="BG173" i="102"/>
  <c r="BH173" i="102" s="1"/>
  <c r="BX173" i="102"/>
  <c r="BB103" i="102"/>
  <c r="BT103" i="102"/>
  <c r="BP71" i="102"/>
  <c r="BT217" i="102"/>
  <c r="BB217" i="102"/>
  <c r="BR233" i="102"/>
  <c r="AY233" i="102"/>
  <c r="BX27" i="101"/>
  <c r="BG27" i="101"/>
  <c r="BH27" i="101" s="1"/>
  <c r="AO27" i="101"/>
  <c r="AU67" i="101"/>
  <c r="BP25" i="101"/>
  <c r="AW25" i="101"/>
  <c r="AO79" i="101"/>
  <c r="BG79" i="101"/>
  <c r="BH79" i="101" s="1"/>
  <c r="BX79" i="101"/>
  <c r="AW173" i="101"/>
  <c r="BP173" i="101"/>
  <c r="BB49" i="101"/>
  <c r="BT49" i="101"/>
  <c r="BL67" i="101"/>
  <c r="AW97" i="101"/>
  <c r="AW103" i="101"/>
  <c r="BB67" i="101"/>
  <c r="BZ67" i="101"/>
  <c r="AW23" i="101"/>
  <c r="AQ23" i="101"/>
  <c r="AQ29" i="101"/>
  <c r="BJ35" i="101"/>
  <c r="BR103" i="101"/>
  <c r="AS233" i="101"/>
  <c r="BP71" i="101"/>
  <c r="AW71" i="101"/>
  <c r="BL65" i="101"/>
  <c r="AS65" i="101"/>
  <c r="AW49" i="101"/>
  <c r="BP49" i="101"/>
  <c r="AY169" i="101"/>
  <c r="BN183" i="101"/>
  <c r="AU183" i="101"/>
  <c r="AM203" i="101"/>
  <c r="BD203" i="101"/>
  <c r="BE203" i="101" s="1"/>
  <c r="BV203" i="101"/>
  <c r="AM205" i="101"/>
  <c r="BV205" i="101"/>
  <c r="AQ207" i="101"/>
  <c r="BJ207" i="101"/>
  <c r="BZ207" i="101"/>
  <c r="AQ209" i="101"/>
  <c r="BJ209" i="101"/>
  <c r="BZ209" i="101"/>
  <c r="AQ211" i="101"/>
  <c r="BJ211" i="101"/>
  <c r="BJ213" i="101"/>
  <c r="BZ213" i="101"/>
  <c r="AU215" i="101"/>
  <c r="BN215" i="101"/>
  <c r="BN217" i="101"/>
  <c r="AU221" i="101"/>
  <c r="BN221" i="101"/>
  <c r="AU223" i="101"/>
  <c r="BN223" i="101"/>
  <c r="AU225" i="101"/>
  <c r="BN225" i="101"/>
  <c r="AQ229" i="101"/>
  <c r="BJ229" i="101"/>
  <c r="BZ229" i="101"/>
  <c r="AU231" i="101"/>
  <c r="BN231" i="101"/>
  <c r="AU237" i="101"/>
  <c r="BN237" i="101"/>
  <c r="AY239" i="101"/>
  <c r="BR239" i="101"/>
  <c r="AM241" i="101"/>
  <c r="BD241" i="101"/>
  <c r="BE241" i="101" s="1"/>
  <c r="BV241" i="101"/>
  <c r="AM243" i="101"/>
  <c r="BD243" i="101"/>
  <c r="BE243" i="101" s="1"/>
  <c r="BV243" i="101"/>
  <c r="AM247" i="101"/>
  <c r="BD247" i="101"/>
  <c r="BE247" i="101" s="1"/>
  <c r="BV247" i="101"/>
  <c r="AQ181" i="101"/>
  <c r="BJ181" i="101"/>
  <c r="BZ181" i="101"/>
  <c r="BT135" i="101"/>
  <c r="BB135" i="101"/>
  <c r="BP133" i="101"/>
  <c r="AW133" i="101"/>
  <c r="AS97" i="101"/>
  <c r="BL97" i="101"/>
  <c r="AS103" i="101"/>
  <c r="BL103" i="101"/>
  <c r="AW141" i="101"/>
  <c r="BP141" i="101"/>
  <c r="BN235" i="101"/>
  <c r="BX97" i="101"/>
  <c r="AO103" i="101"/>
  <c r="AY193" i="101"/>
  <c r="BR193" i="101"/>
  <c r="BP145" i="101"/>
  <c r="AW145" i="101"/>
  <c r="AY67" i="101"/>
  <c r="BR195" i="101"/>
  <c r="AY195" i="101"/>
  <c r="BZ235" i="101"/>
  <c r="BJ235" i="101"/>
  <c r="AQ235" i="101"/>
  <c r="BP67" i="101"/>
  <c r="AS49" i="100"/>
  <c r="BL49" i="100"/>
  <c r="BD67" i="100"/>
  <c r="BE67" i="100" s="1"/>
  <c r="AM103" i="100"/>
  <c r="BD103" i="100"/>
  <c r="BE103" i="100" s="1"/>
  <c r="BV103" i="100"/>
  <c r="AQ141" i="100"/>
  <c r="BJ141" i="100"/>
  <c r="BZ141" i="100"/>
  <c r="BV25" i="100"/>
  <c r="BD25" i="100"/>
  <c r="BE25" i="100" s="1"/>
  <c r="AM25" i="100"/>
  <c r="AQ79" i="100"/>
  <c r="BJ79" i="100"/>
  <c r="BZ79" i="100"/>
  <c r="AQ199" i="100"/>
  <c r="BJ199" i="100"/>
  <c r="BZ199" i="100"/>
  <c r="AS199" i="100"/>
  <c r="AW23" i="100"/>
  <c r="BP23" i="100"/>
  <c r="AW29" i="100"/>
  <c r="BP29" i="100"/>
  <c r="AW35" i="100"/>
  <c r="BP35" i="100"/>
  <c r="BP41" i="100"/>
  <c r="AW43" i="100"/>
  <c r="BP43" i="100"/>
  <c r="AW45" i="100"/>
  <c r="BP45" i="100"/>
  <c r="BB55" i="100"/>
  <c r="BT55" i="100"/>
  <c r="BB57" i="100"/>
  <c r="BT57" i="100"/>
  <c r="BB59" i="100"/>
  <c r="BT59" i="100"/>
  <c r="AU59" i="100"/>
  <c r="BN59" i="100"/>
  <c r="BB61" i="100"/>
  <c r="BT61" i="100"/>
  <c r="AU61" i="100"/>
  <c r="BN61" i="100"/>
  <c r="AO63" i="100"/>
  <c r="BR63" i="100"/>
  <c r="AO81" i="100"/>
  <c r="BG81" i="100"/>
  <c r="BH81" i="100" s="1"/>
  <c r="AY81" i="100"/>
  <c r="BD83" i="100"/>
  <c r="BE83" i="100" s="1"/>
  <c r="AM87" i="100"/>
  <c r="BD87" i="100"/>
  <c r="BE87" i="100" s="1"/>
  <c r="BV87" i="100"/>
  <c r="AM89" i="100"/>
  <c r="BV89" i="100"/>
  <c r="AM93" i="100"/>
  <c r="BD93" i="100"/>
  <c r="BE93" i="100" s="1"/>
  <c r="BV93" i="100"/>
  <c r="BD95" i="100"/>
  <c r="BE95" i="100" s="1"/>
  <c r="BD99" i="100"/>
  <c r="BE99" i="100" s="1"/>
  <c r="BV99" i="100"/>
  <c r="BD107" i="100"/>
  <c r="BE107" i="100" s="1"/>
  <c r="AM47" i="100"/>
  <c r="BD47" i="100"/>
  <c r="BE47" i="100" s="1"/>
  <c r="BV47" i="100"/>
  <c r="AM109" i="100"/>
  <c r="BD109" i="100"/>
  <c r="BE109" i="100" s="1"/>
  <c r="BV109" i="100"/>
  <c r="BD111" i="100"/>
  <c r="BE111" i="100" s="1"/>
  <c r="BD113" i="100"/>
  <c r="BE113" i="100" s="1"/>
  <c r="BV119" i="100"/>
  <c r="AM149" i="100"/>
  <c r="BZ103" i="100"/>
  <c r="AS91" i="100"/>
  <c r="BL91" i="100"/>
  <c r="BG175" i="100"/>
  <c r="BH175" i="100" s="1"/>
  <c r="BX175" i="100"/>
  <c r="BT105" i="100"/>
  <c r="BZ27" i="100"/>
  <c r="BJ27" i="100"/>
  <c r="AQ27" i="100"/>
  <c r="BJ135" i="100"/>
  <c r="BL133" i="100"/>
  <c r="AS133" i="100"/>
  <c r="AU219" i="100"/>
  <c r="AQ145" i="100"/>
  <c r="BX67" i="100"/>
  <c r="AM203" i="100"/>
  <c r="BD203" i="100"/>
  <c r="BE203" i="100" s="1"/>
  <c r="BV203" i="100"/>
  <c r="AW203" i="100"/>
  <c r="BP203" i="100"/>
  <c r="AM205" i="100"/>
  <c r="BD205" i="100"/>
  <c r="BE205" i="100" s="1"/>
  <c r="BV205" i="100"/>
  <c r="AW205" i="100"/>
  <c r="BP205" i="100"/>
  <c r="AQ207" i="100"/>
  <c r="BJ207" i="100"/>
  <c r="BZ207" i="100"/>
  <c r="BB207" i="100"/>
  <c r="BT207" i="100"/>
  <c r="AQ209" i="100"/>
  <c r="BJ209" i="100"/>
  <c r="BZ209" i="100"/>
  <c r="BB209" i="100"/>
  <c r="BT209" i="100"/>
  <c r="AQ211" i="100"/>
  <c r="BJ211" i="100"/>
  <c r="BZ211" i="100"/>
  <c r="BB211" i="100"/>
  <c r="BT211" i="100"/>
  <c r="AQ213" i="100"/>
  <c r="BJ213" i="100"/>
  <c r="BZ213" i="100"/>
  <c r="BB213" i="100"/>
  <c r="BT213" i="100"/>
  <c r="AU215" i="100"/>
  <c r="BN215" i="100"/>
  <c r="AO215" i="100"/>
  <c r="BG215" i="100"/>
  <c r="BH215" i="100" s="1"/>
  <c r="BX215" i="100"/>
  <c r="AU217" i="100"/>
  <c r="BN217" i="100"/>
  <c r="AO217" i="100"/>
  <c r="BG217" i="100"/>
  <c r="BH217" i="100" s="1"/>
  <c r="BX217" i="100"/>
  <c r="AU221" i="100"/>
  <c r="BN221" i="100"/>
  <c r="AO221" i="100"/>
  <c r="BG221" i="100"/>
  <c r="BH221" i="100" s="1"/>
  <c r="BX221" i="100"/>
  <c r="AU223" i="100"/>
  <c r="BN223" i="100"/>
  <c r="BG223" i="100"/>
  <c r="BH223" i="100" s="1"/>
  <c r="BX223" i="100"/>
  <c r="AU225" i="100"/>
  <c r="BN225" i="100"/>
  <c r="AO225" i="100"/>
  <c r="BG225" i="100"/>
  <c r="BH225" i="100" s="1"/>
  <c r="BX225" i="100"/>
  <c r="BB229" i="100"/>
  <c r="BT229" i="100"/>
  <c r="AO231" i="100"/>
  <c r="BG231" i="100"/>
  <c r="BH231" i="100" s="1"/>
  <c r="AO237" i="100"/>
  <c r="BG237" i="100"/>
  <c r="BH237" i="100" s="1"/>
  <c r="BX237" i="100"/>
  <c r="AS239" i="100"/>
  <c r="AO27" i="100"/>
  <c r="BL75" i="100"/>
  <c r="BG73" i="100"/>
  <c r="BH73" i="100" s="1"/>
  <c r="BT71" i="100"/>
  <c r="BP195" i="100"/>
  <c r="BD219" i="100"/>
  <c r="BE219" i="100" s="1"/>
  <c r="AM67" i="100"/>
  <c r="AM135" i="100"/>
  <c r="BV73" i="100"/>
  <c r="BD73" i="100"/>
  <c r="BE73" i="100" s="1"/>
  <c r="AY71" i="100"/>
  <c r="BB67" i="100"/>
  <c r="BB145" i="100"/>
  <c r="BR235" i="100"/>
  <c r="AY145" i="100"/>
  <c r="BR135" i="100"/>
  <c r="BP75" i="100"/>
  <c r="AW75" i="100"/>
  <c r="BL73" i="100"/>
  <c r="AS73" i="100"/>
  <c r="BX71" i="100"/>
  <c r="BG71" i="100"/>
  <c r="BH71" i="100" s="1"/>
  <c r="AO71" i="100"/>
  <c r="BT65" i="100"/>
  <c r="BB65" i="100"/>
  <c r="BJ235" i="100"/>
  <c r="AQ235" i="100"/>
  <c r="BZ219" i="100"/>
  <c r="AQ219" i="100"/>
  <c r="BP219" i="100"/>
  <c r="BP67" i="100"/>
  <c r="AW67" i="100"/>
  <c r="AW21" i="99"/>
  <c r="BP21" i="99"/>
  <c r="BP27" i="99"/>
  <c r="AW33" i="99"/>
  <c r="BP33" i="99"/>
  <c r="AU143" i="99"/>
  <c r="BN143" i="99"/>
  <c r="AM31" i="99"/>
  <c r="BV31" i="99"/>
  <c r="AW77" i="99"/>
  <c r="AW193" i="99"/>
  <c r="BP193" i="99"/>
  <c r="AW173" i="99"/>
  <c r="BP173" i="99"/>
  <c r="AQ173" i="99"/>
  <c r="BJ173" i="99"/>
  <c r="BZ173" i="99"/>
  <c r="AS99" i="99"/>
  <c r="BL99" i="99"/>
  <c r="AS105" i="99"/>
  <c r="BL105" i="99"/>
  <c r="AO47" i="99"/>
  <c r="BG47" i="99"/>
  <c r="BH47" i="99" s="1"/>
  <c r="BX47" i="99"/>
  <c r="AQ25" i="99"/>
  <c r="BD137" i="99"/>
  <c r="BE137" i="99" s="1"/>
  <c r="AM137" i="99"/>
  <c r="BR135" i="99"/>
  <c r="AY135" i="99"/>
  <c r="BX135" i="99"/>
  <c r="AO135" i="99"/>
  <c r="AY65" i="99"/>
  <c r="AY21" i="99"/>
  <c r="BR21" i="99"/>
  <c r="AY27" i="99"/>
  <c r="BR27" i="99"/>
  <c r="AY33" i="99"/>
  <c r="BR33" i="99"/>
  <c r="AY39" i="99"/>
  <c r="AY41" i="99"/>
  <c r="BR41" i="99"/>
  <c r="BR43" i="99"/>
  <c r="AY51" i="99"/>
  <c r="BD53" i="99"/>
  <c r="BE53" i="99" s="1"/>
  <c r="BV53" i="99"/>
  <c r="BD55" i="99"/>
  <c r="BE55" i="99" s="1"/>
  <c r="BV55" i="99"/>
  <c r="AM57" i="99"/>
  <c r="BD57" i="99"/>
  <c r="BE57" i="99" s="1"/>
  <c r="BV57" i="99"/>
  <c r="AM59" i="99"/>
  <c r="BD59" i="99"/>
  <c r="BE59" i="99" s="1"/>
  <c r="BV59" i="99"/>
  <c r="AQ61" i="99"/>
  <c r="BJ61" i="99"/>
  <c r="AQ79" i="99"/>
  <c r="BJ79" i="99"/>
  <c r="BZ79" i="99"/>
  <c r="BN85" i="99"/>
  <c r="AU89" i="99"/>
  <c r="BN89" i="99"/>
  <c r="AU91" i="99"/>
  <c r="BN91" i="99"/>
  <c r="BN95" i="99"/>
  <c r="AU97" i="99"/>
  <c r="BN97" i="99"/>
  <c r="AU101" i="99"/>
  <c r="BN101" i="99"/>
  <c r="AU109" i="99"/>
  <c r="BN109" i="99"/>
  <c r="AU45" i="99"/>
  <c r="BN45" i="99"/>
  <c r="BX129" i="99"/>
  <c r="BG129" i="99"/>
  <c r="BH129" i="99" s="1"/>
  <c r="AO129" i="99"/>
  <c r="AM47" i="99"/>
  <c r="BD47" i="99"/>
  <c r="BE47" i="99" s="1"/>
  <c r="BV47" i="99"/>
  <c r="BN27" i="99"/>
  <c r="BN39" i="99"/>
  <c r="AU41" i="99"/>
  <c r="AU43" i="99"/>
  <c r="BN43" i="99"/>
  <c r="AU51" i="99"/>
  <c r="BN51" i="99"/>
  <c r="AY53" i="99"/>
  <c r="AY55" i="99"/>
  <c r="AY57" i="99"/>
  <c r="BR59" i="99"/>
  <c r="AM61" i="99"/>
  <c r="BD79" i="99"/>
  <c r="BE79" i="99" s="1"/>
  <c r="AQ85" i="99"/>
  <c r="BJ85" i="99"/>
  <c r="BZ85" i="99"/>
  <c r="AQ89" i="99"/>
  <c r="BJ89" i="99"/>
  <c r="BZ91" i="99"/>
  <c r="AQ95" i="99"/>
  <c r="BZ95" i="99"/>
  <c r="AY193" i="99"/>
  <c r="BR193" i="99"/>
  <c r="AY199" i="99"/>
  <c r="BX63" i="99"/>
  <c r="BG63" i="99"/>
  <c r="BH63" i="99" s="1"/>
  <c r="AO63" i="99"/>
  <c r="BT219" i="99"/>
  <c r="BB219" i="99"/>
  <c r="AW39" i="99"/>
  <c r="BP39" i="99"/>
  <c r="AW41" i="99"/>
  <c r="BP41" i="99"/>
  <c r="AW43" i="99"/>
  <c r="BP43" i="99"/>
  <c r="AW51" i="99"/>
  <c r="BP51" i="99"/>
  <c r="BB53" i="99"/>
  <c r="BT53" i="99"/>
  <c r="BB55" i="99"/>
  <c r="BT55" i="99"/>
  <c r="BB57" i="99"/>
  <c r="BT57" i="99"/>
  <c r="BT59" i="99"/>
  <c r="AO61" i="99"/>
  <c r="BG61" i="99"/>
  <c r="BH61" i="99" s="1"/>
  <c r="BX61" i="99"/>
  <c r="AO79" i="99"/>
  <c r="BG79" i="99"/>
  <c r="BH79" i="99" s="1"/>
  <c r="BX79" i="99"/>
  <c r="AS85" i="99"/>
  <c r="BL85" i="99"/>
  <c r="AS89" i="99"/>
  <c r="BL89" i="99"/>
  <c r="AS91" i="99"/>
  <c r="BL91" i="99"/>
  <c r="AS95" i="99"/>
  <c r="AS97" i="99"/>
  <c r="BL97" i="99"/>
  <c r="AM153" i="99"/>
  <c r="BD157" i="99"/>
  <c r="BE157" i="99" s="1"/>
  <c r="BV157" i="99"/>
  <c r="BD163" i="99"/>
  <c r="BE163" i="99" s="1"/>
  <c r="BV163" i="99"/>
  <c r="BD167" i="99"/>
  <c r="BE167" i="99" s="1"/>
  <c r="BJ179" i="99"/>
  <c r="AQ189" i="99"/>
  <c r="AQ175" i="99"/>
  <c r="AQ193" i="99"/>
  <c r="BJ193" i="99"/>
  <c r="BZ193" i="99"/>
  <c r="AW31" i="99"/>
  <c r="BP31" i="99"/>
  <c r="AQ31" i="99"/>
  <c r="BJ31" i="99"/>
  <c r="BZ31" i="99"/>
  <c r="BR137" i="99"/>
  <c r="AY137" i="99"/>
  <c r="AU135" i="99"/>
  <c r="BR73" i="99"/>
  <c r="AY73" i="99"/>
  <c r="BN71" i="99"/>
  <c r="AU71" i="99"/>
  <c r="BZ69" i="99"/>
  <c r="BJ69" i="99"/>
  <c r="AQ69" i="99"/>
  <c r="BZ235" i="99"/>
  <c r="BJ235" i="99"/>
  <c r="AQ235" i="99"/>
  <c r="BR219" i="99"/>
  <c r="BB143" i="99"/>
  <c r="BT143" i="99"/>
  <c r="BJ81" i="99"/>
  <c r="BR133" i="99"/>
  <c r="AY133" i="99"/>
  <c r="AU199" i="99"/>
  <c r="BP147" i="99"/>
  <c r="AW147" i="99"/>
  <c r="BV147" i="99"/>
  <c r="BD147" i="99"/>
  <c r="BE147" i="99" s="1"/>
  <c r="AM147" i="99"/>
  <c r="BZ137" i="99"/>
  <c r="BJ137" i="99"/>
  <c r="AQ137" i="99"/>
  <c r="BP137" i="99"/>
  <c r="AW137" i="99"/>
  <c r="BV135" i="99"/>
  <c r="BD135" i="99"/>
  <c r="BE135" i="99" s="1"/>
  <c r="BR235" i="99"/>
  <c r="AY235" i="99"/>
  <c r="BG235" i="99"/>
  <c r="BH235" i="99" s="1"/>
  <c r="BT65" i="99"/>
  <c r="AM223" i="99"/>
  <c r="BD223" i="99"/>
  <c r="BE223" i="99" s="1"/>
  <c r="BN137" i="99"/>
  <c r="AU137" i="99"/>
  <c r="BB135" i="99"/>
  <c r="BJ135" i="99"/>
  <c r="AQ135" i="99"/>
  <c r="BP195" i="99"/>
  <c r="AW235" i="99"/>
  <c r="AU21" i="98"/>
  <c r="BN21" i="98"/>
  <c r="AO21" i="98"/>
  <c r="BG21" i="98"/>
  <c r="BH21" i="98" s="1"/>
  <c r="BX21" i="98"/>
  <c r="AU27" i="98"/>
  <c r="BN27" i="98"/>
  <c r="AO27" i="98"/>
  <c r="BG27" i="98"/>
  <c r="BH27" i="98" s="1"/>
  <c r="BX27" i="98"/>
  <c r="AU33" i="98"/>
  <c r="BN33" i="98"/>
  <c r="AO33" i="98"/>
  <c r="BG33" i="98"/>
  <c r="BH33" i="98" s="1"/>
  <c r="BX33" i="98"/>
  <c r="AO39" i="98"/>
  <c r="BG39" i="98"/>
  <c r="BH39" i="98" s="1"/>
  <c r="BX39" i="98"/>
  <c r="AU41" i="98"/>
  <c r="BN41" i="98"/>
  <c r="AO41" i="98"/>
  <c r="BG41" i="98"/>
  <c r="BH41" i="98" s="1"/>
  <c r="BX41" i="98"/>
  <c r="AU43" i="98"/>
  <c r="BN43" i="98"/>
  <c r="AO43" i="98"/>
  <c r="BG43" i="98"/>
  <c r="BH43" i="98" s="1"/>
  <c r="BX43" i="98"/>
  <c r="AU51" i="98"/>
  <c r="BN51" i="98"/>
  <c r="AO51" i="98"/>
  <c r="BG51" i="98"/>
  <c r="BH51" i="98" s="1"/>
  <c r="BX51" i="98"/>
  <c r="AY53" i="98"/>
  <c r="BR53" i="98"/>
  <c r="BL53" i="98"/>
  <c r="AY55" i="98"/>
  <c r="BR55" i="98"/>
  <c r="AS55" i="98"/>
  <c r="BL55" i="98"/>
  <c r="BR57" i="98"/>
  <c r="BL57" i="98"/>
  <c r="AY59" i="98"/>
  <c r="BR59" i="98"/>
  <c r="AS59" i="98"/>
  <c r="BL59" i="98"/>
  <c r="AM61" i="98"/>
  <c r="BD61" i="98"/>
  <c r="BE61" i="98" s="1"/>
  <c r="BV61" i="98"/>
  <c r="AW61" i="98"/>
  <c r="BP61" i="98"/>
  <c r="AM79" i="98"/>
  <c r="BV79" i="98"/>
  <c r="AW79" i="98"/>
  <c r="BP79" i="98"/>
  <c r="BJ85" i="98"/>
  <c r="BZ85" i="98"/>
  <c r="BB85" i="98"/>
  <c r="BT85" i="98"/>
  <c r="BJ89" i="98"/>
  <c r="BZ89" i="98"/>
  <c r="BB89" i="98"/>
  <c r="BT89" i="98"/>
  <c r="AQ91" i="98"/>
  <c r="BJ91" i="98"/>
  <c r="BZ91" i="98"/>
  <c r="AQ95" i="98"/>
  <c r="BJ95" i="98"/>
  <c r="BZ95" i="98"/>
  <c r="AQ97" i="98"/>
  <c r="BZ97" i="98"/>
  <c r="AQ101" i="98"/>
  <c r="BJ101" i="98"/>
  <c r="BZ101" i="98"/>
  <c r="AQ109" i="98"/>
  <c r="BJ109" i="98"/>
  <c r="AQ45" i="98"/>
  <c r="BJ45" i="98"/>
  <c r="BZ45" i="98"/>
  <c r="AQ111" i="98"/>
  <c r="BJ111" i="98"/>
  <c r="BZ111" i="98"/>
  <c r="AQ113" i="98"/>
  <c r="BZ113" i="98"/>
  <c r="AQ115" i="98"/>
  <c r="BJ115" i="98"/>
  <c r="AY21" i="98"/>
  <c r="BL21" i="98"/>
  <c r="AY27" i="98"/>
  <c r="BR27" i="98"/>
  <c r="AS27" i="98"/>
  <c r="BL27" i="98"/>
  <c r="AY33" i="98"/>
  <c r="BR33" i="98"/>
  <c r="AS33" i="98"/>
  <c r="AY39" i="98"/>
  <c r="BL39" i="98"/>
  <c r="AY41" i="98"/>
  <c r="BR41" i="98"/>
  <c r="AS41" i="98"/>
  <c r="BL41" i="98"/>
  <c r="BR43" i="98"/>
  <c r="AS43" i="98"/>
  <c r="BL43" i="98"/>
  <c r="AS51" i="98"/>
  <c r="BL51" i="98"/>
  <c r="AW53" i="98"/>
  <c r="BP53" i="98"/>
  <c r="AW55" i="98"/>
  <c r="BP55" i="98"/>
  <c r="AW57" i="98"/>
  <c r="BP57" i="98"/>
  <c r="AW59" i="98"/>
  <c r="BB61" i="98"/>
  <c r="BT61" i="98"/>
  <c r="BT79" i="98"/>
  <c r="AO85" i="98"/>
  <c r="BG85" i="98"/>
  <c r="BH85" i="98" s="1"/>
  <c r="BG89" i="98"/>
  <c r="BH89" i="98" s="1"/>
  <c r="BX89" i="98"/>
  <c r="AO91" i="98"/>
  <c r="BX91" i="98"/>
  <c r="AO95" i="98"/>
  <c r="BG95" i="98"/>
  <c r="BH95" i="98" s="1"/>
  <c r="BX95" i="98"/>
  <c r="AO97" i="98"/>
  <c r="BG97" i="98"/>
  <c r="BH97" i="98" s="1"/>
  <c r="BG101" i="98"/>
  <c r="BH101" i="98" s="1"/>
  <c r="AO109" i="98"/>
  <c r="BG109" i="98"/>
  <c r="BH109" i="98" s="1"/>
  <c r="BX109" i="98"/>
  <c r="AO45" i="98"/>
  <c r="BG45" i="98"/>
  <c r="BH45" i="98" s="1"/>
  <c r="AO111" i="98"/>
  <c r="BG111" i="98"/>
  <c r="BH111" i="98" s="1"/>
  <c r="AO159" i="98"/>
  <c r="BX159" i="98"/>
  <c r="AO163" i="98"/>
  <c r="BG179" i="98"/>
  <c r="BH179" i="98" s="1"/>
  <c r="AQ105" i="98"/>
  <c r="BJ105" i="98"/>
  <c r="BZ105" i="98"/>
  <c r="BR129" i="98"/>
  <c r="BV133" i="98"/>
  <c r="BD133" i="98"/>
  <c r="BE133" i="98" s="1"/>
  <c r="AM133" i="98"/>
  <c r="AM209" i="98"/>
  <c r="BD209" i="98"/>
  <c r="BE209" i="98" s="1"/>
  <c r="BV209" i="98"/>
  <c r="BD211" i="98"/>
  <c r="BE211" i="98" s="1"/>
  <c r="AQ213" i="98"/>
  <c r="BJ213" i="98"/>
  <c r="AQ215" i="98"/>
  <c r="AQ219" i="98"/>
  <c r="BJ219" i="98"/>
  <c r="BZ219" i="98"/>
  <c r="BJ221" i="98"/>
  <c r="BZ221" i="98"/>
  <c r="BX147" i="98"/>
  <c r="AO147" i="98"/>
  <c r="BL65" i="98"/>
  <c r="BR65" i="98"/>
  <c r="AS93" i="98"/>
  <c r="BV241" i="98"/>
  <c r="AM245" i="98"/>
  <c r="BV245" i="98"/>
  <c r="AQ181" i="98"/>
  <c r="BJ181" i="98"/>
  <c r="BZ181" i="98"/>
  <c r="BT137" i="98"/>
  <c r="BB137" i="98"/>
  <c r="BP135" i="98"/>
  <c r="AW135" i="98"/>
  <c r="AM233" i="98"/>
  <c r="BL129" i="98"/>
  <c r="AS129" i="98"/>
  <c r="AO31" i="98"/>
  <c r="BG31" i="98"/>
  <c r="BH31" i="98" s="1"/>
  <c r="BX31" i="98"/>
  <c r="BT25" i="98"/>
  <c r="BB25" i="98"/>
  <c r="AY105" i="98"/>
  <c r="BZ129" i="98"/>
  <c r="AQ129" i="98"/>
  <c r="BR25" i="98"/>
  <c r="AY25" i="98"/>
  <c r="AM135" i="98"/>
  <c r="BB217" i="98"/>
  <c r="AQ65" i="98"/>
  <c r="BB99" i="98"/>
  <c r="BT99" i="98"/>
  <c r="AU175" i="98"/>
  <c r="BN175" i="98"/>
  <c r="BJ107" i="98"/>
  <c r="BZ107" i="98"/>
  <c r="AM231" i="98"/>
  <c r="BD231" i="98"/>
  <c r="BE231" i="98" s="1"/>
  <c r="BV231" i="98"/>
  <c r="AQ197" i="98"/>
  <c r="BJ197" i="98"/>
  <c r="BZ197" i="98"/>
  <c r="AW193" i="98"/>
  <c r="AW233" i="98"/>
  <c r="AO65" i="98"/>
  <c r="AQ119" i="98"/>
  <c r="BZ119" i="98"/>
  <c r="AQ121" i="98"/>
  <c r="BJ121" i="98"/>
  <c r="BZ121" i="98"/>
  <c r="AU125" i="98"/>
  <c r="BR127" i="98"/>
  <c r="AQ139" i="98"/>
  <c r="BJ145" i="98"/>
  <c r="BZ145" i="98"/>
  <c r="AQ149" i="98"/>
  <c r="AQ151" i="98"/>
  <c r="BZ151" i="98"/>
  <c r="AQ153" i="98"/>
  <c r="BJ153" i="98"/>
  <c r="BZ153" i="98"/>
  <c r="BJ159" i="98"/>
  <c r="BJ167" i="98"/>
  <c r="BZ167" i="98"/>
  <c r="BB167" i="98"/>
  <c r="AQ171" i="98"/>
  <c r="BB171" i="98"/>
  <c r="BT177" i="98"/>
  <c r="AQ179" i="98"/>
  <c r="BJ179" i="98"/>
  <c r="BB179" i="98"/>
  <c r="BT179" i="98"/>
  <c r="AQ187" i="98"/>
  <c r="BB187" i="98"/>
  <c r="AQ173" i="98"/>
  <c r="BB173" i="98"/>
  <c r="AW129" i="98"/>
  <c r="AM129" i="98"/>
  <c r="BT133" i="98"/>
  <c r="BB133" i="98"/>
  <c r="BT31" i="98"/>
  <c r="AY197" i="98"/>
  <c r="BG47" i="98"/>
  <c r="BH47" i="98" s="1"/>
  <c r="AO25" i="98"/>
  <c r="BZ73" i="98"/>
  <c r="AQ73" i="98"/>
  <c r="BD71" i="98"/>
  <c r="BE71" i="98" s="1"/>
  <c r="AS71" i="98"/>
  <c r="BR69" i="98"/>
  <c r="AY69" i="98"/>
  <c r="BX69" i="98"/>
  <c r="BG69" i="98"/>
  <c r="BH69" i="98" s="1"/>
  <c r="AO69" i="98"/>
  <c r="BN63" i="98"/>
  <c r="BT63" i="98"/>
  <c r="BB63" i="98"/>
  <c r="BN193" i="98"/>
  <c r="AU193" i="98"/>
  <c r="AQ217" i="98"/>
  <c r="BP217" i="98"/>
  <c r="BL23" i="98"/>
  <c r="AS23" i="98"/>
  <c r="BB77" i="98"/>
  <c r="BT77" i="98"/>
  <c r="BT83" i="98"/>
  <c r="BB83" i="98"/>
  <c r="BP81" i="98"/>
  <c r="AW81" i="98"/>
  <c r="BB47" i="98"/>
  <c r="BT47" i="98"/>
  <c r="AW201" i="98"/>
  <c r="BP201" i="98"/>
  <c r="AW203" i="98"/>
  <c r="BP203" i="98"/>
  <c r="BJ71" i="98"/>
  <c r="AQ71" i="98"/>
  <c r="BV69" i="98"/>
  <c r="AM69" i="98"/>
  <c r="BR63" i="98"/>
  <c r="AS233" i="98"/>
  <c r="AS91" i="97"/>
  <c r="BL91" i="97"/>
  <c r="AO175" i="97"/>
  <c r="BX175" i="97"/>
  <c r="BB105" i="97"/>
  <c r="BT105" i="97"/>
  <c r="AW143" i="97"/>
  <c r="BP143" i="97"/>
  <c r="AY93" i="97"/>
  <c r="BR93" i="97"/>
  <c r="BR95" i="97"/>
  <c r="AY99" i="97"/>
  <c r="BR99" i="97"/>
  <c r="AY107" i="97"/>
  <c r="BR107" i="97"/>
  <c r="AY109" i="97"/>
  <c r="BR109" i="97"/>
  <c r="AY111" i="97"/>
  <c r="BR111" i="97"/>
  <c r="AY113" i="97"/>
  <c r="BR113" i="97"/>
  <c r="AY115" i="97"/>
  <c r="BR115" i="97"/>
  <c r="AY119" i="97"/>
  <c r="BR119" i="97"/>
  <c r="AY121" i="97"/>
  <c r="BR121" i="97"/>
  <c r="AM125" i="97"/>
  <c r="BD125" i="97"/>
  <c r="BE125" i="97" s="1"/>
  <c r="BV125" i="97"/>
  <c r="AQ127" i="97"/>
  <c r="BJ127" i="97"/>
  <c r="BZ127" i="97"/>
  <c r="AU131" i="97"/>
  <c r="BN131" i="97"/>
  <c r="AY139" i="97"/>
  <c r="AY145" i="97"/>
  <c r="BR145" i="97"/>
  <c r="BR149" i="97"/>
  <c r="AY151" i="97"/>
  <c r="BR151" i="97"/>
  <c r="AY153" i="97"/>
  <c r="BR153" i="97"/>
  <c r="AY157" i="97"/>
  <c r="BR157" i="97"/>
  <c r="AY159" i="97"/>
  <c r="BR159" i="97"/>
  <c r="AY163" i="97"/>
  <c r="BR163" i="97"/>
  <c r="AY167" i="97"/>
  <c r="BR167" i="97"/>
  <c r="AY171" i="97"/>
  <c r="BR171" i="97"/>
  <c r="AY177" i="97"/>
  <c r="BR177" i="97"/>
  <c r="AY179" i="97"/>
  <c r="BR179" i="97"/>
  <c r="AY187" i="97"/>
  <c r="AY173" i="97"/>
  <c r="BR173" i="97"/>
  <c r="BX129" i="97"/>
  <c r="BG129" i="97"/>
  <c r="BH129" i="97" s="1"/>
  <c r="AO129" i="97"/>
  <c r="BG103" i="97"/>
  <c r="BH103" i="97" s="1"/>
  <c r="BX103" i="97"/>
  <c r="AY103" i="97"/>
  <c r="BR103" i="97"/>
  <c r="AQ97" i="97"/>
  <c r="BJ97" i="97"/>
  <c r="BZ97" i="97"/>
  <c r="BB97" i="97"/>
  <c r="AQ103" i="97"/>
  <c r="BJ103" i="97"/>
  <c r="BT103" i="97"/>
  <c r="BN143" i="97"/>
  <c r="AO143" i="97"/>
  <c r="BG143" i="97"/>
  <c r="BH143" i="97" s="1"/>
  <c r="BX143" i="97"/>
  <c r="AW69" i="97"/>
  <c r="BL67" i="97"/>
  <c r="AS67" i="97"/>
  <c r="BX61" i="97"/>
  <c r="BG61" i="97"/>
  <c r="BH61" i="97" s="1"/>
  <c r="AO61" i="97"/>
  <c r="BR191" i="97"/>
  <c r="AW31" i="97"/>
  <c r="BP31" i="97"/>
  <c r="BX169" i="97"/>
  <c r="BG169" i="97"/>
  <c r="BH169" i="97" s="1"/>
  <c r="AO169" i="97"/>
  <c r="BT183" i="97"/>
  <c r="BB183" i="97"/>
  <c r="AM201" i="97"/>
  <c r="BD201" i="97"/>
  <c r="BE201" i="97" s="1"/>
  <c r="BV201" i="97"/>
  <c r="AM203" i="97"/>
  <c r="BD203" i="97"/>
  <c r="BE203" i="97" s="1"/>
  <c r="BV203" i="97"/>
  <c r="AQ205" i="97"/>
  <c r="BJ205" i="97"/>
  <c r="BZ205" i="97"/>
  <c r="AQ207" i="97"/>
  <c r="BJ207" i="97"/>
  <c r="BZ207" i="97"/>
  <c r="AQ209" i="97"/>
  <c r="BJ209" i="97"/>
  <c r="BZ209" i="97"/>
  <c r="AQ211" i="97"/>
  <c r="BJ211" i="97"/>
  <c r="BZ211" i="97"/>
  <c r="AU213" i="97"/>
  <c r="BN213" i="97"/>
  <c r="AU215" i="97"/>
  <c r="BN215" i="97"/>
  <c r="AU219" i="97"/>
  <c r="BN219" i="97"/>
  <c r="AU221" i="97"/>
  <c r="BN221" i="97"/>
  <c r="AU223" i="97"/>
  <c r="AW241" i="97"/>
  <c r="BP241" i="97"/>
  <c r="BP245" i="97"/>
  <c r="BB181" i="97"/>
  <c r="BT181" i="97"/>
  <c r="BX225" i="97"/>
  <c r="BG225" i="97"/>
  <c r="BH225" i="97" s="1"/>
  <c r="AO225" i="97"/>
  <c r="AS137" i="97"/>
  <c r="BX135" i="97"/>
  <c r="BG135" i="97"/>
  <c r="BH135" i="97" s="1"/>
  <c r="AO135" i="97"/>
  <c r="BT233" i="97"/>
  <c r="BB233" i="97"/>
  <c r="BL25" i="97"/>
  <c r="AS25" i="97"/>
  <c r="BJ137" i="97"/>
  <c r="AQ137" i="97"/>
  <c r="BV135" i="97"/>
  <c r="BD135" i="97"/>
  <c r="BE135" i="97" s="1"/>
  <c r="AM135" i="97"/>
  <c r="BZ193" i="97"/>
  <c r="AQ193" i="97"/>
  <c r="BL217" i="97"/>
  <c r="AS217" i="97"/>
  <c r="BD63" i="97"/>
  <c r="BE63" i="97" s="1"/>
  <c r="BV133" i="97"/>
  <c r="BD133" i="97"/>
  <c r="BE133" i="97" s="1"/>
  <c r="AM133" i="97"/>
  <c r="BZ25" i="97"/>
  <c r="BJ25" i="97"/>
  <c r="AQ25" i="97"/>
  <c r="BX193" i="97"/>
  <c r="AO193" i="97"/>
  <c r="BR63" i="97"/>
  <c r="BN133" i="97"/>
  <c r="AU133" i="97"/>
  <c r="BT133" i="97"/>
  <c r="BB133" i="97"/>
  <c r="BB197" i="97"/>
  <c r="BT197" i="97"/>
  <c r="AU197" i="97"/>
  <c r="BN197" i="97"/>
  <c r="BP193" i="97"/>
  <c r="AW193" i="97"/>
  <c r="BD193" i="97"/>
  <c r="BE193" i="97" s="1"/>
  <c r="AM193" i="97"/>
  <c r="BR217" i="97"/>
  <c r="AY217" i="97"/>
  <c r="BX217" i="97"/>
  <c r="BG217" i="97"/>
  <c r="BH217" i="97" s="1"/>
  <c r="BJ63" i="97"/>
  <c r="AY63" i="97"/>
  <c r="BD197" i="97"/>
  <c r="BE197" i="97" s="1"/>
  <c r="BV197" i="97"/>
  <c r="AW197" i="97"/>
  <c r="BP197" i="97"/>
  <c r="BL147" i="97"/>
  <c r="AS147" i="97"/>
  <c r="AY147" i="97"/>
  <c r="BP217" i="97"/>
  <c r="BV217" i="97"/>
  <c r="BD217" i="97"/>
  <c r="BE217" i="97" s="1"/>
  <c r="AM217" i="97"/>
  <c r="BG63" i="97"/>
  <c r="BH63" i="97" s="1"/>
  <c r="AM63" i="97"/>
  <c r="BX23" i="97"/>
  <c r="BG23" i="97"/>
  <c r="BH23" i="97" s="1"/>
  <c r="AW75" i="97"/>
  <c r="BX79" i="97"/>
  <c r="BG79" i="97"/>
  <c r="BH79" i="97" s="1"/>
  <c r="BP147" i="97"/>
  <c r="AW147" i="97"/>
  <c r="BN67" i="97"/>
  <c r="AU67" i="97"/>
  <c r="BZ61" i="97"/>
  <c r="BJ61" i="97"/>
  <c r="AQ61" i="97"/>
  <c r="BB21" i="96"/>
  <c r="BT21" i="96"/>
  <c r="BJ27" i="96"/>
  <c r="AS21" i="96"/>
  <c r="BD21" i="96"/>
  <c r="BE21" i="96" s="1"/>
  <c r="AS27" i="96"/>
  <c r="BD27" i="96"/>
  <c r="BE27" i="96" s="1"/>
  <c r="BV27" i="96"/>
  <c r="AM33" i="96"/>
  <c r="BD33" i="96"/>
  <c r="BE33" i="96" s="1"/>
  <c r="BV33" i="96"/>
  <c r="AS37" i="96"/>
  <c r="BL37" i="96"/>
  <c r="BD37" i="96"/>
  <c r="BE37" i="96" s="1"/>
  <c r="BV37" i="96"/>
  <c r="BL135" i="96"/>
  <c r="AU69" i="96"/>
  <c r="BT67" i="96"/>
  <c r="BB67" i="96"/>
  <c r="BZ67" i="96"/>
  <c r="BJ67" i="96"/>
  <c r="AQ67" i="96"/>
  <c r="BP61" i="96"/>
  <c r="AW61" i="96"/>
  <c r="BV61" i="96"/>
  <c r="BD61" i="96"/>
  <c r="BE61" i="96" s="1"/>
  <c r="AM61" i="96"/>
  <c r="BZ195" i="96"/>
  <c r="BJ195" i="96"/>
  <c r="AQ195" i="96"/>
  <c r="BV63" i="96"/>
  <c r="AM63" i="96"/>
  <c r="BB27" i="96"/>
  <c r="BT27" i="96"/>
  <c r="BB33" i="96"/>
  <c r="BT33" i="96"/>
  <c r="BB37" i="96"/>
  <c r="BT37" i="96"/>
  <c r="BB39" i="96"/>
  <c r="BT39" i="96"/>
  <c r="BB41" i="96"/>
  <c r="BT41" i="96"/>
  <c r="BT49" i="96"/>
  <c r="AO51" i="96"/>
  <c r="BG51" i="96"/>
  <c r="BH51" i="96" s="1"/>
  <c r="BX51" i="96"/>
  <c r="BG53" i="96"/>
  <c r="BH53" i="96" s="1"/>
  <c r="BX53" i="96"/>
  <c r="BG55" i="96"/>
  <c r="BH55" i="96" s="1"/>
  <c r="BX55" i="96"/>
  <c r="AO57" i="96"/>
  <c r="BG57" i="96"/>
  <c r="BH57" i="96" s="1"/>
  <c r="BX57" i="96"/>
  <c r="AO193" i="96"/>
  <c r="BG193" i="96"/>
  <c r="BH193" i="96" s="1"/>
  <c r="BX193" i="96"/>
  <c r="BT171" i="96"/>
  <c r="BB171" i="96"/>
  <c r="BP185" i="96"/>
  <c r="AW185" i="96"/>
  <c r="AU201" i="96"/>
  <c r="AO201" i="96"/>
  <c r="BG201" i="96"/>
  <c r="BH201" i="96" s="1"/>
  <c r="BX201" i="96"/>
  <c r="AO203" i="96"/>
  <c r="BG203" i="96"/>
  <c r="BH203" i="96" s="1"/>
  <c r="BX203" i="96"/>
  <c r="AS205" i="96"/>
  <c r="BL205" i="96"/>
  <c r="AY227" i="96"/>
  <c r="BR227" i="96"/>
  <c r="AS227" i="96"/>
  <c r="AM229" i="96"/>
  <c r="BD229" i="96"/>
  <c r="BE229" i="96" s="1"/>
  <c r="BV229" i="96"/>
  <c r="AW229" i="96"/>
  <c r="AM235" i="96"/>
  <c r="BD235" i="96"/>
  <c r="BE235" i="96" s="1"/>
  <c r="BV235" i="96"/>
  <c r="AW235" i="96"/>
  <c r="BP235" i="96"/>
  <c r="AQ237" i="96"/>
  <c r="BJ237" i="96"/>
  <c r="BZ237" i="96"/>
  <c r="BB237" i="96"/>
  <c r="BT237" i="96"/>
  <c r="AU239" i="96"/>
  <c r="BN239" i="96"/>
  <c r="BG239" i="96"/>
  <c r="BH239" i="96" s="1"/>
  <c r="AO241" i="96"/>
  <c r="BG241" i="96"/>
  <c r="BH241" i="96" s="1"/>
  <c r="BX241" i="96"/>
  <c r="AO245" i="96"/>
  <c r="BG245" i="96"/>
  <c r="BH245" i="96" s="1"/>
  <c r="BX245" i="96"/>
  <c r="AS183" i="96"/>
  <c r="BL183" i="96"/>
  <c r="BX225" i="96"/>
  <c r="BG225" i="96"/>
  <c r="BH225" i="96" s="1"/>
  <c r="BZ149" i="96"/>
  <c r="BJ149" i="96"/>
  <c r="BB139" i="96"/>
  <c r="AW137" i="96"/>
  <c r="BZ71" i="96"/>
  <c r="AQ71" i="96"/>
  <c r="AM69" i="96"/>
  <c r="AS39" i="96"/>
  <c r="BL39" i="96"/>
  <c r="AM39" i="96"/>
  <c r="BV39" i="96"/>
  <c r="BD41" i="96"/>
  <c r="BE41" i="96" s="1"/>
  <c r="AM49" i="96"/>
  <c r="BZ105" i="96"/>
  <c r="BJ105" i="96"/>
  <c r="AQ105" i="96"/>
  <c r="AU71" i="96"/>
  <c r="BZ69" i="96"/>
  <c r="BV195" i="96"/>
  <c r="BV233" i="96"/>
  <c r="BD233" i="96"/>
  <c r="BE233" i="96" s="1"/>
  <c r="AM233" i="96"/>
  <c r="BZ217" i="96"/>
  <c r="BJ217" i="96"/>
  <c r="AQ217" i="96"/>
  <c r="BP63" i="96"/>
  <c r="BB25" i="96"/>
  <c r="BR103" i="96"/>
  <c r="BP105" i="96"/>
  <c r="AW105" i="96"/>
  <c r="AW145" i="96"/>
  <c r="BP145" i="96"/>
  <c r="BJ145" i="96"/>
  <c r="BZ145" i="96"/>
  <c r="BX23" i="96"/>
  <c r="BG23" i="96"/>
  <c r="BH23" i="96" s="1"/>
  <c r="AO23" i="96"/>
  <c r="BN23" i="96"/>
  <c r="AU23" i="96"/>
  <c r="AO75" i="96"/>
  <c r="BG75" i="96"/>
  <c r="BH75" i="96" s="1"/>
  <c r="BX75" i="96"/>
  <c r="AY75" i="96"/>
  <c r="BR75" i="96"/>
  <c r="BG81" i="96"/>
  <c r="BH81" i="96" s="1"/>
  <c r="AO81" i="96"/>
  <c r="BT79" i="96"/>
  <c r="BB79" i="96"/>
  <c r="BZ79" i="96"/>
  <c r="BJ79" i="96"/>
  <c r="AO31" i="96"/>
  <c r="BG31" i="96"/>
  <c r="BH31" i="96" s="1"/>
  <c r="BX31" i="96"/>
  <c r="AU197" i="96"/>
  <c r="BN197" i="96"/>
  <c r="AO197" i="96"/>
  <c r="BG197" i="96"/>
  <c r="BH197" i="96" s="1"/>
  <c r="BX197" i="96"/>
  <c r="BR233" i="96"/>
  <c r="AY233" i="96"/>
  <c r="BP217" i="96"/>
  <c r="AW217" i="96"/>
  <c r="BD217" i="96"/>
  <c r="BE217" i="96" s="1"/>
  <c r="AY63" i="96"/>
  <c r="BL63" i="96"/>
  <c r="AU63" i="96"/>
  <c r="BJ91" i="96"/>
  <c r="AU231" i="96"/>
  <c r="BR149" i="96"/>
  <c r="AY149" i="96"/>
  <c r="BP25" i="96"/>
  <c r="AW25" i="96"/>
  <c r="AS139" i="96"/>
  <c r="BG137" i="96"/>
  <c r="BH137" i="96" s="1"/>
  <c r="AO137" i="96"/>
  <c r="BJ63" i="96"/>
  <c r="AW103" i="96"/>
  <c r="BP103" i="96"/>
  <c r="BV71" i="96"/>
  <c r="BD71" i="96"/>
  <c r="BE71" i="96" s="1"/>
  <c r="AM71" i="96"/>
  <c r="BR69" i="96"/>
  <c r="AY217" i="96"/>
  <c r="BB21" i="95"/>
  <c r="BT21" i="95"/>
  <c r="BB27" i="95"/>
  <c r="BB33" i="95"/>
  <c r="BT33" i="95"/>
  <c r="BB37" i="95"/>
  <c r="BT37" i="95"/>
  <c r="BB39" i="95"/>
  <c r="BB41" i="95"/>
  <c r="BT41" i="95"/>
  <c r="BB49" i="95"/>
  <c r="BT49" i="95"/>
  <c r="AO51" i="95"/>
  <c r="BG51" i="95"/>
  <c r="BH51" i="95" s="1"/>
  <c r="AO21" i="95"/>
  <c r="BX21" i="95"/>
  <c r="AO27" i="95"/>
  <c r="BG27" i="95"/>
  <c r="BH27" i="95" s="1"/>
  <c r="BX27" i="95"/>
  <c r="AO33" i="95"/>
  <c r="BX33" i="95"/>
  <c r="AO37" i="95"/>
  <c r="BG37" i="95"/>
  <c r="BH37" i="95" s="1"/>
  <c r="BX37" i="95"/>
  <c r="AO39" i="95"/>
  <c r="BG39" i="95"/>
  <c r="BH39" i="95" s="1"/>
  <c r="AO41" i="95"/>
  <c r="BG41" i="95"/>
  <c r="BH41" i="95" s="1"/>
  <c r="BX41" i="95"/>
  <c r="AO49" i="95"/>
  <c r="BG49" i="95"/>
  <c r="BH49" i="95" s="1"/>
  <c r="BX49" i="95"/>
  <c r="AS51" i="95"/>
  <c r="BL51" i="95"/>
  <c r="AS53" i="95"/>
  <c r="BR149" i="95"/>
  <c r="AY149" i="95"/>
  <c r="BT63" i="95"/>
  <c r="BB63" i="95"/>
  <c r="AY151" i="95"/>
  <c r="BR151" i="95"/>
  <c r="AY153" i="95"/>
  <c r="BR153" i="95"/>
  <c r="AY155" i="95"/>
  <c r="BR155" i="95"/>
  <c r="AY159" i="95"/>
  <c r="AY161" i="95"/>
  <c r="BR161" i="95"/>
  <c r="AY165" i="95"/>
  <c r="BR165" i="95"/>
  <c r="AY169" i="95"/>
  <c r="BR169" i="95"/>
  <c r="AY173" i="95"/>
  <c r="BR173" i="95"/>
  <c r="AY181" i="95"/>
  <c r="BR181" i="95"/>
  <c r="BR183" i="95"/>
  <c r="AY191" i="95"/>
  <c r="BR191" i="95"/>
  <c r="AY177" i="95"/>
  <c r="BR177" i="95"/>
  <c r="BN131" i="95"/>
  <c r="AU131" i="95"/>
  <c r="BT131" i="95"/>
  <c r="BB131" i="95"/>
  <c r="BX81" i="95"/>
  <c r="BG81" i="95"/>
  <c r="BH81" i="95" s="1"/>
  <c r="AO81" i="95"/>
  <c r="BT79" i="95"/>
  <c r="BB79" i="95"/>
  <c r="BN149" i="95"/>
  <c r="AU149" i="95"/>
  <c r="BR25" i="95"/>
  <c r="AY25" i="95"/>
  <c r="AM97" i="95"/>
  <c r="BD97" i="95"/>
  <c r="BE97" i="95" s="1"/>
  <c r="BV97" i="95"/>
  <c r="AM103" i="95"/>
  <c r="BD103" i="95"/>
  <c r="BE103" i="95" s="1"/>
  <c r="BV103" i="95"/>
  <c r="AQ145" i="95"/>
  <c r="BJ145" i="95"/>
  <c r="BZ145" i="95"/>
  <c r="AO195" i="95"/>
  <c r="BG195" i="95"/>
  <c r="BH195" i="95" s="1"/>
  <c r="BX195" i="95"/>
  <c r="BP23" i="95"/>
  <c r="AO75" i="95"/>
  <c r="BG75" i="95"/>
  <c r="BH75" i="95" s="1"/>
  <c r="BX75" i="95"/>
  <c r="BL81" i="95"/>
  <c r="AS81" i="95"/>
  <c r="BX79" i="95"/>
  <c r="BG79" i="95"/>
  <c r="BH79" i="95" s="1"/>
  <c r="AO79" i="95"/>
  <c r="BP25" i="95"/>
  <c r="AW25" i="95"/>
  <c r="AW139" i="95"/>
  <c r="AU63" i="95"/>
  <c r="BN97" i="95"/>
  <c r="AU103" i="95"/>
  <c r="BN103" i="95"/>
  <c r="BN171" i="95"/>
  <c r="AU171" i="95"/>
  <c r="BZ187" i="95"/>
  <c r="BJ187" i="95"/>
  <c r="AQ187" i="95"/>
  <c r="AY203" i="95"/>
  <c r="BR203" i="95"/>
  <c r="AY205" i="95"/>
  <c r="BR205" i="95"/>
  <c r="AM207" i="95"/>
  <c r="BD207" i="95"/>
  <c r="BE207" i="95" s="1"/>
  <c r="BV207" i="95"/>
  <c r="AM209" i="95"/>
  <c r="BD209" i="95"/>
  <c r="BE209" i="95" s="1"/>
  <c r="BV209" i="95"/>
  <c r="AM211" i="95"/>
  <c r="BD211" i="95"/>
  <c r="BE211" i="95" s="1"/>
  <c r="BV211" i="95"/>
  <c r="BV227" i="95"/>
  <c r="BD227" i="95"/>
  <c r="BE227" i="95" s="1"/>
  <c r="AM227" i="95"/>
  <c r="BX139" i="95"/>
  <c r="BG139" i="95"/>
  <c r="BH139" i="95" s="1"/>
  <c r="BN139" i="95"/>
  <c r="AU139" i="95"/>
  <c r="BT137" i="95"/>
  <c r="AQ137" i="95"/>
  <c r="AW135" i="95"/>
  <c r="AM135" i="95"/>
  <c r="BL63" i="95"/>
  <c r="BX51" i="95"/>
  <c r="AO53" i="95"/>
  <c r="BG53" i="95"/>
  <c r="BH53" i="95" s="1"/>
  <c r="BX53" i="95"/>
  <c r="AO55" i="95"/>
  <c r="BG55" i="95"/>
  <c r="BH55" i="95" s="1"/>
  <c r="BX55" i="95"/>
  <c r="AO57" i="95"/>
  <c r="BG57" i="95"/>
  <c r="BH57" i="95" s="1"/>
  <c r="BX57" i="95"/>
  <c r="AS59" i="95"/>
  <c r="AS77" i="95"/>
  <c r="BL77" i="95"/>
  <c r="AW83" i="95"/>
  <c r="BP83" i="95"/>
  <c r="AW87" i="95"/>
  <c r="BP87" i="95"/>
  <c r="AW89" i="95"/>
  <c r="BP89" i="95"/>
  <c r="AW93" i="95"/>
  <c r="BP93" i="95"/>
  <c r="AW159" i="95"/>
  <c r="BP159" i="95"/>
  <c r="AW169" i="95"/>
  <c r="AW173" i="95"/>
  <c r="AQ97" i="95"/>
  <c r="BJ97" i="95"/>
  <c r="BZ97" i="95"/>
  <c r="BL91" i="95"/>
  <c r="AO179" i="95"/>
  <c r="BG179" i="95"/>
  <c r="BH179" i="95" s="1"/>
  <c r="BX179" i="95"/>
  <c r="BB107" i="95"/>
  <c r="BT107" i="95"/>
  <c r="AW233" i="95"/>
  <c r="AS237" i="95"/>
  <c r="BL237" i="95"/>
  <c r="AW239" i="95"/>
  <c r="BP239" i="95"/>
  <c r="BB241" i="95"/>
  <c r="BT241" i="95"/>
  <c r="BB243" i="95"/>
  <c r="BT243" i="95"/>
  <c r="BB245" i="95"/>
  <c r="BT245" i="95"/>
  <c r="AO185" i="95"/>
  <c r="BG185" i="95"/>
  <c r="BH185" i="95" s="1"/>
  <c r="BX185" i="95"/>
  <c r="BT227" i="95"/>
  <c r="BB227" i="95"/>
  <c r="BL139" i="95"/>
  <c r="AS139" i="95"/>
  <c r="BX137" i="95"/>
  <c r="BG137" i="95"/>
  <c r="BH137" i="95" s="1"/>
  <c r="AO137" i="95"/>
  <c r="BT135" i="95"/>
  <c r="BB135" i="95"/>
  <c r="AY63" i="95"/>
  <c r="AY103" i="95"/>
  <c r="BB91" i="95"/>
  <c r="BT91" i="95"/>
  <c r="AW179" i="95"/>
  <c r="BP179" i="95"/>
  <c r="AS107" i="95"/>
  <c r="BL107" i="95"/>
  <c r="AO233" i="95"/>
  <c r="BG233" i="95"/>
  <c r="BH233" i="95" s="1"/>
  <c r="BX233" i="95"/>
  <c r="AM145" i="95"/>
  <c r="BD145" i="95"/>
  <c r="BE145" i="95" s="1"/>
  <c r="BV145" i="95"/>
  <c r="AM199" i="95"/>
  <c r="BD199" i="95"/>
  <c r="BE199" i="95" s="1"/>
  <c r="BV199" i="95"/>
  <c r="BT139" i="95"/>
  <c r="BB139" i="95"/>
  <c r="BP137" i="95"/>
  <c r="AW137" i="95"/>
  <c r="BL135" i="95"/>
  <c r="AS135" i="95"/>
  <c r="BV71" i="95"/>
  <c r="AS71" i="95"/>
  <c r="BG69" i="95"/>
  <c r="BH69" i="95" s="1"/>
  <c r="BX197" i="95"/>
  <c r="AO197" i="95"/>
  <c r="BZ235" i="95"/>
  <c r="AQ235" i="95"/>
  <c r="BD219" i="95"/>
  <c r="BE219" i="95" s="1"/>
  <c r="BX63" i="95"/>
  <c r="BG63" i="95"/>
  <c r="BH63" i="95" s="1"/>
  <c r="BL143" i="94"/>
  <c r="BN25" i="94"/>
  <c r="AU25" i="94"/>
  <c r="AY21" i="94"/>
  <c r="BR21" i="94"/>
  <c r="AY27" i="94"/>
  <c r="BR27" i="94"/>
  <c r="AY33" i="94"/>
  <c r="BR33" i="94"/>
  <c r="AY37" i="94"/>
  <c r="BR37" i="94"/>
  <c r="AY39" i="94"/>
  <c r="BR39" i="94"/>
  <c r="AY41" i="94"/>
  <c r="BR41" i="94"/>
  <c r="AY49" i="94"/>
  <c r="BR49" i="94"/>
  <c r="AY51" i="94"/>
  <c r="BR51" i="94"/>
  <c r="AM53" i="94"/>
  <c r="BD53" i="94"/>
  <c r="BE53" i="94" s="1"/>
  <c r="BV53" i="94"/>
  <c r="AM55" i="94"/>
  <c r="BD55" i="94"/>
  <c r="BE55" i="94" s="1"/>
  <c r="BV55" i="94"/>
  <c r="AM57" i="94"/>
  <c r="BD57" i="94"/>
  <c r="BE57" i="94" s="1"/>
  <c r="BV57" i="94"/>
  <c r="AM59" i="94"/>
  <c r="BD59" i="94"/>
  <c r="BE59" i="94" s="1"/>
  <c r="BV59" i="94"/>
  <c r="AQ61" i="94"/>
  <c r="BJ61" i="94"/>
  <c r="BZ61" i="94"/>
  <c r="AQ81" i="94"/>
  <c r="BJ81" i="94"/>
  <c r="BZ81" i="94"/>
  <c r="AU87" i="94"/>
  <c r="BN87" i="94"/>
  <c r="AU91" i="94"/>
  <c r="BN91" i="94"/>
  <c r="AU93" i="94"/>
  <c r="BN93" i="94"/>
  <c r="AU97" i="94"/>
  <c r="BN97" i="94"/>
  <c r="AU99" i="94"/>
  <c r="BN99" i="94"/>
  <c r="AU103" i="94"/>
  <c r="BN103" i="94"/>
  <c r="BT27" i="94"/>
  <c r="BP41" i="94"/>
  <c r="BP49" i="94"/>
  <c r="BG103" i="94"/>
  <c r="BH103" i="94" s="1"/>
  <c r="BX103" i="94"/>
  <c r="AU113" i="94"/>
  <c r="BN113" i="94"/>
  <c r="AO113" i="94"/>
  <c r="BG113" i="94"/>
  <c r="BH113" i="94" s="1"/>
  <c r="BX113" i="94"/>
  <c r="AU115" i="94"/>
  <c r="BN115" i="94"/>
  <c r="AO115" i="94"/>
  <c r="BG115" i="94"/>
  <c r="BH115" i="94" s="1"/>
  <c r="BX115" i="94"/>
  <c r="AU117" i="94"/>
  <c r="BN117" i="94"/>
  <c r="AO117" i="94"/>
  <c r="BG117" i="94"/>
  <c r="BH117" i="94" s="1"/>
  <c r="BX117" i="94"/>
  <c r="AU119" i="94"/>
  <c r="BN119" i="94"/>
  <c r="AO119" i="94"/>
  <c r="BG119" i="94"/>
  <c r="BH119" i="94" s="1"/>
  <c r="BX119" i="94"/>
  <c r="AU121" i="94"/>
  <c r="BN121" i="94"/>
  <c r="AO121" i="94"/>
  <c r="BG121" i="94"/>
  <c r="BH121" i="94" s="1"/>
  <c r="AU123" i="94"/>
  <c r="BN123" i="94"/>
  <c r="AU127" i="94"/>
  <c r="BN179" i="94"/>
  <c r="BG187" i="94"/>
  <c r="BH187" i="94" s="1"/>
  <c r="BX187" i="94"/>
  <c r="AO189" i="94"/>
  <c r="BG189" i="94"/>
  <c r="BH189" i="94" s="1"/>
  <c r="BX189" i="94"/>
  <c r="AO197" i="94"/>
  <c r="BG197" i="94"/>
  <c r="BH197" i="94" s="1"/>
  <c r="BX197" i="94"/>
  <c r="AO183" i="94"/>
  <c r="BG183" i="94"/>
  <c r="BH183" i="94" s="1"/>
  <c r="BX183" i="94"/>
  <c r="BT109" i="94"/>
  <c r="BB109" i="94"/>
  <c r="AY45" i="94"/>
  <c r="BT203" i="94"/>
  <c r="BB203" i="94"/>
  <c r="BT241" i="94"/>
  <c r="BB241" i="94"/>
  <c r="BR109" i="94"/>
  <c r="AY109" i="94"/>
  <c r="AY31" i="94"/>
  <c r="AU205" i="94"/>
  <c r="BN205" i="94"/>
  <c r="BZ45" i="94"/>
  <c r="AO177" i="94"/>
  <c r="BL73" i="94"/>
  <c r="AS73" i="94"/>
  <c r="BX71" i="94"/>
  <c r="BG71" i="94"/>
  <c r="BH71" i="94" s="1"/>
  <c r="AO71" i="94"/>
  <c r="BT69" i="94"/>
  <c r="BB69" i="94"/>
  <c r="BP63" i="94"/>
  <c r="AW63" i="94"/>
  <c r="BD225" i="94"/>
  <c r="BE225" i="94" s="1"/>
  <c r="AM95" i="94"/>
  <c r="BV95" i="94"/>
  <c r="AY185" i="94"/>
  <c r="BR185" i="94"/>
  <c r="AU111" i="94"/>
  <c r="BN111" i="94"/>
  <c r="AQ239" i="94"/>
  <c r="BJ239" i="94"/>
  <c r="BZ239" i="94"/>
  <c r="BB31" i="94"/>
  <c r="BT31" i="94"/>
  <c r="AW237" i="94"/>
  <c r="BP237" i="94"/>
  <c r="AO95" i="94"/>
  <c r="BG95" i="94"/>
  <c r="BH95" i="94" s="1"/>
  <c r="BX95" i="94"/>
  <c r="BB185" i="94"/>
  <c r="BT185" i="94"/>
  <c r="AW111" i="94"/>
  <c r="BP111" i="94"/>
  <c r="AS239" i="94"/>
  <c r="BL239" i="94"/>
  <c r="BZ177" i="94"/>
  <c r="BJ177" i="94"/>
  <c r="AQ177" i="94"/>
  <c r="BV193" i="94"/>
  <c r="BD193" i="94"/>
  <c r="BE193" i="94" s="1"/>
  <c r="AM193" i="94"/>
  <c r="AQ209" i="94"/>
  <c r="BJ209" i="94"/>
  <c r="BZ209" i="94"/>
  <c r="AQ211" i="94"/>
  <c r="BJ211" i="94"/>
  <c r="BZ211" i="94"/>
  <c r="AU213" i="94"/>
  <c r="BN213" i="94"/>
  <c r="AU215" i="94"/>
  <c r="BN215" i="94"/>
  <c r="AU217" i="94"/>
  <c r="BN217" i="94"/>
  <c r="AU219" i="94"/>
  <c r="BN219" i="94"/>
  <c r="AY243" i="94"/>
  <c r="BR243" i="94"/>
  <c r="AM245" i="94"/>
  <c r="BR77" i="94"/>
  <c r="BL25" i="94"/>
  <c r="AS25" i="94"/>
  <c r="BN203" i="94"/>
  <c r="AU203" i="94"/>
  <c r="BN241" i="94"/>
  <c r="AU241" i="94"/>
  <c r="AO65" i="94"/>
  <c r="BX23" i="94"/>
  <c r="BG23" i="94"/>
  <c r="BH23" i="94" s="1"/>
  <c r="AO23" i="94"/>
  <c r="BN23" i="94"/>
  <c r="AU23" i="94"/>
  <c r="AO79" i="94"/>
  <c r="BX79" i="94"/>
  <c r="AY79" i="94"/>
  <c r="BP85" i="94"/>
  <c r="BV85" i="94"/>
  <c r="BD85" i="94"/>
  <c r="BE85" i="94" s="1"/>
  <c r="AM85" i="94"/>
  <c r="BL83" i="94"/>
  <c r="AS83" i="94"/>
  <c r="AY83" i="94"/>
  <c r="AQ205" i="94"/>
  <c r="BJ205" i="94"/>
  <c r="BZ205" i="94"/>
  <c r="AW45" i="94"/>
  <c r="BZ225" i="94"/>
  <c r="BJ225" i="94"/>
  <c r="AQ225" i="94"/>
  <c r="AW225" i="94"/>
  <c r="AS107" i="94"/>
  <c r="BL107" i="94"/>
  <c r="BN137" i="94"/>
  <c r="AU137" i="94"/>
  <c r="AS23" i="94"/>
  <c r="BB79" i="94"/>
  <c r="BT79" i="94"/>
  <c r="BT85" i="94"/>
  <c r="BB85" i="94"/>
  <c r="BP83" i="94"/>
  <c r="AW83" i="94"/>
  <c r="BD205" i="94"/>
  <c r="BE205" i="94" s="1"/>
  <c r="AS155" i="94"/>
  <c r="AS77" i="94"/>
  <c r="BT145" i="94"/>
  <c r="BB145" i="94"/>
  <c r="BZ145" i="94"/>
  <c r="BJ145" i="94"/>
  <c r="AQ145" i="94"/>
  <c r="BP143" i="94"/>
  <c r="AW143" i="94"/>
  <c r="BV143" i="94"/>
  <c r="BD143" i="94"/>
  <c r="BE143" i="94" s="1"/>
  <c r="AM143" i="94"/>
  <c r="BL141" i="94"/>
  <c r="AS141" i="94"/>
  <c r="BR141" i="94"/>
  <c r="AY141" i="94"/>
  <c r="AS65" i="94"/>
  <c r="AU101" i="94"/>
  <c r="BN101" i="94"/>
  <c r="AU107" i="94"/>
  <c r="BN107" i="94"/>
  <c r="BL137" i="94"/>
  <c r="AS137" i="94"/>
  <c r="AS151" i="94"/>
  <c r="BL151" i="94"/>
  <c r="AS201" i="94"/>
  <c r="BL201" i="94"/>
  <c r="BX231" i="94"/>
  <c r="AW251" i="94"/>
  <c r="AU77" i="94"/>
  <c r="BX145" i="94"/>
  <c r="BH115" i="103"/>
  <c r="AQ143" i="103"/>
  <c r="BV73" i="103"/>
  <c r="AY71" i="103"/>
  <c r="BZ63" i="103"/>
  <c r="AQ63" i="103"/>
  <c r="AQ233" i="103"/>
  <c r="AU65" i="103"/>
  <c r="BT65" i="103"/>
  <c r="AM143" i="103"/>
  <c r="BX27" i="103"/>
  <c r="AW217" i="103"/>
  <c r="BJ65" i="103"/>
  <c r="AQ65" i="103"/>
  <c r="BP65" i="103"/>
  <c r="AW65" i="103"/>
  <c r="BB143" i="103"/>
  <c r="BP73" i="103"/>
  <c r="AW73" i="103"/>
  <c r="BL71" i="103"/>
  <c r="AS71" i="103"/>
  <c r="BX69" i="103"/>
  <c r="BG69" i="103"/>
  <c r="BH69" i="103" s="1"/>
  <c r="AO69" i="103"/>
  <c r="BV217" i="103"/>
  <c r="BG65" i="103"/>
  <c r="BH65" i="103" s="1"/>
  <c r="BN27" i="103"/>
  <c r="BT27" i="103"/>
  <c r="BB131" i="103"/>
  <c r="BX73" i="103"/>
  <c r="BG73" i="103"/>
  <c r="BH73" i="103" s="1"/>
  <c r="AO73" i="103"/>
  <c r="BN73" i="103"/>
  <c r="AU73" i="103"/>
  <c r="BT71" i="103"/>
  <c r="BZ71" i="103"/>
  <c r="AQ71" i="103"/>
  <c r="AW69" i="103"/>
  <c r="BL63" i="103"/>
  <c r="BR63" i="103"/>
  <c r="AY63" i="103"/>
  <c r="AU193" i="103"/>
  <c r="BL233" i="103"/>
  <c r="AM217" i="103"/>
  <c r="AS217" i="103"/>
  <c r="BL65" i="103"/>
  <c r="AS65" i="103"/>
  <c r="AS27" i="103"/>
  <c r="BR27" i="103"/>
  <c r="AY27" i="103"/>
  <c r="AW133" i="103"/>
  <c r="BV133" i="103"/>
  <c r="BD133" i="103"/>
  <c r="BE133" i="103" s="1"/>
  <c r="AM133" i="103"/>
  <c r="AY131" i="103"/>
  <c r="BJ217" i="103"/>
  <c r="BR197" i="103"/>
  <c r="BB193" i="103"/>
  <c r="BZ193" i="103"/>
  <c r="AQ193" i="103"/>
  <c r="AY65" i="103"/>
  <c r="BR25" i="102"/>
  <c r="AY25" i="102"/>
  <c r="BN77" i="102"/>
  <c r="BB33" i="102"/>
  <c r="BT33" i="102"/>
  <c r="BT27" i="102"/>
  <c r="AO65" i="102"/>
  <c r="AY65" i="102"/>
  <c r="BB95" i="102"/>
  <c r="BB101" i="102"/>
  <c r="BT101" i="102"/>
  <c r="BP25" i="102"/>
  <c r="AW77" i="102"/>
  <c r="BP77" i="102"/>
  <c r="AM33" i="102"/>
  <c r="BD33" i="102"/>
  <c r="BE33" i="102" s="1"/>
  <c r="BV33" i="102"/>
  <c r="AM197" i="102"/>
  <c r="BV197" i="102"/>
  <c r="BV233" i="102"/>
  <c r="BG233" i="102"/>
  <c r="BH233" i="102" s="1"/>
  <c r="AO233" i="102"/>
  <c r="BN233" i="102"/>
  <c r="AU233" i="102"/>
  <c r="BZ217" i="102"/>
  <c r="AQ217" i="102"/>
  <c r="BP217" i="102"/>
  <c r="AW217" i="102"/>
  <c r="BN65" i="102"/>
  <c r="AW125" i="102"/>
  <c r="AQ191" i="102"/>
  <c r="BJ191" i="102"/>
  <c r="BZ191" i="102"/>
  <c r="BX167" i="102"/>
  <c r="BG167" i="102"/>
  <c r="BH167" i="102" s="1"/>
  <c r="AO167" i="102"/>
  <c r="BT181" i="102"/>
  <c r="BB181" i="102"/>
  <c r="BL201" i="102"/>
  <c r="BP207" i="102"/>
  <c r="AW209" i="102"/>
  <c r="BB213" i="102"/>
  <c r="BT213" i="102"/>
  <c r="BB215" i="102"/>
  <c r="BT215" i="102"/>
  <c r="BB219" i="102"/>
  <c r="BT219" i="102"/>
  <c r="BB221" i="102"/>
  <c r="BT221" i="102"/>
  <c r="BB223" i="102"/>
  <c r="BT223" i="102"/>
  <c r="AW227" i="102"/>
  <c r="BP227" i="102"/>
  <c r="BB235" i="102"/>
  <c r="BT235" i="102"/>
  <c r="AO237" i="102"/>
  <c r="BX237" i="102"/>
  <c r="BL239" i="102"/>
  <c r="AS241" i="102"/>
  <c r="AS245" i="102"/>
  <c r="BL245" i="102"/>
  <c r="BT225" i="102"/>
  <c r="BB225" i="102"/>
  <c r="BR143" i="102"/>
  <c r="BD193" i="102"/>
  <c r="BE193" i="102" s="1"/>
  <c r="AM193" i="102"/>
  <c r="AS233" i="102"/>
  <c r="BX217" i="102"/>
  <c r="BG217" i="102"/>
  <c r="BH217" i="102" s="1"/>
  <c r="BN217" i="102"/>
  <c r="AU217" i="102"/>
  <c r="BZ65" i="102"/>
  <c r="BL65" i="102"/>
  <c r="AU65" i="102"/>
  <c r="AW173" i="102"/>
  <c r="BP173" i="102"/>
  <c r="AS103" i="102"/>
  <c r="BL103" i="102"/>
  <c r="AS231" i="102"/>
  <c r="BD167" i="102"/>
  <c r="BE167" i="102" s="1"/>
  <c r="AM167" i="102"/>
  <c r="BR181" i="102"/>
  <c r="AU245" i="102"/>
  <c r="AY179" i="102"/>
  <c r="BR179" i="102"/>
  <c r="BR225" i="102"/>
  <c r="BN133" i="102"/>
  <c r="BT133" i="102"/>
  <c r="BZ131" i="102"/>
  <c r="BJ131" i="102"/>
  <c r="AQ131" i="102"/>
  <c r="BP131" i="102"/>
  <c r="AW131" i="102"/>
  <c r="AW71" i="102"/>
  <c r="AS69" i="102"/>
  <c r="BX63" i="102"/>
  <c r="BG63" i="102"/>
  <c r="BH63" i="102" s="1"/>
  <c r="AO63" i="102"/>
  <c r="BJ65" i="102"/>
  <c r="AS65" i="102"/>
  <c r="AU139" i="102"/>
  <c r="BN139" i="102"/>
  <c r="AU191" i="102"/>
  <c r="BN191" i="102"/>
  <c r="BT129" i="102"/>
  <c r="AO143" i="102"/>
  <c r="BN143" i="102"/>
  <c r="AS133" i="102"/>
  <c r="BR133" i="102"/>
  <c r="AY133" i="102"/>
  <c r="BX131" i="102"/>
  <c r="BG131" i="102"/>
  <c r="BH131" i="102" s="1"/>
  <c r="AO131" i="102"/>
  <c r="BN131" i="102"/>
  <c r="AU131" i="102"/>
  <c r="BL73" i="102"/>
  <c r="AS73" i="102"/>
  <c r="BG71" i="102"/>
  <c r="BH71" i="102" s="1"/>
  <c r="AO71" i="102"/>
  <c r="BB69" i="102"/>
  <c r="BP63" i="102"/>
  <c r="BV63" i="102"/>
  <c r="BD63" i="102"/>
  <c r="BE63" i="102" s="1"/>
  <c r="AM63" i="102"/>
  <c r="BG65" i="102"/>
  <c r="BH65" i="102" s="1"/>
  <c r="AS95" i="102"/>
  <c r="BL95" i="102"/>
  <c r="AS101" i="102"/>
  <c r="AQ139" i="102"/>
  <c r="BJ139" i="102"/>
  <c r="BZ139" i="102"/>
  <c r="BP191" i="102"/>
  <c r="BX25" i="102"/>
  <c r="BG25" i="102"/>
  <c r="BH25" i="102" s="1"/>
  <c r="AO25" i="102"/>
  <c r="BX77" i="102"/>
  <c r="BX129" i="102"/>
  <c r="BG129" i="102"/>
  <c r="BH129" i="102" s="1"/>
  <c r="AO129" i="102"/>
  <c r="AU197" i="102"/>
  <c r="AQ47" i="102"/>
  <c r="BJ47" i="102"/>
  <c r="BZ47" i="102"/>
  <c r="AS143" i="102"/>
  <c r="BP193" i="102"/>
  <c r="BX125" i="102"/>
  <c r="BG125" i="102"/>
  <c r="BH125" i="102" s="1"/>
  <c r="AO125" i="102"/>
  <c r="BV129" i="102"/>
  <c r="BD129" i="102"/>
  <c r="BE129" i="102" s="1"/>
  <c r="AM129" i="102"/>
  <c r="BZ143" i="102"/>
  <c r="BJ143" i="102"/>
  <c r="AQ143" i="102"/>
  <c r="AU193" i="102"/>
  <c r="BT65" i="102"/>
  <c r="BB197" i="102"/>
  <c r="BT197" i="102"/>
  <c r="AS201" i="102"/>
  <c r="AS203" i="102"/>
  <c r="BL203" i="102"/>
  <c r="AW205" i="102"/>
  <c r="BP205" i="102"/>
  <c r="AW207" i="102"/>
  <c r="BP209" i="102"/>
  <c r="AW211" i="102"/>
  <c r="BR65" i="102"/>
  <c r="AU23" i="101"/>
  <c r="BN23" i="101"/>
  <c r="AO23" i="101"/>
  <c r="BG23" i="101"/>
  <c r="BH23" i="101" s="1"/>
  <c r="BX23" i="101"/>
  <c r="AU29" i="101"/>
  <c r="BN29" i="101"/>
  <c r="AO29" i="101"/>
  <c r="BG29" i="101"/>
  <c r="BH29" i="101" s="1"/>
  <c r="BX29" i="101"/>
  <c r="AU35" i="101"/>
  <c r="BN35" i="101"/>
  <c r="AO35" i="101"/>
  <c r="BG35" i="101"/>
  <c r="BH35" i="101" s="1"/>
  <c r="BX35" i="101"/>
  <c r="AU41" i="101"/>
  <c r="BN41" i="101"/>
  <c r="BX41" i="101"/>
  <c r="BN43" i="101"/>
  <c r="BX43" i="101"/>
  <c r="AU45" i="101"/>
  <c r="BN45" i="101"/>
  <c r="AO45" i="101"/>
  <c r="BG45" i="101"/>
  <c r="BH45" i="101" s="1"/>
  <c r="BX45" i="101"/>
  <c r="AW35" i="101"/>
  <c r="AM97" i="101"/>
  <c r="BV97" i="101"/>
  <c r="AM103" i="101"/>
  <c r="BD103" i="101"/>
  <c r="BE103" i="101" s="1"/>
  <c r="BV103" i="101"/>
  <c r="AU53" i="101"/>
  <c r="BN53" i="101"/>
  <c r="AO53" i="101"/>
  <c r="BG53" i="101"/>
  <c r="BH53" i="101" s="1"/>
  <c r="AY55" i="101"/>
  <c r="BR55" i="101"/>
  <c r="AS55" i="101"/>
  <c r="BL55" i="101"/>
  <c r="AY57" i="101"/>
  <c r="BR57" i="101"/>
  <c r="AS57" i="101"/>
  <c r="BL57" i="101"/>
  <c r="BR59" i="101"/>
  <c r="BL59" i="101"/>
  <c r="AY61" i="101"/>
  <c r="BR61" i="101"/>
  <c r="AS61" i="101"/>
  <c r="AM63" i="101"/>
  <c r="BD63" i="101"/>
  <c r="BE63" i="101" s="1"/>
  <c r="BV63" i="101"/>
  <c r="AW63" i="101"/>
  <c r="AM81" i="101"/>
  <c r="BD81" i="101"/>
  <c r="BE81" i="101" s="1"/>
  <c r="BV81" i="101"/>
  <c r="AW81" i="101"/>
  <c r="BP81" i="101"/>
  <c r="BZ83" i="101"/>
  <c r="BB83" i="101"/>
  <c r="BT83" i="101"/>
  <c r="AQ87" i="101"/>
  <c r="BJ87" i="101"/>
  <c r="BZ87" i="101"/>
  <c r="BB87" i="101"/>
  <c r="BT87" i="101"/>
  <c r="AQ89" i="101"/>
  <c r="BJ89" i="101"/>
  <c r="BZ89" i="101"/>
  <c r="BB89" i="101"/>
  <c r="BT89" i="101"/>
  <c r="AQ93" i="101"/>
  <c r="BJ93" i="101"/>
  <c r="BZ93" i="101"/>
  <c r="BB93" i="101"/>
  <c r="BT93" i="101"/>
  <c r="BJ95" i="101"/>
  <c r="BZ95" i="101"/>
  <c r="BT95" i="101"/>
  <c r="AQ99" i="101"/>
  <c r="BB99" i="101"/>
  <c r="BJ107" i="101"/>
  <c r="BZ107" i="101"/>
  <c r="BB107" i="101"/>
  <c r="BT107" i="101"/>
  <c r="AQ47" i="101"/>
  <c r="BJ47" i="101"/>
  <c r="BZ47" i="101"/>
  <c r="BT47" i="101"/>
  <c r="AQ109" i="101"/>
  <c r="BJ109" i="101"/>
  <c r="BZ109" i="101"/>
  <c r="AQ111" i="101"/>
  <c r="BZ111" i="101"/>
  <c r="BT117" i="101"/>
  <c r="BB119" i="101"/>
  <c r="BR125" i="101"/>
  <c r="AS125" i="101"/>
  <c r="BJ143" i="101"/>
  <c r="BZ143" i="101"/>
  <c r="BB147" i="101"/>
  <c r="AQ149" i="101"/>
  <c r="BB149" i="101"/>
  <c r="BB177" i="101"/>
  <c r="BT177" i="101"/>
  <c r="BJ187" i="101"/>
  <c r="BT187" i="101"/>
  <c r="BN67" i="101"/>
  <c r="AW67" i="101"/>
  <c r="BX127" i="101"/>
  <c r="BG127" i="101"/>
  <c r="BH127" i="101" s="1"/>
  <c r="AO127" i="101"/>
  <c r="BX67" i="101"/>
  <c r="BJ67" i="101"/>
  <c r="BV131" i="101"/>
  <c r="BD131" i="101"/>
  <c r="BE131" i="101" s="1"/>
  <c r="AM131" i="101"/>
  <c r="AU33" i="101"/>
  <c r="BG67" i="101"/>
  <c r="BH67" i="101" s="1"/>
  <c r="AQ67" i="101"/>
  <c r="AM141" i="101"/>
  <c r="BD141" i="101"/>
  <c r="BE141" i="101" s="1"/>
  <c r="BV141" i="101"/>
  <c r="AQ49" i="101"/>
  <c r="BZ49" i="101"/>
  <c r="BD67" i="101"/>
  <c r="BE67" i="101" s="1"/>
  <c r="AO67" i="101"/>
  <c r="BB91" i="101"/>
  <c r="BT91" i="101"/>
  <c r="AW175" i="101"/>
  <c r="BP175" i="101"/>
  <c r="BB233" i="101"/>
  <c r="BT233" i="101"/>
  <c r="AM67" i="101"/>
  <c r="BL169" i="101"/>
  <c r="AS169" i="101"/>
  <c r="BG183" i="101"/>
  <c r="BH183" i="101" s="1"/>
  <c r="AS203" i="101"/>
  <c r="AS205" i="101"/>
  <c r="AW207" i="101"/>
  <c r="BP207" i="101"/>
  <c r="AW209" i="101"/>
  <c r="AW211" i="101"/>
  <c r="BP211" i="101"/>
  <c r="AW213" i="101"/>
  <c r="BP213" i="101"/>
  <c r="BB215" i="101"/>
  <c r="BT215" i="101"/>
  <c r="BB217" i="101"/>
  <c r="BT217" i="101"/>
  <c r="BB221" i="101"/>
  <c r="BT221" i="101"/>
  <c r="BB223" i="101"/>
  <c r="BT223" i="101"/>
  <c r="AW229" i="101"/>
  <c r="BP229" i="101"/>
  <c r="BB231" i="101"/>
  <c r="BT231" i="101"/>
  <c r="BT237" i="101"/>
  <c r="AO239" i="101"/>
  <c r="BG239" i="101"/>
  <c r="BH239" i="101" s="1"/>
  <c r="BX239" i="101"/>
  <c r="AS241" i="101"/>
  <c r="BL241" i="101"/>
  <c r="AS243" i="101"/>
  <c r="BL243" i="101"/>
  <c r="AS247" i="101"/>
  <c r="BL247" i="101"/>
  <c r="AW181" i="101"/>
  <c r="BP181" i="101"/>
  <c r="BL227" i="101"/>
  <c r="AS227" i="101"/>
  <c r="BR227" i="101"/>
  <c r="AY227" i="101"/>
  <c r="BP235" i="101"/>
  <c r="BV67" i="101"/>
  <c r="AU199" i="101"/>
  <c r="BN199" i="101"/>
  <c r="BV67" i="100"/>
  <c r="AU67" i="100"/>
  <c r="BB103" i="100"/>
  <c r="BT103" i="100"/>
  <c r="BL127" i="100"/>
  <c r="AS127" i="100"/>
  <c r="AS193" i="100"/>
  <c r="BL193" i="100"/>
  <c r="AY173" i="100"/>
  <c r="BR173" i="100"/>
  <c r="AM49" i="100"/>
  <c r="BD49" i="100"/>
  <c r="BE49" i="100" s="1"/>
  <c r="BV49" i="100"/>
  <c r="BT67" i="100"/>
  <c r="BB141" i="100"/>
  <c r="BT141" i="100"/>
  <c r="BB199" i="100"/>
  <c r="BT199" i="100"/>
  <c r="AU135" i="100"/>
  <c r="BJ195" i="100"/>
  <c r="BT235" i="100"/>
  <c r="BB235" i="100"/>
  <c r="BZ235" i="100"/>
  <c r="BR67" i="100"/>
  <c r="AM91" i="100"/>
  <c r="BD91" i="100"/>
  <c r="BE91" i="100" s="1"/>
  <c r="BV91" i="100"/>
  <c r="AY175" i="100"/>
  <c r="BR175" i="100"/>
  <c r="AU105" i="100"/>
  <c r="BN105" i="100"/>
  <c r="AU233" i="100"/>
  <c r="BN233" i="100"/>
  <c r="BL25" i="100"/>
  <c r="AS25" i="100"/>
  <c r="BB79" i="100"/>
  <c r="BT79" i="100"/>
  <c r="BL169" i="100"/>
  <c r="AS169" i="100"/>
  <c r="BX183" i="100"/>
  <c r="BG183" i="100"/>
  <c r="BH183" i="100" s="1"/>
  <c r="AO183" i="100"/>
  <c r="AW241" i="100"/>
  <c r="AW243" i="100"/>
  <c r="BP243" i="100"/>
  <c r="AW247" i="100"/>
  <c r="BP247" i="100"/>
  <c r="BB181" i="100"/>
  <c r="BT181" i="100"/>
  <c r="BP227" i="100"/>
  <c r="AW227" i="100"/>
  <c r="BV145" i="100"/>
  <c r="BD145" i="100"/>
  <c r="BE145" i="100" s="1"/>
  <c r="AM145" i="100"/>
  <c r="AY219" i="100"/>
  <c r="BG67" i="100"/>
  <c r="BH67" i="100" s="1"/>
  <c r="AQ67" i="100"/>
  <c r="AO67" i="100"/>
  <c r="BL131" i="100"/>
  <c r="AS131" i="100"/>
  <c r="BV235" i="100"/>
  <c r="BD235" i="100"/>
  <c r="BE235" i="100" s="1"/>
  <c r="AM235" i="100"/>
  <c r="AS97" i="100"/>
  <c r="BL97" i="100"/>
  <c r="AQ33" i="100"/>
  <c r="BJ33" i="100"/>
  <c r="BZ33" i="100"/>
  <c r="AS83" i="100"/>
  <c r="BL83" i="100"/>
  <c r="AS87" i="100"/>
  <c r="BL87" i="100"/>
  <c r="AS89" i="100"/>
  <c r="BL89" i="100"/>
  <c r="AS93" i="100"/>
  <c r="BL93" i="100"/>
  <c r="AS95" i="100"/>
  <c r="BL95" i="100"/>
  <c r="AS99" i="100"/>
  <c r="BL99" i="100"/>
  <c r="AS107" i="100"/>
  <c r="BL107" i="100"/>
  <c r="AS47" i="100"/>
  <c r="BL47" i="100"/>
  <c r="AS109" i="100"/>
  <c r="AS111" i="100"/>
  <c r="BL111" i="100"/>
  <c r="BL113" i="100"/>
  <c r="AM171" i="100"/>
  <c r="BD171" i="100"/>
  <c r="BE171" i="100" s="1"/>
  <c r="BV135" i="100"/>
  <c r="BD135" i="100"/>
  <c r="BE135" i="100" s="1"/>
  <c r="BL135" i="100"/>
  <c r="AS135" i="100"/>
  <c r="BR133" i="100"/>
  <c r="AY133" i="100"/>
  <c r="BX133" i="100"/>
  <c r="BG133" i="100"/>
  <c r="BH133" i="100" s="1"/>
  <c r="AO133" i="100"/>
  <c r="AM219" i="100"/>
  <c r="BZ67" i="100"/>
  <c r="BR73" i="100"/>
  <c r="AY73" i="100"/>
  <c r="AU71" i="100"/>
  <c r="BJ65" i="100"/>
  <c r="AQ65" i="100"/>
  <c r="AW235" i="100"/>
  <c r="BB193" i="99"/>
  <c r="BT193" i="99"/>
  <c r="BP133" i="99"/>
  <c r="AW133" i="99"/>
  <c r="AM235" i="99"/>
  <c r="BP65" i="99"/>
  <c r="BZ65" i="99"/>
  <c r="AW65" i="99"/>
  <c r="BT235" i="99"/>
  <c r="AU65" i="99"/>
  <c r="AY99" i="99"/>
  <c r="BR99" i="99"/>
  <c r="AY105" i="99"/>
  <c r="BR105" i="99"/>
  <c r="AQ143" i="99"/>
  <c r="BZ147" i="99"/>
  <c r="BP25" i="99"/>
  <c r="AW25" i="99"/>
  <c r="BV25" i="99"/>
  <c r="BV137" i="99"/>
  <c r="BL135" i="99"/>
  <c r="AU151" i="99"/>
  <c r="BN151" i="99"/>
  <c r="BN157" i="99"/>
  <c r="BN167" i="99"/>
  <c r="BR179" i="99"/>
  <c r="AY189" i="99"/>
  <c r="BR175" i="99"/>
  <c r="BN199" i="99"/>
  <c r="AM199" i="99"/>
  <c r="BV199" i="99"/>
  <c r="BR171" i="99"/>
  <c r="AY171" i="99"/>
  <c r="BN185" i="99"/>
  <c r="AU185" i="99"/>
  <c r="BV223" i="99"/>
  <c r="BB137" i="99"/>
  <c r="AQ63" i="99"/>
  <c r="AY195" i="99"/>
  <c r="BJ65" i="99"/>
  <c r="BV65" i="99"/>
  <c r="BG65" i="99"/>
  <c r="BH65" i="99" s="1"/>
  <c r="AQ65" i="99"/>
  <c r="BR23" i="99"/>
  <c r="AY23" i="99"/>
  <c r="BX23" i="99"/>
  <c r="BG23" i="99"/>
  <c r="BH23" i="99" s="1"/>
  <c r="AO23" i="99"/>
  <c r="AM77" i="99"/>
  <c r="BD77" i="99"/>
  <c r="BE77" i="99" s="1"/>
  <c r="BV77" i="99"/>
  <c r="BP77" i="99"/>
  <c r="BN83" i="99"/>
  <c r="AU83" i="99"/>
  <c r="BT83" i="99"/>
  <c r="BB83" i="99"/>
  <c r="BZ81" i="99"/>
  <c r="AQ81" i="99"/>
  <c r="BP81" i="99"/>
  <c r="AW81" i="99"/>
  <c r="BL137" i="99"/>
  <c r="AS137" i="99"/>
  <c r="BG135" i="99"/>
  <c r="BH135" i="99" s="1"/>
  <c r="BX235" i="99"/>
  <c r="BL129" i="99"/>
  <c r="AS129" i="99"/>
  <c r="AY47" i="99"/>
  <c r="BR47" i="99"/>
  <c r="BL235" i="99"/>
  <c r="AS235" i="99"/>
  <c r="BD65" i="99"/>
  <c r="BE65" i="99" s="1"/>
  <c r="BR65" i="99"/>
  <c r="BB65" i="99"/>
  <c r="AM65" i="99"/>
  <c r="AO31" i="99"/>
  <c r="BG31" i="99"/>
  <c r="BH31" i="99" s="1"/>
  <c r="BX31" i="99"/>
  <c r="AY93" i="98"/>
  <c r="BR93" i="98"/>
  <c r="AY51" i="98"/>
  <c r="BR51" i="98"/>
  <c r="AM53" i="98"/>
  <c r="BD53" i="98"/>
  <c r="BE53" i="98" s="1"/>
  <c r="BV53" i="98"/>
  <c r="AM55" i="98"/>
  <c r="AM57" i="98"/>
  <c r="BD57" i="98"/>
  <c r="BE57" i="98" s="1"/>
  <c r="BV57" i="98"/>
  <c r="AM59" i="98"/>
  <c r="BD59" i="98"/>
  <c r="BE59" i="98" s="1"/>
  <c r="BV59" i="98"/>
  <c r="BJ61" i="98"/>
  <c r="BZ61" i="98"/>
  <c r="AQ79" i="98"/>
  <c r="BJ79" i="98"/>
  <c r="BZ79" i="98"/>
  <c r="AU85" i="98"/>
  <c r="BN85" i="98"/>
  <c r="AU89" i="98"/>
  <c r="BN89" i="98"/>
  <c r="AU91" i="98"/>
  <c r="BN91" i="98"/>
  <c r="BN95" i="98"/>
  <c r="AU97" i="98"/>
  <c r="BN97" i="98"/>
  <c r="AU101" i="98"/>
  <c r="BN101" i="98"/>
  <c r="AU109" i="98"/>
  <c r="BN45" i="98"/>
  <c r="AU111" i="98"/>
  <c r="BN111" i="98"/>
  <c r="BN115" i="98"/>
  <c r="BN119" i="98"/>
  <c r="AY125" i="98"/>
  <c r="BD127" i="98"/>
  <c r="BV127" i="98"/>
  <c r="BJ131" i="98"/>
  <c r="BZ131" i="98"/>
  <c r="BN145" i="98"/>
  <c r="AU149" i="98"/>
  <c r="BN159" i="98"/>
  <c r="AU163" i="98"/>
  <c r="AU167" i="98"/>
  <c r="AU171" i="98"/>
  <c r="AU93" i="98"/>
  <c r="BN93" i="98"/>
  <c r="AQ175" i="98"/>
  <c r="BZ175" i="98"/>
  <c r="AM107" i="98"/>
  <c r="BD107" i="98"/>
  <c r="BE107" i="98" s="1"/>
  <c r="BV107" i="98"/>
  <c r="AY231" i="98"/>
  <c r="BR231" i="98"/>
  <c r="AY129" i="98"/>
  <c r="BX129" i="98"/>
  <c r="BG129" i="98"/>
  <c r="BH129" i="98" s="1"/>
  <c r="AO129" i="98"/>
  <c r="AY99" i="98"/>
  <c r="BR99" i="98"/>
  <c r="BP105" i="98"/>
  <c r="AS197" i="98"/>
  <c r="BL197" i="98"/>
  <c r="BD47" i="98"/>
  <c r="BE47" i="98" s="1"/>
  <c r="BV47" i="98"/>
  <c r="AU201" i="98"/>
  <c r="BN201" i="98"/>
  <c r="BN203" i="98"/>
  <c r="AY211" i="98"/>
  <c r="BD213" i="98"/>
  <c r="BE213" i="98" s="1"/>
  <c r="AM215" i="98"/>
  <c r="AM219" i="98"/>
  <c r="BV221" i="98"/>
  <c r="AM223" i="98"/>
  <c r="BV223" i="98"/>
  <c r="AM229" i="98"/>
  <c r="BJ237" i="98"/>
  <c r="BZ237" i="98"/>
  <c r="BD65" i="98"/>
  <c r="BE65" i="98" s="1"/>
  <c r="BV23" i="98"/>
  <c r="BD23" i="98"/>
  <c r="BE23" i="98" s="1"/>
  <c r="AM23" i="98"/>
  <c r="BN31" i="98"/>
  <c r="BR147" i="98"/>
  <c r="AY147" i="98"/>
  <c r="AU25" i="98"/>
  <c r="AW137" i="98"/>
  <c r="BL135" i="98"/>
  <c r="AS135" i="98"/>
  <c r="BJ73" i="98"/>
  <c r="BV71" i="98"/>
  <c r="AM71" i="98"/>
  <c r="AU63" i="98"/>
  <c r="BR233" i="98"/>
  <c r="BZ217" i="98"/>
  <c r="BJ217" i="98"/>
  <c r="BT23" i="98"/>
  <c r="BB23" i="98"/>
  <c r="AS77" i="98"/>
  <c r="BL77" i="98"/>
  <c r="BL83" i="98"/>
  <c r="AS83" i="98"/>
  <c r="BX81" i="98"/>
  <c r="BG81" i="98"/>
  <c r="BH81" i="98" s="1"/>
  <c r="AO81" i="98"/>
  <c r="AW31" i="98"/>
  <c r="BP147" i="98"/>
  <c r="AS25" i="98"/>
  <c r="BJ135" i="98"/>
  <c r="AQ135" i="98"/>
  <c r="BP193" i="98"/>
  <c r="BX193" i="98"/>
  <c r="BG193" i="98"/>
  <c r="BH193" i="98" s="1"/>
  <c r="AO193" i="98"/>
  <c r="BG217" i="98"/>
  <c r="BH217" i="98" s="1"/>
  <c r="BB143" i="98"/>
  <c r="BT143" i="98"/>
  <c r="AU143" i="98"/>
  <c r="BN143" i="98"/>
  <c r="AQ191" i="98"/>
  <c r="BJ191" i="98"/>
  <c r="BZ191" i="98"/>
  <c r="BB191" i="98"/>
  <c r="BT191" i="98"/>
  <c r="BT183" i="98"/>
  <c r="BB183" i="98"/>
  <c r="BP169" i="98"/>
  <c r="AW169" i="98"/>
  <c r="AM201" i="98"/>
  <c r="BD201" i="98"/>
  <c r="BE201" i="98" s="1"/>
  <c r="BV201" i="98"/>
  <c r="AM203" i="98"/>
  <c r="BD203" i="98"/>
  <c r="BE203" i="98" s="1"/>
  <c r="BV203" i="98"/>
  <c r="AQ205" i="98"/>
  <c r="BJ205" i="98"/>
  <c r="BZ205" i="98"/>
  <c r="BB205" i="98"/>
  <c r="AQ207" i="98"/>
  <c r="BJ207" i="98"/>
  <c r="BZ207" i="98"/>
  <c r="BB207" i="98"/>
  <c r="BT207" i="98"/>
  <c r="AQ209" i="98"/>
  <c r="BJ209" i="98"/>
  <c r="BZ209" i="98"/>
  <c r="BB209" i="98"/>
  <c r="BT209" i="98"/>
  <c r="AQ211" i="98"/>
  <c r="BJ211" i="98"/>
  <c r="BZ211" i="98"/>
  <c r="BB211" i="98"/>
  <c r="BT211" i="98"/>
  <c r="AU213" i="98"/>
  <c r="BN213" i="98"/>
  <c r="AO213" i="98"/>
  <c r="BG213" i="98"/>
  <c r="BH213" i="98" s="1"/>
  <c r="BX213" i="98"/>
  <c r="AU215" i="98"/>
  <c r="BN215" i="98"/>
  <c r="AO215" i="98"/>
  <c r="BG215" i="98"/>
  <c r="BH215" i="98" s="1"/>
  <c r="BX215" i="98"/>
  <c r="AU219" i="98"/>
  <c r="BN219" i="98"/>
  <c r="AO219" i="98"/>
  <c r="BG219" i="98"/>
  <c r="BH219" i="98" s="1"/>
  <c r="BN221" i="98"/>
  <c r="BX221" i="98"/>
  <c r="AU223" i="98"/>
  <c r="AQ227" i="98"/>
  <c r="BZ227" i="98"/>
  <c r="AU229" i="98"/>
  <c r="BG229" i="98"/>
  <c r="BH229" i="98" s="1"/>
  <c r="AO235" i="98"/>
  <c r="BV73" i="98"/>
  <c r="AY71" i="98"/>
  <c r="AU69" i="98"/>
  <c r="BZ63" i="98"/>
  <c r="BD193" i="98"/>
  <c r="BE193" i="98" s="1"/>
  <c r="BN65" i="98"/>
  <c r="AU65" i="98"/>
  <c r="AW143" i="98"/>
  <c r="BP143" i="98"/>
  <c r="AM191" i="98"/>
  <c r="BD191" i="98"/>
  <c r="BE191" i="98" s="1"/>
  <c r="BV191" i="98"/>
  <c r="BZ133" i="98"/>
  <c r="BJ133" i="98"/>
  <c r="AQ133" i="98"/>
  <c r="BR183" i="98"/>
  <c r="AY183" i="98"/>
  <c r="BZ223" i="98"/>
  <c r="AM227" i="98"/>
  <c r="BD227" i="98"/>
  <c r="BE227" i="98" s="1"/>
  <c r="BV227" i="98"/>
  <c r="BZ235" i="98"/>
  <c r="BN237" i="98"/>
  <c r="BR239" i="98"/>
  <c r="AY241" i="98"/>
  <c r="BR241" i="98"/>
  <c r="AY245" i="98"/>
  <c r="BR245" i="98"/>
  <c r="BX225" i="98"/>
  <c r="BZ137" i="98"/>
  <c r="BJ137" i="98"/>
  <c r="AQ137" i="98"/>
  <c r="BV135" i="98"/>
  <c r="BT73" i="98"/>
  <c r="BB73" i="98"/>
  <c r="BX63" i="98"/>
  <c r="AO63" i="98"/>
  <c r="BV233" i="98"/>
  <c r="BD233" i="98"/>
  <c r="BE233" i="98" s="1"/>
  <c r="BT217" i="98"/>
  <c r="BJ65" i="98"/>
  <c r="AS65" i="98"/>
  <c r="BX133" i="98"/>
  <c r="AO133" i="98"/>
  <c r="BX197" i="98"/>
  <c r="BR47" i="98"/>
  <c r="BL169" i="98"/>
  <c r="AS169" i="98"/>
  <c r="BB201" i="98"/>
  <c r="AO205" i="98"/>
  <c r="BG205" i="98"/>
  <c r="BH205" i="98" s="1"/>
  <c r="BX205" i="98"/>
  <c r="AO207" i="98"/>
  <c r="BX207" i="98"/>
  <c r="AY193" i="98"/>
  <c r="BJ233" i="98"/>
  <c r="BX217" i="98"/>
  <c r="BV65" i="98"/>
  <c r="BG65" i="98"/>
  <c r="BH65" i="98" s="1"/>
  <c r="AY133" i="98"/>
  <c r="AS147" i="98"/>
  <c r="BL183" i="98"/>
  <c r="AS183" i="98"/>
  <c r="BG169" i="98"/>
  <c r="BH169" i="98" s="1"/>
  <c r="BN137" i="98"/>
  <c r="AU137" i="98"/>
  <c r="BB169" i="98"/>
  <c r="AQ63" i="97"/>
  <c r="AW21" i="96"/>
  <c r="BP21" i="96"/>
  <c r="AQ21" i="96"/>
  <c r="BJ21" i="96"/>
  <c r="BZ21" i="96"/>
  <c r="AW27" i="96"/>
  <c r="BP27" i="96"/>
  <c r="AQ27" i="96"/>
  <c r="BZ27" i="96"/>
  <c r="AW33" i="96"/>
  <c r="BP33" i="96"/>
  <c r="AQ33" i="96"/>
  <c r="BJ33" i="96"/>
  <c r="BZ33" i="96"/>
  <c r="AW37" i="96"/>
  <c r="BP37" i="96"/>
  <c r="AQ37" i="96"/>
  <c r="BJ37" i="96"/>
  <c r="BZ37" i="96"/>
  <c r="AW39" i="96"/>
  <c r="BP39" i="96"/>
  <c r="AQ39" i="96"/>
  <c r="BJ39" i="96"/>
  <c r="BZ39" i="96"/>
  <c r="AW41" i="96"/>
  <c r="AQ41" i="96"/>
  <c r="BJ41" i="96"/>
  <c r="BZ41" i="96"/>
  <c r="AW49" i="96"/>
  <c r="BP49" i="96"/>
  <c r="AQ49" i="96"/>
  <c r="BJ49" i="96"/>
  <c r="BZ49" i="96"/>
  <c r="BB51" i="96"/>
  <c r="BT51" i="96"/>
  <c r="AU51" i="96"/>
  <c r="BN51" i="96"/>
  <c r="BB53" i="96"/>
  <c r="BT53" i="96"/>
  <c r="AU53" i="96"/>
  <c r="BN53" i="96"/>
  <c r="BB55" i="96"/>
  <c r="BT55" i="96"/>
  <c r="AU55" i="96"/>
  <c r="BN55" i="96"/>
  <c r="BB57" i="96"/>
  <c r="BT57" i="96"/>
  <c r="AU57" i="96"/>
  <c r="BN57" i="96"/>
  <c r="AO59" i="96"/>
  <c r="BG59" i="96"/>
  <c r="BH59" i="96" s="1"/>
  <c r="BX59" i="96"/>
  <c r="AY59" i="96"/>
  <c r="BR59" i="96"/>
  <c r="AO77" i="96"/>
  <c r="BG77" i="96"/>
  <c r="BH77" i="96" s="1"/>
  <c r="BX77" i="96"/>
  <c r="AY77" i="96"/>
  <c r="BR77" i="96"/>
  <c r="AS83" i="96"/>
  <c r="BL83" i="96"/>
  <c r="AM83" i="96"/>
  <c r="BD83" i="96"/>
  <c r="BE83" i="96" s="1"/>
  <c r="BV83" i="96"/>
  <c r="AS87" i="96"/>
  <c r="BL87" i="96"/>
  <c r="BD87" i="96"/>
  <c r="BE87" i="96" s="1"/>
  <c r="BV87" i="96"/>
  <c r="AS89" i="96"/>
  <c r="BL89" i="96"/>
  <c r="AM89" i="96"/>
  <c r="BD89" i="96"/>
  <c r="BE89" i="96" s="1"/>
  <c r="BV89" i="96"/>
  <c r="AS93" i="96"/>
  <c r="BL93" i="96"/>
  <c r="AM93" i="96"/>
  <c r="BD93" i="96"/>
  <c r="BE93" i="96" s="1"/>
  <c r="BV93" i="96"/>
  <c r="AS95" i="96"/>
  <c r="BL95" i="96"/>
  <c r="AS99" i="96"/>
  <c r="BL99" i="96"/>
  <c r="AS109" i="96"/>
  <c r="BL109" i="96"/>
  <c r="AS111" i="96"/>
  <c r="AS43" i="96"/>
  <c r="BL43" i="96"/>
  <c r="AS113" i="96"/>
  <c r="BL113" i="96"/>
  <c r="AS115" i="96"/>
  <c r="AS117" i="96"/>
  <c r="BL117" i="96"/>
  <c r="AS121" i="96"/>
  <c r="BL121" i="96"/>
  <c r="AS123" i="96"/>
  <c r="BL123" i="96"/>
  <c r="AW127" i="96"/>
  <c r="BP127" i="96"/>
  <c r="BB129" i="96"/>
  <c r="BT129" i="96"/>
  <c r="AU129" i="96"/>
  <c r="BN129" i="96"/>
  <c r="AO133" i="96"/>
  <c r="BG133" i="96"/>
  <c r="BH133" i="96" s="1"/>
  <c r="BX133" i="96"/>
  <c r="AY133" i="96"/>
  <c r="BR133" i="96"/>
  <c r="BL141" i="96"/>
  <c r="AS147" i="96"/>
  <c r="BL147" i="96"/>
  <c r="BL151" i="96"/>
  <c r="AS153" i="96"/>
  <c r="BL153" i="96"/>
  <c r="AS155" i="96"/>
  <c r="BL155" i="96"/>
  <c r="AM155" i="96"/>
  <c r="BD155" i="96"/>
  <c r="BE155" i="96" s="1"/>
  <c r="AS159" i="96"/>
  <c r="BL159" i="96"/>
  <c r="AM159" i="96"/>
  <c r="BD159" i="96"/>
  <c r="BE159" i="96" s="1"/>
  <c r="BL161" i="96"/>
  <c r="AS165" i="96"/>
  <c r="BL165" i="96"/>
  <c r="AS169" i="96"/>
  <c r="BL169" i="96"/>
  <c r="BL173" i="96"/>
  <c r="AS179" i="96"/>
  <c r="BL179" i="96"/>
  <c r="AS145" i="96"/>
  <c r="BL145" i="96"/>
  <c r="BZ135" i="96"/>
  <c r="BJ135" i="96"/>
  <c r="AQ135" i="96"/>
  <c r="BP71" i="96"/>
  <c r="AW71" i="96"/>
  <c r="BL69" i="96"/>
  <c r="AS69" i="96"/>
  <c r="BR67" i="96"/>
  <c r="AY67" i="96"/>
  <c r="BX67" i="96"/>
  <c r="BG67" i="96"/>
  <c r="BH67" i="96" s="1"/>
  <c r="AO67" i="96"/>
  <c r="BN61" i="96"/>
  <c r="AU61" i="96"/>
  <c r="BB61" i="96"/>
  <c r="BX195" i="96"/>
  <c r="AO233" i="96"/>
  <c r="BG217" i="96"/>
  <c r="BH217" i="96" s="1"/>
  <c r="BG63" i="96"/>
  <c r="BH63" i="96" s="1"/>
  <c r="AS63" i="96"/>
  <c r="BD105" i="96"/>
  <c r="BE105" i="96" s="1"/>
  <c r="AM105" i="96"/>
  <c r="AW45" i="96"/>
  <c r="BP45" i="96"/>
  <c r="BV217" i="96"/>
  <c r="AO45" i="96"/>
  <c r="BL139" i="96"/>
  <c r="BN195" i="96"/>
  <c r="AU195" i="96"/>
  <c r="BT195" i="96"/>
  <c r="BB195" i="96"/>
  <c r="BN233" i="96"/>
  <c r="AU233" i="96"/>
  <c r="BV23" i="96"/>
  <c r="BD23" i="96"/>
  <c r="BE23" i="96" s="1"/>
  <c r="AM23" i="96"/>
  <c r="AQ75" i="96"/>
  <c r="BJ75" i="96"/>
  <c r="BZ75" i="96"/>
  <c r="BV81" i="96"/>
  <c r="BD81" i="96"/>
  <c r="BE81" i="96" s="1"/>
  <c r="BR79" i="96"/>
  <c r="AY79" i="96"/>
  <c r="BR217" i="96"/>
  <c r="AM179" i="96"/>
  <c r="BV179" i="96"/>
  <c r="AS181" i="96"/>
  <c r="BL181" i="96"/>
  <c r="AM181" i="96"/>
  <c r="BD181" i="96"/>
  <c r="BE181" i="96" s="1"/>
  <c r="BV181" i="96"/>
  <c r="AS189" i="96"/>
  <c r="BL189" i="96"/>
  <c r="AM189" i="96"/>
  <c r="BD189" i="96"/>
  <c r="BE189" i="96" s="1"/>
  <c r="BV189" i="96"/>
  <c r="AS175" i="96"/>
  <c r="BL175" i="96"/>
  <c r="AM175" i="96"/>
  <c r="BD175" i="96"/>
  <c r="BE175" i="96" s="1"/>
  <c r="BV175" i="96"/>
  <c r="AQ91" i="96"/>
  <c r="BZ91" i="96"/>
  <c r="BB91" i="96"/>
  <c r="AM177" i="96"/>
  <c r="BD177" i="96"/>
  <c r="BE177" i="96" s="1"/>
  <c r="BV177" i="96"/>
  <c r="AW177" i="96"/>
  <c r="BP177" i="96"/>
  <c r="AY107" i="96"/>
  <c r="BR107" i="96"/>
  <c r="AS107" i="96"/>
  <c r="BL107" i="96"/>
  <c r="BN231" i="96"/>
  <c r="AO231" i="96"/>
  <c r="BG231" i="96"/>
  <c r="BH231" i="96" s="1"/>
  <c r="BX231" i="96"/>
  <c r="BN131" i="96"/>
  <c r="AU131" i="96"/>
  <c r="BT131" i="96"/>
  <c r="AY31" i="96"/>
  <c r="BR31" i="96"/>
  <c r="AS31" i="96"/>
  <c r="BL31" i="96"/>
  <c r="AS197" i="96"/>
  <c r="BL197" i="96"/>
  <c r="AM197" i="96"/>
  <c r="BD197" i="96"/>
  <c r="BE197" i="96" s="1"/>
  <c r="BV197" i="96"/>
  <c r="BZ233" i="96"/>
  <c r="BJ233" i="96"/>
  <c r="AQ233" i="96"/>
  <c r="BX63" i="96"/>
  <c r="AU97" i="96"/>
  <c r="BN97" i="96"/>
  <c r="AS103" i="96"/>
  <c r="BL103" i="96"/>
  <c r="BB193" i="96"/>
  <c r="BT193" i="96"/>
  <c r="AW237" i="96"/>
  <c r="BP237" i="96"/>
  <c r="BB239" i="96"/>
  <c r="BT239" i="96"/>
  <c r="BB241" i="96"/>
  <c r="BT241" i="96"/>
  <c r="BB245" i="96"/>
  <c r="AO183" i="96"/>
  <c r="BG183" i="96"/>
  <c r="BH183" i="96" s="1"/>
  <c r="BX183" i="96"/>
  <c r="BD195" i="96"/>
  <c r="BE195" i="96" s="1"/>
  <c r="AM195" i="96"/>
  <c r="BL195" i="96"/>
  <c r="BL233" i="96"/>
  <c r="AO63" i="96"/>
  <c r="BZ63" i="96"/>
  <c r="BJ71" i="96"/>
  <c r="AY97" i="95"/>
  <c r="BR97" i="95"/>
  <c r="AS97" i="95"/>
  <c r="BL97" i="95"/>
  <c r="BR103" i="95"/>
  <c r="AU21" i="95"/>
  <c r="BN21" i="95"/>
  <c r="BN27" i="95"/>
  <c r="AU33" i="95"/>
  <c r="BN33" i="95"/>
  <c r="AU37" i="95"/>
  <c r="BN37" i="95"/>
  <c r="AU39" i="95"/>
  <c r="BN39" i="95"/>
  <c r="AU41" i="95"/>
  <c r="BN41" i="95"/>
  <c r="AU49" i="95"/>
  <c r="BN49" i="95"/>
  <c r="AY51" i="95"/>
  <c r="BR51" i="95"/>
  <c r="AY53" i="95"/>
  <c r="BR53" i="95"/>
  <c r="BR55" i="95"/>
  <c r="AY57" i="95"/>
  <c r="BR57" i="95"/>
  <c r="AM59" i="95"/>
  <c r="BD59" i="95"/>
  <c r="BE59" i="95" s="1"/>
  <c r="BV59" i="95"/>
  <c r="BD77" i="95"/>
  <c r="BE77" i="95" s="1"/>
  <c r="BV77" i="95"/>
  <c r="AQ83" i="95"/>
  <c r="BJ83" i="95"/>
  <c r="BZ83" i="95"/>
  <c r="AQ87" i="95"/>
  <c r="BJ87" i="95"/>
  <c r="BZ87" i="95"/>
  <c r="BJ89" i="95"/>
  <c r="BZ89" i="95"/>
  <c r="BJ93" i="95"/>
  <c r="BZ93" i="95"/>
  <c r="AW95" i="95"/>
  <c r="BP95" i="95"/>
  <c r="AQ95" i="95"/>
  <c r="BJ95" i="95"/>
  <c r="BZ95" i="95"/>
  <c r="AQ99" i="95"/>
  <c r="BZ99" i="95"/>
  <c r="AW109" i="95"/>
  <c r="BP109" i="95"/>
  <c r="AQ109" i="95"/>
  <c r="BJ109" i="95"/>
  <c r="BZ109" i="95"/>
  <c r="AW111" i="95"/>
  <c r="BP111" i="95"/>
  <c r="AQ111" i="95"/>
  <c r="BJ111" i="95"/>
  <c r="BZ111" i="95"/>
  <c r="AW43" i="95"/>
  <c r="BP43" i="95"/>
  <c r="BJ43" i="95"/>
  <c r="AW113" i="95"/>
  <c r="BP113" i="95"/>
  <c r="AQ113" i="95"/>
  <c r="BZ113" i="95"/>
  <c r="BP115" i="95"/>
  <c r="AQ115" i="95"/>
  <c r="BJ115" i="95"/>
  <c r="BZ115" i="95"/>
  <c r="BJ117" i="95"/>
  <c r="BZ117" i="95"/>
  <c r="AW121" i="95"/>
  <c r="BP121" i="95"/>
  <c r="BZ121" i="95"/>
  <c r="AQ123" i="95"/>
  <c r="BJ123" i="95"/>
  <c r="BZ123" i="95"/>
  <c r="AU127" i="95"/>
  <c r="AO129" i="95"/>
  <c r="BG129" i="95"/>
  <c r="BH129" i="95" s="1"/>
  <c r="BX129" i="95"/>
  <c r="AS133" i="95"/>
  <c r="BV133" i="95"/>
  <c r="BP141" i="95"/>
  <c r="BJ141" i="95"/>
  <c r="AW147" i="95"/>
  <c r="AQ147" i="95"/>
  <c r="BJ151" i="95"/>
  <c r="BZ151" i="95"/>
  <c r="AW155" i="95"/>
  <c r="AQ155" i="95"/>
  <c r="BJ165" i="95"/>
  <c r="BZ165" i="95"/>
  <c r="AQ183" i="95"/>
  <c r="BJ183" i="95"/>
  <c r="AQ191" i="95"/>
  <c r="BJ191" i="95"/>
  <c r="BZ191" i="95"/>
  <c r="BJ177" i="95"/>
  <c r="BZ177" i="95"/>
  <c r="AS91" i="95"/>
  <c r="BJ63" i="95"/>
  <c r="BN91" i="95"/>
  <c r="AQ179" i="95"/>
  <c r="BJ179" i="95"/>
  <c r="BZ179" i="95"/>
  <c r="AM107" i="95"/>
  <c r="BD107" i="95"/>
  <c r="BE107" i="95" s="1"/>
  <c r="BV107" i="95"/>
  <c r="BR233" i="95"/>
  <c r="AQ195" i="95"/>
  <c r="BJ195" i="95"/>
  <c r="BZ195" i="95"/>
  <c r="BL149" i="95"/>
  <c r="AS149" i="95"/>
  <c r="BZ139" i="95"/>
  <c r="BJ139" i="95"/>
  <c r="AQ139" i="95"/>
  <c r="BV137" i="95"/>
  <c r="BD137" i="95"/>
  <c r="BE137" i="95" s="1"/>
  <c r="AM137" i="95"/>
  <c r="BR135" i="95"/>
  <c r="AY135" i="95"/>
  <c r="BV63" i="95"/>
  <c r="AQ63" i="95"/>
  <c r="AW145" i="95"/>
  <c r="BP145" i="95"/>
  <c r="AS199" i="95"/>
  <c r="BL199" i="95"/>
  <c r="BR63" i="95"/>
  <c r="BZ105" i="95"/>
  <c r="BJ105" i="95"/>
  <c r="AQ105" i="95"/>
  <c r="BP105" i="95"/>
  <c r="AW105" i="95"/>
  <c r="BB31" i="95"/>
  <c r="BT31" i="95"/>
  <c r="AU31" i="95"/>
  <c r="BN31" i="95"/>
  <c r="BP63" i="95"/>
  <c r="AW63" i="95"/>
  <c r="BN63" i="95"/>
  <c r="BV131" i="95"/>
  <c r="BD131" i="95"/>
  <c r="BE131" i="95" s="1"/>
  <c r="AM131" i="95"/>
  <c r="BR23" i="95"/>
  <c r="AY23" i="95"/>
  <c r="AM75" i="95"/>
  <c r="BD75" i="95"/>
  <c r="BE75" i="95" s="1"/>
  <c r="BV75" i="95"/>
  <c r="BN81" i="95"/>
  <c r="AU81" i="95"/>
  <c r="BZ79" i="95"/>
  <c r="BJ79" i="95"/>
  <c r="AQ79" i="95"/>
  <c r="AM213" i="95"/>
  <c r="BD213" i="95"/>
  <c r="BE213" i="95" s="1"/>
  <c r="BV213" i="95"/>
  <c r="AQ215" i="95"/>
  <c r="BJ215" i="95"/>
  <c r="BZ215" i="95"/>
  <c r="AQ217" i="95"/>
  <c r="BJ217" i="95"/>
  <c r="BZ217" i="95"/>
  <c r="AQ221" i="95"/>
  <c r="BJ221" i="95"/>
  <c r="BZ221" i="95"/>
  <c r="AQ223" i="95"/>
  <c r="BZ223" i="95"/>
  <c r="AQ225" i="95"/>
  <c r="BJ225" i="95"/>
  <c r="BZ225" i="95"/>
  <c r="AM229" i="95"/>
  <c r="BD229" i="95"/>
  <c r="BE229" i="95" s="1"/>
  <c r="BV229" i="95"/>
  <c r="AQ231" i="95"/>
  <c r="BJ231" i="95"/>
  <c r="BZ231" i="95"/>
  <c r="AQ237" i="95"/>
  <c r="BJ237" i="95"/>
  <c r="BZ237" i="95"/>
  <c r="AU239" i="95"/>
  <c r="BN239" i="95"/>
  <c r="AY241" i="95"/>
  <c r="BR241" i="95"/>
  <c r="AY243" i="95"/>
  <c r="BR243" i="95"/>
  <c r="AY245" i="95"/>
  <c r="BR245" i="95"/>
  <c r="AM185" i="95"/>
  <c r="BD185" i="95"/>
  <c r="BE185" i="95" s="1"/>
  <c r="BV185" i="95"/>
  <c r="BB205" i="94"/>
  <c r="BT205" i="94"/>
  <c r="BP45" i="94"/>
  <c r="AM205" i="94"/>
  <c r="BT177" i="94"/>
  <c r="AQ77" i="94"/>
  <c r="BZ137" i="94"/>
  <c r="BJ137" i="94"/>
  <c r="AQ137" i="94"/>
  <c r="BB45" i="94"/>
  <c r="BT45" i="94"/>
  <c r="AU95" i="94"/>
  <c r="BN95" i="94"/>
  <c r="AQ185" i="94"/>
  <c r="BJ185" i="94"/>
  <c r="BZ185" i="94"/>
  <c r="AM111" i="94"/>
  <c r="BD111" i="94"/>
  <c r="BE111" i="94" s="1"/>
  <c r="BV111" i="94"/>
  <c r="AY239" i="94"/>
  <c r="BR239" i="94"/>
  <c r="BT201" i="94"/>
  <c r="BV23" i="94"/>
  <c r="BD23" i="94"/>
  <c r="BE23" i="94" s="1"/>
  <c r="AM23" i="94"/>
  <c r="AQ79" i="94"/>
  <c r="BJ79" i="94"/>
  <c r="BZ79" i="94"/>
  <c r="BN85" i="94"/>
  <c r="AU85" i="94"/>
  <c r="BZ83" i="94"/>
  <c r="BJ83" i="94"/>
  <c r="AQ83" i="94"/>
  <c r="BT65" i="94"/>
  <c r="BB25" i="94"/>
  <c r="BB65" i="94"/>
  <c r="BG145" i="94"/>
  <c r="BH145" i="94" s="1"/>
  <c r="BP65" i="94"/>
  <c r="BV145" i="94"/>
  <c r="BN65" i="94"/>
  <c r="BL65" i="94"/>
  <c r="BB177" i="94"/>
  <c r="BP193" i="94"/>
  <c r="AW193" i="94"/>
  <c r="AW209" i="94"/>
  <c r="BP209" i="94"/>
  <c r="AW211" i="94"/>
  <c r="BP211" i="94"/>
  <c r="BB213" i="94"/>
  <c r="BT213" i="94"/>
  <c r="BB215" i="94"/>
  <c r="BT215" i="94"/>
  <c r="BB217" i="94"/>
  <c r="BT217" i="94"/>
  <c r="BB219" i="94"/>
  <c r="BT219" i="94"/>
  <c r="AO221" i="94"/>
  <c r="BG221" i="94"/>
  <c r="BH221" i="94" s="1"/>
  <c r="BX221" i="94"/>
  <c r="AY221" i="94"/>
  <c r="BR221" i="94"/>
  <c r="AO223" i="94"/>
  <c r="BG223" i="94"/>
  <c r="BH223" i="94" s="1"/>
  <c r="BX223" i="94"/>
  <c r="AY223" i="94"/>
  <c r="BR223" i="94"/>
  <c r="AO227" i="94"/>
  <c r="BG227" i="94"/>
  <c r="BH227" i="94" s="1"/>
  <c r="BX227" i="94"/>
  <c r="AY227" i="94"/>
  <c r="BR227" i="94"/>
  <c r="AO229" i="94"/>
  <c r="BG229" i="94"/>
  <c r="BH229" i="94" s="1"/>
  <c r="BX229" i="94"/>
  <c r="AY229" i="94"/>
  <c r="BR229" i="94"/>
  <c r="AO231" i="94"/>
  <c r="BG231" i="94"/>
  <c r="BH231" i="94" s="1"/>
  <c r="AY231" i="94"/>
  <c r="BR231" i="94"/>
  <c r="BB235" i="94"/>
  <c r="BT235" i="94"/>
  <c r="AU235" i="94"/>
  <c r="BN235" i="94"/>
  <c r="AO237" i="94"/>
  <c r="BG237" i="94"/>
  <c r="BH237" i="94" s="1"/>
  <c r="BX237" i="94"/>
  <c r="AY237" i="94"/>
  <c r="BR237" i="94"/>
  <c r="AO243" i="94"/>
  <c r="BG243" i="94"/>
  <c r="BH243" i="94" s="1"/>
  <c r="BX243" i="94"/>
  <c r="AS245" i="94"/>
  <c r="BL245" i="94"/>
  <c r="BD245" i="94"/>
  <c r="BE245" i="94" s="1"/>
  <c r="AW247" i="94"/>
  <c r="BP247" i="94"/>
  <c r="AQ247" i="94"/>
  <c r="BJ247" i="94"/>
  <c r="BZ247" i="94"/>
  <c r="AW249" i="94"/>
  <c r="BP249" i="94"/>
  <c r="AQ249" i="94"/>
  <c r="BJ249" i="94"/>
  <c r="BZ249" i="94"/>
  <c r="BP251" i="94"/>
  <c r="AQ251" i="94"/>
  <c r="BJ251" i="94"/>
  <c r="BZ251" i="94"/>
  <c r="BB191" i="94"/>
  <c r="BT191" i="94"/>
  <c r="AU191" i="94"/>
  <c r="BN191" i="94"/>
  <c r="BP233" i="94"/>
  <c r="AW233" i="94"/>
  <c r="BV233" i="94"/>
  <c r="BD233" i="94"/>
  <c r="BE233" i="94" s="1"/>
  <c r="AM233" i="94"/>
  <c r="BJ77" i="94"/>
  <c r="BR145" i="94"/>
  <c r="AY145" i="94"/>
  <c r="BP225" i="94"/>
  <c r="AU65" i="94"/>
  <c r="BD77" i="94"/>
  <c r="BE77" i="94" s="1"/>
  <c r="BV77" i="94"/>
  <c r="BP73" i="94"/>
  <c r="AW73" i="94"/>
  <c r="BL71" i="94"/>
  <c r="AS71" i="94"/>
  <c r="BX69" i="94"/>
  <c r="AO69" i="94"/>
  <c r="BT63" i="94"/>
  <c r="BB63" i="94"/>
  <c r="BT225" i="94"/>
  <c r="BB225" i="94"/>
  <c r="BP241" i="94"/>
  <c r="AW241" i="94"/>
  <c r="AW65" i="94"/>
  <c r="BV65" i="94"/>
  <c r="BG65" i="94"/>
  <c r="BH65" i="94" s="1"/>
  <c r="BR31" i="94"/>
  <c r="AM237" i="94"/>
  <c r="BD237" i="94"/>
  <c r="BE237" i="94" s="1"/>
  <c r="BV237" i="94"/>
  <c r="BZ135" i="93"/>
  <c r="BX135" i="93"/>
  <c r="BG135" i="93"/>
  <c r="BH135" i="93" s="1"/>
  <c r="AO135" i="93"/>
  <c r="AM99" i="93"/>
  <c r="BD99" i="93"/>
  <c r="BE99" i="93" s="1"/>
  <c r="BV99" i="93"/>
  <c r="BB105" i="93"/>
  <c r="BT105" i="93"/>
  <c r="BX97" i="93"/>
  <c r="BZ181" i="93"/>
  <c r="AS135" i="93"/>
  <c r="BR135" i="93"/>
  <c r="AY135" i="93"/>
  <c r="BN107" i="93"/>
  <c r="AU107" i="93"/>
  <c r="BT107" i="93"/>
  <c r="BB107" i="93"/>
  <c r="BT23" i="93"/>
  <c r="BB23" i="93"/>
  <c r="AO77" i="93"/>
  <c r="BG77" i="93"/>
  <c r="BH77" i="93" s="1"/>
  <c r="BX77" i="93"/>
  <c r="AY77" i="93"/>
  <c r="BL83" i="93"/>
  <c r="AS83" i="93"/>
  <c r="AO81" i="93"/>
  <c r="AU81" i="93"/>
  <c r="BV191" i="93"/>
  <c r="BD191" i="93"/>
  <c r="BE191" i="93" s="1"/>
  <c r="AM191" i="93"/>
  <c r="AY175" i="93"/>
  <c r="AY207" i="93"/>
  <c r="BR207" i="93"/>
  <c r="AY209" i="93"/>
  <c r="BR209" i="93"/>
  <c r="AM211" i="93"/>
  <c r="BD211" i="93"/>
  <c r="BE211" i="93" s="1"/>
  <c r="BV211" i="93"/>
  <c r="AM213" i="93"/>
  <c r="BD213" i="93"/>
  <c r="BE213" i="93" s="1"/>
  <c r="BV213" i="93"/>
  <c r="AM215" i="93"/>
  <c r="BD215" i="93"/>
  <c r="BE215" i="93" s="1"/>
  <c r="BV215" i="93"/>
  <c r="AM217" i="93"/>
  <c r="BD217" i="93"/>
  <c r="BE217" i="93" s="1"/>
  <c r="BV217" i="93"/>
  <c r="AQ219" i="93"/>
  <c r="BJ219" i="93"/>
  <c r="BZ219" i="93"/>
  <c r="AQ221" i="93"/>
  <c r="BJ221" i="93"/>
  <c r="BZ221" i="93"/>
  <c r="BT221" i="93"/>
  <c r="AQ225" i="93"/>
  <c r="BJ225" i="93"/>
  <c r="BZ225" i="93"/>
  <c r="BT225" i="93"/>
  <c r="AQ229" i="93"/>
  <c r="BJ229" i="93"/>
  <c r="BZ229" i="93"/>
  <c r="BD233" i="93"/>
  <c r="BE233" i="93" s="1"/>
  <c r="AQ235" i="93"/>
  <c r="BZ235" i="93"/>
  <c r="AQ241" i="93"/>
  <c r="BJ241" i="93"/>
  <c r="BZ241" i="93"/>
  <c r="AU243" i="93"/>
  <c r="AY245" i="93"/>
  <c r="BR245" i="93"/>
  <c r="AY247" i="93"/>
  <c r="BR247" i="93"/>
  <c r="AS249" i="93"/>
  <c r="BL249" i="93"/>
  <c r="AM189" i="93"/>
  <c r="BV189" i="93"/>
  <c r="AW189" i="93"/>
  <c r="BP189" i="93"/>
  <c r="AQ93" i="93"/>
  <c r="BJ93" i="93"/>
  <c r="BZ93" i="93"/>
  <c r="AM183" i="93"/>
  <c r="BD183" i="93"/>
  <c r="BE183" i="93" s="1"/>
  <c r="BV183" i="93"/>
  <c r="AY109" i="93"/>
  <c r="BR109" i="93"/>
  <c r="AU237" i="93"/>
  <c r="BN237" i="93"/>
  <c r="BN141" i="93"/>
  <c r="AU141" i="93"/>
  <c r="BZ139" i="93"/>
  <c r="BJ139" i="93"/>
  <c r="BN25" i="93"/>
  <c r="BP143" i="93"/>
  <c r="AW143" i="93"/>
  <c r="BL141" i="93"/>
  <c r="AS141" i="93"/>
  <c r="BX139" i="93"/>
  <c r="BG139" i="93"/>
  <c r="BH139" i="93" s="1"/>
  <c r="BP203" i="93"/>
  <c r="BZ239" i="93"/>
  <c r="BJ239" i="93"/>
  <c r="AQ239" i="93"/>
  <c r="BX223" i="93"/>
  <c r="BG223" i="93"/>
  <c r="BH223" i="93" s="1"/>
  <c r="AO223" i="93"/>
  <c r="BG149" i="93"/>
  <c r="BH149" i="93" s="1"/>
  <c r="AO45" i="93"/>
  <c r="BG45" i="93"/>
  <c r="BH45" i="93" s="1"/>
  <c r="BX45" i="93"/>
  <c r="BN191" i="93"/>
  <c r="AU191" i="93"/>
  <c r="BZ175" i="93"/>
  <c r="BJ175" i="93"/>
  <c r="AQ175" i="93"/>
  <c r="BJ207" i="93"/>
  <c r="BZ207" i="93"/>
  <c r="AQ209" i="93"/>
  <c r="BJ209" i="93"/>
  <c r="BZ209" i="93"/>
  <c r="BN143" i="93"/>
  <c r="BZ141" i="93"/>
  <c r="BJ141" i="93"/>
  <c r="AQ141" i="93"/>
  <c r="BV139" i="93"/>
  <c r="BD139" i="93"/>
  <c r="BE139" i="93" s="1"/>
  <c r="AM139" i="93"/>
  <c r="BN203" i="93"/>
  <c r="AU203" i="93"/>
  <c r="BZ199" i="93"/>
  <c r="BJ199" i="93"/>
  <c r="AQ199" i="93"/>
  <c r="BT201" i="93"/>
  <c r="AO239" i="93"/>
  <c r="BV223" i="93"/>
  <c r="BD223" i="93"/>
  <c r="BE223" i="93" s="1"/>
  <c r="BJ65" i="93"/>
  <c r="BJ67" i="93"/>
  <c r="BP67" i="93"/>
  <c r="AW67" i="93"/>
  <c r="BR123" i="93"/>
  <c r="BX123" i="93"/>
  <c r="BG123" i="93"/>
  <c r="BH123" i="93" s="1"/>
  <c r="AO123" i="93"/>
  <c r="BV203" i="93"/>
  <c r="BL203" i="93"/>
  <c r="AS203" i="93"/>
  <c r="BR199" i="93"/>
  <c r="BX199" i="93"/>
  <c r="BG199" i="93"/>
  <c r="BH199" i="93" s="1"/>
  <c r="BL201" i="93"/>
  <c r="AS201" i="93"/>
  <c r="BR201" i="93"/>
  <c r="AW239" i="93"/>
  <c r="AU223" i="93"/>
  <c r="BT223" i="93"/>
  <c r="BB223" i="93"/>
  <c r="BR65" i="93"/>
  <c r="BX65" i="93"/>
  <c r="BR149" i="93"/>
  <c r="AY45" i="93"/>
  <c r="BN153" i="93"/>
  <c r="AU153" i="93"/>
  <c r="BT143" i="93"/>
  <c r="BB143" i="93"/>
  <c r="BP141" i="93"/>
  <c r="BL139" i="93"/>
  <c r="AS139" i="93"/>
  <c r="AW71" i="93"/>
  <c r="BL69" i="93"/>
  <c r="AS69" i="93"/>
  <c r="BG67" i="93"/>
  <c r="BH67" i="93" s="1"/>
  <c r="AO67" i="93"/>
  <c r="BT63" i="93"/>
  <c r="BP123" i="93"/>
  <c r="BJ201" i="93"/>
  <c r="BN239" i="93"/>
  <c r="AU239" i="93"/>
  <c r="BP65" i="93"/>
  <c r="BT135" i="93"/>
  <c r="BB135" i="93"/>
  <c r="BD107" i="93"/>
  <c r="BE107" i="93" s="1"/>
  <c r="AM107" i="93"/>
  <c r="BL23" i="93"/>
  <c r="AS23" i="93"/>
  <c r="AW77" i="93"/>
  <c r="BP77" i="93"/>
  <c r="BT83" i="93"/>
  <c r="BB83" i="93"/>
  <c r="BP81" i="93"/>
  <c r="AW81" i="93"/>
  <c r="BR153" i="93"/>
  <c r="BV25" i="93"/>
  <c r="AU201" i="93"/>
  <c r="BJ31" i="93"/>
  <c r="BZ31" i="93"/>
  <c r="AW99" i="93"/>
  <c r="AU105" i="93"/>
  <c r="BN105" i="93"/>
  <c r="BN135" i="93"/>
  <c r="AU135" i="93"/>
  <c r="AS149" i="93"/>
  <c r="BL149" i="93"/>
  <c r="BR175" i="93"/>
  <c r="AM21" i="93"/>
  <c r="BD21" i="93"/>
  <c r="BE21" i="93" s="1"/>
  <c r="AM27" i="93"/>
  <c r="BD27" i="93"/>
  <c r="BE27" i="93" s="1"/>
  <c r="BV27" i="93"/>
  <c r="AM33" i="93"/>
  <c r="BD33" i="93"/>
  <c r="BE33" i="93" s="1"/>
  <c r="BV33" i="93"/>
  <c r="AM37" i="93"/>
  <c r="BD37" i="93"/>
  <c r="BE37" i="93" s="1"/>
  <c r="BV37" i="93"/>
  <c r="AM39" i="93"/>
  <c r="BD39" i="93"/>
  <c r="BE39" i="93" s="1"/>
  <c r="BV39" i="93"/>
  <c r="AM41" i="93"/>
  <c r="BD41" i="93"/>
  <c r="BE41" i="93" s="1"/>
  <c r="AM49" i="93"/>
  <c r="BD49" i="93"/>
  <c r="BE49" i="93" s="1"/>
  <c r="BV49" i="93"/>
  <c r="AM51" i="93"/>
  <c r="BD51" i="93"/>
  <c r="BE51" i="93" s="1"/>
  <c r="BV51" i="93"/>
  <c r="AQ53" i="93"/>
  <c r="BJ53" i="93"/>
  <c r="BZ53" i="93"/>
  <c r="AQ55" i="93"/>
  <c r="BJ55" i="93"/>
  <c r="BJ57" i="93"/>
  <c r="BZ57" i="93"/>
  <c r="AQ59" i="93"/>
  <c r="BZ59" i="93"/>
  <c r="AU61" i="93"/>
  <c r="BN61" i="93"/>
  <c r="AU79" i="93"/>
  <c r="BN79" i="93"/>
  <c r="AY85" i="93"/>
  <c r="BR85" i="93"/>
  <c r="AY89" i="93"/>
  <c r="BR89" i="93"/>
  <c r="AY91" i="93"/>
  <c r="AY95" i="93"/>
  <c r="BR95" i="93"/>
  <c r="AY101" i="93"/>
  <c r="BR101" i="93"/>
  <c r="AY111" i="93"/>
  <c r="BR111" i="93"/>
  <c r="AY113" i="93"/>
  <c r="AY43" i="93"/>
  <c r="BR43" i="93"/>
  <c r="BR115" i="93"/>
  <c r="AY117" i="93"/>
  <c r="BR117" i="93"/>
  <c r="AY119" i="93"/>
  <c r="AU31" i="93"/>
  <c r="BN31" i="93"/>
  <c r="AM149" i="93"/>
  <c r="BD149" i="93"/>
  <c r="BE149" i="93" s="1"/>
  <c r="BV149" i="93"/>
  <c r="AW149" i="93"/>
  <c r="BP149" i="93"/>
  <c r="BZ23" i="93"/>
  <c r="BJ23" i="93"/>
  <c r="AQ23" i="93"/>
  <c r="BP23" i="93"/>
  <c r="AW23" i="93"/>
  <c r="BR77" i="93"/>
  <c r="AS77" i="93"/>
  <c r="BL77" i="93"/>
  <c r="BR83" i="93"/>
  <c r="AY83" i="93"/>
  <c r="BX83" i="93"/>
  <c r="BG83" i="93"/>
  <c r="BH83" i="93" s="1"/>
  <c r="BN81" i="93"/>
  <c r="BT81" i="93"/>
  <c r="AO31" i="93"/>
  <c r="BG31" i="93"/>
  <c r="BH31" i="93" s="1"/>
  <c r="BX31" i="93"/>
  <c r="AY31" i="93"/>
  <c r="BR31" i="93"/>
  <c r="BB183" i="93"/>
  <c r="BT183" i="93"/>
  <c r="AW109" i="93"/>
  <c r="BP109" i="93"/>
  <c r="AS237" i="93"/>
  <c r="BL237" i="93"/>
  <c r="BX107" i="93"/>
  <c r="AO107" i="93"/>
  <c r="AY153" i="93"/>
  <c r="BX153" i="93"/>
  <c r="BG153" i="93"/>
  <c r="BH153" i="93" s="1"/>
  <c r="BT25" i="93"/>
  <c r="BZ25" i="93"/>
  <c r="BJ25" i="93"/>
  <c r="BL63" i="93"/>
  <c r="AS63" i="93"/>
  <c r="AS65" i="93"/>
  <c r="AY65" i="93"/>
  <c r="BZ191" i="93"/>
  <c r="BJ191" i="93"/>
  <c r="AQ191" i="93"/>
  <c r="BV71" i="93"/>
  <c r="BD71" i="93"/>
  <c r="BE71" i="93" s="1"/>
  <c r="AM71" i="93"/>
  <c r="BL71" i="93"/>
  <c r="AS71" i="93"/>
  <c r="BR69" i="93"/>
  <c r="AY69" i="93"/>
  <c r="BX69" i="93"/>
  <c r="BG69" i="93"/>
  <c r="BH69" i="93" s="1"/>
  <c r="AO69" i="93"/>
  <c r="BN67" i="93"/>
  <c r="AU67" i="93"/>
  <c r="BT67" i="93"/>
  <c r="BB67" i="93"/>
  <c r="BZ63" i="93"/>
  <c r="BJ63" i="93"/>
  <c r="AQ63" i="93"/>
  <c r="BP63" i="93"/>
  <c r="AW63" i="93"/>
  <c r="BV123" i="93"/>
  <c r="BD123" i="93"/>
  <c r="BE123" i="93" s="1"/>
  <c r="AM123" i="93"/>
  <c r="BL123" i="93"/>
  <c r="AS123" i="93"/>
  <c r="AY201" i="93"/>
  <c r="BG201" i="93"/>
  <c r="BH201" i="93" s="1"/>
  <c r="AO201" i="93"/>
  <c r="AQ65" i="93"/>
  <c r="AW203" i="93"/>
  <c r="BL199" i="93"/>
  <c r="AS199" i="93"/>
  <c r="BG65" i="93"/>
  <c r="BH65" i="93" s="1"/>
  <c r="AO65" i="93"/>
  <c r="AQ45" i="93"/>
  <c r="BJ45" i="93"/>
  <c r="BZ45" i="93"/>
  <c r="BX191" i="93"/>
  <c r="AO191" i="93"/>
  <c r="BT175" i="93"/>
  <c r="BB175" i="93"/>
  <c r="AM207" i="93"/>
  <c r="BV207" i="93"/>
  <c r="AW207" i="93"/>
  <c r="BP207" i="93"/>
  <c r="AM209" i="93"/>
  <c r="BP209" i="93"/>
  <c r="AQ211" i="93"/>
  <c r="BZ211" i="93"/>
  <c r="BB211" i="93"/>
  <c r="BT211" i="93"/>
  <c r="AQ213" i="93"/>
  <c r="BJ213" i="93"/>
  <c r="BB213" i="93"/>
  <c r="BT213" i="93"/>
  <c r="AQ215" i="93"/>
  <c r="BJ215" i="93"/>
  <c r="BZ215" i="93"/>
  <c r="BB215" i="93"/>
  <c r="BT215" i="93"/>
  <c r="BZ217" i="93"/>
  <c r="BN219" i="93"/>
  <c r="AO219" i="93"/>
  <c r="BG225" i="93"/>
  <c r="BH225" i="93" s="1"/>
  <c r="BV239" i="93"/>
  <c r="BD239" i="93"/>
  <c r="BE239" i="93" s="1"/>
  <c r="AM239" i="93"/>
  <c r="BZ143" i="93"/>
  <c r="BJ143" i="93"/>
  <c r="AQ143" i="93"/>
  <c r="BV141" i="93"/>
  <c r="BD141" i="93"/>
  <c r="BE141" i="93" s="1"/>
  <c r="AM141" i="93"/>
  <c r="BR139" i="93"/>
  <c r="AY139" i="93"/>
  <c r="BX203" i="93"/>
  <c r="BG203" i="93"/>
  <c r="BH203" i="93" s="1"/>
  <c r="AO203" i="93"/>
  <c r="BT199" i="93"/>
  <c r="BB199" i="93"/>
  <c r="BN45" i="93"/>
  <c r="BP175" i="93"/>
  <c r="AW175" i="93"/>
  <c r="BB207" i="93"/>
  <c r="BT207" i="93"/>
  <c r="BB209" i="93"/>
  <c r="BT209" i="93"/>
  <c r="AO211" i="93"/>
  <c r="BG211" i="93"/>
  <c r="BH211" i="93" s="1"/>
  <c r="BX211" i="93"/>
  <c r="AO213" i="93"/>
  <c r="BG213" i="93"/>
  <c r="BH213" i="93" s="1"/>
  <c r="BX213" i="93"/>
  <c r="AO215" i="93"/>
  <c r="BG215" i="93"/>
  <c r="BH215" i="93" s="1"/>
  <c r="BX215" i="93"/>
  <c r="AO217" i="93"/>
  <c r="BG217" i="93"/>
  <c r="BH217" i="93" s="1"/>
  <c r="BX217" i="93"/>
  <c r="BL219" i="93"/>
  <c r="AS221" i="93"/>
  <c r="BL221" i="93"/>
  <c r="AS225" i="93"/>
  <c r="BL225" i="93"/>
  <c r="AS227" i="93"/>
  <c r="BL227" i="93"/>
  <c r="AS229" i="93"/>
  <c r="BL229" i="93"/>
  <c r="AO233" i="93"/>
  <c r="BG233" i="93"/>
  <c r="BH233" i="93" s="1"/>
  <c r="BX233" i="93"/>
  <c r="AS235" i="93"/>
  <c r="BL235" i="93"/>
  <c r="AS241" i="93"/>
  <c r="BL241" i="93"/>
  <c r="BP243" i="93"/>
  <c r="BB245" i="93"/>
  <c r="BT245" i="93"/>
  <c r="BB247" i="93"/>
  <c r="BT247" i="93"/>
  <c r="BB249" i="93"/>
  <c r="BT249" i="93"/>
  <c r="AO189" i="93"/>
  <c r="BG189" i="93"/>
  <c r="BH189" i="93" s="1"/>
  <c r="BX189" i="93"/>
  <c r="BN231" i="93"/>
  <c r="BT231" i="93"/>
  <c r="BB231" i="93"/>
  <c r="AS75" i="93"/>
  <c r="BL75" i="93"/>
  <c r="BD75" i="93"/>
  <c r="BE75" i="93" s="1"/>
  <c r="BV75" i="93"/>
  <c r="AU181" i="93"/>
  <c r="BN181" i="93"/>
  <c r="BX201" i="93"/>
  <c r="AM97" i="93"/>
  <c r="BD97" i="93"/>
  <c r="BE97" i="93" s="1"/>
  <c r="BV97" i="93"/>
  <c r="AM181" i="93"/>
  <c r="BD181" i="93"/>
  <c r="BE181" i="93" s="1"/>
  <c r="BV181" i="93"/>
  <c r="BR97" i="93"/>
  <c r="BL181" i="93"/>
  <c r="AU97" i="93"/>
  <c r="BN97" i="93"/>
  <c r="AO97" i="93"/>
  <c r="BG97" i="93"/>
  <c r="BH97" i="93" s="1"/>
  <c r="BJ97" i="93"/>
  <c r="BZ97" i="93"/>
  <c r="BR63" i="93"/>
  <c r="AY63" i="93"/>
  <c r="BL191" i="93"/>
  <c r="AS191" i="93"/>
  <c r="BR191" i="93"/>
  <c r="AY191" i="93"/>
  <c r="BG243" i="93"/>
  <c r="BH243" i="93" s="1"/>
  <c r="BX243" i="93"/>
  <c r="BR243" i="93"/>
  <c r="BL247" i="93"/>
  <c r="AM247" i="93"/>
  <c r="BD247" i="93"/>
  <c r="BE247" i="93" s="1"/>
  <c r="BV247" i="93"/>
  <c r="AO153" i="93"/>
  <c r="BP191" i="93"/>
  <c r="AW191" i="93"/>
  <c r="AQ243" i="93"/>
  <c r="BZ243" i="93"/>
  <c r="BG247" i="93"/>
  <c r="BH247" i="93" s="1"/>
  <c r="AW65" i="93"/>
  <c r="BZ65" i="93"/>
  <c r="BL65" i="93"/>
  <c r="BP153" i="93"/>
  <c r="AM153" i="93"/>
  <c r="BT153" i="93"/>
  <c r="BT139" i="92"/>
  <c r="BB139" i="92"/>
  <c r="BB239" i="92"/>
  <c r="BR47" i="92"/>
  <c r="AY47" i="92"/>
  <c r="BX47" i="92"/>
  <c r="BR99" i="92"/>
  <c r="BN23" i="92"/>
  <c r="AU23" i="92"/>
  <c r="AY77" i="92"/>
  <c r="BR77" i="92"/>
  <c r="BV83" i="92"/>
  <c r="BD83" i="92"/>
  <c r="BE83" i="92" s="1"/>
  <c r="AM83" i="92"/>
  <c r="BR81" i="92"/>
  <c r="AY81" i="92"/>
  <c r="BV25" i="92"/>
  <c r="BD25" i="92"/>
  <c r="BE25" i="92" s="1"/>
  <c r="AM25" i="92"/>
  <c r="BL71" i="92"/>
  <c r="BG69" i="92"/>
  <c r="BH69" i="92" s="1"/>
  <c r="BP63" i="92"/>
  <c r="BV231" i="92"/>
  <c r="BD231" i="92"/>
  <c r="BE231" i="92" s="1"/>
  <c r="AM231" i="92"/>
  <c r="BR239" i="92"/>
  <c r="AY239" i="92"/>
  <c r="BV223" i="92"/>
  <c r="BD223" i="92"/>
  <c r="BE223" i="92" s="1"/>
  <c r="AM223" i="92"/>
  <c r="BV47" i="92"/>
  <c r="BD47" i="92"/>
  <c r="BE47" i="92" s="1"/>
  <c r="AM47" i="92"/>
  <c r="BL105" i="92"/>
  <c r="BT75" i="92"/>
  <c r="AU179" i="92"/>
  <c r="BZ149" i="92"/>
  <c r="BR45" i="92"/>
  <c r="AY45" i="92"/>
  <c r="BR173" i="92"/>
  <c r="AY173" i="92"/>
  <c r="AY247" i="92"/>
  <c r="AM155" i="92"/>
  <c r="BL189" i="92"/>
  <c r="AS189" i="92"/>
  <c r="AS201" i="92"/>
  <c r="BP23" i="92"/>
  <c r="AW23" i="92"/>
  <c r="BP77" i="92"/>
  <c r="BX83" i="92"/>
  <c r="AO83" i="92"/>
  <c r="BT81" i="92"/>
  <c r="BB81" i="92"/>
  <c r="BX139" i="92"/>
  <c r="BG139" i="92"/>
  <c r="BH139" i="92" s="1"/>
  <c r="AO139" i="92"/>
  <c r="BG45" i="92"/>
  <c r="BH45" i="92" s="1"/>
  <c r="AO45" i="92"/>
  <c r="BX173" i="92"/>
  <c r="BG173" i="92"/>
  <c r="BH173" i="92" s="1"/>
  <c r="AO173" i="92"/>
  <c r="BT191" i="92"/>
  <c r="BB191" i="92"/>
  <c r="AW75" i="92"/>
  <c r="BZ239" i="92"/>
  <c r="BJ239" i="92"/>
  <c r="AQ239" i="92"/>
  <c r="BN223" i="92"/>
  <c r="AM109" i="92"/>
  <c r="BN197" i="92"/>
  <c r="BR71" i="92"/>
  <c r="BZ245" i="92"/>
  <c r="BJ245" i="92"/>
  <c r="AQ245" i="92"/>
  <c r="BV243" i="92"/>
  <c r="BD243" i="92"/>
  <c r="BE243" i="92" s="1"/>
  <c r="AM243" i="92"/>
  <c r="BJ231" i="92"/>
  <c r="BD239" i="92"/>
  <c r="BE239" i="92" s="1"/>
  <c r="AM239" i="92"/>
  <c r="BJ223" i="92"/>
  <c r="AU197" i="92"/>
  <c r="BB21" i="92"/>
  <c r="BT21" i="92"/>
  <c r="BB27" i="92"/>
  <c r="BT27" i="92"/>
  <c r="AO31" i="92"/>
  <c r="BG31" i="92"/>
  <c r="BH31" i="92" s="1"/>
  <c r="BX31" i="92"/>
  <c r="BB37" i="92"/>
  <c r="BT37" i="92"/>
  <c r="BB39" i="92"/>
  <c r="BT39" i="92"/>
  <c r="BB41" i="92"/>
  <c r="BT41" i="92"/>
  <c r="BB49" i="92"/>
  <c r="BT49" i="92"/>
  <c r="BB51" i="92"/>
  <c r="BT51" i="92"/>
  <c r="BB55" i="92"/>
  <c r="BT55" i="92"/>
  <c r="BB57" i="92"/>
  <c r="BT57" i="92"/>
  <c r="BB59" i="92"/>
  <c r="BT59" i="92"/>
  <c r="AO61" i="92"/>
  <c r="BG61" i="92"/>
  <c r="BH61" i="92" s="1"/>
  <c r="AU231" i="92"/>
  <c r="BD27" i="92"/>
  <c r="BE27" i="92" s="1"/>
  <c r="BX111" i="92"/>
  <c r="BG111" i="92"/>
  <c r="BH111" i="92" s="1"/>
  <c r="AO111" i="92"/>
  <c r="BT209" i="92"/>
  <c r="BB209" i="92"/>
  <c r="BP237" i="92"/>
  <c r="BL235" i="92"/>
  <c r="AS235" i="92"/>
  <c r="BX245" i="92"/>
  <c r="BG245" i="92"/>
  <c r="BH245" i="92" s="1"/>
  <c r="AO245" i="92"/>
  <c r="BR189" i="92"/>
  <c r="AY189" i="92"/>
  <c r="BP45" i="92"/>
  <c r="BP173" i="92"/>
  <c r="AW173" i="92"/>
  <c r="BL191" i="92"/>
  <c r="AS191" i="92"/>
  <c r="AM179" i="92"/>
  <c r="AQ179" i="92"/>
  <c r="AM99" i="92"/>
  <c r="BN107" i="92"/>
  <c r="AU107" i="92"/>
  <c r="BL109" i="92"/>
  <c r="AS109" i="92"/>
  <c r="BR109" i="92"/>
  <c r="AY109" i="92"/>
  <c r="BJ23" i="92"/>
  <c r="AQ23" i="92"/>
  <c r="AM77" i="92"/>
  <c r="BD77" i="92"/>
  <c r="BE77" i="92" s="1"/>
  <c r="BV77" i="92"/>
  <c r="BG75" i="92"/>
  <c r="BH75" i="92" s="1"/>
  <c r="BX75" i="92"/>
  <c r="BX199" i="92"/>
  <c r="BJ155" i="92"/>
  <c r="BZ155" i="92"/>
  <c r="BN177" i="92"/>
  <c r="AU177" i="92"/>
  <c r="BX23" i="92"/>
  <c r="BG23" i="92"/>
  <c r="BH23" i="92" s="1"/>
  <c r="AO23" i="92"/>
  <c r="AO77" i="92"/>
  <c r="BG77" i="92"/>
  <c r="BH77" i="92" s="1"/>
  <c r="BX77" i="92"/>
  <c r="BP83" i="92"/>
  <c r="AW83" i="92"/>
  <c r="BL81" i="92"/>
  <c r="AS81" i="92"/>
  <c r="BP139" i="92"/>
  <c r="AW139" i="92"/>
  <c r="BJ75" i="92"/>
  <c r="BZ75" i="92"/>
  <c r="BV199" i="92"/>
  <c r="BD199" i="92"/>
  <c r="BE199" i="92" s="1"/>
  <c r="AM199" i="92"/>
  <c r="BP69" i="92"/>
  <c r="AW69" i="92"/>
  <c r="BN199" i="92"/>
  <c r="AU199" i="92"/>
  <c r="BT199" i="92"/>
  <c r="BB199" i="92"/>
  <c r="AS179" i="92"/>
  <c r="BG179" i="92"/>
  <c r="BH179" i="92" s="1"/>
  <c r="BV179" i="92"/>
  <c r="BX61" i="92"/>
  <c r="AO79" i="92"/>
  <c r="BG79" i="92"/>
  <c r="BH79" i="92" s="1"/>
  <c r="BX79" i="92"/>
  <c r="AS85" i="92"/>
  <c r="AS89" i="92"/>
  <c r="BL89" i="92"/>
  <c r="AS91" i="92"/>
  <c r="BL91" i="92"/>
  <c r="AS95" i="92"/>
  <c r="BL95" i="92"/>
  <c r="BL97" i="92"/>
  <c r="AS101" i="92"/>
  <c r="BL101" i="92"/>
  <c r="BL113" i="92"/>
  <c r="BL115" i="92"/>
  <c r="AS43" i="92"/>
  <c r="AS117" i="92"/>
  <c r="BL117" i="92"/>
  <c r="BL119" i="92"/>
  <c r="AS121" i="92"/>
  <c r="BL121" i="92"/>
  <c r="AS123" i="92"/>
  <c r="BL123" i="92"/>
  <c r="AS127" i="92"/>
  <c r="BL127" i="92"/>
  <c r="AS129" i="92"/>
  <c r="BL129" i="92"/>
  <c r="AW135" i="92"/>
  <c r="BP135" i="92"/>
  <c r="AW137" i="92"/>
  <c r="BP137" i="92"/>
  <c r="BB145" i="92"/>
  <c r="BT145" i="92"/>
  <c r="BB151" i="92"/>
  <c r="BT151" i="92"/>
  <c r="BB155" i="92"/>
  <c r="BT155" i="92"/>
  <c r="BB157" i="92"/>
  <c r="BT157" i="92"/>
  <c r="BB159" i="92"/>
  <c r="BT159" i="92"/>
  <c r="BB163" i="92"/>
  <c r="BT163" i="92"/>
  <c r="BB165" i="92"/>
  <c r="BT165" i="92"/>
  <c r="BB167" i="92"/>
  <c r="BT167" i="92"/>
  <c r="BT171" i="92"/>
  <c r="BB175" i="92"/>
  <c r="BT175" i="92"/>
  <c r="BB187" i="92"/>
  <c r="BT193" i="92"/>
  <c r="AO205" i="92"/>
  <c r="BG205" i="92"/>
  <c r="BH205" i="92" s="1"/>
  <c r="BX205" i="92"/>
  <c r="BB225" i="92"/>
  <c r="BT225" i="92"/>
  <c r="BT177" i="92"/>
  <c r="BB177" i="92"/>
  <c r="BT189" i="92"/>
  <c r="BB189" i="92"/>
  <c r="BV139" i="92"/>
  <c r="BD139" i="92"/>
  <c r="BE139" i="92" s="1"/>
  <c r="AM139" i="92"/>
  <c r="BB75" i="92"/>
  <c r="AY71" i="92"/>
  <c r="BL199" i="92"/>
  <c r="AY199" i="92"/>
  <c r="BT231" i="92"/>
  <c r="BB231" i="92"/>
  <c r="BP53" i="92"/>
  <c r="BL47" i="92"/>
  <c r="AS47" i="92"/>
  <c r="BG99" i="92"/>
  <c r="BH99" i="92" s="1"/>
  <c r="BX99" i="92"/>
  <c r="AY35" i="92"/>
  <c r="BL143" i="92"/>
  <c r="AS143" i="92"/>
  <c r="BX141" i="92"/>
  <c r="AO141" i="92"/>
  <c r="BX231" i="92"/>
  <c r="BG231" i="92"/>
  <c r="BH231" i="92" s="1"/>
  <c r="AO231" i="92"/>
  <c r="BX223" i="92"/>
  <c r="BG223" i="92"/>
  <c r="BH223" i="92" s="1"/>
  <c r="AO223" i="92"/>
  <c r="AU53" i="92"/>
  <c r="BT237" i="92"/>
  <c r="BB237" i="92"/>
  <c r="BN201" i="92"/>
  <c r="BJ143" i="92"/>
  <c r="AQ143" i="92"/>
  <c r="AO179" i="92"/>
  <c r="BX179" i="92"/>
  <c r="BN97" i="92"/>
  <c r="BG97" i="92"/>
  <c r="BH97" i="92" s="1"/>
  <c r="BD155" i="92"/>
  <c r="BE155" i="92" s="1"/>
  <c r="BV155" i="92"/>
  <c r="BD31" i="92"/>
  <c r="BE31" i="92" s="1"/>
  <c r="BV31" i="92"/>
  <c r="AY39" i="92"/>
  <c r="AY41" i="92"/>
  <c r="AY49" i="92"/>
  <c r="AY51" i="92"/>
  <c r="BR51" i="92"/>
  <c r="AY55" i="92"/>
  <c r="BR55" i="92"/>
  <c r="AY57" i="92"/>
  <c r="BR57" i="92"/>
  <c r="AY59" i="92"/>
  <c r="AM61" i="92"/>
  <c r="BD61" i="92"/>
  <c r="BE61" i="92" s="1"/>
  <c r="BV61" i="92"/>
  <c r="AM79" i="92"/>
  <c r="BD79" i="92"/>
  <c r="BE79" i="92" s="1"/>
  <c r="BV79" i="92"/>
  <c r="AQ85" i="92"/>
  <c r="BJ85" i="92"/>
  <c r="AQ89" i="92"/>
  <c r="BZ89" i="92"/>
  <c r="AQ91" i="92"/>
  <c r="BJ91" i="92"/>
  <c r="BZ91" i="92"/>
  <c r="AQ95" i="92"/>
  <c r="BZ95" i="92"/>
  <c r="AQ97" i="92"/>
  <c r="BJ97" i="92"/>
  <c r="BZ97" i="92"/>
  <c r="AQ101" i="92"/>
  <c r="BJ101" i="92"/>
  <c r="BJ113" i="92"/>
  <c r="BZ113" i="92"/>
  <c r="AQ115" i="92"/>
  <c r="BJ115" i="92"/>
  <c r="AQ43" i="92"/>
  <c r="BZ43" i="92"/>
  <c r="BJ117" i="92"/>
  <c r="BJ119" i="92"/>
  <c r="BZ119" i="92"/>
  <c r="AQ121" i="92"/>
  <c r="BJ121" i="92"/>
  <c r="BZ121" i="92"/>
  <c r="BJ123" i="92"/>
  <c r="BZ123" i="92"/>
  <c r="BP127" i="92"/>
  <c r="AQ127" i="92"/>
  <c r="BJ127" i="92"/>
  <c r="BZ127" i="92"/>
  <c r="AW129" i="92"/>
  <c r="AQ129" i="92"/>
  <c r="BJ129" i="92"/>
  <c r="BZ129" i="92"/>
  <c r="AU133" i="92"/>
  <c r="BN133" i="92"/>
  <c r="AU135" i="92"/>
  <c r="BN135" i="92"/>
  <c r="BT137" i="92"/>
  <c r="AU137" i="92"/>
  <c r="AO145" i="92"/>
  <c r="BX145" i="92"/>
  <c r="BR145" i="92"/>
  <c r="AO151" i="92"/>
  <c r="BG151" i="92"/>
  <c r="BH151" i="92" s="1"/>
  <c r="AO157" i="92"/>
  <c r="BG157" i="92"/>
  <c r="BH157" i="92" s="1"/>
  <c r="BX157" i="92"/>
  <c r="AY157" i="92"/>
  <c r="AO159" i="92"/>
  <c r="BG159" i="92"/>
  <c r="BH159" i="92" s="1"/>
  <c r="BJ21" i="92"/>
  <c r="BZ21" i="92"/>
  <c r="AQ151" i="92"/>
  <c r="BJ151" i="92"/>
  <c r="BZ151" i="92"/>
  <c r="AS21" i="92"/>
  <c r="BL21" i="92"/>
  <c r="AS27" i="92"/>
  <c r="AW31" i="92"/>
  <c r="BL145" i="92"/>
  <c r="BD145" i="92"/>
  <c r="BE145" i="92" s="1"/>
  <c r="BN155" i="92"/>
  <c r="AW201" i="92"/>
  <c r="BP201" i="92"/>
  <c r="BV23" i="92"/>
  <c r="BD23" i="92"/>
  <c r="BE23" i="92" s="1"/>
  <c r="AM23" i="92"/>
  <c r="AQ77" i="92"/>
  <c r="BJ77" i="92"/>
  <c r="BZ77" i="92"/>
  <c r="BN83" i="92"/>
  <c r="AU83" i="92"/>
  <c r="BZ81" i="92"/>
  <c r="BJ81" i="92"/>
  <c r="AQ81" i="92"/>
  <c r="BN45" i="92"/>
  <c r="AU45" i="92"/>
  <c r="AU173" i="92"/>
  <c r="BZ191" i="92"/>
  <c r="BL75" i="92"/>
  <c r="BB25" i="92"/>
  <c r="BR143" i="92"/>
  <c r="AY143" i="92"/>
  <c r="BX143" i="92"/>
  <c r="AU141" i="92"/>
  <c r="BB141" i="92"/>
  <c r="BT179" i="92"/>
  <c r="BR159" i="92"/>
  <c r="AO163" i="92"/>
  <c r="BG163" i="92"/>
  <c r="BH163" i="92" s="1"/>
  <c r="BX163" i="92"/>
  <c r="AY163" i="92"/>
  <c r="BR163" i="92"/>
  <c r="AO165" i="92"/>
  <c r="BX165" i="92"/>
  <c r="AY165" i="92"/>
  <c r="AO167" i="92"/>
  <c r="BG167" i="92"/>
  <c r="BH167" i="92" s="1"/>
  <c r="AY167" i="92"/>
  <c r="BR167" i="92"/>
  <c r="BG171" i="92"/>
  <c r="BH171" i="92" s="1"/>
  <c r="AY171" i="92"/>
  <c r="BR171" i="92"/>
  <c r="BX175" i="92"/>
  <c r="AY175" i="92"/>
  <c r="BR175" i="92"/>
  <c r="AO185" i="92"/>
  <c r="BG185" i="92"/>
  <c r="BH185" i="92" s="1"/>
  <c r="BX185" i="92"/>
  <c r="AO187" i="92"/>
  <c r="BX187" i="92"/>
  <c r="AY187" i="92"/>
  <c r="BG193" i="92"/>
  <c r="BH193" i="92" s="1"/>
  <c r="BR193" i="92"/>
  <c r="AS205" i="92"/>
  <c r="BL205" i="92"/>
  <c r="AQ207" i="92"/>
  <c r="BJ207" i="92"/>
  <c r="BZ207" i="92"/>
  <c r="BB211" i="92"/>
  <c r="BT211" i="92"/>
  <c r="BN211" i="92"/>
  <c r="BL215" i="92"/>
  <c r="AM215" i="92"/>
  <c r="BD215" i="92"/>
  <c r="BE215" i="92" s="1"/>
  <c r="AO225" i="92"/>
  <c r="BG225" i="92"/>
  <c r="BH225" i="92" s="1"/>
  <c r="AS227" i="92"/>
  <c r="BL227" i="92"/>
  <c r="BD227" i="92"/>
  <c r="BE227" i="92" s="1"/>
  <c r="BV227" i="92"/>
  <c r="AQ229" i="92"/>
  <c r="BJ229" i="92"/>
  <c r="AU233" i="92"/>
  <c r="BN233" i="92"/>
  <c r="BR241" i="92"/>
  <c r="AQ249" i="92"/>
  <c r="AM105" i="92"/>
  <c r="BZ177" i="92"/>
  <c r="BJ177" i="92"/>
  <c r="AQ177" i="92"/>
  <c r="BN189" i="92"/>
  <c r="AU189" i="92"/>
  <c r="AU149" i="92"/>
  <c r="BN149" i="92"/>
  <c r="BL139" i="92"/>
  <c r="AS139" i="92"/>
  <c r="BN75" i="92"/>
  <c r="BR25" i="92"/>
  <c r="AY25" i="92"/>
  <c r="BL63" i="92"/>
  <c r="AO215" i="92"/>
  <c r="BG215" i="92"/>
  <c r="BH215" i="92" s="1"/>
  <c r="BX215" i="92"/>
  <c r="BZ47" i="92"/>
  <c r="AQ47" i="92"/>
  <c r="AQ99" i="92"/>
  <c r="BJ99" i="92"/>
  <c r="BZ99" i="92"/>
  <c r="AW149" i="92"/>
  <c r="BP149" i="92"/>
  <c r="BB201" i="92"/>
  <c r="BT201" i="92"/>
  <c r="BD197" i="92"/>
  <c r="BE197" i="92" s="1"/>
  <c r="BV197" i="92"/>
  <c r="BZ45" i="92"/>
  <c r="BJ45" i="92"/>
  <c r="AQ45" i="92"/>
  <c r="BZ173" i="92"/>
  <c r="BJ173" i="92"/>
  <c r="AQ173" i="92"/>
  <c r="BV191" i="92"/>
  <c r="BD191" i="92"/>
  <c r="BE191" i="92" s="1"/>
  <c r="AM191" i="92"/>
  <c r="BP75" i="92"/>
  <c r="AW25" i="92"/>
  <c r="AM71" i="92"/>
  <c r="BR69" i="92"/>
  <c r="AY69" i="92"/>
  <c r="BN67" i="92"/>
  <c r="AU67" i="92"/>
  <c r="AQ63" i="92"/>
  <c r="AS199" i="92"/>
  <c r="AY65" i="92"/>
  <c r="BJ179" i="92"/>
  <c r="BD177" i="92"/>
  <c r="BE177" i="92" s="1"/>
  <c r="AM177" i="92"/>
  <c r="BV107" i="92"/>
  <c r="BD107" i="92"/>
  <c r="BE107" i="92" s="1"/>
  <c r="AM107" i="92"/>
  <c r="BZ109" i="92"/>
  <c r="BJ109" i="92"/>
  <c r="AQ109" i="92"/>
  <c r="BL153" i="92"/>
  <c r="AS153" i="92"/>
  <c r="BX25" i="92"/>
  <c r="BG25" i="92"/>
  <c r="BH25" i="92" s="1"/>
  <c r="BN25" i="92"/>
  <c r="AU25" i="92"/>
  <c r="BN71" i="92"/>
  <c r="AU71" i="92"/>
  <c r="BT71" i="92"/>
  <c r="BB71" i="92"/>
  <c r="BZ69" i="92"/>
  <c r="AQ69" i="92"/>
  <c r="BV67" i="92"/>
  <c r="BD67" i="92"/>
  <c r="BE67" i="92" s="1"/>
  <c r="AM67" i="92"/>
  <c r="BL67" i="92"/>
  <c r="AS67" i="92"/>
  <c r="AY63" i="92"/>
  <c r="AO63" i="92"/>
  <c r="BN231" i="92"/>
  <c r="BP65" i="92"/>
  <c r="AW65" i="92"/>
  <c r="AY179" i="92"/>
  <c r="AU213" i="92"/>
  <c r="BN213" i="92"/>
  <c r="AU181" i="92"/>
  <c r="BN181" i="92"/>
  <c r="BN99" i="92"/>
  <c r="AQ149" i="92"/>
  <c r="BJ149" i="92"/>
  <c r="AU201" i="92"/>
  <c r="AW197" i="92"/>
  <c r="BP197" i="92"/>
  <c r="AQ197" i="92"/>
  <c r="BJ197" i="92"/>
  <c r="BZ197" i="92"/>
  <c r="BZ153" i="92"/>
  <c r="BJ153" i="92"/>
  <c r="AQ153" i="92"/>
  <c r="AS71" i="92"/>
  <c r="BX69" i="92"/>
  <c r="AO69" i="92"/>
  <c r="AU69" i="92"/>
  <c r="BT67" i="92"/>
  <c r="BB67" i="92"/>
  <c r="BZ67" i="92"/>
  <c r="AW63" i="92"/>
  <c r="BD63" i="92"/>
  <c r="BE63" i="92" s="1"/>
  <c r="BR199" i="92"/>
  <c r="BG199" i="92"/>
  <c r="BH199" i="92" s="1"/>
  <c r="AO199" i="92"/>
  <c r="BL223" i="92"/>
  <c r="BL53" i="92"/>
  <c r="AO65" i="92"/>
  <c r="BZ179" i="92"/>
  <c r="BP235" i="92"/>
  <c r="AW235" i="92"/>
  <c r="BL245" i="92"/>
  <c r="AS245" i="92"/>
  <c r="BR107" i="92"/>
  <c r="AY107" i="92"/>
  <c r="BV109" i="92"/>
  <c r="BN143" i="92"/>
  <c r="AU143" i="92"/>
  <c r="BP71" i="92"/>
  <c r="AW71" i="92"/>
  <c r="BL69" i="92"/>
  <c r="AS69" i="92"/>
  <c r="BG47" i="92"/>
  <c r="BH47" i="92" s="1"/>
  <c r="AO47" i="92"/>
  <c r="BL99" i="92"/>
  <c r="AY83" i="92"/>
  <c r="BN81" i="92"/>
  <c r="AU81" i="92"/>
  <c r="BD105" i="92"/>
  <c r="BE105" i="92" s="1"/>
  <c r="BV105" i="92"/>
  <c r="AW105" i="92"/>
  <c r="BP105" i="92"/>
  <c r="AQ105" i="92"/>
  <c r="BJ105" i="92"/>
  <c r="BZ105" i="92"/>
  <c r="BR151" i="92"/>
  <c r="AW155" i="92"/>
  <c r="BP155" i="92"/>
  <c r="BV153" i="92"/>
  <c r="BD153" i="92"/>
  <c r="BE153" i="92" s="1"/>
  <c r="BR153" i="92"/>
  <c r="AY153" i="92"/>
  <c r="BP153" i="92"/>
  <c r="BN153" i="92"/>
  <c r="AU153" i="92"/>
  <c r="BN65" i="92"/>
  <c r="BB65" i="92"/>
  <c r="BZ65" i="92"/>
  <c r="BR65" i="92"/>
  <c r="BJ65" i="92"/>
  <c r="BG65" i="92"/>
  <c r="BH65" i="92" s="1"/>
  <c r="AY155" i="92"/>
  <c r="BR155" i="92"/>
  <c r="AO155" i="92"/>
  <c r="BG155" i="92"/>
  <c r="BH155" i="92" s="1"/>
  <c r="BX155" i="92"/>
  <c r="AU155" i="92"/>
  <c r="BJ67" i="92"/>
  <c r="BX67" i="92"/>
  <c r="BG67" i="92"/>
  <c r="BH67" i="92" s="1"/>
  <c r="AO67" i="92"/>
  <c r="BL65" i="92"/>
  <c r="BX65" i="92"/>
  <c r="AU65" i="92"/>
  <c r="BV65" i="92"/>
  <c r="AS65" i="92"/>
  <c r="AQ65" i="92"/>
  <c r="AS53" i="92"/>
  <c r="BJ53" i="92"/>
  <c r="BX53" i="92"/>
  <c r="BD53" i="92"/>
  <c r="BE53" i="92" s="1"/>
  <c r="AM53" i="92"/>
  <c r="BT53" i="92"/>
  <c r="BB53" i="92"/>
  <c r="BZ53" i="92"/>
  <c r="BT191" i="93"/>
  <c r="BB191" i="93"/>
  <c r="AY243" i="93"/>
  <c r="BZ243" i="92"/>
  <c r="BX243" i="92"/>
  <c r="AO243" i="92"/>
  <c r="BT243" i="92"/>
  <c r="BB243" i="92"/>
  <c r="AO97" i="92"/>
  <c r="BX97" i="92"/>
  <c r="BP47" i="92"/>
  <c r="AW47" i="92"/>
  <c r="AY21" i="92"/>
  <c r="BR21" i="92"/>
  <c r="AY27" i="92"/>
  <c r="BR27" i="92"/>
  <c r="BL27" i="92"/>
  <c r="AM31" i="92"/>
  <c r="AU99" i="92"/>
  <c r="AS105" i="92"/>
  <c r="AY91" i="92"/>
  <c r="BR91" i="92"/>
  <c r="AY95" i="92"/>
  <c r="BR121" i="92"/>
  <c r="AY123" i="92"/>
  <c r="AY127" i="92"/>
  <c r="BR127" i="92"/>
  <c r="AY129" i="92"/>
  <c r="AS99" i="92"/>
  <c r="BD99" i="92"/>
  <c r="BE99" i="92" s="1"/>
  <c r="BV99" i="92"/>
  <c r="AY181" i="92"/>
  <c r="BR181" i="92"/>
  <c r="AM247" i="92"/>
  <c r="BD247" i="92"/>
  <c r="BE247" i="92" s="1"/>
  <c r="BV247" i="92"/>
  <c r="AW247" i="92"/>
  <c r="BP247" i="92"/>
  <c r="AM27" i="92"/>
  <c r="BV27" i="92"/>
  <c r="AO53" i="92"/>
  <c r="AW231" i="92"/>
  <c r="BV53" i="92"/>
  <c r="AM213" i="92"/>
  <c r="BD213" i="92"/>
  <c r="BE213" i="92" s="1"/>
  <c r="BV213" i="92"/>
  <c r="AQ247" i="92"/>
  <c r="BZ247" i="92"/>
  <c r="AS75" i="92"/>
  <c r="AU21" i="92"/>
  <c r="BN21" i="92"/>
  <c r="BD89" i="92"/>
  <c r="BE89" i="92" s="1"/>
  <c r="BV89" i="92"/>
  <c r="AW89" i="92"/>
  <c r="AM91" i="92"/>
  <c r="BV91" i="92"/>
  <c r="AW91" i="92"/>
  <c r="BP91" i="92"/>
  <c r="BD97" i="92"/>
  <c r="BE97" i="92" s="1"/>
  <c r="BV97" i="92"/>
  <c r="AW97" i="92"/>
  <c r="BP97" i="92"/>
  <c r="AM101" i="92"/>
  <c r="BV101" i="92"/>
  <c r="AW101" i="92"/>
  <c r="AM43" i="92"/>
  <c r="BD43" i="92"/>
  <c r="BE43" i="92" s="1"/>
  <c r="BV43" i="92"/>
  <c r="AW43" i="92"/>
  <c r="BP43" i="92"/>
  <c r="BZ135" i="92"/>
  <c r="BB135" i="92"/>
  <c r="BT135" i="92"/>
  <c r="AO213" i="92"/>
  <c r="BX213" i="92"/>
  <c r="BG143" i="92"/>
  <c r="BH143" i="92" s="1"/>
  <c r="AO143" i="92"/>
  <c r="BN139" i="92"/>
  <c r="AU139" i="92"/>
  <c r="BZ139" i="92"/>
  <c r="BP143" i="92"/>
  <c r="AS141" i="92"/>
  <c r="BZ141" i="92"/>
  <c r="BJ141" i="92"/>
  <c r="AQ141" i="92"/>
  <c r="AS149" i="92"/>
  <c r="BL149" i="92"/>
  <c r="BV149" i="92"/>
  <c r="BZ23" i="92"/>
  <c r="AU27" i="92"/>
  <c r="BN27" i="92"/>
  <c r="BP27" i="92"/>
  <c r="AQ27" i="92"/>
  <c r="BZ27" i="92"/>
  <c r="AM149" i="92"/>
  <c r="AO149" i="92"/>
  <c r="BX149" i="92"/>
  <c r="BD149" i="92"/>
  <c r="BE149" i="92" s="1"/>
  <c r="BD21" i="92"/>
  <c r="BE21" i="92" s="1"/>
  <c r="AM21" i="92"/>
  <c r="AO21" i="92"/>
  <c r="BG21" i="92"/>
  <c r="BH21" i="92" s="1"/>
  <c r="BX21" i="92"/>
  <c r="AW213" i="92"/>
  <c r="BP213" i="92"/>
  <c r="BV21" i="92"/>
  <c r="AQ135" i="92"/>
  <c r="BJ135" i="92"/>
  <c r="BJ139" i="92"/>
  <c r="AQ139" i="92"/>
  <c r="BX247" i="93"/>
  <c r="AM95" i="92"/>
  <c r="BD95" i="92"/>
  <c r="BE95" i="92" s="1"/>
  <c r="BV95" i="92"/>
  <c r="BP95" i="92"/>
  <c r="AW181" i="93"/>
  <c r="BP181" i="93"/>
  <c r="AQ181" i="93"/>
  <c r="BB153" i="93"/>
  <c r="BV153" i="93"/>
  <c r="BD153" i="93"/>
  <c r="BE153" i="93" s="1"/>
  <c r="AW153" i="93"/>
  <c r="BL153" i="93"/>
  <c r="AS153" i="93"/>
  <c r="BZ153" i="93"/>
  <c r="AM97" i="92"/>
  <c r="AU145" i="92"/>
  <c r="BN145" i="92"/>
  <c r="BT133" i="92"/>
  <c r="AM133" i="92"/>
  <c r="BD133" i="92"/>
  <c r="BE133" i="92" s="1"/>
  <c r="BV133" i="92"/>
  <c r="AW133" i="92"/>
  <c r="BP133" i="92"/>
  <c r="BN141" i="92"/>
  <c r="BT141" i="92"/>
  <c r="BP141" i="92"/>
  <c r="AW141" i="92"/>
  <c r="BG141" i="92"/>
  <c r="BH141" i="92" s="1"/>
  <c r="AM141" i="92"/>
  <c r="BR141" i="92"/>
  <c r="AY141" i="92"/>
  <c r="BV141" i="92"/>
  <c r="BD141" i="92"/>
  <c r="BE141" i="92" s="1"/>
  <c r="BL141" i="92"/>
  <c r="AM181" i="92"/>
  <c r="BD181" i="92"/>
  <c r="BE181" i="92" s="1"/>
  <c r="BV181" i="92"/>
  <c r="AO181" i="92"/>
  <c r="BG181" i="92"/>
  <c r="BH181" i="92" s="1"/>
  <c r="BX181" i="92"/>
  <c r="AZ225" i="103" l="1"/>
  <c r="CA225" i="103" s="1"/>
  <c r="AK225" i="103" s="1"/>
  <c r="AZ119" i="99"/>
  <c r="CA119" i="99" s="1"/>
  <c r="AK119" i="99" s="1"/>
  <c r="AZ135" i="103"/>
  <c r="CA135" i="103" s="1"/>
  <c r="AK135" i="103" s="1"/>
  <c r="AZ177" i="101"/>
  <c r="CA177" i="101" s="1"/>
  <c r="AK177" i="101" s="1"/>
  <c r="AZ223" i="102"/>
  <c r="CA223" i="102" s="1"/>
  <c r="AK223" i="102" s="1"/>
  <c r="AZ107" i="102"/>
  <c r="CA107" i="102" s="1"/>
  <c r="AK107" i="102" s="1"/>
  <c r="AZ179" i="101"/>
  <c r="CA179" i="101" s="1"/>
  <c r="AK179" i="101" s="1"/>
  <c r="AZ177" i="103"/>
  <c r="CA177" i="103" s="1"/>
  <c r="AK177" i="103" s="1"/>
  <c r="AZ97" i="102"/>
  <c r="CA97" i="102" s="1"/>
  <c r="AK97" i="102" s="1"/>
  <c r="AZ95" i="101"/>
  <c r="CA95" i="101" s="1"/>
  <c r="AK95" i="101" s="1"/>
  <c r="AZ121" i="103"/>
  <c r="CA121" i="103" s="1"/>
  <c r="AK121" i="103" s="1"/>
  <c r="AZ155" i="101"/>
  <c r="CA155" i="101" s="1"/>
  <c r="AK155" i="101" s="1"/>
  <c r="AZ151" i="101"/>
  <c r="CA151" i="101" s="1"/>
  <c r="AK151" i="101" s="1"/>
  <c r="CB239" i="103"/>
  <c r="AZ155" i="103"/>
  <c r="CA155" i="103" s="1"/>
  <c r="AK155" i="103" s="1"/>
  <c r="CB119" i="101"/>
  <c r="CB179" i="101"/>
  <c r="AZ165" i="101"/>
  <c r="CA165" i="101" s="1"/>
  <c r="AK165" i="101" s="1"/>
  <c r="AZ137" i="101"/>
  <c r="CA137" i="101" s="1"/>
  <c r="AK137" i="101" s="1"/>
  <c r="AZ109" i="103"/>
  <c r="CA109" i="103" s="1"/>
  <c r="AK109" i="103" s="1"/>
  <c r="CB159" i="103"/>
  <c r="CB141" i="103"/>
  <c r="AZ51" i="102"/>
  <c r="CA51" i="102" s="1"/>
  <c r="AK51" i="102" s="1"/>
  <c r="AZ165" i="102"/>
  <c r="CA165" i="102" s="1"/>
  <c r="AK165" i="102" s="1"/>
  <c r="AZ55" i="102"/>
  <c r="CA55" i="102" s="1"/>
  <c r="AK55" i="102" s="1"/>
  <c r="CB151" i="101"/>
  <c r="AZ35" i="100"/>
  <c r="CA35" i="100" s="1"/>
  <c r="AK35" i="100" s="1"/>
  <c r="CB119" i="100"/>
  <c r="AZ203" i="103"/>
  <c r="CA203" i="103" s="1"/>
  <c r="AK203" i="103" s="1"/>
  <c r="AZ185" i="103"/>
  <c r="CA185" i="103" s="1"/>
  <c r="AK185" i="103" s="1"/>
  <c r="AZ147" i="102"/>
  <c r="CA147" i="102" s="1"/>
  <c r="AK147" i="102" s="1"/>
  <c r="CB147" i="102"/>
  <c r="CB165" i="100"/>
  <c r="CB157" i="100"/>
  <c r="AZ113" i="100"/>
  <c r="CA113" i="100" s="1"/>
  <c r="AK113" i="100" s="1"/>
  <c r="AZ177" i="98"/>
  <c r="CA177" i="98" s="1"/>
  <c r="AK177" i="98" s="1"/>
  <c r="AZ151" i="96"/>
  <c r="CA151" i="96" s="1"/>
  <c r="AK151" i="96" s="1"/>
  <c r="CB221" i="103"/>
  <c r="CB211" i="103"/>
  <c r="AZ117" i="103"/>
  <c r="CA117" i="103" s="1"/>
  <c r="AK117" i="103" s="1"/>
  <c r="AZ107" i="103"/>
  <c r="CA107" i="103" s="1"/>
  <c r="AK107" i="103" s="1"/>
  <c r="CB209" i="103"/>
  <c r="AZ205" i="103"/>
  <c r="CA205" i="103" s="1"/>
  <c r="AK205" i="103" s="1"/>
  <c r="AZ115" i="103"/>
  <c r="CA115" i="103" s="1"/>
  <c r="AK115" i="103" s="1"/>
  <c r="CB179" i="103"/>
  <c r="CB123" i="103"/>
  <c r="AZ215" i="103"/>
  <c r="CA215" i="103" s="1"/>
  <c r="AK215" i="103" s="1"/>
  <c r="CB177" i="103"/>
  <c r="CB155" i="103"/>
  <c r="CB203" i="103"/>
  <c r="AZ237" i="103"/>
  <c r="CA237" i="103" s="1"/>
  <c r="AK237" i="103" s="1"/>
  <c r="AZ115" i="102"/>
  <c r="CA115" i="102" s="1"/>
  <c r="AK115" i="102" s="1"/>
  <c r="AZ59" i="102"/>
  <c r="CA59" i="102" s="1"/>
  <c r="AK59" i="102" s="1"/>
  <c r="AZ107" i="101"/>
  <c r="CA107" i="101" s="1"/>
  <c r="AK107" i="101" s="1"/>
  <c r="CB137" i="101"/>
  <c r="CB123" i="101"/>
  <c r="AZ187" i="100"/>
  <c r="CA187" i="100" s="1"/>
  <c r="AK187" i="100" s="1"/>
  <c r="AZ229" i="97"/>
  <c r="CA229" i="97" s="1"/>
  <c r="AK229" i="97" s="1"/>
  <c r="AZ239" i="95"/>
  <c r="CA239" i="95" s="1"/>
  <c r="AK239" i="95" s="1"/>
  <c r="AZ221" i="95"/>
  <c r="CA221" i="95" s="1"/>
  <c r="AK221" i="95" s="1"/>
  <c r="AZ215" i="95"/>
  <c r="CA215" i="95" s="1"/>
  <c r="AK215" i="95" s="1"/>
  <c r="CB205" i="103"/>
  <c r="AZ179" i="103"/>
  <c r="CA179" i="103" s="1"/>
  <c r="AK179" i="103" s="1"/>
  <c r="CB229" i="103"/>
  <c r="AZ171" i="103"/>
  <c r="CA171" i="103" s="1"/>
  <c r="AK171" i="103" s="1"/>
  <c r="AZ97" i="103"/>
  <c r="CA97" i="103" s="1"/>
  <c r="AK97" i="103" s="1"/>
  <c r="AZ245" i="103"/>
  <c r="CA245" i="103" s="1"/>
  <c r="AK245" i="103" s="1"/>
  <c r="CB85" i="103"/>
  <c r="AZ123" i="103"/>
  <c r="CA123" i="103" s="1"/>
  <c r="AK123" i="103" s="1"/>
  <c r="CB109" i="103"/>
  <c r="CB215" i="103"/>
  <c r="AZ227" i="103"/>
  <c r="CA227" i="103" s="1"/>
  <c r="AK227" i="103" s="1"/>
  <c r="AZ241" i="103"/>
  <c r="CA241" i="103" s="1"/>
  <c r="AK241" i="103" s="1"/>
  <c r="CB79" i="103"/>
  <c r="AZ219" i="103"/>
  <c r="CA219" i="103" s="1"/>
  <c r="AK219" i="103" s="1"/>
  <c r="AZ23" i="103"/>
  <c r="CA23" i="103" s="1"/>
  <c r="AK23" i="103" s="1"/>
  <c r="CB127" i="103"/>
  <c r="CB107" i="103"/>
  <c r="AZ145" i="103"/>
  <c r="CA145" i="103" s="1"/>
  <c r="AK145" i="103" s="1"/>
  <c r="CB223" i="103"/>
  <c r="AZ213" i="103"/>
  <c r="CA213" i="103" s="1"/>
  <c r="AK213" i="103" s="1"/>
  <c r="CB135" i="103"/>
  <c r="CB203" i="102"/>
  <c r="AZ83" i="101"/>
  <c r="CA83" i="101" s="1"/>
  <c r="AK83" i="101" s="1"/>
  <c r="AZ147" i="101"/>
  <c r="CA147" i="101" s="1"/>
  <c r="AK147" i="101" s="1"/>
  <c r="AZ165" i="100"/>
  <c r="CA165" i="100" s="1"/>
  <c r="AK165" i="100" s="1"/>
  <c r="AZ157" i="100"/>
  <c r="CA157" i="100" s="1"/>
  <c r="AK157" i="100" s="1"/>
  <c r="AZ151" i="100"/>
  <c r="CA151" i="100" s="1"/>
  <c r="AK151" i="100" s="1"/>
  <c r="CB227" i="100"/>
  <c r="CB119" i="99"/>
  <c r="CB139" i="99"/>
  <c r="AZ139" i="99"/>
  <c r="CA139" i="99" s="1"/>
  <c r="AK139" i="99" s="1"/>
  <c r="AZ127" i="99"/>
  <c r="CA127" i="99" s="1"/>
  <c r="AK127" i="99" s="1"/>
  <c r="AZ237" i="99"/>
  <c r="CA237" i="99" s="1"/>
  <c r="AK237" i="99" s="1"/>
  <c r="AZ127" i="98"/>
  <c r="CA127" i="98" s="1"/>
  <c r="AK127" i="98" s="1"/>
  <c r="CB113" i="98"/>
  <c r="AZ229" i="103"/>
  <c r="CA229" i="103" s="1"/>
  <c r="AK229" i="103" s="1"/>
  <c r="AZ119" i="98"/>
  <c r="CA119" i="98" s="1"/>
  <c r="AK119" i="98" s="1"/>
  <c r="AZ79" i="103"/>
  <c r="CA79" i="103" s="1"/>
  <c r="AK79" i="103" s="1"/>
  <c r="AZ175" i="102"/>
  <c r="CA175" i="102" s="1"/>
  <c r="AK175" i="102" s="1"/>
  <c r="AZ111" i="101"/>
  <c r="CA111" i="101" s="1"/>
  <c r="AK111" i="101" s="1"/>
  <c r="AZ63" i="100"/>
  <c r="CA63" i="100" s="1"/>
  <c r="AK63" i="100" s="1"/>
  <c r="CB135" i="102"/>
  <c r="AZ111" i="102"/>
  <c r="CA111" i="102" s="1"/>
  <c r="AK111" i="102" s="1"/>
  <c r="CB227" i="103"/>
  <c r="AZ149" i="103"/>
  <c r="CA149" i="103" s="1"/>
  <c r="AK149" i="103" s="1"/>
  <c r="AZ45" i="103"/>
  <c r="CA45" i="103" s="1"/>
  <c r="AK45" i="103" s="1"/>
  <c r="AZ113" i="99"/>
  <c r="CA113" i="99" s="1"/>
  <c r="AK113" i="99" s="1"/>
  <c r="AZ91" i="102"/>
  <c r="CA91" i="102" s="1"/>
  <c r="AK91" i="102" s="1"/>
  <c r="CB159" i="99"/>
  <c r="AZ119" i="101"/>
  <c r="CA119" i="101" s="1"/>
  <c r="AK119" i="101" s="1"/>
  <c r="AZ49" i="97"/>
  <c r="CA49" i="97" s="1"/>
  <c r="AK49" i="97" s="1"/>
  <c r="CB223" i="102"/>
  <c r="AZ209" i="103"/>
  <c r="CA209" i="103" s="1"/>
  <c r="AK209" i="103" s="1"/>
  <c r="AZ147" i="103"/>
  <c r="CA147" i="103" s="1"/>
  <c r="AK147" i="103" s="1"/>
  <c r="CB187" i="101"/>
  <c r="AZ53" i="98"/>
  <c r="CA53" i="98" s="1"/>
  <c r="AK53" i="98" s="1"/>
  <c r="AZ205" i="95"/>
  <c r="CA205" i="95" s="1"/>
  <c r="AK205" i="95" s="1"/>
  <c r="AZ137" i="97"/>
  <c r="CA137" i="97" s="1"/>
  <c r="AK137" i="97" s="1"/>
  <c r="CB175" i="99"/>
  <c r="CB121" i="102"/>
  <c r="CB145" i="103"/>
  <c r="AZ171" i="97"/>
  <c r="CA171" i="97" s="1"/>
  <c r="AK171" i="97" s="1"/>
  <c r="AZ181" i="97"/>
  <c r="CA181" i="97" s="1"/>
  <c r="AK181" i="97" s="1"/>
  <c r="AZ239" i="97"/>
  <c r="CA239" i="97" s="1"/>
  <c r="AK239" i="97" s="1"/>
  <c r="CB171" i="97"/>
  <c r="AZ203" i="97"/>
  <c r="CA203" i="97" s="1"/>
  <c r="AK203" i="97" s="1"/>
  <c r="AZ95" i="97"/>
  <c r="CA95" i="97" s="1"/>
  <c r="AK95" i="97" s="1"/>
  <c r="AZ179" i="97"/>
  <c r="CA179" i="97" s="1"/>
  <c r="AK179" i="97" s="1"/>
  <c r="CB181" i="97"/>
  <c r="AZ191" i="97"/>
  <c r="CA191" i="97" s="1"/>
  <c r="AK191" i="97" s="1"/>
  <c r="AZ43" i="95"/>
  <c r="CA43" i="95" s="1"/>
  <c r="AK43" i="95" s="1"/>
  <c r="AZ77" i="103"/>
  <c r="CA77" i="103" s="1"/>
  <c r="AK77" i="103" s="1"/>
  <c r="CB117" i="103"/>
  <c r="AZ159" i="103"/>
  <c r="CA159" i="103" s="1"/>
  <c r="AK159" i="103" s="1"/>
  <c r="AZ141" i="103"/>
  <c r="CA141" i="103" s="1"/>
  <c r="AK141" i="103" s="1"/>
  <c r="AZ85" i="103"/>
  <c r="CA85" i="103" s="1"/>
  <c r="AK85" i="103" s="1"/>
  <c r="AZ187" i="101"/>
  <c r="CA187" i="101" s="1"/>
  <c r="AK187" i="101" s="1"/>
  <c r="AZ99" i="101"/>
  <c r="CA99" i="101" s="1"/>
  <c r="AK99" i="101" s="1"/>
  <c r="AZ143" i="101"/>
  <c r="CA143" i="101" s="1"/>
  <c r="AK143" i="101" s="1"/>
  <c r="CB125" i="101"/>
  <c r="CB165" i="101"/>
  <c r="AZ123" i="101"/>
  <c r="CA123" i="101" s="1"/>
  <c r="AK123" i="101" s="1"/>
  <c r="CB177" i="101"/>
  <c r="AZ39" i="99"/>
  <c r="CA39" i="99" s="1"/>
  <c r="AK39" i="99" s="1"/>
  <c r="AZ111" i="99"/>
  <c r="CA111" i="99" s="1"/>
  <c r="AK111" i="99" s="1"/>
  <c r="AZ139" i="97"/>
  <c r="CA139" i="97" s="1"/>
  <c r="AK139" i="97" s="1"/>
  <c r="CB131" i="97"/>
  <c r="AZ225" i="96"/>
  <c r="CA225" i="96" s="1"/>
  <c r="AK225" i="96" s="1"/>
  <c r="AZ215" i="96"/>
  <c r="CA215" i="96" s="1"/>
  <c r="AK215" i="96" s="1"/>
  <c r="AZ243" i="95"/>
  <c r="CA243" i="95" s="1"/>
  <c r="AK243" i="95" s="1"/>
  <c r="CB151" i="95"/>
  <c r="AZ33" i="94"/>
  <c r="CA33" i="94" s="1"/>
  <c r="AK33" i="94" s="1"/>
  <c r="AZ137" i="95"/>
  <c r="CA137" i="95" s="1"/>
  <c r="AK137" i="95" s="1"/>
  <c r="AZ185" i="95"/>
  <c r="CA185" i="95" s="1"/>
  <c r="AK185" i="95" s="1"/>
  <c r="CB83" i="95"/>
  <c r="AZ187" i="95"/>
  <c r="CA187" i="95" s="1"/>
  <c r="AK187" i="95" s="1"/>
  <c r="CB215" i="96"/>
  <c r="CB121" i="96"/>
  <c r="AZ209" i="96"/>
  <c r="CA209" i="96" s="1"/>
  <c r="AK209" i="96" s="1"/>
  <c r="CB205" i="96"/>
  <c r="CB151" i="96"/>
  <c r="CB227" i="96"/>
  <c r="AZ239" i="96"/>
  <c r="CA239" i="96" s="1"/>
  <c r="AK239" i="96" s="1"/>
  <c r="CB141" i="96"/>
  <c r="AZ51" i="98"/>
  <c r="CA51" i="98" s="1"/>
  <c r="AK51" i="98" s="1"/>
  <c r="AZ131" i="98"/>
  <c r="CA131" i="98" s="1"/>
  <c r="AK131" i="98" s="1"/>
  <c r="AZ227" i="99"/>
  <c r="CA227" i="99" s="1"/>
  <c r="AK227" i="99" s="1"/>
  <c r="CB237" i="99"/>
  <c r="CB199" i="100"/>
  <c r="AZ143" i="100"/>
  <c r="CA143" i="100" s="1"/>
  <c r="AK143" i="100" s="1"/>
  <c r="AZ123" i="100"/>
  <c r="CA123" i="100" s="1"/>
  <c r="AK123" i="100" s="1"/>
  <c r="CB95" i="101"/>
  <c r="AZ171" i="101"/>
  <c r="CA171" i="101" s="1"/>
  <c r="AK171" i="101" s="1"/>
  <c r="AZ117" i="101"/>
  <c r="CA117" i="101" s="1"/>
  <c r="AK117" i="101" s="1"/>
  <c r="AZ145" i="101"/>
  <c r="CA145" i="101" s="1"/>
  <c r="AK145" i="101" s="1"/>
  <c r="CB223" i="101"/>
  <c r="CB83" i="101"/>
  <c r="CB175" i="102"/>
  <c r="CB165" i="102"/>
  <c r="CB129" i="94"/>
  <c r="AZ141" i="95"/>
  <c r="CA141" i="95" s="1"/>
  <c r="AK141" i="95" s="1"/>
  <c r="CB231" i="95"/>
  <c r="CB37" i="95"/>
  <c r="CB169" i="95"/>
  <c r="AZ93" i="95"/>
  <c r="CA93" i="95" s="1"/>
  <c r="AK93" i="95" s="1"/>
  <c r="AZ61" i="95"/>
  <c r="CA61" i="95" s="1"/>
  <c r="AK61" i="95" s="1"/>
  <c r="CB111" i="96"/>
  <c r="AZ37" i="97"/>
  <c r="CA37" i="97" s="1"/>
  <c r="AK37" i="97" s="1"/>
  <c r="AZ169" i="97"/>
  <c r="CA169" i="97" s="1"/>
  <c r="AK169" i="97" s="1"/>
  <c r="AZ135" i="97"/>
  <c r="CA135" i="97" s="1"/>
  <c r="AK135" i="97" s="1"/>
  <c r="CB47" i="98"/>
  <c r="AZ131" i="99"/>
  <c r="CA131" i="99" s="1"/>
  <c r="AK131" i="99" s="1"/>
  <c r="AZ57" i="99"/>
  <c r="CA57" i="99" s="1"/>
  <c r="AK57" i="99" s="1"/>
  <c r="CB241" i="99"/>
  <c r="AZ159" i="99"/>
  <c r="CA159" i="99" s="1"/>
  <c r="AK159" i="99" s="1"/>
  <c r="CB179" i="99"/>
  <c r="AZ73" i="99"/>
  <c r="CA73" i="99" s="1"/>
  <c r="AK73" i="99" s="1"/>
  <c r="AZ145" i="99"/>
  <c r="CA145" i="99" s="1"/>
  <c r="AK145" i="99" s="1"/>
  <c r="AZ125" i="99"/>
  <c r="CA125" i="99" s="1"/>
  <c r="AK125" i="99" s="1"/>
  <c r="CB157" i="99"/>
  <c r="AZ229" i="99"/>
  <c r="CA229" i="99" s="1"/>
  <c r="AK229" i="99" s="1"/>
  <c r="CB113" i="100"/>
  <c r="CB239" i="100"/>
  <c r="AZ181" i="101"/>
  <c r="CA181" i="101" s="1"/>
  <c r="AK181" i="101" s="1"/>
  <c r="AZ157" i="101"/>
  <c r="CA157" i="101" s="1"/>
  <c r="AK157" i="101" s="1"/>
  <c r="AZ129" i="101"/>
  <c r="CA129" i="101" s="1"/>
  <c r="AK129" i="101" s="1"/>
  <c r="AZ87" i="101"/>
  <c r="CA87" i="101" s="1"/>
  <c r="AK87" i="101" s="1"/>
  <c r="CB143" i="101"/>
  <c r="AZ237" i="101"/>
  <c r="CA237" i="101" s="1"/>
  <c r="AK237" i="101" s="1"/>
  <c r="AZ161" i="101"/>
  <c r="CA161" i="101" s="1"/>
  <c r="AK161" i="101" s="1"/>
  <c r="CB107" i="102"/>
  <c r="AZ85" i="102"/>
  <c r="CA85" i="102" s="1"/>
  <c r="AK85" i="102" s="1"/>
  <c r="AZ173" i="102"/>
  <c r="CA173" i="102" s="1"/>
  <c r="AK173" i="102" s="1"/>
  <c r="AZ239" i="103"/>
  <c r="CA239" i="103" s="1"/>
  <c r="AK239" i="103" s="1"/>
  <c r="AZ153" i="103"/>
  <c r="CA153" i="103" s="1"/>
  <c r="AK153" i="103" s="1"/>
  <c r="CB181" i="103"/>
  <c r="AZ129" i="94"/>
  <c r="CA129" i="94" s="1"/>
  <c r="AK129" i="94" s="1"/>
  <c r="AZ115" i="94"/>
  <c r="CA115" i="94" s="1"/>
  <c r="AK115" i="94" s="1"/>
  <c r="AZ163" i="93"/>
  <c r="CA163" i="93" s="1"/>
  <c r="AK163" i="93" s="1"/>
  <c r="AZ187" i="93"/>
  <c r="CA187" i="93" s="1"/>
  <c r="AK187" i="93" s="1"/>
  <c r="CB187" i="93"/>
  <c r="AZ95" i="93"/>
  <c r="CA95" i="93" s="1"/>
  <c r="AK95" i="93" s="1"/>
  <c r="AZ231" i="93"/>
  <c r="CA231" i="93" s="1"/>
  <c r="AK231" i="93" s="1"/>
  <c r="CB113" i="93"/>
  <c r="AZ203" i="93"/>
  <c r="CA203" i="93" s="1"/>
  <c r="AK203" i="93" s="1"/>
  <c r="AZ157" i="93"/>
  <c r="CA157" i="93" s="1"/>
  <c r="AZ237" i="93"/>
  <c r="CA237" i="93" s="1"/>
  <c r="AK237" i="93" s="1"/>
  <c r="CB185" i="93"/>
  <c r="AZ113" i="93"/>
  <c r="CA113" i="93" s="1"/>
  <c r="AK113" i="93" s="1"/>
  <c r="AZ217" i="93"/>
  <c r="CA217" i="93" s="1"/>
  <c r="AK217" i="93" s="1"/>
  <c r="AZ125" i="103"/>
  <c r="CA125" i="103" s="1"/>
  <c r="AK125" i="103" s="1"/>
  <c r="AZ231" i="103"/>
  <c r="CA231" i="103" s="1"/>
  <c r="AK231" i="103" s="1"/>
  <c r="AZ55" i="103"/>
  <c r="CA55" i="103" s="1"/>
  <c r="AK55" i="103" s="1"/>
  <c r="CB245" i="103"/>
  <c r="AZ105" i="103"/>
  <c r="CA105" i="103" s="1"/>
  <c r="AK105" i="103" s="1"/>
  <c r="AZ221" i="102"/>
  <c r="CA221" i="102" s="1"/>
  <c r="AK221" i="102" s="1"/>
  <c r="AZ185" i="102"/>
  <c r="CA185" i="102" s="1"/>
  <c r="AK185" i="102" s="1"/>
  <c r="CB123" i="102"/>
  <c r="AZ23" i="102"/>
  <c r="CA23" i="102" s="1"/>
  <c r="AK23" i="102" s="1"/>
  <c r="CB41" i="102"/>
  <c r="AZ145" i="102"/>
  <c r="CA145" i="102" s="1"/>
  <c r="AK145" i="102" s="1"/>
  <c r="CB91" i="102"/>
  <c r="AZ35" i="102"/>
  <c r="CA35" i="102" s="1"/>
  <c r="AK35" i="102" s="1"/>
  <c r="AZ93" i="102"/>
  <c r="CA93" i="102" s="1"/>
  <c r="AK93" i="102" s="1"/>
  <c r="AZ57" i="102"/>
  <c r="CA57" i="102" s="1"/>
  <c r="AK57" i="102" s="1"/>
  <c r="CB85" i="102"/>
  <c r="AZ79" i="102"/>
  <c r="CA79" i="102" s="1"/>
  <c r="AK79" i="102" s="1"/>
  <c r="AZ53" i="102"/>
  <c r="CA53" i="102" s="1"/>
  <c r="AK53" i="102" s="1"/>
  <c r="AZ103" i="102"/>
  <c r="CA103" i="102" s="1"/>
  <c r="AK103" i="102" s="1"/>
  <c r="AZ117" i="102"/>
  <c r="CA117" i="102" s="1"/>
  <c r="AK117" i="102" s="1"/>
  <c r="CB169" i="102"/>
  <c r="CB127" i="102"/>
  <c r="CB129" i="101"/>
  <c r="CB161" i="101"/>
  <c r="AZ217" i="101"/>
  <c r="CA217" i="101" s="1"/>
  <c r="AK217" i="101" s="1"/>
  <c r="CB237" i="101"/>
  <c r="AZ247" i="101"/>
  <c r="CA247" i="101" s="1"/>
  <c r="AK247" i="101" s="1"/>
  <c r="AZ223" i="101"/>
  <c r="CA223" i="101" s="1"/>
  <c r="AK223" i="101" s="1"/>
  <c r="CB117" i="101"/>
  <c r="CB65" i="101"/>
  <c r="AZ125" i="100"/>
  <c r="CA125" i="100" s="1"/>
  <c r="AK125" i="100" s="1"/>
  <c r="AZ179" i="100"/>
  <c r="CA179" i="100" s="1"/>
  <c r="AK179" i="100" s="1"/>
  <c r="AZ155" i="100"/>
  <c r="CA155" i="100" s="1"/>
  <c r="AK155" i="100" s="1"/>
  <c r="CB187" i="100"/>
  <c r="AZ229" i="100"/>
  <c r="CA229" i="100" s="1"/>
  <c r="AK229" i="100" s="1"/>
  <c r="CB205" i="100"/>
  <c r="CB151" i="100"/>
  <c r="CB143" i="100"/>
  <c r="AZ79" i="100"/>
  <c r="CA79" i="100" s="1"/>
  <c r="AK79" i="100" s="1"/>
  <c r="AZ157" i="99"/>
  <c r="CA157" i="99" s="1"/>
  <c r="AK157" i="99" s="1"/>
  <c r="CB111" i="99"/>
  <c r="AZ69" i="99"/>
  <c r="CA69" i="99" s="1"/>
  <c r="AK69" i="99" s="1"/>
  <c r="AZ177" i="99"/>
  <c r="CA177" i="99" s="1"/>
  <c r="AK177" i="99" s="1"/>
  <c r="CB145" i="99"/>
  <c r="AZ241" i="99"/>
  <c r="CA241" i="99" s="1"/>
  <c r="AK241" i="99" s="1"/>
  <c r="AZ181" i="99"/>
  <c r="CA181" i="99" s="1"/>
  <c r="AK181" i="99" s="1"/>
  <c r="CB45" i="99"/>
  <c r="CB125" i="99"/>
  <c r="CB183" i="99"/>
  <c r="AZ207" i="99"/>
  <c r="CA207" i="99" s="1"/>
  <c r="AK207" i="99" s="1"/>
  <c r="CB153" i="99"/>
  <c r="AZ167" i="99"/>
  <c r="CA167" i="99" s="1"/>
  <c r="AK167" i="99" s="1"/>
  <c r="CB121" i="99"/>
  <c r="AZ171" i="99"/>
  <c r="CA171" i="99" s="1"/>
  <c r="AK171" i="99" s="1"/>
  <c r="AZ179" i="98"/>
  <c r="CA179" i="98" s="1"/>
  <c r="AK179" i="98" s="1"/>
  <c r="AZ95" i="98"/>
  <c r="CA95" i="98" s="1"/>
  <c r="AK95" i="98" s="1"/>
  <c r="AZ107" i="98"/>
  <c r="CA107" i="98" s="1"/>
  <c r="AK107" i="98" s="1"/>
  <c r="AZ59" i="98"/>
  <c r="CA59" i="98" s="1"/>
  <c r="AK59" i="98" s="1"/>
  <c r="AZ77" i="98"/>
  <c r="CA77" i="98" s="1"/>
  <c r="AK77" i="98" s="1"/>
  <c r="AZ153" i="98"/>
  <c r="CA153" i="98" s="1"/>
  <c r="AK153" i="98" s="1"/>
  <c r="AZ217" i="98"/>
  <c r="CA217" i="98" s="1"/>
  <c r="AK217" i="98" s="1"/>
  <c r="AZ119" i="97"/>
  <c r="CA119" i="97" s="1"/>
  <c r="AK119" i="97" s="1"/>
  <c r="AZ59" i="97"/>
  <c r="CA59" i="97" s="1"/>
  <c r="AK59" i="97" s="1"/>
  <c r="CB191" i="97"/>
  <c r="AZ21" i="97"/>
  <c r="CA21" i="97" s="1"/>
  <c r="AK21" i="97" s="1"/>
  <c r="AZ227" i="97"/>
  <c r="CA227" i="97" s="1"/>
  <c r="AK227" i="97" s="1"/>
  <c r="AZ131" i="97"/>
  <c r="CA131" i="97" s="1"/>
  <c r="AK131" i="97" s="1"/>
  <c r="AZ89" i="97"/>
  <c r="CA89" i="97" s="1"/>
  <c r="AK89" i="97" s="1"/>
  <c r="AZ51" i="97"/>
  <c r="CA51" i="97" s="1"/>
  <c r="AK51" i="97" s="1"/>
  <c r="AZ53" i="97"/>
  <c r="CA53" i="97" s="1"/>
  <c r="AK53" i="97" s="1"/>
  <c r="CB113" i="97"/>
  <c r="AZ205" i="97"/>
  <c r="CA205" i="97" s="1"/>
  <c r="AK205" i="97" s="1"/>
  <c r="AZ55" i="96"/>
  <c r="CA55" i="96" s="1"/>
  <c r="AK55" i="96" s="1"/>
  <c r="AZ201" i="96"/>
  <c r="CA201" i="96" s="1"/>
  <c r="AK201" i="96" s="1"/>
  <c r="AZ127" i="96"/>
  <c r="CA127" i="96" s="1"/>
  <c r="AK127" i="96" s="1"/>
  <c r="CB117" i="96"/>
  <c r="AZ109" i="96"/>
  <c r="CA109" i="96" s="1"/>
  <c r="AK109" i="96" s="1"/>
  <c r="AZ153" i="96"/>
  <c r="CA153" i="96" s="1"/>
  <c r="AK153" i="96" s="1"/>
  <c r="AZ113" i="96"/>
  <c r="CA113" i="96" s="1"/>
  <c r="AK113" i="96" s="1"/>
  <c r="CB171" i="96"/>
  <c r="AZ171" i="96"/>
  <c r="CA171" i="96" s="1"/>
  <c r="AK171" i="96" s="1"/>
  <c r="AZ173" i="96"/>
  <c r="CA173" i="96" s="1"/>
  <c r="AK173" i="96" s="1"/>
  <c r="CB161" i="96"/>
  <c r="AZ205" i="96"/>
  <c r="CA205" i="96" s="1"/>
  <c r="AK205" i="96" s="1"/>
  <c r="AZ141" i="96"/>
  <c r="CA141" i="96" s="1"/>
  <c r="AK141" i="96" s="1"/>
  <c r="CB153" i="96"/>
  <c r="AZ151" i="95"/>
  <c r="CA151" i="95" s="1"/>
  <c r="AK151" i="95" s="1"/>
  <c r="AZ211" i="95"/>
  <c r="CA211" i="95" s="1"/>
  <c r="AK211" i="95" s="1"/>
  <c r="AZ161" i="95"/>
  <c r="CA161" i="95" s="1"/>
  <c r="AK161" i="95" s="1"/>
  <c r="CB161" i="95"/>
  <c r="AZ99" i="95"/>
  <c r="CA99" i="95" s="1"/>
  <c r="AK99" i="95" s="1"/>
  <c r="AZ111" i="94"/>
  <c r="CA111" i="94" s="1"/>
  <c r="AK111" i="94" s="1"/>
  <c r="AZ63" i="94"/>
  <c r="CA63" i="94" s="1"/>
  <c r="AK63" i="94" s="1"/>
  <c r="CB197" i="94"/>
  <c r="AZ135" i="94"/>
  <c r="CA135" i="94" s="1"/>
  <c r="AK135" i="94" s="1"/>
  <c r="CB159" i="94"/>
  <c r="AZ119" i="94"/>
  <c r="CA119" i="94" s="1"/>
  <c r="AK119" i="94" s="1"/>
  <c r="AZ87" i="94"/>
  <c r="CA87" i="94" s="1"/>
  <c r="AK87" i="94" s="1"/>
  <c r="CB63" i="94"/>
  <c r="CB245" i="94"/>
  <c r="AZ21" i="94"/>
  <c r="CA21" i="94" s="1"/>
  <c r="AK21" i="94" s="1"/>
  <c r="AZ161" i="94"/>
  <c r="CA161" i="94" s="1"/>
  <c r="AK161" i="94" s="1"/>
  <c r="AZ69" i="94"/>
  <c r="CA69" i="94" s="1"/>
  <c r="AK69" i="94" s="1"/>
  <c r="AZ93" i="94"/>
  <c r="CA93" i="94" s="1"/>
  <c r="AK93" i="94" s="1"/>
  <c r="AZ185" i="93"/>
  <c r="CA185" i="93" s="1"/>
  <c r="AK185" i="93" s="1"/>
  <c r="AZ151" i="93"/>
  <c r="CA151" i="93" s="1"/>
  <c r="AK151" i="93" s="1"/>
  <c r="AZ145" i="93"/>
  <c r="CA145" i="93" s="1"/>
  <c r="AK145" i="93" s="1"/>
  <c r="AZ115" i="93"/>
  <c r="CA115" i="93" s="1"/>
  <c r="AK115" i="93" s="1"/>
  <c r="AZ43" i="103"/>
  <c r="CA43" i="103" s="1"/>
  <c r="AK43" i="103" s="1"/>
  <c r="AZ43" i="102"/>
  <c r="CA43" i="102" s="1"/>
  <c r="AK43" i="102" s="1"/>
  <c r="CB45" i="100"/>
  <c r="AZ41" i="99"/>
  <c r="CA41" i="99" s="1"/>
  <c r="AK41" i="99" s="1"/>
  <c r="CB39" i="97"/>
  <c r="AZ41" i="97"/>
  <c r="CA41" i="97" s="1"/>
  <c r="AK41" i="97" s="1"/>
  <c r="CB219" i="103"/>
  <c r="AZ91" i="103"/>
  <c r="CA91" i="103" s="1"/>
  <c r="AK91" i="103" s="1"/>
  <c r="CB91" i="103"/>
  <c r="AZ219" i="102"/>
  <c r="CA219" i="102" s="1"/>
  <c r="AK219" i="102" s="1"/>
  <c r="AZ223" i="99"/>
  <c r="CA223" i="99" s="1"/>
  <c r="AK223" i="99" s="1"/>
  <c r="AZ221" i="98"/>
  <c r="CA221" i="98" s="1"/>
  <c r="AK221" i="98" s="1"/>
  <c r="CB221" i="97"/>
  <c r="AZ221" i="96"/>
  <c r="CA221" i="96" s="1"/>
  <c r="AK221" i="96" s="1"/>
  <c r="CB223" i="95"/>
  <c r="AZ27" i="100"/>
  <c r="CA27" i="100" s="1"/>
  <c r="AK27" i="100" s="1"/>
  <c r="AZ23" i="95"/>
  <c r="CA23" i="95" s="1"/>
  <c r="AK23" i="95" s="1"/>
  <c r="AZ25" i="93"/>
  <c r="CA25" i="93" s="1"/>
  <c r="AK25" i="93" s="1"/>
  <c r="AZ115" i="96"/>
  <c r="CA115" i="96" s="1"/>
  <c r="AK115" i="96" s="1"/>
  <c r="CB215" i="102"/>
  <c r="AZ57" i="93"/>
  <c r="CA57" i="93" s="1"/>
  <c r="AK57" i="93" s="1"/>
  <c r="AZ209" i="94"/>
  <c r="CA209" i="94" s="1"/>
  <c r="AK209" i="94" s="1"/>
  <c r="AZ83" i="93"/>
  <c r="CA83" i="93" s="1"/>
  <c r="AK83" i="93" s="1"/>
  <c r="AZ53" i="93"/>
  <c r="CA53" i="93" s="1"/>
  <c r="AK53" i="93" s="1"/>
  <c r="AZ91" i="95"/>
  <c r="CA91" i="95" s="1"/>
  <c r="AK91" i="95" s="1"/>
  <c r="CB113" i="95"/>
  <c r="CB221" i="96"/>
  <c r="CB145" i="96"/>
  <c r="AZ51" i="96"/>
  <c r="CA51" i="96" s="1"/>
  <c r="AK51" i="96" s="1"/>
  <c r="AZ209" i="98"/>
  <c r="CA209" i="98" s="1"/>
  <c r="AK209" i="98" s="1"/>
  <c r="AZ47" i="101"/>
  <c r="CA47" i="101" s="1"/>
  <c r="AK47" i="101" s="1"/>
  <c r="AZ217" i="96"/>
  <c r="CA217" i="96" s="1"/>
  <c r="AK217" i="96" s="1"/>
  <c r="CB211" i="97"/>
  <c r="CB97" i="97"/>
  <c r="CB159" i="98"/>
  <c r="AZ45" i="99"/>
  <c r="CA45" i="99" s="1"/>
  <c r="AK45" i="99" s="1"/>
  <c r="AZ149" i="100"/>
  <c r="CA149" i="100" s="1"/>
  <c r="AK149" i="100" s="1"/>
  <c r="AZ167" i="103"/>
  <c r="CA167" i="103" s="1"/>
  <c r="AK167" i="103" s="1"/>
  <c r="AZ231" i="97"/>
  <c r="CA231" i="97" s="1"/>
  <c r="AK231" i="97" s="1"/>
  <c r="CB55" i="102"/>
  <c r="AZ171" i="94"/>
  <c r="CA171" i="94" s="1"/>
  <c r="AK171" i="94" s="1"/>
  <c r="AZ181" i="100"/>
  <c r="CA181" i="100" s="1"/>
  <c r="AK181" i="100" s="1"/>
  <c r="AZ207" i="100"/>
  <c r="CA207" i="100" s="1"/>
  <c r="AK207" i="100" s="1"/>
  <c r="CB43" i="100"/>
  <c r="AZ173" i="95"/>
  <c r="CA173" i="95" s="1"/>
  <c r="AK173" i="95" s="1"/>
  <c r="AZ135" i="101"/>
  <c r="CA135" i="101" s="1"/>
  <c r="AK135" i="101" s="1"/>
  <c r="AZ99" i="94"/>
  <c r="CA99" i="94" s="1"/>
  <c r="AK99" i="94" s="1"/>
  <c r="CB81" i="97"/>
  <c r="AZ39" i="93"/>
  <c r="CA39" i="93" s="1"/>
  <c r="CB239" i="95"/>
  <c r="CB245" i="95"/>
  <c r="AZ133" i="95"/>
  <c r="CA133" i="95" s="1"/>
  <c r="AK133" i="95" s="1"/>
  <c r="AZ131" i="96"/>
  <c r="CA131" i="96" s="1"/>
  <c r="AK131" i="96" s="1"/>
  <c r="CB123" i="96"/>
  <c r="CB99" i="96"/>
  <c r="AZ87" i="96"/>
  <c r="CA87" i="96" s="1"/>
  <c r="AK87" i="96" s="1"/>
  <c r="AZ229" i="98"/>
  <c r="CA229" i="98" s="1"/>
  <c r="AK229" i="98" s="1"/>
  <c r="CB85" i="98"/>
  <c r="CB131" i="99"/>
  <c r="CB65" i="100"/>
  <c r="AZ127" i="101"/>
  <c r="CA127" i="101" s="1"/>
  <c r="AK127" i="101" s="1"/>
  <c r="AZ217" i="103"/>
  <c r="CA217" i="103" s="1"/>
  <c r="AK217" i="103" s="1"/>
  <c r="AZ233" i="103"/>
  <c r="CA233" i="103" s="1"/>
  <c r="AK233" i="103" s="1"/>
  <c r="AZ169" i="95"/>
  <c r="CA169" i="95" s="1"/>
  <c r="AK169" i="95" s="1"/>
  <c r="CB203" i="95"/>
  <c r="CB177" i="95"/>
  <c r="AZ111" i="97"/>
  <c r="CA111" i="97" s="1"/>
  <c r="AK111" i="97" s="1"/>
  <c r="CB99" i="97"/>
  <c r="AZ173" i="98"/>
  <c r="CA173" i="98" s="1"/>
  <c r="AK173" i="98" s="1"/>
  <c r="AZ141" i="100"/>
  <c r="CA141" i="100" s="1"/>
  <c r="AK141" i="100" s="1"/>
  <c r="CB133" i="101"/>
  <c r="AZ127" i="102"/>
  <c r="CA127" i="102" s="1"/>
  <c r="AK127" i="102" s="1"/>
  <c r="CB145" i="102"/>
  <c r="AZ89" i="103"/>
  <c r="CA89" i="103" s="1"/>
  <c r="AK89" i="103" s="1"/>
  <c r="AZ51" i="103"/>
  <c r="CA51" i="103" s="1"/>
  <c r="AK51" i="103" s="1"/>
  <c r="CB61" i="95"/>
  <c r="AZ141" i="94"/>
  <c r="CA141" i="94" s="1"/>
  <c r="AK141" i="94" s="1"/>
  <c r="AZ25" i="97"/>
  <c r="CA25" i="97" s="1"/>
  <c r="AK25" i="97" s="1"/>
  <c r="CB235" i="103"/>
  <c r="CB207" i="103"/>
  <c r="CB201" i="103"/>
  <c r="AZ165" i="103"/>
  <c r="CA165" i="103" s="1"/>
  <c r="AK165" i="103" s="1"/>
  <c r="AZ111" i="103"/>
  <c r="CA111" i="103" s="1"/>
  <c r="AK111" i="103" s="1"/>
  <c r="CB55" i="103"/>
  <c r="CB89" i="97"/>
  <c r="CB137" i="100"/>
  <c r="AZ187" i="97"/>
  <c r="CA187" i="97" s="1"/>
  <c r="AK187" i="97" s="1"/>
  <c r="AZ115" i="97"/>
  <c r="CA115" i="97" s="1"/>
  <c r="AK115" i="97" s="1"/>
  <c r="AZ83" i="97"/>
  <c r="CA83" i="97" s="1"/>
  <c r="AK83" i="97" s="1"/>
  <c r="CB91" i="99"/>
  <c r="AZ41" i="102"/>
  <c r="CA41" i="102" s="1"/>
  <c r="AK41" i="102" s="1"/>
  <c r="AZ187" i="94"/>
  <c r="CA187" i="94" s="1"/>
  <c r="AK187" i="94" s="1"/>
  <c r="CB175" i="94"/>
  <c r="CB155" i="101"/>
  <c r="CB41" i="97"/>
  <c r="AZ157" i="94"/>
  <c r="CA157" i="94" s="1"/>
  <c r="AK157" i="94" s="1"/>
  <c r="AZ147" i="94"/>
  <c r="CA147" i="94" s="1"/>
  <c r="AK147" i="94" s="1"/>
  <c r="AZ131" i="93"/>
  <c r="CA131" i="93" s="1"/>
  <c r="AK131" i="93" s="1"/>
  <c r="AZ113" i="94"/>
  <c r="CA113" i="94" s="1"/>
  <c r="AK113" i="94" s="1"/>
  <c r="AZ145" i="98"/>
  <c r="CA145" i="98" s="1"/>
  <c r="AK145" i="98" s="1"/>
  <c r="AZ149" i="97"/>
  <c r="CA149" i="97" s="1"/>
  <c r="AK149" i="97" s="1"/>
  <c r="AZ57" i="97"/>
  <c r="CA57" i="97" s="1"/>
  <c r="AK57" i="97" s="1"/>
  <c r="CB51" i="97"/>
  <c r="AZ23" i="97"/>
  <c r="CA23" i="97" s="1"/>
  <c r="AK23" i="97" s="1"/>
  <c r="AZ33" i="97"/>
  <c r="CA33" i="97" s="1"/>
  <c r="AK33" i="97" s="1"/>
  <c r="AZ163" i="99"/>
  <c r="CA163" i="99" s="1"/>
  <c r="AK163" i="99" s="1"/>
  <c r="AZ117" i="93"/>
  <c r="CA117" i="93" s="1"/>
  <c r="AK117" i="93" s="1"/>
  <c r="AZ27" i="93"/>
  <c r="CA27" i="93" s="1"/>
  <c r="AK27" i="93" s="1"/>
  <c r="AZ245" i="93"/>
  <c r="CA245" i="93" s="1"/>
  <c r="AK245" i="93" s="1"/>
  <c r="CB79" i="96"/>
  <c r="AZ161" i="96"/>
  <c r="CA161" i="96" s="1"/>
  <c r="AK161" i="96" s="1"/>
  <c r="AZ91" i="96"/>
  <c r="CA91" i="96" s="1"/>
  <c r="AK91" i="96" s="1"/>
  <c r="AZ121" i="99"/>
  <c r="CA121" i="99" s="1"/>
  <c r="AK121" i="99" s="1"/>
  <c r="CB109" i="101"/>
  <c r="AZ135" i="102"/>
  <c r="CA135" i="102" s="1"/>
  <c r="AK135" i="102" s="1"/>
  <c r="CB115" i="102"/>
  <c r="CB119" i="94"/>
  <c r="CB159" i="97"/>
  <c r="AZ101" i="99"/>
  <c r="CA101" i="99" s="1"/>
  <c r="AK101" i="99" s="1"/>
  <c r="AZ237" i="100"/>
  <c r="CA237" i="100" s="1"/>
  <c r="AK237" i="100" s="1"/>
  <c r="CB125" i="100"/>
  <c r="AZ169" i="102"/>
  <c r="CA169" i="102" s="1"/>
  <c r="AK169" i="102" s="1"/>
  <c r="AZ123" i="102"/>
  <c r="CA123" i="102" s="1"/>
  <c r="AK123" i="102" s="1"/>
  <c r="AZ61" i="103"/>
  <c r="CA61" i="103" s="1"/>
  <c r="AK61" i="103" s="1"/>
  <c r="CB221" i="98"/>
  <c r="CB225" i="97"/>
  <c r="CB231" i="99"/>
  <c r="AZ183" i="97"/>
  <c r="CA183" i="97" s="1"/>
  <c r="AK183" i="97" s="1"/>
  <c r="AZ209" i="97"/>
  <c r="CA209" i="97" s="1"/>
  <c r="AK209" i="97" s="1"/>
  <c r="CB179" i="100"/>
  <c r="CB113" i="101"/>
  <c r="CB157" i="101"/>
  <c r="AZ205" i="99"/>
  <c r="CA205" i="99" s="1"/>
  <c r="AK205" i="99" s="1"/>
  <c r="CB213" i="96"/>
  <c r="CB55" i="93"/>
  <c r="AZ105" i="93"/>
  <c r="CA105" i="93" s="1"/>
  <c r="AK105" i="93" s="1"/>
  <c r="CB71" i="94"/>
  <c r="AZ59" i="95"/>
  <c r="CA59" i="95" s="1"/>
  <c r="AK59" i="95" s="1"/>
  <c r="AZ169" i="96"/>
  <c r="CA169" i="96" s="1"/>
  <c r="AK169" i="96" s="1"/>
  <c r="AZ147" i="96"/>
  <c r="CA147" i="96" s="1"/>
  <c r="AK147" i="96" s="1"/>
  <c r="CB95" i="96"/>
  <c r="AZ245" i="98"/>
  <c r="CA245" i="98" s="1"/>
  <c r="AK245" i="98" s="1"/>
  <c r="CB77" i="98"/>
  <c r="AZ89" i="100"/>
  <c r="CA89" i="100" s="1"/>
  <c r="AK89" i="100" s="1"/>
  <c r="AZ243" i="101"/>
  <c r="CA243" i="101" s="1"/>
  <c r="AK243" i="101" s="1"/>
  <c r="AZ101" i="94"/>
  <c r="CA101" i="94" s="1"/>
  <c r="AK101" i="94" s="1"/>
  <c r="CB31" i="94"/>
  <c r="AZ31" i="94"/>
  <c r="CA31" i="94" s="1"/>
  <c r="AK31" i="94" s="1"/>
  <c r="CB153" i="98"/>
  <c r="CB225" i="101"/>
  <c r="CB89" i="102"/>
  <c r="CB125" i="103"/>
  <c r="CB185" i="103"/>
  <c r="AZ73" i="101"/>
  <c r="CA73" i="101" s="1"/>
  <c r="AK73" i="101" s="1"/>
  <c r="AZ71" i="101"/>
  <c r="CA71" i="101" s="1"/>
  <c r="AK71" i="101" s="1"/>
  <c r="CB119" i="98"/>
  <c r="CB177" i="98"/>
  <c r="CB151" i="98"/>
  <c r="CB127" i="94"/>
  <c r="CB237" i="93"/>
  <c r="AZ241" i="100"/>
  <c r="CA241" i="100" s="1"/>
  <c r="AK241" i="100" s="1"/>
  <c r="AZ21" i="93"/>
  <c r="CA21" i="93" s="1"/>
  <c r="AK21" i="93" s="1"/>
  <c r="AZ227" i="96"/>
  <c r="CA227" i="96" s="1"/>
  <c r="AK227" i="96" s="1"/>
  <c r="CB43" i="96"/>
  <c r="CB97" i="100"/>
  <c r="CB79" i="100"/>
  <c r="CB141" i="100"/>
  <c r="AZ93" i="101"/>
  <c r="CA93" i="101" s="1"/>
  <c r="AK93" i="101" s="1"/>
  <c r="AZ207" i="102"/>
  <c r="CA207" i="102" s="1"/>
  <c r="AK207" i="102" s="1"/>
  <c r="CB237" i="103"/>
  <c r="AZ219" i="94"/>
  <c r="CA219" i="94" s="1"/>
  <c r="AK219" i="94" s="1"/>
  <c r="AZ157" i="97"/>
  <c r="CA157" i="97" s="1"/>
  <c r="AK157" i="97" s="1"/>
  <c r="CB139" i="97"/>
  <c r="CB203" i="100"/>
  <c r="AZ171" i="102"/>
  <c r="CA171" i="102" s="1"/>
  <c r="AK171" i="102" s="1"/>
  <c r="AZ159" i="96"/>
  <c r="CA159" i="96" s="1"/>
  <c r="AK159" i="96" s="1"/>
  <c r="CB133" i="99"/>
  <c r="CB127" i="99"/>
  <c r="AZ27" i="99"/>
  <c r="CA27" i="99" s="1"/>
  <c r="AK27" i="99" s="1"/>
  <c r="CB219" i="94"/>
  <c r="CB127" i="95"/>
  <c r="CB241" i="98"/>
  <c r="CB55" i="98"/>
  <c r="CB229" i="100"/>
  <c r="AZ247" i="100"/>
  <c r="CA247" i="100" s="1"/>
  <c r="AK247" i="100" s="1"/>
  <c r="CB231" i="102"/>
  <c r="CB149" i="103"/>
  <c r="AZ77" i="95"/>
  <c r="CA77" i="95" s="1"/>
  <c r="AK77" i="95" s="1"/>
  <c r="AZ25" i="96"/>
  <c r="CA25" i="96" s="1"/>
  <c r="AK25" i="96" s="1"/>
  <c r="AZ103" i="97"/>
  <c r="CA103" i="97" s="1"/>
  <c r="AK103" i="97" s="1"/>
  <c r="AZ229" i="102"/>
  <c r="CA229" i="102" s="1"/>
  <c r="AK229" i="102" s="1"/>
  <c r="CB227" i="97"/>
  <c r="AZ93" i="99"/>
  <c r="CA93" i="99" s="1"/>
  <c r="AK93" i="99" s="1"/>
  <c r="AZ41" i="100"/>
  <c r="CA41" i="100" s="1"/>
  <c r="AK41" i="100" s="1"/>
  <c r="CB59" i="97"/>
  <c r="AZ29" i="102"/>
  <c r="CA29" i="102" s="1"/>
  <c r="AK29" i="102" s="1"/>
  <c r="CB59" i="101"/>
  <c r="CB169" i="93"/>
  <c r="AZ129" i="100"/>
  <c r="CA129" i="100" s="1"/>
  <c r="AK129" i="100" s="1"/>
  <c r="AZ119" i="100"/>
  <c r="CA119" i="100" s="1"/>
  <c r="AK119" i="100" s="1"/>
  <c r="AZ223" i="92"/>
  <c r="CA223" i="92" s="1"/>
  <c r="AK223" i="92" s="1"/>
  <c r="CB191" i="103"/>
  <c r="AZ35" i="103"/>
  <c r="CA35" i="103" s="1"/>
  <c r="AK35" i="103" s="1"/>
  <c r="CB43" i="103"/>
  <c r="CB25" i="103"/>
  <c r="AZ139" i="103"/>
  <c r="CA139" i="103" s="1"/>
  <c r="AK139" i="103" s="1"/>
  <c r="AZ41" i="103"/>
  <c r="CA41" i="103" s="1"/>
  <c r="AK41" i="103" s="1"/>
  <c r="AZ71" i="102"/>
  <c r="CA71" i="102" s="1"/>
  <c r="AK71" i="102" s="1"/>
  <c r="AZ235" i="102"/>
  <c r="CA235" i="102" s="1"/>
  <c r="AK235" i="102" s="1"/>
  <c r="CB23" i="102"/>
  <c r="AZ105" i="102"/>
  <c r="CA105" i="102" s="1"/>
  <c r="AK105" i="102" s="1"/>
  <c r="CB177" i="102"/>
  <c r="CB159" i="102"/>
  <c r="CB45" i="102"/>
  <c r="AZ61" i="102"/>
  <c r="CA61" i="102" s="1"/>
  <c r="AK61" i="102" s="1"/>
  <c r="CB105" i="102"/>
  <c r="AZ87" i="102"/>
  <c r="CA87" i="102" s="1"/>
  <c r="AK87" i="102" s="1"/>
  <c r="CB57" i="102"/>
  <c r="CB181" i="101"/>
  <c r="AZ63" i="101"/>
  <c r="CA63" i="101" s="1"/>
  <c r="AK63" i="101" s="1"/>
  <c r="CB229" i="101"/>
  <c r="AZ113" i="101"/>
  <c r="CA113" i="101" s="1"/>
  <c r="AK113" i="101" s="1"/>
  <c r="CB171" i="101"/>
  <c r="CB147" i="101"/>
  <c r="AZ43" i="101"/>
  <c r="CA43" i="101" s="1"/>
  <c r="AK43" i="101" s="1"/>
  <c r="AZ203" i="101"/>
  <c r="CA203" i="101" s="1"/>
  <c r="AK203" i="101" s="1"/>
  <c r="CB175" i="101"/>
  <c r="AZ55" i="101"/>
  <c r="CA55" i="101" s="1"/>
  <c r="AK55" i="101" s="1"/>
  <c r="AZ233" i="101"/>
  <c r="CA233" i="101" s="1"/>
  <c r="AK233" i="101" s="1"/>
  <c r="AZ103" i="101"/>
  <c r="CA103" i="101" s="1"/>
  <c r="AK103" i="101" s="1"/>
  <c r="CB89" i="101"/>
  <c r="CB233" i="101"/>
  <c r="AZ215" i="101"/>
  <c r="CA215" i="101" s="1"/>
  <c r="AK215" i="101" s="1"/>
  <c r="AZ25" i="101"/>
  <c r="CA25" i="101" s="1"/>
  <c r="AK25" i="101" s="1"/>
  <c r="CB195" i="101"/>
  <c r="AZ235" i="101"/>
  <c r="CA235" i="101" s="1"/>
  <c r="AK235" i="101" s="1"/>
  <c r="AZ91" i="101"/>
  <c r="CA91" i="101" s="1"/>
  <c r="AK91" i="101" s="1"/>
  <c r="CB149" i="100"/>
  <c r="CB129" i="100"/>
  <c r="CB57" i="100"/>
  <c r="AZ199" i="100"/>
  <c r="CA199" i="100" s="1"/>
  <c r="AK199" i="100" s="1"/>
  <c r="AZ43" i="100"/>
  <c r="CA43" i="100" s="1"/>
  <c r="AK43" i="100" s="1"/>
  <c r="CB109" i="100"/>
  <c r="CB95" i="100"/>
  <c r="AZ55" i="100"/>
  <c r="CA55" i="100" s="1"/>
  <c r="AK55" i="100" s="1"/>
  <c r="AZ75" i="100"/>
  <c r="CA75" i="100" s="1"/>
  <c r="AK75" i="100" s="1"/>
  <c r="AZ215" i="100"/>
  <c r="CA215" i="100" s="1"/>
  <c r="AK215" i="100" s="1"/>
  <c r="CB243" i="100"/>
  <c r="CB183" i="100"/>
  <c r="AZ171" i="100"/>
  <c r="CA171" i="100" s="1"/>
  <c r="AK171" i="100" s="1"/>
  <c r="CB161" i="100"/>
  <c r="CB147" i="100"/>
  <c r="AZ117" i="100"/>
  <c r="CA117" i="100" s="1"/>
  <c r="AK117" i="100" s="1"/>
  <c r="AZ59" i="100"/>
  <c r="CA59" i="100" s="1"/>
  <c r="AK59" i="100" s="1"/>
  <c r="AZ131" i="100"/>
  <c r="CA131" i="100" s="1"/>
  <c r="AK131" i="100" s="1"/>
  <c r="AZ231" i="100"/>
  <c r="CA231" i="100" s="1"/>
  <c r="AK231" i="100" s="1"/>
  <c r="AZ93" i="100"/>
  <c r="CA93" i="100" s="1"/>
  <c r="AK93" i="100" s="1"/>
  <c r="CB177" i="100"/>
  <c r="AZ57" i="100"/>
  <c r="CA57" i="100" s="1"/>
  <c r="AK57" i="100" s="1"/>
  <c r="CB215" i="100"/>
  <c r="CB181" i="100"/>
  <c r="AZ223" i="100"/>
  <c r="CA223" i="100" s="1"/>
  <c r="AK223" i="100" s="1"/>
  <c r="CB207" i="100"/>
  <c r="CB61" i="100"/>
  <c r="AZ153" i="99"/>
  <c r="CA153" i="99" s="1"/>
  <c r="AK153" i="99" s="1"/>
  <c r="CB151" i="99"/>
  <c r="AZ183" i="99"/>
  <c r="CA183" i="99" s="1"/>
  <c r="AK183" i="99" s="1"/>
  <c r="CB85" i="99"/>
  <c r="AZ91" i="99"/>
  <c r="CA91" i="99" s="1"/>
  <c r="AK91" i="99" s="1"/>
  <c r="AZ135" i="99"/>
  <c r="CA135" i="99" s="1"/>
  <c r="AK135" i="99" s="1"/>
  <c r="CB173" i="99"/>
  <c r="AZ81" i="99"/>
  <c r="CA81" i="99" s="1"/>
  <c r="AK81" i="99" s="1"/>
  <c r="CB225" i="99"/>
  <c r="CB27" i="99"/>
  <c r="AZ53" i="99"/>
  <c r="CA53" i="99" s="1"/>
  <c r="AK53" i="99" s="1"/>
  <c r="CB115" i="99"/>
  <c r="AZ83" i="99"/>
  <c r="CA83" i="99" s="1"/>
  <c r="AK83" i="99" s="1"/>
  <c r="AZ63" i="99"/>
  <c r="CA63" i="99" s="1"/>
  <c r="AK63" i="99" s="1"/>
  <c r="AZ219" i="99"/>
  <c r="CA219" i="99" s="1"/>
  <c r="AK219" i="99" s="1"/>
  <c r="CB227" i="99"/>
  <c r="AZ243" i="99"/>
  <c r="CA243" i="99" s="1"/>
  <c r="AK243" i="99" s="1"/>
  <c r="CB221" i="99"/>
  <c r="AZ215" i="99"/>
  <c r="CA215" i="99" s="1"/>
  <c r="AK215" i="99" s="1"/>
  <c r="CB203" i="99"/>
  <c r="CB149" i="99"/>
  <c r="AZ167" i="98"/>
  <c r="CA167" i="98" s="1"/>
  <c r="AK167" i="98" s="1"/>
  <c r="CB179" i="98"/>
  <c r="AZ85" i="98"/>
  <c r="CA85" i="98" s="1"/>
  <c r="AK85" i="98" s="1"/>
  <c r="AZ97" i="98"/>
  <c r="CA97" i="98" s="1"/>
  <c r="AK97" i="98" s="1"/>
  <c r="CB139" i="98"/>
  <c r="CB239" i="98"/>
  <c r="CB45" i="98"/>
  <c r="CB131" i="98"/>
  <c r="CB79" i="98"/>
  <c r="CB57" i="98"/>
  <c r="AZ83" i="98"/>
  <c r="CA83" i="98" s="1"/>
  <c r="AK83" i="98" s="1"/>
  <c r="AZ99" i="98"/>
  <c r="CA99" i="98" s="1"/>
  <c r="AK99" i="98" s="1"/>
  <c r="CB115" i="98"/>
  <c r="AZ169" i="98"/>
  <c r="CA169" i="98" s="1"/>
  <c r="AK169" i="98" s="1"/>
  <c r="AZ187" i="98"/>
  <c r="CA187" i="98" s="1"/>
  <c r="AK187" i="98" s="1"/>
  <c r="CB157" i="98"/>
  <c r="CB121" i="98"/>
  <c r="AZ151" i="98"/>
  <c r="CA151" i="98" s="1"/>
  <c r="AK151" i="98" s="1"/>
  <c r="AZ137" i="96"/>
  <c r="CA137" i="96" s="1"/>
  <c r="AK137" i="96" s="1"/>
  <c r="AZ233" i="96"/>
  <c r="CA233" i="96" s="1"/>
  <c r="AK233" i="96" s="1"/>
  <c r="AZ245" i="96"/>
  <c r="CA245" i="96" s="1"/>
  <c r="AK245" i="96" s="1"/>
  <c r="CB105" i="96"/>
  <c r="CB211" i="96"/>
  <c r="CB217" i="95"/>
  <c r="AZ145" i="95"/>
  <c r="CA145" i="95" s="1"/>
  <c r="AK145" i="95" s="1"/>
  <c r="AZ191" i="95"/>
  <c r="CA191" i="95" s="1"/>
  <c r="AK191" i="95" s="1"/>
  <c r="AZ209" i="95"/>
  <c r="CA209" i="95" s="1"/>
  <c r="AK209" i="95" s="1"/>
  <c r="CB117" i="95"/>
  <c r="CB63" i="95"/>
  <c r="CB197" i="95"/>
  <c r="AZ105" i="95"/>
  <c r="CA105" i="95" s="1"/>
  <c r="AK105" i="95" s="1"/>
  <c r="AZ83" i="95"/>
  <c r="CA83" i="95" s="1"/>
  <c r="AK83" i="95" s="1"/>
  <c r="AZ81" i="95"/>
  <c r="CA81" i="95" s="1"/>
  <c r="AK81" i="95" s="1"/>
  <c r="AZ159" i="95"/>
  <c r="CA159" i="95" s="1"/>
  <c r="AK159" i="95" s="1"/>
  <c r="CB139" i="95"/>
  <c r="AZ227" i="95"/>
  <c r="CA227" i="95" s="1"/>
  <c r="AK227" i="95" s="1"/>
  <c r="CB191" i="94"/>
  <c r="AZ109" i="94"/>
  <c r="CA109" i="94" s="1"/>
  <c r="AK109" i="94" s="1"/>
  <c r="AZ167" i="94"/>
  <c r="CA167" i="94" s="1"/>
  <c r="AK167" i="94" s="1"/>
  <c r="AZ37" i="94"/>
  <c r="CA37" i="94" s="1"/>
  <c r="AK37" i="94" s="1"/>
  <c r="AZ241" i="94"/>
  <c r="CA241" i="94" s="1"/>
  <c r="AK241" i="94" s="1"/>
  <c r="AZ191" i="94"/>
  <c r="CA191" i="94" s="1"/>
  <c r="AK191" i="94" s="1"/>
  <c r="AZ139" i="94"/>
  <c r="CA139" i="94" s="1"/>
  <c r="AK139" i="94" s="1"/>
  <c r="AZ55" i="94"/>
  <c r="CA55" i="94" s="1"/>
  <c r="AK55" i="94" s="1"/>
  <c r="AZ127" i="94"/>
  <c r="CA127" i="94" s="1"/>
  <c r="AK127" i="94" s="1"/>
  <c r="AZ205" i="94"/>
  <c r="CA205" i="94" s="1"/>
  <c r="AK205" i="94" s="1"/>
  <c r="AZ225" i="94"/>
  <c r="CA225" i="94" s="1"/>
  <c r="AK225" i="94" s="1"/>
  <c r="CB203" i="94"/>
  <c r="AZ217" i="94"/>
  <c r="CA217" i="94" s="1"/>
  <c r="AK217" i="94" s="1"/>
  <c r="CB151" i="94"/>
  <c r="AZ243" i="94"/>
  <c r="CA243" i="94" s="1"/>
  <c r="AK243" i="94" s="1"/>
  <c r="AZ145" i="94"/>
  <c r="CA145" i="94" s="1"/>
  <c r="AK145" i="94" s="1"/>
  <c r="AZ189" i="94"/>
  <c r="CA189" i="94" s="1"/>
  <c r="AK189" i="94" s="1"/>
  <c r="CB53" i="94"/>
  <c r="CB39" i="94"/>
  <c r="AZ159" i="93"/>
  <c r="CA159" i="93" s="1"/>
  <c r="AK159" i="93" s="1"/>
  <c r="AZ247" i="93"/>
  <c r="CA247" i="93" s="1"/>
  <c r="AK247" i="93" s="1"/>
  <c r="CB127" i="93"/>
  <c r="AZ219" i="93"/>
  <c r="CA219" i="93" s="1"/>
  <c r="AK219" i="93" s="1"/>
  <c r="AZ165" i="93"/>
  <c r="CA165" i="93" s="1"/>
  <c r="AK165" i="93" s="1"/>
  <c r="AZ215" i="93"/>
  <c r="CA215" i="93" s="1"/>
  <c r="AK215" i="93" s="1"/>
  <c r="CB127" i="100"/>
  <c r="CB241" i="92"/>
  <c r="CB227" i="93"/>
  <c r="CB99" i="93"/>
  <c r="AZ85" i="94"/>
  <c r="CA85" i="94" s="1"/>
  <c r="AK85" i="94" s="1"/>
  <c r="AZ185" i="94"/>
  <c r="CA185" i="94" s="1"/>
  <c r="AK185" i="94" s="1"/>
  <c r="CB157" i="94"/>
  <c r="AZ123" i="95"/>
  <c r="CA123" i="95" s="1"/>
  <c r="AK123" i="95" s="1"/>
  <c r="CB187" i="97"/>
  <c r="AZ45" i="98"/>
  <c r="CA45" i="98" s="1"/>
  <c r="AK45" i="98" s="1"/>
  <c r="CB223" i="98"/>
  <c r="AZ31" i="98"/>
  <c r="CA31" i="98" s="1"/>
  <c r="AK31" i="98" s="1"/>
  <c r="AZ115" i="98"/>
  <c r="CA115" i="98" s="1"/>
  <c r="AK115" i="98" s="1"/>
  <c r="AZ179" i="99"/>
  <c r="CA179" i="99" s="1"/>
  <c r="AK179" i="99" s="1"/>
  <c r="AZ147" i="100"/>
  <c r="CA147" i="100" s="1"/>
  <c r="AK147" i="100" s="1"/>
  <c r="AZ243" i="100"/>
  <c r="CA243" i="100" s="1"/>
  <c r="AK243" i="100" s="1"/>
  <c r="CB91" i="101"/>
  <c r="CB77" i="103"/>
  <c r="AZ151" i="94"/>
  <c r="CA151" i="94" s="1"/>
  <c r="AK151" i="94" s="1"/>
  <c r="AZ45" i="94"/>
  <c r="CA45" i="94" s="1"/>
  <c r="AK45" i="94" s="1"/>
  <c r="CB109" i="94"/>
  <c r="CB81" i="94"/>
  <c r="CB25" i="94"/>
  <c r="CB57" i="95"/>
  <c r="CB187" i="98"/>
  <c r="CB123" i="100"/>
  <c r="CB51" i="102"/>
  <c r="CB57" i="103"/>
  <c r="AZ175" i="103"/>
  <c r="CA175" i="103" s="1"/>
  <c r="AK175" i="103" s="1"/>
  <c r="CB173" i="96"/>
  <c r="AZ209" i="92"/>
  <c r="CA209" i="92" s="1"/>
  <c r="AK209" i="92" s="1"/>
  <c r="AZ241" i="92"/>
  <c r="CA241" i="92" s="1"/>
  <c r="AK241" i="92" s="1"/>
  <c r="CB225" i="98"/>
  <c r="CB203" i="101"/>
  <c r="AZ221" i="100"/>
  <c r="CA221" i="100" s="1"/>
  <c r="AK221" i="100" s="1"/>
  <c r="AZ203" i="100"/>
  <c r="CA203" i="100" s="1"/>
  <c r="AK203" i="100" s="1"/>
  <c r="CB247" i="99"/>
  <c r="CB239" i="97"/>
  <c r="CB237" i="97"/>
  <c r="CB229" i="97"/>
  <c r="CB219" i="97"/>
  <c r="AZ203" i="95"/>
  <c r="CA203" i="95" s="1"/>
  <c r="AK203" i="95" s="1"/>
  <c r="CB213" i="94"/>
  <c r="AZ183" i="101"/>
  <c r="CA183" i="101" s="1"/>
  <c r="AK183" i="101" s="1"/>
  <c r="AZ221" i="97"/>
  <c r="CA221" i="97" s="1"/>
  <c r="AK221" i="97" s="1"/>
  <c r="CB193" i="94"/>
  <c r="CB45" i="97"/>
  <c r="CB45" i="95"/>
  <c r="AZ213" i="95"/>
  <c r="CA213" i="95" s="1"/>
  <c r="AK213" i="95" s="1"/>
  <c r="CB247" i="94"/>
  <c r="AZ181" i="103"/>
  <c r="CA181" i="103" s="1"/>
  <c r="AK181" i="103" s="1"/>
  <c r="AZ171" i="95"/>
  <c r="CA171" i="95" s="1"/>
  <c r="AK171" i="95" s="1"/>
  <c r="AZ183" i="93"/>
  <c r="CA183" i="93" s="1"/>
  <c r="AK183" i="93" s="1"/>
  <c r="AZ25" i="100"/>
  <c r="CA25" i="100" s="1"/>
  <c r="AK25" i="100" s="1"/>
  <c r="AZ97" i="96"/>
  <c r="CA97" i="96" s="1"/>
  <c r="AK97" i="96" s="1"/>
  <c r="AZ45" i="100"/>
  <c r="CA45" i="100" s="1"/>
  <c r="AK45" i="100" s="1"/>
  <c r="AZ53" i="100"/>
  <c r="CA53" i="100" s="1"/>
  <c r="AK53" i="100" s="1"/>
  <c r="CB75" i="97"/>
  <c r="AZ195" i="93"/>
  <c r="CA195" i="93" s="1"/>
  <c r="AK195" i="93" s="1"/>
  <c r="CB79" i="93"/>
  <c r="CB209" i="93"/>
  <c r="CB135" i="94"/>
  <c r="AZ113" i="95"/>
  <c r="CA113" i="95" s="1"/>
  <c r="AK113" i="95" s="1"/>
  <c r="CB23" i="95"/>
  <c r="AZ21" i="95"/>
  <c r="CA21" i="95" s="1"/>
  <c r="AK21" i="95" s="1"/>
  <c r="AZ21" i="96"/>
  <c r="CA21" i="96" s="1"/>
  <c r="AK21" i="96" s="1"/>
  <c r="AZ231" i="99"/>
  <c r="CA231" i="99" s="1"/>
  <c r="AK231" i="99" s="1"/>
  <c r="CB219" i="99"/>
  <c r="AZ95" i="100"/>
  <c r="CA95" i="100" s="1"/>
  <c r="AK95" i="100" s="1"/>
  <c r="CB131" i="100"/>
  <c r="CB33" i="100"/>
  <c r="AZ175" i="101"/>
  <c r="CA175" i="101" s="1"/>
  <c r="AK175" i="101" s="1"/>
  <c r="AZ65" i="102"/>
  <c r="CA65" i="102" s="1"/>
  <c r="AK65" i="102" s="1"/>
  <c r="CB161" i="94"/>
  <c r="AZ197" i="95"/>
  <c r="CA197" i="95" s="1"/>
  <c r="AK197" i="95" s="1"/>
  <c r="AZ193" i="96"/>
  <c r="CA193" i="96" s="1"/>
  <c r="AK193" i="96" s="1"/>
  <c r="CB163" i="98"/>
  <c r="CB61" i="98"/>
  <c r="CB33" i="98"/>
  <c r="AZ97" i="99"/>
  <c r="CA97" i="99" s="1"/>
  <c r="AK97" i="99" s="1"/>
  <c r="CB57" i="99"/>
  <c r="AZ61" i="99"/>
  <c r="CA61" i="99" s="1"/>
  <c r="AK61" i="99" s="1"/>
  <c r="AZ47" i="99"/>
  <c r="CA47" i="99" s="1"/>
  <c r="AK47" i="99" s="1"/>
  <c r="AZ89" i="99"/>
  <c r="CA89" i="99" s="1"/>
  <c r="AK89" i="99" s="1"/>
  <c r="AZ33" i="99"/>
  <c r="CA33" i="99" s="1"/>
  <c r="AK33" i="99" s="1"/>
  <c r="AZ173" i="99"/>
  <c r="CA173" i="99" s="1"/>
  <c r="AK173" i="99" s="1"/>
  <c r="AZ225" i="100"/>
  <c r="CA225" i="100" s="1"/>
  <c r="AK225" i="100" s="1"/>
  <c r="AZ47" i="100"/>
  <c r="CA47" i="100" s="1"/>
  <c r="AK47" i="100" s="1"/>
  <c r="CB59" i="100"/>
  <c r="CB29" i="100"/>
  <c r="CB141" i="102"/>
  <c r="AZ117" i="95"/>
  <c r="CA117" i="95" s="1"/>
  <c r="AK117" i="95" s="1"/>
  <c r="CB165" i="103"/>
  <c r="CB125" i="93"/>
  <c r="CB115" i="93"/>
  <c r="CB159" i="93"/>
  <c r="CB201" i="93"/>
  <c r="CB183" i="93"/>
  <c r="AZ149" i="93"/>
  <c r="CA149" i="93" s="1"/>
  <c r="AK149" i="93" s="1"/>
  <c r="CB93" i="94"/>
  <c r="AZ193" i="94"/>
  <c r="CA193" i="94" s="1"/>
  <c r="AK193" i="94" s="1"/>
  <c r="CB99" i="95"/>
  <c r="CB195" i="95"/>
  <c r="CB39" i="95"/>
  <c r="AZ79" i="96"/>
  <c r="CA79" i="96" s="1"/>
  <c r="AK79" i="96" s="1"/>
  <c r="AZ195" i="99"/>
  <c r="CA195" i="99" s="1"/>
  <c r="AK195" i="99" s="1"/>
  <c r="AZ137" i="100"/>
  <c r="CA137" i="100" s="1"/>
  <c r="AK137" i="100" s="1"/>
  <c r="CB87" i="102"/>
  <c r="CB35" i="102"/>
  <c r="AZ33" i="102"/>
  <c r="CA33" i="102" s="1"/>
  <c r="AK33" i="102" s="1"/>
  <c r="CB61" i="102"/>
  <c r="AZ211" i="103"/>
  <c r="CA211" i="103" s="1"/>
  <c r="AK211" i="103" s="1"/>
  <c r="CB77" i="94"/>
  <c r="AZ177" i="94"/>
  <c r="CA177" i="94" s="1"/>
  <c r="AK177" i="94" s="1"/>
  <c r="AZ121" i="94"/>
  <c r="CA121" i="94" s="1"/>
  <c r="AK121" i="94" s="1"/>
  <c r="CB117" i="94"/>
  <c r="CB159" i="95"/>
  <c r="AZ97" i="97"/>
  <c r="CA97" i="97" s="1"/>
  <c r="AK97" i="97" s="1"/>
  <c r="CB107" i="97"/>
  <c r="CB145" i="98"/>
  <c r="AZ159" i="102"/>
  <c r="CA159" i="102" s="1"/>
  <c r="AK159" i="102" s="1"/>
  <c r="CB99" i="94"/>
  <c r="AZ57" i="94"/>
  <c r="CA57" i="94" s="1"/>
  <c r="AK57" i="94" s="1"/>
  <c r="CB49" i="94"/>
  <c r="AZ37" i="93"/>
  <c r="CA37" i="93" s="1"/>
  <c r="AK37" i="93" s="1"/>
  <c r="AZ33" i="93"/>
  <c r="CA33" i="93" s="1"/>
  <c r="AK33" i="93" s="1"/>
  <c r="AZ25" i="103"/>
  <c r="CA25" i="103" s="1"/>
  <c r="AK25" i="103" s="1"/>
  <c r="CB43" i="93"/>
  <c r="CB195" i="93"/>
  <c r="CB81" i="93"/>
  <c r="CB141" i="93"/>
  <c r="CB77" i="93"/>
  <c r="AZ39" i="94"/>
  <c r="CA39" i="94" s="1"/>
  <c r="AK39" i="94" s="1"/>
  <c r="CB187" i="94"/>
  <c r="AZ139" i="95"/>
  <c r="CA139" i="95" s="1"/>
  <c r="AK139" i="95" s="1"/>
  <c r="AZ99" i="96"/>
  <c r="CA99" i="96" s="1"/>
  <c r="AK99" i="96" s="1"/>
  <c r="CB45" i="96"/>
  <c r="CB165" i="96"/>
  <c r="CB157" i="97"/>
  <c r="CB171" i="98"/>
  <c r="CB111" i="98"/>
  <c r="AZ157" i="98"/>
  <c r="CA157" i="98" s="1"/>
  <c r="AK157" i="98" s="1"/>
  <c r="CB215" i="99"/>
  <c r="CB25" i="99"/>
  <c r="AZ133" i="99"/>
  <c r="CA133" i="99" s="1"/>
  <c r="AK133" i="99" s="1"/>
  <c r="CB181" i="99"/>
  <c r="CB105" i="100"/>
  <c r="CB103" i="101"/>
  <c r="AZ89" i="101"/>
  <c r="CA89" i="101" s="1"/>
  <c r="AK89" i="101" s="1"/>
  <c r="AZ89" i="102"/>
  <c r="CA89" i="102" s="1"/>
  <c r="AK89" i="102" s="1"/>
  <c r="CB103" i="94"/>
  <c r="AZ153" i="95"/>
  <c r="CA153" i="95" s="1"/>
  <c r="AK153" i="95" s="1"/>
  <c r="CB149" i="97"/>
  <c r="AZ151" i="97"/>
  <c r="CA151" i="97" s="1"/>
  <c r="AK151" i="97" s="1"/>
  <c r="AZ73" i="98"/>
  <c r="CA73" i="98" s="1"/>
  <c r="AK73" i="98" s="1"/>
  <c r="AZ121" i="98"/>
  <c r="CA121" i="98" s="1"/>
  <c r="AK121" i="98" s="1"/>
  <c r="CB147" i="103"/>
  <c r="CB239" i="102"/>
  <c r="AZ219" i="101"/>
  <c r="CA219" i="101" s="1"/>
  <c r="AK219" i="101" s="1"/>
  <c r="CB221" i="102"/>
  <c r="AZ227" i="101"/>
  <c r="CA227" i="101" s="1"/>
  <c r="AK227" i="101" s="1"/>
  <c r="CB211" i="99"/>
  <c r="AZ213" i="100"/>
  <c r="CA213" i="100" s="1"/>
  <c r="AK213" i="100" s="1"/>
  <c r="CB221" i="101"/>
  <c r="CB235" i="96"/>
  <c r="AZ211" i="96"/>
  <c r="CA211" i="96" s="1"/>
  <c r="AK211" i="96" s="1"/>
  <c r="CB225" i="93"/>
  <c r="AZ47" i="103"/>
  <c r="CA47" i="103" s="1"/>
  <c r="AK47" i="103" s="1"/>
  <c r="CB75" i="95"/>
  <c r="AZ107" i="96"/>
  <c r="CA107" i="96" s="1"/>
  <c r="AK107" i="96" s="1"/>
  <c r="AZ95" i="103"/>
  <c r="CA95" i="103" s="1"/>
  <c r="AK95" i="103" s="1"/>
  <c r="CB101" i="94"/>
  <c r="CB175" i="97"/>
  <c r="AZ23" i="100"/>
  <c r="CA23" i="100" s="1"/>
  <c r="AK23" i="100" s="1"/>
  <c r="CB83" i="97"/>
  <c r="AZ87" i="100"/>
  <c r="CA87" i="100" s="1"/>
  <c r="AK87" i="100" s="1"/>
  <c r="CB125" i="97"/>
  <c r="AZ21" i="99"/>
  <c r="CA21" i="99" s="1"/>
  <c r="AK21" i="99" s="1"/>
  <c r="CB183" i="94"/>
  <c r="AZ179" i="94"/>
  <c r="CA179" i="94" s="1"/>
  <c r="AK179" i="94" s="1"/>
  <c r="CB77" i="95"/>
  <c r="AZ149" i="102"/>
  <c r="CA149" i="102" s="1"/>
  <c r="AK149" i="102" s="1"/>
  <c r="AZ81" i="102"/>
  <c r="CA81" i="102" s="1"/>
  <c r="AK81" i="102" s="1"/>
  <c r="CB91" i="94"/>
  <c r="AZ111" i="93"/>
  <c r="CA111" i="93" s="1"/>
  <c r="AK111" i="93" s="1"/>
  <c r="AZ55" i="95"/>
  <c r="CA55" i="95" s="1"/>
  <c r="AK55" i="95" s="1"/>
  <c r="CB157" i="93"/>
  <c r="AZ121" i="93"/>
  <c r="CA121" i="93" s="1"/>
  <c r="AK121" i="93" s="1"/>
  <c r="AZ89" i="93"/>
  <c r="CA89" i="93" s="1"/>
  <c r="AK89" i="93" s="1"/>
  <c r="AZ161" i="100"/>
  <c r="CA161" i="100" s="1"/>
  <c r="AK161" i="100" s="1"/>
  <c r="CB239" i="96"/>
  <c r="AZ241" i="93"/>
  <c r="CA241" i="93" s="1"/>
  <c r="AK241" i="93" s="1"/>
  <c r="AZ41" i="93"/>
  <c r="CA41" i="93" s="1"/>
  <c r="AZ221" i="93"/>
  <c r="CA221" i="93" s="1"/>
  <c r="AK221" i="93" s="1"/>
  <c r="AZ221" i="94"/>
  <c r="CA221" i="94" s="1"/>
  <c r="AK221" i="94" s="1"/>
  <c r="CB241" i="95"/>
  <c r="AZ131" i="95"/>
  <c r="CA131" i="95" s="1"/>
  <c r="AK131" i="95" s="1"/>
  <c r="AZ147" i="95"/>
  <c r="CA147" i="95" s="1"/>
  <c r="AK147" i="95" s="1"/>
  <c r="AZ95" i="95"/>
  <c r="CA95" i="95" s="1"/>
  <c r="AK95" i="95" s="1"/>
  <c r="AZ49" i="95"/>
  <c r="CA49" i="95" s="1"/>
  <c r="AK49" i="95" s="1"/>
  <c r="CB93" i="96"/>
  <c r="CB205" i="97"/>
  <c r="CB91" i="98"/>
  <c r="AZ23" i="99"/>
  <c r="CA23" i="99" s="1"/>
  <c r="AK23" i="99" s="1"/>
  <c r="CB243" i="99"/>
  <c r="CB63" i="100"/>
  <c r="AZ111" i="100"/>
  <c r="CA111" i="100" s="1"/>
  <c r="AK111" i="100" s="1"/>
  <c r="CB117" i="100"/>
  <c r="CB149" i="101"/>
  <c r="AZ69" i="103"/>
  <c r="CA69" i="103" s="1"/>
  <c r="AK69" i="103" s="1"/>
  <c r="CB93" i="95"/>
  <c r="CB193" i="97"/>
  <c r="AZ207" i="97"/>
  <c r="CA207" i="97" s="1"/>
  <c r="AK207" i="97" s="1"/>
  <c r="AZ91" i="97"/>
  <c r="CA91" i="97" s="1"/>
  <c r="AK91" i="97" s="1"/>
  <c r="AZ27" i="98"/>
  <c r="CA27" i="98" s="1"/>
  <c r="AK27" i="98" s="1"/>
  <c r="CB105" i="103"/>
  <c r="CB155" i="102"/>
  <c r="CB139" i="94"/>
  <c r="CB33" i="94"/>
  <c r="AZ49" i="93"/>
  <c r="CA49" i="93" s="1"/>
  <c r="AK49" i="93" s="1"/>
  <c r="CB249" i="93"/>
  <c r="AZ227" i="93"/>
  <c r="CA227" i="93" s="1"/>
  <c r="AK227" i="93" s="1"/>
  <c r="AZ175" i="94"/>
  <c r="CA175" i="94" s="1"/>
  <c r="AK175" i="94" s="1"/>
  <c r="CB241" i="96"/>
  <c r="CB103" i="96"/>
  <c r="CB109" i="96"/>
  <c r="AZ81" i="97"/>
  <c r="CA81" i="97" s="1"/>
  <c r="AK81" i="97" s="1"/>
  <c r="AZ221" i="99"/>
  <c r="CA221" i="99" s="1"/>
  <c r="AK221" i="99" s="1"/>
  <c r="CB41" i="101"/>
  <c r="CB97" i="102"/>
  <c r="AZ177" i="102"/>
  <c r="CA177" i="102" s="1"/>
  <c r="AK177" i="102" s="1"/>
  <c r="CB181" i="95"/>
  <c r="AZ105" i="98"/>
  <c r="CA105" i="98" s="1"/>
  <c r="AK105" i="98" s="1"/>
  <c r="AZ71" i="99"/>
  <c r="CA71" i="99" s="1"/>
  <c r="AK71" i="99" s="1"/>
  <c r="CB155" i="100"/>
  <c r="AZ195" i="100"/>
  <c r="CA195" i="100" s="1"/>
  <c r="AK195" i="100" s="1"/>
  <c r="AZ195" i="101"/>
  <c r="CA195" i="101" s="1"/>
  <c r="AK195" i="101" s="1"/>
  <c r="AZ25" i="94"/>
  <c r="CA25" i="94" s="1"/>
  <c r="AK25" i="94" s="1"/>
  <c r="CB71" i="95"/>
  <c r="AZ235" i="95"/>
  <c r="CA235" i="95" s="1"/>
  <c r="AK235" i="95" s="1"/>
  <c r="AZ69" i="102"/>
  <c r="CA69" i="102" s="1"/>
  <c r="AK69" i="102" s="1"/>
  <c r="CB137" i="96"/>
  <c r="CB245" i="102"/>
  <c r="CB221" i="100"/>
  <c r="AZ225" i="101"/>
  <c r="CA225" i="101" s="1"/>
  <c r="AK225" i="101" s="1"/>
  <c r="CB187" i="95"/>
  <c r="AZ201" i="97"/>
  <c r="CA201" i="97" s="1"/>
  <c r="AK201" i="97" s="1"/>
  <c r="CB185" i="96"/>
  <c r="AZ135" i="96"/>
  <c r="CA135" i="96" s="1"/>
  <c r="AK135" i="96" s="1"/>
  <c r="CB83" i="94"/>
  <c r="CB83" i="98"/>
  <c r="AZ105" i="100"/>
  <c r="CA105" i="100" s="1"/>
  <c r="AK105" i="100" s="1"/>
  <c r="AZ193" i="101"/>
  <c r="CA193" i="101" s="1"/>
  <c r="AK193" i="101" s="1"/>
  <c r="AZ233" i="99"/>
  <c r="CA233" i="99" s="1"/>
  <c r="AK233" i="99" s="1"/>
  <c r="AZ93" i="103"/>
  <c r="CA93" i="103" s="1"/>
  <c r="AK93" i="103" s="1"/>
  <c r="CB81" i="103"/>
  <c r="CB153" i="102"/>
  <c r="CB115" i="97"/>
  <c r="CB99" i="100"/>
  <c r="AZ61" i="100"/>
  <c r="CA61" i="100" s="1"/>
  <c r="AK61" i="100" s="1"/>
  <c r="CB57" i="97"/>
  <c r="AZ197" i="94"/>
  <c r="CA197" i="94" s="1"/>
  <c r="AK197" i="94" s="1"/>
  <c r="AZ165" i="94"/>
  <c r="CA165" i="94" s="1"/>
  <c r="AK165" i="94" s="1"/>
  <c r="CB59" i="95"/>
  <c r="AZ45" i="102"/>
  <c r="CA45" i="102" s="1"/>
  <c r="AK45" i="102" s="1"/>
  <c r="AZ123" i="94"/>
  <c r="CA123" i="94" s="1"/>
  <c r="AK123" i="94" s="1"/>
  <c r="AZ97" i="94"/>
  <c r="CA97" i="94" s="1"/>
  <c r="AK97" i="94" s="1"/>
  <c r="AZ61" i="94"/>
  <c r="CA61" i="94" s="1"/>
  <c r="AK61" i="94" s="1"/>
  <c r="AZ41" i="94"/>
  <c r="CA41" i="94" s="1"/>
  <c r="AK41" i="94" s="1"/>
  <c r="CB113" i="96"/>
  <c r="AZ65" i="99"/>
  <c r="CA65" i="99" s="1"/>
  <c r="AK65" i="99" s="1"/>
  <c r="AZ235" i="100"/>
  <c r="CA235" i="100" s="1"/>
  <c r="AK235" i="100" s="1"/>
  <c r="CB133" i="100"/>
  <c r="AZ41" i="101"/>
  <c r="CA41" i="101" s="1"/>
  <c r="AK41" i="101" s="1"/>
  <c r="CB209" i="102"/>
  <c r="CB111" i="103"/>
  <c r="AZ107" i="95"/>
  <c r="CA107" i="95" s="1"/>
  <c r="AK107" i="95" s="1"/>
  <c r="AZ81" i="96"/>
  <c r="CA81" i="96" s="1"/>
  <c r="AK81" i="96" s="1"/>
  <c r="AZ105" i="96"/>
  <c r="CA105" i="96" s="1"/>
  <c r="AK105" i="96" s="1"/>
  <c r="AZ203" i="96"/>
  <c r="CA203" i="96" s="1"/>
  <c r="AK203" i="96" s="1"/>
  <c r="AZ67" i="97"/>
  <c r="CA67" i="97" s="1"/>
  <c r="AK67" i="97" s="1"/>
  <c r="CB29" i="103"/>
  <c r="CB73" i="99"/>
  <c r="CB217" i="99"/>
  <c r="AZ237" i="98"/>
  <c r="CA237" i="98" s="1"/>
  <c r="AK237" i="98" s="1"/>
  <c r="AZ219" i="96"/>
  <c r="CA219" i="96" s="1"/>
  <c r="AK219" i="96" s="1"/>
  <c r="CB119" i="92"/>
  <c r="AZ113" i="92"/>
  <c r="CA113" i="92" s="1"/>
  <c r="AK113" i="92" s="1"/>
  <c r="AZ71" i="97"/>
  <c r="CA71" i="97" s="1"/>
  <c r="AK71" i="97" s="1"/>
  <c r="CB75" i="100"/>
  <c r="AZ203" i="94"/>
  <c r="CA203" i="94" s="1"/>
  <c r="AK203" i="94" s="1"/>
  <c r="AZ65" i="101"/>
  <c r="CA65" i="101" s="1"/>
  <c r="AK65" i="101" s="1"/>
  <c r="AZ215" i="102"/>
  <c r="CA215" i="102" s="1"/>
  <c r="AK215" i="102" s="1"/>
  <c r="CB145" i="101"/>
  <c r="CB247" i="100"/>
  <c r="CB231" i="100"/>
  <c r="AZ239" i="99"/>
  <c r="CA239" i="99" s="1"/>
  <c r="AK239" i="99" s="1"/>
  <c r="CB229" i="99"/>
  <c r="AZ245" i="97"/>
  <c r="CA245" i="97" s="1"/>
  <c r="AK245" i="97" s="1"/>
  <c r="CB203" i="97"/>
  <c r="AZ203" i="99"/>
  <c r="CA203" i="99" s="1"/>
  <c r="AK203" i="99" s="1"/>
  <c r="AZ183" i="100"/>
  <c r="CA183" i="100" s="1"/>
  <c r="AK183" i="100" s="1"/>
  <c r="CB171" i="99"/>
  <c r="CB183" i="97"/>
  <c r="AZ241" i="96"/>
  <c r="CA241" i="96" s="1"/>
  <c r="AK241" i="96" s="1"/>
  <c r="AZ47" i="98"/>
  <c r="CA47" i="98" s="1"/>
  <c r="AK47" i="98" s="1"/>
  <c r="AZ221" i="92"/>
  <c r="CA221" i="92" s="1"/>
  <c r="AK221" i="92" s="1"/>
  <c r="CB221" i="92"/>
  <c r="AZ215" i="94"/>
  <c r="CA215" i="94" s="1"/>
  <c r="AK215" i="94" s="1"/>
  <c r="AZ211" i="92"/>
  <c r="CA211" i="92" s="1"/>
  <c r="AK211" i="92" s="1"/>
  <c r="CB249" i="92"/>
  <c r="CB209" i="92"/>
  <c r="CB151" i="93"/>
  <c r="CB163" i="93"/>
  <c r="AZ127" i="93"/>
  <c r="CA127" i="93" s="1"/>
  <c r="AK127" i="93" s="1"/>
  <c r="AZ75" i="93"/>
  <c r="CA75" i="93" s="1"/>
  <c r="AK75" i="93" s="1"/>
  <c r="AZ223" i="93"/>
  <c r="CA223" i="93" s="1"/>
  <c r="AK223" i="93" s="1"/>
  <c r="AZ125" i="93"/>
  <c r="CA125" i="93" s="1"/>
  <c r="AK125" i="93" s="1"/>
  <c r="AZ213" i="94"/>
  <c r="CA213" i="94" s="1"/>
  <c r="AK213" i="94" s="1"/>
  <c r="CB167" i="94"/>
  <c r="AZ177" i="95"/>
  <c r="CA177" i="95" s="1"/>
  <c r="AK177" i="95" s="1"/>
  <c r="AZ183" i="95"/>
  <c r="CA183" i="95" s="1"/>
  <c r="AK183" i="95" s="1"/>
  <c r="AZ127" i="95"/>
  <c r="CA127" i="95" s="1"/>
  <c r="AK127" i="95" s="1"/>
  <c r="AZ57" i="95"/>
  <c r="CA57" i="95" s="1"/>
  <c r="AK57" i="95" s="1"/>
  <c r="CB97" i="96"/>
  <c r="AZ75" i="97"/>
  <c r="CA75" i="97" s="1"/>
  <c r="AK75" i="97" s="1"/>
  <c r="CB245" i="97"/>
  <c r="AZ211" i="97"/>
  <c r="CA211" i="97" s="1"/>
  <c r="AK211" i="97" s="1"/>
  <c r="AZ239" i="98"/>
  <c r="CA239" i="98" s="1"/>
  <c r="AK239" i="98" s="1"/>
  <c r="CB105" i="98"/>
  <c r="CB73" i="98"/>
  <c r="AZ225" i="99"/>
  <c r="CA225" i="99" s="1"/>
  <c r="AK225" i="99" s="1"/>
  <c r="AZ85" i="99"/>
  <c r="CA85" i="99" s="1"/>
  <c r="AK85" i="99" s="1"/>
  <c r="AZ247" i="99"/>
  <c r="CA247" i="99" s="1"/>
  <c r="AK247" i="99" s="1"/>
  <c r="AZ133" i="100"/>
  <c r="CA133" i="100" s="1"/>
  <c r="AK133" i="100" s="1"/>
  <c r="CB111" i="100"/>
  <c r="CB29" i="101"/>
  <c r="CB201" i="102"/>
  <c r="CB197" i="102"/>
  <c r="AZ245" i="102"/>
  <c r="CA245" i="102" s="1"/>
  <c r="AK245" i="102" s="1"/>
  <c r="CB235" i="102"/>
  <c r="CB219" i="102"/>
  <c r="CB77" i="102"/>
  <c r="AZ223" i="103"/>
  <c r="CA223" i="103" s="1"/>
  <c r="AK223" i="103" s="1"/>
  <c r="CB213" i="103"/>
  <c r="CB121" i="103"/>
  <c r="CB85" i="94"/>
  <c r="AZ107" i="94"/>
  <c r="CA107" i="94" s="1"/>
  <c r="AK107" i="94" s="1"/>
  <c r="AZ79" i="94"/>
  <c r="CA79" i="94" s="1"/>
  <c r="AK79" i="94" s="1"/>
  <c r="CB69" i="94"/>
  <c r="CB241" i="94"/>
  <c r="CB113" i="94"/>
  <c r="CB61" i="94"/>
  <c r="AZ219" i="97"/>
  <c r="CA219" i="97" s="1"/>
  <c r="AK219" i="97" s="1"/>
  <c r="CB127" i="97"/>
  <c r="AZ203" i="98"/>
  <c r="CA203" i="98" s="1"/>
  <c r="AK203" i="98" s="1"/>
  <c r="AZ197" i="98"/>
  <c r="CA197" i="98" s="1"/>
  <c r="AK197" i="98" s="1"/>
  <c r="CB109" i="98"/>
  <c r="CB59" i="98"/>
  <c r="AZ43" i="98"/>
  <c r="CA43" i="98" s="1"/>
  <c r="AK43" i="98" s="1"/>
  <c r="CB39" i="98"/>
  <c r="AZ81" i="103"/>
  <c r="CA81" i="103" s="1"/>
  <c r="AK81" i="103" s="1"/>
  <c r="CB69" i="95"/>
  <c r="CB69" i="93"/>
  <c r="CB67" i="95"/>
  <c r="AZ63" i="97"/>
  <c r="CA63" i="97" s="1"/>
  <c r="AK63" i="97" s="1"/>
  <c r="CB123" i="93"/>
  <c r="AZ69" i="97"/>
  <c r="CA69" i="97" s="1"/>
  <c r="AK69" i="97" s="1"/>
  <c r="CB137" i="97"/>
  <c r="CB25" i="97"/>
  <c r="AZ179" i="102"/>
  <c r="CA179" i="102" s="1"/>
  <c r="AK179" i="102" s="1"/>
  <c r="CB237" i="102"/>
  <c r="CB155" i="94"/>
  <c r="AZ227" i="102"/>
  <c r="CA227" i="102" s="1"/>
  <c r="AK227" i="102" s="1"/>
  <c r="CB143" i="94"/>
  <c r="AZ213" i="99"/>
  <c r="CA213" i="99" s="1"/>
  <c r="AK213" i="99" s="1"/>
  <c r="AZ181" i="98"/>
  <c r="CA181" i="98" s="1"/>
  <c r="AK181" i="98" s="1"/>
  <c r="CB235" i="97"/>
  <c r="CB209" i="97"/>
  <c r="CB223" i="96"/>
  <c r="CB203" i="96"/>
  <c r="CB215" i="95"/>
  <c r="CB207" i="95"/>
  <c r="AZ249" i="93"/>
  <c r="CA249" i="93" s="1"/>
  <c r="AK249" i="93" s="1"/>
  <c r="CB219" i="93"/>
  <c r="AZ199" i="101"/>
  <c r="CA199" i="101" s="1"/>
  <c r="AK199" i="101" s="1"/>
  <c r="AZ177" i="100"/>
  <c r="CA177" i="100" s="1"/>
  <c r="AK177" i="100" s="1"/>
  <c r="AZ149" i="99"/>
  <c r="CA149" i="99" s="1"/>
  <c r="AK149" i="99" s="1"/>
  <c r="CB191" i="102"/>
  <c r="CB211" i="92"/>
  <c r="AZ239" i="92"/>
  <c r="CA239" i="92" s="1"/>
  <c r="AK239" i="92" s="1"/>
  <c r="AZ65" i="93"/>
  <c r="CA65" i="93" s="1"/>
  <c r="AK65" i="93" s="1"/>
  <c r="CB235" i="93"/>
  <c r="CB89" i="93"/>
  <c r="AZ59" i="93"/>
  <c r="CA59" i="93" s="1"/>
  <c r="AK59" i="93" s="1"/>
  <c r="AZ83" i="94"/>
  <c r="CA83" i="94" s="1"/>
  <c r="AK83" i="94" s="1"/>
  <c r="AZ81" i="94"/>
  <c r="CA81" i="94" s="1"/>
  <c r="AK81" i="94" s="1"/>
  <c r="AZ71" i="94"/>
  <c r="CA71" i="94" s="1"/>
  <c r="AK71" i="94" s="1"/>
  <c r="AZ217" i="95"/>
  <c r="CA217" i="95" s="1"/>
  <c r="AK217" i="95" s="1"/>
  <c r="CB135" i="96"/>
  <c r="AZ179" i="96"/>
  <c r="CA179" i="96" s="1"/>
  <c r="AK179" i="96" s="1"/>
  <c r="CB53" i="97"/>
  <c r="AZ225" i="98"/>
  <c r="CA225" i="98" s="1"/>
  <c r="AK225" i="98" s="1"/>
  <c r="AZ31" i="99"/>
  <c r="CA31" i="99" s="1"/>
  <c r="AK31" i="99" s="1"/>
  <c r="AZ127" i="100"/>
  <c r="CA127" i="100" s="1"/>
  <c r="AK127" i="100" s="1"/>
  <c r="CB171" i="100"/>
  <c r="CB135" i="101"/>
  <c r="AZ241" i="101"/>
  <c r="CA241" i="101" s="1"/>
  <c r="AK241" i="101" s="1"/>
  <c r="AZ207" i="101"/>
  <c r="CA207" i="101" s="1"/>
  <c r="AK207" i="101" s="1"/>
  <c r="AZ49" i="101"/>
  <c r="CA49" i="101" s="1"/>
  <c r="AK49" i="101" s="1"/>
  <c r="AZ131" i="101"/>
  <c r="CA131" i="101" s="1"/>
  <c r="AK131" i="101" s="1"/>
  <c r="CB45" i="101"/>
  <c r="CB133" i="102"/>
  <c r="AZ209" i="102"/>
  <c r="CA209" i="102" s="1"/>
  <c r="AK209" i="102" s="1"/>
  <c r="AZ121" i="102"/>
  <c r="CA121" i="102" s="1"/>
  <c r="AK121" i="102" s="1"/>
  <c r="CB47" i="102"/>
  <c r="AZ73" i="102"/>
  <c r="CA73" i="102" s="1"/>
  <c r="AK73" i="102" s="1"/>
  <c r="AZ131" i="102"/>
  <c r="CA131" i="102" s="1"/>
  <c r="AK131" i="102" s="1"/>
  <c r="CB131" i="103"/>
  <c r="CB41" i="94"/>
  <c r="CB169" i="97"/>
  <c r="CB25" i="98"/>
  <c r="CB233" i="98"/>
  <c r="AZ193" i="99"/>
  <c r="CA193" i="99" s="1"/>
  <c r="AK193" i="99" s="1"/>
  <c r="AZ43" i="99"/>
  <c r="CA43" i="99" s="1"/>
  <c r="AK43" i="99" s="1"/>
  <c r="AZ233" i="97"/>
  <c r="CA233" i="97" s="1"/>
  <c r="AK233" i="97" s="1"/>
  <c r="AZ65" i="98"/>
  <c r="CA65" i="98" s="1"/>
  <c r="AK65" i="98" s="1"/>
  <c r="AZ219" i="95"/>
  <c r="CA219" i="95" s="1"/>
  <c r="AK219" i="95" s="1"/>
  <c r="CB195" i="99"/>
  <c r="AZ73" i="100"/>
  <c r="CA73" i="100" s="1"/>
  <c r="AK73" i="100" s="1"/>
  <c r="AZ75" i="101"/>
  <c r="CA75" i="101" s="1"/>
  <c r="AK75" i="101" s="1"/>
  <c r="CB141" i="94"/>
  <c r="CB27" i="101"/>
  <c r="CB73" i="101"/>
  <c r="AZ149" i="96"/>
  <c r="CA149" i="96" s="1"/>
  <c r="AK149" i="96" s="1"/>
  <c r="AZ225" i="102"/>
  <c r="CA225" i="102" s="1"/>
  <c r="AK225" i="102" s="1"/>
  <c r="CB241" i="102"/>
  <c r="CB227" i="95"/>
  <c r="CB213" i="102"/>
  <c r="AZ209" i="99"/>
  <c r="CA209" i="99" s="1"/>
  <c r="AK209" i="99" s="1"/>
  <c r="CB209" i="100"/>
  <c r="AZ215" i="97"/>
  <c r="CA215" i="97" s="1"/>
  <c r="AK215" i="97" s="1"/>
  <c r="AZ231" i="101"/>
  <c r="CA231" i="101" s="1"/>
  <c r="AK231" i="101" s="1"/>
  <c r="CB211" i="101"/>
  <c r="CB207" i="96"/>
  <c r="CB207" i="97"/>
  <c r="AZ185" i="96"/>
  <c r="CA185" i="96" s="1"/>
  <c r="AK185" i="96" s="1"/>
  <c r="AZ45" i="97"/>
  <c r="CA45" i="97" s="1"/>
  <c r="AK45" i="97" s="1"/>
  <c r="AZ117" i="92"/>
  <c r="CA117" i="92" s="1"/>
  <c r="AK117" i="92" s="1"/>
  <c r="AZ225" i="93"/>
  <c r="CA225" i="93" s="1"/>
  <c r="AK225" i="93" s="1"/>
  <c r="CB121" i="93"/>
  <c r="CB45" i="94"/>
  <c r="CB147" i="94"/>
  <c r="CB97" i="94"/>
  <c r="AZ137" i="94"/>
  <c r="CA137" i="94" s="1"/>
  <c r="AK137" i="94" s="1"/>
  <c r="AZ229" i="95"/>
  <c r="CA229" i="95" s="1"/>
  <c r="AK229" i="95" s="1"/>
  <c r="AZ111" i="96"/>
  <c r="CA111" i="96" s="1"/>
  <c r="AK111" i="96" s="1"/>
  <c r="CB115" i="96"/>
  <c r="AZ183" i="96"/>
  <c r="CA183" i="96" s="1"/>
  <c r="AK183" i="96" s="1"/>
  <c r="AZ191" i="98"/>
  <c r="CA191" i="98" s="1"/>
  <c r="AK191" i="98" s="1"/>
  <c r="AZ211" i="99"/>
  <c r="CA211" i="99" s="1"/>
  <c r="AK211" i="99" s="1"/>
  <c r="CB163" i="99"/>
  <c r="AZ65" i="100"/>
  <c r="CA65" i="100" s="1"/>
  <c r="AK65" i="100" s="1"/>
  <c r="CB25" i="100"/>
  <c r="CB93" i="100"/>
  <c r="CB43" i="101"/>
  <c r="CB215" i="101"/>
  <c r="CB205" i="101"/>
  <c r="CB229" i="102"/>
  <c r="AZ63" i="102"/>
  <c r="CA63" i="102" s="1"/>
  <c r="AK63" i="102" s="1"/>
  <c r="AZ25" i="95"/>
  <c r="CA25" i="95" s="1"/>
  <c r="AK25" i="95" s="1"/>
  <c r="AZ71" i="96"/>
  <c r="CA71" i="96" s="1"/>
  <c r="AK71" i="96" s="1"/>
  <c r="CB139" i="96"/>
  <c r="AZ229" i="96"/>
  <c r="CA229" i="96" s="1"/>
  <c r="AK229" i="96" s="1"/>
  <c r="CB219" i="96"/>
  <c r="CB201" i="96"/>
  <c r="CB27" i="96"/>
  <c r="CB217" i="97"/>
  <c r="CB197" i="97"/>
  <c r="AZ93" i="97"/>
  <c r="CA93" i="97" s="1"/>
  <c r="AK93" i="97" s="1"/>
  <c r="CB41" i="99"/>
  <c r="AZ59" i="103"/>
  <c r="CA59" i="103" s="1"/>
  <c r="AK59" i="103" s="1"/>
  <c r="AZ193" i="103"/>
  <c r="CA193" i="103" s="1"/>
  <c r="AK193" i="103" s="1"/>
  <c r="AZ153" i="94"/>
  <c r="CA153" i="94" s="1"/>
  <c r="AK153" i="94" s="1"/>
  <c r="AZ239" i="102"/>
  <c r="CA239" i="102" s="1"/>
  <c r="AK239" i="102" s="1"/>
  <c r="CB143" i="93"/>
  <c r="AZ85" i="93"/>
  <c r="CA85" i="93" s="1"/>
  <c r="AK85" i="93" s="1"/>
  <c r="AZ51" i="93"/>
  <c r="CA51" i="93" s="1"/>
  <c r="AK51" i="93" s="1"/>
  <c r="CB185" i="94"/>
  <c r="CB217" i="94"/>
  <c r="CB225" i="94"/>
  <c r="AZ73" i="94"/>
  <c r="CA73" i="94" s="1"/>
  <c r="AK73" i="94" s="1"/>
  <c r="AZ249" i="94"/>
  <c r="CA249" i="94" s="1"/>
  <c r="AK249" i="94" s="1"/>
  <c r="AZ231" i="94"/>
  <c r="CA231" i="94" s="1"/>
  <c r="AK231" i="94" s="1"/>
  <c r="CB209" i="95"/>
  <c r="AZ39" i="95"/>
  <c r="CA39" i="95" s="1"/>
  <c r="AK39" i="95" s="1"/>
  <c r="CB173" i="95"/>
  <c r="AZ235" i="96"/>
  <c r="CA235" i="96" s="1"/>
  <c r="AK235" i="96" s="1"/>
  <c r="AZ165" i="96"/>
  <c r="CA165" i="96" s="1"/>
  <c r="AK165" i="96" s="1"/>
  <c r="CB31" i="96"/>
  <c r="AZ231" i="96"/>
  <c r="CA231" i="96" s="1"/>
  <c r="AK231" i="96" s="1"/>
  <c r="AZ175" i="96"/>
  <c r="CA175" i="96" s="1"/>
  <c r="AK175" i="96" s="1"/>
  <c r="CB129" i="96"/>
  <c r="AZ57" i="96"/>
  <c r="CA57" i="96" s="1"/>
  <c r="AK57" i="96" s="1"/>
  <c r="AZ237" i="97"/>
  <c r="CA237" i="97" s="1"/>
  <c r="AK237" i="97" s="1"/>
  <c r="CB201" i="97"/>
  <c r="AZ39" i="97"/>
  <c r="CA39" i="97" s="1"/>
  <c r="AK39" i="97" s="1"/>
  <c r="CB71" i="98"/>
  <c r="AZ215" i="98"/>
  <c r="CA215" i="98" s="1"/>
  <c r="AK215" i="98" s="1"/>
  <c r="AZ201" i="98"/>
  <c r="CA201" i="98" s="1"/>
  <c r="AK201" i="98" s="1"/>
  <c r="AZ81" i="98"/>
  <c r="CA81" i="98" s="1"/>
  <c r="AK81" i="98" s="1"/>
  <c r="AZ175" i="98"/>
  <c r="CA175" i="98" s="1"/>
  <c r="AK175" i="98" s="1"/>
  <c r="AZ149" i="98"/>
  <c r="CA149" i="98" s="1"/>
  <c r="AK149" i="98" s="1"/>
  <c r="CB33" i="99"/>
  <c r="CB71" i="99"/>
  <c r="CB239" i="99"/>
  <c r="AZ29" i="100"/>
  <c r="CA29" i="100" s="1"/>
  <c r="AK29" i="100" s="1"/>
  <c r="CB241" i="100"/>
  <c r="CB107" i="101"/>
  <c r="AZ97" i="101"/>
  <c r="CA97" i="101" s="1"/>
  <c r="AK97" i="101" s="1"/>
  <c r="CB149" i="102"/>
  <c r="CB173" i="102"/>
  <c r="AZ27" i="103"/>
  <c r="CA27" i="103" s="1"/>
  <c r="AK27" i="103" s="1"/>
  <c r="AZ71" i="95"/>
  <c r="CA71" i="95" s="1"/>
  <c r="AK71" i="95" s="1"/>
  <c r="CB33" i="95"/>
  <c r="CB75" i="96"/>
  <c r="CB225" i="96"/>
  <c r="CB241" i="97"/>
  <c r="CB129" i="103"/>
  <c r="CB199" i="93"/>
  <c r="CB211" i="93"/>
  <c r="AZ119" i="92"/>
  <c r="CA119" i="92" s="1"/>
  <c r="AK119" i="92" s="1"/>
  <c r="CB85" i="92"/>
  <c r="AZ121" i="92"/>
  <c r="CA121" i="92" s="1"/>
  <c r="AK121" i="92" s="1"/>
  <c r="CB25" i="93"/>
  <c r="AZ233" i="93"/>
  <c r="CA233" i="93" s="1"/>
  <c r="AK233" i="93" s="1"/>
  <c r="CB221" i="93"/>
  <c r="CB67" i="93"/>
  <c r="AZ23" i="93"/>
  <c r="CA23" i="93" s="1"/>
  <c r="AK23" i="93" s="1"/>
  <c r="CB101" i="93"/>
  <c r="AZ93" i="93"/>
  <c r="CA93" i="93" s="1"/>
  <c r="AK93" i="93" s="1"/>
  <c r="AZ237" i="94"/>
  <c r="CA237" i="94" s="1"/>
  <c r="AK237" i="94" s="1"/>
  <c r="CB57" i="94"/>
  <c r="AZ49" i="94"/>
  <c r="CA49" i="94" s="1"/>
  <c r="AK49" i="94" s="1"/>
  <c r="CB233" i="94"/>
  <c r="CB223" i="94"/>
  <c r="CB211" i="94"/>
  <c r="CB205" i="94"/>
  <c r="CB237" i="95"/>
  <c r="CB141" i="95"/>
  <c r="AZ195" i="96"/>
  <c r="CA195" i="96" s="1"/>
  <c r="AK195" i="96" s="1"/>
  <c r="AZ77" i="96"/>
  <c r="CA77" i="96" s="1"/>
  <c r="AK77" i="96" s="1"/>
  <c r="CB21" i="97"/>
  <c r="CB207" i="99"/>
  <c r="CB101" i="99"/>
  <c r="CB193" i="99"/>
  <c r="CB27" i="100"/>
  <c r="CB237" i="100"/>
  <c r="AZ99" i="100"/>
  <c r="CA99" i="100" s="1"/>
  <c r="AK99" i="100" s="1"/>
  <c r="CB193" i="100"/>
  <c r="CB235" i="101"/>
  <c r="CB239" i="101"/>
  <c r="AZ213" i="101"/>
  <c r="CA213" i="101" s="1"/>
  <c r="AK213" i="101" s="1"/>
  <c r="CB141" i="101"/>
  <c r="AZ77" i="102"/>
  <c r="CA77" i="102" s="1"/>
  <c r="AK77" i="102" s="1"/>
  <c r="AZ217" i="102"/>
  <c r="CA217" i="102" s="1"/>
  <c r="AK217" i="102" s="1"/>
  <c r="CB243" i="95"/>
  <c r="CB79" i="95"/>
  <c r="AZ225" i="97"/>
  <c r="CA225" i="97" s="1"/>
  <c r="AK225" i="97" s="1"/>
  <c r="AZ213" i="97"/>
  <c r="CA213" i="97" s="1"/>
  <c r="AK213" i="97" s="1"/>
  <c r="CB179" i="97"/>
  <c r="AZ221" i="101"/>
  <c r="CA221" i="101" s="1"/>
  <c r="AK221" i="101" s="1"/>
  <c r="AZ23" i="101"/>
  <c r="CA23" i="101" s="1"/>
  <c r="AK23" i="101" s="1"/>
  <c r="CB197" i="103"/>
  <c r="AZ91" i="93"/>
  <c r="CA91" i="93" s="1"/>
  <c r="AK91" i="93" s="1"/>
  <c r="AZ119" i="93"/>
  <c r="CA119" i="93" s="1"/>
  <c r="AK119" i="93" s="1"/>
  <c r="AZ61" i="93"/>
  <c r="CA61" i="93" s="1"/>
  <c r="AK61" i="93" s="1"/>
  <c r="CB33" i="93"/>
  <c r="CB227" i="98"/>
  <c r="CB93" i="101"/>
  <c r="AZ135" i="100"/>
  <c r="CA135" i="100" s="1"/>
  <c r="AK135" i="100" s="1"/>
  <c r="CB217" i="100"/>
  <c r="AZ81" i="100"/>
  <c r="CA81" i="100" s="1"/>
  <c r="AK81" i="100" s="1"/>
  <c r="AZ45" i="95"/>
  <c r="CA45" i="95" s="1"/>
  <c r="AK45" i="95" s="1"/>
  <c r="AZ81" i="93"/>
  <c r="CA81" i="93" s="1"/>
  <c r="AK81" i="93" s="1"/>
  <c r="AZ125" i="102"/>
  <c r="CA125" i="102" s="1"/>
  <c r="AK125" i="102" s="1"/>
  <c r="AZ173" i="103"/>
  <c r="CA173" i="103" s="1"/>
  <c r="AK173" i="103" s="1"/>
  <c r="AZ103" i="100"/>
  <c r="CA103" i="100" s="1"/>
  <c r="AK103" i="100" s="1"/>
  <c r="CB153" i="97"/>
  <c r="CB39" i="99"/>
  <c r="AZ89" i="95"/>
  <c r="CA89" i="95" s="1"/>
  <c r="AK89" i="95" s="1"/>
  <c r="CB123" i="94"/>
  <c r="CB87" i="94"/>
  <c r="CB131" i="93"/>
  <c r="AZ83" i="96"/>
  <c r="CA83" i="96" s="1"/>
  <c r="AK83" i="96" s="1"/>
  <c r="AZ197" i="97"/>
  <c r="CA197" i="97" s="1"/>
  <c r="AK197" i="97" s="1"/>
  <c r="CB173" i="101"/>
  <c r="CB129" i="97"/>
  <c r="AZ201" i="94"/>
  <c r="CA201" i="94" s="1"/>
  <c r="AK201" i="94" s="1"/>
  <c r="CB193" i="101"/>
  <c r="AZ103" i="95"/>
  <c r="CA103" i="95" s="1"/>
  <c r="AK103" i="95" s="1"/>
  <c r="AZ175" i="97"/>
  <c r="CA175" i="97" s="1"/>
  <c r="AK175" i="97" s="1"/>
  <c r="CB55" i="100"/>
  <c r="CB27" i="97"/>
  <c r="CB109" i="97"/>
  <c r="AZ41" i="98"/>
  <c r="CA41" i="98" s="1"/>
  <c r="AK41" i="98" s="1"/>
  <c r="CB121" i="95"/>
  <c r="CB133" i="93"/>
  <c r="CB173" i="93"/>
  <c r="CB37" i="94"/>
  <c r="AZ137" i="93"/>
  <c r="CA137" i="93" s="1"/>
  <c r="AK137" i="93" s="1"/>
  <c r="AZ235" i="92"/>
  <c r="CA235" i="92" s="1"/>
  <c r="AK235" i="92" s="1"/>
  <c r="AZ133" i="93"/>
  <c r="CA133" i="93" s="1"/>
  <c r="AK133" i="93" s="1"/>
  <c r="AZ239" i="93"/>
  <c r="CA239" i="93" s="1"/>
  <c r="AK239" i="93" s="1"/>
  <c r="AZ69" i="93"/>
  <c r="CA69" i="93" s="1"/>
  <c r="AK69" i="93" s="1"/>
  <c r="AZ99" i="93"/>
  <c r="CA99" i="93" s="1"/>
  <c r="AK99" i="93" s="1"/>
  <c r="AZ31" i="95"/>
  <c r="CA31" i="95" s="1"/>
  <c r="AK31" i="95" s="1"/>
  <c r="AZ121" i="95"/>
  <c r="CA121" i="95" s="1"/>
  <c r="AK121" i="95" s="1"/>
  <c r="AZ115" i="95"/>
  <c r="CA115" i="95" s="1"/>
  <c r="AK115" i="95" s="1"/>
  <c r="CB109" i="95"/>
  <c r="CB87" i="95"/>
  <c r="AZ115" i="99"/>
  <c r="CA115" i="99" s="1"/>
  <c r="AK115" i="99" s="1"/>
  <c r="CB83" i="100"/>
  <c r="AZ149" i="101"/>
  <c r="CA149" i="101" s="1"/>
  <c r="AK149" i="101" s="1"/>
  <c r="CB87" i="101"/>
  <c r="CB81" i="101"/>
  <c r="CB61" i="101"/>
  <c r="AZ57" i="101"/>
  <c r="CA57" i="101" s="1"/>
  <c r="AK57" i="101" s="1"/>
  <c r="CB179" i="94"/>
  <c r="CB163" i="97"/>
  <c r="CB109" i="99"/>
  <c r="CB71" i="100"/>
  <c r="AZ145" i="100"/>
  <c r="CA145" i="100" s="1"/>
  <c r="AK145" i="100" s="1"/>
  <c r="CB67" i="100"/>
  <c r="CB213" i="100"/>
  <c r="CB211" i="100"/>
  <c r="AZ229" i="101"/>
  <c r="CA229" i="101" s="1"/>
  <c r="AK229" i="101" s="1"/>
  <c r="AZ209" i="101"/>
  <c r="CA209" i="101" s="1"/>
  <c r="AK209" i="101" s="1"/>
  <c r="CB71" i="101"/>
  <c r="AZ153" i="102"/>
  <c r="CA153" i="102" s="1"/>
  <c r="AK153" i="102" s="1"/>
  <c r="CB181" i="102"/>
  <c r="CB27" i="102"/>
  <c r="CB23" i="103"/>
  <c r="CB97" i="103"/>
  <c r="AZ197" i="102"/>
  <c r="CA197" i="102" s="1"/>
  <c r="AK197" i="102" s="1"/>
  <c r="AZ173" i="100"/>
  <c r="CA173" i="100" s="1"/>
  <c r="AK173" i="100" s="1"/>
  <c r="CB169" i="100"/>
  <c r="AZ33" i="103"/>
  <c r="CA33" i="103" s="1"/>
  <c r="AK33" i="103" s="1"/>
  <c r="CB33" i="101"/>
  <c r="CB31" i="93"/>
  <c r="CB81" i="96"/>
  <c r="CB79" i="97"/>
  <c r="CB79" i="101"/>
  <c r="AZ23" i="94"/>
  <c r="CA23" i="94" s="1"/>
  <c r="AK23" i="94" s="1"/>
  <c r="CB201" i="94"/>
  <c r="AZ233" i="100"/>
  <c r="CA233" i="100" s="1"/>
  <c r="AK233" i="100" s="1"/>
  <c r="CB145" i="95"/>
  <c r="CB135" i="93"/>
  <c r="CB103" i="103"/>
  <c r="AZ177" i="96"/>
  <c r="CA177" i="96" s="1"/>
  <c r="AK177" i="96" s="1"/>
  <c r="CB175" i="100"/>
  <c r="CB91" i="100"/>
  <c r="CB105" i="97"/>
  <c r="CB91" i="95"/>
  <c r="CB99" i="99"/>
  <c r="AZ169" i="103"/>
  <c r="CA169" i="103" s="1"/>
  <c r="AK169" i="103" s="1"/>
  <c r="CB87" i="103"/>
  <c r="CB53" i="103"/>
  <c r="AZ97" i="100"/>
  <c r="CA97" i="100" s="1"/>
  <c r="AK97" i="100" s="1"/>
  <c r="CB53" i="100"/>
  <c r="CB77" i="97"/>
  <c r="CB177" i="97"/>
  <c r="AZ87" i="97"/>
  <c r="CA87" i="97" s="1"/>
  <c r="AK87" i="97" s="1"/>
  <c r="CB49" i="97"/>
  <c r="CB37" i="97"/>
  <c r="AZ95" i="99"/>
  <c r="CA95" i="99" s="1"/>
  <c r="AK95" i="99" s="1"/>
  <c r="AZ55" i="99"/>
  <c r="CA55" i="99" s="1"/>
  <c r="AK55" i="99" s="1"/>
  <c r="AZ109" i="102"/>
  <c r="CA109" i="102" s="1"/>
  <c r="AK109" i="102" s="1"/>
  <c r="CB55" i="97"/>
  <c r="CB33" i="97"/>
  <c r="CB165" i="95"/>
  <c r="CB115" i="95"/>
  <c r="AZ159" i="94"/>
  <c r="CA159" i="94" s="1"/>
  <c r="AK159" i="94" s="1"/>
  <c r="AZ133" i="94"/>
  <c r="CA133" i="94" s="1"/>
  <c r="AK133" i="94" s="1"/>
  <c r="AZ59" i="94"/>
  <c r="CA59" i="94" s="1"/>
  <c r="AK59" i="94" s="1"/>
  <c r="AZ51" i="94"/>
  <c r="CA51" i="94" s="1"/>
  <c r="AK51" i="94" s="1"/>
  <c r="CB177" i="93"/>
  <c r="CB155" i="93"/>
  <c r="CB145" i="93"/>
  <c r="CB27" i="95"/>
  <c r="AZ53" i="94"/>
  <c r="CA53" i="94" s="1"/>
  <c r="AK53" i="94" s="1"/>
  <c r="AZ27" i="94"/>
  <c r="CA27" i="94" s="1"/>
  <c r="AK27" i="94" s="1"/>
  <c r="AZ193" i="92"/>
  <c r="CA193" i="92" s="1"/>
  <c r="AK193" i="92" s="1"/>
  <c r="AZ115" i="92"/>
  <c r="CA115" i="92" s="1"/>
  <c r="AK115" i="92" s="1"/>
  <c r="AZ79" i="92"/>
  <c r="CA79" i="92" s="1"/>
  <c r="AK79" i="92" s="1"/>
  <c r="AZ39" i="92"/>
  <c r="CA39" i="92" s="1"/>
  <c r="AK39" i="92" s="1"/>
  <c r="CB37" i="92"/>
  <c r="CB219" i="92"/>
  <c r="AZ215" i="92"/>
  <c r="CA215" i="92" s="1"/>
  <c r="AK215" i="92" s="1"/>
  <c r="CB207" i="92"/>
  <c r="AZ175" i="92"/>
  <c r="CA175" i="92" s="1"/>
  <c r="AK175" i="92" s="1"/>
  <c r="AZ93" i="92"/>
  <c r="CA93" i="92" s="1"/>
  <c r="AK93" i="92" s="1"/>
  <c r="AZ37" i="92"/>
  <c r="CA37" i="92" s="1"/>
  <c r="AK37" i="92" s="1"/>
  <c r="CB113" i="92"/>
  <c r="AZ59" i="92"/>
  <c r="CA59" i="92" s="1"/>
  <c r="AK59" i="92" s="1"/>
  <c r="AZ171" i="92"/>
  <c r="CA171" i="92" s="1"/>
  <c r="AK171" i="92" s="1"/>
  <c r="AZ219" i="92"/>
  <c r="CA219" i="92" s="1"/>
  <c r="AK219" i="92" s="1"/>
  <c r="AZ237" i="92"/>
  <c r="CA237" i="92" s="1"/>
  <c r="AK237" i="92" s="1"/>
  <c r="AZ217" i="92"/>
  <c r="CA217" i="92" s="1"/>
  <c r="AK217" i="92" s="1"/>
  <c r="AZ151" i="92"/>
  <c r="CA151" i="92" s="1"/>
  <c r="AK151" i="92" s="1"/>
  <c r="CB157" i="92"/>
  <c r="CB143" i="92"/>
  <c r="AZ229" i="92"/>
  <c r="CA229" i="92" s="1"/>
  <c r="AK229" i="92" s="1"/>
  <c r="CB137" i="92"/>
  <c r="CB93" i="92"/>
  <c r="AZ183" i="92"/>
  <c r="CA183" i="92" s="1"/>
  <c r="AK183" i="92" s="1"/>
  <c r="CB117" i="92"/>
  <c r="AZ111" i="92"/>
  <c r="CA111" i="92" s="1"/>
  <c r="AK111" i="92" s="1"/>
  <c r="AZ89" i="92"/>
  <c r="CA89" i="92" s="1"/>
  <c r="AK89" i="92" s="1"/>
  <c r="CB77" i="92"/>
  <c r="AZ81" i="92"/>
  <c r="CA81" i="92" s="1"/>
  <c r="AK81" i="92" s="1"/>
  <c r="AZ55" i="92"/>
  <c r="CA55" i="92" s="1"/>
  <c r="AK55" i="92" s="1"/>
  <c r="AZ47" i="92"/>
  <c r="CA47" i="92" s="1"/>
  <c r="AK47" i="92" s="1"/>
  <c r="AZ41" i="92"/>
  <c r="CA41" i="92" s="1"/>
  <c r="AK41" i="92" s="1"/>
  <c r="CB41" i="92"/>
  <c r="CB33" i="92"/>
  <c r="CB57" i="92"/>
  <c r="AZ35" i="92"/>
  <c r="CA35" i="92" s="1"/>
  <c r="AK35" i="92" s="1"/>
  <c r="AZ33" i="92"/>
  <c r="CA33" i="92" s="1"/>
  <c r="AK33" i="92" s="1"/>
  <c r="CB45" i="93"/>
  <c r="CB51" i="93"/>
  <c r="CB71" i="93"/>
  <c r="AZ129" i="95"/>
  <c r="CA129" i="95" s="1"/>
  <c r="AK129" i="95" s="1"/>
  <c r="CB209" i="99"/>
  <c r="AZ217" i="100"/>
  <c r="CA217" i="100" s="1"/>
  <c r="AK217" i="100" s="1"/>
  <c r="CB171" i="103"/>
  <c r="CB43" i="102"/>
  <c r="CB65" i="103"/>
  <c r="AZ135" i="92"/>
  <c r="CA135" i="92" s="1"/>
  <c r="AK135" i="92" s="1"/>
  <c r="CB223" i="92"/>
  <c r="AZ227" i="92"/>
  <c r="CA227" i="92" s="1"/>
  <c r="AK227" i="92" s="1"/>
  <c r="CB35" i="92"/>
  <c r="AZ177" i="93"/>
  <c r="CA177" i="93" s="1"/>
  <c r="AK177" i="93" s="1"/>
  <c r="AZ189" i="93"/>
  <c r="CA189" i="93" s="1"/>
  <c r="AK189" i="93" s="1"/>
  <c r="AZ229" i="93"/>
  <c r="CA229" i="93" s="1"/>
  <c r="AK229" i="93" s="1"/>
  <c r="CB213" i="93"/>
  <c r="AZ175" i="93"/>
  <c r="CA175" i="93" s="1"/>
  <c r="AK175" i="93" s="1"/>
  <c r="CB215" i="93"/>
  <c r="AZ45" i="93"/>
  <c r="CA45" i="93" s="1"/>
  <c r="AK45" i="93" s="1"/>
  <c r="CB23" i="93"/>
  <c r="CB231" i="94"/>
  <c r="AZ143" i="94"/>
  <c r="CA143" i="94" s="1"/>
  <c r="AK143" i="94" s="1"/>
  <c r="CB215" i="94"/>
  <c r="CB171" i="94"/>
  <c r="AZ183" i="94"/>
  <c r="CA183" i="94" s="1"/>
  <c r="AK183" i="94" s="1"/>
  <c r="CB21" i="94"/>
  <c r="AZ91" i="94"/>
  <c r="CA91" i="94" s="1"/>
  <c r="AK91" i="94" s="1"/>
  <c r="AZ245" i="94"/>
  <c r="CA245" i="94" s="1"/>
  <c r="AK245" i="94" s="1"/>
  <c r="AZ117" i="94"/>
  <c r="CA117" i="94" s="1"/>
  <c r="AK117" i="94" s="1"/>
  <c r="AZ69" i="95"/>
  <c r="CA69" i="95" s="1"/>
  <c r="AK69" i="95" s="1"/>
  <c r="CB25" i="96"/>
  <c r="CB229" i="96"/>
  <c r="CB209" i="96"/>
  <c r="CB77" i="96"/>
  <c r="AZ41" i="96"/>
  <c r="CA41" i="96" s="1"/>
  <c r="AK41" i="96" s="1"/>
  <c r="CB69" i="97"/>
  <c r="AZ159" i="97"/>
  <c r="CA159" i="97" s="1"/>
  <c r="AK159" i="97" s="1"/>
  <c r="AZ55" i="97"/>
  <c r="CA55" i="97" s="1"/>
  <c r="AK55" i="97" s="1"/>
  <c r="AZ127" i="97"/>
  <c r="CA127" i="97" s="1"/>
  <c r="AK127" i="97" s="1"/>
  <c r="AZ105" i="97"/>
  <c r="CA105" i="97" s="1"/>
  <c r="AK105" i="97" s="1"/>
  <c r="BH153" i="97"/>
  <c r="CB181" i="98"/>
  <c r="AZ241" i="98"/>
  <c r="CA241" i="98" s="1"/>
  <c r="AK241" i="98" s="1"/>
  <c r="CB237" i="98"/>
  <c r="CB41" i="98"/>
  <c r="AZ109" i="98"/>
  <c r="CA109" i="98" s="1"/>
  <c r="AK109" i="98" s="1"/>
  <c r="CB113" i="99"/>
  <c r="CB233" i="99"/>
  <c r="CB93" i="99"/>
  <c r="CB233" i="100"/>
  <c r="CB223" i="100"/>
  <c r="AZ175" i="100"/>
  <c r="CA175" i="100" s="1"/>
  <c r="AK175" i="100" s="1"/>
  <c r="CB87" i="100"/>
  <c r="CB41" i="100"/>
  <c r="CB47" i="100"/>
  <c r="CB35" i="100"/>
  <c r="CB199" i="101"/>
  <c r="AZ133" i="101"/>
  <c r="CA133" i="101" s="1"/>
  <c r="AK133" i="101" s="1"/>
  <c r="CB205" i="102"/>
  <c r="CB179" i="102"/>
  <c r="CB79" i="102"/>
  <c r="CB29" i="102"/>
  <c r="AZ53" i="103"/>
  <c r="CA53" i="103" s="1"/>
  <c r="AK53" i="103" s="1"/>
  <c r="CB49" i="95"/>
  <c r="CB145" i="97"/>
  <c r="AZ27" i="97"/>
  <c r="CA27" i="97" s="1"/>
  <c r="AK27" i="97" s="1"/>
  <c r="CB79" i="99"/>
  <c r="CB55" i="99"/>
  <c r="CB59" i="99"/>
  <c r="CB51" i="99"/>
  <c r="AZ105" i="99"/>
  <c r="CA105" i="99" s="1"/>
  <c r="AK105" i="99" s="1"/>
  <c r="CB61" i="103"/>
  <c r="CB45" i="103"/>
  <c r="CB115" i="103"/>
  <c r="AZ107" i="93"/>
  <c r="CA107" i="93" s="1"/>
  <c r="AK107" i="93" s="1"/>
  <c r="AZ109" i="97"/>
  <c r="CA109" i="97" s="1"/>
  <c r="AK109" i="97" s="1"/>
  <c r="CB93" i="102"/>
  <c r="CB103" i="95"/>
  <c r="CB101" i="103"/>
  <c r="CB239" i="92"/>
  <c r="AZ97" i="93"/>
  <c r="CA97" i="93" s="1"/>
  <c r="AK97" i="93" s="1"/>
  <c r="CB95" i="93"/>
  <c r="CB79" i="94"/>
  <c r="CB165" i="94"/>
  <c r="CB209" i="94"/>
  <c r="CB43" i="95"/>
  <c r="CB153" i="95"/>
  <c r="CB135" i="95"/>
  <c r="AZ149" i="95"/>
  <c r="CA149" i="95" s="1"/>
  <c r="AK149" i="95" s="1"/>
  <c r="CB107" i="95"/>
  <c r="CB111" i="95"/>
  <c r="AZ33" i="95"/>
  <c r="CA33" i="95" s="1"/>
  <c r="AK33" i="95" s="1"/>
  <c r="CB89" i="95"/>
  <c r="CB71" i="96"/>
  <c r="AZ75" i="96"/>
  <c r="CA75" i="96" s="1"/>
  <c r="AK75" i="96" s="1"/>
  <c r="AZ207" i="96"/>
  <c r="CA207" i="96" s="1"/>
  <c r="AK207" i="96" s="1"/>
  <c r="CB61" i="96"/>
  <c r="CB69" i="96"/>
  <c r="CB155" i="96"/>
  <c r="AZ89" i="96"/>
  <c r="CA89" i="96" s="1"/>
  <c r="AK89" i="96" s="1"/>
  <c r="AZ49" i="96"/>
  <c r="CA49" i="96" s="1"/>
  <c r="AK49" i="96" s="1"/>
  <c r="CB21" i="96"/>
  <c r="AZ79" i="97"/>
  <c r="CA79" i="97" s="1"/>
  <c r="AK79" i="97" s="1"/>
  <c r="AZ217" i="97"/>
  <c r="CA217" i="97" s="1"/>
  <c r="AK217" i="97" s="1"/>
  <c r="AZ77" i="97"/>
  <c r="CA77" i="97" s="1"/>
  <c r="AK77" i="97" s="1"/>
  <c r="CB137" i="98"/>
  <c r="CB89" i="98"/>
  <c r="AZ217" i="99"/>
  <c r="CA217" i="99" s="1"/>
  <c r="AK217" i="99" s="1"/>
  <c r="CB81" i="99"/>
  <c r="CB53" i="99"/>
  <c r="AZ199" i="99"/>
  <c r="CA199" i="99" s="1"/>
  <c r="AK199" i="99" s="1"/>
  <c r="AZ99" i="99"/>
  <c r="CA99" i="99" s="1"/>
  <c r="AK99" i="99" s="1"/>
  <c r="CB69" i="99"/>
  <c r="AZ71" i="100"/>
  <c r="CA71" i="100" s="1"/>
  <c r="AK71" i="100" s="1"/>
  <c r="AZ83" i="100"/>
  <c r="CA83" i="100" s="1"/>
  <c r="AK83" i="100" s="1"/>
  <c r="AZ211" i="101"/>
  <c r="CA211" i="101" s="1"/>
  <c r="AK211" i="101" s="1"/>
  <c r="AZ59" i="101"/>
  <c r="CA59" i="101" s="1"/>
  <c r="AK59" i="101" s="1"/>
  <c r="AZ79" i="101"/>
  <c r="CA79" i="101" s="1"/>
  <c r="AK79" i="101" s="1"/>
  <c r="CB55" i="101"/>
  <c r="AZ27" i="101"/>
  <c r="CA27" i="101" s="1"/>
  <c r="AK27" i="101" s="1"/>
  <c r="AZ155" i="102"/>
  <c r="CA155" i="102" s="1"/>
  <c r="AK155" i="102" s="1"/>
  <c r="AZ233" i="102"/>
  <c r="CA233" i="102" s="1"/>
  <c r="AK233" i="102" s="1"/>
  <c r="AZ241" i="102"/>
  <c r="CA241" i="102" s="1"/>
  <c r="AK241" i="102" s="1"/>
  <c r="CB35" i="103"/>
  <c r="CB225" i="103"/>
  <c r="AZ207" i="103"/>
  <c r="CA207" i="103" s="1"/>
  <c r="AK207" i="103" s="1"/>
  <c r="CB93" i="103"/>
  <c r="AZ241" i="97"/>
  <c r="CA241" i="97" s="1"/>
  <c r="AK241" i="97" s="1"/>
  <c r="CB61" i="97"/>
  <c r="AZ143" i="97"/>
  <c r="CA143" i="97" s="1"/>
  <c r="AK143" i="97" s="1"/>
  <c r="AZ231" i="98"/>
  <c r="CA231" i="98" s="1"/>
  <c r="AK231" i="98" s="1"/>
  <c r="AZ33" i="98"/>
  <c r="CA33" i="98" s="1"/>
  <c r="AK33" i="98" s="1"/>
  <c r="CB25" i="101"/>
  <c r="AZ129" i="103"/>
  <c r="CA129" i="103" s="1"/>
  <c r="AK129" i="103" s="1"/>
  <c r="AZ57" i="103"/>
  <c r="CA57" i="103" s="1"/>
  <c r="AK57" i="103" s="1"/>
  <c r="AZ67" i="93"/>
  <c r="CA67" i="93" s="1"/>
  <c r="AK67" i="93" s="1"/>
  <c r="AZ173" i="93"/>
  <c r="CA173" i="93" s="1"/>
  <c r="AK173" i="93" s="1"/>
  <c r="AZ129" i="96"/>
  <c r="CA129" i="96" s="1"/>
  <c r="AK129" i="96" s="1"/>
  <c r="CB197" i="98"/>
  <c r="AZ181" i="102"/>
  <c r="CA181" i="102" s="1"/>
  <c r="AK181" i="102" s="1"/>
  <c r="CB125" i="102"/>
  <c r="CB173" i="103"/>
  <c r="CB233" i="92"/>
  <c r="AZ159" i="92"/>
  <c r="CA159" i="92" s="1"/>
  <c r="AK159" i="92" s="1"/>
  <c r="AZ123" i="93"/>
  <c r="CA123" i="93" s="1"/>
  <c r="AK123" i="93" s="1"/>
  <c r="CB111" i="93"/>
  <c r="AZ169" i="93"/>
  <c r="CA169" i="93" s="1"/>
  <c r="AK169" i="93" s="1"/>
  <c r="AZ155" i="93"/>
  <c r="CA155" i="93" s="1"/>
  <c r="AK155" i="93" s="1"/>
  <c r="CB39" i="93"/>
  <c r="AZ141" i="93"/>
  <c r="CA141" i="93" s="1"/>
  <c r="AK141" i="93" s="1"/>
  <c r="CB91" i="93"/>
  <c r="CB137" i="94"/>
  <c r="AZ155" i="94"/>
  <c r="CA155" i="94" s="1"/>
  <c r="AK155" i="94" s="1"/>
  <c r="CB133" i="94"/>
  <c r="AZ103" i="94"/>
  <c r="CA103" i="94" s="1"/>
  <c r="AK103" i="94" s="1"/>
  <c r="AZ65" i="94"/>
  <c r="CA65" i="94" s="1"/>
  <c r="AK65" i="94" s="1"/>
  <c r="AZ233" i="94"/>
  <c r="CA233" i="94" s="1"/>
  <c r="AK233" i="94" s="1"/>
  <c r="AZ251" i="94"/>
  <c r="CA251" i="94" s="1"/>
  <c r="AK251" i="94" s="1"/>
  <c r="AZ227" i="94"/>
  <c r="CA227" i="94" s="1"/>
  <c r="AK227" i="94" s="1"/>
  <c r="AZ239" i="94"/>
  <c r="CA239" i="94" s="1"/>
  <c r="AK239" i="94" s="1"/>
  <c r="CB95" i="94"/>
  <c r="AZ27" i="95"/>
  <c r="CA27" i="95" s="1"/>
  <c r="AK27" i="95" s="1"/>
  <c r="AZ67" i="95"/>
  <c r="CA67" i="95" s="1"/>
  <c r="AK67" i="95" s="1"/>
  <c r="AZ165" i="95"/>
  <c r="CA165" i="95" s="1"/>
  <c r="AK165" i="95" s="1"/>
  <c r="CB149" i="96"/>
  <c r="AZ95" i="96"/>
  <c r="CA95" i="96" s="1"/>
  <c r="AK95" i="96" s="1"/>
  <c r="AZ237" i="96"/>
  <c r="CA237" i="96" s="1"/>
  <c r="AK237" i="96" s="1"/>
  <c r="AZ61" i="96"/>
  <c r="CA61" i="96" s="1"/>
  <c r="AK61" i="96" s="1"/>
  <c r="AZ235" i="97"/>
  <c r="CA235" i="97" s="1"/>
  <c r="AK235" i="97" s="1"/>
  <c r="AZ99" i="97"/>
  <c r="CA99" i="97" s="1"/>
  <c r="AK99" i="97" s="1"/>
  <c r="AZ129" i="97"/>
  <c r="CA129" i="97" s="1"/>
  <c r="AK129" i="97" s="1"/>
  <c r="CB147" i="98"/>
  <c r="AZ113" i="98"/>
  <c r="CA113" i="98" s="1"/>
  <c r="AK113" i="98" s="1"/>
  <c r="CB21" i="98"/>
  <c r="CB27" i="98"/>
  <c r="CB63" i="98"/>
  <c r="CB99" i="98"/>
  <c r="CB43" i="98"/>
  <c r="CB101" i="98"/>
  <c r="CB61" i="99"/>
  <c r="CB95" i="99"/>
  <c r="CB185" i="99"/>
  <c r="CB97" i="99"/>
  <c r="AZ33" i="100"/>
  <c r="CA33" i="100" s="1"/>
  <c r="AK33" i="100" s="1"/>
  <c r="AZ239" i="100"/>
  <c r="CA239" i="100" s="1"/>
  <c r="AK239" i="100" s="1"/>
  <c r="AZ211" i="100"/>
  <c r="CA211" i="100" s="1"/>
  <c r="AK211" i="100" s="1"/>
  <c r="AZ205" i="100"/>
  <c r="CA205" i="100" s="1"/>
  <c r="AK205" i="100" s="1"/>
  <c r="CB81" i="100"/>
  <c r="CB23" i="100"/>
  <c r="CB73" i="100"/>
  <c r="AZ107" i="100"/>
  <c r="CA107" i="100" s="1"/>
  <c r="AK107" i="100" s="1"/>
  <c r="CB195" i="100"/>
  <c r="CB169" i="101"/>
  <c r="AZ27" i="102"/>
  <c r="CA27" i="102" s="1"/>
  <c r="AK27" i="102" s="1"/>
  <c r="AZ213" i="102"/>
  <c r="CA213" i="102" s="1"/>
  <c r="AK213" i="102" s="1"/>
  <c r="CB81" i="102"/>
  <c r="CB171" i="102"/>
  <c r="CB185" i="102"/>
  <c r="CB33" i="102"/>
  <c r="AZ191" i="103"/>
  <c r="CA191" i="103" s="1"/>
  <c r="AK191" i="103" s="1"/>
  <c r="AZ235" i="103"/>
  <c r="CA235" i="103" s="1"/>
  <c r="AK235" i="103" s="1"/>
  <c r="CB97" i="95"/>
  <c r="AZ223" i="97"/>
  <c r="CA223" i="97" s="1"/>
  <c r="AK223" i="97" s="1"/>
  <c r="AZ125" i="97"/>
  <c r="CA125" i="97" s="1"/>
  <c r="AK125" i="97" s="1"/>
  <c r="CB125" i="98"/>
  <c r="AZ233" i="98"/>
  <c r="CA233" i="98" s="1"/>
  <c r="AK233" i="98" s="1"/>
  <c r="CB147" i="99"/>
  <c r="CB33" i="103"/>
  <c r="CB63" i="103"/>
  <c r="AZ131" i="103"/>
  <c r="CA131" i="103" s="1"/>
  <c r="AK131" i="103" s="1"/>
  <c r="AZ201" i="103"/>
  <c r="CA201" i="103" s="1"/>
  <c r="AK201" i="103" s="1"/>
  <c r="AZ77" i="94"/>
  <c r="CA77" i="94" s="1"/>
  <c r="AK77" i="94" s="1"/>
  <c r="CB215" i="98"/>
  <c r="AZ67" i="101"/>
  <c r="CA67" i="101" s="1"/>
  <c r="AK67" i="101" s="1"/>
  <c r="AZ129" i="92"/>
  <c r="CA129" i="92" s="1"/>
  <c r="AK129" i="92" s="1"/>
  <c r="CB183" i="92"/>
  <c r="CB217" i="92"/>
  <c r="AZ245" i="92"/>
  <c r="CA245" i="92" s="1"/>
  <c r="AK245" i="92" s="1"/>
  <c r="CB237" i="92"/>
  <c r="CB57" i="93"/>
  <c r="CB61" i="93"/>
  <c r="CB231" i="93"/>
  <c r="AZ211" i="94"/>
  <c r="CA211" i="94" s="1"/>
  <c r="AK211" i="94" s="1"/>
  <c r="CB55" i="94"/>
  <c r="CB59" i="94"/>
  <c r="CB115" i="94"/>
  <c r="CB189" i="94"/>
  <c r="CB137" i="95"/>
  <c r="AZ53" i="95"/>
  <c r="CA53" i="95" s="1"/>
  <c r="AK53" i="95" s="1"/>
  <c r="CB41" i="95"/>
  <c r="AZ97" i="95"/>
  <c r="CA97" i="95" s="1"/>
  <c r="AK97" i="95" s="1"/>
  <c r="AZ213" i="96"/>
  <c r="CA213" i="96" s="1"/>
  <c r="AK213" i="96" s="1"/>
  <c r="AZ139" i="96"/>
  <c r="CA139" i="96" s="1"/>
  <c r="AK139" i="96" s="1"/>
  <c r="AZ223" i="96"/>
  <c r="CA223" i="96" s="1"/>
  <c r="AK223" i="96" s="1"/>
  <c r="CB107" i="96"/>
  <c r="CB91" i="96"/>
  <c r="CB87" i="97"/>
  <c r="AZ177" i="97"/>
  <c r="CA177" i="97" s="1"/>
  <c r="AK177" i="97" s="1"/>
  <c r="CB111" i="97"/>
  <c r="AZ39" i="98"/>
  <c r="CA39" i="98" s="1"/>
  <c r="AK39" i="98" s="1"/>
  <c r="AZ211" i="98"/>
  <c r="CA211" i="98" s="1"/>
  <c r="AK211" i="98" s="1"/>
  <c r="AZ129" i="98"/>
  <c r="CA129" i="98" s="1"/>
  <c r="AK129" i="98" s="1"/>
  <c r="CB213" i="99"/>
  <c r="CB205" i="99"/>
  <c r="CB23" i="99"/>
  <c r="AZ67" i="100"/>
  <c r="CA67" i="100" s="1"/>
  <c r="AK67" i="100" s="1"/>
  <c r="CB173" i="100"/>
  <c r="AZ33" i="101"/>
  <c r="CA33" i="101" s="1"/>
  <c r="AK33" i="101" s="1"/>
  <c r="AZ173" i="101"/>
  <c r="CA173" i="101" s="1"/>
  <c r="AK173" i="101" s="1"/>
  <c r="CB111" i="101"/>
  <c r="CB59" i="102"/>
  <c r="AZ141" i="102"/>
  <c r="CA141" i="102" s="1"/>
  <c r="AK141" i="102" s="1"/>
  <c r="CB101" i="102"/>
  <c r="CB69" i="102"/>
  <c r="AZ133" i="103"/>
  <c r="CA133" i="103" s="1"/>
  <c r="AK133" i="103" s="1"/>
  <c r="CB167" i="103"/>
  <c r="AZ73" i="103"/>
  <c r="CA73" i="103" s="1"/>
  <c r="AK73" i="103" s="1"/>
  <c r="AZ63" i="103"/>
  <c r="CA63" i="103" s="1"/>
  <c r="AK63" i="103" s="1"/>
  <c r="CB241" i="103"/>
  <c r="AZ221" i="103"/>
  <c r="CA221" i="103" s="1"/>
  <c r="AK221" i="103" s="1"/>
  <c r="CB95" i="103"/>
  <c r="AZ87" i="103"/>
  <c r="CA87" i="103" s="1"/>
  <c r="AK87" i="103" s="1"/>
  <c r="CB25" i="95"/>
  <c r="CB147" i="97"/>
  <c r="CB133" i="97"/>
  <c r="CB135" i="97"/>
  <c r="CB233" i="97"/>
  <c r="CB31" i="97"/>
  <c r="AZ167" i="97"/>
  <c r="CA167" i="97" s="1"/>
  <c r="AK167" i="97" s="1"/>
  <c r="AZ153" i="97"/>
  <c r="CA153" i="97" s="1"/>
  <c r="AK153" i="97" s="1"/>
  <c r="CB109" i="102"/>
  <c r="AZ127" i="103"/>
  <c r="CA127" i="103" s="1"/>
  <c r="AK127" i="103" s="1"/>
  <c r="CB219" i="101"/>
  <c r="CB175" i="103"/>
  <c r="AZ143" i="103"/>
  <c r="CA143" i="103" s="1"/>
  <c r="AK143" i="103" s="1"/>
  <c r="AZ49" i="92"/>
  <c r="CA49" i="92" s="1"/>
  <c r="AK49" i="92" s="1"/>
  <c r="CB189" i="92"/>
  <c r="AZ173" i="92"/>
  <c r="CA173" i="92" s="1"/>
  <c r="AK173" i="92" s="1"/>
  <c r="CB165" i="93"/>
  <c r="CB137" i="93"/>
  <c r="AZ209" i="93"/>
  <c r="CA209" i="93" s="1"/>
  <c r="AK209" i="93" s="1"/>
  <c r="CB73" i="94"/>
  <c r="CB107" i="94"/>
  <c r="CB27" i="94"/>
  <c r="CB121" i="94"/>
  <c r="AZ223" i="94"/>
  <c r="CA223" i="94" s="1"/>
  <c r="AK223" i="94" s="1"/>
  <c r="CB177" i="94"/>
  <c r="CB205" i="95"/>
  <c r="AZ79" i="95"/>
  <c r="CA79" i="95" s="1"/>
  <c r="AK79" i="95" s="1"/>
  <c r="CB225" i="95"/>
  <c r="AZ199" i="95"/>
  <c r="CA199" i="95" s="1"/>
  <c r="AK199" i="95" s="1"/>
  <c r="AZ179" i="95"/>
  <c r="CA179" i="95" s="1"/>
  <c r="AK179" i="95" s="1"/>
  <c r="AZ121" i="96"/>
  <c r="CA121" i="96" s="1"/>
  <c r="AK121" i="96" s="1"/>
  <c r="CB245" i="96"/>
  <c r="CB193" i="96"/>
  <c r="AZ67" i="96"/>
  <c r="CA67" i="96" s="1"/>
  <c r="AK67" i="96" s="1"/>
  <c r="CB71" i="97"/>
  <c r="CB95" i="97"/>
  <c r="CB231" i="97"/>
  <c r="AZ213" i="98"/>
  <c r="CA213" i="98" s="1"/>
  <c r="AK213" i="98" s="1"/>
  <c r="CB203" i="98"/>
  <c r="AZ25" i="98"/>
  <c r="CA25" i="98" s="1"/>
  <c r="AK25" i="98" s="1"/>
  <c r="CB23" i="98"/>
  <c r="CB51" i="98"/>
  <c r="AZ159" i="98"/>
  <c r="CA159" i="98" s="1"/>
  <c r="AK159" i="98" s="1"/>
  <c r="CB177" i="99"/>
  <c r="CB21" i="99"/>
  <c r="AZ91" i="100"/>
  <c r="CA91" i="100" s="1"/>
  <c r="AK91" i="100" s="1"/>
  <c r="CB225" i="100"/>
  <c r="AZ109" i="100"/>
  <c r="CA109" i="100" s="1"/>
  <c r="AK109" i="100" s="1"/>
  <c r="AZ209" i="100"/>
  <c r="CA209" i="100" s="1"/>
  <c r="AK209" i="100" s="1"/>
  <c r="AZ169" i="100"/>
  <c r="CA169" i="100" s="1"/>
  <c r="AK169" i="100" s="1"/>
  <c r="CB207" i="101"/>
  <c r="AZ61" i="101"/>
  <c r="CA61" i="101" s="1"/>
  <c r="AK61" i="101" s="1"/>
  <c r="CB231" i="101"/>
  <c r="CB209" i="101"/>
  <c r="CB75" i="101"/>
  <c r="CB35" i="101"/>
  <c r="AZ45" i="101"/>
  <c r="CA45" i="101" s="1"/>
  <c r="AK45" i="101" s="1"/>
  <c r="CB211" i="102"/>
  <c r="AZ237" i="102"/>
  <c r="CA237" i="102" s="1"/>
  <c r="AK237" i="102" s="1"/>
  <c r="CB227" i="102"/>
  <c r="AZ25" i="102"/>
  <c r="CA25" i="102" s="1"/>
  <c r="AK25" i="102" s="1"/>
  <c r="AZ191" i="102"/>
  <c r="CA191" i="102" s="1"/>
  <c r="AK191" i="102" s="1"/>
  <c r="CB231" i="103"/>
  <c r="AZ65" i="103"/>
  <c r="CA65" i="103" s="1"/>
  <c r="AK65" i="103" s="1"/>
  <c r="CB143" i="103"/>
  <c r="AZ197" i="103"/>
  <c r="CA197" i="103" s="1"/>
  <c r="AK197" i="103" s="1"/>
  <c r="CB47" i="103"/>
  <c r="CB169" i="103"/>
  <c r="AZ87" i="95"/>
  <c r="CA87" i="95" s="1"/>
  <c r="AK87" i="95" s="1"/>
  <c r="CB111" i="92"/>
  <c r="AZ199" i="93"/>
  <c r="CA199" i="93" s="1"/>
  <c r="AK199" i="93" s="1"/>
  <c r="CB191" i="95"/>
  <c r="CB215" i="97"/>
  <c r="CB81" i="98"/>
  <c r="CB47" i="99"/>
  <c r="CB217" i="103"/>
  <c r="CB235" i="95"/>
  <c r="CB211" i="95"/>
  <c r="CB127" i="92"/>
  <c r="CB69" i="92"/>
  <c r="CB177" i="92"/>
  <c r="CB173" i="92"/>
  <c r="CB205" i="92"/>
  <c r="CB185" i="92"/>
  <c r="CB59" i="92"/>
  <c r="CB53" i="93"/>
  <c r="CB119" i="93"/>
  <c r="AZ109" i="93"/>
  <c r="CA109" i="93" s="1"/>
  <c r="AK109" i="93" s="1"/>
  <c r="CB217" i="93"/>
  <c r="AZ135" i="93"/>
  <c r="CA135" i="93" s="1"/>
  <c r="AK135" i="93" s="1"/>
  <c r="CB249" i="94"/>
  <c r="CB23" i="94"/>
  <c r="CB111" i="94"/>
  <c r="AZ231" i="95"/>
  <c r="CA231" i="95" s="1"/>
  <c r="AK231" i="95" s="1"/>
  <c r="CB31" i="95"/>
  <c r="AZ51" i="95"/>
  <c r="CA51" i="95" s="1"/>
  <c r="AK51" i="95" s="1"/>
  <c r="CB219" i="95"/>
  <c r="CB169" i="96"/>
  <c r="CB177" i="96"/>
  <c r="CB23" i="96"/>
  <c r="CB209" i="98"/>
  <c r="AZ193" i="100"/>
  <c r="CA193" i="100" s="1"/>
  <c r="AK193" i="100" s="1"/>
  <c r="AZ49" i="100"/>
  <c r="CA49" i="100" s="1"/>
  <c r="AK49" i="100" s="1"/>
  <c r="CB103" i="100"/>
  <c r="AZ205" i="101"/>
  <c r="CA205" i="101" s="1"/>
  <c r="AK205" i="101" s="1"/>
  <c r="CB227" i="101"/>
  <c r="CB217" i="101"/>
  <c r="CB53" i="101"/>
  <c r="AZ29" i="101"/>
  <c r="CA29" i="101" s="1"/>
  <c r="AK29" i="101" s="1"/>
  <c r="CB53" i="102"/>
  <c r="CB225" i="102"/>
  <c r="CB59" i="103"/>
  <c r="CB51" i="94"/>
  <c r="CB233" i="95"/>
  <c r="AZ207" i="95"/>
  <c r="CA207" i="95" s="1"/>
  <c r="AK207" i="95" s="1"/>
  <c r="CB171" i="95"/>
  <c r="AZ75" i="95"/>
  <c r="CA75" i="95" s="1"/>
  <c r="AK75" i="95" s="1"/>
  <c r="CB151" i="97"/>
  <c r="CB117" i="102"/>
  <c r="AZ103" i="103"/>
  <c r="CA103" i="103" s="1"/>
  <c r="AK103" i="103" s="1"/>
  <c r="CB41" i="103"/>
  <c r="CB153" i="103"/>
  <c r="AZ23" i="92"/>
  <c r="CA23" i="92" s="1"/>
  <c r="AK23" i="92" s="1"/>
  <c r="CB23" i="92"/>
  <c r="AZ45" i="92"/>
  <c r="CA45" i="92" s="1"/>
  <c r="AK45" i="92" s="1"/>
  <c r="CB45" i="92"/>
  <c r="CB139" i="93"/>
  <c r="CB93" i="93"/>
  <c r="CB223" i="93"/>
  <c r="AZ191" i="92"/>
  <c r="CA191" i="92" s="1"/>
  <c r="AK191" i="92" s="1"/>
  <c r="CB153" i="94"/>
  <c r="CB129" i="92"/>
  <c r="CB69" i="103"/>
  <c r="AZ101" i="103"/>
  <c r="CA101" i="103" s="1"/>
  <c r="AK101" i="103" s="1"/>
  <c r="CB233" i="103"/>
  <c r="CB89" i="103"/>
  <c r="AZ71" i="103"/>
  <c r="CA71" i="103" s="1"/>
  <c r="AK71" i="103" s="1"/>
  <c r="CB139" i="103"/>
  <c r="AZ29" i="103"/>
  <c r="CA29" i="103" s="1"/>
  <c r="AK29" i="103" s="1"/>
  <c r="CB27" i="103"/>
  <c r="CB133" i="103"/>
  <c r="CB193" i="103"/>
  <c r="CB51" i="103"/>
  <c r="CB111" i="102"/>
  <c r="CB193" i="102"/>
  <c r="CB95" i="102"/>
  <c r="AZ133" i="102"/>
  <c r="CA133" i="102" s="1"/>
  <c r="AK133" i="102" s="1"/>
  <c r="CB71" i="102"/>
  <c r="CB217" i="102"/>
  <c r="CB139" i="102"/>
  <c r="CB131" i="102"/>
  <c r="AZ101" i="102"/>
  <c r="CA101" i="102" s="1"/>
  <c r="AK101" i="102" s="1"/>
  <c r="CB63" i="102"/>
  <c r="CB167" i="102"/>
  <c r="CB241" i="101"/>
  <c r="CB49" i="101"/>
  <c r="AZ239" i="101"/>
  <c r="CA239" i="101" s="1"/>
  <c r="AK239" i="101" s="1"/>
  <c r="CB131" i="101"/>
  <c r="CB99" i="101"/>
  <c r="AZ53" i="101"/>
  <c r="CA53" i="101" s="1"/>
  <c r="AK53" i="101" s="1"/>
  <c r="CB235" i="100"/>
  <c r="CB135" i="100"/>
  <c r="CB219" i="100"/>
  <c r="AZ235" i="99"/>
  <c r="CA235" i="99" s="1"/>
  <c r="AK235" i="99" s="1"/>
  <c r="AZ137" i="99"/>
  <c r="CA137" i="99" s="1"/>
  <c r="AK137" i="99" s="1"/>
  <c r="CB63" i="99"/>
  <c r="AZ51" i="99"/>
  <c r="CA51" i="99" s="1"/>
  <c r="AK51" i="99" s="1"/>
  <c r="AZ175" i="99"/>
  <c r="CA175" i="99" s="1"/>
  <c r="AK175" i="99" s="1"/>
  <c r="CB167" i="99"/>
  <c r="CB83" i="99"/>
  <c r="CB31" i="99"/>
  <c r="AZ185" i="99"/>
  <c r="CA185" i="99" s="1"/>
  <c r="AK185" i="99" s="1"/>
  <c r="AZ59" i="99"/>
  <c r="CA59" i="99" s="1"/>
  <c r="AK59" i="99" s="1"/>
  <c r="AZ109" i="99"/>
  <c r="CA109" i="99" s="1"/>
  <c r="AK109" i="99" s="1"/>
  <c r="CB89" i="99"/>
  <c r="CB223" i="99"/>
  <c r="AZ79" i="99"/>
  <c r="CA79" i="99" s="1"/>
  <c r="AK79" i="99" s="1"/>
  <c r="CB105" i="99"/>
  <c r="CB65" i="99"/>
  <c r="CB129" i="99"/>
  <c r="AZ147" i="99"/>
  <c r="CA147" i="99" s="1"/>
  <c r="AK147" i="99" s="1"/>
  <c r="CB43" i="99"/>
  <c r="CB135" i="99"/>
  <c r="AZ25" i="99"/>
  <c r="CA25" i="99" s="1"/>
  <c r="AK25" i="99" s="1"/>
  <c r="CB77" i="99"/>
  <c r="AZ143" i="99"/>
  <c r="CA143" i="99" s="1"/>
  <c r="AK143" i="99" s="1"/>
  <c r="CB219" i="98"/>
  <c r="CB205" i="98"/>
  <c r="CB65" i="98"/>
  <c r="AZ227" i="98"/>
  <c r="CA227" i="98" s="1"/>
  <c r="AK227" i="98" s="1"/>
  <c r="AZ93" i="98"/>
  <c r="CA93" i="98" s="1"/>
  <c r="AK93" i="98" s="1"/>
  <c r="AZ21" i="98"/>
  <c r="CA21" i="98" s="1"/>
  <c r="AK21" i="98" s="1"/>
  <c r="AZ125" i="98"/>
  <c r="CA125" i="98" s="1"/>
  <c r="AK125" i="98" s="1"/>
  <c r="AZ91" i="98"/>
  <c r="CA91" i="98" s="1"/>
  <c r="AK91" i="98" s="1"/>
  <c r="CB191" i="98"/>
  <c r="CB69" i="98"/>
  <c r="AZ223" i="98"/>
  <c r="CA223" i="98" s="1"/>
  <c r="AK223" i="98" s="1"/>
  <c r="CB193" i="98"/>
  <c r="CB31" i="98"/>
  <c r="CB231" i="98"/>
  <c r="AZ137" i="98"/>
  <c r="CA137" i="98" s="1"/>
  <c r="AK137" i="98" s="1"/>
  <c r="AZ133" i="98"/>
  <c r="CA133" i="98" s="1"/>
  <c r="AK133" i="98" s="1"/>
  <c r="AZ61" i="98"/>
  <c r="CA61" i="98" s="1"/>
  <c r="AK61" i="98" s="1"/>
  <c r="AZ23" i="98"/>
  <c r="CA23" i="98" s="1"/>
  <c r="AK23" i="98" s="1"/>
  <c r="AZ111" i="98"/>
  <c r="CA111" i="98" s="1"/>
  <c r="AK111" i="98" s="1"/>
  <c r="AZ55" i="98"/>
  <c r="CA55" i="98" s="1"/>
  <c r="AK55" i="98" s="1"/>
  <c r="CB95" i="98"/>
  <c r="CB93" i="98"/>
  <c r="AZ163" i="98"/>
  <c r="CA163" i="98" s="1"/>
  <c r="AK163" i="98" s="1"/>
  <c r="CB129" i="98"/>
  <c r="CB207" i="98"/>
  <c r="AZ219" i="98"/>
  <c r="CA219" i="98" s="1"/>
  <c r="AK219" i="98" s="1"/>
  <c r="AZ143" i="98"/>
  <c r="CA143" i="98" s="1"/>
  <c r="AK143" i="98" s="1"/>
  <c r="CB135" i="98"/>
  <c r="CB173" i="98"/>
  <c r="AZ139" i="98"/>
  <c r="CA139" i="98" s="1"/>
  <c r="AK139" i="98" s="1"/>
  <c r="CB91" i="97"/>
  <c r="AZ31" i="97"/>
  <c r="CA31" i="97" s="1"/>
  <c r="AK31" i="97" s="1"/>
  <c r="AZ147" i="97"/>
  <c r="CA147" i="97" s="1"/>
  <c r="AK147" i="97" s="1"/>
  <c r="AZ107" i="97"/>
  <c r="CA107" i="97" s="1"/>
  <c r="AK107" i="97" s="1"/>
  <c r="AZ61" i="97"/>
  <c r="CA61" i="97" s="1"/>
  <c r="AK61" i="97" s="1"/>
  <c r="AZ121" i="97"/>
  <c r="CA121" i="97" s="1"/>
  <c r="AK121" i="97" s="1"/>
  <c r="CB121" i="97"/>
  <c r="CB223" i="97"/>
  <c r="CB63" i="97"/>
  <c r="CB173" i="97"/>
  <c r="AZ173" i="97"/>
  <c r="CA173" i="97" s="1"/>
  <c r="AK173" i="97" s="1"/>
  <c r="AZ163" i="97"/>
  <c r="CA163" i="97" s="1"/>
  <c r="AK163" i="97" s="1"/>
  <c r="CB93" i="97"/>
  <c r="CB67" i="97"/>
  <c r="AZ133" i="97"/>
  <c r="CA133" i="97" s="1"/>
  <c r="AK133" i="97" s="1"/>
  <c r="CB167" i="97"/>
  <c r="CB23" i="97"/>
  <c r="CB213" i="97"/>
  <c r="AZ193" i="97"/>
  <c r="CA193" i="97" s="1"/>
  <c r="AK193" i="97" s="1"/>
  <c r="AZ113" i="97"/>
  <c r="CA113" i="97" s="1"/>
  <c r="AK113" i="97" s="1"/>
  <c r="CB119" i="97"/>
  <c r="AZ145" i="97"/>
  <c r="CA145" i="97" s="1"/>
  <c r="AK145" i="97" s="1"/>
  <c r="CB103" i="97"/>
  <c r="CB143" i="97"/>
  <c r="CB183" i="96"/>
  <c r="AZ69" i="96"/>
  <c r="CA69" i="96" s="1"/>
  <c r="AK69" i="96" s="1"/>
  <c r="AZ117" i="96"/>
  <c r="CA117" i="96" s="1"/>
  <c r="AK117" i="96" s="1"/>
  <c r="CB83" i="96"/>
  <c r="CB217" i="96"/>
  <c r="CB41" i="96"/>
  <c r="AZ37" i="96"/>
  <c r="CA37" i="96" s="1"/>
  <c r="AK37" i="96" s="1"/>
  <c r="CB147" i="96"/>
  <c r="CB233" i="96"/>
  <c r="AZ133" i="96"/>
  <c r="CA133" i="96" s="1"/>
  <c r="AK133" i="96" s="1"/>
  <c r="AZ23" i="96"/>
  <c r="CA23" i="96" s="1"/>
  <c r="AK23" i="96" s="1"/>
  <c r="AZ45" i="96"/>
  <c r="CA45" i="96" s="1"/>
  <c r="AK45" i="96" s="1"/>
  <c r="CB179" i="96"/>
  <c r="AZ31" i="96"/>
  <c r="CA31" i="96" s="1"/>
  <c r="AK31" i="96" s="1"/>
  <c r="CB159" i="96"/>
  <c r="AZ93" i="96"/>
  <c r="CA93" i="96" s="1"/>
  <c r="AK93" i="96" s="1"/>
  <c r="CB55" i="96"/>
  <c r="CB51" i="96"/>
  <c r="AZ27" i="96"/>
  <c r="CA27" i="96" s="1"/>
  <c r="AK27" i="96" s="1"/>
  <c r="AZ145" i="96"/>
  <c r="CA145" i="96" s="1"/>
  <c r="AK145" i="96" s="1"/>
  <c r="AZ155" i="96"/>
  <c r="CA155" i="96" s="1"/>
  <c r="AK155" i="96" s="1"/>
  <c r="CB53" i="96"/>
  <c r="CB33" i="96"/>
  <c r="CB185" i="95"/>
  <c r="CB51" i="95"/>
  <c r="CB123" i="95"/>
  <c r="AZ181" i="95"/>
  <c r="CA181" i="95" s="1"/>
  <c r="AK181" i="95" s="1"/>
  <c r="AZ109" i="95"/>
  <c r="CA109" i="95" s="1"/>
  <c r="AK109" i="95" s="1"/>
  <c r="AZ37" i="95"/>
  <c r="CA37" i="95" s="1"/>
  <c r="AK37" i="95" s="1"/>
  <c r="AZ245" i="95"/>
  <c r="CA245" i="95" s="1"/>
  <c r="AK245" i="95" s="1"/>
  <c r="AZ111" i="95"/>
  <c r="CA111" i="95" s="1"/>
  <c r="AK111" i="95" s="1"/>
  <c r="AZ237" i="95"/>
  <c r="CA237" i="95" s="1"/>
  <c r="AK237" i="95" s="1"/>
  <c r="CB229" i="95"/>
  <c r="CB149" i="95"/>
  <c r="AZ63" i="95"/>
  <c r="CA63" i="95" s="1"/>
  <c r="AK63" i="95" s="1"/>
  <c r="CB105" i="95"/>
  <c r="CB55" i="95"/>
  <c r="AZ223" i="95"/>
  <c r="CA223" i="95" s="1"/>
  <c r="AK223" i="95" s="1"/>
  <c r="CB129" i="95"/>
  <c r="AZ41" i="95"/>
  <c r="CA41" i="95" s="1"/>
  <c r="AK41" i="95" s="1"/>
  <c r="CB155" i="95"/>
  <c r="CB221" i="95"/>
  <c r="CB95" i="95"/>
  <c r="CB213" i="95"/>
  <c r="AZ233" i="95"/>
  <c r="CA233" i="95" s="1"/>
  <c r="AK233" i="95" s="1"/>
  <c r="CB145" i="94"/>
  <c r="CB65" i="94"/>
  <c r="CB235" i="94"/>
  <c r="CB229" i="94"/>
  <c r="AZ247" i="94"/>
  <c r="CA247" i="94" s="1"/>
  <c r="AK247" i="94" s="1"/>
  <c r="CB71" i="103"/>
  <c r="CB73" i="103"/>
  <c r="AZ47" i="102"/>
  <c r="CA47" i="102" s="1"/>
  <c r="AK47" i="102" s="1"/>
  <c r="AZ95" i="102"/>
  <c r="CA95" i="102" s="1"/>
  <c r="AK95" i="102" s="1"/>
  <c r="AZ167" i="102"/>
  <c r="CA167" i="102" s="1"/>
  <c r="AK167" i="102" s="1"/>
  <c r="AZ139" i="102"/>
  <c r="CA139" i="102" s="1"/>
  <c r="AK139" i="102" s="1"/>
  <c r="AZ231" i="102"/>
  <c r="CA231" i="102" s="1"/>
  <c r="AK231" i="102" s="1"/>
  <c r="CB103" i="102"/>
  <c r="AZ129" i="102"/>
  <c r="CA129" i="102" s="1"/>
  <c r="AK129" i="102" s="1"/>
  <c r="CB65" i="102"/>
  <c r="CB25" i="102"/>
  <c r="AZ143" i="102"/>
  <c r="CA143" i="102" s="1"/>
  <c r="AK143" i="102" s="1"/>
  <c r="CB73" i="102"/>
  <c r="AZ193" i="102"/>
  <c r="CA193" i="102" s="1"/>
  <c r="AK193" i="102" s="1"/>
  <c r="CB129" i="102"/>
  <c r="CB233" i="102"/>
  <c r="AZ201" i="102"/>
  <c r="CA201" i="102" s="1"/>
  <c r="AK201" i="102" s="1"/>
  <c r="CB143" i="102"/>
  <c r="AZ203" i="102"/>
  <c r="CA203" i="102" s="1"/>
  <c r="AK203" i="102" s="1"/>
  <c r="AZ211" i="102"/>
  <c r="CA211" i="102" s="1"/>
  <c r="AK211" i="102" s="1"/>
  <c r="AZ205" i="102"/>
  <c r="CA205" i="102" s="1"/>
  <c r="AK205" i="102" s="1"/>
  <c r="CB207" i="102"/>
  <c r="CB67" i="101"/>
  <c r="CB97" i="101"/>
  <c r="CB57" i="101"/>
  <c r="CB23" i="101"/>
  <c r="AZ125" i="101"/>
  <c r="CA125" i="101" s="1"/>
  <c r="AK125" i="101" s="1"/>
  <c r="CB183" i="101"/>
  <c r="CB247" i="101"/>
  <c r="AZ169" i="101"/>
  <c r="CA169" i="101" s="1"/>
  <c r="AK169" i="101" s="1"/>
  <c r="AZ109" i="101"/>
  <c r="CA109" i="101" s="1"/>
  <c r="AK109" i="101" s="1"/>
  <c r="AZ141" i="101"/>
  <c r="CA141" i="101" s="1"/>
  <c r="AK141" i="101" s="1"/>
  <c r="CB213" i="101"/>
  <c r="AZ35" i="101"/>
  <c r="CA35" i="101" s="1"/>
  <c r="AK35" i="101" s="1"/>
  <c r="CB243" i="101"/>
  <c r="CB127" i="101"/>
  <c r="AZ81" i="101"/>
  <c r="CA81" i="101" s="1"/>
  <c r="AK81" i="101" s="1"/>
  <c r="CB47" i="101"/>
  <c r="CB63" i="101"/>
  <c r="AZ219" i="100"/>
  <c r="CA219" i="100" s="1"/>
  <c r="AK219" i="100" s="1"/>
  <c r="AZ227" i="100"/>
  <c r="CA227" i="100" s="1"/>
  <c r="AK227" i="100" s="1"/>
  <c r="CB89" i="100"/>
  <c r="CB49" i="100"/>
  <c r="CB107" i="100"/>
  <c r="CB145" i="100"/>
  <c r="CB189" i="99"/>
  <c r="AZ189" i="99"/>
  <c r="CA189" i="99" s="1"/>
  <c r="AK189" i="99" s="1"/>
  <c r="AZ77" i="99"/>
  <c r="CA77" i="99" s="1"/>
  <c r="AK77" i="99" s="1"/>
  <c r="CB143" i="99"/>
  <c r="AZ129" i="99"/>
  <c r="CA129" i="99" s="1"/>
  <c r="AK129" i="99" s="1"/>
  <c r="CB199" i="99"/>
  <c r="CB235" i="99"/>
  <c r="CB137" i="99"/>
  <c r="AZ151" i="99"/>
  <c r="CA151" i="99" s="1"/>
  <c r="AK151" i="99" s="1"/>
  <c r="AZ63" i="98"/>
  <c r="CA63" i="98" s="1"/>
  <c r="AK63" i="98" s="1"/>
  <c r="AZ193" i="98"/>
  <c r="CA193" i="98" s="1"/>
  <c r="AK193" i="98" s="1"/>
  <c r="AZ69" i="98"/>
  <c r="CA69" i="98" s="1"/>
  <c r="AK69" i="98" s="1"/>
  <c r="CB217" i="98"/>
  <c r="CB143" i="98"/>
  <c r="AZ79" i="98"/>
  <c r="CA79" i="98" s="1"/>
  <c r="AK79" i="98" s="1"/>
  <c r="AZ235" i="98"/>
  <c r="CA235" i="98" s="1"/>
  <c r="AK235" i="98" s="1"/>
  <c r="CB235" i="98"/>
  <c r="CB97" i="98"/>
  <c r="AZ171" i="98"/>
  <c r="CA171" i="98" s="1"/>
  <c r="AK171" i="98" s="1"/>
  <c r="AZ101" i="98"/>
  <c r="CA101" i="98" s="1"/>
  <c r="AK101" i="98" s="1"/>
  <c r="CB201" i="98"/>
  <c r="AZ57" i="98"/>
  <c r="CA57" i="98" s="1"/>
  <c r="AK57" i="98" s="1"/>
  <c r="CB211" i="98"/>
  <c r="AZ71" i="98"/>
  <c r="CA71" i="98" s="1"/>
  <c r="AK71" i="98" s="1"/>
  <c r="CB53" i="98"/>
  <c r="AZ135" i="98"/>
  <c r="CA135" i="98" s="1"/>
  <c r="AK135" i="98" s="1"/>
  <c r="CB245" i="98"/>
  <c r="CB167" i="98"/>
  <c r="CB175" i="98"/>
  <c r="AZ207" i="98"/>
  <c r="CA207" i="98" s="1"/>
  <c r="AK207" i="98" s="1"/>
  <c r="AZ147" i="98"/>
  <c r="CA147" i="98" s="1"/>
  <c r="AK147" i="98" s="1"/>
  <c r="CB183" i="98"/>
  <c r="CB229" i="98"/>
  <c r="AZ205" i="98"/>
  <c r="CA205" i="98" s="1"/>
  <c r="AK205" i="98" s="1"/>
  <c r="BE127" i="98"/>
  <c r="CB127" i="98"/>
  <c r="CB213" i="98"/>
  <c r="CB107" i="98"/>
  <c r="CB149" i="98"/>
  <c r="AZ89" i="98"/>
  <c r="CA89" i="98" s="1"/>
  <c r="AK89" i="98" s="1"/>
  <c r="CB133" i="98"/>
  <c r="AZ183" i="98"/>
  <c r="CA183" i="98" s="1"/>
  <c r="AK183" i="98" s="1"/>
  <c r="CB169" i="98"/>
  <c r="CB237" i="96"/>
  <c r="CB49" i="96"/>
  <c r="CB87" i="96"/>
  <c r="AZ33" i="96"/>
  <c r="CA33" i="96" s="1"/>
  <c r="AK33" i="96" s="1"/>
  <c r="CB175" i="96"/>
  <c r="CB127" i="96"/>
  <c r="AZ181" i="96"/>
  <c r="CA181" i="96" s="1"/>
  <c r="AK181" i="96" s="1"/>
  <c r="CB181" i="96"/>
  <c r="CB59" i="96"/>
  <c r="AZ39" i="96"/>
  <c r="CA39" i="96" s="1"/>
  <c r="AK39" i="96" s="1"/>
  <c r="CB197" i="96"/>
  <c r="AZ103" i="96"/>
  <c r="CA103" i="96" s="1"/>
  <c r="AK103" i="96" s="1"/>
  <c r="CB195" i="96"/>
  <c r="CB57" i="96"/>
  <c r="AZ197" i="96"/>
  <c r="CA197" i="96" s="1"/>
  <c r="AK197" i="96" s="1"/>
  <c r="CB39" i="96"/>
  <c r="CB67" i="96"/>
  <c r="AZ63" i="96"/>
  <c r="CA63" i="96" s="1"/>
  <c r="AK63" i="96" s="1"/>
  <c r="AZ123" i="96"/>
  <c r="CA123" i="96" s="1"/>
  <c r="AK123" i="96" s="1"/>
  <c r="AZ43" i="96"/>
  <c r="CA43" i="96" s="1"/>
  <c r="AK43" i="96" s="1"/>
  <c r="CB189" i="96"/>
  <c r="AZ189" i="96"/>
  <c r="CA189" i="96" s="1"/>
  <c r="AK189" i="96" s="1"/>
  <c r="CB89" i="96"/>
  <c r="CB133" i="96"/>
  <c r="CB231" i="96"/>
  <c r="AZ59" i="96"/>
  <c r="CA59" i="96" s="1"/>
  <c r="AK59" i="96" s="1"/>
  <c r="CB37" i="96"/>
  <c r="AZ53" i="96"/>
  <c r="CA53" i="96" s="1"/>
  <c r="AK53" i="96" s="1"/>
  <c r="CB63" i="96"/>
  <c r="AZ225" i="95"/>
  <c r="CA225" i="95" s="1"/>
  <c r="AK225" i="95" s="1"/>
  <c r="CB199" i="95"/>
  <c r="AZ155" i="95"/>
  <c r="CA155" i="95" s="1"/>
  <c r="AK155" i="95" s="1"/>
  <c r="AZ135" i="95"/>
  <c r="CA135" i="95" s="1"/>
  <c r="AK135" i="95" s="1"/>
  <c r="CB179" i="95"/>
  <c r="CB53" i="95"/>
  <c r="CB147" i="95"/>
  <c r="AZ241" i="95"/>
  <c r="CA241" i="95" s="1"/>
  <c r="AK241" i="95" s="1"/>
  <c r="CB81" i="95"/>
  <c r="AZ195" i="95"/>
  <c r="CA195" i="95" s="1"/>
  <c r="AK195" i="95" s="1"/>
  <c r="CB21" i="95"/>
  <c r="CB183" i="95"/>
  <c r="CB133" i="95"/>
  <c r="CB237" i="94"/>
  <c r="AZ235" i="94"/>
  <c r="CA235" i="94" s="1"/>
  <c r="AK235" i="94" s="1"/>
  <c r="CB251" i="94"/>
  <c r="CB227" i="94"/>
  <c r="CB221" i="94"/>
  <c r="AZ229" i="94"/>
  <c r="CA229" i="94" s="1"/>
  <c r="AK229" i="94" s="1"/>
  <c r="CB239" i="94"/>
  <c r="CB243" i="94"/>
  <c r="AZ95" i="94"/>
  <c r="CA95" i="94" s="1"/>
  <c r="AK95" i="94" s="1"/>
  <c r="AZ235" i="93"/>
  <c r="CA235" i="93" s="1"/>
  <c r="AK235" i="93" s="1"/>
  <c r="AZ213" i="93"/>
  <c r="CA213" i="93" s="1"/>
  <c r="AK213" i="93" s="1"/>
  <c r="CB109" i="93"/>
  <c r="AZ101" i="93"/>
  <c r="CA101" i="93" s="1"/>
  <c r="AK101" i="93" s="1"/>
  <c r="CB37" i="93"/>
  <c r="AZ207" i="93"/>
  <c r="CA207" i="93" s="1"/>
  <c r="AK207" i="93" s="1"/>
  <c r="CB65" i="93"/>
  <c r="AZ31" i="93"/>
  <c r="CA31" i="93" s="1"/>
  <c r="AK31" i="93" s="1"/>
  <c r="CB239" i="93"/>
  <c r="CB105" i="93"/>
  <c r="CB49" i="93"/>
  <c r="CB207" i="93"/>
  <c r="CB243" i="93"/>
  <c r="AZ211" i="93"/>
  <c r="CA211" i="93" s="1"/>
  <c r="AK211" i="93" s="1"/>
  <c r="AZ43" i="93"/>
  <c r="CA43" i="93" s="1"/>
  <c r="AK43" i="93" s="1"/>
  <c r="CB85" i="93"/>
  <c r="CB83" i="93"/>
  <c r="AZ77" i="93"/>
  <c r="CA77" i="93" s="1"/>
  <c r="AK77" i="93" s="1"/>
  <c r="AZ79" i="93"/>
  <c r="CA79" i="93" s="1"/>
  <c r="AK79" i="93" s="1"/>
  <c r="CB41" i="93"/>
  <c r="CB21" i="93"/>
  <c r="CB245" i="93"/>
  <c r="CB203" i="93"/>
  <c r="CB241" i="93"/>
  <c r="CB189" i="93"/>
  <c r="AZ191" i="93"/>
  <c r="CA191" i="93" s="1"/>
  <c r="AK191" i="93" s="1"/>
  <c r="CB107" i="93"/>
  <c r="AZ71" i="93"/>
  <c r="CA71" i="93" s="1"/>
  <c r="AK71" i="93" s="1"/>
  <c r="CB175" i="93"/>
  <c r="CB233" i="93"/>
  <c r="AZ139" i="93"/>
  <c r="CA139" i="93" s="1"/>
  <c r="AK139" i="93" s="1"/>
  <c r="CB117" i="93"/>
  <c r="CB149" i="93"/>
  <c r="CB59" i="93"/>
  <c r="CB27" i="93"/>
  <c r="AZ55" i="93"/>
  <c r="CA55" i="93" s="1"/>
  <c r="AK55" i="93" s="1"/>
  <c r="AZ201" i="93"/>
  <c r="CA201" i="93" s="1"/>
  <c r="AK201" i="93" s="1"/>
  <c r="AZ63" i="93"/>
  <c r="CA63" i="93" s="1"/>
  <c r="AK63" i="93" s="1"/>
  <c r="CB229" i="93"/>
  <c r="CB75" i="93"/>
  <c r="AZ143" i="93"/>
  <c r="CA143" i="93" s="1"/>
  <c r="AK143" i="93" s="1"/>
  <c r="CB191" i="93"/>
  <c r="CB97" i="93"/>
  <c r="CB153" i="93"/>
  <c r="CB181" i="93"/>
  <c r="CB247" i="93"/>
  <c r="CB63" i="93"/>
  <c r="AZ137" i="92"/>
  <c r="CA137" i="92" s="1"/>
  <c r="AK137" i="92" s="1"/>
  <c r="AZ127" i="92"/>
  <c r="CA127" i="92" s="1"/>
  <c r="AK127" i="92" s="1"/>
  <c r="AZ109" i="92"/>
  <c r="CA109" i="92" s="1"/>
  <c r="AK109" i="92" s="1"/>
  <c r="AZ243" i="92"/>
  <c r="CA243" i="92" s="1"/>
  <c r="AK243" i="92" s="1"/>
  <c r="CB121" i="92"/>
  <c r="AZ123" i="92"/>
  <c r="CA123" i="92" s="1"/>
  <c r="AK123" i="92" s="1"/>
  <c r="AZ231" i="92"/>
  <c r="CA231" i="92" s="1"/>
  <c r="AK231" i="92" s="1"/>
  <c r="AZ65" i="92"/>
  <c r="CA65" i="92" s="1"/>
  <c r="AK65" i="92" s="1"/>
  <c r="CB81" i="92"/>
  <c r="CB107" i="92"/>
  <c r="AZ187" i="92"/>
  <c r="CA187" i="92" s="1"/>
  <c r="AK187" i="92" s="1"/>
  <c r="CB167" i="92"/>
  <c r="CB163" i="92"/>
  <c r="AZ77" i="92"/>
  <c r="CA77" i="92" s="1"/>
  <c r="AK77" i="92" s="1"/>
  <c r="AZ177" i="92"/>
  <c r="CA177" i="92" s="1"/>
  <c r="AK177" i="92" s="1"/>
  <c r="CB49" i="92"/>
  <c r="AZ101" i="92"/>
  <c r="CA101" i="92" s="1"/>
  <c r="AK101" i="92" s="1"/>
  <c r="AZ91" i="92"/>
  <c r="CA91" i="92" s="1"/>
  <c r="AK91" i="92" s="1"/>
  <c r="CB171" i="92"/>
  <c r="AZ85" i="92"/>
  <c r="CA85" i="92" s="1"/>
  <c r="AK85" i="92" s="1"/>
  <c r="AZ83" i="92"/>
  <c r="CA83" i="92" s="1"/>
  <c r="AK83" i="92" s="1"/>
  <c r="AZ199" i="92"/>
  <c r="CA199" i="92" s="1"/>
  <c r="AK199" i="92" s="1"/>
  <c r="CB215" i="92"/>
  <c r="CB201" i="92"/>
  <c r="AZ157" i="92"/>
  <c r="CA157" i="92" s="1"/>
  <c r="AK157" i="92" s="1"/>
  <c r="CB115" i="92"/>
  <c r="CB175" i="92"/>
  <c r="AZ197" i="92"/>
  <c r="CA197" i="92" s="1"/>
  <c r="AK197" i="92" s="1"/>
  <c r="AZ185" i="92"/>
  <c r="CA185" i="92" s="1"/>
  <c r="AK185" i="92" s="1"/>
  <c r="AZ57" i="92"/>
  <c r="CA57" i="92" s="1"/>
  <c r="AK57" i="92" s="1"/>
  <c r="CB109" i="92"/>
  <c r="AZ233" i="92"/>
  <c r="CA233" i="92" s="1"/>
  <c r="AK233" i="92" s="1"/>
  <c r="CB71" i="92"/>
  <c r="CB197" i="92"/>
  <c r="AZ163" i="92"/>
  <c r="CA163" i="92" s="1"/>
  <c r="AK163" i="92" s="1"/>
  <c r="AZ143" i="92"/>
  <c r="CA143" i="92" s="1"/>
  <c r="AK143" i="92" s="1"/>
  <c r="AZ43" i="92"/>
  <c r="CA43" i="92" s="1"/>
  <c r="AK43" i="92" s="1"/>
  <c r="AZ153" i="92"/>
  <c r="CA153" i="92" s="1"/>
  <c r="AK153" i="92" s="1"/>
  <c r="AZ201" i="92"/>
  <c r="CA201" i="92" s="1"/>
  <c r="AK201" i="92" s="1"/>
  <c r="CB179" i="92"/>
  <c r="CB25" i="92"/>
  <c r="CB199" i="92"/>
  <c r="CB75" i="92"/>
  <c r="AZ107" i="92"/>
  <c r="CA107" i="92" s="1"/>
  <c r="AK107" i="92" s="1"/>
  <c r="AZ167" i="92"/>
  <c r="CA167" i="92" s="1"/>
  <c r="AK167" i="92" s="1"/>
  <c r="AZ189" i="92"/>
  <c r="CA189" i="92" s="1"/>
  <c r="AK189" i="92" s="1"/>
  <c r="CB151" i="92"/>
  <c r="CB229" i="92"/>
  <c r="AZ205" i="92"/>
  <c r="CA205" i="92" s="1"/>
  <c r="AK205" i="92" s="1"/>
  <c r="CB83" i="92"/>
  <c r="AZ69" i="92"/>
  <c r="CA69" i="92" s="1"/>
  <c r="AK69" i="92" s="1"/>
  <c r="CB91" i="92"/>
  <c r="CB187" i="92"/>
  <c r="CB247" i="92"/>
  <c r="AZ61" i="92"/>
  <c r="CA61" i="92" s="1"/>
  <c r="AK61" i="92" s="1"/>
  <c r="CB51" i="92"/>
  <c r="AZ179" i="92"/>
  <c r="CA179" i="92" s="1"/>
  <c r="AK179" i="92" s="1"/>
  <c r="CB245" i="92"/>
  <c r="AZ207" i="92"/>
  <c r="CA207" i="92" s="1"/>
  <c r="AK207" i="92" s="1"/>
  <c r="CB39" i="92"/>
  <c r="CB191" i="92"/>
  <c r="AZ51" i="92"/>
  <c r="CA51" i="92" s="1"/>
  <c r="AK51" i="92" s="1"/>
  <c r="CB55" i="92"/>
  <c r="AZ75" i="92"/>
  <c r="CA75" i="92" s="1"/>
  <c r="AK75" i="92" s="1"/>
  <c r="AZ63" i="92"/>
  <c r="CA63" i="92" s="1"/>
  <c r="AK63" i="92" s="1"/>
  <c r="AZ213" i="92"/>
  <c r="CA213" i="92" s="1"/>
  <c r="AK213" i="92" s="1"/>
  <c r="AZ25" i="92"/>
  <c r="CA25" i="92" s="1"/>
  <c r="AK25" i="92" s="1"/>
  <c r="AZ99" i="92"/>
  <c r="CA99" i="92" s="1"/>
  <c r="AK99" i="92" s="1"/>
  <c r="AZ249" i="92"/>
  <c r="CA249" i="92" s="1"/>
  <c r="AK249" i="92" s="1"/>
  <c r="CB61" i="92"/>
  <c r="AZ165" i="92"/>
  <c r="CA165" i="92" s="1"/>
  <c r="AK165" i="92" s="1"/>
  <c r="CB47" i="92"/>
  <c r="CB101" i="92"/>
  <c r="CB235" i="92"/>
  <c r="CB99" i="92"/>
  <c r="AZ71" i="92"/>
  <c r="CA71" i="92" s="1"/>
  <c r="AK71" i="92" s="1"/>
  <c r="CB79" i="92"/>
  <c r="CB105" i="92"/>
  <c r="AZ145" i="92"/>
  <c r="CA145" i="92" s="1"/>
  <c r="AK145" i="92" s="1"/>
  <c r="AZ149" i="92"/>
  <c r="CA149" i="92" s="1"/>
  <c r="AK149" i="92" s="1"/>
  <c r="CB43" i="92"/>
  <c r="CB227" i="92"/>
  <c r="CB165" i="92"/>
  <c r="CB123" i="92"/>
  <c r="AZ21" i="92"/>
  <c r="CA21" i="92" s="1"/>
  <c r="AK21" i="92" s="1"/>
  <c r="AZ247" i="92"/>
  <c r="CA247" i="92" s="1"/>
  <c r="AK247" i="92" s="1"/>
  <c r="CB63" i="92"/>
  <c r="CB65" i="92"/>
  <c r="CB67" i="92"/>
  <c r="CB153" i="92"/>
  <c r="CB225" i="92"/>
  <c r="AZ225" i="92"/>
  <c r="CA225" i="92" s="1"/>
  <c r="AK225" i="92" s="1"/>
  <c r="CB193" i="92"/>
  <c r="CB159" i="92"/>
  <c r="AZ105" i="92"/>
  <c r="CA105" i="92" s="1"/>
  <c r="AK105" i="92" s="1"/>
  <c r="AZ155" i="92"/>
  <c r="CA155" i="92" s="1"/>
  <c r="AK155" i="92" s="1"/>
  <c r="CB155" i="92"/>
  <c r="AZ67" i="92"/>
  <c r="CA67" i="92" s="1"/>
  <c r="AK67" i="92" s="1"/>
  <c r="CB53" i="92"/>
  <c r="AZ53" i="92"/>
  <c r="CA53" i="92" s="1"/>
  <c r="AK53" i="92" s="1"/>
  <c r="AZ243" i="93"/>
  <c r="CA243" i="93" s="1"/>
  <c r="AK243" i="93" s="1"/>
  <c r="CB243" i="92"/>
  <c r="AZ139" i="92"/>
  <c r="CA139" i="92" s="1"/>
  <c r="AK139" i="92" s="1"/>
  <c r="CB133" i="92"/>
  <c r="AZ97" i="92"/>
  <c r="CA97" i="92" s="1"/>
  <c r="AK97" i="92" s="1"/>
  <c r="CB95" i="92"/>
  <c r="CB135" i="92"/>
  <c r="CB31" i="92"/>
  <c r="AZ31" i="92"/>
  <c r="CA31" i="92" s="1"/>
  <c r="AK31" i="92" s="1"/>
  <c r="CB89" i="92"/>
  <c r="CB231" i="92"/>
  <c r="AZ181" i="92"/>
  <c r="CA181" i="92" s="1"/>
  <c r="AK181" i="92" s="1"/>
  <c r="AZ27" i="92"/>
  <c r="CA27" i="92" s="1"/>
  <c r="AK27" i="92" s="1"/>
  <c r="CB27" i="92"/>
  <c r="CB149" i="92"/>
  <c r="CB21" i="92"/>
  <c r="CB213" i="92"/>
  <c r="CB139" i="92"/>
  <c r="AZ181" i="93"/>
  <c r="CA181" i="93" s="1"/>
  <c r="AK181" i="93" s="1"/>
  <c r="AZ95" i="92"/>
  <c r="CA95" i="92" s="1"/>
  <c r="AK95" i="92" s="1"/>
  <c r="AZ153" i="93"/>
  <c r="CA153" i="93" s="1"/>
  <c r="AK153" i="93" s="1"/>
  <c r="CB97" i="92"/>
  <c r="CB145" i="92"/>
  <c r="AZ133" i="92"/>
  <c r="CA133" i="92" s="1"/>
  <c r="AK133" i="92" s="1"/>
  <c r="AZ141" i="92"/>
  <c r="CA141" i="92" s="1"/>
  <c r="AK141" i="92" s="1"/>
  <c r="CB141" i="92"/>
  <c r="CB181" i="92"/>
</calcChain>
</file>

<file path=xl/comments1.xml><?xml version="1.0" encoding="utf-8"?>
<comments xmlns="http://schemas.openxmlformats.org/spreadsheetml/2006/main">
  <authors>
    <author>tc={6E3CDC53-2CED-46C4-BE7F-C9AA1EDECF73}</author>
    <author>tc={0A00A0C5-2D2D-4C4B-9809-7F05BDE5959E}</author>
    <author>tc={A681D194-BBE7-437B-ACE9-270EA5C8025B}</author>
    <author>tc={AF9F525E-4D5F-4DAF-9514-E63F05D51DFE}</author>
    <author>tc={7CE666F8-5084-4D0E-8CEB-C384998B7DD5}</author>
    <author>tc={12090527-A272-4C42-BCFC-91D42EE748CA}</author>
    <author>tc={817D029E-90CC-43EC-9F33-1D26146140C0}</author>
    <author>tc={3FC8ED36-020A-49E6-801F-3DF22FB1B505}</author>
    <author>tc={FB33B0DB-DFA5-4C64-8E95-FD4AFE0859E5}</author>
    <author>tc={1466E691-97BF-47CD-A6B4-ECC4B141A277}</author>
    <author>tc={B20350C9-72BF-4CB6-AF24-C2DE2875D94D}</author>
    <author>tc={1006744D-D297-4062-B1E3-62E604D253CD}</author>
    <author>tc={FE2EA5CA-A821-4294-A638-7136E3113F85}</author>
    <author>tc={16834DA5-76AF-44DD-B6E8-B12CAA20B285}</author>
    <author>tc={40619B62-6D5B-4F16-8930-17272DF4605B}</author>
    <author>tc={737498D0-78BA-4B10-8EE4-2DD9799F2058}</author>
    <author>tc={4491F875-1E1D-4BA3-8F33-B3BAC0467CB0}</author>
    <author>tc={24328A65-7992-45B4-9ECD-7BF5E4EB2BB8}</author>
    <author>tc={05E18EDC-68F5-4BDB-B278-458400536468}</author>
    <author>tc={BB342661-6148-40F8-A6F2-3B0DA99D19A5}</author>
    <author>tc={B742B146-17B2-4C30-8229-AACD73746E89}</author>
    <author>tc={7C9BD026-7EE7-4AC3-AC38-95FC2663EF81}</author>
    <author>tc={A2D4B68A-11F1-4F2F-B47D-80C60DDB65D0}</author>
    <author>tc={B4381642-A459-4515-B561-198EFC874A38}</author>
    <author>tc={5C4463E3-FC2C-422D-AA67-97DBDBF74DE0}</author>
    <author>tc={7199F2DA-C093-4192-A53D-BDACB5E6EA35}</author>
    <author>tc={0D9C50AE-3044-4BDB-A618-BEF7F0EF49F1}</author>
    <author>tc={0CE2DF64-6C99-49D4-9008-95A9F106753F}</author>
    <author>tc={3CC6B40C-AA59-430D-BAED-3A5D50DE8C23}</author>
    <author>tc={0E9B4D06-FFB9-4B1B-9AD3-D7A22D74D746}</author>
    <author>tc={75D870FB-0091-4A0B-A0B9-3C6C668C8CDA}</author>
    <author>tc={48A72BB2-EE3F-4827-BF90-0D7F5C26FCE6}</author>
    <author>tc={7E1B62B3-6E6B-4CEA-8475-6B12FFFB78F9}</author>
    <author>tc={6142F525-911B-4985-8AA3-89B258D2F704}</author>
    <author>tc={A7B710CD-CE76-42BC-9EB8-610BA07A202A}</author>
    <author>tc={B73B23A6-65EA-4917-96D0-D86CB065A001}</author>
    <author>tc={4FE9C599-0B34-4305-A983-D538FA309B59}</author>
    <author>tc={B6E95429-E03B-47E4-B2D9-71EA91B6975D}</author>
    <author>tc={2A81EDD0-67E5-40F6-9E35-A7002F8A064F}</author>
    <author>tc={6D2A29D4-9376-4D7B-8E98-26C453E3062C}</author>
    <author>tc={3DE53ECB-7FA0-47A6-8D6F-BECEFA7547E1}</author>
    <author>tc={CC79EDB6-6CC3-4B34-B24F-A8551DDB9442}</author>
    <author>tc={82EDADDE-BAFD-4ABF-87CD-045EF18DE21A}</author>
    <author>tc={57EF0879-A79C-4486-982B-39363ECB9635}</author>
    <author>tc={FCE39E71-DC95-4CF5-8CAE-F4A1971EAAE3}</author>
    <author>tc={371222F7-9FF7-4694-97DA-1414D49AD1B2}</author>
    <author>tc={2DB4769B-6A4D-4F49-B5C9-B7140D241DC5}</author>
    <author>tc={A525799B-0CA0-4149-88EC-56AF03001596}</author>
    <author>tc={7412BDF5-FC32-4CC9-836D-F953F1BACD64}</author>
    <author>tc={EB7621B0-788F-4153-8AC9-FCD025C9BBB8}</author>
    <author>tc={FB9B8E4E-90D1-4A2D-B99D-E8F049CB2562}</author>
    <author>tc={F73D955B-9FAB-46A4-B4AF-B130C2F7CED2}</author>
    <author>tc={0232C58D-1502-47BD-BF88-53BD48B4895E}</author>
    <author>tc={200843A6-25F7-4072-B251-717E5FE04BC0}</author>
    <author>tc={C5D1754F-AF34-43FE-8C27-2B72C7FFC3E0}</author>
    <author>tc={F1981F1F-3DAE-4DE5-B38F-669AFD296625}</author>
    <author>tc={4E0B5A63-6FB8-4172-9B74-A7354FF317E8}</author>
    <author>tc={5ECA2835-175E-49B0-983F-B2C982AFA5D8}</author>
    <author>tc={EF1266A6-66CB-4E93-9242-8858650A91D7}</author>
    <author>tc={9F79569B-24D7-4055-9BA1-CB9F9C364EC7}</author>
    <author>tc={B205F124-0325-4ECD-B58E-F79157FB6DD0}</author>
    <author>tc={4A096552-29CC-4CBB-84F6-9F92CB85A4FE}</author>
    <author>tc={474C0EB8-25D2-4B96-B553-C69274ECC533}</author>
    <author>tc={14D76F86-A037-4E01-9CE0-339AE7617A98}</author>
    <author>tc={C46088B4-1A19-473D-8782-A4231801D789}</author>
    <author>tc={E641D009-53F1-4EDA-B366-0EAAE0010438}</author>
    <author>tc={D0FFAF10-16D0-419B-BD27-47424C18E72E}</author>
    <author>tc={EC0CFF0E-03DD-462F-B691-F7EA968DD152}</author>
    <author>tc={08764931-CE80-481A-8B35-C052398D65B4}</author>
    <author>tc={19E04078-2E0A-4730-BF07-EBD2FE938933}</author>
    <author>tc={20189A7C-B4D4-4E29-AA33-F1F1293123F3}</author>
    <author>tc={BEFE5098-63D5-4CAD-BC66-AF62C53C3F22}</author>
    <author>tc={F0B6518D-1187-4BFE-84D5-3A805302E1FB}</author>
    <author>tc={4F1FF3DE-759F-40F9-9D3B-EA205B13FEFE}</author>
    <author>tc={6CE6868D-1F6A-4E3E-AA0F-AC27DA9F81F8}</author>
    <author>tc={D8382C04-9019-4E8D-864A-BA0F03DF052E}</author>
    <author>tc={47186441-807B-464F-947C-F8ACF6FC38CB}</author>
    <author>tc={05B7B98E-5494-44DB-A7E7-8CAE86A955DD}</author>
    <author>tc={304C2282-7B0E-4497-8DB0-FECABF1CFA4D}</author>
    <author>tc={8F8A4798-A9C9-42E7-A81D-E75F787077DF}</author>
    <author>tc={C4F998EA-5607-4956-9BDE-554DECC6CF45}</author>
    <author>tc={BFACE8A9-3B0E-4138-B6B5-24FD18745A32}</author>
    <author>tc={B599AE5E-B848-413E-8434-02BA420CD9E0}</author>
    <author>tc={4A434B24-8D1B-4E2D-BD7D-5556F54102E7}</author>
    <author>tc={3560EEFB-19C1-435C-9258-E75EC8A297CE}</author>
    <author>tc={3630D88A-8BD8-4EBC-9E19-E3915724347A}</author>
    <author>tc={36992BBA-C89F-4848-A2CC-E1199374BF44}</author>
    <author>tc={53EC05F5-9961-4FFC-89CE-706A99C7C43F}</author>
    <author>tc={79CAB310-1278-4B8D-A96B-0ED560D71972}</author>
    <author>tc={EA6E647F-AA13-4C25-9C46-3B812EC32D9B}</author>
    <author>tc={615FCE4A-9BF2-49F0-93B6-2CAD4D3E0E21}</author>
    <author>tc={D827B489-7888-43E0-B0F0-32137170D7EA}</author>
    <author>tc={C84E92AE-9A92-4778-AC70-6DAA50A27696}</author>
    <author>tc={5440A548-1B9D-4BB7-822D-DF7C09EAE520}</author>
    <author>tc={F5133C8C-9416-418C-B2A3-C176AFDFE606}</author>
    <author>tc={8C7752A1-A60F-4A13-8207-97DEC8ECB977}</author>
    <author>tc={D8F6C491-33BB-4FD4-A2DA-3F6A3CAAFFA6}</author>
    <author>tc={37786D13-669E-42FF-8203-DE4ECF2F0D37}</author>
    <author>tc={F470AD7D-A886-4CFC-B6DF-E67FB79A6303}</author>
    <author>tc={67802796-8787-4932-B869-F6A7A6B2D8C5}</author>
    <author>tc={CFE595FD-DE21-4DE3-A13F-1CCD63DE71F9}</author>
    <author>tc={D223CC4B-5DF4-415D-B4C4-C0B528B31D84}</author>
    <author>tc={FB164897-C859-4E26-A820-903A3310F178}</author>
    <author>tc={020196C2-34D8-4728-B3E1-CEFBFB21652F}</author>
    <author>tc={C38D243E-AA11-4499-9047-166BD97269E8}</author>
    <author>tc={FE1DFD45-8916-4468-88BB-DC9B3EF04B16}</author>
    <author>tc={3802BB07-4FE1-440E-9E61-3CE30A8644DB}</author>
    <author>tc={18A02051-F576-4F9C-B338-DFBF7B530430}</author>
    <author>tc={51361F3C-7907-4DA5-A03F-3DA0CE232D37}</author>
    <author>tc={D38A2CF1-496E-45C4-AB6E-C67A6E0B0D7D}</author>
    <author>tc={BD015867-5649-4D6E-976B-02F245E3B9AF}</author>
    <author>tc={B0C24086-5AEC-4AAA-B2FF-4298F784E8EE}</author>
    <author>tc={D2CAE071-626E-4000-8A53-D513CD04B290}</author>
    <author>tc={6FA37D9E-721E-4AB7-A0EE-BEBEC5D61FDB}</author>
    <author>tc={02B98216-E63C-4988-8840-51129AA87562}</author>
    <author>tc={E3F5926D-EC50-4DC1-B24E-33FB83A8CACB}</author>
    <author>tc={E301DD8F-8104-408B-A922-C1C379005E85}</author>
    <author>tc={2258764C-0361-4CD4-988A-C3AD4FEC97C8}</author>
    <author>tc={E105BC67-628B-4A54-A51A-24B0B7F5CF0C}</author>
    <author>tc={64FACA9A-9E16-4338-AF43-2B289D3209E4}</author>
    <author>tc={42C11578-0F4C-4C94-B64D-EE8FA084B516}</author>
    <author>tc={78D59363-C8EF-4A95-8F21-51D919754585}</author>
    <author>tc={70359076-C354-4093-830D-45AC4609C79F}</author>
    <author>tc={D54F942A-5407-4E4A-8021-BF2C2FA324CA}</author>
    <author>tc={B92768FE-AE41-4FDE-9754-3FE9271E965D}</author>
    <author>tc={30A0B99C-629C-4E40-8122-A3D3DEE28341}</author>
    <author>tc={2E67B783-36F0-40AA-A96F-F4CA3E10D257}</author>
    <author>tc={F35E06FC-A45B-4293-92F3-4C75C23C8FD7}</author>
    <author>tc={86EED1BF-58D4-40B1-AE25-A86766499A99}</author>
    <author>tc={0964E836-5AD9-45B8-931C-3CE1B91BC16D}</author>
    <author>tc={DC4296F7-269A-4DEB-AD3F-41F3C8D91EA6}</author>
    <author>tc={93932118-EF4E-4B05-8A85-324643AF5B0D}</author>
    <author>tc={BD395C9D-D6A4-4B46-8856-D0FD0A66810C}</author>
    <author>tc={7C55C834-BCC2-4F2B-AF5C-A3EDE968209D}</author>
    <author>tc={94F7419F-73C7-45E3-9F54-D016AD23D89E}</author>
    <author>tc={4B1417A9-C4CD-4767-8A08-A9D6B22F0D86}</author>
    <author>tc={3F04E9BA-F83B-448C-8876-FAB1D2140475}</author>
    <author>tc={52680268-C1FC-4814-BA7A-E62600515E5D}</author>
    <author>tc={ADFE87BF-6868-47D6-BC1B-432A7C4D3179}</author>
    <author>tc={039F72CA-9710-4D1B-B244-750C413E9B80}</author>
    <author>tc={52B11C53-69DB-4ED0-8552-F3E24725DAC5}</author>
    <author>tc={579292B3-486D-43B1-AE70-711E3F0B8D3D}</author>
    <author>tc={45B9D072-7E2D-459A-907C-3CD2EFC40B26}</author>
    <author>tc={2685451F-E96B-496F-B0BC-02140219FDF7}</author>
    <author>tc={B5868100-4A59-455B-96D5-1739B423040F}</author>
    <author>tc={D65BB9B2-B04F-43F6-BC5F-829A48ECA1C6}</author>
    <author>tc={9C64FD3A-99D6-4CDB-BAAE-C5601E86B93D}</author>
    <author>tc={E2FE8A89-CC2C-40D0-BAE3-C00C755EF2DC}</author>
    <author>tc={D6A3DA9E-8500-4676-B5C4-6BAA1B998ED7}</author>
    <author>tc={0BA5FEC6-AB33-490E-8C7A-85C733463009}</author>
    <author>tc={EDFC6F96-6C17-4BA6-AACF-23CC52D9BFA6}</author>
    <author>tc={F64BB019-4FE7-40D9-8D15-73010D574862}</author>
    <author>tc={20B252D8-3FAE-46AF-ACB9-F5EA84B480D8}</author>
    <author>tc={A6DDD9C4-A8F2-46D8-BC69-A0B3688E10FD}</author>
    <author>tc={9E7E459D-981A-49AD-976E-AADAB6B5135F}</author>
    <author>tc={B8E79F48-5D53-4655-80F3-E60AA05EAB19}</author>
    <author>tc={A79AA4C6-A2BB-4225-BF39-A6DA1D700261}</author>
    <author>tc={E6750229-590D-44A8-931E-6AC2E1FF54A4}</author>
    <author>tc={C4ED7044-D2D1-4F60-92A3-8C34D48A0692}</author>
    <author>tc={636D4614-6A34-4333-8C4C-5ABDFB2B2655}</author>
    <author>tc={B7E45A99-37F3-4862-86D7-74055D6854FA}</author>
    <author>tc={BE2F7307-D5DD-4EF6-BE38-93007DCB23E4}</author>
    <author>tc={9ACE5221-2DBB-4A36-BFDC-C9558B43BFA3}</author>
    <author>tc={45BBC119-5502-4F63-B58A-EF9ED159AEAF}</author>
    <author>tc={136CBD7F-1A38-4B32-B42A-FDD824EACACF}</author>
    <author>tc={725313A9-12AA-4A99-A53F-9918A45F3082}</author>
    <author>tc={19004C22-6911-4F2E-BA25-84EAC9D7133C}</author>
    <author>tc={1B46E469-7F7F-46C7-95E9-3D19FE5FB4B4}</author>
    <author>tc={FA4BE917-01E8-420E-91FA-83CBD63780E7}</author>
    <author>tc={F15BA4D6-95CC-4562-905A-2CF0CD4DC4A2}</author>
    <author>tc={4185E644-DEFA-4683-9446-B0657E25E89C}</author>
    <author>tc={D0F30B32-A0B8-47FE-B549-100734035B20}</author>
    <author>tc={27DEFD58-A1DE-49C0-97D8-138F7199634B}</author>
    <author>tc={CBD5C87F-3F83-4D1F-A727-1DBF260F7250}</author>
    <author>tc={4CA4CB53-7B6E-4BF2-9712-CEA995D86DED}</author>
    <author>tc={BB2860C3-A664-44E0-9695-0EF32AAE5FCD}</author>
    <author>tc={EC71908F-6E95-49FC-8F05-ED2C0C386CDB}</author>
    <author>tc={FADF2192-7312-4665-946A-6F1FA1C6D57A}</author>
    <author>tc={7922EC63-E806-4F00-94FC-A931F051F891}</author>
    <author>tc={251A9EFA-047F-456D-B194-A757B3A3F0AE}</author>
    <author>tc={A42875A9-8A8B-4A87-8B1C-F935987B7E39}</author>
    <author>tc={35112034-33A9-437D-9DEE-3BAB51A8C527}</author>
    <author>tc={E6117071-2466-402D-ADCE-EA7F0AE44AF4}</author>
    <author>tc={330085C6-3221-4E33-814B-EA607D6885F8}</author>
    <author>tc={99AD4F10-DCDC-4B1F-A99A-9F959F185D39}</author>
    <author>tc={CE5D51E4-9F11-42BE-8CA6-E5EF4695ADB9}</author>
    <author>tc={690469B1-AE9D-40E1-898B-BBDE64D53AC1}</author>
    <author>tc={EEF844F5-450C-4C54-8787-07267DF52417}</author>
    <author>tc={51CCF38A-FC0A-4619-9B2C-8F7EC76AA82B}</author>
    <author>tc={7712D7CE-58DE-472D-BAD0-B695A7B138C2}</author>
    <author>tc={5C34F96C-0677-4487-BF92-DAD038E642D6}</author>
    <author>tc={18696282-4E1A-4E9E-B650-AE3F69A3976E}</author>
    <author>tc={B4729784-F375-4D87-AEA5-81892BC28D8F}</author>
    <author>tc={C674E0FE-BAEC-462C-8180-F4D62F4C3277}</author>
    <author>tc={19C33BF1-976A-40B7-9395-C108AE68AE18}</author>
    <author>tc={D2CBE975-EE5C-439F-A608-303B2875D4C1}</author>
    <author>tc={25CE8AA3-4AA2-4A97-B40A-B15D6D69AA79}</author>
    <author>tc={7347863F-BDA5-4ABF-9954-A626379BE42D}</author>
    <author>tc={8CBBA742-B1E5-434C-A041-6197F1F97566}</author>
    <author>tc={44706A13-47AB-49E6-8EE4-08050B283590}</author>
    <author>tc={06D9EE3E-E5BD-42DD-976C-7D6C6759C5B2}</author>
    <author>tc={9D8EE4C3-42F4-4F64-8FE5-02801A655231}</author>
    <author>tc={D2BC86D5-A5E8-4669-BA2F-19D703A6E914}</author>
    <author>tc={9E3DE42A-3928-401F-A8CC-AABEB8FAB401}</author>
    <author>tc={04AE7F1B-8DC6-449E-A3F0-39FC03D91177}</author>
    <author>tc={49389ABC-6C38-4217-8FC2-68C388E93A9A}</author>
    <author>tc={27179194-90FF-4295-9C93-498E404B5B97}</author>
    <author>tc={3E43742F-3CEE-443B-8CBC-8FA761F4F9F6}</author>
    <author>tc={48FA8084-95A1-4A5C-B30B-6D4D1D05A104}</author>
    <author>tc={283642C2-358F-445D-B6A5-8A57F4656237}</author>
    <author>tc={ACB75D34-A3E6-41E3-9666-729BFED49614}</author>
    <author>tc={9EA4A87A-E85E-4C74-9BF1-FFDF0E72B1CC}</author>
    <author>tc={3AE9C709-1A21-498A-BF1B-48F393068350}</author>
    <author>tc={5DCB257A-05E9-4CBE-ADEE-9E5DE42F6F5C}</author>
    <author>tc={A488D46E-2C14-4D4C-B9B0-32EF0C684585}</author>
    <author>tc={C76293AB-347E-4165-A268-869E703633A5}</author>
    <author>tc={BBBD6E70-E6E3-4E39-BD4B-0CB54251409D}</author>
    <author>tc={D1029727-90EA-40D8-99A9-98636D6DB9D0}</author>
    <author>tc={7E3C94C6-BB52-4391-8B7F-42A6E614CC1D}</author>
    <author>tc={67C20BB3-D9AA-420E-8035-CAF5868B03C4}</author>
    <author>tc={44E0F607-865B-43E6-8175-DCF2A6A67B3E}</author>
    <author>tc={65575C79-2383-49A9-809A-5DBE7C5BD21D}</author>
    <author>tc={9EDEE42E-1F4B-4126-8DD4-E0E4C4EBB14C}</author>
    <author>tc={5F40DA4D-0F39-44E8-83FF-796219EA5A72}</author>
    <author>tc={F057359C-EB01-4FDF-87BD-9DBC2EF0B60A}</author>
    <author>tc={9024BFB9-20D6-4E1E-8922-06597A46FCF2}</author>
    <author>tc={135AFE3E-E885-4942-95BF-CE4BFF90C31C}</author>
    <author>tc={DF78A777-C165-426F-804A-2B8AA9A0B36F}</author>
    <author>tc={9BABFED8-EB4E-4B20-A516-E28F4E42FE31}</author>
    <author>tc={A1065254-139C-4845-8A66-621457BE17E7}</author>
    <author>tc={D772E03A-910B-4CE3-A90F-E3075FA84B09}</author>
    <author>tc={B3A51E31-06D9-46DE-892D-56FC397FB0F3}</author>
    <author>tc={A502E1DD-73DF-4405-8FE0-D082AD759855}</author>
    <author>tc={3C72CA35-0B38-4672-8072-DDD240544FB4}</author>
    <author>tc={CFE774B6-E56C-4A36-8774-BF3285B07CD7}</author>
    <author>tc={9199D62E-A32C-42EB-B2CD-C768208B2290}</author>
    <author>tc={612E2B6A-856D-4AC2-9B2B-624FC6807D71}</author>
    <author>tc={E978A124-05B6-4C4F-A5FA-DA2AE5161509}</author>
    <author>tc={F687133F-76D6-4E5B-BC5D-AF07E87BB25C}</author>
    <author>tc={AF82B5F8-9E36-49B5-9FC2-3F6E7C6FD231}</author>
    <author>tc={BC0FC6A0-3B93-43C3-87B9-9B7D6CA8BF22}</author>
    <author>tc={8FC1B0F5-CB10-4E8D-B8D5-A62B591CB2B2}</author>
    <author>tc={E20179E8-ABFE-4A65-B0C8-9B1213E6585F}</author>
    <author>tc={B437B19F-6510-41C0-81FB-C5A75E79F351}</author>
    <author>tc={01AA9A7D-EB05-4CCF-BBFF-BAD96CD94B11}</author>
    <author>tc={37851656-A70C-4AE4-B265-B35E346B185E}</author>
    <author>tc={A117D0E2-A02C-4F48-B66D-7C367E3DB992}</author>
    <author>tc={1C2AAFC2-668D-423F-ADBC-3EE7B40926F8}</author>
    <author>tc={B76393F9-3AFE-4914-B698-E7A1A7127006}</author>
    <author>tc={1DF10129-2152-44D4-890F-5AB10AD6C3F9}</author>
    <author>tc={ACEE8C51-85E2-4BDD-987A-A0EF5D4D3271}</author>
    <author>tc={4801F384-41B3-4280-A32E-C10B090CE4F2}</author>
    <author>tc={143149CC-8671-4B59-B076-C1BA787F36D3}</author>
    <author>tc={01E15F8C-DCEF-4D5F-88CC-F6A485A0ED28}</author>
    <author>tc={8529EA53-ABCB-4779-90FC-BD70C61943B8}</author>
    <author>tc={A4355D4F-034F-485A-8B03-6B9A137B173E}</author>
    <author>tc={E65B0B0F-5D2F-48C8-9975-4ABDB5C0854E}</author>
    <author>tc={FB7A935C-E3D9-4838-BF63-2C499708A599}</author>
    <author>tc={2322B443-C0AE-4E89-B432-C2820643D27D}</author>
    <author>tc={74425DF8-0860-49A0-8D90-7D99C7CD5352}</author>
    <author>tc={33EC5D13-A9B9-4336-8FB1-20A44F90874C}</author>
    <author>tc={B03E23FF-BE1E-4068-A7D0-DC79AA006955}</author>
    <author>tc={8A8BCCF8-F108-4529-AD59-EAC44928D797}</author>
    <author>tc={84D2AE92-6EF6-4952-B142-865FC01F787D}</author>
    <author>tc={5515AAEA-9808-4E5E-8F2D-75C5C8C65E75}</author>
    <author>tc={6A1D0BF6-8E78-47CC-9066-485BED2A7011}</author>
    <author>tc={B5E12609-FA56-46BF-BADC-2AB399832586}</author>
    <author>tc={F9562ACE-7A31-4A00-9E61-6209984F98DA}</author>
    <author>tc={F6988155-8907-41FD-8E3B-163FC68D644A}</author>
    <author>tc={1E136C65-5A47-4875-88CB-F24EFAA841E3}</author>
    <author>tc={7C147B86-0659-4968-BAB9-FC75C602F2DB}</author>
    <author>tc={C1901F8E-15AE-459F-BD53-42AE99656F35}</author>
    <author>tc={EB630BDB-8267-4ED4-AA23-A3D377A0FF47}</author>
    <author>tc={A3F17408-F8C7-4100-9F50-DB6F60734CEB}</author>
    <author>tc={AF939F7E-2504-4426-970F-9CBA794F71C6}</author>
    <author>tc={3FF00448-0DBB-4958-9CB2-CD32EAF1E6B0}</author>
    <author>tc={248B2C9E-9126-4BB9-8663-B88D01FAE225}</author>
    <author>tc={FE5CABE2-BE90-4FDB-B1A7-16D28C84BF8D}</author>
    <author>tc={75546CE2-3835-4A9A-AA76-B12DA5D81271}</author>
    <author>tc={BA213934-7BA9-4F41-8E6A-B7747054327C}</author>
    <author>tc={BE6F994B-92C0-4318-9CD7-252A5B849564}</author>
    <author>tc={380836B9-E521-486F-965B-A09CCFBE96FC}</author>
    <author>tc={93A0FE4F-91F8-44A9-A068-831EFB2641BA}</author>
    <author>tc={FE98D569-1524-4A7B-A85D-CF158F217A08}</author>
    <author>tc={1E561467-9211-4DB0-957F-6FCBBDFAA5BB}</author>
    <author>tc={306F3583-6DE3-4601-9283-00F736B9C597}</author>
    <author>tc={F51B7344-4609-4143-91B3-5932CB403F97}</author>
    <author>tc={71B77A36-21AE-4B0C-B5AC-D5DED72AB6B6}</author>
    <author>tc={C710940A-F3CF-49F9-A232-7DAA07034A4C}</author>
    <author>tc={68D7C9DC-E432-467F-AA29-CB0FA2E580E6}</author>
    <author>tc={F4826907-8946-47AF-9207-5315F9CB95DC}</author>
    <author>tc={A312C2AD-8C1E-40AC-81FB-94999CE8AB53}</author>
    <author>tc={DB127184-DA47-4D21-844A-276A974392E3}</author>
    <author>tc={59B88CB7-3DAB-4CF9-9766-6ED63FDEE907}</author>
    <author>tc={D7C0DDCB-C869-422B-8B22-B3E180ACB382}</author>
    <author>tc={C8A50A00-515C-4589-AEEA-844B6F9F7281}</author>
    <author>tc={091C5C0D-E639-4FBE-837A-1531D60D93EB}</author>
    <author>tc={30ACB0BF-CB17-4777-83A2-627AEF7EAE38}</author>
    <author>tc={3C1577B9-840E-4BD4-9E43-C7685C806D92}</author>
    <author>tc={F6CD210B-EFA6-4B2F-987B-78907402E3F2}</author>
    <author>tc={292721BC-2C9D-4D37-8EDA-33CA05AB4AA7}</author>
    <author>tc={37869E52-DAAE-4382-A7B6-DF5265B94E89}</author>
    <author>tc={F49C64D1-7CBD-469A-879B-D011A8E0C059}</author>
    <author>tc={FD17D0FF-14B3-4120-B7CC-601A7E1774B2}</author>
    <author>tc={D4FF10D4-8832-4CFC-8801-C9C37A29FA4E}</author>
    <author>tc={A967D82A-4DAD-407C-B3EB-25CDF392A071}</author>
    <author>tc={1CD1A8EB-5E81-4650-82B8-862E111D8A99}</author>
    <author>tc={75F8CCB0-5E73-4EF6-BECC-53FD7821AB3B}</author>
    <author>tc={CCB57ED0-1DCA-4C0D-B9B6-9BF63C3AE049}</author>
    <author>tc={CAC0F9D2-4D46-4B7A-9D68-D5EF0E93A8A1}</author>
    <author>tc={A818A8C1-F505-40B2-8BEA-F002ED6B46EE}</author>
    <author>tc={1EB29A74-C7B9-461F-B4A3-EB24D095035F}</author>
    <author>tc={68D3A1C2-EEA9-41FC-B906-7C1E3ED75D9D}</author>
    <author>tc={29E43DC7-2F0E-4C51-B69C-D72A72B23A8D}</author>
    <author>tc={9FF4707D-0EEF-41E5-A36A-3A4A3935F891}</author>
    <author>tc={BFEDBE9E-A524-4CFE-84D1-F1EA78F941CB}</author>
    <author>tc={A46EE59E-0CE3-45C0-BFC0-E3109C3BF1AC}</author>
    <author>tc={19B5EAC3-37A1-4BB8-99D0-BBBA50D11990}</author>
    <author>tc={157C733B-A6B3-4DC2-9E6E-A4798BE3FDC5}</author>
    <author>tc={E263121C-43CB-4589-A6E9-0B23B30165A7}</author>
    <author>tc={764C8E22-6164-40E6-B7BD-1E6CE0DE7343}</author>
    <author>tc={212146B7-40A8-4DA3-80A5-AE349D8462D8}</author>
    <author>tc={F0F785BE-C91C-422F-B8BF-422C6D2B1FBC}</author>
    <author>tc={372B0A40-C70E-4EC1-B340-4374D0A6FB29}</author>
    <author>tc={95EF00B2-BB41-42DD-BAD5-6896E05F8CA6}</author>
    <author>tc={ECA7E917-8C4D-49F9-BBD2-436D73CF8D85}</author>
    <author>tc={3C10F041-E093-4D9B-8838-CCE9DDE4381E}</author>
    <author>tc={1468F6B2-0CB9-4F3A-947B-A5E215CA87B2}</author>
    <author>tc={A1C848B0-F8D6-4E24-A231-923336B6AB14}</author>
    <author>tc={015A77FD-8184-4B40-9D5F-7FC806F82D40}</author>
    <author>tc={2F4F9C77-D175-477B-8585-79073277FE7A}</author>
    <author>tc={27E957D4-C8F1-4312-AA92-C633C1F73321}</author>
    <author>tc={E6BC9FDB-BD8C-43E4-90F5-CE2D93311DFD}</author>
    <author>tc={74750969-8A55-44FC-9935-94E981F7AA73}</author>
    <author>tc={F36D9678-0165-48DE-B227-BA0759972302}</author>
    <author>tc={0D642835-0CD3-4C40-A6FA-73D5A94467D1}</author>
    <author>tc={44760C08-2E30-437B-B240-705139A25F79}</author>
    <author>tc={CBB9E6B9-FBF9-4C5B-BE4B-40FF7CCD3854}</author>
    <author>tc={108E74C3-4C43-436E-BAF7-02798FCC3E58}</author>
    <author>tc={493BC9E4-597D-4996-82C1-CCCEB51E8153}</author>
    <author>tc={4086D523-0A0D-40BF-B2C8-846F8C8F7376}</author>
    <author>tc={627A1604-1C0A-43DE-A302-8BA50418A1C5}</author>
    <author>tc={4EEE6B6E-070C-4287-AB53-EA92222D10F3}</author>
    <author>tc={4D85FBBC-DBC4-472D-997B-D44026108510}</author>
    <author>tc={36B0923A-878E-421B-9868-1F27C7E8C2BC}</author>
    <author>tc={BC672DF5-01E1-4F96-98C8-81E11A231CC8}</author>
    <author>tc={03C27C5A-809D-4512-9B93-B37ED26241C9}</author>
    <author>tc={85928C2E-BD1D-4089-9705-2D8B6ECF83C7}</author>
    <author>tc={2745A33A-9ADA-4F72-B4F3-495580671923}</author>
    <author>tc={591E8811-D822-4DBA-AAB5-B7784DF4B63B}</author>
    <author>tc={05848760-9DEA-4AC4-81B0-4590BA1BA6D0}</author>
    <author>tc={0D4D4A7C-5540-4C86-9439-BD2616C9F4EE}</author>
    <author>tc={0967D715-8397-4317-A94D-1F64CCD9B2F2}</author>
    <author>tc={F10DCC8A-2EC2-439D-824B-3D87297EFBAF}</author>
    <author>tc={0A1E9465-FA21-4257-A8EC-401663BAFD07}</author>
    <author>tc={C3D57D5D-5CD6-4AD9-B4D3-0A224667C2C8}</author>
    <author>tc={9333B25E-C809-47D9-A31E-6D93113BCA9C}</author>
    <author>tc={C3F4A358-5879-41FA-8724-A3C9B5CB269D}</author>
    <author>tc={400984F6-6C90-4C49-9BF1-8581E19AFA9A}</author>
    <author>tc={7A627486-01E7-43D1-A5C7-C0C1D3304509}</author>
    <author>tc={D1BE407C-F266-45B3-9A2F-8C5D4BEC9237}</author>
    <author>tc={C12677E9-F972-4589-AC3D-7CD6FCD6182B}</author>
    <author>tc={5F38714C-A748-456B-828E-CAD97B7CB264}</author>
    <author>tc={9492013D-0538-472D-A2F7-711121C88138}</author>
    <author>tc={5127DC1D-3B3D-41D3-AF32-8B7A3DEF8BDE}</author>
    <author>tc={82A7C89A-79FE-46D9-8162-3BDF4A14DBE2}</author>
    <author>tc={9C4A5CD2-0B61-41D3-A265-4066FBF0E37F}</author>
    <author>tc={19FCFA98-491A-4A50-97AD-FF27EE2211D1}</author>
    <author>tc={B8FC5F32-34A8-49F9-9F99-4865450279FF}</author>
    <author>tc={CA3DB1EB-CC8A-411A-B451-3AC62082D161}</author>
    <author>tc={3ACD6292-5854-4C57-B470-9BF1E57617B4}</author>
    <author>tc={7564E25D-E270-4886-BADF-9D4E10E70EC5}</author>
    <author>tc={24681884-4B3A-4721-A830-227271B3BBD1}</author>
    <author>tc={EFD15CFD-1971-4431-B582-B9E51666BA2A}</author>
    <author>tc={DBF651E0-F355-4527-A121-038A44B5A1EB}</author>
    <author>tc={2D996C53-F09B-4783-9AAB-44951298C960}</author>
    <author>tc={B540FF55-CAAC-4EF6-8D69-C260FE25831D}</author>
    <author>tc={008D26F3-ABD1-4B5A-821D-4D7431C4698C}</author>
    <author>tc={925821DC-3F83-48CD-B7F1-59B3DA768CFB}</author>
    <author>tc={BA446E3F-125C-4EC7-9C74-BA58055FE9A0}</author>
    <author>tc={302A276F-BC40-46AF-89E4-BA74EB3BAE72}</author>
    <author>tc={8DD73FBE-05DB-4A35-B2F0-780845FF5B81}</author>
    <author>tc={EDCA7D35-B447-4D24-AD8C-1F7E5F846922}</author>
    <author>tc={3D6E98BC-720B-4169-AB20-A22D83A4D911}</author>
    <author>tc={2575F80E-8CA4-4F96-A612-AA5D2E584F19}</author>
    <author>tc={0BFF0DFD-244C-4E1A-A7BD-3BC193537486}</author>
    <author>tc={243C7A5D-F624-4EB1-B1F1-462FAE694A3E}</author>
    <author>tc={16E98891-2C69-480E-9E3E-D967A6C48B06}</author>
    <author>tc={E6F77307-88CA-4F37-92C4-81BDE277607F}</author>
    <author>tc={C0884712-13EC-4639-8228-868984DF7184}</author>
    <author>tc={5944FA8E-55D7-4386-81F4-10603C7270CF}</author>
    <author>tc={314413CD-9FDC-471E-9B77-A4A679231AA9}</author>
    <author>tc={D7309A71-060B-4D1B-8B17-733F38A784E9}</author>
    <author>tc={E3D9D488-95A9-429A-8A92-6F37A637ACFB}</author>
    <author>tc={1A9BC175-0843-4887-A469-8384C7F4A949}</author>
    <author>tc={298F6C38-1D95-4B68-83C2-C62A1721C6C5}</author>
    <author>tc={DCB69F9D-774E-45A8-B70C-236FE67D77E8}</author>
    <author>tc={7A40BD66-15A0-4C7B-8947-384765E2F1A8}</author>
    <author>tc={848224D4-7A7A-41C0-B81A-39D2B6AAE7C2}</author>
    <author>tc={427B1620-68F4-45E2-999E-B9D8D88B1142}</author>
    <author>tc={B893865D-2DFA-46A3-96A3-EE4CADE7883C}</author>
    <author>tc={1488AE06-29F7-4C0A-B606-1A6B2DD03192}</author>
    <author>tc={E0ED8368-1F18-4BB3-A79E-F5089E6350E9}</author>
    <author>tc={CE940888-5B76-4336-A17E-18556B28584B}</author>
    <author>tc={56580506-18D6-4FB1-A01E-BDA3B77AE650}</author>
    <author>tc={C8AB8AE5-BD84-406F-BC51-5A869CB90D83}</author>
    <author>tc={1C453F7E-7EDC-4C53-85E0-17C8F003A6F1}</author>
    <author>tc={68FCE74A-66B2-45D0-BC9C-E7805CEE36E8}</author>
    <author>tc={0E78BC96-07A3-4A37-A89B-B11A0F17AA82}</author>
    <author>tc={9BFA95B0-7282-4F75-AE80-37C47F1350FE}</author>
    <author>tc={7D8658D3-EB20-4E0C-8D94-5FF4A9D524AB}</author>
    <author>tc={8C499E7D-86E0-41A5-AD5E-43A35D23DA88}</author>
    <author>tc={DFCA9505-21D8-4D31-821E-2EF7F7BAEA4E}</author>
    <author>tc={8D96DD81-0FB9-4A37-B924-12871BB18252}</author>
    <author>tc={948C0758-C450-40CE-A6B1-22DD1DED2ED9}</author>
    <author>tc={BF6FDFFE-191A-424A-B8D2-ACC458F2C4EE}</author>
    <author>tc={B094ADC6-16F4-422B-8C75-A3A4768D0722}</author>
    <author>tc={3BEF972E-8C0E-45C6-ACB0-A0F718EBCCCE}</author>
    <author>tc={1E87E0C5-075F-4D1D-A1D1-C131AA61BE83}</author>
    <author>tc={55E54C53-8231-4EC1-B976-27BBB2A4675B}</author>
    <author>tc={2FD329DE-7EBD-4D88-B7B1-BE0AAA45F257}</author>
    <author>tc={96287450-AEDF-491F-A473-6B15A8DE9D50}</author>
    <author>tc={3D95A36B-37B9-44C5-991B-4E02BF4C2A30}</author>
    <author>tc={4ED68E29-78AC-4013-B137-562F6AB78A49}</author>
    <author>tc={995B0811-6385-4D5E-B271-22EE443D4CB5}</author>
    <author>tc={D763EB4C-9B18-4531-A2A5-4DF9854B342A}</author>
    <author>tc={FEA75AA5-6EDB-4DD3-A58A-2916B72F61BC}</author>
    <author>tc={CB5FA922-D884-4688-88E9-9C66B90CFDE1}</author>
    <author>tc={B45A00BD-BC88-47CD-B06E-4882AC460524}</author>
    <author>tc={7571908E-DCDE-48C2-9245-06211945D8C5}</author>
    <author>tc={802D49B6-C6CE-42D9-BD8B-C598AC4F29A3}</author>
    <author>tc={70C7B431-EC96-4417-AC2A-D456D27DAEC1}</author>
    <author>tc={58EFA8BC-8DFB-404C-A920-CC5DD7AE370E}</author>
    <author>tc={3FA643E6-2D24-445E-9E3F-02E5BC66203D}</author>
    <author>tc={674E4670-CA0F-4C35-BC6A-58630A4B57C6}</author>
    <author>tc={5295AB34-CF4C-4E16-8580-C3CE35DBFF5B}</author>
    <author>tc={2BAE6AAC-1496-48BC-882B-BB53F9357D40}</author>
    <author>tc={D4146284-9B03-41C0-AFBB-8FEF94B698CB}</author>
    <author>tc={B7E823AD-4519-4CED-962F-20465CACB568}</author>
    <author>tc={34590AFA-8993-4B1A-8272-7D3F6012A4D7}</author>
    <author>tc={4DF5CCE2-0646-450B-946F-8F21C8174524}</author>
    <author>tc={64153008-B8FE-413F-AB1C-5A129E254F64}</author>
    <author>tc={11691100-2A98-4F86-AE89-2B0025C11D37}</author>
    <author>tc={C56D95A0-048E-489B-A0F0-AB0E33D9ECE3}</author>
    <author>tc={572C6C16-B981-46BA-BC5B-0873C0340032}</author>
    <author>tc={F5678E0D-6385-4EA1-8AF7-3CAEFC3F8DCC}</author>
    <author>tc={385B523D-8718-4DF5-9367-2F4084065E60}</author>
    <author>tc={993891A0-B7A5-4322-8FAC-2D4C46C9145E}</author>
    <author>tc={92E63EBE-81C4-46FD-AF11-1F523C7CA616}</author>
    <author>tc={D41CCB2E-D21F-4300-99A5-9DB919C5410B}</author>
    <author>tc={BE9A69F9-1FAA-443B-B82F-871919E622DE}</author>
    <author>tc={6A2B616F-5A83-4D48-A1DE-C70C93E6F8DF}</author>
    <author>tc={D2260B39-FB5C-48B1-B400-31D051A9EDA6}</author>
    <author>tc={DABEE9BC-02BE-44FA-945B-0C2CB3ECD4D2}</author>
    <author>tc={AE4B34E7-A6E7-45E6-AA6A-E1E0843547FD}</author>
    <author>tc={372698EB-15CF-4F15-979B-EFFB3B0C014A}</author>
    <author>tc={04920DB0-A6CA-4CC2-895E-321719A47DF0}</author>
    <author>tc={62044802-2E75-4A66-8B5E-A797D262D6DC}</author>
    <author>tc={9E95098D-5E4A-4ACB-A891-03F3A96464F9}</author>
    <author>tc={710982A0-F466-463E-8397-E2D8E418FA10}</author>
    <author>tc={E314478A-994E-40EF-98DE-4A6892C850D1}</author>
    <author>tc={5785C513-D56E-4772-BEA6-D4E7EC4257B6}</author>
    <author>tc={C82964EC-B969-4509-A2E3-98EE297A57CF}</author>
    <author>tc={7384E05D-D7EC-4A1E-9330-7610B628955C}</author>
    <author>tc={C538E822-F236-4BCE-A6A6-D2DE3D1A5481}</author>
    <author>tc={89286A43-5EEB-4E95-9AAD-07F16E696EFB}</author>
    <author>tc={72D372D6-ED1F-4138-A72B-C57550EFBBB7}</author>
    <author>tc={8E777AB3-C2C8-4370-B843-6A39D8AB1B26}</author>
    <author>tc={EA4C02E6-547C-4B8B-A7A9-A986A3912816}</author>
    <author>tc={2CB4F798-BFF0-41F4-9CB3-77F26F1CA740}</author>
    <author>tc={6CB64D9B-C334-4F91-84BB-A15426211F87}</author>
    <author>tc={A14B87E3-1AA5-4534-895B-05B9E922493C}</author>
    <author>tc={72D234A4-493C-4EF2-92D5-8304FD76E5B5}</author>
    <author>tc={D2FF857F-8F80-4904-A31A-948BF614F281}</author>
    <author>tc={7DF6E1D2-BA76-4D6D-B0B0-7AEEDD50331D}</author>
    <author>tc={427B252A-5E62-437C-803C-B9BDFF72E055}</author>
    <author>tc={B3414C94-2B18-4277-9A90-A68B52C59245}</author>
    <author>tc={E6BEBCF7-F662-4378-A61B-ACF3369AAAAD}</author>
    <author>tc={AE16ECC5-7DD2-49CC-A65C-2B6E54B69DA3}</author>
    <author>tc={E7667A07-10ED-44F6-9747-99F4D1EB8F70}</author>
    <author>tc={DB6DD648-50B5-4020-99F3-8DA68482FF9A}</author>
    <author>tc={C263672D-A01C-4C47-8FD2-AE72E2296CA6}</author>
    <author>tc={804A0EC4-61EB-41EF-B5EF-93F952163BD2}</author>
    <author>tc={17A43446-DFAF-48A6-B518-894C4B5EE5BD}</author>
    <author>tc={597E7D29-3704-46A3-80DC-C13CAFE4370C}</author>
    <author>tc={DDC853A5-6423-4CB0-BD89-918E912E8761}</author>
    <author>tc={C50DFA7A-C338-4E70-9CE9-D2D7AEFBC7E0}</author>
    <author>tc={F07A8714-35EC-48AB-84F0-FDD18BD006CF}</author>
    <author>tc={18C4D0C7-7954-4762-A2A7-B7B8E80827A4}</author>
    <author>tc={87471307-060A-44EE-AB07-4F5991166E0A}</author>
    <author>tc={CB908D3A-54DF-4A26-BE58-F2E84E22221D}</author>
    <author>tc={4E2A6C2A-D8CD-4ADE-801A-5BF2F023244B}</author>
    <author>tc={9DB5D8F5-F3A9-477B-8378-D6BE67A81EF8}</author>
    <author>tc={832CDE74-B7A6-4918-8111-B5CE98225DD1}</author>
    <author>tc={F240C52F-A0B9-4E49-8C1F-3211D7BBC201}</author>
    <author>tc={506A4EFB-193E-441A-8D9C-D0768A6C7879}</author>
    <author>tc={EA048A54-A8CE-4FBE-AE63-EE124EF22137}</author>
    <author>tc={57A5D839-9493-4B56-ADE4-D9BC58CA3B04}</author>
    <author>tc={CC69A131-4CDE-4736-9952-92FDABC0664E}</author>
    <author>tc={F2DD4BC7-CB8C-4141-AAD8-82795DFCF9F3}</author>
    <author>tc={5ECF818D-F269-42CD-832A-A7F22BBCA397}</author>
    <author>tc={818185E4-34CB-499D-BBF2-5D0C384E88B5}</author>
    <author>tc={C4FE9AC1-DB7B-471A-BB90-971CA142C0B9}</author>
    <author>tc={0A5C9F86-F1C3-4CCF-870F-D6A3EC99BFC7}</author>
    <author>tc={AD9BF3CE-64BD-4120-9065-BC8DD60C5958}</author>
    <author>tc={27E3B6A0-72C9-47D9-89FF-751B616E7FC8}</author>
    <author>tc={91F55F96-65AB-403A-AD13-818D0B7427EC}</author>
    <author>tc={D4FEDE11-7434-4A4A-91AF-FB7EF2C844ED}</author>
    <author>tc={85E39264-44AB-437C-96A7-4B63CDEA5D39}</author>
    <author>tc={5A1FF477-E31B-4ED5-9FE0-06491C9F3E06}</author>
    <author>tc={7C2D0A2D-5BA9-4544-A59A-E3584D086F48}</author>
    <author>tc={CA24B85C-4373-4A7E-B759-2E139355DDEA}</author>
    <author>tc={E07B7831-02D4-4364-845B-D9E10743345E}</author>
    <author>tc={F71B4E4E-3363-4B4F-B4A7-9179635D1B7C}</author>
    <author>tc={A30F33C9-E569-4F01-8476-C486134B2DF7}</author>
    <author>tc={95F9C336-19BD-4F5B-8309-6A9F6991E0A8}</author>
    <author>tc={BD0745B7-A06C-4413-AE99-0550ECEABC86}</author>
    <author>tc={FB4DD35B-BD6F-4069-AC5A-808776DC82E0}</author>
    <author>tc={81A49A26-839C-496B-80E6-5E81D23EB3A3}</author>
    <author>tc={9F315964-4B0A-45B0-878F-5452C0DD514F}</author>
    <author>tc={9514DCE6-6FA2-43D8-8EE4-94A18A4673BE}</author>
    <author>tc={F6CCB80E-A6CC-4F6D-8973-0535797C07BD}</author>
    <author>tc={FDEB7917-BCC4-4DC8-B13D-C59F47804159}</author>
    <author>tc={D204C45D-17DD-4E85-BA33-F684FBDCD373}</author>
    <author>tc={D3425476-8553-4101-A0A6-DA1E4C668574}</author>
    <author>tc={78737740-BFF5-494C-B695-2855B5B7BB32}</author>
    <author>tc={FB3BD720-2774-42B5-9D4B-11725E2A6AE9}</author>
    <author>tc={421D6455-8E55-4305-B285-E8A092E58D26}</author>
    <author>tc={86866CB2-B886-40FD-AF4A-12BEF99A5272}</author>
    <author>tc={31E6502B-4428-4182-86D0-B34E05F0FEAD}</author>
    <author>tc={9957F12C-190A-48E4-BECD-2010572180BB}</author>
    <author>tc={0A05DFDD-D807-4A0F-8E79-075E240ACE41}</author>
    <author>tc={FA799FDB-035D-4400-97E6-D119FDE23BF5}</author>
    <author>tc={2E1577E1-172D-4279-ABD0-97AA1A8147BC}</author>
    <author>tc={F349140B-D9CF-472E-AB46-5D12BAD500D2}</author>
    <author>tc={09E7ECE6-3BFE-4858-87BA-0A6AB2107B79}</author>
    <author>tc={2BBEE305-64D9-4125-8EEF-7F25FE2E2420}</author>
    <author>tc={A738728D-48A1-4507-B66A-22F53C8F89FF}</author>
    <author>tc={5C2B302C-D0C8-422C-8608-91DDA284DD15}</author>
    <author>tc={024C2AEB-968E-4D4B-9F0E-1FCB85BE4069}</author>
    <author>tc={23BD074B-62C2-4C4A-8BD2-04CA2ED85F9E}</author>
    <author>tc={2B3FC145-4FA7-44BC-8332-A4B646BEFDCA}</author>
    <author>tc={8802D3DB-0BDE-4DC1-B541-E53B982BC747}</author>
    <author>tc={BB781122-DC12-4E24-8FCB-B65FF32E3482}</author>
    <author>tc={5C114A8D-B3F7-47B8-8539-2A290D223631}</author>
    <author>tc={D88C956D-2639-4A9E-85E6-A21B235F342E}</author>
    <author>tc={6DEF0789-1C45-4484-8D07-2DBD6EDE9534}</author>
    <author>tc={A3154846-81E5-43A3-83DD-1ED27DD31BB3}</author>
    <author>tc={F66085D0-C2D5-4DF9-95A9-9E806879738C}</author>
    <author>tc={674517C5-9BB4-4375-AD68-3B1F2A57D3CD}</author>
    <author>tc={73ABB071-93AB-4B70-A71B-18B0EEFE4929}</author>
    <author>tc={A6AC2C6F-0F0B-4232-8F09-4231B915D615}</author>
    <author>tc={989F3D4B-E790-49EB-8301-5D701E21BBB9}</author>
    <author>tc={DFDC52CF-97D0-46AC-9912-1AE0C02B833A}</author>
    <author>tc={80844786-7721-4B76-B16C-E5C32159457D}</author>
    <author>tc={30B8E5AB-9666-40A2-A121-22830009E655}</author>
    <author>tc={C18EB1F4-575B-4553-BD0B-4452DF4985F5}</author>
    <author>tc={CFC62669-A7B6-4CC4-8E49-A9893F169F9A}</author>
    <author>tc={61A4CEB2-D6F9-496F-A7C8-AAF5FF3FAF35}</author>
    <author>tc={1499AF8D-CE27-4744-B638-5FDAEC99B434}</author>
    <author>tc={E74D3DEC-0249-4425-826D-A7270A6EA2BD}</author>
    <author>tc={B299786D-3658-412E-A114-37DDB2A2AE17}</author>
    <author>tc={33D75379-820F-41B0-98D4-740328CF9FA6}</author>
    <author>tc={648E8F84-5663-4AC9-B8AC-4BA9E3D73912}</author>
    <author>tc={FC77179F-AC56-4B70-AD21-C5FFB1ACCB37}</author>
    <author>tc={3951ED6D-8FE6-4FD1-A8F8-4ABDFB011191}</author>
    <author>tc={62EEDECA-1948-4FB1-8888-2C26E5EF3680}</author>
    <author>tc={D5044053-23DD-4D2E-8191-768340AE0DD2}</author>
    <author>tc={EDB7367F-5A29-45B8-BF49-ABAF49AB6E3D}</author>
    <author>tc={CDEC82DD-A391-4FDF-936D-F2E61C9F9F22}</author>
    <author>tc={30BF8CF5-62C6-4370-9D0C-B3CADF5E5BB5}</author>
    <author>tc={01D2B352-2D8B-4AB6-AAD9-22E8C8004D52}</author>
    <author>tc={7B41CB51-D483-43C6-AABF-5D6147C768CA}</author>
    <author>tc={38E94612-7143-405A-8F0D-8F27E2AD2D59}</author>
    <author>tc={C632340E-DABF-4740-B8DF-18AC9E153101}</author>
    <author>tc={DE5AE69A-5D13-48DA-8AEE-DD98B2B148E7}</author>
    <author>tc={CE27C531-D5D0-47CB-A9A9-FD045200D4FD}</author>
    <author>tc={1FD55DEA-63E9-4897-BE82-038D4D372FB3}</author>
    <author>tc={8592416E-3B23-4817-8644-99317B383722}</author>
    <author>tc={03DA8C1C-99C8-4C13-9AC8-219B3E9715C3}</author>
    <author>tc={716679A8-3C86-42AD-A437-F651B4F86666}</author>
    <author>tc={6FC1EF21-878B-4E66-A06E-5D57FA24B9A5}</author>
    <author>tc={40179B9D-1594-4A21-B93F-5E1FCE5C9642}</author>
    <author>tc={2C6D2241-AD4F-4505-9309-B543023DB2EE}</author>
    <author>tc={05A49E06-0E98-4E73-A58F-94676597FDF6}</author>
    <author>tc={9520F5DB-6189-4C66-BD1F-965770432CB1}</author>
    <author>tc={3130E0A5-41C9-479F-A752-C70C81BFD169}</author>
    <author>tc={B418A21A-6B31-4F81-B0E8-C42A7EF4746B}</author>
    <author>tc={6B7291FE-73E0-4668-96C3-E356ACA030D0}</author>
    <author>tc={D2056770-E936-4689-9ACE-105856C9ABF6}</author>
    <author>tc={780E757A-C9F4-4E4B-9929-099888D46A65}</author>
    <author>tc={5D8161E6-F077-47EC-AFF9-FE328B8BD494}</author>
    <author>tc={6FA516EB-1975-434C-BB32-4F303B93049B}</author>
    <author>tc={14C6E526-E664-463F-AAE7-BA8EBBC94B0D}</author>
    <author>tc={9C167B20-2175-46D7-AFEC-05976C0262C7}</author>
    <author>tc={33F3AA97-241E-457B-8E8D-B379402BA3E3}</author>
    <author>tc={885EF5D4-344D-41EF-A2EF-299A159D6A26}</author>
    <author>tc={E8C6BCDC-BB21-4B9A-A963-30BBF6AD56A6}</author>
    <author>tc={1BF0F9BA-EBD5-4EE6-BB38-A491ABB68882}</author>
    <author>tc={2D84B85D-3AFB-4F0C-B06A-D63E6E67FCEC}</author>
    <author>tc={D8677BDE-6789-427A-92A0-36AD835D9EFC}</author>
    <author>tc={C21F1D2A-390D-40D3-B236-B7ECB1E46444}</author>
    <author>tc={42EAF0B8-7883-46E7-9AD5-83F3C753A5DA}</author>
    <author>tc={500D177A-CC89-4D0C-8A23-9E9696E43F24}</author>
    <author>tc={8E09675E-6BB4-4CBD-8829-997DCEF42637}</author>
    <author>tc={073DF701-40FC-461B-8735-440E605E3513}</author>
    <author>tc={97773944-694A-4967-816F-7E0DF76075E9}</author>
    <author>tc={94632D73-BF35-4B29-A72A-891CDEFDE230}</author>
    <author>tc={E523FA43-81C2-4FEB-BD3D-5CBC48A1C165}</author>
    <author>tc={72FE5DBE-4786-4F7C-BBCF-0E48574033AD}</author>
    <author>tc={E74CB2EC-E2C9-473B-81EE-2172C0C489EA}</author>
    <author>tc={47E7827D-68C9-49C6-893A-168BDEE61813}</author>
    <author>tc={F729B68B-B1A9-4195-BB57-377833008FE7}</author>
    <author>tc={385A3D7E-D396-4FDC-B09B-3727E6162829}</author>
    <author>tc={2C62A2AD-9FC4-4704-AB6E-FE0079D1D876}</author>
    <author>tc={4FBD8325-9E53-4BE2-B59D-543FAEB6CCDC}</author>
    <author>tc={2D2DEBB3-8A99-4C64-8980-A38AC3587622}</author>
    <author>tc={C9C8DC08-5BAA-4446-A7B6-C3B935F9FA45}</author>
    <author>tc={D1E92CF9-5E40-461F-958E-58E9791FB0D1}</author>
    <author>tc={89583826-72BF-442B-A018-372ABB2DF41C}</author>
    <author>tc={8B2462E5-ACF0-479C-AF51-1C54CF06364C}</author>
    <author>tc={C7171DA6-678A-44EE-BB43-4F5EA08E8AB8}</author>
    <author>tc={0745986B-1EE7-4FBF-8740-90FD97966629}</author>
    <author>tc={15E01E25-567D-47FA-88EA-928362ABB50E}</author>
    <author>tc={E33AE596-4C24-40D9-8099-C129A22029E4}</author>
    <author>tc={6EAD2AEA-A9FF-4CE4-9D38-E62F8833CEA4}</author>
    <author>tc={29743C51-65EF-4142-81F5-AF65231592E1}</author>
    <author>tc={49CF205A-0172-4C48-A5DD-1FD696CBE535}</author>
    <author>tc={45F9D77D-071C-44A2-9EF9-DE0269354B7D}</author>
    <author>tc={A2804F92-16F4-4BA6-ACF6-8F4814CA1773}</author>
    <author>tc={7C045669-8F45-466F-8547-9FF53293873D}</author>
    <author>tc={465147FC-4132-4ED1-A13B-20148D104650}</author>
    <author>tc={3F67EF95-3B11-4FEF-B14F-DFB4293625C5}</author>
    <author>tc={593FE883-4266-48E3-B25F-CE0AB93A0645}</author>
    <author>tc={8E62EE63-761B-4C37-8CEA-76FBEBE27B45}</author>
    <author>tc={E9C93A61-D3DB-4F4C-8A7F-F8A5C6D995B6}</author>
    <author>tc={60C5B3F6-700A-45E3-A686-941E2C1555F5}</author>
    <author>tc={C9CF6A5B-6728-4EA5-A3BF-B7BCC4CDA03A}</author>
    <author>tc={55E720C1-F53C-49DC-994D-8A2EB37D3AEA}</author>
    <author>tc={A41E2CF8-491D-47BF-B9A0-62CF587CED1E}</author>
    <author>tc={DE1C1546-0DD0-4031-A26B-FA617B1858DC}</author>
    <author>tc={5142364E-1576-485B-8FF7-6DC968C9357F}</author>
    <author>tc={2C3BA36B-F689-4A26-A33F-CD8B6627B40C}</author>
  </authors>
  <commentList>
    <comment ref="Z20" authorId="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G21" authorId="1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 JC HRM OK
</t>
        </r>
      </text>
    </comment>
    <comment ref="M21" authorId="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1" authorId="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T21" authorId="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1" authorId="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B21" authorId="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1" authorId="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" authorId="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21" authorId="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22" authorId="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14:30</t>
        </r>
      </text>
    </comment>
    <comment ref="H23" authorId="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J23" authorId="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0 07:00 HRM OK
DOC OK</t>
        </r>
      </text>
    </comment>
    <comment ref="O23" authorId="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V23" authorId="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C23" authorId="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J23" authorId="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T24" authorId="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AH24" authorId="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+ 1.48 Réc HRM OK
Doc OK</t>
        </r>
      </text>
    </comment>
    <comment ref="AI24" authorId="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</t>
        </r>
      </text>
    </comment>
    <comment ref="AJ24" authorId="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I25" authorId="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7jc HRM OK</t>
        </r>
      </text>
    </comment>
    <comment ref="T25" authorId="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U25" authorId="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5" authorId="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5" authorId="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X25" authorId="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AA25" authorId="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5,00 HRM OK à 07:00</t>
        </r>
      </text>
    </comment>
    <comment ref="AB25" authorId="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C25" authorId="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D25" authorId="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E25" authorId="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25" authorId="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I25" authorId="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5" authorId="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F26" authorId="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15:00</t>
        </r>
      </text>
    </comment>
    <comment ref="H26" authorId="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Do dep HRM OK</t>
        </r>
      </text>
    </comment>
    <comment ref="X26" authorId="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M27" authorId="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7" authorId="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7" authorId="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H28" authorId="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I28" authorId="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Z30" authorId="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X31" authorId="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E31" authorId="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31" authorId="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NOK
Reply:
    HRM OK</t>
        </r>
      </text>
    </comment>
    <comment ref="F32" authorId="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16:00 HRM OK</t>
        </r>
      </text>
    </comment>
    <comment ref="U32" authorId="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R2C à 12:30 HRM OK</t>
        </r>
      </text>
    </comment>
    <comment ref="W32" authorId="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D32" authorId="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32" authorId="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I32" authorId="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NOK
Reply:
    HRM OK</t>
        </r>
      </text>
    </comment>
    <comment ref="J33" authorId="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33" authorId="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33" authorId="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33" authorId="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35" authorId="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35" authorId="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U35" authorId="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35" authorId="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</t>
        </r>
      </text>
    </comment>
    <comment ref="X36" authorId="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H37" authorId="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08:00</t>
        </r>
      </text>
    </comment>
    <comment ref="G39" authorId="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CC HRM + DOC NOK
Reply:
    Doc OK</t>
        </r>
      </text>
    </comment>
    <comment ref="N39" authorId="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T39" authorId="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39" authorId="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C39" authorId="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D39" authorId="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H39" authorId="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39" authorId="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DS FLEX HRM OK</t>
        </r>
      </text>
    </comment>
    <comment ref="P40" authorId="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V40" authorId="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X40" authorId="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 HRM OK</t>
        </r>
      </text>
    </comment>
    <comment ref="AB40" authorId="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AE40" authorId="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41" authorId="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I41" authorId="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41" authorId="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1" authorId="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U41" authorId="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W41" authorId="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B41" authorId="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AD41" authorId="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41" authorId="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3" authorId="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F45" authorId="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45" authorId="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45" authorId="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TT HRM NOK
Reply:
    HRM OK</t>
        </r>
      </text>
    </comment>
    <comment ref="Q45" authorId="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45" authorId="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38.00 Réc HRM OK</t>
        </r>
      </text>
    </comment>
    <comment ref="AA45" authorId="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45" authorId="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45" authorId="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46" authorId="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I46" authorId="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G47" authorId="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3,75 HRM OK à 07:00</t>
        </r>
      </text>
    </comment>
    <comment ref="I47" authorId="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47" authorId="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P47" authorId="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W47" authorId="1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H47" authorId="1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Deces Oncle HRM OK</t>
        </r>
      </text>
    </comment>
    <comment ref="G48" authorId="1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12:30 HRM OK</t>
        </r>
      </text>
    </comment>
    <comment ref="J48" authorId="1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48" authorId="1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48" authorId="1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C48" authorId="1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13:45 HRM OK</t>
        </r>
      </text>
    </comment>
    <comment ref="H49" authorId="1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49" authorId="1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49" authorId="1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49" authorId="1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49" authorId="1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49" authorId="1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J49" authorId="1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50" authorId="1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I51" authorId="1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51" authorId="1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51" authorId="1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51" authorId="1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E51" authorId="1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2" authorId="1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H52" authorId="1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J52" authorId="1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M52" authorId="1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C52" authorId="1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I53" authorId="1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Q53" authorId="1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T53" authorId="1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55" authorId="1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55" authorId="1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55" authorId="1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Q55" authorId="1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55" authorId="1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55" authorId="1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55" authorId="1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55" authorId="1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55" authorId="1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7" authorId="1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08:45 HRM OK</t>
        </r>
      </text>
    </comment>
    <comment ref="H57" authorId="1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09:00 HRM OK</t>
        </r>
      </text>
    </comment>
    <comment ref="I57" authorId="1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PVE HRM OK</t>
        </r>
      </text>
    </comment>
    <comment ref="N57" authorId="1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B57" authorId="1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10:30</t>
        </r>
      </text>
    </comment>
    <comment ref="AB58" authorId="1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J58" authorId="1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59" authorId="1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59" authorId="1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T59" authorId="1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G60" authorId="1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60" authorId="1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60" authorId="1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F61" authorId="1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61" authorId="1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61" authorId="1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61" authorId="1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1" authorId="1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1" authorId="1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63" authorId="1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09:00</t>
        </r>
      </text>
    </comment>
    <comment ref="H63" authorId="1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R2C 0 07:00 HRM OK</t>
        </r>
      </text>
    </comment>
    <comment ref="O63" authorId="1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63" authorId="1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V63" authorId="1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5" authorId="1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10:45 HRM NOK
Doc NOK</t>
        </r>
      </text>
    </comment>
    <comment ref="AH65" authorId="1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09:00</t>
        </r>
      </text>
    </comment>
    <comment ref="AH66" authorId="1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F67" authorId="1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D67" authorId="1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1CC HRM NOK ???</t>
        </r>
      </text>
    </comment>
    <comment ref="I69" authorId="1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69" authorId="1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M69" authorId="1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69" authorId="1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69" authorId="1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69" authorId="1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T69" authorId="1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C69" authorId="1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9" authorId="1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69" authorId="1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70" authorId="1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HRM OK</t>
        </r>
      </text>
    </comment>
    <comment ref="H70" authorId="1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13:00 HRM Ok</t>
        </r>
      </text>
    </comment>
    <comment ref="N70" authorId="1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70" authorId="1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B70" authorId="1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D70" authorId="1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14:30 HRM OK</t>
        </r>
      </text>
    </comment>
    <comment ref="AE70" authorId="1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F71" authorId="1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W71" authorId="1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71" authorId="1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08:00</t>
        </r>
      </text>
    </comment>
    <comment ref="AE71" authorId="1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72" authorId="1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72" authorId="1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H72" authorId="1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Z76" authorId="1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77" authorId="1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H77" authorId="1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77" authorId="1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4,50 HRM OK à 07:30</t>
        </r>
      </text>
    </comment>
    <comment ref="AB77" authorId="1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15.20 Réc HRM OK</t>
        </r>
      </text>
    </comment>
    <comment ref="AD77" authorId="1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a BRUXELLES HRM OK
DOC OK</t>
        </r>
      </text>
    </comment>
    <comment ref="AE77" authorId="1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07:30 HRM OK</t>
        </r>
      </text>
    </comment>
    <comment ref="T78" authorId="1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V78" authorId="1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X78" authorId="1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12:00 HRM OK</t>
        </r>
      </text>
    </comment>
    <comment ref="AD78" authorId="2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E78" authorId="2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78" authorId="2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13:30</t>
        </r>
      </text>
    </comment>
    <comment ref="AI78" authorId="2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J78" authorId="2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HRM OK</t>
        </r>
      </text>
    </comment>
    <comment ref="M79" authorId="2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P79" authorId="2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A79" authorId="2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AI79" authorId="2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O81" authorId="2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FLEX HRM OK</t>
        </r>
      </text>
    </comment>
    <comment ref="AB81" authorId="2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07:30 HRM OK</t>
        </r>
      </text>
    </comment>
    <comment ref="O83" authorId="2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C83" authorId="2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H83" authorId="2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cause D'OPS HRM Ok</t>
        </r>
      </text>
    </comment>
    <comment ref="F84" authorId="2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G85" authorId="2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10:00 HRM OK
DOC OK</t>
        </r>
      </text>
    </comment>
    <comment ref="H85" authorId="2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85" authorId="2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T85" authorId="2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07:30 HRM OK</t>
        </r>
      </text>
    </comment>
    <comment ref="X85" authorId="2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D85" authorId="2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85" authorId="2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P86" authorId="2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C86" authorId="2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Z88" authorId="2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89" authorId="2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89" authorId="2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10:15 HRM OK
DOC OK</t>
        </r>
      </text>
    </comment>
    <comment ref="O89" authorId="2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89" authorId="2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89" authorId="2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89" authorId="2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H89" authorId="2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89" authorId="2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0" authorId="2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N90" authorId="2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90" authorId="2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B90" authorId="2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F91" authorId="2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H91" authorId="2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1" authorId="2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91" authorId="2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91" authorId="2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91" authorId="2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1" authorId="2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1" authorId="2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C91" authorId="2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91" authorId="2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91" authorId="2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2" authorId="2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 HRM OK</t>
        </r>
      </text>
    </comment>
    <comment ref="W92" authorId="2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11:30 HRM OK</t>
        </r>
      </text>
    </comment>
    <comment ref="AI92" authorId="2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93" authorId="2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07:30 HRM OK</t>
        </r>
      </text>
    </comment>
    <comment ref="Q93" authorId="2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3" authorId="2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93" authorId="2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07:30</t>
        </r>
      </text>
    </comment>
    <comment ref="AD93" authorId="2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3" authorId="2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4" authorId="2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O94" authorId="2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T94" authorId="2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AC94" authorId="2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F95" authorId="2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H95" authorId="2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95" authorId="2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5" authorId="2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NOK
Reply:
    HRM OK</t>
        </r>
      </text>
    </comment>
    <comment ref="U95" authorId="2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V95" authorId="2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95" authorId="2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A95" authorId="2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NOK
Reply:
    HRM OK</t>
        </r>
      </text>
    </comment>
    <comment ref="AB95" authorId="2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C95" authorId="2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95" authorId="2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08:00 HRM NOK</t>
        </r>
      </text>
    </comment>
    <comment ref="AH95" authorId="2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95" authorId="2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6" authorId="2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O96" authorId="2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B96" authorId="2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D96" authorId="2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15:15 HRM OK</t>
        </r>
      </text>
    </comment>
    <comment ref="AI96" authorId="2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15:30 HRM OK</t>
        </r>
      </text>
    </comment>
    <comment ref="U97" authorId="2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97" authorId="2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97" authorId="2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97" authorId="2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V98" authorId="2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G99" authorId="2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99" authorId="2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:Réc à  HRM OK</t>
        </r>
      </text>
    </comment>
    <comment ref="N99" authorId="2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9" authorId="2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99" authorId="2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07:30 HRM OK</t>
        </r>
      </text>
    </comment>
    <comment ref="X99" authorId="2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9" authorId="2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9" authorId="2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07:30 HRM OK</t>
        </r>
      </text>
    </comment>
    <comment ref="O100" authorId="2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AB100" authorId="2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C100" authorId="2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AE100" authorId="2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15:30</t>
        </r>
      </text>
    </comment>
    <comment ref="Z104" authorId="2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AC105" authorId="2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H106" authorId="2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T106" authorId="2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V106" authorId="3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B106" authorId="3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106" authorId="3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06" authorId="3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H108" authorId="3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J108" authorId="3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108" authorId="3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T108" authorId="3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U108" authorId="3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15:00 HRM OK</t>
        </r>
      </text>
    </comment>
    <comment ref="V108" authorId="3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0.17 Réc à 15:20 HRM NOK
Reply:
    HRM OK</t>
        </r>
      </text>
    </comment>
    <comment ref="X108" authorId="3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C108" authorId="3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1.75 Réc à  13:45 HRM OK</t>
        </r>
      </text>
    </comment>
    <comment ref="AI108" authorId="3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N109" authorId="3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09" authorId="3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Dép 10h</t>
        </r>
      </text>
    </comment>
    <comment ref="AE109" authorId="3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NOK
DOC NOK</t>
        </r>
      </text>
    </comment>
    <comment ref="AH109" authorId="3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T110" authorId="3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à14:45 HRM OK</t>
        </r>
      </text>
    </comment>
    <comment ref="U110" authorId="3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W110" authorId="3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 Dep 14:30
Reply:
    HRM OK 
DOC OK</t>
        </r>
      </text>
    </comment>
    <comment ref="AA110" authorId="3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110" authorId="3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E110" authorId="3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 Réc à 12:30 HRM OK</t>
        </r>
      </text>
    </comment>
    <comment ref="AA111" authorId="3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NOK
Reply:
    HRM OK</t>
        </r>
      </text>
    </comment>
    <comment ref="AI111" authorId="3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07:00 HRM NOK</t>
        </r>
      </text>
    </comment>
    <comment ref="I112" authorId="3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N112" authorId="3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112" authorId="3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Q112" authorId="3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R2C à 15:00 HRM OK</t>
        </r>
      </text>
    </comment>
    <comment ref="W112" authorId="3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T113" authorId="3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+ 3,60 HRM OK</t>
        </r>
      </text>
    </comment>
    <comment ref="U113" authorId="3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X113" authorId="3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+ 3.60 Réc HRM NOK
Reply:
    HRM OK</t>
        </r>
      </text>
    </comment>
    <comment ref="I114" authorId="3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NOK</t>
        </r>
      </text>
    </comment>
    <comment ref="AA114" authorId="3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13:00 HRM NOK
Reply:
    HRM OK</t>
        </r>
      </text>
    </comment>
    <comment ref="N115" authorId="3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W115" authorId="3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J116" authorId="3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Q116" authorId="3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à13:30 HRM NOk
Reply:
    HRM OK</t>
        </r>
      </text>
    </comment>
    <comment ref="X116" authorId="3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E116" authorId="3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AI116" authorId="3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AH117" authorId="3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18" authorId="3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H118" authorId="3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118" authorId="3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118" authorId="3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Q118" authorId="3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T118" authorId="3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V118" authorId="3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W118" authorId="3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118" authorId="3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AA118" authorId="3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1.50 Réc à 1:00 HRM OK</t>
        </r>
      </text>
    </comment>
    <comment ref="AB118" authorId="3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1,20 HRM OK à 14:18</t>
        </r>
      </text>
    </comment>
    <comment ref="AC118" authorId="3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E118" authorId="3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J118" authorId="3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départ 11:00 HRM OK</t>
        </r>
      </text>
    </comment>
    <comment ref="F119" authorId="3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09:15 HRM OK</t>
        </r>
      </text>
    </comment>
    <comment ref="G119" authorId="3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19" authorId="3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Jr Congé de circonstance HRM OK</t>
        </r>
      </text>
    </comment>
    <comment ref="I120" authorId="3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N120" authorId="3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Q120" authorId="3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12:30 HRM OK</t>
        </r>
      </text>
    </comment>
    <comment ref="T120" authorId="3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J121" authorId="3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121" authorId="3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HRM OK</t>
        </r>
      </text>
    </comment>
    <comment ref="X121" authorId="3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121" authorId="3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121" authorId="3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C122" authorId="3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AI122" authorId="3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15:00 HRM OK</t>
        </r>
      </text>
    </comment>
    <comment ref="AJ122" authorId="3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NOK</t>
        </r>
      </text>
    </comment>
    <comment ref="Z124" authorId="3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27" authorId="3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127" authorId="374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W128" authorId="3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128" authorId="3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28" authorId="3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AI128" authorId="3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T129" authorId="3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G130" authorId="3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13:00 HRM OK 
DOC OK</t>
        </r>
      </text>
    </comment>
    <comment ref="P130" authorId="3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T131" authorId="3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E131" authorId="3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 + 1/2 JC HRM OK</t>
        </r>
      </text>
    </comment>
    <comment ref="V133" authorId="3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133" authorId="3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133" authorId="3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JUSTICE HRM OK</t>
        </r>
      </text>
    </comment>
    <comment ref="AD134" authorId="3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H135" authorId="3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
Reply:
    Pas droit 24'</t>
        </r>
      </text>
    </comment>
    <comment ref="P135" authorId="3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07:30</t>
        </r>
      </text>
    </comment>
    <comment ref="W135" authorId="3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C135" authorId="3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V136" authorId="3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T137" authorId="3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A137" authorId="3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Jrs FDC HRM OK</t>
        </r>
      </text>
    </comment>
    <comment ref="AA139" authorId="395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AH139" authorId="3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Z142" authorId="3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143" authorId="3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07:00 HRM OK</t>
        </r>
      </text>
    </comment>
    <comment ref="N143" authorId="3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 07:00 HRM OK</t>
        </r>
      </text>
    </comment>
    <comment ref="U143" authorId="4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X143" authorId="4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07:00 HRM Ok</t>
        </r>
      </text>
    </comment>
    <comment ref="AA143" authorId="4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07:00 HRM NOK
Reply:
    HRM OK</t>
        </r>
      </text>
    </comment>
    <comment ref="AJ143" authorId="4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0.75 Réc à 07:00 HRM OK</t>
        </r>
      </text>
    </comment>
    <comment ref="I144" authorId="4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J144" authorId="4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144" authorId="4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T144" authorId="4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0,75 HRM OK à 14:45</t>
        </r>
      </text>
    </comment>
    <comment ref="AH144" authorId="4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AI144" authorId="4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F145" authorId="4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07:00</t>
        </r>
      </text>
    </comment>
    <comment ref="I145" authorId="4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45" authorId="4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145" authorId="4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145" authorId="4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0.25 Réc à 11:45 HRM OK</t>
        </r>
      </text>
    </comment>
    <comment ref="V145" authorId="4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145" authorId="4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O146" authorId="4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Q146" authorId="4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A146" authorId="4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12:30</t>
        </r>
      </text>
    </comment>
    <comment ref="AH146" authorId="4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F149" authorId="4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G149" authorId="4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H149" authorId="4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M149" authorId="4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07:00</t>
        </r>
      </text>
    </comment>
    <comment ref="T149" authorId="4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W149" authorId="4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X149" authorId="4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A149" authorId="4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D149" authorId="4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E149" authorId="4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Q150" authorId="4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H150" authorId="4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P153" authorId="4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153" authorId="4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11:00 HRM OK</t>
        </r>
      </text>
    </comment>
    <comment ref="AH153" authorId="4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I153" authorId="4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54" authorId="4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H154" authorId="4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N154" authorId="4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154" authorId="4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D154" authorId="4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Z156" authorId="4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57" authorId="4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Ce matin AMT et absent MEDEX !
Reply:
    Medex  OK</t>
        </r>
      </text>
    </comment>
    <comment ref="G159" authorId="4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G161" authorId="4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M161" authorId="4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I162" authorId="4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J162" authorId="4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163" authorId="4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H164" authorId="4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N164" authorId="4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Z166" authorId="4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Q169" authorId="4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T170" authorId="4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W170" authorId="4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J170" authorId="4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F171" authorId="4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AE171" authorId="4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2" authorId="4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HRM OK</t>
        </r>
      </text>
    </comment>
    <comment ref="AA173" authorId="4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W174" authorId="4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X174" authorId="4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11:30</t>
        </r>
      </text>
    </comment>
    <comment ref="I175" authorId="4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75" authorId="4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175" authorId="4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5" authorId="4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A175" authorId="4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B175" authorId="4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175" authorId="4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176" authorId="4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177" authorId="4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Q178" authorId="4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T179" authorId="4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79" authorId="4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X179" authorId="4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179" authorId="4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N181" authorId="4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9 JC HRM OK</t>
        </r>
      </text>
    </comment>
    <comment ref="F183" authorId="4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G183" authorId="4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30.40 Réc HRM OK</t>
        </r>
      </text>
    </comment>
    <comment ref="Q183" authorId="4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A183" authorId="4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AH183" authorId="4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Q185" authorId="4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185" authorId="4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Réc à régulariser 
Reply:
    5,00 HRM OK à 07:00</t>
        </r>
      </text>
    </comment>
    <comment ref="AB185" authorId="4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07:30  DUO</t>
        </r>
      </text>
    </comment>
    <comment ref="P186" authorId="4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HRM OK</t>
        </r>
      </text>
    </comment>
    <comment ref="F187" authorId="4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FC HRM OK</t>
        </r>
      </text>
    </comment>
    <comment ref="V187" authorId="4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87" authorId="4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C187" authorId="4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E187" authorId="4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I187" authorId="4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 PVE HRM OK</t>
        </r>
      </text>
    </comment>
    <comment ref="Z190" authorId="4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T191" authorId="4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AH191" authorId="4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I191" authorId="4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J191" authorId="4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J192" authorId="4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O192" authorId="4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P192" authorId="5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F193" authorId="5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V193" authorId="5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193" authorId="5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193" authorId="5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195" authorId="5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J195" authorId="5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12 JC HRM OK</t>
        </r>
      </text>
    </comment>
    <comment ref="AC195" authorId="5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195" authorId="5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A197" authorId="5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Z200" authorId="5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W201" authorId="5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07:30 HRM OK</t>
        </r>
      </text>
    </comment>
    <comment ref="AE201" authorId="5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201" authorId="5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16 Jrs C HRM OK</t>
        </r>
      </text>
    </comment>
    <comment ref="X202" authorId="5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T203" authorId="5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 JC HRM OK</t>
        </r>
      </text>
    </comment>
    <comment ref="H205" authorId="5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5" authorId="5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M205" authorId="5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 JC HRM OK</t>
        </r>
      </text>
    </comment>
    <comment ref="G207" authorId="5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H207" authorId="5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7" authorId="5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07" authorId="5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O207" authorId="5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07" authorId="5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07" authorId="5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V207" authorId="5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07" authorId="5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07" authorId="5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D207" authorId="5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07" authorId="5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07" authorId="5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09" authorId="5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A209" authorId="5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09" authorId="5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09" authorId="5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10" authorId="5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AJ210" authorId="5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H211" authorId="5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TD HRM OK</t>
        </r>
      </text>
    </comment>
    <comment ref="I211" authorId="5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11" authorId="5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Q211" authorId="5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11" authorId="5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11" authorId="5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AE211" authorId="5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11" authorId="5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(congé motif impérieux HRM OK)</t>
        </r>
      </text>
    </comment>
    <comment ref="O213" authorId="5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13" authorId="5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14 JC HRM OK</t>
        </r>
      </text>
    </comment>
    <comment ref="J214" authorId="5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H215" authorId="5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J215" authorId="5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+ DOC HRM OK</t>
        </r>
      </text>
    </comment>
    <comment ref="O215" authorId="5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215" authorId="5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215" authorId="5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X215" authorId="5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15" authorId="5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5" authorId="5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15" authorId="5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16" authorId="5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AH216" authorId="5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217" authorId="5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17" authorId="5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V218" authorId="5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P219" authorId="5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W219" authorId="5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F221" authorId="5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21" authorId="5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21" authorId="5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T221" authorId="5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221" authorId="5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H223" authorId="5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DS Dépt HRM OK</t>
        </r>
      </text>
    </comment>
    <comment ref="M223" authorId="5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A223" authorId="5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Fmn  non Fed HRM OK</t>
        </r>
      </text>
    </comment>
    <comment ref="AJ223" authorId="5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4" authorId="5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13:00</t>
        </r>
      </text>
    </comment>
    <comment ref="O225" authorId="5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25" authorId="5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5" authorId="5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5" authorId="5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25" authorId="5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225" authorId="5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26" authorId="5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2.70 Réc à 12:48 HRM OK</t>
        </r>
      </text>
    </comment>
    <comment ref="J227" authorId="5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27" authorId="5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Q227" authorId="5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27" authorId="5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7" authorId="5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8" authorId="5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H229" authorId="5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229" authorId="5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9" authorId="5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5.50 Réc HRM OK</t>
        </r>
      </text>
    </comment>
    <comment ref="AD229" authorId="5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9" authorId="5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 JC HRM OK</t>
        </r>
      </text>
    </comment>
    <comment ref="V230" authorId="5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H231" authorId="5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O233" authorId="5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233" authorId="5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T235" authorId="5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U235" authorId="5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C235" authorId="5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OIK</t>
        </r>
      </text>
    </comment>
    <comment ref="AI235" authorId="6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36" authorId="6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A237" authorId="6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H239" authorId="6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Q239" authorId="6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39" authorId="6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39" authorId="6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239" authorId="6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39" authorId="6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39" authorId="6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240" authorId="6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O240" authorId="6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P240" authorId="6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G241" authorId="6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09:30 HRM OK
Doc OK</t>
        </r>
      </text>
    </comment>
    <comment ref="X241" authorId="6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41" authorId="6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41" authorId="6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J242" authorId="6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12:00 HRM OK</t>
        </r>
      </text>
    </comment>
    <comment ref="N242" authorId="6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242" authorId="6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F246" authorId="6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G246" authorId="6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H246" authorId="6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I246" authorId="6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NOK</t>
        </r>
      </text>
    </comment>
    <comment ref="J246" authorId="6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M246" authorId="6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N246" authorId="6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O246" authorId="6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OK</t>
        </r>
      </text>
    </comment>
    <comment ref="P246" authorId="6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Q246" authorId="6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246" authorId="6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U246" authorId="6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RE&amp;c à 15:00  HRM OK</t>
        </r>
      </text>
    </comment>
    <comment ref="V246" authorId="6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W246" authorId="6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246" authorId="6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A246" authorId="6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B246" authorId="6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C246" authorId="6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D246" authorId="6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E246" authorId="6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246" authorId="6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I246" authorId="6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J246" authorId="6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 15:00 HRM OK</t>
        </r>
      </text>
    </comment>
  </commentList>
</comments>
</file>

<file path=xl/sharedStrings.xml><?xml version="1.0" encoding="utf-8"?>
<sst xmlns="http://schemas.openxmlformats.org/spreadsheetml/2006/main" count="65768" uniqueCount="426">
  <si>
    <t>A = 07 : 00 Hr - 15 : 30 Hr</t>
  </si>
  <si>
    <t>B = 07 : 30 Hr - 16 : 00 Hr</t>
  </si>
  <si>
    <t>C = 08 : 00 Hr - 16 : 30 Hr</t>
  </si>
  <si>
    <t>c</t>
  </si>
  <si>
    <t>PM</t>
  </si>
  <si>
    <t>Présent</t>
  </si>
  <si>
    <t>a</t>
  </si>
  <si>
    <t>C</t>
  </si>
  <si>
    <t>A</t>
  </si>
  <si>
    <t>B</t>
  </si>
  <si>
    <t>b</t>
  </si>
  <si>
    <t>P</t>
  </si>
  <si>
    <t>Malade</t>
  </si>
  <si>
    <t>Mi</t>
  </si>
  <si>
    <t>Ma</t>
  </si>
  <si>
    <t>Don de sang</t>
  </si>
  <si>
    <t>Horaire</t>
  </si>
  <si>
    <t>LEGENDE</t>
  </si>
  <si>
    <t>Sélection par personne (Ctrl+F)</t>
  </si>
  <si>
    <t>S/Dept</t>
  </si>
  <si>
    <t>Atelier</t>
  </si>
  <si>
    <t>Congé (Congé, Disp Dept, Solde, Etc)</t>
  </si>
  <si>
    <t xml:space="preserve">Toute Absence </t>
  </si>
  <si>
    <t>Jsc</t>
  </si>
  <si>
    <t>MJ</t>
  </si>
  <si>
    <t>Malade en cours de journée</t>
  </si>
  <si>
    <t>Jour sans certificat</t>
  </si>
  <si>
    <t>Congé de circonstance</t>
  </si>
  <si>
    <t>CC</t>
  </si>
  <si>
    <t>CS</t>
  </si>
  <si>
    <t>Congé syndical</t>
  </si>
  <si>
    <t>DA</t>
  </si>
  <si>
    <t xml:space="preserve">Missions </t>
  </si>
  <si>
    <t>VS</t>
  </si>
  <si>
    <t>Consultation civile</t>
  </si>
  <si>
    <t>DS</t>
  </si>
  <si>
    <t>MT</t>
  </si>
  <si>
    <t>Visite sociale</t>
  </si>
  <si>
    <t>Mi-temps statutaire</t>
  </si>
  <si>
    <t>C1</t>
  </si>
  <si>
    <t>1/2 jour de congé</t>
  </si>
  <si>
    <t>MT5</t>
  </si>
  <si>
    <t>MT6</t>
  </si>
  <si>
    <t>MT8</t>
  </si>
  <si>
    <t>Mi-Temps 80%</t>
  </si>
  <si>
    <t>4/5</t>
  </si>
  <si>
    <t>4/5 Temps</t>
  </si>
  <si>
    <t>Mission</t>
  </si>
  <si>
    <t>Visite Spécialiste</t>
  </si>
  <si>
    <t>Congé</t>
  </si>
  <si>
    <t>Congé Circonstance</t>
  </si>
  <si>
    <t>Mi-Temps Statutaire</t>
  </si>
  <si>
    <t>Total</t>
  </si>
  <si>
    <t>Mi-Temps 50 %</t>
  </si>
  <si>
    <t>Mi-Temps 60%</t>
  </si>
  <si>
    <t>Absence</t>
  </si>
  <si>
    <t xml:space="preserve">Récupération </t>
  </si>
  <si>
    <t>R1</t>
  </si>
  <si>
    <t>Fm</t>
  </si>
  <si>
    <t>Me</t>
  </si>
  <si>
    <t>Pension</t>
  </si>
  <si>
    <t>Nom, Prénom</t>
  </si>
  <si>
    <t>Initiale</t>
  </si>
  <si>
    <t>En Récup une partie de journée</t>
  </si>
  <si>
    <t>En formation (civil, école militaire,etc….)</t>
  </si>
  <si>
    <t>Mission Etranger</t>
  </si>
  <si>
    <t>Total contribution</t>
  </si>
  <si>
    <t>TD</t>
  </si>
  <si>
    <t>Travail à Distance</t>
  </si>
  <si>
    <t>Pointeurs</t>
  </si>
  <si>
    <t>AM</t>
  </si>
  <si>
    <t>Désignation pour Sv (parade, permanence, etc …) ou AMT</t>
  </si>
  <si>
    <t>Mi-Temps 50% (4hr00)</t>
  </si>
  <si>
    <t>Mi-Temps 60% (4hr48)</t>
  </si>
  <si>
    <t>Mi-Temps 80% (6hr24)</t>
  </si>
  <si>
    <t>PR</t>
  </si>
  <si>
    <t>Prestation Réduite</t>
  </si>
  <si>
    <t>D = Horaire Particulier</t>
  </si>
  <si>
    <t>Situation de présence mois de JANVIER</t>
  </si>
  <si>
    <t xml:space="preserve"> Mi-Temps Médical</t>
  </si>
  <si>
    <t>Niv A</t>
  </si>
  <si>
    <t>mail ou skype</t>
  </si>
  <si>
    <t>Situation de présence mois de FEVRIER</t>
  </si>
  <si>
    <t>Situation de présence mois de MARS</t>
  </si>
  <si>
    <t>Situation de présence mois de AVRIL</t>
  </si>
  <si>
    <t>Situation de présence mois de MAI</t>
  </si>
  <si>
    <t>Situation de présence mois de JUIN</t>
  </si>
  <si>
    <t>Situation de présence mois de JUILLET</t>
  </si>
  <si>
    <t>Situation de présence mois de AOUT</t>
  </si>
  <si>
    <t>Situation de présence mois de SEPTEMBRE</t>
  </si>
  <si>
    <t>Situation de présence mois de OCTOBRE</t>
  </si>
  <si>
    <t>Situation de présence mois de NOVEMBRE</t>
  </si>
  <si>
    <t>Situation de présence mois de DECEMBRE</t>
  </si>
  <si>
    <r>
      <rPr>
        <b/>
        <sz val="12"/>
        <color theme="0"/>
        <rFont val="Calibri Light"/>
        <family val="2"/>
      </rPr>
      <t xml:space="preserve">Vendredi </t>
    </r>
    <r>
      <rPr>
        <sz val="12"/>
        <rFont val="Calibri Light"/>
        <family val="2"/>
      </rPr>
      <t>- 11439</t>
    </r>
  </si>
  <si>
    <t>01/01/2034</t>
  </si>
  <si>
    <t>01/01/2022</t>
  </si>
  <si>
    <t>Ecexptionnelle par autorité  du Cdt</t>
  </si>
  <si>
    <t>Vendredi</t>
  </si>
  <si>
    <t>01/06/2042</t>
  </si>
  <si>
    <t>Mis</t>
  </si>
  <si>
    <t>Renforts</t>
  </si>
  <si>
    <t>SC</t>
  </si>
  <si>
    <t>Selor Civil</t>
  </si>
  <si>
    <t>Lundi</t>
  </si>
  <si>
    <t>Mercredi</t>
  </si>
  <si>
    <r>
      <rPr>
        <b/>
        <sz val="12"/>
        <color theme="0"/>
        <rFont val="Calibri Light"/>
        <family val="2"/>
      </rPr>
      <t>vendredi</t>
    </r>
    <r>
      <rPr>
        <sz val="12"/>
        <rFont val="Calibri Light"/>
        <family val="2"/>
      </rPr>
      <t xml:space="preserve"> - 11452</t>
    </r>
  </si>
  <si>
    <t>Vis</t>
  </si>
  <si>
    <t>MI</t>
  </si>
  <si>
    <t>ViS</t>
  </si>
  <si>
    <t xml:space="preserve"> </t>
  </si>
  <si>
    <t>DSA</t>
  </si>
  <si>
    <t>G</t>
  </si>
  <si>
    <t>Mutation à AMAY</t>
  </si>
  <si>
    <t>VIS</t>
  </si>
  <si>
    <t>En Pause Carrière</t>
  </si>
  <si>
    <t>T</t>
  </si>
  <si>
    <t>Salut au Drapeau</t>
  </si>
  <si>
    <t xml:space="preserve">R1 </t>
  </si>
  <si>
    <t>Mutation IN</t>
  </si>
  <si>
    <t>MUTATION IN</t>
  </si>
  <si>
    <t>DAS</t>
  </si>
  <si>
    <t>05.Fab BM21</t>
  </si>
  <si>
    <t>05.Fab BM22</t>
  </si>
  <si>
    <t>05.Fab BM23</t>
  </si>
  <si>
    <t>05.Fab BM24</t>
  </si>
  <si>
    <t>05.Fab BM25</t>
  </si>
  <si>
    <t>05.Fab BM26</t>
  </si>
  <si>
    <t>05.Fab BM27</t>
  </si>
  <si>
    <t>05.Fab BM28</t>
  </si>
  <si>
    <t>05.Fab BM29</t>
  </si>
  <si>
    <t>05.Fab BM30</t>
  </si>
  <si>
    <t>05.Fab BM31</t>
  </si>
  <si>
    <t>05.Fab BM32</t>
  </si>
  <si>
    <t>05.Fab BM33</t>
  </si>
  <si>
    <t>05.Fab BM34</t>
  </si>
  <si>
    <t>05.Fab BM35</t>
  </si>
  <si>
    <t>05.Fab BM36</t>
  </si>
  <si>
    <t>05.Fab BM37</t>
  </si>
  <si>
    <t>06.Fab-BM16</t>
  </si>
  <si>
    <t>06.Fab-BM17</t>
  </si>
  <si>
    <t>06.Fab-BM18</t>
  </si>
  <si>
    <t>06.Fab-BM19</t>
  </si>
  <si>
    <t>06.Fab-BM20</t>
  </si>
  <si>
    <t>06.Fab-BM21</t>
  </si>
  <si>
    <t>06.Fab-BM22</t>
  </si>
  <si>
    <t>06.Fab-BM23</t>
  </si>
  <si>
    <t>06.Fab-BM24</t>
  </si>
  <si>
    <t>06.Fab-BM25</t>
  </si>
  <si>
    <t>06.Fab-BM26</t>
  </si>
  <si>
    <t>06.Fab-BM27</t>
  </si>
  <si>
    <t>06.Fab-BM28</t>
  </si>
  <si>
    <t>06.Fab-BM29</t>
  </si>
  <si>
    <t>06.Fab-BM30</t>
  </si>
  <si>
    <t>07.Fab BM12</t>
  </si>
  <si>
    <t>07.Fab BM13</t>
  </si>
  <si>
    <t>07.Fab BM14</t>
  </si>
  <si>
    <t>07.Fab BM15</t>
  </si>
  <si>
    <t>07.Fab BM16</t>
  </si>
  <si>
    <t>07.Fab BM17</t>
  </si>
  <si>
    <t>07.Fab BM18</t>
  </si>
  <si>
    <t>07.Fab BM19</t>
  </si>
  <si>
    <t>07.Fab BM20</t>
  </si>
  <si>
    <t>07.Fab BM21</t>
  </si>
  <si>
    <t>07.Fab BM22</t>
  </si>
  <si>
    <t>08.Fab BM44</t>
  </si>
  <si>
    <t>08.Fab BM45</t>
  </si>
  <si>
    <t>08.Fab BM46</t>
  </si>
  <si>
    <t>08.Fab BM47</t>
  </si>
  <si>
    <t>08.Fab BM48</t>
  </si>
  <si>
    <t>08.Fab BM49</t>
  </si>
  <si>
    <t>08.Fab BM50</t>
  </si>
  <si>
    <t xml:space="preserve">Mutation IN </t>
  </si>
  <si>
    <t xml:space="preserve"> SAD -Salut au Drapeau (Pas de Congé)</t>
  </si>
  <si>
    <t>SAD - Salut au Drapeau (Pas de Congé)</t>
  </si>
  <si>
    <t>,</t>
  </si>
  <si>
    <t>01/01/2051</t>
  </si>
  <si>
    <t xml:space="preserve">VS </t>
  </si>
  <si>
    <t>Ne pas encoder les Réc</t>
  </si>
  <si>
    <t>ID</t>
  </si>
  <si>
    <t>Atelier A</t>
  </si>
  <si>
    <t>Atelier B</t>
  </si>
  <si>
    <t>Atelier C</t>
  </si>
  <si>
    <t>Atelier D</t>
  </si>
  <si>
    <t>Atelier E</t>
  </si>
  <si>
    <t>Atelier F</t>
  </si>
  <si>
    <t>Atelier G</t>
  </si>
  <si>
    <t>Atelier H</t>
  </si>
  <si>
    <t>Atelier I</t>
  </si>
  <si>
    <t>Atelier J</t>
  </si>
  <si>
    <t>Atelier K</t>
  </si>
  <si>
    <t>Nom 001</t>
  </si>
  <si>
    <t>Nom 002</t>
  </si>
  <si>
    <t>Nom 003</t>
  </si>
  <si>
    <t>Nom 004</t>
  </si>
  <si>
    <t>Nom 005</t>
  </si>
  <si>
    <t>Nom 006</t>
  </si>
  <si>
    <t>Nom 007</t>
  </si>
  <si>
    <t>Nom 008</t>
  </si>
  <si>
    <t>Nom 009</t>
  </si>
  <si>
    <t>Nom 010</t>
  </si>
  <si>
    <t>Nom 011</t>
  </si>
  <si>
    <t>Nom 012</t>
  </si>
  <si>
    <t xml:space="preserve">Nom 013 </t>
  </si>
  <si>
    <t>Nom 014</t>
  </si>
  <si>
    <t>Nom 015</t>
  </si>
  <si>
    <t>Nom 016</t>
  </si>
  <si>
    <t>Nom 017</t>
  </si>
  <si>
    <t>Nom 018</t>
  </si>
  <si>
    <t>Nom 019</t>
  </si>
  <si>
    <t>Nom 020</t>
  </si>
  <si>
    <t>Nom 021</t>
  </si>
  <si>
    <t>Nom 022</t>
  </si>
  <si>
    <t>Nom 023</t>
  </si>
  <si>
    <t>Nom 024</t>
  </si>
  <si>
    <t>Nom 025</t>
  </si>
  <si>
    <t>Nom 026</t>
  </si>
  <si>
    <t>Nom 027</t>
  </si>
  <si>
    <t>Nom 028</t>
  </si>
  <si>
    <t>Nom 029</t>
  </si>
  <si>
    <t>Nom 030</t>
  </si>
  <si>
    <t>Nom 031</t>
  </si>
  <si>
    <t>Nom 032</t>
  </si>
  <si>
    <t>Nom 033</t>
  </si>
  <si>
    <t>Nom 034</t>
  </si>
  <si>
    <t>Nom 035</t>
  </si>
  <si>
    <t>Nom 036</t>
  </si>
  <si>
    <t>Nom 037</t>
  </si>
  <si>
    <t>Nom 038</t>
  </si>
  <si>
    <t>Nom 039</t>
  </si>
  <si>
    <t>Nom 040</t>
  </si>
  <si>
    <t>Nom 041</t>
  </si>
  <si>
    <t>Nom 042</t>
  </si>
  <si>
    <t>Nom 043</t>
  </si>
  <si>
    <t>Nom 044</t>
  </si>
  <si>
    <t>Nom 045</t>
  </si>
  <si>
    <t>Nom 046</t>
  </si>
  <si>
    <t>Nom 047</t>
  </si>
  <si>
    <t>Nom 048</t>
  </si>
  <si>
    <t>Nom 050</t>
  </si>
  <si>
    <t>Nom 051</t>
  </si>
  <si>
    <t>Nom 052</t>
  </si>
  <si>
    <t>Nom 053</t>
  </si>
  <si>
    <t>Nom 054</t>
  </si>
  <si>
    <t>Nom 055</t>
  </si>
  <si>
    <t>Nom 056</t>
  </si>
  <si>
    <t>Nom 057</t>
  </si>
  <si>
    <t>Nom 058</t>
  </si>
  <si>
    <t>Nom 059</t>
  </si>
  <si>
    <t>Nom 060</t>
  </si>
  <si>
    <t>Nom 061</t>
  </si>
  <si>
    <t>Nom 062</t>
  </si>
  <si>
    <t>Nom 063</t>
  </si>
  <si>
    <t>Nom 064</t>
  </si>
  <si>
    <t>Nom 065</t>
  </si>
  <si>
    <t>Nom 066</t>
  </si>
  <si>
    <t>Nom 067</t>
  </si>
  <si>
    <t>Nom 068</t>
  </si>
  <si>
    <t>Nom 069</t>
  </si>
  <si>
    <t>Nom 070</t>
  </si>
  <si>
    <t>Nom 071</t>
  </si>
  <si>
    <t>Nom 072</t>
  </si>
  <si>
    <t>Nom 073</t>
  </si>
  <si>
    <t>Nom 074</t>
  </si>
  <si>
    <t>Nom 075</t>
  </si>
  <si>
    <t xml:space="preserve">Nom 075 </t>
  </si>
  <si>
    <t>Nom 076</t>
  </si>
  <si>
    <t>Nom 077</t>
  </si>
  <si>
    <t>Nom 078</t>
  </si>
  <si>
    <t>Nom 079</t>
  </si>
  <si>
    <t>Nom 080</t>
  </si>
  <si>
    <t>Nom 081</t>
  </si>
  <si>
    <t>Nom 082</t>
  </si>
  <si>
    <t>Nom 083</t>
  </si>
  <si>
    <t>Nom 084</t>
  </si>
  <si>
    <t>Nom 085</t>
  </si>
  <si>
    <t>Nom 086</t>
  </si>
  <si>
    <t xml:space="preserve">Nom 087 </t>
  </si>
  <si>
    <t>Nom 088</t>
  </si>
  <si>
    <t>Nom 089</t>
  </si>
  <si>
    <t>Nom 090</t>
  </si>
  <si>
    <t>Nom 091</t>
  </si>
  <si>
    <t>Nom 092</t>
  </si>
  <si>
    <t>Nom 093</t>
  </si>
  <si>
    <t>Nom 094</t>
  </si>
  <si>
    <t>Nom 095</t>
  </si>
  <si>
    <t>Nom 096</t>
  </si>
  <si>
    <t>Nom 097</t>
  </si>
  <si>
    <t>Nom 098</t>
  </si>
  <si>
    <t>Nom 099</t>
  </si>
  <si>
    <t>Nom 100</t>
  </si>
  <si>
    <t>Nom 102</t>
  </si>
  <si>
    <t>Nom 103</t>
  </si>
  <si>
    <t>Nom 104</t>
  </si>
  <si>
    <t>Nom 105</t>
  </si>
  <si>
    <t>Nom 106</t>
  </si>
  <si>
    <t>Nom 107</t>
  </si>
  <si>
    <t>Nom 108</t>
  </si>
  <si>
    <t>Nom 109</t>
  </si>
  <si>
    <t>Nom 110</t>
  </si>
  <si>
    <t>Nom 111</t>
  </si>
  <si>
    <t>Nom 112</t>
  </si>
  <si>
    <t>Nom 113</t>
  </si>
  <si>
    <t>Nom 114</t>
  </si>
  <si>
    <t>Nom 115</t>
  </si>
  <si>
    <t>Nom 116</t>
  </si>
  <si>
    <t>Nom 117</t>
  </si>
  <si>
    <t>Nom 118</t>
  </si>
  <si>
    <t>Nom 119</t>
  </si>
  <si>
    <t>Nom 120</t>
  </si>
  <si>
    <t>Nom 121</t>
  </si>
  <si>
    <t>0339</t>
  </si>
  <si>
    <t>7662</t>
  </si>
  <si>
    <t>7933</t>
  </si>
  <si>
    <t>3724</t>
  </si>
  <si>
    <t>5505</t>
  </si>
  <si>
    <t>5812</t>
  </si>
  <si>
    <t>0535</t>
  </si>
  <si>
    <t>2055</t>
  </si>
  <si>
    <t>0326</t>
  </si>
  <si>
    <t>0773</t>
  </si>
  <si>
    <t>4222</t>
  </si>
  <si>
    <t>0141</t>
  </si>
  <si>
    <t>6539</t>
  </si>
  <si>
    <t>4817</t>
  </si>
  <si>
    <t>9741</t>
  </si>
  <si>
    <t>6137</t>
  </si>
  <si>
    <t>4606</t>
  </si>
  <si>
    <t>3740</t>
  </si>
  <si>
    <t>8763</t>
  </si>
  <si>
    <t>5605</t>
  </si>
  <si>
    <t>6255</t>
  </si>
  <si>
    <t>1707</t>
  </si>
  <si>
    <t>4131</t>
  </si>
  <si>
    <t>0308</t>
  </si>
  <si>
    <t>0684</t>
  </si>
  <si>
    <t>8336</t>
  </si>
  <si>
    <t>5509</t>
  </si>
  <si>
    <t>7517</t>
  </si>
  <si>
    <t>0811</t>
  </si>
  <si>
    <t>5674</t>
  </si>
  <si>
    <t>1089</t>
  </si>
  <si>
    <t>0745</t>
  </si>
  <si>
    <t>8487</t>
  </si>
  <si>
    <t>9285</t>
  </si>
  <si>
    <t>0658</t>
  </si>
  <si>
    <t>3462</t>
  </si>
  <si>
    <t>4325</t>
  </si>
  <si>
    <t>9622</t>
  </si>
  <si>
    <t>9721</t>
  </si>
  <si>
    <t>5294</t>
  </si>
  <si>
    <t>8914</t>
  </si>
  <si>
    <t>7426</t>
  </si>
  <si>
    <t>4810</t>
  </si>
  <si>
    <t>4197</t>
  </si>
  <si>
    <t>9581</t>
  </si>
  <si>
    <t>5111</t>
  </si>
  <si>
    <t>5140</t>
  </si>
  <si>
    <t>3578</t>
  </si>
  <si>
    <t>5918</t>
  </si>
  <si>
    <t>1971</t>
  </si>
  <si>
    <t>2919</t>
  </si>
  <si>
    <t>7274</t>
  </si>
  <si>
    <t>7327</t>
  </si>
  <si>
    <t>4659</t>
  </si>
  <si>
    <t>4500</t>
  </si>
  <si>
    <t>2625</t>
  </si>
  <si>
    <t>1857</t>
  </si>
  <si>
    <t>3123</t>
  </si>
  <si>
    <t>8368</t>
  </si>
  <si>
    <t>6876</t>
  </si>
  <si>
    <t>6314</t>
  </si>
  <si>
    <t>9764</t>
  </si>
  <si>
    <t>8810</t>
  </si>
  <si>
    <t>0069</t>
  </si>
  <si>
    <t>4373</t>
  </si>
  <si>
    <t>6252</t>
  </si>
  <si>
    <t>5050</t>
  </si>
  <si>
    <t>1738</t>
  </si>
  <si>
    <t>6426</t>
  </si>
  <si>
    <t>8168</t>
  </si>
  <si>
    <t>3196</t>
  </si>
  <si>
    <t>0166</t>
  </si>
  <si>
    <t>8070</t>
  </si>
  <si>
    <t>7411</t>
  </si>
  <si>
    <t>7035</t>
  </si>
  <si>
    <t>2703</t>
  </si>
  <si>
    <t>4928</t>
  </si>
  <si>
    <t>3574</t>
  </si>
  <si>
    <t>3886</t>
  </si>
  <si>
    <t>4998</t>
  </si>
  <si>
    <t>9310</t>
  </si>
  <si>
    <t>1529</t>
  </si>
  <si>
    <t>6971</t>
  </si>
  <si>
    <t>8965</t>
  </si>
  <si>
    <t>0279</t>
  </si>
  <si>
    <t>1817</t>
  </si>
  <si>
    <t>4096</t>
  </si>
  <si>
    <t>2087</t>
  </si>
  <si>
    <t>8103</t>
  </si>
  <si>
    <t>5693</t>
  </si>
  <si>
    <t>7870</t>
  </si>
  <si>
    <t>8642</t>
  </si>
  <si>
    <t>0367</t>
  </si>
  <si>
    <t>2464</t>
  </si>
  <si>
    <t>9795</t>
  </si>
  <si>
    <t>4850</t>
  </si>
  <si>
    <t>2648</t>
  </si>
  <si>
    <t>5925</t>
  </si>
  <si>
    <t>3235</t>
  </si>
  <si>
    <t>3199</t>
  </si>
  <si>
    <t>1623</t>
  </si>
  <si>
    <t>3173</t>
  </si>
  <si>
    <t>9067</t>
  </si>
  <si>
    <t>4162</t>
  </si>
  <si>
    <t>7841</t>
  </si>
  <si>
    <t>5026</t>
  </si>
  <si>
    <t>1777</t>
  </si>
  <si>
    <t>0951</t>
  </si>
  <si>
    <t>3062</t>
  </si>
  <si>
    <t>3881</t>
  </si>
  <si>
    <t>4444</t>
  </si>
  <si>
    <t>5555</t>
  </si>
  <si>
    <t>6666</t>
  </si>
  <si>
    <t>7777</t>
  </si>
  <si>
    <t>8888</t>
  </si>
  <si>
    <t>Principal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</si>
</sst>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\ &quot;h&quot;\ mm"/>
    <numFmt numFmtId="165" formatCode="0.0"/>
    <numFmt numFmtId="166" formatCode="d/mm/yy;@"/>
    <numFmt numFmtId="167" formatCode="d/mm/yyyy;@"/>
  </numFmts>
  <fonts count="30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2"/>
      <color indexed="9"/>
      <name val="Calibri Light"/>
      <family val="2"/>
    </font>
    <font>
      <b/>
      <sz val="12"/>
      <name val="Calibri Light"/>
      <family val="2"/>
    </font>
    <font>
      <b/>
      <sz val="12"/>
      <color theme="0"/>
      <name val="Calibri Light"/>
      <family val="2"/>
    </font>
    <font>
      <b/>
      <sz val="12"/>
      <color rgb="FF808000"/>
      <name val="Calibri Light"/>
      <family val="2"/>
    </font>
    <font>
      <sz val="12"/>
      <name val="Calibri Light"/>
      <family val="2"/>
    </font>
    <font>
      <b/>
      <sz val="12"/>
      <color indexed="10"/>
      <name val="Calibri Light"/>
      <family val="2"/>
    </font>
    <font>
      <sz val="12"/>
      <color theme="0"/>
      <name val="Calibri Light"/>
      <family val="2"/>
    </font>
    <font>
      <i/>
      <sz val="12"/>
      <color indexed="9"/>
      <name val="Calibri Light"/>
      <family val="2"/>
    </font>
    <font>
      <sz val="12"/>
      <color theme="1"/>
      <name val="Calibri Light"/>
      <family val="2"/>
    </font>
    <font>
      <b/>
      <i/>
      <sz val="12"/>
      <color indexed="9"/>
      <name val="Calibri Light"/>
      <family val="2"/>
    </font>
    <font>
      <b/>
      <sz val="12"/>
      <color rgb="FFFF0000"/>
      <name val="Calibri Light"/>
      <family val="2"/>
    </font>
    <font>
      <b/>
      <sz val="12"/>
      <color theme="1"/>
      <name val="Calibri Light"/>
      <family val="2"/>
    </font>
    <font>
      <sz val="12"/>
      <color rgb="FF00FFCC"/>
      <name val="Calibri Light"/>
      <family val="2"/>
    </font>
    <font>
      <b/>
      <i/>
      <sz val="12"/>
      <color rgb="FFFF0000"/>
      <name val="Calibri Light"/>
      <family val="2"/>
    </font>
    <font>
      <sz val="12"/>
      <color indexed="9"/>
      <name val="Calibri Light"/>
      <family val="2"/>
    </font>
    <font>
      <b/>
      <sz val="12"/>
      <color theme="6" tint="-0.249977111117893"/>
      <name val="Calibri Light"/>
      <family val="2"/>
    </font>
    <font>
      <sz val="12"/>
      <color rgb="FFFF0000"/>
      <name val="Calibri Light"/>
      <family val="2"/>
    </font>
    <font>
      <b/>
      <sz val="12"/>
      <color theme="2"/>
      <name val="Calibri Light"/>
      <family val="2"/>
    </font>
    <font>
      <sz val="12"/>
      <color theme="0" tint="-4.9989318521683403E-2"/>
      <name val="Calibri Light"/>
      <family val="2"/>
    </font>
    <font>
      <b/>
      <sz val="16"/>
      <color theme="0"/>
      <name val="Calibri Light"/>
      <family val="2"/>
    </font>
    <font>
      <b/>
      <sz val="18"/>
      <color theme="0"/>
      <name val="Calibri Light"/>
      <family val="2"/>
    </font>
    <font>
      <b/>
      <i/>
      <sz val="16"/>
      <color indexed="9"/>
      <name val="Calibri Light"/>
      <family val="2"/>
    </font>
    <font>
      <sz val="12"/>
      <color theme="2"/>
      <name val="Calibri Light"/>
      <family val="2"/>
    </font>
    <font>
      <sz val="12"/>
      <color rgb="FFC00000"/>
      <name val="Calibri Light"/>
      <family val="2"/>
    </font>
    <font>
      <b/>
      <sz val="10"/>
      <color rgb="FFFF0000"/>
      <name val="Calibri Light"/>
      <family val="2"/>
    </font>
  </fonts>
  <fills count="4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8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54">
    <xf numFmtId="0" fontId="0" fillId="0" borderId="0" xfId="0"/>
    <xf numFmtId="0" fontId="6" fillId="0" borderId="39" xfId="2" applyFont="1" applyBorder="1" applyAlignment="1">
      <alignment horizontal="center"/>
    </xf>
    <xf numFmtId="0" fontId="6" fillId="18" borderId="41" xfId="2" applyFont="1" applyFill="1" applyBorder="1" applyAlignment="1">
      <alignment horizontal="center"/>
    </xf>
    <xf numFmtId="0" fontId="6" fillId="29" borderId="39" xfId="2" applyFont="1" applyFill="1" applyBorder="1" applyAlignment="1">
      <alignment horizontal="center"/>
    </xf>
    <xf numFmtId="0" fontId="6" fillId="10" borderId="39" xfId="2" applyFont="1" applyFill="1" applyBorder="1" applyAlignment="1">
      <alignment horizontal="center"/>
    </xf>
    <xf numFmtId="0" fontId="6" fillId="17" borderId="39" xfId="2" applyFont="1" applyFill="1" applyBorder="1" applyAlignment="1">
      <alignment horizontal="center"/>
    </xf>
    <xf numFmtId="0" fontId="7" fillId="9" borderId="39" xfId="2" applyFont="1" applyFill="1" applyBorder="1" applyAlignment="1">
      <alignment horizontal="center"/>
    </xf>
    <xf numFmtId="0" fontId="7" fillId="19" borderId="39" xfId="2" applyFont="1" applyFill="1" applyBorder="1" applyAlignment="1">
      <alignment horizontal="center"/>
    </xf>
    <xf numFmtId="0" fontId="6" fillId="12" borderId="45" xfId="2" applyFont="1" applyFill="1" applyBorder="1" applyAlignment="1">
      <alignment horizontal="center"/>
    </xf>
    <xf numFmtId="0" fontId="6" fillId="26" borderId="39" xfId="2" applyFont="1" applyFill="1" applyBorder="1" applyAlignment="1">
      <alignment horizontal="center"/>
    </xf>
    <xf numFmtId="0" fontId="7" fillId="20" borderId="39" xfId="2" applyFont="1" applyFill="1" applyBorder="1" applyAlignment="1">
      <alignment horizontal="center"/>
    </xf>
    <xf numFmtId="0" fontId="6" fillId="21" borderId="39" xfId="2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6" fillId="27" borderId="39" xfId="2" applyFont="1" applyFill="1" applyBorder="1" applyAlignment="1">
      <alignment horizontal="center"/>
    </xf>
    <xf numFmtId="0" fontId="6" fillId="9" borderId="39" xfId="2" applyFont="1" applyFill="1" applyBorder="1" applyAlignment="1">
      <alignment horizontal="center"/>
    </xf>
    <xf numFmtId="0" fontId="6" fillId="16" borderId="12" xfId="2" applyFont="1" applyFill="1" applyBorder="1" applyAlignment="1">
      <alignment horizontal="center"/>
    </xf>
    <xf numFmtId="165" fontId="7" fillId="22" borderId="12" xfId="2" quotePrefix="1" applyNumberFormat="1" applyFont="1" applyFill="1" applyBorder="1" applyAlignment="1">
      <alignment horizontal="center"/>
    </xf>
    <xf numFmtId="0" fontId="6" fillId="25" borderId="12" xfId="2" applyFont="1" applyFill="1" applyBorder="1" applyAlignment="1">
      <alignment horizontal="center"/>
    </xf>
    <xf numFmtId="0" fontId="6" fillId="23" borderId="12" xfId="2" applyFont="1" applyFill="1" applyBorder="1" applyAlignment="1">
      <alignment horizontal="center"/>
    </xf>
    <xf numFmtId="0" fontId="6" fillId="24" borderId="12" xfId="2" applyFont="1" applyFill="1" applyBorder="1" applyAlignment="1">
      <alignment horizontal="center"/>
    </xf>
    <xf numFmtId="0" fontId="8" fillId="0" borderId="39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6" fillId="0" borderId="33" xfId="0" applyFont="1" applyFill="1" applyBorder="1" applyAlignment="1" applyProtection="1">
      <alignment horizontal="center"/>
      <protection locked="0"/>
    </xf>
    <xf numFmtId="0" fontId="6" fillId="0" borderId="34" xfId="0" applyFont="1" applyFill="1" applyBorder="1" applyAlignment="1" applyProtection="1">
      <alignment horizontal="center"/>
      <protection locked="0"/>
    </xf>
    <xf numFmtId="0" fontId="6" fillId="0" borderId="35" xfId="0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textRotation="90"/>
    </xf>
    <xf numFmtId="0" fontId="6" fillId="0" borderId="0" xfId="0" applyFont="1" applyFill="1" applyAlignment="1">
      <alignment textRotation="90"/>
    </xf>
    <xf numFmtId="0" fontId="6" fillId="28" borderId="39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/>
    </xf>
    <xf numFmtId="0" fontId="9" fillId="0" borderId="21" xfId="2" applyNumberFormat="1" applyFont="1" applyFill="1" applyBorder="1" applyAlignment="1" applyProtection="1">
      <alignment horizontal="center"/>
      <protection locked="0"/>
    </xf>
    <xf numFmtId="165" fontId="9" fillId="0" borderId="22" xfId="2" quotePrefix="1" applyNumberFormat="1" applyFont="1" applyFill="1" applyBorder="1" applyAlignment="1" applyProtection="1">
      <alignment horizontal="center"/>
    </xf>
    <xf numFmtId="0" fontId="6" fillId="0" borderId="21" xfId="2" applyNumberFormat="1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 applyProtection="1">
      <alignment horizontal="center"/>
    </xf>
    <xf numFmtId="0" fontId="11" fillId="11" borderId="0" xfId="2" applyFont="1" applyFill="1" applyAlignment="1">
      <alignment horizontal="center"/>
    </xf>
    <xf numFmtId="0" fontId="9" fillId="0" borderId="13" xfId="2" applyNumberFormat="1" applyFont="1" applyFill="1" applyBorder="1" applyAlignment="1" applyProtection="1">
      <alignment horizontal="center"/>
    </xf>
    <xf numFmtId="0" fontId="9" fillId="0" borderId="10" xfId="2" applyNumberFormat="1" applyFont="1" applyFill="1" applyBorder="1" applyAlignment="1" applyProtection="1">
      <alignment horizontal="center"/>
      <protection locked="0"/>
    </xf>
    <xf numFmtId="165" fontId="9" fillId="0" borderId="28" xfId="2" quotePrefix="1" applyNumberFormat="1" applyFont="1" applyFill="1" applyBorder="1" applyAlignment="1" applyProtection="1">
      <alignment horizontal="center"/>
    </xf>
    <xf numFmtId="0" fontId="6" fillId="0" borderId="10" xfId="2" applyNumberFormat="1" applyFont="1" applyFill="1" applyBorder="1" applyAlignment="1" applyProtection="1">
      <alignment horizontal="center"/>
      <protection locked="0"/>
    </xf>
    <xf numFmtId="164" fontId="10" fillId="0" borderId="40" xfId="2" applyNumberFormat="1" applyFont="1" applyBorder="1" applyAlignment="1" applyProtection="1">
      <alignment horizontal="center"/>
    </xf>
    <xf numFmtId="0" fontId="6" fillId="0" borderId="21" xfId="2" quotePrefix="1" applyNumberFormat="1" applyFont="1" applyFill="1" applyBorder="1" applyAlignment="1" applyProtection="1">
      <alignment horizontal="center"/>
      <protection locked="0"/>
    </xf>
    <xf numFmtId="0" fontId="6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43" xfId="2" applyNumberFormat="1" applyFont="1" applyFill="1" applyBorder="1" applyAlignment="1" applyProtection="1">
      <alignment horizontal="center"/>
      <protection locked="0"/>
    </xf>
    <xf numFmtId="164" fontId="10" fillId="0" borderId="0" xfId="2" applyNumberFormat="1" applyFont="1" applyBorder="1" applyAlignment="1" applyProtection="1">
      <alignment horizontal="center"/>
    </xf>
    <xf numFmtId="0" fontId="6" fillId="28" borderId="12" xfId="0" applyFont="1" applyFill="1" applyBorder="1" applyAlignment="1">
      <alignment horizontal="center" vertical="center"/>
    </xf>
    <xf numFmtId="0" fontId="9" fillId="0" borderId="20" xfId="2" quotePrefix="1" applyFont="1" applyFill="1" applyBorder="1" applyAlignment="1">
      <alignment horizontal="center"/>
    </xf>
    <xf numFmtId="0" fontId="9" fillId="0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3" xfId="2" quotePrefix="1" applyNumberFormat="1" applyFont="1" applyFill="1" applyBorder="1" applyAlignment="1" applyProtection="1">
      <alignment horizontal="center"/>
    </xf>
    <xf numFmtId="0" fontId="9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23" xfId="2" applyNumberFormat="1" applyFont="1" applyFill="1" applyBorder="1" applyAlignment="1" applyProtection="1">
      <alignment horizontal="center"/>
      <protection locked="0"/>
    </xf>
    <xf numFmtId="0" fontId="9" fillId="0" borderId="60" xfId="2" applyNumberFormat="1" applyFont="1" applyFill="1" applyBorder="1" applyAlignment="1" applyProtection="1">
      <alignment horizontal="center"/>
    </xf>
    <xf numFmtId="0" fontId="9" fillId="0" borderId="48" xfId="2" applyNumberFormat="1" applyFont="1" applyFill="1" applyBorder="1" applyAlignment="1" applyProtection="1">
      <alignment horizontal="center"/>
      <protection locked="0"/>
    </xf>
    <xf numFmtId="165" fontId="9" fillId="0" borderId="61" xfId="2" quotePrefix="1" applyNumberFormat="1" applyFont="1" applyFill="1" applyBorder="1" applyAlignment="1" applyProtection="1">
      <alignment horizontal="center"/>
    </xf>
    <xf numFmtId="165" fontId="9" fillId="0" borderId="51" xfId="2" quotePrefix="1" applyNumberFormat="1" applyFont="1" applyFill="1" applyBorder="1" applyAlignment="1" applyProtection="1">
      <alignment horizontal="center"/>
    </xf>
    <xf numFmtId="0" fontId="9" fillId="0" borderId="22" xfId="2" applyNumberFormat="1" applyFont="1" applyFill="1" applyBorder="1" applyAlignment="1" applyProtection="1">
      <alignment horizontal="center"/>
      <protection locked="0"/>
    </xf>
    <xf numFmtId="0" fontId="9" fillId="0" borderId="28" xfId="2" applyNumberFormat="1" applyFont="1" applyFill="1" applyBorder="1" applyAlignment="1" applyProtection="1">
      <alignment horizontal="center"/>
      <protection locked="0"/>
    </xf>
    <xf numFmtId="165" fontId="9" fillId="0" borderId="56" xfId="2" quotePrefix="1" applyNumberFormat="1" applyFont="1" applyFill="1" applyBorder="1" applyAlignment="1" applyProtection="1">
      <alignment horizontal="center"/>
    </xf>
    <xf numFmtId="0" fontId="9" fillId="0" borderId="55" xfId="2" applyNumberFormat="1" applyFont="1" applyFill="1" applyBorder="1" applyAlignment="1" applyProtection="1">
      <alignment horizontal="center"/>
      <protection locked="0"/>
    </xf>
    <xf numFmtId="0" fontId="9" fillId="0" borderId="0" xfId="2" applyNumberFormat="1" applyFont="1" applyFill="1" applyBorder="1" applyAlignment="1" applyProtection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5" fontId="9" fillId="0" borderId="0" xfId="2" quotePrefix="1" applyNumberFormat="1" applyFont="1" applyFill="1" applyBorder="1" applyAlignment="1" applyProtection="1">
      <alignment horizontal="center"/>
    </xf>
    <xf numFmtId="164" fontId="10" fillId="0" borderId="0" xfId="2" applyNumberFormat="1" applyFont="1" applyFill="1" applyBorder="1" applyAlignment="1" applyProtection="1">
      <alignment horizontal="center"/>
    </xf>
    <xf numFmtId="0" fontId="9" fillId="0" borderId="62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  <protection locked="0"/>
    </xf>
    <xf numFmtId="0" fontId="9" fillId="0" borderId="20" xfId="2" applyNumberFormat="1" applyFont="1" applyFill="1" applyBorder="1" applyAlignment="1" applyProtection="1">
      <alignment horizontal="center"/>
      <protection locked="0"/>
    </xf>
    <xf numFmtId="0" fontId="9" fillId="0" borderId="13" xfId="2" applyNumberFormat="1" applyFont="1" applyFill="1" applyBorder="1" applyAlignment="1" applyProtection="1">
      <alignment horizontal="center"/>
      <protection locked="0"/>
    </xf>
    <xf numFmtId="0" fontId="9" fillId="0" borderId="66" xfId="2" applyNumberFormat="1" applyFont="1" applyFill="1" applyBorder="1" applyAlignment="1" applyProtection="1">
      <alignment horizontal="center"/>
      <protection locked="0"/>
    </xf>
    <xf numFmtId="164" fontId="10" fillId="0" borderId="52" xfId="2" applyNumberFormat="1" applyFont="1" applyBorder="1" applyAlignment="1" applyProtection="1">
      <alignment horizontal="center"/>
    </xf>
    <xf numFmtId="0" fontId="11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6" fillId="0" borderId="0" xfId="0" applyFont="1" applyFill="1"/>
    <xf numFmtId="0" fontId="6" fillId="0" borderId="0" xfId="0" applyFont="1"/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 applyProtection="1">
      <alignment horizontal="center" vertic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6" fillId="0" borderId="0" xfId="0" applyFont="1" applyProtection="1">
      <protection locked="0"/>
    </xf>
    <xf numFmtId="0" fontId="6" fillId="0" borderId="0" xfId="0" applyFont="1" applyAlignment="1">
      <alignment horizontal="center" textRotation="90"/>
    </xf>
    <xf numFmtId="0" fontId="6" fillId="0" borderId="0" xfId="0" applyFont="1" applyAlignment="1">
      <alignment horizontal="center"/>
    </xf>
    <xf numFmtId="0" fontId="11" fillId="11" borderId="0" xfId="2" applyFont="1" applyFill="1"/>
    <xf numFmtId="0" fontId="11" fillId="0" borderId="0" xfId="0" applyFont="1" applyAlignment="1">
      <alignment horizontal="left" vertical="center"/>
    </xf>
    <xf numFmtId="0" fontId="6" fillId="14" borderId="9" xfId="2" applyFont="1" applyFill="1" applyBorder="1" applyAlignment="1">
      <alignment horizontal="left"/>
    </xf>
    <xf numFmtId="0" fontId="6" fillId="14" borderId="7" xfId="2" applyFont="1" applyFill="1" applyBorder="1" applyAlignment="1">
      <alignment horizontal="left"/>
    </xf>
    <xf numFmtId="0" fontId="9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0" fontId="6" fillId="14" borderId="15" xfId="2" applyFont="1" applyFill="1" applyBorder="1" applyAlignment="1">
      <alignment horizontal="left"/>
    </xf>
    <xf numFmtId="0" fontId="6" fillId="14" borderId="44" xfId="2" applyFont="1" applyFill="1" applyBorder="1"/>
    <xf numFmtId="0" fontId="6" fillId="14" borderId="15" xfId="2" applyFont="1" applyFill="1" applyBorder="1"/>
    <xf numFmtId="0" fontId="9" fillId="14" borderId="15" xfId="2" applyFont="1" applyFill="1" applyBorder="1"/>
    <xf numFmtId="0" fontId="6" fillId="14" borderId="16" xfId="2" applyFont="1" applyFill="1" applyBorder="1"/>
    <xf numFmtId="0" fontId="6" fillId="14" borderId="16" xfId="2" applyFont="1" applyFill="1" applyBorder="1" applyAlignment="1">
      <alignment horizontal="left"/>
    </xf>
    <xf numFmtId="0" fontId="6" fillId="14" borderId="38" xfId="2" applyFont="1" applyFill="1" applyBorder="1" applyAlignment="1">
      <alignment horizontal="left"/>
    </xf>
    <xf numFmtId="0" fontId="6" fillId="14" borderId="14" xfId="2" applyFont="1" applyFill="1" applyBorder="1" applyAlignment="1">
      <alignment horizontal="left"/>
    </xf>
    <xf numFmtId="0" fontId="9" fillId="14" borderId="14" xfId="2" applyFont="1" applyFill="1" applyBorder="1" applyAlignment="1">
      <alignment horizontal="left"/>
    </xf>
    <xf numFmtId="0" fontId="6" fillId="14" borderId="17" xfId="2" applyFont="1" applyFill="1" applyBorder="1" applyAlignment="1">
      <alignment horizontal="left"/>
    </xf>
    <xf numFmtId="0" fontId="6" fillId="14" borderId="38" xfId="2" applyFont="1" applyFill="1" applyBorder="1"/>
    <xf numFmtId="0" fontId="6" fillId="14" borderId="14" xfId="2" applyFont="1" applyFill="1" applyBorder="1"/>
    <xf numFmtId="0" fontId="9" fillId="14" borderId="14" xfId="2" applyFont="1" applyFill="1" applyBorder="1"/>
    <xf numFmtId="0" fontId="6" fillId="14" borderId="17" xfId="2" applyFont="1" applyFill="1" applyBorder="1"/>
    <xf numFmtId="0" fontId="13" fillId="0" borderId="0" xfId="0" applyFont="1" applyAlignment="1">
      <alignment horizontal="left" vertical="center"/>
    </xf>
    <xf numFmtId="0" fontId="9" fillId="14" borderId="15" xfId="2" applyFont="1" applyFill="1" applyBorder="1" applyAlignment="1">
      <alignment horizontal="left"/>
    </xf>
    <xf numFmtId="0" fontId="6" fillId="14" borderId="44" xfId="2" applyFont="1" applyFill="1" applyBorder="1" applyAlignment="1">
      <alignment horizontal="left"/>
    </xf>
    <xf numFmtId="0" fontId="6" fillId="14" borderId="46" xfId="2" applyFont="1" applyFill="1" applyBorder="1" applyAlignment="1">
      <alignment horizontal="left"/>
    </xf>
    <xf numFmtId="0" fontId="6" fillId="14" borderId="58" xfId="2" applyFont="1" applyFill="1" applyBorder="1" applyAlignment="1">
      <alignment horizontal="left"/>
    </xf>
    <xf numFmtId="0" fontId="6" fillId="14" borderId="47" xfId="2" applyFont="1" applyFill="1" applyBorder="1" applyAlignment="1">
      <alignment horizontal="left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>
      <alignment horizontal="center" textRotation="90"/>
    </xf>
    <xf numFmtId="0" fontId="7" fillId="11" borderId="0" xfId="2" applyFont="1" applyFill="1" applyAlignment="1">
      <alignment horizontal="center" textRotation="90"/>
    </xf>
    <xf numFmtId="0" fontId="6" fillId="14" borderId="3" xfId="2" applyFont="1" applyFill="1" applyBorder="1" applyAlignment="1">
      <alignment horizontal="left"/>
    </xf>
    <xf numFmtId="0" fontId="6" fillId="14" borderId="1" xfId="2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6" fillId="0" borderId="0" xfId="0" quotePrefix="1" applyNumberFormat="1" applyFont="1" applyFill="1" applyBorder="1" applyAlignment="1">
      <alignment horizontal="center"/>
    </xf>
    <xf numFmtId="0" fontId="11" fillId="0" borderId="0" xfId="0" applyFont="1" applyBorder="1" applyAlignment="1" applyProtection="1">
      <alignment horizontal="center" vertical="center"/>
    </xf>
    <xf numFmtId="0" fontId="11" fillId="0" borderId="0" xfId="0" applyFont="1" applyBorder="1" applyProtection="1"/>
    <xf numFmtId="0" fontId="9" fillId="13" borderId="27" xfId="0" applyFont="1" applyFill="1" applyBorder="1"/>
    <xf numFmtId="0" fontId="11" fillId="15" borderId="0" xfId="0" applyFont="1" applyFill="1" applyBorder="1" applyProtection="1"/>
    <xf numFmtId="0" fontId="7" fillId="0" borderId="0" xfId="0" applyFont="1" applyAlignment="1">
      <alignment horizontal="center" textRotation="90"/>
    </xf>
    <xf numFmtId="0" fontId="7" fillId="3" borderId="27" xfId="0" applyFont="1" applyFill="1" applyBorder="1"/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/>
    <xf numFmtId="0" fontId="6" fillId="0" borderId="36" xfId="0" applyFont="1" applyFill="1" applyBorder="1" applyAlignment="1" applyProtection="1">
      <alignment horizontal="center"/>
      <protection locked="0"/>
    </xf>
    <xf numFmtId="0" fontId="11" fillId="0" borderId="0" xfId="0" applyFont="1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9" fillId="0" borderId="0" xfId="0" applyFont="1" applyFill="1" applyProtection="1">
      <protection locked="0"/>
    </xf>
    <xf numFmtId="0" fontId="6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protection locked="0"/>
    </xf>
    <xf numFmtId="0" fontId="10" fillId="15" borderId="0" xfId="0" applyFont="1" applyFill="1" applyProtection="1">
      <protection locked="0"/>
    </xf>
    <xf numFmtId="0" fontId="11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protection locked="0"/>
    </xf>
    <xf numFmtId="0" fontId="6" fillId="0" borderId="0" xfId="0" applyFont="1" applyFill="1" applyBorder="1" applyAlignment="1" applyProtection="1"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/>
    <xf numFmtId="0" fontId="10" fillId="0" borderId="0" xfId="0" applyFont="1" applyFill="1" applyBorder="1" applyAlignment="1" applyProtection="1">
      <alignment horizontal="center" textRotation="90"/>
      <protection locked="0"/>
    </xf>
    <xf numFmtId="0" fontId="10" fillId="0" borderId="0" xfId="0" applyFont="1" applyFill="1" applyBorder="1" applyProtection="1">
      <protection locked="0"/>
    </xf>
    <xf numFmtId="0" fontId="11" fillId="0" borderId="0" xfId="2" applyFont="1" applyFill="1" applyBorder="1"/>
    <xf numFmtId="0" fontId="9" fillId="0" borderId="0" xfId="0" applyFont="1" applyFill="1" applyBorder="1"/>
    <xf numFmtId="0" fontId="7" fillId="0" borderId="0" xfId="0" applyFont="1"/>
    <xf numFmtId="0" fontId="6" fillId="0" borderId="0" xfId="0" applyFont="1" applyFill="1" applyBorder="1" applyAlignment="1" applyProtection="1">
      <alignment horizontal="center" textRotation="90"/>
      <protection locked="0"/>
    </xf>
    <xf numFmtId="0" fontId="10" fillId="15" borderId="0" xfId="0" applyFont="1" applyFill="1" applyBorder="1" applyAlignment="1" applyProtection="1">
      <alignment horizontal="center" textRotation="90"/>
      <protection locked="0"/>
    </xf>
    <xf numFmtId="0" fontId="6" fillId="0" borderId="0" xfId="0" applyFont="1" applyFill="1" applyBorder="1" applyAlignment="1" applyProtection="1">
      <alignment textRotation="90"/>
      <protection locked="0"/>
    </xf>
    <xf numFmtId="0" fontId="9" fillId="11" borderId="0" xfId="0" applyFont="1" applyFill="1"/>
    <xf numFmtId="164" fontId="10" fillId="0" borderId="3" xfId="0" applyNumberFormat="1" applyFont="1" applyFill="1" applyBorder="1" applyAlignment="1" applyProtection="1">
      <alignment horizontal="center"/>
      <protection locked="0"/>
    </xf>
    <xf numFmtId="0" fontId="6" fillId="15" borderId="0" xfId="0" applyFont="1" applyFill="1" applyBorder="1" applyAlignment="1" applyProtection="1">
      <alignment horizontal="center" textRotation="90"/>
      <protection locked="0"/>
    </xf>
    <xf numFmtId="0" fontId="9" fillId="0" borderId="26" xfId="1" quotePrefix="1" applyFont="1" applyFill="1" applyBorder="1" applyAlignment="1">
      <alignment horizontal="center" vertical="center" wrapText="1"/>
    </xf>
    <xf numFmtId="0" fontId="9" fillId="28" borderId="4" xfId="1" applyFont="1" applyFill="1" applyBorder="1" applyAlignment="1">
      <alignment horizontal="left" vertical="center" wrapText="1"/>
    </xf>
    <xf numFmtId="0" fontId="6" fillId="0" borderId="26" xfId="0" applyFont="1" applyFill="1" applyBorder="1" applyAlignment="1" applyProtection="1">
      <alignment horizontal="center" vertical="center"/>
      <protection locked="0"/>
    </xf>
    <xf numFmtId="0" fontId="6" fillId="0" borderId="20" xfId="2" applyFont="1" applyFill="1" applyBorder="1" applyAlignment="1" applyProtection="1">
      <alignment horizontal="center"/>
    </xf>
    <xf numFmtId="0" fontId="6" fillId="0" borderId="22" xfId="2" applyFont="1" applyFill="1" applyBorder="1" applyAlignment="1" applyProtection="1">
      <alignment horizontal="center"/>
    </xf>
    <xf numFmtId="0" fontId="6" fillId="0" borderId="22" xfId="2" applyFont="1" applyBorder="1" applyAlignment="1" applyProtection="1">
      <alignment horizontal="center"/>
    </xf>
    <xf numFmtId="0" fontId="6" fillId="0" borderId="21" xfId="2" applyFont="1" applyBorder="1" applyAlignment="1" applyProtection="1">
      <alignment horizontal="center"/>
    </xf>
    <xf numFmtId="0" fontId="6" fillId="9" borderId="22" xfId="2" applyFont="1" applyFill="1" applyBorder="1" applyAlignment="1" applyProtection="1">
      <alignment horizontal="center"/>
    </xf>
    <xf numFmtId="0" fontId="10" fillId="15" borderId="22" xfId="2" applyFont="1" applyFill="1" applyBorder="1" applyAlignment="1" applyProtection="1">
      <alignment horizontal="center"/>
    </xf>
    <xf numFmtId="0" fontId="6" fillId="0" borderId="11" xfId="2" applyFont="1" applyBorder="1" applyAlignment="1">
      <alignment horizontal="center"/>
    </xf>
    <xf numFmtId="49" fontId="9" fillId="0" borderId="5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right" vertical="center" wrapText="1"/>
    </xf>
    <xf numFmtId="0" fontId="6" fillId="0" borderId="5" xfId="0" applyFont="1" applyFill="1" applyBorder="1" applyAlignment="1" applyProtection="1">
      <alignment horizontal="center" vertical="center"/>
      <protection locked="0"/>
    </xf>
    <xf numFmtId="0" fontId="6" fillId="0" borderId="42" xfId="2" applyFont="1" applyFill="1" applyBorder="1" applyAlignment="1" applyProtection="1">
      <alignment horizontal="center"/>
    </xf>
    <xf numFmtId="0" fontId="6" fillId="0" borderId="23" xfId="2" applyFont="1" applyFill="1" applyBorder="1" applyAlignment="1" applyProtection="1">
      <alignment horizontal="center"/>
    </xf>
    <xf numFmtId="0" fontId="6" fillId="0" borderId="23" xfId="2" applyFont="1" applyFill="1" applyBorder="1"/>
    <xf numFmtId="0" fontId="6" fillId="0" borderId="23" xfId="2" applyFont="1" applyBorder="1" applyAlignment="1" applyProtection="1">
      <alignment horizontal="center"/>
    </xf>
    <xf numFmtId="0" fontId="6" fillId="0" borderId="23" xfId="2" applyFont="1" applyBorder="1"/>
    <xf numFmtId="0" fontId="6" fillId="9" borderId="23" xfId="2" applyFont="1" applyFill="1" applyBorder="1" applyAlignment="1">
      <alignment horizontal="center"/>
    </xf>
    <xf numFmtId="0" fontId="10" fillId="15" borderId="23" xfId="2" applyFont="1" applyFill="1" applyBorder="1" applyAlignment="1" applyProtection="1">
      <alignment horizontal="center"/>
    </xf>
    <xf numFmtId="0" fontId="6" fillId="0" borderId="23" xfId="2" applyFont="1" applyFill="1" applyBorder="1" applyProtection="1"/>
    <xf numFmtId="0" fontId="6" fillId="0" borderId="43" xfId="2" applyFont="1" applyBorder="1"/>
    <xf numFmtId="0" fontId="6" fillId="0" borderId="25" xfId="2" applyFont="1" applyBorder="1" applyAlignment="1">
      <alignment horizontal="center"/>
    </xf>
    <xf numFmtId="0" fontId="9" fillId="0" borderId="26" xfId="1" quotePrefix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left" vertical="center" wrapText="1"/>
    </xf>
    <xf numFmtId="0" fontId="7" fillId="0" borderId="0" xfId="0" applyFont="1" applyFill="1" applyBorder="1"/>
    <xf numFmtId="0" fontId="6" fillId="0" borderId="0" xfId="2" applyFont="1" applyFill="1" applyBorder="1" applyAlignment="1" applyProtection="1">
      <alignment horizontal="center"/>
    </xf>
    <xf numFmtId="0" fontId="6" fillId="0" borderId="0" xfId="2" applyFont="1" applyFill="1" applyBorder="1"/>
    <xf numFmtId="0" fontId="6" fillId="0" borderId="0" xfId="2" applyFont="1" applyBorder="1" applyAlignment="1" applyProtection="1">
      <alignment horizontal="center"/>
    </xf>
    <xf numFmtId="0" fontId="6" fillId="0" borderId="0" xfId="2" applyFont="1" applyBorder="1"/>
    <xf numFmtId="0" fontId="6" fillId="9" borderId="0" xfId="2" applyFont="1" applyFill="1" applyBorder="1" applyAlignment="1">
      <alignment horizontal="center"/>
    </xf>
    <xf numFmtId="0" fontId="10" fillId="15" borderId="0" xfId="2" applyFont="1" applyFill="1" applyBorder="1" applyAlignment="1" applyProtection="1">
      <alignment horizontal="center"/>
    </xf>
    <xf numFmtId="0" fontId="6" fillId="0" borderId="0" xfId="2" applyFont="1" applyFill="1" applyBorder="1" applyProtection="1"/>
    <xf numFmtId="0" fontId="6" fillId="0" borderId="0" xfId="2" applyFont="1" applyBorder="1" applyAlignment="1">
      <alignment horizontal="center"/>
    </xf>
    <xf numFmtId="0" fontId="11" fillId="11" borderId="0" xfId="2" applyFont="1" applyFill="1" applyBorder="1"/>
    <xf numFmtId="0" fontId="9" fillId="0" borderId="0" xfId="0" applyFont="1" applyBorder="1"/>
    <xf numFmtId="49" fontId="9" fillId="0" borderId="0" xfId="0" applyNumberFormat="1" applyFont="1" applyFill="1" applyBorder="1" applyAlignment="1" applyProtection="1">
      <alignment horizontal="center" vertical="center"/>
      <protection locked="0"/>
    </xf>
    <xf numFmtId="49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left" vertical="center" wrapText="1"/>
    </xf>
    <xf numFmtId="0" fontId="6" fillId="0" borderId="19" xfId="1" applyFont="1" applyFill="1" applyBorder="1" applyAlignment="1">
      <alignment horizontal="center" vertical="center" wrapText="1"/>
    </xf>
    <xf numFmtId="0" fontId="9" fillId="22" borderId="19" xfId="1" applyFont="1" applyFill="1" applyBorder="1" applyAlignment="1">
      <alignment horizontal="right" vertical="center" wrapText="1"/>
    </xf>
    <xf numFmtId="49" fontId="9" fillId="0" borderId="8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Border="1" applyAlignment="1">
      <alignment horizontal="left" vertical="center" wrapText="1"/>
    </xf>
    <xf numFmtId="0" fontId="16" fillId="0" borderId="0" xfId="1" applyFont="1" applyFill="1" applyBorder="1" applyAlignment="1">
      <alignment horizontal="center" vertical="center" wrapText="1"/>
    </xf>
    <xf numFmtId="0" fontId="9" fillId="0" borderId="9" xfId="1" quotePrefix="1" applyFont="1" applyFill="1" applyBorder="1" applyAlignment="1">
      <alignment horizontal="center" vertical="center" wrapText="1"/>
    </xf>
    <xf numFmtId="0" fontId="7" fillId="0" borderId="19" xfId="1" applyFont="1" applyFill="1" applyBorder="1" applyAlignment="1">
      <alignment horizontal="center" vertical="center" wrapText="1"/>
    </xf>
    <xf numFmtId="0" fontId="9" fillId="8" borderId="4" xfId="1" applyFont="1" applyFill="1" applyBorder="1" applyAlignment="1">
      <alignment horizontal="left" vertical="center" wrapText="1"/>
    </xf>
    <xf numFmtId="49" fontId="15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9" xfId="1" quotePrefix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>
      <alignment horizontal="center"/>
    </xf>
    <xf numFmtId="0" fontId="10" fillId="0" borderId="0" xfId="2" applyFont="1" applyFill="1" applyBorder="1" applyAlignment="1" applyProtection="1">
      <alignment horizontal="center"/>
    </xf>
    <xf numFmtId="49" fontId="6" fillId="8" borderId="5" xfId="0" applyNumberFormat="1" applyFont="1" applyFill="1" applyBorder="1" applyAlignment="1" applyProtection="1">
      <alignment horizontal="center" vertical="center"/>
      <protection locked="0"/>
    </xf>
    <xf numFmtId="0" fontId="9" fillId="28" borderId="2" xfId="1" applyFont="1" applyFill="1" applyBorder="1" applyAlignment="1">
      <alignment horizontal="left" vertical="center" wrapText="1"/>
    </xf>
    <xf numFmtId="0" fontId="6" fillId="0" borderId="38" xfId="0" applyFont="1" applyFill="1" applyBorder="1" applyAlignment="1" applyProtection="1">
      <alignment horizontal="center" vertical="center"/>
      <protection locked="0"/>
    </xf>
    <xf numFmtId="0" fontId="6" fillId="0" borderId="49" xfId="2" applyFont="1" applyFill="1" applyBorder="1" applyAlignment="1" applyProtection="1">
      <alignment horizontal="center"/>
    </xf>
    <xf numFmtId="0" fontId="6" fillId="0" borderId="51" xfId="2" applyFont="1" applyFill="1" applyBorder="1" applyAlignment="1" applyProtection="1">
      <alignment horizontal="center"/>
    </xf>
    <xf numFmtId="0" fontId="6" fillId="0" borderId="51" xfId="2" applyFont="1" applyBorder="1" applyAlignment="1" applyProtection="1">
      <alignment horizontal="center"/>
    </xf>
    <xf numFmtId="0" fontId="6" fillId="0" borderId="50" xfId="2" applyFont="1" applyBorder="1" applyAlignment="1" applyProtection="1">
      <alignment horizontal="center"/>
    </xf>
    <xf numFmtId="0" fontId="6" fillId="9" borderId="51" xfId="2" applyFont="1" applyFill="1" applyBorder="1" applyAlignment="1" applyProtection="1">
      <alignment horizontal="center"/>
    </xf>
    <xf numFmtId="0" fontId="10" fillId="15" borderId="51" xfId="2" applyFont="1" applyFill="1" applyBorder="1" applyAlignment="1" applyProtection="1">
      <alignment horizontal="center"/>
    </xf>
    <xf numFmtId="0" fontId="6" fillId="0" borderId="53" xfId="2" applyFont="1" applyBorder="1" applyAlignment="1">
      <alignment horizontal="center"/>
    </xf>
    <xf numFmtId="0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0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0" fontId="6" fillId="8" borderId="39" xfId="2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Protection="1">
      <protection locked="0"/>
    </xf>
    <xf numFmtId="0" fontId="9" fillId="0" borderId="27" xfId="0" applyFont="1" applyBorder="1" applyAlignment="1" applyProtection="1">
      <alignment horizontal="center" vertical="center"/>
      <protection locked="0"/>
    </xf>
    <xf numFmtId="166" fontId="9" fillId="0" borderId="27" xfId="0" applyNumberFormat="1" applyFont="1" applyBorder="1" applyAlignment="1" applyProtection="1">
      <alignment horizontal="center"/>
      <protection locked="0"/>
    </xf>
    <xf numFmtId="0" fontId="9" fillId="0" borderId="67" xfId="0" applyFont="1" applyBorder="1" applyAlignment="1" applyProtection="1">
      <alignment horizontal="left" vertical="center"/>
      <protection locked="0"/>
    </xf>
    <xf numFmtId="0" fontId="9" fillId="0" borderId="59" xfId="0" quotePrefix="1" applyNumberFormat="1" applyFont="1" applyBorder="1" applyAlignment="1">
      <alignment horizontal="center"/>
    </xf>
    <xf numFmtId="0" fontId="13" fillId="8" borderId="59" xfId="0" applyFont="1" applyFill="1" applyBorder="1" applyAlignment="1">
      <alignment horizontal="left"/>
    </xf>
    <xf numFmtId="14" fontId="13" fillId="8" borderId="59" xfId="0" applyNumberFormat="1" applyFont="1" applyFill="1" applyBorder="1" applyAlignment="1">
      <alignment horizontal="center"/>
    </xf>
    <xf numFmtId="0" fontId="18" fillId="0" borderId="0" xfId="0" quotePrefix="1" applyFont="1" applyFill="1"/>
    <xf numFmtId="49" fontId="9" fillId="0" borderId="59" xfId="0" applyNumberFormat="1" applyFont="1" applyBorder="1" applyAlignment="1">
      <alignment horizontal="center"/>
    </xf>
    <xf numFmtId="167" fontId="13" fillId="8" borderId="5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39" xfId="2" applyFont="1" applyFill="1" applyBorder="1" applyAlignment="1">
      <alignment horizontal="center"/>
    </xf>
    <xf numFmtId="0" fontId="9" fillId="0" borderId="63" xfId="2" applyFont="1" applyFill="1" applyBorder="1" applyAlignment="1">
      <alignment horizontal="center"/>
    </xf>
    <xf numFmtId="0" fontId="9" fillId="0" borderId="64" xfId="2" applyNumberFormat="1" applyFont="1" applyFill="1" applyBorder="1" applyAlignment="1" applyProtection="1">
      <alignment horizontal="center"/>
    </xf>
    <xf numFmtId="0" fontId="16" fillId="17" borderId="19" xfId="1" applyFont="1" applyFill="1" applyBorder="1" applyAlignment="1">
      <alignment horizontal="center" vertical="center" wrapText="1"/>
    </xf>
    <xf numFmtId="0" fontId="6" fillId="0" borderId="37" xfId="0" applyFont="1" applyFill="1" applyBorder="1" applyAlignment="1" applyProtection="1">
      <alignment horizontal="center" vertical="center"/>
      <protection locked="0"/>
    </xf>
    <xf numFmtId="0" fontId="9" fillId="0" borderId="63" xfId="2" applyNumberFormat="1" applyFont="1" applyFill="1" applyBorder="1" applyAlignment="1" applyProtection="1">
      <alignment horizontal="center"/>
      <protection locked="0"/>
    </xf>
    <xf numFmtId="0" fontId="6" fillId="0" borderId="12" xfId="0" applyFont="1" applyFill="1" applyBorder="1" applyAlignment="1" applyProtection="1">
      <alignment horizontal="center" vertical="center"/>
      <protection locked="0"/>
    </xf>
    <xf numFmtId="0" fontId="9" fillId="0" borderId="64" xfId="2" applyNumberFormat="1" applyFont="1" applyFill="1" applyBorder="1" applyAlignment="1" applyProtection="1">
      <alignment horizontal="center"/>
      <protection locked="0"/>
    </xf>
    <xf numFmtId="165" fontId="9" fillId="0" borderId="65" xfId="2" quotePrefix="1" applyNumberFormat="1" applyFont="1" applyFill="1" applyBorder="1" applyAlignment="1" applyProtection="1">
      <alignment horizontal="center"/>
    </xf>
    <xf numFmtId="165" fontId="9" fillId="0" borderId="64" xfId="2" quotePrefix="1" applyNumberFormat="1" applyFont="1" applyFill="1" applyBorder="1" applyAlignment="1" applyProtection="1">
      <alignment horizontal="center"/>
    </xf>
    <xf numFmtId="165" fontId="9" fillId="0" borderId="29" xfId="2" quotePrefix="1" applyNumberFormat="1" applyFont="1" applyFill="1" applyBorder="1" applyAlignment="1" applyProtection="1">
      <alignment horizontal="center"/>
    </xf>
    <xf numFmtId="165" fontId="9" fillId="0" borderId="54" xfId="2" quotePrefix="1" applyNumberFormat="1" applyFont="1" applyFill="1" applyBorder="1" applyAlignment="1" applyProtection="1">
      <alignment horizontal="center"/>
    </xf>
    <xf numFmtId="165" fontId="9" fillId="0" borderId="13" xfId="2" quotePrefix="1" applyNumberFormat="1" applyFont="1" applyFill="1" applyBorder="1" applyAlignment="1" applyProtection="1">
      <alignment horizontal="center"/>
    </xf>
    <xf numFmtId="0" fontId="6" fillId="0" borderId="55" xfId="0" applyFont="1" applyFill="1" applyBorder="1" applyAlignment="1" applyProtection="1">
      <alignment horizontal="center"/>
      <protection locked="0"/>
    </xf>
    <xf numFmtId="0" fontId="6" fillId="0" borderId="56" xfId="0" applyFont="1" applyFill="1" applyBorder="1" applyAlignment="1" applyProtection="1">
      <alignment horizontal="center"/>
      <protection locked="0"/>
    </xf>
    <xf numFmtId="0" fontId="6" fillId="0" borderId="57" xfId="0" applyFont="1" applyFill="1" applyBorder="1" applyAlignment="1" applyProtection="1">
      <alignment horizontal="center"/>
      <protection locked="0"/>
    </xf>
    <xf numFmtId="0" fontId="6" fillId="0" borderId="45" xfId="0" applyFont="1" applyFill="1" applyBorder="1" applyAlignment="1" applyProtection="1">
      <alignment horizontal="center" vertical="center"/>
      <protection locked="0"/>
    </xf>
    <xf numFmtId="0" fontId="9" fillId="0" borderId="36" xfId="0" applyFont="1" applyFill="1" applyBorder="1" applyAlignment="1" applyProtection="1">
      <alignment horizontal="center"/>
      <protection locked="0"/>
    </xf>
    <xf numFmtId="0" fontId="9" fillId="0" borderId="57" xfId="0" applyFont="1" applyFill="1" applyBorder="1" applyAlignment="1" applyProtection="1">
      <alignment horizontal="center"/>
      <protection locked="0"/>
    </xf>
    <xf numFmtId="0" fontId="13" fillId="0" borderId="0" xfId="0" applyFont="1" applyAlignment="1">
      <alignment vertical="center"/>
    </xf>
    <xf numFmtId="0" fontId="9" fillId="0" borderId="2" xfId="1" applyFont="1" applyFill="1" applyBorder="1" applyAlignment="1">
      <alignment horizontal="left" vertical="center" wrapText="1"/>
    </xf>
    <xf numFmtId="0" fontId="6" fillId="0" borderId="48" xfId="2" applyNumberFormat="1" applyFont="1" applyFill="1" applyBorder="1" applyAlignment="1" applyProtection="1">
      <alignment horizontal="center"/>
      <protection locked="0"/>
    </xf>
    <xf numFmtId="0" fontId="9" fillId="0" borderId="2" xfId="1" applyFont="1" applyFill="1" applyBorder="1" applyAlignment="1">
      <alignment horizontal="right" vertical="center" wrapText="1"/>
    </xf>
    <xf numFmtId="0" fontId="9" fillId="0" borderId="61" xfId="2" applyNumberFormat="1" applyFont="1" applyFill="1" applyBorder="1" applyAlignment="1" applyProtection="1">
      <alignment horizontal="center"/>
      <protection locked="0"/>
    </xf>
    <xf numFmtId="49" fontId="9" fillId="0" borderId="9" xfId="0" applyNumberFormat="1" applyFont="1" applyFill="1" applyBorder="1" applyAlignment="1" applyProtection="1">
      <alignment horizontal="center" vertical="center"/>
      <protection locked="0"/>
    </xf>
    <xf numFmtId="0" fontId="6" fillId="0" borderId="9" xfId="0" applyFont="1" applyFill="1" applyBorder="1" applyAlignment="1" applyProtection="1">
      <alignment horizontal="center" vertical="center"/>
      <protection locked="0"/>
    </xf>
    <xf numFmtId="0" fontId="9" fillId="0" borderId="54" xfId="2" applyNumberFormat="1" applyFont="1" applyFill="1" applyBorder="1" applyAlignment="1" applyProtection="1">
      <alignment horizontal="center"/>
    </xf>
    <xf numFmtId="0" fontId="9" fillId="0" borderId="69" xfId="2" applyNumberFormat="1" applyFont="1" applyFill="1" applyBorder="1" applyAlignment="1" applyProtection="1">
      <alignment horizontal="center"/>
      <protection locked="0"/>
    </xf>
    <xf numFmtId="0" fontId="6" fillId="0" borderId="1" xfId="1" applyFont="1" applyFill="1" applyBorder="1" applyAlignment="1">
      <alignment horizontal="center" vertical="center" wrapText="1"/>
    </xf>
    <xf numFmtId="166" fontId="9" fillId="0" borderId="68" xfId="0" quotePrefix="1" applyNumberFormat="1" applyFont="1" applyBorder="1" applyAlignment="1" applyProtection="1">
      <alignment horizontal="center"/>
      <protection locked="0"/>
    </xf>
    <xf numFmtId="0" fontId="9" fillId="0" borderId="70" xfId="0" applyFont="1" applyBorder="1" applyAlignment="1" applyProtection="1">
      <alignment horizontal="left" vertical="center"/>
      <protection locked="0"/>
    </xf>
    <xf numFmtId="166" fontId="9" fillId="0" borderId="71" xfId="0" quotePrefix="1" applyNumberFormat="1" applyFont="1" applyBorder="1" applyAlignment="1" applyProtection="1">
      <alignment horizontal="center"/>
      <protection locked="0"/>
    </xf>
    <xf numFmtId="0" fontId="9" fillId="0" borderId="70" xfId="0" quotePrefix="1" applyFont="1" applyBorder="1" applyAlignment="1" applyProtection="1">
      <alignment horizontal="center" vertical="center"/>
      <protection locked="0"/>
    </xf>
    <xf numFmtId="0" fontId="9" fillId="0" borderId="72" xfId="2" applyNumberFormat="1" applyFont="1" applyFill="1" applyBorder="1" applyAlignment="1" applyProtection="1">
      <alignment horizontal="center"/>
    </xf>
    <xf numFmtId="0" fontId="6" fillId="0" borderId="41" xfId="0" applyFont="1" applyFill="1" applyBorder="1" applyAlignment="1" applyProtection="1">
      <alignment horizontal="center" vertical="center"/>
      <protection locked="0"/>
    </xf>
    <xf numFmtId="0" fontId="9" fillId="0" borderId="57" xfId="2" applyNumberFormat="1" applyFont="1" applyFill="1" applyBorder="1" applyAlignment="1" applyProtection="1">
      <alignment horizontal="center"/>
      <protection locked="0"/>
    </xf>
    <xf numFmtId="0" fontId="9" fillId="0" borderId="56" xfId="2" applyNumberFormat="1" applyFont="1" applyFill="1" applyBorder="1" applyAlignment="1" applyProtection="1">
      <alignment horizontal="center"/>
      <protection locked="0"/>
    </xf>
    <xf numFmtId="0" fontId="6" fillId="29" borderId="12" xfId="2" applyFont="1" applyFill="1" applyBorder="1" applyAlignment="1">
      <alignment horizontal="center"/>
    </xf>
    <xf numFmtId="165" fontId="9" fillId="0" borderId="48" xfId="2" quotePrefix="1" applyNumberFormat="1" applyFont="1" applyFill="1" applyBorder="1" applyAlignment="1" applyProtection="1">
      <alignment horizontal="center"/>
    </xf>
    <xf numFmtId="49" fontId="15" fillId="8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48" xfId="0" applyFont="1" applyFill="1" applyBorder="1" applyAlignment="1" applyProtection="1">
      <alignment horizontal="center"/>
      <protection locked="0"/>
    </xf>
    <xf numFmtId="0" fontId="16" fillId="0" borderId="1" xfId="1" applyFont="1" applyFill="1" applyBorder="1" applyAlignment="1">
      <alignment horizontal="center" vertical="center" wrapText="1"/>
    </xf>
    <xf numFmtId="165" fontId="9" fillId="0" borderId="55" xfId="2" quotePrefix="1" applyNumberFormat="1" applyFont="1" applyFill="1" applyBorder="1" applyAlignment="1" applyProtection="1">
      <alignment horizontal="center"/>
    </xf>
    <xf numFmtId="165" fontId="9" fillId="0" borderId="10" xfId="2" quotePrefix="1" applyNumberFormat="1" applyFont="1" applyFill="1" applyBorder="1" applyAlignment="1" applyProtection="1">
      <alignment horizontal="center"/>
    </xf>
    <xf numFmtId="0" fontId="7" fillId="22" borderId="19" xfId="1" applyFont="1" applyFill="1" applyBorder="1" applyAlignment="1">
      <alignment horizontal="center" vertical="center" wrapText="1"/>
    </xf>
    <xf numFmtId="49" fontId="9" fillId="0" borderId="74" xfId="0" applyNumberFormat="1" applyFont="1" applyBorder="1" applyAlignment="1">
      <alignment horizontal="center"/>
    </xf>
    <xf numFmtId="49" fontId="17" fillId="0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76" xfId="0" applyNumberFormat="1" applyFont="1" applyFill="1" applyBorder="1" applyAlignment="1" applyProtection="1">
      <alignment horizontal="center" vertical="center"/>
      <protection locked="0"/>
    </xf>
    <xf numFmtId="0" fontId="13" fillId="8" borderId="77" xfId="0" applyFont="1" applyFill="1" applyBorder="1" applyAlignment="1">
      <alignment horizontal="left"/>
    </xf>
    <xf numFmtId="14" fontId="13" fillId="8" borderId="77" xfId="0" applyNumberFormat="1" applyFont="1" applyFill="1" applyBorder="1" applyAlignment="1">
      <alignment horizontal="center"/>
    </xf>
    <xf numFmtId="0" fontId="13" fillId="8" borderId="70" xfId="0" applyFont="1" applyFill="1" applyBorder="1" applyAlignment="1">
      <alignment horizontal="left"/>
    </xf>
    <xf numFmtId="49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14" fontId="13" fillId="8" borderId="70" xfId="0" applyNumberFormat="1" applyFont="1" applyFill="1" applyBorder="1" applyAlignment="1">
      <alignment horizontal="center"/>
    </xf>
    <xf numFmtId="0" fontId="6" fillId="0" borderId="2" xfId="1" applyFont="1" applyFill="1" applyBorder="1" applyAlignment="1">
      <alignment horizontal="center" vertical="center" wrapText="1"/>
    </xf>
    <xf numFmtId="0" fontId="9" fillId="0" borderId="72" xfId="2" applyNumberFormat="1" applyFont="1" applyFill="1" applyBorder="1" applyAlignment="1" applyProtection="1">
      <alignment horizontal="center"/>
      <protection locked="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6" fillId="25" borderId="39" xfId="2" applyFont="1" applyFill="1" applyBorder="1" applyAlignment="1">
      <alignment horizontal="center"/>
    </xf>
    <xf numFmtId="0" fontId="9" fillId="0" borderId="26" xfId="1" quotePrefix="1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19" xfId="1" applyFont="1" applyBorder="1" applyAlignment="1">
      <alignment horizontal="right" vertical="center" wrapText="1"/>
    </xf>
    <xf numFmtId="49" fontId="6" fillId="8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3" xfId="0" applyNumberFormat="1" applyFont="1" applyBorder="1" applyAlignment="1" applyProtection="1">
      <alignment horizontal="center" vertical="center"/>
      <protection locked="0"/>
    </xf>
    <xf numFmtId="0" fontId="6" fillId="0" borderId="19" xfId="1" applyFont="1" applyBorder="1" applyAlignment="1">
      <alignment horizontal="center" vertical="center" wrapText="1"/>
    </xf>
    <xf numFmtId="0" fontId="6" fillId="31" borderId="12" xfId="2" applyFont="1" applyFill="1" applyBorder="1" applyAlignment="1">
      <alignment horizontal="center"/>
    </xf>
    <xf numFmtId="0" fontId="6" fillId="32" borderId="33" xfId="0" applyFont="1" applyFill="1" applyBorder="1" applyAlignment="1" applyProtection="1">
      <alignment horizontal="center"/>
      <protection locked="0"/>
    </xf>
    <xf numFmtId="0" fontId="6" fillId="32" borderId="34" xfId="0" applyFont="1" applyFill="1" applyBorder="1" applyAlignment="1" applyProtection="1">
      <alignment horizontal="center"/>
      <protection locked="0"/>
    </xf>
    <xf numFmtId="0" fontId="6" fillId="32" borderId="35" xfId="0" applyFont="1" applyFill="1" applyBorder="1" applyAlignment="1" applyProtection="1">
      <alignment horizontal="center"/>
      <protection locked="0"/>
    </xf>
    <xf numFmtId="0" fontId="9" fillId="32" borderId="20" xfId="2" applyFont="1" applyFill="1" applyBorder="1" applyAlignment="1">
      <alignment horizontal="center"/>
    </xf>
    <xf numFmtId="0" fontId="9" fillId="32" borderId="13" xfId="2" applyNumberFormat="1" applyFont="1" applyFill="1" applyBorder="1" applyAlignment="1" applyProtection="1">
      <alignment horizontal="center"/>
    </xf>
    <xf numFmtId="0" fontId="9" fillId="32" borderId="60" xfId="2" applyNumberFormat="1" applyFont="1" applyFill="1" applyBorder="1" applyAlignment="1" applyProtection="1">
      <alignment horizontal="center"/>
    </xf>
    <xf numFmtId="0" fontId="9" fillId="32" borderId="21" xfId="2" applyNumberFormat="1" applyFont="1" applyFill="1" applyBorder="1" applyAlignment="1" applyProtection="1">
      <alignment horizontal="center"/>
      <protection locked="0"/>
    </xf>
    <xf numFmtId="0" fontId="9" fillId="32" borderId="10" xfId="2" applyNumberFormat="1" applyFont="1" applyFill="1" applyBorder="1" applyAlignment="1" applyProtection="1">
      <alignment horizontal="center"/>
      <protection locked="0"/>
    </xf>
    <xf numFmtId="0" fontId="9" fillId="32" borderId="48" xfId="2" applyNumberFormat="1" applyFont="1" applyFill="1" applyBorder="1" applyAlignment="1" applyProtection="1">
      <alignment horizontal="center"/>
      <protection locked="0"/>
    </xf>
    <xf numFmtId="165" fontId="9" fillId="32" borderId="22" xfId="2" quotePrefix="1" applyNumberFormat="1" applyFont="1" applyFill="1" applyBorder="1" applyAlignment="1" applyProtection="1">
      <alignment horizontal="center"/>
    </xf>
    <xf numFmtId="165" fontId="9" fillId="32" borderId="28" xfId="2" quotePrefix="1" applyNumberFormat="1" applyFont="1" applyFill="1" applyBorder="1" applyAlignment="1" applyProtection="1">
      <alignment horizontal="center"/>
    </xf>
    <xf numFmtId="165" fontId="9" fillId="32" borderId="61" xfId="2" quotePrefix="1" applyNumberFormat="1" applyFont="1" applyFill="1" applyBorder="1" applyAlignment="1" applyProtection="1">
      <alignment horizontal="center"/>
    </xf>
    <xf numFmtId="0" fontId="6" fillId="32" borderId="22" xfId="2" applyNumberFormat="1" applyFont="1" applyFill="1" applyBorder="1" applyAlignment="1" applyProtection="1">
      <alignment horizontal="center"/>
      <protection locked="0"/>
    </xf>
    <xf numFmtId="0" fontId="6" fillId="32" borderId="10" xfId="2" applyNumberFormat="1" applyFont="1" applyFill="1" applyBorder="1" applyAlignment="1" applyProtection="1">
      <alignment horizontal="center"/>
      <protection locked="0"/>
    </xf>
    <xf numFmtId="0" fontId="6" fillId="32" borderId="21" xfId="2" applyNumberFormat="1" applyFont="1" applyFill="1" applyBorder="1" applyAlignment="1" applyProtection="1">
      <alignment horizontal="center"/>
      <protection locked="0"/>
    </xf>
    <xf numFmtId="0" fontId="6" fillId="32" borderId="48" xfId="2" applyNumberFormat="1" applyFont="1" applyFill="1" applyBorder="1" applyAlignment="1" applyProtection="1">
      <alignment horizontal="center"/>
      <protection locked="0"/>
    </xf>
    <xf numFmtId="0" fontId="9" fillId="32" borderId="20" xfId="2" quotePrefix="1" applyFont="1" applyFill="1" applyBorder="1" applyAlignment="1">
      <alignment horizontal="center"/>
    </xf>
    <xf numFmtId="0" fontId="9" fillId="32" borderId="13" xfId="2" quotePrefix="1" applyNumberFormat="1" applyFont="1" applyFill="1" applyBorder="1" applyAlignment="1" applyProtection="1">
      <alignment horizontal="center"/>
    </xf>
    <xf numFmtId="0" fontId="9" fillId="32" borderId="42" xfId="2" applyNumberFormat="1" applyFont="1" applyFill="1" applyBorder="1" applyAlignment="1" applyProtection="1">
      <alignment horizontal="center"/>
      <protection locked="0"/>
    </xf>
    <xf numFmtId="0" fontId="9" fillId="32" borderId="54" xfId="2" applyNumberFormat="1" applyFont="1" applyFill="1" applyBorder="1" applyAlignment="1" applyProtection="1">
      <alignment horizontal="center"/>
    </xf>
    <xf numFmtId="0" fontId="6" fillId="32" borderId="13" xfId="2" applyNumberFormat="1" applyFont="1" applyFill="1" applyBorder="1" applyAlignment="1" applyProtection="1">
      <alignment horizontal="center"/>
    </xf>
    <xf numFmtId="0" fontId="6" fillId="32" borderId="28" xfId="2" applyNumberFormat="1" applyFont="1" applyFill="1" applyBorder="1" applyAlignment="1" applyProtection="1">
      <alignment horizontal="center"/>
      <protection locked="0"/>
    </xf>
    <xf numFmtId="0" fontId="6" fillId="32" borderId="55" xfId="2" applyNumberFormat="1" applyFont="1" applyFill="1" applyBorder="1" applyAlignment="1" applyProtection="1">
      <alignment horizontal="center"/>
      <protection locked="0"/>
    </xf>
    <xf numFmtId="165" fontId="9" fillId="32" borderId="55" xfId="2" quotePrefix="1" applyNumberFormat="1" applyFont="1" applyFill="1" applyBorder="1" applyAlignment="1" applyProtection="1">
      <alignment horizontal="center"/>
    </xf>
    <xf numFmtId="165" fontId="9" fillId="32" borderId="10" xfId="2" quotePrefix="1" applyNumberFormat="1" applyFont="1" applyFill="1" applyBorder="1" applyAlignment="1" applyProtection="1">
      <alignment horizontal="center"/>
    </xf>
    <xf numFmtId="165" fontId="9" fillId="32" borderId="51" xfId="2" quotePrefix="1" applyNumberFormat="1" applyFont="1" applyFill="1" applyBorder="1" applyAlignment="1" applyProtection="1">
      <alignment horizontal="center"/>
    </xf>
    <xf numFmtId="0" fontId="9" fillId="32" borderId="21" xfId="2" quotePrefix="1" applyNumberFormat="1" applyFont="1" applyFill="1" applyBorder="1" applyAlignment="1" applyProtection="1">
      <alignment horizontal="center"/>
      <protection locked="0"/>
    </xf>
    <xf numFmtId="0" fontId="9" fillId="32" borderId="10" xfId="2" quotePrefix="1" applyNumberFormat="1" applyFont="1" applyFill="1" applyBorder="1" applyAlignment="1" applyProtection="1">
      <alignment horizontal="center"/>
      <protection locked="0"/>
    </xf>
    <xf numFmtId="0" fontId="9" fillId="32" borderId="23" xfId="2" applyNumberFormat="1" applyFont="1" applyFill="1" applyBorder="1" applyAlignment="1" applyProtection="1">
      <alignment horizontal="center"/>
      <protection locked="0"/>
    </xf>
    <xf numFmtId="165" fontId="9" fillId="32" borderId="48" xfId="2" quotePrefix="1" applyNumberFormat="1" applyFont="1" applyFill="1" applyBorder="1" applyAlignment="1" applyProtection="1">
      <alignment horizontal="center"/>
    </xf>
    <xf numFmtId="0" fontId="6" fillId="32" borderId="36" xfId="0" applyFont="1" applyFill="1" applyBorder="1" applyAlignment="1" applyProtection="1">
      <alignment horizontal="center"/>
      <protection locked="0"/>
    </xf>
    <xf numFmtId="0" fontId="9" fillId="32" borderId="66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  <protection locked="0"/>
    </xf>
    <xf numFmtId="0" fontId="9" fillId="32" borderId="22" xfId="2" applyNumberFormat="1" applyFont="1" applyFill="1" applyBorder="1" applyAlignment="1" applyProtection="1">
      <alignment horizontal="center"/>
      <protection locked="0"/>
    </xf>
    <xf numFmtId="0" fontId="9" fillId="32" borderId="61" xfId="2" applyNumberFormat="1" applyFont="1" applyFill="1" applyBorder="1" applyAlignment="1" applyProtection="1">
      <alignment horizontal="center"/>
      <protection locked="0"/>
    </xf>
    <xf numFmtId="0" fontId="9" fillId="32" borderId="55" xfId="2" applyNumberFormat="1" applyFont="1" applyFill="1" applyBorder="1" applyAlignment="1" applyProtection="1">
      <alignment horizontal="center"/>
      <protection locked="0"/>
    </xf>
    <xf numFmtId="0" fontId="9" fillId="32" borderId="20" xfId="2" applyNumberFormat="1" applyFont="1" applyFill="1" applyBorder="1" applyAlignment="1" applyProtection="1">
      <alignment horizontal="center"/>
      <protection locked="0"/>
    </xf>
    <xf numFmtId="0" fontId="9" fillId="32" borderId="13" xfId="2" applyNumberFormat="1" applyFont="1" applyFill="1" applyBorder="1" applyAlignment="1" applyProtection="1">
      <alignment horizontal="center"/>
      <protection locked="0"/>
    </xf>
    <xf numFmtId="0" fontId="9" fillId="32" borderId="62" xfId="2" applyNumberFormat="1" applyFont="1" applyFill="1" applyBorder="1" applyAlignment="1" applyProtection="1">
      <alignment horizontal="center"/>
      <protection locked="0"/>
    </xf>
    <xf numFmtId="0" fontId="9" fillId="32" borderId="3" xfId="2" applyNumberFormat="1" applyFont="1" applyFill="1" applyBorder="1" applyAlignment="1" applyProtection="1">
      <alignment horizontal="center"/>
      <protection locked="0"/>
    </xf>
    <xf numFmtId="0" fontId="9" fillId="32" borderId="43" xfId="2" applyNumberFormat="1" applyFont="1" applyFill="1" applyBorder="1" applyAlignment="1" applyProtection="1">
      <alignment horizontal="center"/>
      <protection locked="0"/>
    </xf>
    <xf numFmtId="0" fontId="9" fillId="32" borderId="63" xfId="2" applyFont="1" applyFill="1" applyBorder="1" applyAlignment="1">
      <alignment horizontal="center"/>
    </xf>
    <xf numFmtId="0" fontId="9" fillId="32" borderId="64" xfId="2" applyNumberFormat="1" applyFont="1" applyFill="1" applyBorder="1" applyAlignment="1" applyProtection="1">
      <alignment horizontal="center"/>
    </xf>
    <xf numFmtId="165" fontId="9" fillId="32" borderId="56" xfId="2" quotePrefix="1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  <protection locked="0"/>
    </xf>
    <xf numFmtId="0" fontId="9" fillId="32" borderId="57" xfId="2" applyNumberFormat="1" applyFont="1" applyFill="1" applyBorder="1" applyAlignment="1" applyProtection="1">
      <alignment horizontal="center"/>
      <protection locked="0"/>
    </xf>
    <xf numFmtId="0" fontId="9" fillId="32" borderId="69" xfId="2" applyNumberFormat="1" applyFont="1" applyFill="1" applyBorder="1" applyAlignment="1" applyProtection="1">
      <alignment horizontal="center"/>
      <protection locked="0"/>
    </xf>
    <xf numFmtId="0" fontId="6" fillId="32" borderId="48" xfId="0" applyFont="1" applyFill="1" applyBorder="1" applyAlignment="1" applyProtection="1">
      <alignment horizontal="center"/>
      <protection locked="0"/>
    </xf>
    <xf numFmtId="165" fontId="9" fillId="32" borderId="54" xfId="2" quotePrefix="1" applyNumberFormat="1" applyFont="1" applyFill="1" applyBorder="1" applyAlignment="1" applyProtection="1">
      <alignment horizontal="center"/>
    </xf>
    <xf numFmtId="165" fontId="9" fillId="32" borderId="13" xfId="2" quotePrefix="1" applyNumberFormat="1" applyFont="1" applyFill="1" applyBorder="1" applyAlignment="1" applyProtection="1">
      <alignment horizontal="center"/>
    </xf>
    <xf numFmtId="0" fontId="9" fillId="32" borderId="56" xfId="2" applyNumberFormat="1" applyFont="1" applyFill="1" applyBorder="1" applyAlignment="1" applyProtection="1">
      <alignment horizontal="center"/>
      <protection locked="0"/>
    </xf>
    <xf numFmtId="0" fontId="9" fillId="23" borderId="21" xfId="2" applyNumberFormat="1" applyFont="1" applyFill="1" applyBorder="1" applyAlignment="1" applyProtection="1">
      <alignment horizontal="center"/>
      <protection locked="0"/>
    </xf>
    <xf numFmtId="0" fontId="9" fillId="23" borderId="10" xfId="2" applyNumberFormat="1" applyFont="1" applyFill="1" applyBorder="1" applyAlignment="1" applyProtection="1">
      <alignment horizontal="center"/>
      <protection locked="0"/>
    </xf>
    <xf numFmtId="0" fontId="9" fillId="18" borderId="21" xfId="2" applyNumberFormat="1" applyFont="1" applyFill="1" applyBorder="1" applyAlignment="1" applyProtection="1">
      <alignment horizontal="center"/>
      <protection locked="0"/>
    </xf>
    <xf numFmtId="0" fontId="9" fillId="18" borderId="10" xfId="2" applyNumberFormat="1" applyFont="1" applyFill="1" applyBorder="1" applyAlignment="1" applyProtection="1">
      <alignment horizontal="center"/>
      <protection locked="0"/>
    </xf>
    <xf numFmtId="0" fontId="9" fillId="25" borderId="21" xfId="2" applyNumberFormat="1" applyFont="1" applyFill="1" applyBorder="1" applyAlignment="1" applyProtection="1">
      <alignment horizontal="center"/>
      <protection locked="0"/>
    </xf>
    <xf numFmtId="0" fontId="9" fillId="25" borderId="10" xfId="2" applyNumberFormat="1" applyFont="1" applyFill="1" applyBorder="1" applyAlignment="1" applyProtection="1">
      <alignment horizontal="center"/>
      <protection locked="0"/>
    </xf>
    <xf numFmtId="0" fontId="9" fillId="18" borderId="22" xfId="2" applyNumberFormat="1" applyFont="1" applyFill="1" applyBorder="1" applyAlignment="1" applyProtection="1">
      <alignment horizontal="center"/>
      <protection locked="0"/>
    </xf>
    <xf numFmtId="0" fontId="9" fillId="18" borderId="48" xfId="2" applyNumberFormat="1" applyFont="1" applyFill="1" applyBorder="1" applyAlignment="1" applyProtection="1">
      <alignment horizontal="center"/>
      <protection locked="0"/>
    </xf>
    <xf numFmtId="0" fontId="13" fillId="23" borderId="48" xfId="2" applyNumberFormat="1" applyFont="1" applyFill="1" applyBorder="1" applyAlignment="1" applyProtection="1">
      <alignment horizontal="center"/>
      <protection locked="0"/>
    </xf>
    <xf numFmtId="0" fontId="13" fillId="23" borderId="10" xfId="2" applyNumberFormat="1" applyFont="1" applyFill="1" applyBorder="1" applyAlignment="1" applyProtection="1">
      <alignment horizontal="center"/>
      <protection locked="0"/>
    </xf>
    <xf numFmtId="0" fontId="6" fillId="32" borderId="60" xfId="2" applyNumberFormat="1" applyFont="1" applyFill="1" applyBorder="1" applyAlignment="1" applyProtection="1">
      <alignment horizontal="center"/>
    </xf>
    <xf numFmtId="0" fontId="9" fillId="18" borderId="21" xfId="2" quotePrefix="1" applyNumberFormat="1" applyFont="1" applyFill="1" applyBorder="1" applyAlignment="1" applyProtection="1">
      <alignment horizontal="center"/>
      <protection locked="0"/>
    </xf>
    <xf numFmtId="0" fontId="9" fillId="18" borderId="10" xfId="2" quotePrefix="1" applyNumberFormat="1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>
      <alignment horizontal="center"/>
    </xf>
    <xf numFmtId="0" fontId="7" fillId="9" borderId="21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</xf>
    <xf numFmtId="0" fontId="7" fillId="9" borderId="10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</xf>
    <xf numFmtId="0" fontId="9" fillId="18" borderId="20" xfId="2" applyFont="1" applyFill="1" applyBorder="1" applyAlignment="1">
      <alignment horizontal="center"/>
    </xf>
    <xf numFmtId="0" fontId="9" fillId="18" borderId="13" xfId="2" applyNumberFormat="1" applyFont="1" applyFill="1" applyBorder="1" applyAlignment="1" applyProtection="1">
      <alignment horizontal="center"/>
    </xf>
    <xf numFmtId="0" fontId="9" fillId="18" borderId="63" xfId="2" applyFont="1" applyFill="1" applyBorder="1" applyAlignment="1">
      <alignment horizontal="center"/>
    </xf>
    <xf numFmtId="0" fontId="9" fillId="18" borderId="64" xfId="2" applyNumberFormat="1" applyFont="1" applyFill="1" applyBorder="1" applyAlignment="1" applyProtection="1">
      <alignment horizontal="center"/>
    </xf>
    <xf numFmtId="0" fontId="11" fillId="22" borderId="63" xfId="2" quotePrefix="1" applyFont="1" applyFill="1" applyBorder="1" applyAlignment="1">
      <alignment horizontal="center"/>
    </xf>
    <xf numFmtId="0" fontId="11" fillId="22" borderId="64" xfId="2" quotePrefix="1" applyFont="1" applyFill="1" applyBorder="1" applyAlignment="1">
      <alignment horizontal="center"/>
    </xf>
    <xf numFmtId="0" fontId="9" fillId="18" borderId="55" xfId="2" applyNumberFormat="1" applyFont="1" applyFill="1" applyBorder="1" applyAlignment="1" applyProtection="1">
      <alignment horizontal="center"/>
      <protection locked="0"/>
    </xf>
    <xf numFmtId="0" fontId="9" fillId="18" borderId="62" xfId="2" applyNumberFormat="1" applyFont="1" applyFill="1" applyBorder="1" applyAlignment="1" applyProtection="1">
      <alignment horizontal="center"/>
      <protection locked="0"/>
    </xf>
    <xf numFmtId="0" fontId="9" fillId="18" borderId="3" xfId="2" applyNumberFormat="1" applyFont="1" applyFill="1" applyBorder="1" applyAlignment="1" applyProtection="1">
      <alignment horizontal="center"/>
      <protection locked="0"/>
    </xf>
    <xf numFmtId="0" fontId="9" fillId="25" borderId="48" xfId="2" applyNumberFormat="1" applyFont="1" applyFill="1" applyBorder="1" applyAlignment="1" applyProtection="1">
      <alignment horizontal="center"/>
      <protection locked="0"/>
    </xf>
    <xf numFmtId="0" fontId="9" fillId="25" borderId="61" xfId="2" applyNumberFormat="1" applyFont="1" applyFill="1" applyBorder="1" applyAlignment="1" applyProtection="1">
      <alignment horizontal="center"/>
      <protection locked="0"/>
    </xf>
    <xf numFmtId="0" fontId="9" fillId="13" borderId="48" xfId="2" applyNumberFormat="1" applyFont="1" applyFill="1" applyBorder="1" applyAlignment="1" applyProtection="1">
      <alignment horizontal="center"/>
      <protection locked="0"/>
    </xf>
    <xf numFmtId="0" fontId="7" fillId="0" borderId="2" xfId="0" applyFont="1" applyFill="1" applyBorder="1"/>
    <xf numFmtId="0" fontId="13" fillId="18" borderId="21" xfId="2" applyNumberFormat="1" applyFont="1" applyFill="1" applyBorder="1" applyAlignment="1" applyProtection="1">
      <alignment horizontal="center"/>
      <protection locked="0"/>
    </xf>
    <xf numFmtId="0" fontId="6" fillId="0" borderId="29" xfId="0" applyFont="1" applyFill="1" applyBorder="1" applyAlignment="1" applyProtection="1">
      <alignment horizontal="center"/>
      <protection locked="0"/>
    </xf>
    <xf numFmtId="164" fontId="10" fillId="0" borderId="5" xfId="0" applyNumberFormat="1" applyFont="1" applyFill="1" applyBorder="1" applyAlignment="1" applyProtection="1">
      <alignment horizontal="center"/>
      <protection locked="0"/>
    </xf>
    <xf numFmtId="0" fontId="9" fillId="23" borderId="48" xfId="2" applyNumberFormat="1" applyFont="1" applyFill="1" applyBorder="1" applyAlignment="1" applyProtection="1">
      <alignment horizontal="center"/>
      <protection locked="0"/>
    </xf>
    <xf numFmtId="0" fontId="6" fillId="0" borderId="40" xfId="0" applyFont="1" applyFill="1" applyBorder="1" applyAlignment="1" applyProtection="1">
      <alignment horizontal="center" vertical="center"/>
      <protection locked="0"/>
    </xf>
    <xf numFmtId="0" fontId="7" fillId="9" borderId="21" xfId="2" applyFont="1" applyFill="1" applyBorder="1" applyAlignment="1" applyProtection="1">
      <alignment horizontal="center"/>
      <protection locked="0"/>
    </xf>
    <xf numFmtId="0" fontId="7" fillId="9" borderId="23" xfId="2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>
      <alignment horizontal="center"/>
    </xf>
    <xf numFmtId="164" fontId="10" fillId="0" borderId="40" xfId="2" applyNumberFormat="1" applyFont="1" applyBorder="1" applyAlignment="1">
      <alignment horizontal="center"/>
    </xf>
    <xf numFmtId="165" fontId="9" fillId="13" borderId="61" xfId="2" quotePrefix="1" applyNumberFormat="1" applyFont="1" applyFill="1" applyBorder="1" applyAlignment="1" applyProtection="1">
      <alignment horizontal="center"/>
    </xf>
    <xf numFmtId="0" fontId="13" fillId="18" borderId="22" xfId="2" applyNumberFormat="1" applyFont="1" applyFill="1" applyBorder="1" applyAlignment="1" applyProtection="1">
      <alignment horizontal="center"/>
      <protection locked="0"/>
    </xf>
    <xf numFmtId="0" fontId="13" fillId="18" borderId="10" xfId="2" applyNumberFormat="1" applyFont="1" applyFill="1" applyBorder="1" applyAlignment="1" applyProtection="1">
      <alignment horizontal="center"/>
      <protection locked="0"/>
    </xf>
    <xf numFmtId="0" fontId="9" fillId="10" borderId="10" xfId="2" applyNumberFormat="1" applyFont="1" applyFill="1" applyBorder="1" applyAlignment="1" applyProtection="1">
      <alignment horizontal="center"/>
      <protection locked="0"/>
    </xf>
    <xf numFmtId="0" fontId="13" fillId="0" borderId="10" xfId="2" applyNumberFormat="1" applyFont="1" applyFill="1" applyBorder="1" applyAlignment="1" applyProtection="1">
      <alignment horizontal="center"/>
      <protection locked="0"/>
    </xf>
    <xf numFmtId="0" fontId="13" fillId="18" borderId="55" xfId="2" applyNumberFormat="1" applyFont="1" applyFill="1" applyBorder="1" applyAlignment="1" applyProtection="1">
      <alignment horizontal="center"/>
      <protection locked="0"/>
    </xf>
    <xf numFmtId="0" fontId="20" fillId="0" borderId="22" xfId="2" applyNumberFormat="1" applyFont="1" applyFill="1" applyBorder="1" applyAlignment="1" applyProtection="1">
      <alignment horizontal="center"/>
      <protection locked="0"/>
    </xf>
    <xf numFmtId="0" fontId="20" fillId="0" borderId="28" xfId="2" applyNumberFormat="1" applyFont="1" applyFill="1" applyBorder="1" applyAlignment="1" applyProtection="1">
      <alignment horizontal="center"/>
      <protection locked="0"/>
    </xf>
    <xf numFmtId="0" fontId="7" fillId="9" borderId="48" xfId="2" applyNumberFormat="1" applyFont="1" applyFill="1" applyBorder="1" applyAlignment="1" applyProtection="1">
      <alignment horizontal="center"/>
      <protection locked="0"/>
    </xf>
    <xf numFmtId="0" fontId="9" fillId="13" borderId="22" xfId="2" applyNumberFormat="1" applyFont="1" applyFill="1" applyBorder="1" applyAlignment="1" applyProtection="1">
      <alignment horizontal="center"/>
      <protection locked="0"/>
    </xf>
    <xf numFmtId="0" fontId="9" fillId="13" borderId="10" xfId="2" applyNumberFormat="1" applyFont="1" applyFill="1" applyBorder="1" applyAlignment="1" applyProtection="1">
      <alignment horizontal="center"/>
      <protection locked="0"/>
    </xf>
    <xf numFmtId="0" fontId="11" fillId="19" borderId="21" xfId="2" quotePrefix="1" applyNumberFormat="1" applyFont="1" applyFill="1" applyBorder="1" applyAlignment="1" applyProtection="1">
      <alignment horizontal="center"/>
      <protection locked="0"/>
    </xf>
    <xf numFmtId="0" fontId="11" fillId="19" borderId="10" xfId="2" quotePrefix="1" applyNumberFormat="1" applyFont="1" applyFill="1" applyBorder="1" applyAlignment="1" applyProtection="1">
      <alignment horizontal="center"/>
      <protection locked="0"/>
    </xf>
    <xf numFmtId="0" fontId="9" fillId="17" borderId="10" xfId="2" applyNumberFormat="1" applyFont="1" applyFill="1" applyBorder="1" applyAlignment="1" applyProtection="1">
      <alignment horizontal="center"/>
      <protection locked="0"/>
    </xf>
    <xf numFmtId="0" fontId="9" fillId="17" borderId="22" xfId="2" applyNumberFormat="1" applyFont="1" applyFill="1" applyBorder="1" applyAlignment="1" applyProtection="1">
      <alignment horizontal="center"/>
      <protection locked="0"/>
    </xf>
    <xf numFmtId="0" fontId="11" fillId="20" borderId="10" xfId="2" applyNumberFormat="1" applyFont="1" applyFill="1" applyBorder="1" applyAlignment="1" applyProtection="1">
      <alignment horizontal="center"/>
      <protection locked="0"/>
    </xf>
    <xf numFmtId="0" fontId="11" fillId="20" borderId="21" xfId="2" applyNumberFormat="1" applyFont="1" applyFill="1" applyBorder="1" applyAlignment="1" applyProtection="1">
      <alignment horizontal="center"/>
      <protection locked="0"/>
    </xf>
    <xf numFmtId="165" fontId="9" fillId="13" borderId="28" xfId="2" quotePrefix="1" applyNumberFormat="1" applyFont="1" applyFill="1" applyBorder="1" applyAlignment="1" applyProtection="1">
      <alignment horizontal="center"/>
    </xf>
    <xf numFmtId="0" fontId="7" fillId="9" borderId="22" xfId="2" applyNumberFormat="1" applyFont="1" applyFill="1" applyBorder="1" applyAlignment="1" applyProtection="1">
      <alignment horizontal="center"/>
      <protection locked="0"/>
    </xf>
    <xf numFmtId="0" fontId="7" fillId="9" borderId="50" xfId="2" applyNumberFormat="1" applyFont="1" applyFill="1" applyBorder="1" applyAlignment="1" applyProtection="1">
      <alignment horizontal="center"/>
      <protection locked="0"/>
    </xf>
    <xf numFmtId="0" fontId="9" fillId="31" borderId="48" xfId="2" applyNumberFormat="1" applyFont="1" applyFill="1" applyBorder="1" applyAlignment="1" applyProtection="1">
      <alignment horizontal="center"/>
      <protection locked="0"/>
    </xf>
    <xf numFmtId="0" fontId="9" fillId="31" borderId="10" xfId="2" applyNumberFormat="1" applyFont="1" applyFill="1" applyBorder="1" applyAlignment="1" applyProtection="1">
      <alignment horizontal="center"/>
      <protection locked="0"/>
    </xf>
    <xf numFmtId="0" fontId="9" fillId="18" borderId="0" xfId="2" applyNumberFormat="1" applyFont="1" applyFill="1" applyBorder="1" applyAlignment="1" applyProtection="1">
      <alignment horizontal="center"/>
      <protection locked="0"/>
    </xf>
    <xf numFmtId="165" fontId="9" fillId="18" borderId="61" xfId="2" quotePrefix="1" applyNumberFormat="1" applyFont="1" applyFill="1" applyBorder="1" applyAlignment="1" applyProtection="1">
      <alignment horizontal="center"/>
    </xf>
    <xf numFmtId="0" fontId="11" fillId="19" borderId="61" xfId="2" applyNumberFormat="1" applyFont="1" applyFill="1" applyBorder="1" applyAlignment="1" applyProtection="1">
      <alignment horizontal="center"/>
      <protection locked="0"/>
    </xf>
    <xf numFmtId="165" fontId="9" fillId="25" borderId="22" xfId="2" quotePrefix="1" applyNumberFormat="1" applyFont="1" applyFill="1" applyBorder="1" applyAlignment="1" applyProtection="1">
      <alignment horizontal="center"/>
    </xf>
    <xf numFmtId="165" fontId="9" fillId="25" borderId="28" xfId="2" quotePrefix="1" applyNumberFormat="1" applyFont="1" applyFill="1" applyBorder="1" applyAlignment="1" applyProtection="1">
      <alignment horizontal="center"/>
    </xf>
    <xf numFmtId="0" fontId="7" fillId="9" borderId="0" xfId="2" applyNumberFormat="1" applyFont="1" applyFill="1" applyBorder="1" applyAlignment="1" applyProtection="1">
      <alignment horizontal="center"/>
      <protection locked="0"/>
    </xf>
    <xf numFmtId="0" fontId="7" fillId="9" borderId="3" xfId="2" applyNumberFormat="1" applyFont="1" applyFill="1" applyBorder="1" applyAlignment="1" applyProtection="1">
      <alignment horizontal="center"/>
      <protection locked="0"/>
    </xf>
    <xf numFmtId="16" fontId="11" fillId="22" borderId="55" xfId="2" quotePrefix="1" applyNumberFormat="1" applyFont="1" applyFill="1" applyBorder="1" applyAlignment="1" applyProtection="1">
      <alignment horizontal="center"/>
      <protection locked="0"/>
    </xf>
    <xf numFmtId="0" fontId="11" fillId="22" borderId="10" xfId="2" quotePrefix="1" applyNumberFormat="1" applyFont="1" applyFill="1" applyBorder="1" applyAlignment="1" applyProtection="1">
      <alignment horizontal="center"/>
      <protection locked="0"/>
    </xf>
    <xf numFmtId="0" fontId="13" fillId="0" borderId="61" xfId="2" applyNumberFormat="1" applyFont="1" applyFill="1" applyBorder="1" applyAlignment="1" applyProtection="1">
      <alignment horizontal="center"/>
      <protection locked="0"/>
    </xf>
    <xf numFmtId="0" fontId="13" fillId="0" borderId="22" xfId="2" applyNumberFormat="1" applyFont="1" applyFill="1" applyBorder="1" applyAlignment="1" applyProtection="1">
      <alignment horizontal="center"/>
      <protection locked="0"/>
    </xf>
    <xf numFmtId="0" fontId="9" fillId="32" borderId="63" xfId="2" applyNumberFormat="1" applyFont="1" applyFill="1" applyBorder="1" applyAlignment="1" applyProtection="1">
      <alignment horizontal="center"/>
      <protection locked="0"/>
    </xf>
    <xf numFmtId="0" fontId="9" fillId="32" borderId="64" xfId="2" applyNumberFormat="1" applyFont="1" applyFill="1" applyBorder="1" applyAlignment="1" applyProtection="1">
      <alignment horizontal="center"/>
      <protection locked="0"/>
    </xf>
    <xf numFmtId="0" fontId="9" fillId="10" borderId="48" xfId="2" applyNumberFormat="1" applyFont="1" applyFill="1" applyBorder="1" applyAlignment="1" applyProtection="1">
      <alignment horizontal="center"/>
      <protection locked="0"/>
    </xf>
    <xf numFmtId="0" fontId="9" fillId="10" borderId="28" xfId="2" applyNumberFormat="1" applyFont="1" applyFill="1" applyBorder="1" applyAlignment="1" applyProtection="1">
      <alignment horizontal="center"/>
      <protection locked="0"/>
    </xf>
    <xf numFmtId="0" fontId="9" fillId="0" borderId="29" xfId="2" applyNumberFormat="1" applyFont="1" applyFill="1" applyBorder="1" applyAlignment="1" applyProtection="1">
      <alignment horizontal="center"/>
      <protection locked="0"/>
    </xf>
    <xf numFmtId="0" fontId="9" fillId="23" borderId="22" xfId="2" applyNumberFormat="1" applyFont="1" applyFill="1" applyBorder="1" applyAlignment="1" applyProtection="1">
      <alignment horizontal="center"/>
      <protection locked="0"/>
    </xf>
    <xf numFmtId="0" fontId="9" fillId="23" borderId="28" xfId="2" applyNumberFormat="1" applyFont="1" applyFill="1" applyBorder="1" applyAlignment="1" applyProtection="1">
      <alignment horizontal="center"/>
      <protection locked="0"/>
    </xf>
    <xf numFmtId="0" fontId="11" fillId="19" borderId="21" xfId="2" applyNumberFormat="1" applyFont="1" applyFill="1" applyBorder="1" applyAlignment="1" applyProtection="1">
      <alignment horizontal="center"/>
      <protection locked="0"/>
    </xf>
    <xf numFmtId="0" fontId="11" fillId="19" borderId="10" xfId="2" applyNumberFormat="1" applyFont="1" applyFill="1" applyBorder="1" applyAlignment="1" applyProtection="1">
      <alignment horizontal="center"/>
      <protection locked="0"/>
    </xf>
    <xf numFmtId="165" fontId="11" fillId="20" borderId="55" xfId="2" quotePrefix="1" applyNumberFormat="1" applyFont="1" applyFill="1" applyBorder="1" applyAlignment="1" applyProtection="1">
      <alignment horizontal="center"/>
    </xf>
    <xf numFmtId="165" fontId="11" fillId="20" borderId="10" xfId="2" quotePrefix="1" applyNumberFormat="1" applyFont="1" applyFill="1" applyBorder="1" applyAlignment="1" applyProtection="1">
      <alignment horizontal="center"/>
    </xf>
    <xf numFmtId="0" fontId="11" fillId="20" borderId="28" xfId="2" applyNumberFormat="1" applyFont="1" applyFill="1" applyBorder="1" applyAlignment="1" applyProtection="1">
      <alignment horizontal="center"/>
      <protection locked="0"/>
    </xf>
    <xf numFmtId="0" fontId="11" fillId="20" borderId="22" xfId="2" applyNumberFormat="1" applyFont="1" applyFill="1" applyBorder="1" applyAlignment="1" applyProtection="1">
      <alignment horizontal="center"/>
      <protection locked="0"/>
    </xf>
    <xf numFmtId="0" fontId="9" fillId="10" borderId="55" xfId="2" applyNumberFormat="1" applyFont="1" applyFill="1" applyBorder="1" applyAlignment="1" applyProtection="1">
      <alignment horizontal="center"/>
      <protection locked="0"/>
    </xf>
    <xf numFmtId="0" fontId="11" fillId="19" borderId="55" xfId="2" applyNumberFormat="1" applyFont="1" applyFill="1" applyBorder="1" applyAlignment="1" applyProtection="1">
      <alignment horizontal="center"/>
      <protection locked="0"/>
    </xf>
    <xf numFmtId="0" fontId="9" fillId="33" borderId="10" xfId="2" applyNumberFormat="1" applyFont="1" applyFill="1" applyBorder="1" applyAlignment="1" applyProtection="1">
      <alignment horizontal="center"/>
      <protection locked="0"/>
    </xf>
    <xf numFmtId="0" fontId="7" fillId="9" borderId="28" xfId="2" applyNumberFormat="1" applyFont="1" applyFill="1" applyBorder="1" applyAlignment="1" applyProtection="1">
      <alignment horizontal="center"/>
      <protection locked="0"/>
    </xf>
    <xf numFmtId="0" fontId="9" fillId="13" borderId="21" xfId="2" applyNumberFormat="1" applyFont="1" applyFill="1" applyBorder="1" applyAlignment="1" applyProtection="1">
      <alignment horizontal="center"/>
      <protection locked="0"/>
    </xf>
    <xf numFmtId="0" fontId="9" fillId="33" borderId="48" xfId="2" applyNumberFormat="1" applyFont="1" applyFill="1" applyBorder="1" applyAlignment="1" applyProtection="1">
      <alignment horizontal="center"/>
      <protection locked="0"/>
    </xf>
    <xf numFmtId="0" fontId="9" fillId="0" borderId="19" xfId="1" applyFont="1" applyFill="1" applyBorder="1" applyAlignment="1">
      <alignment vertical="center" wrapText="1"/>
    </xf>
    <xf numFmtId="0" fontId="9" fillId="8" borderId="21" xfId="2" applyNumberFormat="1" applyFont="1" applyFill="1" applyBorder="1" applyAlignment="1" applyProtection="1">
      <alignment horizontal="center"/>
      <protection locked="0"/>
    </xf>
    <xf numFmtId="0" fontId="9" fillId="8" borderId="10" xfId="2" applyNumberFormat="1" applyFont="1" applyFill="1" applyBorder="1" applyAlignment="1" applyProtection="1">
      <alignment horizontal="center"/>
      <protection locked="0"/>
    </xf>
    <xf numFmtId="0" fontId="7" fillId="9" borderId="62" xfId="2" applyFont="1" applyFill="1" applyBorder="1" applyAlignment="1" applyProtection="1">
      <alignment horizontal="center"/>
      <protection locked="0"/>
    </xf>
    <xf numFmtId="0" fontId="7" fillId="9" borderId="73" xfId="2" applyFont="1" applyFill="1" applyBorder="1" applyAlignment="1" applyProtection="1">
      <alignment horizontal="center"/>
      <protection locked="0"/>
    </xf>
    <xf numFmtId="165" fontId="9" fillId="23" borderId="61" xfId="2" quotePrefix="1" applyNumberFormat="1" applyFont="1" applyFill="1" applyBorder="1" applyAlignment="1" applyProtection="1">
      <alignment horizontal="center"/>
    </xf>
    <xf numFmtId="165" fontId="7" fillId="9" borderId="61" xfId="2" quotePrefix="1" applyNumberFormat="1" applyFont="1" applyFill="1" applyBorder="1" applyAlignment="1" applyProtection="1">
      <alignment horizontal="center"/>
    </xf>
    <xf numFmtId="165" fontId="7" fillId="9" borderId="28" xfId="2" quotePrefix="1" applyNumberFormat="1" applyFont="1" applyFill="1" applyBorder="1" applyAlignment="1" applyProtection="1">
      <alignment horizontal="center"/>
    </xf>
    <xf numFmtId="0" fontId="7" fillId="9" borderId="56" xfId="2" applyNumberFormat="1" applyFont="1" applyFill="1" applyBorder="1" applyAlignment="1" applyProtection="1">
      <alignment horizontal="center"/>
      <protection locked="0"/>
    </xf>
    <xf numFmtId="0" fontId="9" fillId="18" borderId="28" xfId="2" applyNumberFormat="1" applyFont="1" applyFill="1" applyBorder="1" applyAlignment="1" applyProtection="1">
      <alignment horizontal="center"/>
      <protection locked="0"/>
    </xf>
    <xf numFmtId="0" fontId="9" fillId="25" borderId="22" xfId="2" applyNumberFormat="1" applyFont="1" applyFill="1" applyBorder="1" applyAlignment="1" applyProtection="1">
      <alignment horizontal="center"/>
      <protection locked="0"/>
    </xf>
    <xf numFmtId="0" fontId="9" fillId="23" borderId="56" xfId="2" applyNumberFormat="1" applyFont="1" applyFill="1" applyBorder="1" applyAlignment="1" applyProtection="1">
      <alignment horizontal="center"/>
      <protection locked="0"/>
    </xf>
    <xf numFmtId="165" fontId="11" fillId="22" borderId="61" xfId="2" quotePrefix="1" applyNumberFormat="1" applyFont="1" applyFill="1" applyBorder="1" applyAlignment="1" applyProtection="1">
      <alignment horizontal="center"/>
    </xf>
    <xf numFmtId="165" fontId="11" fillId="22" borderId="28" xfId="2" quotePrefix="1" applyNumberFormat="1" applyFont="1" applyFill="1" applyBorder="1" applyAlignment="1" applyProtection="1">
      <alignment horizontal="center"/>
    </xf>
    <xf numFmtId="0" fontId="9" fillId="32" borderId="48" xfId="2" quotePrefix="1" applyNumberFormat="1" applyFont="1" applyFill="1" applyBorder="1" applyAlignment="1" applyProtection="1">
      <alignment horizontal="center"/>
      <protection locked="0"/>
    </xf>
    <xf numFmtId="0" fontId="9" fillId="25" borderId="28" xfId="2" applyNumberFormat="1" applyFont="1" applyFill="1" applyBorder="1" applyAlignment="1" applyProtection="1">
      <alignment horizontal="center"/>
      <protection locked="0"/>
    </xf>
    <xf numFmtId="0" fontId="9" fillId="23" borderId="61" xfId="2" applyNumberFormat="1" applyFont="1" applyFill="1" applyBorder="1" applyAlignment="1" applyProtection="1">
      <alignment horizontal="center"/>
      <protection locked="0"/>
    </xf>
    <xf numFmtId="0" fontId="9" fillId="18" borderId="61" xfId="2" applyNumberFormat="1" applyFont="1" applyFill="1" applyBorder="1" applyAlignment="1" applyProtection="1">
      <alignment horizontal="center"/>
      <protection locked="0"/>
    </xf>
    <xf numFmtId="0" fontId="9" fillId="18" borderId="23" xfId="2" applyNumberFormat="1" applyFont="1" applyFill="1" applyBorder="1" applyAlignment="1" applyProtection="1">
      <alignment horizontal="center"/>
      <protection locked="0"/>
    </xf>
    <xf numFmtId="0" fontId="15" fillId="0" borderId="48" xfId="2" applyNumberFormat="1" applyFont="1" applyFill="1" applyBorder="1" applyAlignment="1" applyProtection="1">
      <alignment horizontal="center"/>
      <protection locked="0"/>
    </xf>
    <xf numFmtId="0" fontId="7" fillId="9" borderId="55" xfId="2" applyNumberFormat="1" applyFont="1" applyFill="1" applyBorder="1" applyAlignment="1" applyProtection="1">
      <alignment horizontal="center"/>
      <protection locked="0"/>
    </xf>
    <xf numFmtId="0" fontId="13" fillId="0" borderId="48" xfId="2" applyNumberFormat="1" applyFont="1" applyFill="1" applyBorder="1" applyAlignment="1" applyProtection="1">
      <alignment horizontal="center"/>
      <protection locked="0"/>
    </xf>
    <xf numFmtId="0" fontId="13" fillId="0" borderId="28" xfId="2" applyNumberFormat="1" applyFont="1" applyFill="1" applyBorder="1" applyAlignment="1" applyProtection="1">
      <alignment horizontal="center"/>
      <protection locked="0"/>
    </xf>
    <xf numFmtId="0" fontId="13" fillId="0" borderId="21" xfId="2" applyNumberFormat="1" applyFont="1" applyFill="1" applyBorder="1" applyAlignment="1" applyProtection="1">
      <alignment horizontal="center"/>
      <protection locked="0"/>
    </xf>
    <xf numFmtId="0" fontId="9" fillId="34" borderId="21" xfId="2" applyNumberFormat="1" applyFont="1" applyFill="1" applyBorder="1" applyAlignment="1" applyProtection="1">
      <alignment horizontal="center"/>
      <protection locked="0"/>
    </xf>
    <xf numFmtId="0" fontId="9" fillId="0" borderId="28" xfId="0" applyFont="1" applyFill="1" applyBorder="1" applyAlignment="1">
      <alignment horizontal="center"/>
    </xf>
    <xf numFmtId="0" fontId="6" fillId="0" borderId="78" xfId="0" applyFont="1" applyFill="1" applyBorder="1" applyAlignment="1" applyProtection="1">
      <alignment horizontal="center"/>
      <protection locked="0"/>
    </xf>
    <xf numFmtId="0" fontId="9" fillId="0" borderId="45" xfId="0" applyFont="1" applyBorder="1"/>
    <xf numFmtId="0" fontId="9" fillId="0" borderId="79" xfId="2" applyNumberFormat="1" applyFont="1" applyFill="1" applyBorder="1" applyAlignment="1" applyProtection="1">
      <alignment horizontal="center"/>
      <protection locked="0"/>
    </xf>
    <xf numFmtId="0" fontId="9" fillId="33" borderId="21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</xf>
    <xf numFmtId="165" fontId="9" fillId="18" borderId="22" xfId="2" quotePrefix="1" applyNumberFormat="1" applyFont="1" applyFill="1" applyBorder="1" applyAlignment="1" applyProtection="1">
      <alignment horizontal="center"/>
    </xf>
    <xf numFmtId="165" fontId="9" fillId="18" borderId="28" xfId="2" quotePrefix="1" applyNumberFormat="1" applyFont="1" applyFill="1" applyBorder="1" applyAlignment="1" applyProtection="1">
      <alignment horizontal="center"/>
    </xf>
    <xf numFmtId="165" fontId="9" fillId="0" borderId="60" xfId="2" quotePrefix="1" applyNumberFormat="1" applyFont="1" applyFill="1" applyBorder="1" applyAlignment="1" applyProtection="1">
      <alignment horizontal="center"/>
    </xf>
    <xf numFmtId="165" fontId="9" fillId="32" borderId="60" xfId="2" quotePrefix="1" applyNumberFormat="1" applyFont="1" applyFill="1" applyBorder="1" applyAlignment="1" applyProtection="1">
      <alignment horizontal="center"/>
    </xf>
    <xf numFmtId="0" fontId="9" fillId="18" borderId="60" xfId="2" applyNumberFormat="1" applyFont="1" applyFill="1" applyBorder="1" applyAlignment="1" applyProtection="1">
      <alignment horizontal="center"/>
    </xf>
    <xf numFmtId="0" fontId="9" fillId="16" borderId="10" xfId="2" applyNumberFormat="1" applyFont="1" applyFill="1" applyBorder="1" applyAlignment="1" applyProtection="1">
      <alignment horizontal="center"/>
      <protection locked="0"/>
    </xf>
    <xf numFmtId="0" fontId="6" fillId="13" borderId="34" xfId="0" applyFont="1" applyFill="1" applyBorder="1" applyAlignment="1" applyProtection="1">
      <alignment horizontal="center"/>
      <protection locked="0"/>
    </xf>
    <xf numFmtId="0" fontId="9" fillId="13" borderId="20" xfId="2" applyFont="1" applyFill="1" applyBorder="1" applyAlignment="1">
      <alignment horizontal="center"/>
    </xf>
    <xf numFmtId="0" fontId="9" fillId="13" borderId="63" xfId="2" applyFont="1" applyFill="1" applyBorder="1" applyAlignment="1">
      <alignment horizontal="center"/>
    </xf>
    <xf numFmtId="0" fontId="9" fillId="0" borderId="54" xfId="2" applyNumberFormat="1" applyFont="1" applyFill="1" applyBorder="1" applyAlignment="1" applyProtection="1">
      <alignment horizontal="center"/>
      <protection locked="0"/>
    </xf>
    <xf numFmtId="0" fontId="15" fillId="0" borderId="21" xfId="2" applyNumberFormat="1" applyFont="1" applyFill="1" applyBorder="1" applyAlignment="1" applyProtection="1">
      <alignment horizontal="center"/>
      <protection locked="0"/>
    </xf>
    <xf numFmtId="0" fontId="9" fillId="18" borderId="57" xfId="2" applyNumberFormat="1" applyFont="1" applyFill="1" applyBorder="1" applyAlignment="1" applyProtection="1">
      <alignment horizontal="center"/>
      <protection locked="0"/>
    </xf>
    <xf numFmtId="0" fontId="9" fillId="18" borderId="66" xfId="2" applyNumberFormat="1" applyFont="1" applyFill="1" applyBorder="1" applyAlignment="1" applyProtection="1">
      <alignment horizontal="center"/>
      <protection locked="0"/>
    </xf>
    <xf numFmtId="0" fontId="9" fillId="18" borderId="72" xfId="2" applyNumberFormat="1" applyFont="1" applyFill="1" applyBorder="1" applyAlignment="1" applyProtection="1">
      <alignment horizontal="center"/>
    </xf>
    <xf numFmtId="0" fontId="9" fillId="25" borderId="20" xfId="2" applyFont="1" applyFill="1" applyBorder="1" applyAlignment="1">
      <alignment horizontal="center"/>
    </xf>
    <xf numFmtId="0" fontId="9" fillId="25" borderId="13" xfId="2" applyNumberFormat="1" applyFont="1" applyFill="1" applyBorder="1" applyAlignment="1" applyProtection="1">
      <alignment horizontal="center"/>
    </xf>
    <xf numFmtId="0" fontId="9" fillId="27" borderId="21" xfId="2" applyNumberFormat="1" applyFont="1" applyFill="1" applyBorder="1" applyAlignment="1" applyProtection="1">
      <alignment horizontal="center"/>
      <protection locked="0"/>
    </xf>
    <xf numFmtId="0" fontId="9" fillId="27" borderId="10" xfId="2" applyNumberFormat="1" applyFont="1" applyFill="1" applyBorder="1" applyAlignment="1" applyProtection="1">
      <alignment horizontal="center"/>
      <protection locked="0"/>
    </xf>
    <xf numFmtId="0" fontId="15" fillId="33" borderId="10" xfId="2" applyNumberFormat="1" applyFont="1" applyFill="1" applyBorder="1" applyAlignment="1" applyProtection="1">
      <alignment horizontal="center"/>
      <protection locked="0"/>
    </xf>
    <xf numFmtId="0" fontId="9" fillId="18" borderId="56" xfId="2" applyNumberFormat="1" applyFont="1" applyFill="1" applyBorder="1" applyAlignment="1" applyProtection="1">
      <alignment horizontal="center"/>
      <protection locked="0"/>
    </xf>
    <xf numFmtId="0" fontId="9" fillId="18" borderId="5" xfId="2" applyNumberFormat="1" applyFont="1" applyFill="1" applyBorder="1" applyAlignment="1" applyProtection="1">
      <alignment horizontal="center"/>
      <protection locked="0"/>
    </xf>
    <xf numFmtId="0" fontId="9" fillId="25" borderId="20" xfId="2" applyNumberFormat="1" applyFont="1" applyFill="1" applyBorder="1" applyAlignment="1" applyProtection="1">
      <alignment horizontal="center"/>
      <protection locked="0"/>
    </xf>
    <xf numFmtId="0" fontId="9" fillId="25" borderId="63" xfId="2" applyNumberFormat="1" applyFont="1" applyFill="1" applyBorder="1" applyAlignment="1" applyProtection="1">
      <alignment horizontal="center"/>
      <protection locked="0"/>
    </xf>
    <xf numFmtId="0" fontId="9" fillId="18" borderId="63" xfId="2" applyNumberFormat="1" applyFont="1" applyFill="1" applyBorder="1" applyAlignment="1" applyProtection="1">
      <alignment horizontal="center"/>
      <protection locked="0"/>
    </xf>
    <xf numFmtId="0" fontId="9" fillId="18" borderId="64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</xf>
    <xf numFmtId="0" fontId="11" fillId="20" borderId="20" xfId="2" applyFont="1" applyFill="1" applyBorder="1" applyAlignment="1">
      <alignment horizontal="center"/>
    </xf>
    <xf numFmtId="0" fontId="11" fillId="20" borderId="13" xfId="2" applyNumberFormat="1" applyFont="1" applyFill="1" applyBorder="1" applyAlignment="1" applyProtection="1">
      <alignment horizontal="center"/>
    </xf>
    <xf numFmtId="0" fontId="7" fillId="9" borderId="65" xfId="2" applyNumberFormat="1" applyFont="1" applyFill="1" applyBorder="1" applyAlignment="1" applyProtection="1">
      <alignment horizontal="center"/>
    </xf>
    <xf numFmtId="0" fontId="7" fillId="9" borderId="64" xfId="2" applyNumberFormat="1" applyFont="1" applyFill="1" applyBorder="1" applyAlignment="1" applyProtection="1">
      <alignment horizontal="center"/>
    </xf>
    <xf numFmtId="0" fontId="9" fillId="0" borderId="60" xfId="2" applyNumberFormat="1" applyFont="1" applyFill="1" applyBorder="1" applyAlignment="1" applyProtection="1">
      <alignment horizontal="center"/>
      <protection locked="0"/>
    </xf>
    <xf numFmtId="0" fontId="9" fillId="17" borderId="23" xfId="2" applyNumberFormat="1" applyFont="1" applyFill="1" applyBorder="1" applyAlignment="1" applyProtection="1">
      <alignment horizontal="center"/>
      <protection locked="0"/>
    </xf>
    <xf numFmtId="0" fontId="9" fillId="17" borderId="3" xfId="2" applyNumberFormat="1" applyFont="1" applyFill="1" applyBorder="1" applyAlignment="1" applyProtection="1">
      <alignment horizontal="center"/>
      <protection locked="0"/>
    </xf>
    <xf numFmtId="0" fontId="6" fillId="0" borderId="63" xfId="2" applyNumberFormat="1" applyFont="1" applyFill="1" applyBorder="1" applyAlignment="1" applyProtection="1">
      <alignment horizontal="center"/>
      <protection locked="0"/>
    </xf>
    <xf numFmtId="0" fontId="9" fillId="13" borderId="13" xfId="2" applyNumberFormat="1" applyFont="1" applyFill="1" applyBorder="1" applyAlignment="1" applyProtection="1">
      <alignment horizontal="center"/>
    </xf>
    <xf numFmtId="0" fontId="9" fillId="13" borderId="28" xfId="2" applyNumberFormat="1" applyFont="1" applyFill="1" applyBorder="1" applyAlignment="1" applyProtection="1">
      <alignment horizontal="center"/>
      <protection locked="0"/>
    </xf>
    <xf numFmtId="0" fontId="9" fillId="25" borderId="13" xfId="2" applyNumberFormat="1" applyFont="1" applyFill="1" applyBorder="1" applyAlignment="1" applyProtection="1">
      <alignment horizontal="center"/>
      <protection locked="0"/>
    </xf>
    <xf numFmtId="0" fontId="9" fillId="25" borderId="64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  <protection locked="0"/>
    </xf>
    <xf numFmtId="0" fontId="9" fillId="33" borderId="64" xfId="2" applyNumberFormat="1" applyFont="1" applyFill="1" applyBorder="1" applyAlignment="1" applyProtection="1">
      <alignment horizontal="center"/>
    </xf>
    <xf numFmtId="0" fontId="9" fillId="16" borderId="21" xfId="2" applyNumberFormat="1" applyFont="1" applyFill="1" applyBorder="1" applyAlignment="1" applyProtection="1">
      <alignment horizontal="center"/>
      <protection locked="0"/>
    </xf>
    <xf numFmtId="0" fontId="9" fillId="16" borderId="13" xfId="2" applyNumberFormat="1" applyFont="1" applyFill="1" applyBorder="1" applyAlignment="1" applyProtection="1">
      <alignment horizontal="center"/>
    </xf>
    <xf numFmtId="0" fontId="22" fillId="9" borderId="48" xfId="2" applyNumberFormat="1" applyFont="1" applyFill="1" applyBorder="1" applyAlignment="1" applyProtection="1">
      <alignment horizontal="center"/>
      <protection locked="0"/>
    </xf>
    <xf numFmtId="0" fontId="11" fillId="19" borderId="48" xfId="2" applyNumberFormat="1" applyFont="1" applyFill="1" applyBorder="1" applyAlignment="1" applyProtection="1">
      <alignment horizontal="center"/>
      <protection locked="0"/>
    </xf>
    <xf numFmtId="0" fontId="6" fillId="35" borderId="39" xfId="2" applyFont="1" applyFill="1" applyBorder="1" applyAlignment="1">
      <alignment horizontal="center"/>
    </xf>
    <xf numFmtId="0" fontId="9" fillId="35" borderId="21" xfId="2" applyNumberFormat="1" applyFont="1" applyFill="1" applyBorder="1" applyAlignment="1" applyProtection="1">
      <alignment horizontal="center"/>
      <protection locked="0"/>
    </xf>
    <xf numFmtId="0" fontId="11" fillId="19" borderId="22" xfId="2" applyNumberFormat="1" applyFont="1" applyFill="1" applyBorder="1" applyAlignment="1" applyProtection="1">
      <alignment horizontal="center"/>
      <protection locked="0"/>
    </xf>
    <xf numFmtId="0" fontId="9" fillId="25" borderId="62" xfId="2" applyNumberFormat="1" applyFont="1" applyFill="1" applyBorder="1" applyAlignment="1" applyProtection="1">
      <alignment horizontal="center"/>
      <protection locked="0"/>
    </xf>
    <xf numFmtId="0" fontId="9" fillId="25" borderId="56" xfId="2" applyNumberFormat="1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horizontal="center" vertical="center"/>
    </xf>
    <xf numFmtId="0" fontId="9" fillId="25" borderId="3" xfId="2" applyNumberFormat="1" applyFont="1" applyFill="1" applyBorder="1" applyAlignment="1" applyProtection="1">
      <alignment horizontal="center"/>
      <protection locked="0"/>
    </xf>
    <xf numFmtId="0" fontId="9" fillId="33" borderId="28" xfId="2" applyNumberFormat="1" applyFont="1" applyFill="1" applyBorder="1" applyAlignment="1" applyProtection="1">
      <alignment horizontal="center"/>
      <protection locked="0"/>
    </xf>
    <xf numFmtId="0" fontId="9" fillId="0" borderId="5" xfId="2" applyNumberFormat="1" applyFont="1" applyFill="1" applyBorder="1" applyAlignment="1" applyProtection="1">
      <alignment horizontal="center"/>
      <protection locked="0"/>
    </xf>
    <xf numFmtId="0" fontId="9" fillId="13" borderId="56" xfId="2" applyNumberFormat="1" applyFont="1" applyFill="1" applyBorder="1" applyAlignment="1" applyProtection="1">
      <alignment horizontal="center"/>
      <protection locked="0"/>
    </xf>
    <xf numFmtId="0" fontId="9" fillId="36" borderId="0" xfId="2" applyNumberFormat="1" applyFont="1" applyFill="1" applyBorder="1" applyAlignment="1" applyProtection="1">
      <alignment horizontal="center"/>
      <protection locked="0"/>
    </xf>
    <xf numFmtId="0" fontId="9" fillId="36" borderId="48" xfId="2" applyNumberFormat="1" applyFont="1" applyFill="1" applyBorder="1" applyAlignment="1" applyProtection="1">
      <alignment horizontal="center"/>
      <protection locked="0"/>
    </xf>
    <xf numFmtId="0" fontId="9" fillId="36" borderId="61" xfId="2" applyNumberFormat="1" applyFont="1" applyFill="1" applyBorder="1" applyAlignment="1" applyProtection="1">
      <alignment horizontal="center"/>
      <protection locked="0"/>
    </xf>
    <xf numFmtId="0" fontId="6" fillId="0" borderId="22" xfId="2" applyNumberFormat="1" applyFont="1" applyFill="1" applyBorder="1" applyAlignment="1" applyProtection="1">
      <alignment horizontal="center"/>
      <protection locked="0"/>
    </xf>
    <xf numFmtId="0" fontId="13" fillId="33" borderId="64" xfId="2" applyNumberFormat="1" applyFont="1" applyFill="1" applyBorder="1" applyAlignment="1" applyProtection="1">
      <alignment horizontal="center"/>
    </xf>
    <xf numFmtId="0" fontId="7" fillId="9" borderId="63" xfId="2" applyFont="1" applyFill="1" applyBorder="1" applyAlignment="1">
      <alignment horizontal="center"/>
    </xf>
    <xf numFmtId="0" fontId="9" fillId="18" borderId="72" xfId="2" applyNumberFormat="1" applyFont="1" applyFill="1" applyBorder="1" applyAlignment="1" applyProtection="1">
      <alignment horizontal="center"/>
      <protection locked="0"/>
    </xf>
    <xf numFmtId="0" fontId="9" fillId="32" borderId="22" xfId="2" quotePrefix="1" applyNumberFormat="1" applyFont="1" applyFill="1" applyBorder="1" applyAlignment="1" applyProtection="1">
      <alignment horizontal="center"/>
      <protection locked="0"/>
    </xf>
    <xf numFmtId="0" fontId="9" fillId="32" borderId="28" xfId="2" quotePrefix="1" applyNumberFormat="1" applyFont="1" applyFill="1" applyBorder="1" applyAlignment="1" applyProtection="1">
      <alignment horizontal="center"/>
      <protection locked="0"/>
    </xf>
    <xf numFmtId="165" fontId="9" fillId="33" borderId="28" xfId="2" quotePrefix="1" applyNumberFormat="1" applyFont="1" applyFill="1" applyBorder="1" applyAlignment="1" applyProtection="1">
      <alignment horizontal="center"/>
    </xf>
    <xf numFmtId="0" fontId="9" fillId="10" borderId="43" xfId="2" applyNumberFormat="1" applyFont="1" applyFill="1" applyBorder="1" applyAlignment="1" applyProtection="1">
      <alignment horizontal="center"/>
      <protection locked="0"/>
    </xf>
    <xf numFmtId="0" fontId="9" fillId="0" borderId="42" xfId="2" applyNumberFormat="1" applyFont="1" applyFill="1" applyBorder="1" applyAlignment="1" applyProtection="1">
      <alignment horizontal="center"/>
    </xf>
    <xf numFmtId="0" fontId="9" fillId="35" borderId="43" xfId="2" applyNumberFormat="1" applyFont="1" applyFill="1" applyBorder="1" applyAlignment="1" applyProtection="1">
      <alignment horizontal="center"/>
      <protection locked="0"/>
    </xf>
    <xf numFmtId="0" fontId="7" fillId="9" borderId="43" xfId="2" applyNumberFormat="1" applyFont="1" applyFill="1" applyBorder="1" applyAlignment="1" applyProtection="1">
      <alignment horizontal="center"/>
      <protection locked="0"/>
    </xf>
    <xf numFmtId="0" fontId="7" fillId="9" borderId="80" xfId="2" applyNumberFormat="1" applyFont="1" applyFill="1" applyBorder="1" applyAlignment="1" applyProtection="1">
      <alignment horizontal="center"/>
      <protection locked="0"/>
    </xf>
    <xf numFmtId="0" fontId="6" fillId="0" borderId="24" xfId="0" applyFont="1" applyFill="1" applyBorder="1" applyAlignment="1" applyProtection="1">
      <alignment horizontal="center" vertical="center"/>
      <protection locked="0"/>
    </xf>
    <xf numFmtId="0" fontId="9" fillId="18" borderId="43" xfId="2" applyNumberFormat="1" applyFont="1" applyFill="1" applyBorder="1" applyAlignment="1" applyProtection="1">
      <alignment horizontal="center"/>
      <protection locked="0"/>
    </xf>
    <xf numFmtId="0" fontId="9" fillId="25" borderId="43" xfId="2" applyNumberFormat="1" applyFont="1" applyFill="1" applyBorder="1" applyAlignment="1" applyProtection="1">
      <alignment horizontal="center"/>
      <protection locked="0"/>
    </xf>
    <xf numFmtId="0" fontId="9" fillId="13" borderId="61" xfId="2" applyNumberFormat="1" applyFont="1" applyFill="1" applyBorder="1" applyAlignment="1" applyProtection="1">
      <alignment horizontal="center"/>
      <protection locked="0"/>
    </xf>
    <xf numFmtId="0" fontId="9" fillId="0" borderId="50" xfId="2" applyNumberFormat="1" applyFont="1" applyFill="1" applyBorder="1" applyAlignment="1" applyProtection="1">
      <alignment horizontal="center"/>
      <protection locked="0"/>
    </xf>
    <xf numFmtId="0" fontId="9" fillId="32" borderId="50" xfId="2" applyNumberFormat="1" applyFont="1" applyFill="1" applyBorder="1" applyAlignment="1" applyProtection="1">
      <alignment horizontal="center"/>
      <protection locked="0"/>
    </xf>
    <xf numFmtId="0" fontId="7" fillId="9" borderId="62" xfId="2" applyNumberFormat="1" applyFont="1" applyFill="1" applyBorder="1" applyAlignment="1" applyProtection="1">
      <alignment horizontal="center"/>
      <protection locked="0"/>
    </xf>
    <xf numFmtId="0" fontId="6" fillId="13" borderId="35" xfId="0" applyFont="1" applyFill="1" applyBorder="1" applyAlignment="1" applyProtection="1">
      <alignment horizontal="center"/>
      <protection locked="0"/>
    </xf>
    <xf numFmtId="0" fontId="13" fillId="18" borderId="48" xfId="2" applyNumberFormat="1" applyFont="1" applyFill="1" applyBorder="1" applyAlignment="1" applyProtection="1">
      <alignment horizontal="center"/>
      <protection locked="0"/>
    </xf>
    <xf numFmtId="0" fontId="9" fillId="13" borderId="60" xfId="2" applyNumberFormat="1" applyFont="1" applyFill="1" applyBorder="1" applyAlignment="1" applyProtection="1">
      <alignment horizontal="center"/>
    </xf>
    <xf numFmtId="0" fontId="11" fillId="20" borderId="48" xfId="2" applyNumberFormat="1" applyFont="1" applyFill="1" applyBorder="1" applyAlignment="1" applyProtection="1">
      <alignment horizontal="center"/>
      <protection locked="0"/>
    </xf>
    <xf numFmtId="0" fontId="9" fillId="25" borderId="50" xfId="2" applyNumberFormat="1" applyFont="1" applyFill="1" applyBorder="1" applyAlignment="1" applyProtection="1">
      <alignment horizontal="center"/>
      <protection locked="0"/>
    </xf>
    <xf numFmtId="0" fontId="11" fillId="0" borderId="3" xfId="0" applyFont="1" applyBorder="1" applyProtection="1"/>
    <xf numFmtId="0" fontId="9" fillId="0" borderId="8" xfId="0" applyFont="1" applyBorder="1" applyProtection="1">
      <protection locked="0"/>
    </xf>
    <xf numFmtId="165" fontId="9" fillId="29" borderId="22" xfId="2" quotePrefix="1" applyNumberFormat="1" applyFont="1" applyFill="1" applyBorder="1" applyAlignment="1" applyProtection="1">
      <alignment horizontal="center"/>
    </xf>
    <xf numFmtId="0" fontId="9" fillId="16" borderId="28" xfId="2" applyNumberFormat="1" applyFont="1" applyFill="1" applyBorder="1" applyAlignment="1" applyProtection="1">
      <alignment horizontal="center"/>
      <protection locked="0"/>
    </xf>
    <xf numFmtId="0" fontId="9" fillId="17" borderId="63" xfId="2" applyNumberFormat="1" applyFont="1" applyFill="1" applyBorder="1" applyAlignment="1" applyProtection="1">
      <alignment horizontal="center"/>
      <protection locked="0"/>
    </xf>
    <xf numFmtId="0" fontId="7" fillId="9" borderId="60" xfId="2" applyNumberFormat="1" applyFont="1" applyFill="1" applyBorder="1" applyAlignment="1" applyProtection="1">
      <alignment horizontal="center"/>
    </xf>
    <xf numFmtId="0" fontId="7" fillId="9" borderId="66" xfId="2" applyNumberFormat="1" applyFont="1" applyFill="1" applyBorder="1" applyAlignment="1" applyProtection="1">
      <alignment horizontal="center"/>
      <protection locked="0"/>
    </xf>
    <xf numFmtId="0" fontId="9" fillId="17" borderId="13" xfId="2" applyNumberFormat="1" applyFont="1" applyFill="1" applyBorder="1" applyAlignment="1" applyProtection="1">
      <alignment horizontal="center"/>
    </xf>
    <xf numFmtId="165" fontId="9" fillId="17" borderId="28" xfId="2" quotePrefix="1" applyNumberFormat="1" applyFont="1" applyFill="1" applyBorder="1" applyAlignment="1" applyProtection="1">
      <alignment horizontal="center"/>
    </xf>
    <xf numFmtId="0" fontId="9" fillId="33" borderId="13" xfId="2" applyNumberFormat="1" applyFont="1" applyFill="1" applyBorder="1" applyAlignment="1" applyProtection="1">
      <alignment horizontal="center"/>
    </xf>
    <xf numFmtId="0" fontId="9" fillId="25" borderId="60" xfId="2" applyNumberFormat="1" applyFont="1" applyFill="1" applyBorder="1" applyAlignment="1" applyProtection="1">
      <alignment horizontal="center"/>
    </xf>
    <xf numFmtId="165" fontId="9" fillId="33" borderId="61" xfId="2" quotePrefix="1" applyNumberFormat="1" applyFont="1" applyFill="1" applyBorder="1" applyAlignment="1" applyProtection="1">
      <alignment horizontal="center"/>
    </xf>
    <xf numFmtId="0" fontId="11" fillId="20" borderId="54" xfId="2" applyNumberFormat="1" applyFont="1" applyFill="1" applyBorder="1" applyAlignment="1" applyProtection="1">
      <alignment horizontal="center"/>
    </xf>
    <xf numFmtId="165" fontId="11" fillId="20" borderId="28" xfId="2" quotePrefix="1" applyNumberFormat="1" applyFont="1" applyFill="1" applyBorder="1" applyAlignment="1" applyProtection="1">
      <alignment horizontal="center"/>
    </xf>
    <xf numFmtId="165" fontId="11" fillId="20" borderId="22" xfId="2" quotePrefix="1" applyNumberFormat="1" applyFont="1" applyFill="1" applyBorder="1" applyAlignment="1" applyProtection="1">
      <alignment horizontal="center"/>
    </xf>
    <xf numFmtId="0" fontId="9" fillId="13" borderId="72" xfId="2" applyNumberFormat="1" applyFont="1" applyFill="1" applyBorder="1" applyAlignment="1" applyProtection="1">
      <alignment horizontal="center"/>
    </xf>
    <xf numFmtId="0" fontId="9" fillId="13" borderId="64" xfId="2" applyNumberFormat="1" applyFont="1" applyFill="1" applyBorder="1" applyAlignment="1" applyProtection="1">
      <alignment horizontal="center"/>
    </xf>
    <xf numFmtId="0" fontId="9" fillId="16" borderId="20" xfId="2" applyFont="1" applyFill="1" applyBorder="1" applyAlignment="1">
      <alignment horizontal="center"/>
    </xf>
    <xf numFmtId="0" fontId="7" fillId="0" borderId="20" xfId="2" applyFont="1" applyFill="1" applyBorder="1" applyAlignment="1">
      <alignment horizontal="center"/>
    </xf>
    <xf numFmtId="0" fontId="7" fillId="0" borderId="13" xfId="2" applyNumberFormat="1" applyFont="1" applyFill="1" applyBorder="1" applyAlignment="1" applyProtection="1">
      <alignment horizontal="center"/>
    </xf>
    <xf numFmtId="0" fontId="9" fillId="13" borderId="50" xfId="2" applyNumberFormat="1" applyFont="1" applyFill="1" applyBorder="1" applyAlignment="1" applyProtection="1">
      <alignment horizontal="center"/>
      <protection locked="0"/>
    </xf>
    <xf numFmtId="0" fontId="9" fillId="13" borderId="51" xfId="2" applyNumberFormat="1" applyFont="1" applyFill="1" applyBorder="1" applyAlignment="1" applyProtection="1">
      <alignment horizontal="center"/>
      <protection locked="0"/>
    </xf>
    <xf numFmtId="165" fontId="11" fillId="22" borderId="56" xfId="2" quotePrefix="1" applyNumberFormat="1" applyFont="1" applyFill="1" applyBorder="1" applyAlignment="1" applyProtection="1">
      <alignment horizontal="center"/>
    </xf>
    <xf numFmtId="0" fontId="11" fillId="22" borderId="73" xfId="2" quotePrefix="1" applyFont="1" applyFill="1" applyBorder="1" applyAlignment="1">
      <alignment horizontal="center"/>
    </xf>
    <xf numFmtId="165" fontId="11" fillId="19" borderId="22" xfId="2" quotePrefix="1" applyNumberFormat="1" applyFont="1" applyFill="1" applyBorder="1" applyAlignment="1" applyProtection="1">
      <alignment horizontal="center"/>
    </xf>
    <xf numFmtId="165" fontId="11" fillId="19" borderId="28" xfId="2" quotePrefix="1" applyNumberFormat="1" applyFont="1" applyFill="1" applyBorder="1" applyAlignment="1" applyProtection="1">
      <alignment horizontal="center"/>
    </xf>
    <xf numFmtId="0" fontId="9" fillId="25" borderId="55" xfId="2" applyNumberFormat="1" applyFont="1" applyFill="1" applyBorder="1" applyAlignment="1" applyProtection="1">
      <alignment horizontal="center"/>
      <protection locked="0"/>
    </xf>
    <xf numFmtId="0" fontId="9" fillId="0" borderId="49" xfId="2" applyFont="1" applyFill="1" applyBorder="1" applyAlignment="1">
      <alignment horizontal="center"/>
    </xf>
    <xf numFmtId="0" fontId="11" fillId="19" borderId="28" xfId="2" applyNumberFormat="1" applyFont="1" applyFill="1" applyBorder="1" applyAlignment="1" applyProtection="1">
      <alignment horizontal="center"/>
      <protection locked="0"/>
    </xf>
    <xf numFmtId="165" fontId="9" fillId="16" borderId="10" xfId="2" quotePrefix="1" applyNumberFormat="1" applyFont="1" applyFill="1" applyBorder="1" applyAlignment="1" applyProtection="1">
      <alignment horizontal="center"/>
    </xf>
    <xf numFmtId="0" fontId="9" fillId="19" borderId="21" xfId="2" applyNumberFormat="1" applyFont="1" applyFill="1" applyBorder="1" applyAlignment="1" applyProtection="1">
      <alignment horizontal="center"/>
      <protection locked="0"/>
    </xf>
    <xf numFmtId="0" fontId="9" fillId="19" borderId="10" xfId="2" applyNumberFormat="1" applyFont="1" applyFill="1" applyBorder="1" applyAlignment="1" applyProtection="1">
      <alignment horizontal="center"/>
      <protection locked="0"/>
    </xf>
    <xf numFmtId="49" fontId="9" fillId="0" borderId="8" xfId="0" applyNumberFormat="1" applyFont="1" applyFill="1" applyBorder="1" applyAlignment="1">
      <alignment horizontal="center"/>
    </xf>
    <xf numFmtId="49" fontId="9" fillId="0" borderId="9" xfId="0" applyNumberFormat="1" applyFont="1" applyFill="1" applyBorder="1" applyAlignment="1">
      <alignment horizontal="center"/>
    </xf>
    <xf numFmtId="0" fontId="9" fillId="16" borderId="10" xfId="2" quotePrefix="1" applyNumberFormat="1" applyFont="1" applyFill="1" applyBorder="1" applyAlignment="1" applyProtection="1">
      <alignment horizontal="center"/>
      <protection locked="0"/>
    </xf>
    <xf numFmtId="165" fontId="23" fillId="20" borderId="28" xfId="2" quotePrefix="1" applyNumberFormat="1" applyFont="1" applyFill="1" applyBorder="1" applyAlignment="1" applyProtection="1">
      <alignment horizontal="center"/>
    </xf>
    <xf numFmtId="0" fontId="21" fillId="32" borderId="10" xfId="2" applyNumberFormat="1" applyFont="1" applyFill="1" applyBorder="1" applyAlignment="1" applyProtection="1">
      <alignment horizontal="center"/>
      <protection locked="0"/>
    </xf>
    <xf numFmtId="0" fontId="9" fillId="16" borderId="22" xfId="2" applyNumberFormat="1" applyFont="1" applyFill="1" applyBorder="1" applyAlignment="1" applyProtection="1">
      <alignment horizontal="center"/>
      <protection locked="0"/>
    </xf>
    <xf numFmtId="0" fontId="15" fillId="18" borderId="21" xfId="2" applyNumberFormat="1" applyFont="1" applyFill="1" applyBorder="1" applyAlignment="1" applyProtection="1">
      <alignment horizontal="center"/>
      <protection locked="0"/>
    </xf>
    <xf numFmtId="0" fontId="9" fillId="0" borderId="51" xfId="2" applyNumberFormat="1" applyFont="1" applyFill="1" applyBorder="1" applyAlignment="1" applyProtection="1">
      <alignment horizontal="center"/>
      <protection locked="0"/>
    </xf>
    <xf numFmtId="0" fontId="9" fillId="16" borderId="48" xfId="2" applyNumberFormat="1" applyFont="1" applyFill="1" applyBorder="1" applyAlignment="1" applyProtection="1">
      <alignment horizontal="center"/>
      <protection locked="0"/>
    </xf>
    <xf numFmtId="0" fontId="9" fillId="0" borderId="48" xfId="0" applyFont="1" applyFill="1" applyBorder="1" applyAlignment="1" applyProtection="1">
      <alignment horizontal="center"/>
      <protection locked="0"/>
    </xf>
    <xf numFmtId="0" fontId="9" fillId="10" borderId="21" xfId="2" applyNumberFormat="1" applyFont="1" applyFill="1" applyBorder="1" applyAlignment="1" applyProtection="1">
      <alignment horizontal="center"/>
      <protection locked="0"/>
    </xf>
    <xf numFmtId="165" fontId="6" fillId="0" borderId="22" xfId="2" quotePrefix="1" applyNumberFormat="1" applyFont="1" applyFill="1" applyBorder="1" applyAlignment="1" applyProtection="1">
      <alignment horizontal="center"/>
    </xf>
    <xf numFmtId="0" fontId="9" fillId="18" borderId="54" xfId="2" applyNumberFormat="1" applyFont="1" applyFill="1" applyBorder="1" applyAlignment="1" applyProtection="1">
      <alignment horizontal="center"/>
    </xf>
    <xf numFmtId="0" fontId="23" fillId="19" borderId="21" xfId="2" applyNumberFormat="1" applyFont="1" applyFill="1" applyBorder="1" applyAlignment="1" applyProtection="1">
      <alignment horizontal="center"/>
      <protection locked="0"/>
    </xf>
    <xf numFmtId="0" fontId="9" fillId="32" borderId="60" xfId="2" quotePrefix="1" applyNumberFormat="1" applyFont="1" applyFill="1" applyBorder="1" applyAlignment="1" applyProtection="1">
      <alignment horizontal="center"/>
    </xf>
    <xf numFmtId="165" fontId="9" fillId="16" borderId="55" xfId="2" quotePrefix="1" applyNumberFormat="1" applyFont="1" applyFill="1" applyBorder="1" applyAlignment="1" applyProtection="1">
      <alignment horizontal="center"/>
    </xf>
    <xf numFmtId="0" fontId="9" fillId="16" borderId="21" xfId="2" quotePrefix="1" applyNumberFormat="1" applyFont="1" applyFill="1" applyBorder="1" applyAlignment="1" applyProtection="1">
      <alignment horizontal="center"/>
      <protection locked="0"/>
    </xf>
    <xf numFmtId="0" fontId="9" fillId="16" borderId="55" xfId="2" applyNumberFormat="1" applyFont="1" applyFill="1" applyBorder="1" applyAlignment="1" applyProtection="1">
      <alignment horizontal="center"/>
      <protection locked="0"/>
    </xf>
    <xf numFmtId="165" fontId="11" fillId="20" borderId="56" xfId="2" quotePrefix="1" applyNumberFormat="1" applyFont="1" applyFill="1" applyBorder="1" applyAlignment="1" applyProtection="1">
      <alignment horizontal="center"/>
    </xf>
    <xf numFmtId="165" fontId="9" fillId="18" borderId="55" xfId="2" quotePrefix="1" applyNumberFormat="1" applyFont="1" applyFill="1" applyBorder="1" applyAlignment="1" applyProtection="1">
      <alignment horizontal="center"/>
    </xf>
    <xf numFmtId="165" fontId="9" fillId="18" borderId="10" xfId="2" quotePrefix="1" applyNumberFormat="1" applyFont="1" applyFill="1" applyBorder="1" applyAlignment="1" applyProtection="1">
      <alignment horizontal="center"/>
    </xf>
    <xf numFmtId="49" fontId="11" fillId="22" borderId="63" xfId="2" quotePrefix="1" applyNumberFormat="1" applyFont="1" applyFill="1" applyBorder="1" applyAlignment="1">
      <alignment horizontal="center"/>
    </xf>
    <xf numFmtId="165" fontId="9" fillId="0" borderId="23" xfId="2" quotePrefix="1" applyNumberFormat="1" applyFont="1" applyFill="1" applyBorder="1" applyAlignment="1" applyProtection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65" fontId="9" fillId="25" borderId="61" xfId="2" quotePrefix="1" applyNumberFormat="1" applyFont="1" applyFill="1" applyBorder="1" applyAlignment="1" applyProtection="1">
      <alignment horizontal="center"/>
    </xf>
    <xf numFmtId="0" fontId="9" fillId="33" borderId="61" xfId="2" applyNumberFormat="1" applyFont="1" applyFill="1" applyBorder="1" applyAlignment="1" applyProtection="1">
      <alignment horizontal="center"/>
      <protection locked="0"/>
    </xf>
    <xf numFmtId="0" fontId="13" fillId="18" borderId="54" xfId="2" applyNumberFormat="1" applyFont="1" applyFill="1" applyBorder="1" applyAlignment="1" applyProtection="1">
      <alignment horizontal="center"/>
    </xf>
    <xf numFmtId="0" fontId="9" fillId="10" borderId="10" xfId="2" quotePrefix="1" applyNumberFormat="1" applyFont="1" applyFill="1" applyBorder="1" applyAlignment="1" applyProtection="1">
      <alignment horizontal="center"/>
      <protection locked="0"/>
    </xf>
    <xf numFmtId="165" fontId="9" fillId="23" borderId="22" xfId="2" quotePrefix="1" applyNumberFormat="1" applyFont="1" applyFill="1" applyBorder="1" applyAlignment="1" applyProtection="1">
      <alignment horizontal="center"/>
    </xf>
    <xf numFmtId="165" fontId="9" fillId="23" borderId="28" xfId="2" quotePrefix="1" applyNumberFormat="1" applyFont="1" applyFill="1" applyBorder="1" applyAlignment="1" applyProtection="1">
      <alignment horizontal="center"/>
    </xf>
    <xf numFmtId="0" fontId="9" fillId="13" borderId="55" xfId="2" applyNumberFormat="1" applyFont="1" applyFill="1" applyBorder="1" applyAlignment="1" applyProtection="1">
      <alignment horizontal="center"/>
      <protection locked="0"/>
    </xf>
    <xf numFmtId="165" fontId="9" fillId="25" borderId="55" xfId="2" quotePrefix="1" applyNumberFormat="1" applyFont="1" applyFill="1" applyBorder="1" applyAlignment="1" applyProtection="1">
      <alignment horizontal="center"/>
    </xf>
    <xf numFmtId="0" fontId="9" fillId="13" borderId="10" xfId="2" applyNumberFormat="1" applyFont="1" applyFill="1" applyBorder="1" applyAlignment="1" applyProtection="1">
      <alignment horizontal="center" vertical="center"/>
      <protection locked="0"/>
    </xf>
    <xf numFmtId="0" fontId="9" fillId="10" borderId="61" xfId="2" applyNumberFormat="1" applyFont="1" applyFill="1" applyBorder="1" applyAlignment="1" applyProtection="1">
      <alignment horizontal="center"/>
      <protection locked="0"/>
    </xf>
    <xf numFmtId="0" fontId="9" fillId="27" borderId="48" xfId="2" applyNumberFormat="1" applyFont="1" applyFill="1" applyBorder="1" applyAlignment="1" applyProtection="1">
      <alignment horizontal="center"/>
      <protection locked="0"/>
    </xf>
    <xf numFmtId="0" fontId="9" fillId="27" borderId="23" xfId="2" applyNumberFormat="1" applyFont="1" applyFill="1" applyBorder="1" applyAlignment="1" applyProtection="1">
      <alignment horizontal="center"/>
      <protection locked="0"/>
    </xf>
    <xf numFmtId="0" fontId="11" fillId="37" borderId="21" xfId="2" applyNumberFormat="1" applyFont="1" applyFill="1" applyBorder="1" applyAlignment="1" applyProtection="1">
      <alignment horizontal="center"/>
      <protection locked="0"/>
    </xf>
    <xf numFmtId="0" fontId="11" fillId="37" borderId="10" xfId="2" applyNumberFormat="1" applyFont="1" applyFill="1" applyBorder="1" applyAlignment="1" applyProtection="1">
      <alignment horizontal="center"/>
      <protection locked="0"/>
    </xf>
    <xf numFmtId="0" fontId="9" fillId="23" borderId="60" xfId="2" applyNumberFormat="1" applyFont="1" applyFill="1" applyBorder="1" applyAlignment="1" applyProtection="1">
      <alignment horizontal="center"/>
    </xf>
    <xf numFmtId="0" fontId="9" fillId="23" borderId="20" xfId="2" applyFont="1" applyFill="1" applyBorder="1" applyAlignment="1">
      <alignment horizontal="center"/>
    </xf>
    <xf numFmtId="0" fontId="9" fillId="23" borderId="13" xfId="2" applyNumberFormat="1" applyFont="1" applyFill="1" applyBorder="1" applyAlignment="1" applyProtection="1">
      <alignment horizontal="center"/>
    </xf>
    <xf numFmtId="0" fontId="6" fillId="27" borderId="21" xfId="2" applyNumberFormat="1" applyFont="1" applyFill="1" applyBorder="1" applyAlignment="1" applyProtection="1">
      <alignment horizontal="center"/>
      <protection locked="0"/>
    </xf>
    <xf numFmtId="0" fontId="6" fillId="27" borderId="10" xfId="2" applyNumberFormat="1" applyFont="1" applyFill="1" applyBorder="1" applyAlignment="1" applyProtection="1">
      <alignment horizontal="center"/>
      <protection locked="0"/>
    </xf>
    <xf numFmtId="0" fontId="9" fillId="25" borderId="21" xfId="2" quotePrefix="1" applyNumberFormat="1" applyFont="1" applyFill="1" applyBorder="1" applyAlignment="1" applyProtection="1">
      <alignment horizontal="center"/>
      <protection locked="0"/>
    </xf>
    <xf numFmtId="0" fontId="9" fillId="25" borderId="10" xfId="2" quotePrefix="1" applyNumberFormat="1" applyFont="1" applyFill="1" applyBorder="1" applyAlignment="1" applyProtection="1">
      <alignment horizontal="center"/>
      <protection locked="0"/>
    </xf>
    <xf numFmtId="0" fontId="9" fillId="33" borderId="10" xfId="2" quotePrefix="1" applyNumberFormat="1" applyFont="1" applyFill="1" applyBorder="1" applyAlignment="1" applyProtection="1">
      <alignment horizontal="center"/>
      <protection locked="0"/>
    </xf>
    <xf numFmtId="0" fontId="11" fillId="20" borderId="23" xfId="2" applyNumberFormat="1" applyFont="1" applyFill="1" applyBorder="1" applyAlignment="1" applyProtection="1">
      <alignment horizontal="center"/>
      <protection locked="0"/>
    </xf>
    <xf numFmtId="0" fontId="9" fillId="32" borderId="63" xfId="2" quotePrefix="1" applyFont="1" applyFill="1" applyBorder="1" applyAlignment="1">
      <alignment horizontal="center"/>
    </xf>
    <xf numFmtId="0" fontId="9" fillId="32" borderId="64" xfId="2" quotePrefix="1" applyFont="1" applyFill="1" applyBorder="1" applyAlignment="1">
      <alignment horizontal="center"/>
    </xf>
    <xf numFmtId="0" fontId="9" fillId="13" borderId="0" xfId="2" applyNumberFormat="1" applyFont="1" applyFill="1" applyBorder="1" applyAlignment="1" applyProtection="1">
      <alignment horizontal="center"/>
      <protection locked="0"/>
    </xf>
    <xf numFmtId="0" fontId="9" fillId="35" borderId="10" xfId="2" applyNumberFormat="1" applyFont="1" applyFill="1" applyBorder="1" applyAlignment="1" applyProtection="1">
      <alignment horizontal="center"/>
      <protection locked="0"/>
    </xf>
    <xf numFmtId="0" fontId="21" fillId="18" borderId="21" xfId="2" applyNumberFormat="1" applyFont="1" applyFill="1" applyBorder="1" applyAlignment="1" applyProtection="1">
      <alignment horizontal="center"/>
      <protection locked="0"/>
    </xf>
    <xf numFmtId="0" fontId="9" fillId="33" borderId="55" xfId="2" applyNumberFormat="1" applyFont="1" applyFill="1" applyBorder="1" applyAlignment="1" applyProtection="1">
      <alignment horizontal="center"/>
      <protection locked="0"/>
    </xf>
    <xf numFmtId="165" fontId="9" fillId="25" borderId="10" xfId="2" quotePrefix="1" applyNumberFormat="1" applyFont="1" applyFill="1" applyBorder="1" applyAlignment="1" applyProtection="1">
      <alignment horizontal="center"/>
    </xf>
    <xf numFmtId="165" fontId="9" fillId="13" borderId="22" xfId="2" quotePrefix="1" applyNumberFormat="1" applyFont="1" applyFill="1" applyBorder="1" applyAlignment="1" applyProtection="1">
      <alignment horizontal="center"/>
    </xf>
    <xf numFmtId="0" fontId="9" fillId="0" borderId="4" xfId="0" applyFont="1" applyFill="1" applyBorder="1" applyAlignment="1">
      <alignment horizontal="center"/>
    </xf>
    <xf numFmtId="0" fontId="6" fillId="0" borderId="8" xfId="0" applyFont="1" applyFill="1" applyBorder="1" applyAlignment="1" applyProtection="1">
      <alignment horizontal="center" vertical="center"/>
      <protection locked="0"/>
    </xf>
    <xf numFmtId="165" fontId="9" fillId="10" borderId="22" xfId="2" quotePrefix="1" applyNumberFormat="1" applyFont="1" applyFill="1" applyBorder="1" applyAlignment="1" applyProtection="1">
      <alignment horizontal="center"/>
    </xf>
    <xf numFmtId="165" fontId="7" fillId="9" borderId="22" xfId="2" quotePrefix="1" applyNumberFormat="1" applyFont="1" applyFill="1" applyBorder="1" applyAlignment="1" applyProtection="1">
      <alignment horizontal="center"/>
    </xf>
    <xf numFmtId="165" fontId="9" fillId="10" borderId="28" xfId="2" quotePrefix="1" applyNumberFormat="1" applyFont="1" applyFill="1" applyBorder="1" applyAlignment="1" applyProtection="1">
      <alignment horizontal="center"/>
    </xf>
    <xf numFmtId="0" fontId="9" fillId="0" borderId="3" xfId="0" applyFont="1" applyBorder="1"/>
    <xf numFmtId="0" fontId="9" fillId="33" borderId="23" xfId="2" applyNumberFormat="1" applyFont="1" applyFill="1" applyBorder="1" applyAlignment="1" applyProtection="1">
      <alignment horizontal="center"/>
      <protection locked="0"/>
    </xf>
    <xf numFmtId="0" fontId="9" fillId="0" borderId="29" xfId="0" applyFont="1" applyFill="1" applyBorder="1"/>
    <xf numFmtId="0" fontId="15" fillId="0" borderId="10" xfId="2" applyNumberFormat="1" applyFont="1" applyFill="1" applyBorder="1" applyAlignment="1" applyProtection="1">
      <alignment horizontal="center"/>
      <protection locked="0"/>
    </xf>
    <xf numFmtId="0" fontId="9" fillId="18" borderId="20" xfId="2" quotePrefix="1" applyFont="1" applyFill="1" applyBorder="1" applyAlignment="1">
      <alignment horizontal="center"/>
    </xf>
    <xf numFmtId="0" fontId="9" fillId="18" borderId="13" xfId="2" quotePrefix="1" applyNumberFormat="1" applyFont="1" applyFill="1" applyBorder="1" applyAlignment="1" applyProtection="1">
      <alignment horizontal="center"/>
    </xf>
    <xf numFmtId="0" fontId="21" fillId="0" borderId="10" xfId="2" applyNumberFormat="1" applyFont="1" applyFill="1" applyBorder="1" applyAlignment="1" applyProtection="1">
      <alignment horizontal="center"/>
      <protection locked="0"/>
    </xf>
    <xf numFmtId="0" fontId="9" fillId="0" borderId="63" xfId="0" applyFont="1" applyFill="1" applyBorder="1" applyAlignment="1">
      <alignment horizontal="center"/>
    </xf>
    <xf numFmtId="0" fontId="9" fillId="38" borderId="21" xfId="2" applyNumberFormat="1" applyFont="1" applyFill="1" applyBorder="1" applyAlignment="1" applyProtection="1">
      <alignment horizontal="center"/>
      <protection locked="0"/>
    </xf>
    <xf numFmtId="0" fontId="9" fillId="38" borderId="48" xfId="2" applyNumberFormat="1" applyFont="1" applyFill="1" applyBorder="1" applyAlignment="1" applyProtection="1">
      <alignment horizontal="center"/>
      <protection locked="0"/>
    </xf>
    <xf numFmtId="0" fontId="6" fillId="38" borderId="34" xfId="0" applyFont="1" applyFill="1" applyBorder="1" applyAlignment="1" applyProtection="1">
      <alignment horizontal="center"/>
      <protection locked="0"/>
    </xf>
    <xf numFmtId="0" fontId="9" fillId="38" borderId="27" xfId="0" applyFont="1" applyFill="1" applyBorder="1"/>
    <xf numFmtId="0" fontId="6" fillId="0" borderId="3" xfId="0" applyFont="1" applyFill="1" applyBorder="1" applyAlignment="1">
      <alignment vertical="center"/>
    </xf>
    <xf numFmtId="0" fontId="11" fillId="0" borderId="0" xfId="0" applyFont="1" applyFill="1" applyBorder="1" applyProtection="1"/>
    <xf numFmtId="0" fontId="7" fillId="22" borderId="63" xfId="2" quotePrefix="1" applyFont="1" applyFill="1" applyBorder="1" applyAlignment="1">
      <alignment horizontal="center"/>
    </xf>
    <xf numFmtId="0" fontId="7" fillId="22" borderId="64" xfId="2" quotePrefix="1" applyFont="1" applyFill="1" applyBorder="1" applyAlignment="1">
      <alignment horizontal="center"/>
    </xf>
    <xf numFmtId="0" fontId="7" fillId="19" borderId="21" xfId="2" applyNumberFormat="1" applyFont="1" applyFill="1" applyBorder="1" applyAlignment="1" applyProtection="1">
      <alignment horizontal="center"/>
      <protection locked="0"/>
    </xf>
    <xf numFmtId="0" fontId="7" fillId="19" borderId="10" xfId="2" applyNumberFormat="1" applyFont="1" applyFill="1" applyBorder="1" applyAlignment="1" applyProtection="1">
      <alignment horizontal="center"/>
      <protection locked="0"/>
    </xf>
    <xf numFmtId="0" fontId="6" fillId="16" borderId="28" xfId="2" applyNumberFormat="1" applyFont="1" applyFill="1" applyBorder="1" applyAlignment="1" applyProtection="1">
      <alignment horizontal="center"/>
      <protection locked="0"/>
    </xf>
    <xf numFmtId="0" fontId="7" fillId="20" borderId="21" xfId="2" applyNumberFormat="1" applyFont="1" applyFill="1" applyBorder="1" applyAlignment="1" applyProtection="1">
      <alignment horizontal="center"/>
      <protection locked="0"/>
    </xf>
    <xf numFmtId="0" fontId="7" fillId="20" borderId="10" xfId="2" applyNumberFormat="1" applyFont="1" applyFill="1" applyBorder="1" applyAlignment="1" applyProtection="1">
      <alignment horizontal="center"/>
      <protection locked="0"/>
    </xf>
    <xf numFmtId="0" fontId="15" fillId="19" borderId="21" xfId="2" applyNumberFormat="1" applyFont="1" applyFill="1" applyBorder="1" applyAlignment="1" applyProtection="1">
      <alignment horizontal="center"/>
      <protection locked="0"/>
    </xf>
    <xf numFmtId="0" fontId="7" fillId="20" borderId="55" xfId="2" applyNumberFormat="1" applyFont="1" applyFill="1" applyBorder="1" applyAlignment="1" applyProtection="1">
      <alignment horizontal="center"/>
      <protection locked="0"/>
    </xf>
    <xf numFmtId="0" fontId="6" fillId="35" borderId="21" xfId="2" applyNumberFormat="1" applyFont="1" applyFill="1" applyBorder="1" applyAlignment="1" applyProtection="1">
      <alignment horizontal="center"/>
      <protection locked="0"/>
    </xf>
    <xf numFmtId="0" fontId="6" fillId="35" borderId="10" xfId="2" applyNumberFormat="1" applyFont="1" applyFill="1" applyBorder="1" applyAlignment="1" applyProtection="1">
      <alignment horizontal="center"/>
      <protection locked="0"/>
    </xf>
    <xf numFmtId="0" fontId="6" fillId="32" borderId="21" xfId="2" quotePrefix="1" applyNumberFormat="1" applyFont="1" applyFill="1" applyBorder="1" applyAlignment="1" applyProtection="1">
      <alignment horizont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/>
      <protection locked="0"/>
    </xf>
    <xf numFmtId="0" fontId="6" fillId="27" borderId="21" xfId="2" applyNumberFormat="1" applyFont="1" applyFill="1" applyBorder="1" applyAlignment="1" applyProtection="1">
      <alignment horizontal="center" vertical="center"/>
      <protection locked="0"/>
    </xf>
    <xf numFmtId="0" fontId="6" fillId="27" borderId="10" xfId="2" applyNumberFormat="1" applyFont="1" applyFill="1" applyBorder="1" applyAlignment="1" applyProtection="1">
      <alignment horizontal="center" vertical="center"/>
      <protection locked="0"/>
    </xf>
    <xf numFmtId="0" fontId="6" fillId="32" borderId="55" xfId="2" quotePrefix="1" applyNumberFormat="1" applyFont="1" applyFill="1" applyBorder="1" applyAlignment="1" applyProtection="1">
      <alignment horizontal="center"/>
      <protection locked="0"/>
    </xf>
    <xf numFmtId="0" fontId="7" fillId="22" borderId="48" xfId="2" quotePrefix="1" applyNumberFormat="1" applyFont="1" applyFill="1" applyBorder="1" applyAlignment="1" applyProtection="1">
      <alignment horizontal="center"/>
      <protection locked="0"/>
    </xf>
    <xf numFmtId="0" fontId="7" fillId="22" borderId="10" xfId="2" quotePrefix="1" applyNumberFormat="1" applyFont="1" applyFill="1" applyBorder="1" applyAlignment="1" applyProtection="1">
      <alignment horizontal="center"/>
      <protection locked="0"/>
    </xf>
    <xf numFmtId="0" fontId="6" fillId="32" borderId="48" xfId="2" quotePrefix="1" applyNumberFormat="1" applyFont="1" applyFill="1" applyBorder="1" applyAlignment="1" applyProtection="1">
      <alignment horizontal="center" vertic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 vertical="center"/>
      <protection locked="0"/>
    </xf>
    <xf numFmtId="0" fontId="6" fillId="16" borderId="22" xfId="2" applyNumberFormat="1" applyFont="1" applyFill="1" applyBorder="1" applyAlignment="1" applyProtection="1">
      <alignment horizontal="center"/>
      <protection locked="0"/>
    </xf>
    <xf numFmtId="0" fontId="7" fillId="20" borderId="48" xfId="2" applyNumberFormat="1" applyFont="1" applyFill="1" applyBorder="1" applyAlignment="1" applyProtection="1">
      <alignment horizontal="center"/>
      <protection locked="0"/>
    </xf>
    <xf numFmtId="0" fontId="7" fillId="20" borderId="23" xfId="2" applyNumberFormat="1" applyFont="1" applyFill="1" applyBorder="1" applyAlignment="1" applyProtection="1">
      <alignment horizontal="center"/>
      <protection locked="0"/>
    </xf>
    <xf numFmtId="0" fontId="21" fillId="0" borderId="21" xfId="2" applyNumberFormat="1" applyFont="1" applyFill="1" applyBorder="1" applyAlignment="1" applyProtection="1">
      <alignment horizontal="center"/>
      <protection locked="0"/>
    </xf>
    <xf numFmtId="0" fontId="9" fillId="32" borderId="48" xfId="0" applyFont="1" applyFill="1" applyBorder="1" applyAlignment="1" applyProtection="1">
      <alignment horizontal="center"/>
      <protection locked="0"/>
    </xf>
    <xf numFmtId="0" fontId="21" fillId="0" borderId="48" xfId="2" applyNumberFormat="1" applyFont="1" applyFill="1" applyBorder="1" applyAlignment="1" applyProtection="1">
      <alignment horizontal="center"/>
      <protection locked="0"/>
    </xf>
    <xf numFmtId="165" fontId="21" fillId="0" borderId="61" xfId="2" quotePrefix="1" applyNumberFormat="1" applyFont="1" applyFill="1" applyBorder="1" applyAlignment="1" applyProtection="1">
      <alignment horizontal="center"/>
    </xf>
    <xf numFmtId="0" fontId="6" fillId="27" borderId="48" xfId="2" applyNumberFormat="1" applyFont="1" applyFill="1" applyBorder="1" applyAlignment="1" applyProtection="1">
      <alignment horizontal="center"/>
      <protection locked="0"/>
    </xf>
    <xf numFmtId="0" fontId="6" fillId="16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/>
      <protection locked="0"/>
    </xf>
    <xf numFmtId="165" fontId="9" fillId="18" borderId="56" xfId="2" quotePrefix="1" applyNumberFormat="1" applyFont="1" applyFill="1" applyBorder="1" applyAlignment="1" applyProtection="1">
      <alignment horizontal="center"/>
    </xf>
    <xf numFmtId="0" fontId="6" fillId="31" borderId="48" xfId="2" applyNumberFormat="1" applyFont="1" applyFill="1" applyBorder="1" applyAlignment="1" applyProtection="1">
      <alignment horizontal="center"/>
      <protection locked="0"/>
    </xf>
    <xf numFmtId="0" fontId="6" fillId="31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 vertical="center"/>
      <protection locked="0"/>
    </xf>
    <xf numFmtId="0" fontId="6" fillId="16" borderId="48" xfId="2" applyNumberFormat="1" applyFont="1" applyFill="1" applyBorder="1" applyAlignment="1" applyProtection="1">
      <alignment horizontal="center"/>
      <protection locked="0"/>
    </xf>
    <xf numFmtId="0" fontId="7" fillId="19" borderId="48" xfId="2" applyNumberFormat="1" applyFont="1" applyFill="1" applyBorder="1" applyAlignment="1" applyProtection="1">
      <alignment horizontal="center"/>
      <protection locked="0"/>
    </xf>
    <xf numFmtId="0" fontId="7" fillId="19" borderId="21" xfId="2" applyNumberFormat="1" applyFont="1" applyFill="1" applyBorder="1" applyAlignment="1" applyProtection="1">
      <alignment horizontal="center" vertical="center"/>
      <protection locked="0"/>
    </xf>
    <xf numFmtId="0" fontId="7" fillId="20" borderId="21" xfId="2" applyNumberFormat="1" applyFont="1" applyFill="1" applyBorder="1" applyAlignment="1" applyProtection="1">
      <alignment horizontal="center" vertical="center"/>
      <protection locked="0"/>
    </xf>
    <xf numFmtId="0" fontId="13" fillId="0" borderId="20" xfId="2" applyFont="1" applyFill="1" applyBorder="1" applyAlignment="1">
      <alignment horizontal="center"/>
    </xf>
    <xf numFmtId="165" fontId="11" fillId="37" borderId="55" xfId="2" quotePrefix="1" applyNumberFormat="1" applyFont="1" applyFill="1" applyBorder="1" applyAlignment="1" applyProtection="1">
      <alignment horizontal="center"/>
    </xf>
    <xf numFmtId="165" fontId="11" fillId="37" borderId="10" xfId="2" quotePrefix="1" applyNumberFormat="1" applyFont="1" applyFill="1" applyBorder="1" applyAlignment="1" applyProtection="1">
      <alignment horizontal="center"/>
    </xf>
    <xf numFmtId="0" fontId="6" fillId="27" borderId="22" xfId="2" applyNumberFormat="1" applyFont="1" applyFill="1" applyBorder="1" applyAlignment="1" applyProtection="1">
      <alignment horizontal="center"/>
      <protection locked="0"/>
    </xf>
    <xf numFmtId="0" fontId="6" fillId="27" borderId="55" xfId="2" applyNumberFormat="1" applyFont="1" applyFill="1" applyBorder="1" applyAlignment="1" applyProtection="1">
      <alignment horizontal="center"/>
      <protection locked="0"/>
    </xf>
    <xf numFmtId="165" fontId="6" fillId="27" borderId="22" xfId="2" quotePrefix="1" applyNumberFormat="1" applyFont="1" applyFill="1" applyBorder="1" applyAlignment="1" applyProtection="1">
      <alignment horizontal="center"/>
    </xf>
    <xf numFmtId="165" fontId="6" fillId="27" borderId="28" xfId="2" quotePrefix="1" applyNumberFormat="1" applyFont="1" applyFill="1" applyBorder="1" applyAlignment="1" applyProtection="1">
      <alignment horizontal="center"/>
    </xf>
    <xf numFmtId="0" fontId="6" fillId="27" borderId="28" xfId="2" applyNumberFormat="1" applyFont="1" applyFill="1" applyBorder="1" applyAlignment="1" applyProtection="1">
      <alignment horizontal="center"/>
      <protection locked="0"/>
    </xf>
    <xf numFmtId="0" fontId="15" fillId="0" borderId="50" xfId="2" applyNumberFormat="1" applyFont="1" applyFill="1" applyBorder="1" applyAlignment="1" applyProtection="1">
      <alignment horizontal="center"/>
      <protection locked="0"/>
    </xf>
    <xf numFmtId="165" fontId="21" fillId="0" borderId="22" xfId="2" quotePrefix="1" applyNumberFormat="1" applyFont="1" applyFill="1" applyBorder="1" applyAlignment="1" applyProtection="1">
      <alignment horizontal="center"/>
    </xf>
    <xf numFmtId="49" fontId="9" fillId="0" borderId="24" xfId="0" applyNumberFormat="1" applyFont="1" applyBorder="1" applyAlignment="1" applyProtection="1">
      <alignment horizontal="center" vertical="center"/>
      <protection locked="0"/>
    </xf>
    <xf numFmtId="0" fontId="7" fillId="0" borderId="2" xfId="0" applyFont="1" applyBorder="1"/>
    <xf numFmtId="49" fontId="9" fillId="0" borderId="18" xfId="0" applyNumberFormat="1" applyFont="1" applyBorder="1" applyAlignment="1" applyProtection="1">
      <alignment horizontal="center" vertical="center"/>
      <protection locked="0"/>
    </xf>
    <xf numFmtId="0" fontId="11" fillId="20" borderId="55" xfId="2" applyNumberFormat="1" applyFont="1" applyFill="1" applyBorder="1" applyAlignment="1" applyProtection="1">
      <alignment horizontal="center"/>
      <protection locked="0"/>
    </xf>
    <xf numFmtId="0" fontId="9" fillId="0" borderId="1" xfId="1" applyFont="1" applyFill="1" applyBorder="1" applyAlignment="1">
      <alignment horizontal="right" vertical="center" wrapText="1"/>
    </xf>
    <xf numFmtId="0" fontId="9" fillId="13" borderId="56" xfId="2" applyNumberFormat="1" applyFont="1" applyFill="1" applyBorder="1" applyAlignment="1" applyProtection="1">
      <alignment horizontal="center"/>
    </xf>
    <xf numFmtId="0" fontId="9" fillId="0" borderId="56" xfId="2" applyNumberFormat="1" applyFont="1" applyFill="1" applyBorder="1" applyAlignment="1" applyProtection="1">
      <alignment horizontal="center"/>
    </xf>
    <xf numFmtId="49" fontId="9" fillId="0" borderId="5" xfId="0" applyNumberFormat="1" applyFont="1" applyBorder="1" applyAlignment="1" applyProtection="1">
      <alignment horizontal="center" vertical="center"/>
      <protection locked="0"/>
    </xf>
    <xf numFmtId="49" fontId="9" fillId="0" borderId="8" xfId="0" applyNumberFormat="1" applyFont="1" applyBorder="1" applyAlignment="1" applyProtection="1">
      <alignment horizontal="center" vertical="center"/>
      <protection locked="0"/>
    </xf>
    <xf numFmtId="0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76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5" fontId="11" fillId="19" borderId="10" xfId="2" quotePrefix="1" applyNumberFormat="1" applyFont="1" applyFill="1" applyBorder="1" applyAlignment="1" applyProtection="1">
      <alignment horizontal="center"/>
    </xf>
    <xf numFmtId="0" fontId="9" fillId="0" borderId="20" xfId="2" applyNumberFormat="1" applyFont="1" applyFill="1" applyBorder="1" applyAlignment="1" applyProtection="1">
      <alignment horizontal="center"/>
    </xf>
    <xf numFmtId="165" fontId="11" fillId="19" borderId="55" xfId="2" quotePrefix="1" applyNumberFormat="1" applyFont="1" applyFill="1" applyBorder="1" applyAlignment="1" applyProtection="1">
      <alignment horizontal="center"/>
    </xf>
    <xf numFmtId="0" fontId="9" fillId="0" borderId="62" xfId="2" quotePrefix="1" applyNumberFormat="1" applyFont="1" applyFill="1" applyBorder="1" applyAlignment="1" applyProtection="1">
      <alignment horizontal="center"/>
      <protection locked="0"/>
    </xf>
    <xf numFmtId="0" fontId="9" fillId="0" borderId="3" xfId="2" quotePrefix="1" applyNumberFormat="1" applyFont="1" applyFill="1" applyBorder="1" applyAlignment="1" applyProtection="1">
      <alignment horizontal="center"/>
      <protection locked="0"/>
    </xf>
    <xf numFmtId="0" fontId="9" fillId="0" borderId="0" xfId="2" quotePrefix="1" applyNumberFormat="1" applyFont="1" applyFill="1" applyBorder="1" applyAlignment="1" applyProtection="1">
      <alignment horizontal="center"/>
      <protection locked="0"/>
    </xf>
    <xf numFmtId="0" fontId="7" fillId="40" borderId="10" xfId="2" applyNumberFormat="1" applyFont="1" applyFill="1" applyBorder="1" applyAlignment="1" applyProtection="1">
      <alignment horizontal="center"/>
      <protection locked="0"/>
    </xf>
    <xf numFmtId="0" fontId="7" fillId="9" borderId="21" xfId="2" quotePrefix="1" applyNumberFormat="1" applyFont="1" applyFill="1" applyBorder="1" applyAlignment="1" applyProtection="1">
      <alignment horizontal="center"/>
      <protection locked="0"/>
    </xf>
    <xf numFmtId="0" fontId="7" fillId="40" borderId="48" xfId="2" applyNumberFormat="1" applyFont="1" applyFill="1" applyBorder="1" applyAlignment="1" applyProtection="1">
      <alignment horizontal="center"/>
      <protection locked="0"/>
    </xf>
    <xf numFmtId="0" fontId="11" fillId="19" borderId="13" xfId="2" applyNumberFormat="1" applyFont="1" applyFill="1" applyBorder="1" applyAlignment="1" applyProtection="1">
      <alignment horizontal="center"/>
    </xf>
    <xf numFmtId="0" fontId="21" fillId="19" borderId="48" xfId="2" applyNumberFormat="1" applyFont="1" applyFill="1" applyBorder="1" applyAlignment="1" applyProtection="1">
      <alignment horizontal="center"/>
      <protection locked="0"/>
    </xf>
    <xf numFmtId="0" fontId="9" fillId="41" borderId="21" xfId="2" applyNumberFormat="1" applyFont="1" applyFill="1" applyBorder="1" applyAlignment="1" applyProtection="1">
      <alignment horizontal="center"/>
      <protection locked="0"/>
    </xf>
    <xf numFmtId="0" fontId="9" fillId="41" borderId="10" xfId="2" applyNumberFormat="1" applyFont="1" applyFill="1" applyBorder="1" applyAlignment="1" applyProtection="1">
      <alignment horizontal="center"/>
      <protection locked="0"/>
    </xf>
    <xf numFmtId="0" fontId="9" fillId="13" borderId="23" xfId="2" applyNumberFormat="1" applyFont="1" applyFill="1" applyBorder="1" applyAlignment="1" applyProtection="1">
      <alignment horizontal="center"/>
      <protection locked="0"/>
    </xf>
    <xf numFmtId="0" fontId="9" fillId="18" borderId="48" xfId="0" applyFont="1" applyFill="1" applyBorder="1" applyAlignment="1" applyProtection="1">
      <alignment horizontal="center"/>
      <protection locked="0"/>
    </xf>
    <xf numFmtId="0" fontId="21" fillId="22" borderId="63" xfId="2" quotePrefix="1" applyFont="1" applyFill="1" applyBorder="1" applyAlignment="1">
      <alignment horizontal="center"/>
    </xf>
    <xf numFmtId="0" fontId="6" fillId="0" borderId="85" xfId="0" applyFont="1" applyFill="1" applyBorder="1" applyAlignment="1" applyProtection="1">
      <alignment horizontal="center" vertical="center"/>
      <protection locked="0"/>
    </xf>
    <xf numFmtId="0" fontId="6" fillId="0" borderId="86" xfId="0" applyFont="1" applyFill="1" applyBorder="1" applyAlignment="1" applyProtection="1">
      <alignment horizontal="center" vertical="center"/>
      <protection locked="0"/>
    </xf>
    <xf numFmtId="0" fontId="6" fillId="0" borderId="84" xfId="0" applyFont="1" applyFill="1" applyBorder="1" applyAlignment="1" applyProtection="1">
      <alignment horizontal="center" vertical="center"/>
      <protection locked="0"/>
    </xf>
    <xf numFmtId="165" fontId="9" fillId="16" borderId="28" xfId="2" quotePrefix="1" applyNumberFormat="1" applyFont="1" applyFill="1" applyBorder="1" applyAlignment="1" applyProtection="1">
      <alignment horizontal="center"/>
    </xf>
    <xf numFmtId="165" fontId="9" fillId="16" borderId="22" xfId="2" quotePrefix="1" applyNumberFormat="1" applyFont="1" applyFill="1" applyBorder="1" applyAlignment="1" applyProtection="1">
      <alignment horizontal="center"/>
    </xf>
    <xf numFmtId="0" fontId="9" fillId="0" borderId="42" xfId="2" applyNumberFormat="1" applyFont="1" applyFill="1" applyBorder="1" applyAlignment="1" applyProtection="1">
      <alignment horizontal="center"/>
      <protection locked="0"/>
    </xf>
    <xf numFmtId="0" fontId="21" fillId="19" borderId="21" xfId="2" applyNumberFormat="1" applyFont="1" applyFill="1" applyBorder="1" applyAlignment="1" applyProtection="1">
      <alignment horizontal="center"/>
      <protection locked="0"/>
    </xf>
    <xf numFmtId="0" fontId="9" fillId="18" borderId="20" xfId="2" applyNumberFormat="1" applyFont="1" applyFill="1" applyBorder="1" applyAlignment="1" applyProtection="1">
      <alignment horizontal="center"/>
    </xf>
    <xf numFmtId="49" fontId="9" fillId="0" borderId="8" xfId="0" applyNumberFormat="1" applyFont="1" applyBorder="1" applyAlignment="1">
      <alignment horizontal="center" vertical="center"/>
    </xf>
    <xf numFmtId="165" fontId="9" fillId="0" borderId="21" xfId="2" quotePrefix="1" applyNumberFormat="1" applyFont="1" applyFill="1" applyBorder="1" applyAlignment="1" applyProtection="1">
      <alignment horizontal="center"/>
    </xf>
    <xf numFmtId="165" fontId="9" fillId="38" borderId="21" xfId="2" quotePrefix="1" applyNumberFormat="1" applyFont="1" applyFill="1" applyBorder="1" applyAlignment="1" applyProtection="1">
      <alignment horizontal="center"/>
    </xf>
    <xf numFmtId="0" fontId="9" fillId="17" borderId="42" xfId="2" applyNumberFormat="1" applyFont="1" applyFill="1" applyBorder="1" applyAlignment="1" applyProtection="1">
      <alignment horizontal="center"/>
      <protection locked="0"/>
    </xf>
    <xf numFmtId="0" fontId="15" fillId="0" borderId="20" xfId="2" applyFont="1" applyFill="1" applyBorder="1" applyAlignment="1">
      <alignment horizontal="center"/>
    </xf>
    <xf numFmtId="0" fontId="9" fillId="0" borderId="7" xfId="2" applyNumberFormat="1" applyFont="1" applyFill="1" applyBorder="1" applyAlignment="1" applyProtection="1">
      <alignment horizontal="center"/>
      <protection locked="0"/>
    </xf>
    <xf numFmtId="0" fontId="15" fillId="18" borderId="48" xfId="2" applyNumberFormat="1" applyFont="1" applyFill="1" applyBorder="1" applyAlignment="1" applyProtection="1">
      <alignment horizontal="center"/>
      <protection locked="0"/>
    </xf>
    <xf numFmtId="0" fontId="9" fillId="10" borderId="5" xfId="2" applyNumberFormat="1" applyFont="1" applyFill="1" applyBorder="1" applyAlignment="1" applyProtection="1">
      <alignment horizontal="center"/>
    </xf>
    <xf numFmtId="0" fontId="9" fillId="10" borderId="23" xfId="2" applyNumberFormat="1" applyFont="1" applyFill="1" applyBorder="1" applyAlignment="1" applyProtection="1">
      <alignment horizontal="center"/>
    </xf>
    <xf numFmtId="0" fontId="15" fillId="18" borderId="60" xfId="2" applyNumberFormat="1" applyFont="1" applyFill="1" applyBorder="1" applyAlignment="1" applyProtection="1">
      <alignment horizontal="center"/>
    </xf>
    <xf numFmtId="0" fontId="15" fillId="0" borderId="28" xfId="2" applyNumberFormat="1" applyFont="1" applyFill="1" applyBorder="1" applyAlignment="1" applyProtection="1">
      <alignment horizontal="center"/>
      <protection locked="0"/>
    </xf>
    <xf numFmtId="0" fontId="15" fillId="0" borderId="3" xfId="2" applyNumberFormat="1" applyFont="1" applyFill="1" applyBorder="1" applyAlignment="1" applyProtection="1">
      <alignment horizontal="center"/>
      <protection locked="0"/>
    </xf>
    <xf numFmtId="0" fontId="9" fillId="10" borderId="23" xfId="2" applyNumberFormat="1" applyFont="1" applyFill="1" applyBorder="1" applyAlignment="1" applyProtection="1">
      <alignment horizontal="center"/>
      <protection locked="0"/>
    </xf>
    <xf numFmtId="0" fontId="6" fillId="13" borderId="36" xfId="0" applyFont="1" applyFill="1" applyBorder="1" applyAlignment="1" applyProtection="1">
      <alignment horizontal="center"/>
      <protection locked="0"/>
    </xf>
    <xf numFmtId="0" fontId="11" fillId="19" borderId="62" xfId="2" applyNumberFormat="1" applyFont="1" applyFill="1" applyBorder="1" applyAlignment="1" applyProtection="1">
      <alignment horizontal="center"/>
      <protection locked="0"/>
    </xf>
    <xf numFmtId="0" fontId="11" fillId="19" borderId="3" xfId="2" applyNumberFormat="1" applyFont="1" applyFill="1" applyBorder="1" applyAlignment="1" applyProtection="1">
      <alignment horizontal="center"/>
      <protection locked="0"/>
    </xf>
    <xf numFmtId="165" fontId="11" fillId="20" borderId="21" xfId="2" quotePrefix="1" applyNumberFormat="1" applyFont="1" applyFill="1" applyBorder="1" applyAlignment="1" applyProtection="1">
      <alignment horizontal="center"/>
    </xf>
    <xf numFmtId="0" fontId="9" fillId="18" borderId="56" xfId="2" applyNumberFormat="1" applyFont="1" applyFill="1" applyBorder="1" applyAlignment="1" applyProtection="1">
      <alignment horizontal="center"/>
    </xf>
    <xf numFmtId="0" fontId="9" fillId="13" borderId="3" xfId="2" applyNumberFormat="1" applyFont="1" applyFill="1" applyBorder="1" applyAlignment="1" applyProtection="1">
      <alignment horizontal="center"/>
      <protection locked="0"/>
    </xf>
    <xf numFmtId="0" fontId="9" fillId="13" borderId="69" xfId="2" applyNumberFormat="1" applyFont="1" applyFill="1" applyBorder="1" applyAlignment="1" applyProtection="1">
      <alignment horizontal="center"/>
      <protection locked="0"/>
    </xf>
    <xf numFmtId="0" fontId="9" fillId="13" borderId="66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  <protection locked="0"/>
    </xf>
    <xf numFmtId="0" fontId="21" fillId="16" borderId="21" xfId="2" applyNumberFormat="1" applyFont="1" applyFill="1" applyBorder="1" applyAlignment="1" applyProtection="1">
      <alignment horizontal="center"/>
      <protection locked="0"/>
    </xf>
    <xf numFmtId="0" fontId="21" fillId="16" borderId="48" xfId="2" applyNumberFormat="1" applyFont="1" applyFill="1" applyBorder="1" applyAlignment="1" applyProtection="1">
      <alignment horizontal="center"/>
      <protection locked="0"/>
    </xf>
    <xf numFmtId="0" fontId="9" fillId="0" borderId="1" xfId="2" applyNumberFormat="1" applyFont="1" applyFill="1" applyBorder="1" applyAlignment="1" applyProtection="1">
      <alignment horizontal="center"/>
      <protection locked="0"/>
    </xf>
    <xf numFmtId="0" fontId="11" fillId="19" borderId="20" xfId="2" applyFont="1" applyFill="1" applyBorder="1" applyAlignment="1">
      <alignment horizontal="center"/>
    </xf>
    <xf numFmtId="0" fontId="9" fillId="18" borderId="48" xfId="2" quotePrefix="1" applyNumberFormat="1" applyFont="1" applyFill="1" applyBorder="1" applyAlignment="1" applyProtection="1">
      <alignment horizontal="center"/>
      <protection locked="0"/>
    </xf>
    <xf numFmtId="0" fontId="6" fillId="13" borderId="21" xfId="2" applyNumberFormat="1" applyFont="1" applyFill="1" applyBorder="1" applyAlignment="1" applyProtection="1">
      <alignment horizontal="center"/>
      <protection locked="0"/>
    </xf>
    <xf numFmtId="0" fontId="6" fillId="13" borderId="10" xfId="2" applyNumberFormat="1" applyFont="1" applyFill="1" applyBorder="1" applyAlignment="1" applyProtection="1">
      <alignment horizontal="center"/>
      <protection locked="0"/>
    </xf>
    <xf numFmtId="0" fontId="9" fillId="32" borderId="51" xfId="2" applyNumberFormat="1" applyFont="1" applyFill="1" applyBorder="1" applyAlignment="1" applyProtection="1">
      <alignment horizontal="center"/>
      <protection locked="0"/>
    </xf>
    <xf numFmtId="0" fontId="6" fillId="38" borderId="35" xfId="0" applyFont="1" applyFill="1" applyBorder="1" applyAlignment="1" applyProtection="1">
      <alignment horizontal="center"/>
      <protection locked="0"/>
    </xf>
    <xf numFmtId="0" fontId="9" fillId="38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0" xfId="2" applyNumberFormat="1" applyFont="1" applyFill="1" applyBorder="1" applyAlignment="1" applyProtection="1">
      <alignment horizontal="center" wrapText="1"/>
      <protection locked="0"/>
    </xf>
    <xf numFmtId="0" fontId="22" fillId="9" borderId="20" xfId="2" applyFont="1" applyFill="1" applyBorder="1" applyAlignment="1">
      <alignment horizontal="center"/>
    </xf>
    <xf numFmtId="0" fontId="22" fillId="9" borderId="21" xfId="2" applyNumberFormat="1" applyFont="1" applyFill="1" applyBorder="1" applyAlignment="1" applyProtection="1">
      <alignment horizontal="center"/>
      <protection locked="0"/>
    </xf>
    <xf numFmtId="0" fontId="22" fillId="9" borderId="13" xfId="2" applyNumberFormat="1" applyFont="1" applyFill="1" applyBorder="1" applyAlignment="1" applyProtection="1">
      <alignment horizontal="center"/>
    </xf>
    <xf numFmtId="0" fontId="22" fillId="9" borderId="10" xfId="2" applyNumberFormat="1" applyFont="1" applyFill="1" applyBorder="1" applyAlignment="1" applyProtection="1">
      <alignment horizontal="center"/>
      <protection locked="0"/>
    </xf>
    <xf numFmtId="0" fontId="9" fillId="29" borderId="10" xfId="2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left" vertical="center"/>
    </xf>
    <xf numFmtId="49" fontId="1" fillId="0" borderId="8" xfId="0" applyNumberFormat="1" applyFont="1" applyBorder="1" applyAlignment="1">
      <alignment horizontal="center"/>
    </xf>
    <xf numFmtId="0" fontId="9" fillId="43" borderId="21" xfId="2" applyNumberFormat="1" applyFont="1" applyFill="1" applyBorder="1" applyAlignment="1" applyProtection="1">
      <alignment horizontal="center"/>
      <protection locked="0"/>
    </xf>
    <xf numFmtId="0" fontId="13" fillId="8" borderId="28" xfId="2" applyNumberFormat="1" applyFont="1" applyFill="1" applyBorder="1" applyAlignment="1" applyProtection="1">
      <alignment horizontal="center"/>
      <protection locked="0"/>
    </xf>
    <xf numFmtId="0" fontId="15" fillId="10" borderId="10" xfId="2" applyNumberFormat="1" applyFont="1" applyFill="1" applyBorder="1" applyAlignment="1" applyProtection="1">
      <alignment horizontal="center"/>
      <protection locked="0"/>
    </xf>
    <xf numFmtId="0" fontId="15" fillId="8" borderId="22" xfId="2" applyNumberFormat="1" applyFont="1" applyFill="1" applyBorder="1" applyAlignment="1" applyProtection="1">
      <alignment horizontal="center"/>
      <protection locked="0"/>
    </xf>
    <xf numFmtId="0" fontId="15" fillId="16" borderId="21" xfId="2" applyNumberFormat="1" applyFont="1" applyFill="1" applyBorder="1" applyAlignment="1" applyProtection="1">
      <alignment horizontal="center"/>
      <protection locked="0"/>
    </xf>
    <xf numFmtId="0" fontId="15" fillId="19" borderId="48" xfId="2" applyNumberFormat="1" applyFont="1" applyFill="1" applyBorder="1" applyAlignment="1" applyProtection="1">
      <alignment horizontal="center"/>
      <protection locked="0"/>
    </xf>
    <xf numFmtId="0" fontId="15" fillId="16" borderId="48" xfId="2" applyNumberFormat="1" applyFont="1" applyFill="1" applyBorder="1" applyAlignment="1" applyProtection="1">
      <alignment horizontal="center"/>
      <protection locked="0"/>
    </xf>
    <xf numFmtId="0" fontId="9" fillId="18" borderId="50" xfId="2" applyNumberFormat="1" applyFont="1" applyFill="1" applyBorder="1" applyAlignment="1" applyProtection="1">
      <alignment horizontal="center"/>
      <protection locked="0"/>
    </xf>
    <xf numFmtId="0" fontId="6" fillId="13" borderId="61" xfId="2" applyNumberFormat="1" applyFont="1" applyFill="1" applyBorder="1" applyAlignment="1" applyProtection="1">
      <alignment horizontal="center"/>
      <protection locked="0"/>
    </xf>
    <xf numFmtId="0" fontId="29" fillId="0" borderId="19" xfId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13" fillId="33" borderId="10" xfId="2" applyNumberFormat="1" applyFont="1" applyFill="1" applyBorder="1" applyAlignment="1" applyProtection="1">
      <alignment horizontal="center"/>
      <protection locked="0"/>
    </xf>
    <xf numFmtId="0" fontId="15" fillId="0" borderId="22" xfId="2" applyNumberFormat="1" applyFont="1" applyFill="1" applyBorder="1" applyAlignment="1" applyProtection="1">
      <alignment horizontal="center"/>
      <protection locked="0"/>
    </xf>
    <xf numFmtId="0" fontId="27" fillId="19" borderId="10" xfId="2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9" fillId="0" borderId="26" xfId="1" quotePrefix="1" applyNumberFormat="1" applyFont="1" applyFill="1" applyBorder="1" applyAlignment="1">
      <alignment horizontal="center" vertical="center" wrapText="1"/>
    </xf>
    <xf numFmtId="49" fontId="9" fillId="0" borderId="9" xfId="1" quotePrefix="1" applyNumberFormat="1" applyFont="1" applyFill="1" applyBorder="1" applyAlignment="1">
      <alignment horizontal="center" vertical="center" wrapText="1"/>
    </xf>
    <xf numFmtId="49" fontId="9" fillId="0" borderId="26" xfId="1" quotePrefix="1" applyNumberFormat="1" applyFont="1" applyBorder="1" applyAlignment="1">
      <alignment horizontal="center" vertical="center" wrapText="1"/>
    </xf>
    <xf numFmtId="49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/>
    <xf numFmtId="49" fontId="11" fillId="0" borderId="0" xfId="0" applyNumberFormat="1" applyFont="1"/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/>
    <xf numFmtId="49" fontId="9" fillId="0" borderId="0" xfId="0" applyNumberFormat="1" applyFont="1" applyFill="1" applyAlignment="1">
      <alignment horizontal="center"/>
    </xf>
    <xf numFmtId="49" fontId="9" fillId="0" borderId="0" xfId="0" applyNumberFormat="1" applyFont="1" applyProtection="1">
      <protection locked="0"/>
    </xf>
    <xf numFmtId="49" fontId="6" fillId="0" borderId="0" xfId="0" applyNumberFormat="1" applyFont="1" applyFill="1" applyProtection="1">
      <protection locked="0"/>
    </xf>
    <xf numFmtId="49" fontId="6" fillId="0" borderId="0" xfId="0" applyNumberFormat="1" applyFont="1" applyFill="1"/>
    <xf numFmtId="49" fontId="6" fillId="0" borderId="0" xfId="0" applyNumberFormat="1" applyFont="1"/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 applyProtection="1">
      <alignment horizontal="center" vertic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 applyProtection="1">
      <protection locked="0"/>
    </xf>
    <xf numFmtId="49" fontId="6" fillId="0" borderId="0" xfId="0" applyNumberFormat="1" applyFont="1" applyAlignment="1">
      <alignment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49" fontId="11" fillId="11" borderId="0" xfId="2" applyNumberFormat="1" applyFont="1" applyFill="1"/>
    <xf numFmtId="49" fontId="11" fillId="0" borderId="0" xfId="0" applyNumberFormat="1" applyFont="1" applyAlignment="1">
      <alignment horizontal="left" vertical="center"/>
    </xf>
    <xf numFmtId="49" fontId="6" fillId="0" borderId="39" xfId="2" applyNumberFormat="1" applyFont="1" applyBorder="1" applyAlignment="1">
      <alignment horizontal="center"/>
    </xf>
    <xf numFmtId="49" fontId="6" fillId="18" borderId="41" xfId="2" applyNumberFormat="1" applyFont="1" applyFill="1" applyBorder="1" applyAlignment="1">
      <alignment horizontal="center"/>
    </xf>
    <xf numFmtId="49" fontId="6" fillId="14" borderId="9" xfId="2" applyNumberFormat="1" applyFont="1" applyFill="1" applyBorder="1" applyAlignment="1">
      <alignment horizontal="left"/>
    </xf>
    <xf numFmtId="49" fontId="6" fillId="14" borderId="7" xfId="2" applyNumberFormat="1" applyFont="1" applyFill="1" applyBorder="1" applyAlignment="1">
      <alignment horizontal="left"/>
    </xf>
    <xf numFmtId="49" fontId="9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9" borderId="39" xfId="2" applyNumberFormat="1" applyFont="1" applyFill="1" applyBorder="1" applyAlignment="1">
      <alignment horizontal="center"/>
    </xf>
    <xf numFmtId="49" fontId="6" fillId="0" borderId="39" xfId="2" applyNumberFormat="1" applyFont="1" applyFill="1" applyBorder="1" applyAlignment="1">
      <alignment horizontal="center"/>
    </xf>
    <xf numFmtId="49" fontId="6" fillId="14" borderId="15" xfId="2" applyNumberFormat="1" applyFont="1" applyFill="1" applyBorder="1" applyAlignment="1">
      <alignment horizontal="left"/>
    </xf>
    <xf numFmtId="49" fontId="6" fillId="10" borderId="39" xfId="2" applyNumberFormat="1" applyFont="1" applyFill="1" applyBorder="1" applyAlignment="1">
      <alignment horizontal="center"/>
    </xf>
    <xf numFmtId="49" fontId="6" fillId="14" borderId="44" xfId="2" applyNumberFormat="1" applyFont="1" applyFill="1" applyBorder="1"/>
    <xf numFmtId="49" fontId="6" fillId="14" borderId="15" xfId="2" applyNumberFormat="1" applyFont="1" applyFill="1" applyBorder="1"/>
    <xf numFmtId="49" fontId="9" fillId="14" borderId="15" xfId="2" applyNumberFormat="1" applyFont="1" applyFill="1" applyBorder="1"/>
    <xf numFmtId="49" fontId="6" fillId="14" borderId="16" xfId="2" applyNumberFormat="1" applyFont="1" applyFill="1" applyBorder="1"/>
    <xf numFmtId="49" fontId="6" fillId="17" borderId="39" xfId="2" applyNumberFormat="1" applyFont="1" applyFill="1" applyBorder="1" applyAlignment="1">
      <alignment horizontal="center"/>
    </xf>
    <xf numFmtId="49" fontId="7" fillId="9" borderId="39" xfId="2" applyNumberFormat="1" applyFont="1" applyFill="1" applyBorder="1" applyAlignment="1">
      <alignment horizontal="center"/>
    </xf>
    <xf numFmtId="49" fontId="6" fillId="14" borderId="16" xfId="2" applyNumberFormat="1" applyFont="1" applyFill="1" applyBorder="1" applyAlignment="1">
      <alignment horizontal="left"/>
    </xf>
    <xf numFmtId="49" fontId="7" fillId="19" borderId="39" xfId="2" applyNumberFormat="1" applyFont="1" applyFill="1" applyBorder="1" applyAlignment="1">
      <alignment horizontal="center"/>
    </xf>
    <xf numFmtId="49" fontId="6" fillId="14" borderId="38" xfId="2" applyNumberFormat="1" applyFont="1" applyFill="1" applyBorder="1" applyAlignment="1">
      <alignment horizontal="left"/>
    </xf>
    <xf numFmtId="49" fontId="6" fillId="14" borderId="14" xfId="2" applyNumberFormat="1" applyFont="1" applyFill="1" applyBorder="1" applyAlignment="1">
      <alignment horizontal="left"/>
    </xf>
    <xf numFmtId="49" fontId="9" fillId="14" borderId="14" xfId="2" applyNumberFormat="1" applyFont="1" applyFill="1" applyBorder="1" applyAlignment="1">
      <alignment horizontal="left"/>
    </xf>
    <xf numFmtId="49" fontId="6" fillId="14" borderId="17" xfId="2" applyNumberFormat="1" applyFont="1" applyFill="1" applyBorder="1" applyAlignment="1">
      <alignment horizontal="left"/>
    </xf>
    <xf numFmtId="49" fontId="6" fillId="12" borderId="45" xfId="2" applyNumberFormat="1" applyFont="1" applyFill="1" applyBorder="1" applyAlignment="1">
      <alignment horizontal="center"/>
    </xf>
    <xf numFmtId="49" fontId="6" fillId="14" borderId="38" xfId="2" applyNumberFormat="1" applyFont="1" applyFill="1" applyBorder="1"/>
    <xf numFmtId="49" fontId="6" fillId="14" borderId="14" xfId="2" applyNumberFormat="1" applyFont="1" applyFill="1" applyBorder="1"/>
    <xf numFmtId="49" fontId="9" fillId="14" borderId="14" xfId="2" applyNumberFormat="1" applyFont="1" applyFill="1" applyBorder="1"/>
    <xf numFmtId="49" fontId="6" fillId="14" borderId="17" xfId="2" applyNumberFormat="1" applyFont="1" applyFill="1" applyBorder="1"/>
    <xf numFmtId="49" fontId="7" fillId="20" borderId="39" xfId="2" applyNumberFormat="1" applyFont="1" applyFill="1" applyBorder="1" applyAlignment="1">
      <alignment horizontal="center"/>
    </xf>
    <xf numFmtId="49" fontId="6" fillId="21" borderId="39" xfId="2" applyNumberFormat="1" applyFont="1" applyFill="1" applyBorder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49" fontId="6" fillId="27" borderId="39" xfId="2" applyNumberFormat="1" applyFont="1" applyFill="1" applyBorder="1" applyAlignment="1">
      <alignment horizontal="center"/>
    </xf>
    <xf numFmtId="49" fontId="6" fillId="29" borderId="12" xfId="2" applyNumberFormat="1" applyFont="1" applyFill="1" applyBorder="1" applyAlignment="1">
      <alignment horizontal="center"/>
    </xf>
    <xf numFmtId="49" fontId="6" fillId="8" borderId="39" xfId="2" applyNumberFormat="1" applyFont="1" applyFill="1" applyBorder="1" applyAlignment="1">
      <alignment horizontal="center"/>
    </xf>
    <xf numFmtId="49" fontId="9" fillId="14" borderId="15" xfId="2" applyNumberFormat="1" applyFont="1" applyFill="1" applyBorder="1" applyAlignment="1">
      <alignment horizontal="left"/>
    </xf>
    <xf numFmtId="49" fontId="6" fillId="9" borderId="39" xfId="2" applyNumberFormat="1" applyFont="1" applyFill="1" applyBorder="1" applyAlignment="1">
      <alignment horizontal="center"/>
    </xf>
    <xf numFmtId="49" fontId="6" fillId="16" borderId="12" xfId="2" applyNumberFormat="1" applyFont="1" applyFill="1" applyBorder="1" applyAlignment="1">
      <alignment horizontal="center"/>
    </xf>
    <xf numFmtId="49" fontId="6" fillId="14" borderId="44" xfId="2" applyNumberFormat="1" applyFont="1" applyFill="1" applyBorder="1" applyAlignment="1">
      <alignment horizontal="left"/>
    </xf>
    <xf numFmtId="49" fontId="7" fillId="22" borderId="12" xfId="2" quotePrefix="1" applyNumberFormat="1" applyFont="1" applyFill="1" applyBorder="1" applyAlignment="1">
      <alignment horizontal="center"/>
    </xf>
    <xf numFmtId="49" fontId="6" fillId="0" borderId="0" xfId="0" applyNumberFormat="1" applyFont="1" applyFill="1" applyAlignment="1">
      <alignment textRotation="90"/>
    </xf>
    <xf numFmtId="49" fontId="6" fillId="25" borderId="12" xfId="2" applyNumberFormat="1" applyFont="1" applyFill="1" applyBorder="1" applyAlignment="1">
      <alignment horizontal="center"/>
    </xf>
    <xf numFmtId="49" fontId="6" fillId="25" borderId="39" xfId="2" applyNumberFormat="1" applyFont="1" applyFill="1" applyBorder="1" applyAlignment="1">
      <alignment horizontal="center"/>
    </xf>
    <xf numFmtId="49" fontId="6" fillId="23" borderId="12" xfId="2" applyNumberFormat="1" applyFont="1" applyFill="1" applyBorder="1" applyAlignment="1">
      <alignment horizontal="center"/>
    </xf>
    <xf numFmtId="49" fontId="6" fillId="24" borderId="12" xfId="2" applyNumberFormat="1" applyFont="1" applyFill="1" applyBorder="1" applyAlignment="1">
      <alignment horizontal="center"/>
    </xf>
    <xf numFmtId="49" fontId="6" fillId="14" borderId="46" xfId="2" applyNumberFormat="1" applyFont="1" applyFill="1" applyBorder="1" applyAlignment="1">
      <alignment horizontal="left"/>
    </xf>
    <xf numFmtId="49" fontId="6" fillId="14" borderId="58" xfId="2" applyNumberFormat="1" applyFont="1" applyFill="1" applyBorder="1" applyAlignment="1">
      <alignment horizontal="left"/>
    </xf>
    <xf numFmtId="49" fontId="6" fillId="14" borderId="47" xfId="2" applyNumberFormat="1" applyFont="1" applyFill="1" applyBorder="1" applyAlignment="1">
      <alignment horizontal="left"/>
    </xf>
    <xf numFmtId="49" fontId="10" fillId="0" borderId="0" xfId="0" applyNumberFormat="1" applyFont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7" fillId="11" borderId="0" xfId="2" applyNumberFormat="1" applyFont="1" applyFill="1" applyAlignment="1">
      <alignment horizontal="center" textRotation="90"/>
    </xf>
    <xf numFmtId="49" fontId="8" fillId="0" borderId="39" xfId="2" applyNumberFormat="1" applyFont="1" applyFill="1" applyBorder="1" applyAlignment="1">
      <alignment horizontal="center" vertical="center"/>
    </xf>
    <xf numFmtId="49" fontId="6" fillId="14" borderId="3" xfId="2" applyNumberFormat="1" applyFont="1" applyFill="1" applyBorder="1" applyAlignment="1">
      <alignment horizontal="left"/>
    </xf>
    <xf numFmtId="49" fontId="6" fillId="14" borderId="1" xfId="2" applyNumberFormat="1" applyFont="1" applyFill="1" applyBorder="1" applyAlignment="1">
      <alignment horizontal="left"/>
    </xf>
    <xf numFmtId="49" fontId="6" fillId="31" borderId="12" xfId="2" applyNumberFormat="1" applyFont="1" applyFill="1" applyBorder="1" applyAlignment="1">
      <alignment horizontal="center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left"/>
    </xf>
    <xf numFmtId="49" fontId="6" fillId="0" borderId="0" xfId="0" quotePrefix="1" applyNumberFormat="1" applyFont="1" applyFill="1" applyBorder="1" applyAlignment="1">
      <alignment horizontal="center"/>
    </xf>
    <xf numFmtId="49" fontId="11" fillId="11" borderId="0" xfId="2" applyNumberFormat="1" applyFont="1" applyFill="1" applyAlignment="1">
      <alignment horizontal="center"/>
    </xf>
    <xf numFmtId="49" fontId="11" fillId="0" borderId="0" xfId="0" applyNumberFormat="1" applyFont="1" applyBorder="1" applyProtection="1"/>
    <xf numFmtId="49" fontId="9" fillId="13" borderId="27" xfId="0" applyNumberFormat="1" applyFont="1" applyFill="1" applyBorder="1"/>
    <xf numFmtId="49" fontId="11" fillId="15" borderId="0" xfId="0" applyNumberFormat="1" applyFont="1" applyFill="1" applyBorder="1" applyProtection="1"/>
    <xf numFmtId="49" fontId="7" fillId="0" borderId="0" xfId="0" applyNumberFormat="1" applyFont="1" applyAlignment="1">
      <alignment horizontal="center" textRotation="90"/>
    </xf>
    <xf numFmtId="49" fontId="7" fillId="3" borderId="27" xfId="0" applyNumberFormat="1" applyFont="1" applyFill="1" applyBorder="1"/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/>
    <xf numFmtId="49" fontId="6" fillId="32" borderId="33" xfId="0" applyNumberFormat="1" applyFont="1" applyFill="1" applyBorder="1" applyAlignment="1" applyProtection="1">
      <alignment horizontal="center"/>
      <protection locked="0"/>
    </xf>
    <xf numFmtId="49" fontId="6" fillId="0" borderId="34" xfId="0" applyNumberFormat="1" applyFont="1" applyFill="1" applyBorder="1" applyAlignment="1" applyProtection="1">
      <alignment horizontal="center"/>
      <protection locked="0"/>
    </xf>
    <xf numFmtId="49" fontId="6" fillId="32" borderId="34" xfId="0" applyNumberFormat="1" applyFont="1" applyFill="1" applyBorder="1" applyAlignment="1" applyProtection="1">
      <alignment horizontal="center"/>
      <protection locked="0"/>
    </xf>
    <xf numFmtId="49" fontId="6" fillId="13" borderId="34" xfId="0" applyNumberFormat="1" applyFont="1" applyFill="1" applyBorder="1" applyAlignment="1" applyProtection="1">
      <alignment horizontal="center"/>
      <protection locked="0"/>
    </xf>
    <xf numFmtId="49" fontId="6" fillId="0" borderId="36" xfId="0" applyNumberFormat="1" applyFont="1" applyFill="1" applyBorder="1" applyAlignment="1" applyProtection="1">
      <alignment horizontal="center"/>
      <protection locked="0"/>
    </xf>
    <xf numFmtId="49" fontId="11" fillId="0" borderId="0" xfId="0" applyNumberFormat="1" applyFont="1" applyFill="1"/>
    <xf numFmtId="49" fontId="5" fillId="0" borderId="0" xfId="0" applyNumberFormat="1" applyFont="1" applyFill="1" applyAlignment="1">
      <alignment horizontal="center"/>
    </xf>
    <xf numFmtId="49" fontId="9" fillId="0" borderId="0" xfId="0" applyNumberFormat="1" applyFont="1" applyFill="1" applyProtection="1">
      <protection locked="0"/>
    </xf>
    <xf numFmtId="49" fontId="6" fillId="0" borderId="0" xfId="0" applyNumberFormat="1" applyFont="1" applyFill="1" applyAlignment="1" applyProtection="1">
      <protection locked="0"/>
    </xf>
    <xf numFmtId="49" fontId="9" fillId="0" borderId="0" xfId="0" applyNumberFormat="1" applyFont="1" applyFill="1" applyAlignment="1" applyProtection="1">
      <protection locked="0"/>
    </xf>
    <xf numFmtId="49" fontId="10" fillId="15" borderId="0" xfId="0" applyNumberFormat="1" applyFont="1" applyFill="1" applyProtection="1">
      <protection locked="0"/>
    </xf>
    <xf numFmtId="49" fontId="11" fillId="0" borderId="0" xfId="0" applyNumberFormat="1" applyFont="1" applyFill="1" applyBorder="1"/>
    <xf numFmtId="49" fontId="7" fillId="0" borderId="0" xfId="0" applyNumberFormat="1" applyFont="1" applyFill="1" applyBorder="1"/>
    <xf numFmtId="49" fontId="9" fillId="0" borderId="0" xfId="2" applyNumberFormat="1" applyFont="1" applyFill="1" applyBorder="1" applyAlignment="1" applyProtection="1">
      <alignment horizontal="center"/>
    </xf>
    <xf numFmtId="49" fontId="9" fillId="0" borderId="0" xfId="2" applyNumberFormat="1" applyFont="1" applyFill="1" applyBorder="1" applyAlignment="1" applyProtection="1">
      <alignment horizontal="center"/>
      <protection locked="0"/>
    </xf>
    <xf numFmtId="49" fontId="9" fillId="0" borderId="0" xfId="2" quotePrefix="1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/>
    <xf numFmtId="49" fontId="6" fillId="0" borderId="0" xfId="2" applyNumberFormat="1" applyFont="1" applyBorder="1" applyAlignment="1" applyProtection="1">
      <alignment horizontal="center"/>
    </xf>
    <xf numFmtId="49" fontId="6" fillId="0" borderId="0" xfId="2" applyNumberFormat="1" applyFont="1" applyBorder="1"/>
    <xf numFmtId="49" fontId="6" fillId="9" borderId="0" xfId="2" applyNumberFormat="1" applyFont="1" applyFill="1" applyBorder="1" applyAlignment="1">
      <alignment horizontal="center"/>
    </xf>
    <xf numFmtId="49" fontId="10" fillId="15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Protection="1"/>
    <xf numFmtId="49" fontId="6" fillId="0" borderId="0" xfId="2" applyNumberFormat="1" applyFont="1" applyBorder="1" applyAlignment="1">
      <alignment horizontal="center"/>
    </xf>
    <xf numFmtId="49" fontId="7" fillId="0" borderId="0" xfId="0" applyNumberFormat="1" applyFont="1"/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textRotation="90"/>
      <protection locked="0"/>
    </xf>
    <xf numFmtId="49" fontId="9" fillId="11" borderId="0" xfId="0" applyNumberFormat="1" applyFont="1" applyFill="1"/>
    <xf numFmtId="49" fontId="6" fillId="28" borderId="39" xfId="0" applyNumberFormat="1" applyFont="1" applyFill="1" applyBorder="1" applyAlignment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/>
      <protection locked="0"/>
    </xf>
    <xf numFmtId="49" fontId="6" fillId="15" borderId="0" xfId="0" applyNumberFormat="1" applyFont="1" applyFill="1" applyBorder="1" applyAlignment="1" applyProtection="1">
      <alignment horizontal="center" textRotation="90"/>
      <protection locked="0"/>
    </xf>
    <xf numFmtId="49" fontId="9" fillId="0" borderId="4" xfId="1" applyNumberFormat="1" applyFont="1" applyFill="1" applyBorder="1" applyAlignment="1">
      <alignment horizontal="left" vertical="center" wrapText="1"/>
    </xf>
    <xf numFmtId="49" fontId="6" fillId="0" borderId="26" xfId="0" applyNumberFormat="1" applyFont="1" applyFill="1" applyBorder="1" applyAlignment="1" applyProtection="1">
      <alignment horizontal="center" vertical="center"/>
      <protection locked="0"/>
    </xf>
    <xf numFmtId="49" fontId="9" fillId="32" borderId="20" xfId="2" applyNumberFormat="1" applyFont="1" applyFill="1" applyBorder="1" applyAlignment="1">
      <alignment horizontal="center"/>
    </xf>
    <xf numFmtId="49" fontId="9" fillId="18" borderId="48" xfId="2" applyNumberFormat="1" applyFont="1" applyFill="1" applyBorder="1" applyAlignment="1" applyProtection="1">
      <alignment horizontal="center"/>
      <protection locked="0"/>
    </xf>
    <xf numFmtId="49" fontId="9" fillId="32" borderId="21" xfId="2" applyNumberFormat="1" applyFont="1" applyFill="1" applyBorder="1" applyAlignment="1" applyProtection="1">
      <alignment horizontal="center"/>
      <protection locked="0"/>
    </xf>
    <xf numFmtId="49" fontId="9" fillId="0" borderId="21" xfId="2" applyNumberFormat="1" applyFont="1" applyFill="1" applyBorder="1" applyAlignment="1" applyProtection="1">
      <alignment horizontal="center"/>
      <protection locked="0"/>
    </xf>
    <xf numFmtId="49" fontId="9" fillId="18" borderId="21" xfId="2" applyNumberFormat="1" applyFont="1" applyFill="1" applyBorder="1" applyAlignment="1" applyProtection="1">
      <alignment horizontal="center"/>
      <protection locked="0"/>
    </xf>
    <xf numFmtId="49" fontId="10" fillId="0" borderId="37" xfId="2" applyNumberFormat="1" applyFont="1" applyBorder="1" applyAlignment="1" applyProtection="1">
      <alignment horizontal="center"/>
    </xf>
    <xf numFmtId="49" fontId="6" fillId="0" borderId="20" xfId="2" applyNumberFormat="1" applyFont="1" applyFill="1" applyBorder="1" applyAlignment="1" applyProtection="1">
      <alignment horizontal="center"/>
    </xf>
    <xf numFmtId="49" fontId="6" fillId="0" borderId="22" xfId="2" applyNumberFormat="1" applyFont="1" applyFill="1" applyBorder="1" applyAlignment="1" applyProtection="1">
      <alignment horizontal="center"/>
    </xf>
    <xf numFmtId="49" fontId="6" fillId="0" borderId="22" xfId="2" applyNumberFormat="1" applyFont="1" applyBorder="1" applyAlignment="1" applyProtection="1">
      <alignment horizontal="center"/>
    </xf>
    <xf numFmtId="49" fontId="6" fillId="0" borderId="21" xfId="2" applyNumberFormat="1" applyFont="1" applyBorder="1" applyAlignment="1" applyProtection="1">
      <alignment horizontal="center"/>
    </xf>
    <xf numFmtId="49" fontId="6" fillId="9" borderId="22" xfId="2" applyNumberFormat="1" applyFont="1" applyFill="1" applyBorder="1" applyAlignment="1" applyProtection="1">
      <alignment horizontal="center"/>
    </xf>
    <xf numFmtId="49" fontId="10" fillId="15" borderId="22" xfId="2" applyNumberFormat="1" applyFont="1" applyFill="1" applyBorder="1" applyAlignment="1" applyProtection="1">
      <alignment horizontal="center"/>
    </xf>
    <xf numFmtId="49" fontId="6" fillId="0" borderId="11" xfId="2" applyNumberFormat="1" applyFont="1" applyBorder="1" applyAlignment="1">
      <alignment horizontal="center"/>
    </xf>
    <xf numFmtId="49" fontId="9" fillId="0" borderId="19" xfId="1" applyNumberFormat="1" applyFont="1" applyFill="1" applyBorder="1" applyAlignment="1">
      <alignment horizontal="right" vertical="center" wrapText="1"/>
    </xf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9" fillId="32" borderId="13" xfId="2" applyNumberFormat="1" applyFont="1" applyFill="1" applyBorder="1" applyAlignment="1" applyProtection="1">
      <alignment horizontal="center"/>
    </xf>
    <xf numFmtId="49" fontId="9" fillId="18" borderId="10" xfId="2" applyNumberFormat="1" applyFont="1" applyFill="1" applyBorder="1" applyAlignment="1" applyProtection="1">
      <alignment horizontal="center"/>
      <protection locked="0"/>
    </xf>
    <xf numFmtId="49" fontId="9" fillId="32" borderId="10" xfId="2" applyNumberFormat="1" applyFont="1" applyFill="1" applyBorder="1" applyAlignment="1" applyProtection="1">
      <alignment horizontal="center"/>
      <protection locked="0"/>
    </xf>
    <xf numFmtId="49" fontId="9" fillId="0" borderId="10" xfId="2" applyNumberFormat="1" applyFont="1" applyFill="1" applyBorder="1" applyAlignment="1" applyProtection="1">
      <alignment horizontal="center"/>
      <protection locked="0"/>
    </xf>
    <xf numFmtId="49" fontId="10" fillId="0" borderId="40" xfId="2" applyNumberFormat="1" applyFont="1" applyBorder="1" applyAlignment="1" applyProtection="1">
      <alignment horizontal="center"/>
    </xf>
    <xf numFmtId="49" fontId="6" fillId="0" borderId="42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/>
    <xf numFmtId="49" fontId="6" fillId="0" borderId="23" xfId="2" applyNumberFormat="1" applyFont="1" applyBorder="1" applyAlignment="1" applyProtection="1">
      <alignment horizontal="center"/>
    </xf>
    <xf numFmtId="49" fontId="6" fillId="0" borderId="23" xfId="2" applyNumberFormat="1" applyFont="1" applyBorder="1"/>
    <xf numFmtId="49" fontId="6" fillId="9" borderId="23" xfId="2" applyNumberFormat="1" applyFont="1" applyFill="1" applyBorder="1" applyAlignment="1">
      <alignment horizontal="center"/>
    </xf>
    <xf numFmtId="49" fontId="10" fillId="15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Protection="1"/>
    <xf numFmtId="49" fontId="6" fillId="0" borderId="43" xfId="2" applyNumberFormat="1" applyFont="1" applyBorder="1"/>
    <xf numFmtId="49" fontId="6" fillId="0" borderId="25" xfId="2" applyNumberFormat="1" applyFont="1" applyBorder="1" applyAlignment="1">
      <alignment horizontal="center"/>
    </xf>
    <xf numFmtId="49" fontId="9" fillId="0" borderId="2" xfId="1" applyNumberFormat="1" applyFont="1" applyFill="1" applyBorder="1" applyAlignment="1">
      <alignment horizontal="left" vertical="center" wrapText="1"/>
    </xf>
    <xf numFmtId="49" fontId="9" fillId="32" borderId="60" xfId="2" applyNumberFormat="1" applyFont="1" applyFill="1" applyBorder="1" applyAlignment="1" applyProtection="1">
      <alignment horizontal="center"/>
    </xf>
    <xf numFmtId="49" fontId="9" fillId="32" borderId="48" xfId="2" applyNumberFormat="1" applyFont="1" applyFill="1" applyBorder="1" applyAlignment="1" applyProtection="1">
      <alignment horizontal="center"/>
      <protection locked="0"/>
    </xf>
    <xf numFmtId="49" fontId="9" fillId="0" borderId="48" xfId="2" applyNumberFormat="1" applyFont="1" applyFill="1" applyBorder="1" applyAlignment="1" applyProtection="1">
      <alignment horizontal="center"/>
      <protection locked="0"/>
    </xf>
    <xf numFmtId="49" fontId="9" fillId="23" borderId="48" xfId="2" applyNumberFormat="1" applyFont="1" applyFill="1" applyBorder="1" applyAlignment="1" applyProtection="1">
      <alignment horizontal="center"/>
      <protection locked="0"/>
    </xf>
    <xf numFmtId="49" fontId="9" fillId="0" borderId="69" xfId="2" applyNumberFormat="1" applyFont="1" applyFill="1" applyBorder="1" applyAlignment="1" applyProtection="1">
      <alignment horizontal="center"/>
      <protection locked="0"/>
    </xf>
    <xf numFmtId="49" fontId="9" fillId="0" borderId="2" xfId="1" applyNumberFormat="1" applyFont="1" applyFill="1" applyBorder="1" applyAlignment="1">
      <alignment horizontal="right" vertical="center" wrapText="1"/>
    </xf>
    <xf numFmtId="49" fontId="9" fillId="23" borderId="28" xfId="2" applyNumberFormat="1" applyFont="1" applyFill="1" applyBorder="1" applyAlignment="1" applyProtection="1">
      <alignment horizontal="center"/>
      <protection locked="0"/>
    </xf>
    <xf numFmtId="49" fontId="9" fillId="0" borderId="3" xfId="2" applyNumberFormat="1" applyFont="1" applyFill="1" applyBorder="1" applyAlignment="1" applyProtection="1">
      <alignment horizontal="center"/>
      <protection locked="0"/>
    </xf>
    <xf numFmtId="49" fontId="9" fillId="23" borderId="56" xfId="2" applyNumberFormat="1" applyFont="1" applyFill="1" applyBorder="1" applyAlignment="1" applyProtection="1">
      <alignment horizontal="center"/>
      <protection locked="0"/>
    </xf>
    <xf numFmtId="49" fontId="9" fillId="23" borderId="10" xfId="2" applyNumberFormat="1" applyFont="1" applyFill="1" applyBorder="1" applyAlignment="1" applyProtection="1">
      <alignment horizontal="center"/>
      <protection locked="0"/>
    </xf>
    <xf numFmtId="49" fontId="9" fillId="32" borderId="28" xfId="2" applyNumberFormat="1" applyFont="1" applyFill="1" applyBorder="1" applyAlignment="1" applyProtection="1">
      <alignment horizontal="center"/>
      <protection locked="0"/>
    </xf>
    <xf numFmtId="49" fontId="9" fillId="28" borderId="4" xfId="1" applyNumberFormat="1" applyFont="1" applyFill="1" applyBorder="1" applyAlignment="1">
      <alignment horizontal="left" vertical="center" wrapText="1"/>
    </xf>
    <xf numFmtId="49" fontId="9" fillId="0" borderId="21" xfId="2" quotePrefix="1" applyNumberFormat="1" applyFont="1" applyFill="1" applyBorder="1" applyAlignment="1" applyProtection="1">
      <alignment horizontal="center"/>
      <protection locked="0"/>
    </xf>
    <xf numFmtId="49" fontId="9" fillId="32" borderId="21" xfId="2" quotePrefix="1" applyNumberFormat="1" applyFont="1" applyFill="1" applyBorder="1" applyAlignment="1" applyProtection="1">
      <alignment horizontal="center"/>
      <protection locked="0"/>
    </xf>
    <xf numFmtId="49" fontId="9" fillId="0" borderId="22" xfId="2" applyNumberFormat="1" applyFont="1" applyFill="1" applyBorder="1" applyAlignment="1" applyProtection="1">
      <alignment horizontal="center"/>
      <protection locked="0"/>
    </xf>
    <xf numFmtId="49" fontId="9" fillId="33" borderId="10" xfId="2" quotePrefix="1" applyNumberFormat="1" applyFont="1" applyFill="1" applyBorder="1" applyAlignment="1" applyProtection="1">
      <alignment horizontal="center"/>
      <protection locked="0"/>
    </xf>
    <xf numFmtId="49" fontId="9" fillId="33" borderId="10" xfId="2" applyNumberFormat="1" applyFont="1" applyFill="1" applyBorder="1" applyAlignment="1" applyProtection="1">
      <alignment horizontal="center"/>
      <protection locked="0"/>
    </xf>
    <xf numFmtId="49" fontId="9" fillId="32" borderId="10" xfId="2" quotePrefix="1" applyNumberFormat="1" applyFont="1" applyFill="1" applyBorder="1" applyAlignment="1" applyProtection="1">
      <alignment horizontal="center"/>
      <protection locked="0"/>
    </xf>
    <xf numFmtId="49" fontId="9" fillId="10" borderId="10" xfId="2" applyNumberFormat="1" applyFont="1" applyFill="1" applyBorder="1" applyAlignment="1" applyProtection="1">
      <alignment horizontal="center"/>
      <protection locked="0"/>
    </xf>
    <xf numFmtId="49" fontId="11" fillId="11" borderId="0" xfId="2" applyNumberFormat="1" applyFont="1" applyFill="1" applyBorder="1"/>
    <xf numFmtId="49" fontId="9" fillId="0" borderId="0" xfId="0" applyNumberFormat="1" applyFont="1" applyBorder="1"/>
    <xf numFmtId="49" fontId="6" fillId="28" borderId="12" xfId="0" applyNumberFormat="1" applyFont="1" applyFill="1" applyBorder="1" applyAlignment="1">
      <alignment horizontal="center" vertical="center"/>
    </xf>
    <xf numFmtId="49" fontId="9" fillId="32" borderId="22" xfId="2" applyNumberFormat="1" applyFont="1" applyFill="1" applyBorder="1" applyAlignment="1" applyProtection="1">
      <alignment horizontal="center"/>
      <protection locked="0"/>
    </xf>
    <xf numFmtId="49" fontId="9" fillId="0" borderId="19" xfId="1" applyNumberFormat="1" applyFont="1" applyFill="1" applyBorder="1" applyAlignment="1">
      <alignment horizontal="left" vertical="center" wrapText="1"/>
    </xf>
    <xf numFmtId="49" fontId="9" fillId="0" borderId="28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/>
      <protection locked="0"/>
    </xf>
    <xf numFmtId="49" fontId="9" fillId="25" borderId="10" xfId="2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>
      <alignment horizontal="center"/>
    </xf>
    <xf numFmtId="49" fontId="9" fillId="18" borderId="13" xfId="2" applyNumberFormat="1" applyFont="1" applyFill="1" applyBorder="1" applyAlignment="1" applyProtection="1">
      <alignment horizontal="center"/>
    </xf>
    <xf numFmtId="49" fontId="9" fillId="0" borderId="10" xfId="2" quotePrefix="1" applyNumberFormat="1" applyFont="1" applyFill="1" applyBorder="1" applyAlignment="1" applyProtection="1">
      <alignment horizontal="center"/>
      <protection locked="0"/>
    </xf>
    <xf numFmtId="49" fontId="9" fillId="17" borderId="22" xfId="2" applyNumberFormat="1" applyFont="1" applyFill="1" applyBorder="1" applyAlignment="1" applyProtection="1">
      <alignment horizontal="center"/>
      <protection locked="0"/>
    </xf>
    <xf numFmtId="49" fontId="7" fillId="9" borderId="21" xfId="2" applyNumberFormat="1" applyFont="1" applyFill="1" applyBorder="1" applyAlignment="1" applyProtection="1">
      <alignment horizontal="center"/>
      <protection locked="0"/>
    </xf>
    <xf numFmtId="49" fontId="16" fillId="17" borderId="19" xfId="1" applyNumberFormat="1" applyFont="1" applyFill="1" applyBorder="1" applyAlignment="1">
      <alignment horizontal="center" vertical="center" wrapText="1"/>
    </xf>
    <xf numFmtId="49" fontId="9" fillId="17" borderId="10" xfId="2" applyNumberFormat="1" applyFont="1" applyFill="1" applyBorder="1" applyAlignment="1" applyProtection="1">
      <alignment horizontal="center"/>
      <protection locked="0"/>
    </xf>
    <xf numFmtId="49" fontId="7" fillId="9" borderId="10" xfId="2" applyNumberFormat="1" applyFont="1" applyFill="1" applyBorder="1" applyAlignment="1" applyProtection="1">
      <alignment horizontal="center"/>
      <protection locked="0"/>
    </xf>
    <xf numFmtId="49" fontId="6" fillId="0" borderId="19" xfId="1" applyNumberFormat="1" applyFont="1" applyFill="1" applyBorder="1" applyAlignment="1">
      <alignment horizontal="center" vertical="center" wrapText="1"/>
    </xf>
    <xf numFmtId="49" fontId="13" fillId="0" borderId="0" xfId="1" applyNumberFormat="1" applyFont="1" applyFill="1" applyBorder="1" applyAlignment="1">
      <alignment horizontal="left" vertical="center" wrapText="1"/>
    </xf>
    <xf numFmtId="49" fontId="9" fillId="32" borderId="54" xfId="2" applyNumberFormat="1" applyFont="1" applyFill="1" applyBorder="1" applyAlignment="1" applyProtection="1">
      <alignment horizontal="center"/>
    </xf>
    <xf numFmtId="49" fontId="9" fillId="0" borderId="55" xfId="2" applyNumberFormat="1" applyFont="1" applyFill="1" applyBorder="1" applyAlignment="1" applyProtection="1">
      <alignment horizontal="center"/>
      <protection locked="0"/>
    </xf>
    <xf numFmtId="49" fontId="9" fillId="18" borderId="55" xfId="2" applyNumberFormat="1" applyFont="1" applyFill="1" applyBorder="1" applyAlignment="1" applyProtection="1">
      <alignment horizontal="center"/>
      <protection locked="0"/>
    </xf>
    <xf numFmtId="49" fontId="9" fillId="0" borderId="55" xfId="2" quotePrefix="1" applyNumberFormat="1" applyFont="1" applyFill="1" applyBorder="1" applyAlignment="1" applyProtection="1">
      <alignment horizontal="center"/>
    </xf>
    <xf numFmtId="49" fontId="9" fillId="32" borderId="55" xfId="2" quotePrefix="1" applyNumberFormat="1" applyFont="1" applyFill="1" applyBorder="1" applyAlignment="1" applyProtection="1">
      <alignment horizontal="center"/>
    </xf>
    <xf numFmtId="49" fontId="16" fillId="0" borderId="1" xfId="1" applyNumberFormat="1" applyFont="1" applyFill="1" applyBorder="1" applyAlignment="1">
      <alignment horizontal="center" vertical="center" wrapText="1"/>
    </xf>
    <xf numFmtId="49" fontId="9" fillId="0" borderId="10" xfId="2" quotePrefix="1" applyNumberFormat="1" applyFont="1" applyFill="1" applyBorder="1" applyAlignment="1" applyProtection="1">
      <alignment horizontal="center"/>
    </xf>
    <xf numFmtId="49" fontId="9" fillId="32" borderId="10" xfId="2" quotePrefix="1" applyNumberFormat="1" applyFont="1" applyFill="1" applyBorder="1" applyAlignment="1" applyProtection="1">
      <alignment horizontal="center"/>
    </xf>
    <xf numFmtId="49" fontId="16" fillId="0" borderId="0" xfId="1" applyNumberFormat="1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9" fillId="23" borderId="21" xfId="2" applyNumberFormat="1" applyFont="1" applyFill="1" applyBorder="1" applyAlignment="1" applyProtection="1">
      <alignment horizontal="center"/>
      <protection locked="0"/>
    </xf>
    <xf numFmtId="49" fontId="9" fillId="13" borderId="21" xfId="2" applyNumberFormat="1" applyFont="1" applyFill="1" applyBorder="1" applyAlignment="1" applyProtection="1">
      <alignment horizont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9" fillId="0" borderId="4" xfId="1" applyNumberFormat="1" applyFont="1" applyBorder="1" applyAlignment="1">
      <alignment horizontal="left" vertical="center" wrapText="1"/>
    </xf>
    <xf numFmtId="49" fontId="9" fillId="0" borderId="19" xfId="1" applyNumberFormat="1" applyFont="1" applyBorder="1" applyAlignment="1">
      <alignment horizontal="right" vertical="center" wrapText="1"/>
    </xf>
    <xf numFmtId="49" fontId="9" fillId="25" borderId="48" xfId="2" applyNumberFormat="1" applyFont="1" applyFill="1" applyBorder="1" applyAlignment="1" applyProtection="1">
      <alignment horizontal="center"/>
      <protection locked="0"/>
    </xf>
    <xf numFmtId="49" fontId="6" fillId="0" borderId="1" xfId="1" applyNumberFormat="1" applyFont="1" applyFill="1" applyBorder="1" applyAlignment="1">
      <alignment horizontal="center" vertical="center" wrapText="1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9" fillId="13" borderId="48" xfId="2" applyNumberFormat="1" applyFont="1" applyFill="1" applyBorder="1" applyAlignment="1" applyProtection="1">
      <alignment horizontal="center"/>
      <protection locked="0"/>
    </xf>
    <xf numFmtId="49" fontId="9" fillId="13" borderId="10" xfId="2" applyNumberFormat="1" applyFont="1" applyFill="1" applyBorder="1" applyAlignment="1" applyProtection="1">
      <alignment horizontal="center"/>
      <protection locked="0"/>
    </xf>
    <xf numFmtId="49" fontId="9" fillId="33" borderId="48" xfId="2" applyNumberFormat="1" applyFont="1" applyFill="1" applyBorder="1" applyAlignment="1" applyProtection="1">
      <alignment horizontal="center"/>
      <protection locked="0"/>
    </xf>
    <xf numFmtId="49" fontId="7" fillId="9" borderId="20" xfId="2" applyNumberFormat="1" applyFont="1" applyFill="1" applyBorder="1" applyAlignment="1">
      <alignment horizontal="center"/>
    </xf>
    <xf numFmtId="49" fontId="7" fillId="9" borderId="13" xfId="2" applyNumberFormat="1" applyFont="1" applyFill="1" applyBorder="1" applyAlignment="1" applyProtection="1">
      <alignment horizontal="center"/>
    </xf>
    <xf numFmtId="49" fontId="7" fillId="0" borderId="2" xfId="0" applyNumberFormat="1" applyFont="1" applyFill="1" applyBorder="1"/>
    <xf numFmtId="49" fontId="6" fillId="0" borderId="19" xfId="1" applyNumberFormat="1" applyFont="1" applyBorder="1" applyAlignment="1">
      <alignment horizontal="center" vertical="center" wrapText="1"/>
    </xf>
    <xf numFmtId="49" fontId="6" fillId="0" borderId="0" xfId="2" applyNumberFormat="1" applyFont="1" applyFill="1" applyBorder="1" applyAlignment="1">
      <alignment horizontal="center"/>
    </xf>
    <xf numFmtId="49" fontId="10" fillId="0" borderId="0" xfId="2" applyNumberFormat="1" applyFont="1" applyFill="1" applyBorder="1" applyAlignment="1" applyProtection="1">
      <alignment horizontal="center"/>
    </xf>
    <xf numFmtId="49" fontId="11" fillId="0" borderId="0" xfId="2" applyNumberFormat="1" applyFont="1" applyFill="1" applyBorder="1"/>
    <xf numFmtId="49" fontId="9" fillId="0" borderId="0" xfId="0" applyNumberFormat="1" applyFont="1" applyFill="1" applyBorder="1"/>
    <xf numFmtId="49" fontId="9" fillId="32" borderId="61" xfId="2" applyNumberFormat="1" applyFont="1" applyFill="1" applyBorder="1" applyAlignment="1" applyProtection="1">
      <alignment horizontal="center"/>
      <protection locked="0"/>
    </xf>
    <xf numFmtId="49" fontId="9" fillId="0" borderId="61" xfId="2" applyNumberFormat="1" applyFont="1" applyFill="1" applyBorder="1" applyAlignment="1" applyProtection="1">
      <alignment horizontal="center"/>
      <protection locked="0"/>
    </xf>
    <xf numFmtId="49" fontId="9" fillId="22" borderId="19" xfId="1" applyNumberFormat="1" applyFont="1" applyFill="1" applyBorder="1" applyAlignment="1">
      <alignment horizontal="right" vertical="center" wrapText="1"/>
    </xf>
    <xf numFmtId="49" fontId="9" fillId="35" borderId="21" xfId="2" applyNumberFormat="1" applyFont="1" applyFill="1" applyBorder="1" applyAlignment="1" applyProtection="1">
      <alignment horizontal="center"/>
      <protection locked="0"/>
    </xf>
    <xf numFmtId="49" fontId="9" fillId="35" borderId="10" xfId="2" applyNumberFormat="1" applyFont="1" applyFill="1" applyBorder="1" applyAlignment="1" applyProtection="1">
      <alignment horizontal="center"/>
      <protection locked="0"/>
    </xf>
    <xf numFmtId="49" fontId="6" fillId="0" borderId="41" xfId="0" applyNumberFormat="1" applyFont="1" applyFill="1" applyBorder="1" applyAlignment="1" applyProtection="1">
      <alignment horizontal="center" vertical="center"/>
      <protection locked="0"/>
    </xf>
    <xf numFmtId="49" fontId="7" fillId="22" borderId="19" xfId="1" applyNumberFormat="1" applyFont="1" applyFill="1" applyBorder="1" applyAlignment="1">
      <alignment horizontal="center" vertical="center" wrapText="1"/>
    </xf>
    <xf numFmtId="49" fontId="9" fillId="25" borderId="22" xfId="2" applyNumberFormat="1" applyFont="1" applyFill="1" applyBorder="1" applyAlignment="1" applyProtection="1">
      <alignment horizontal="center"/>
      <protection locked="0"/>
    </xf>
    <xf numFmtId="49" fontId="9" fillId="18" borderId="22" xfId="2" applyNumberFormat="1" applyFont="1" applyFill="1" applyBorder="1" applyAlignment="1" applyProtection="1">
      <alignment horizontal="center"/>
      <protection locked="0"/>
    </xf>
    <xf numFmtId="49" fontId="7" fillId="9" borderId="48" xfId="2" applyNumberFormat="1" applyFont="1" applyFill="1" applyBorder="1" applyAlignment="1" applyProtection="1">
      <alignment horizontal="center"/>
      <protection locked="0"/>
    </xf>
    <xf numFmtId="49" fontId="6" fillId="27" borderId="21" xfId="2" applyNumberFormat="1" applyFont="1" applyFill="1" applyBorder="1" applyAlignment="1" applyProtection="1">
      <alignment horizontal="center"/>
      <protection locked="0"/>
    </xf>
    <xf numFmtId="49" fontId="6" fillId="27" borderId="10" xfId="2" applyNumberFormat="1" applyFont="1" applyFill="1" applyBorder="1" applyAlignment="1" applyProtection="1">
      <alignment horizontal="center"/>
      <protection locked="0"/>
    </xf>
    <xf numFmtId="49" fontId="6" fillId="0" borderId="49" xfId="2" applyNumberFormat="1" applyFont="1" applyFill="1" applyBorder="1" applyAlignment="1" applyProtection="1">
      <alignment horizontal="center"/>
    </xf>
    <xf numFmtId="49" fontId="6" fillId="0" borderId="51" xfId="2" applyNumberFormat="1" applyFont="1" applyFill="1" applyBorder="1" applyAlignment="1" applyProtection="1">
      <alignment horizontal="center"/>
    </xf>
    <xf numFmtId="49" fontId="6" fillId="0" borderId="51" xfId="2" applyNumberFormat="1" applyFont="1" applyBorder="1" applyAlignment="1" applyProtection="1">
      <alignment horizontal="center"/>
    </xf>
    <xf numFmtId="49" fontId="6" fillId="0" borderId="50" xfId="2" applyNumberFormat="1" applyFont="1" applyBorder="1" applyAlignment="1" applyProtection="1">
      <alignment horizontal="center"/>
    </xf>
    <xf numFmtId="49" fontId="6" fillId="9" borderId="51" xfId="2" applyNumberFormat="1" applyFont="1" applyFill="1" applyBorder="1" applyAlignment="1" applyProtection="1">
      <alignment horizontal="center"/>
    </xf>
    <xf numFmtId="49" fontId="10" fillId="15" borderId="51" xfId="2" applyNumberFormat="1" applyFont="1" applyFill="1" applyBorder="1" applyAlignment="1" applyProtection="1">
      <alignment horizontal="center"/>
    </xf>
    <xf numFmtId="49" fontId="6" fillId="0" borderId="53" xfId="2" applyNumberFormat="1" applyFont="1" applyBorder="1" applyAlignment="1">
      <alignment horizontal="center"/>
    </xf>
    <xf numFmtId="49" fontId="9" fillId="10" borderId="48" xfId="2" applyNumberFormat="1" applyFont="1" applyFill="1" applyBorder="1" applyAlignment="1" applyProtection="1">
      <alignment horizontal="center"/>
      <protection locked="0"/>
    </xf>
    <xf numFmtId="49" fontId="9" fillId="18" borderId="28" xfId="2" applyNumberFormat="1" applyFont="1" applyFill="1" applyBorder="1" applyAlignment="1" applyProtection="1">
      <alignment horizontal="center"/>
      <protection locked="0"/>
    </xf>
    <xf numFmtId="49" fontId="9" fillId="25" borderId="28" xfId="2" applyNumberFormat="1" applyFont="1" applyFill="1" applyBorder="1" applyAlignment="1" applyProtection="1">
      <alignment horizontal="center"/>
      <protection locked="0"/>
    </xf>
    <xf numFmtId="49" fontId="9" fillId="28" borderId="2" xfId="1" applyNumberFormat="1" applyFont="1" applyFill="1" applyBorder="1" applyAlignment="1">
      <alignment horizontal="left" vertical="center" wrapText="1"/>
    </xf>
    <xf numFmtId="49" fontId="9" fillId="8" borderId="4" xfId="1" applyNumberFormat="1" applyFont="1" applyFill="1" applyBorder="1" applyAlignment="1">
      <alignment horizontal="left" vertical="center" wrapText="1"/>
    </xf>
    <xf numFmtId="49" fontId="9" fillId="32" borderId="20" xfId="2" quotePrefix="1" applyNumberFormat="1" applyFont="1" applyFill="1" applyBorder="1" applyAlignment="1">
      <alignment horizontal="center"/>
    </xf>
    <xf numFmtId="49" fontId="9" fillId="32" borderId="13" xfId="2" quotePrefix="1" applyNumberFormat="1" applyFont="1" applyFill="1" applyBorder="1" applyAlignment="1" applyProtection="1">
      <alignment horizontal="center"/>
    </xf>
    <xf numFmtId="49" fontId="9" fillId="32" borderId="56" xfId="2" applyNumberFormat="1" applyFont="1" applyFill="1" applyBorder="1" applyAlignment="1" applyProtection="1">
      <alignment horizontal="center"/>
      <protection locked="0"/>
    </xf>
    <xf numFmtId="49" fontId="9" fillId="0" borderId="9" xfId="1" quotePrefix="1" applyNumberFormat="1" applyFont="1" applyBorder="1" applyAlignment="1">
      <alignment horizontal="center" vertical="center" wrapText="1"/>
    </xf>
    <xf numFmtId="49" fontId="9" fillId="0" borderId="26" xfId="0" quotePrefix="1" applyNumberFormat="1" applyFont="1" applyBorder="1" applyAlignment="1" applyProtection="1">
      <alignment horizontal="center" vertical="center"/>
      <protection locked="0"/>
    </xf>
    <xf numFmtId="49" fontId="9" fillId="0" borderId="9" xfId="0" quotePrefix="1" applyNumberFormat="1" applyFont="1" applyBorder="1" applyAlignment="1" applyProtection="1">
      <alignment horizontal="center" vertical="center"/>
      <protection locked="0"/>
    </xf>
    <xf numFmtId="49" fontId="6" fillId="26" borderId="39" xfId="2" applyNumberFormat="1" applyFont="1" applyFill="1" applyBorder="1" applyAlignment="1">
      <alignment horizontal="center"/>
    </xf>
    <xf numFmtId="49" fontId="9" fillId="38" borderId="27" xfId="0" applyNumberFormat="1" applyFont="1" applyFill="1" applyBorder="1"/>
    <xf numFmtId="49" fontId="6" fillId="32" borderId="35" xfId="0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Protection="1">
      <protection locked="0"/>
    </xf>
    <xf numFmtId="49" fontId="6" fillId="0" borderId="0" xfId="0" applyNumberFormat="1" applyFont="1" applyFill="1" applyBorder="1"/>
    <xf numFmtId="49" fontId="10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0" borderId="0" xfId="0" applyNumberFormat="1" applyFont="1" applyFill="1" applyBorder="1" applyProtection="1">
      <protection locked="0"/>
    </xf>
    <xf numFmtId="49" fontId="7" fillId="0" borderId="2" xfId="0" applyNumberFormat="1" applyFont="1" applyBorder="1"/>
    <xf numFmtId="49" fontId="9" fillId="0" borderId="22" xfId="2" quotePrefix="1" applyNumberFormat="1" applyFont="1" applyFill="1" applyBorder="1" applyAlignment="1" applyProtection="1">
      <alignment horizontal="center"/>
    </xf>
    <xf numFmtId="49" fontId="9" fillId="0" borderId="28" xfId="2" quotePrefix="1" applyNumberFormat="1" applyFont="1" applyFill="1" applyBorder="1" applyAlignment="1" applyProtection="1">
      <alignment horizontal="center"/>
    </xf>
    <xf numFmtId="49" fontId="11" fillId="19" borderId="10" xfId="2" applyNumberFormat="1" applyFont="1" applyFill="1" applyBorder="1" applyAlignment="1" applyProtection="1">
      <alignment horizontal="center" vertical="center"/>
      <protection locked="0"/>
    </xf>
    <xf numFmtId="49" fontId="9" fillId="18" borderId="56" xfId="2" applyNumberFormat="1" applyFont="1" applyFill="1" applyBorder="1" applyAlignment="1" applyProtection="1">
      <alignment horizontal="center"/>
      <protection locked="0"/>
    </xf>
    <xf numFmtId="49" fontId="13" fillId="18" borderId="10" xfId="2" applyNumberFormat="1" applyFont="1" applyFill="1" applyBorder="1" applyAlignment="1" applyProtection="1">
      <alignment horizontal="center"/>
      <protection locked="0"/>
    </xf>
    <xf numFmtId="49" fontId="9" fillId="0" borderId="56" xfId="2" applyNumberFormat="1" applyFont="1" applyFill="1" applyBorder="1" applyAlignment="1" applyProtection="1">
      <alignment horizontal="center"/>
      <protection locked="0"/>
    </xf>
    <xf numFmtId="49" fontId="6" fillId="32" borderId="48" xfId="0" applyNumberFormat="1" applyFont="1" applyFill="1" applyBorder="1" applyAlignment="1" applyProtection="1">
      <alignment horizontal="center"/>
      <protection locked="0"/>
    </xf>
    <xf numFmtId="49" fontId="9" fillId="0" borderId="48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 applyProtection="1">
      <alignment horizontal="center"/>
      <protection locked="0"/>
    </xf>
    <xf numFmtId="49" fontId="9" fillId="18" borderId="42" xfId="2" applyNumberFormat="1" applyFont="1" applyFill="1" applyBorder="1" applyAlignment="1" applyProtection="1">
      <alignment horizontal="center"/>
      <protection locked="0"/>
    </xf>
    <xf numFmtId="49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1" xfId="1" applyNumberFormat="1" applyFont="1" applyFill="1" applyBorder="1" applyAlignment="1">
      <alignment horizontal="right" vertical="center" wrapText="1"/>
    </xf>
    <xf numFmtId="49" fontId="9" fillId="27" borderId="21" xfId="2" applyNumberFormat="1" applyFont="1" applyFill="1" applyBorder="1" applyAlignment="1" applyProtection="1">
      <alignment horizontal="center"/>
      <protection locked="0"/>
    </xf>
    <xf numFmtId="49" fontId="9" fillId="27" borderId="10" xfId="2" applyNumberFormat="1" applyFont="1" applyFill="1" applyBorder="1" applyAlignment="1" applyProtection="1">
      <alignment horizontal="center"/>
      <protection locked="0"/>
    </xf>
    <xf numFmtId="49" fontId="11" fillId="19" borderId="21" xfId="2" applyNumberFormat="1" applyFont="1" applyFill="1" applyBorder="1" applyAlignment="1" applyProtection="1">
      <alignment horizontal="center"/>
      <protection locked="0"/>
    </xf>
    <xf numFmtId="49" fontId="11" fillId="19" borderId="10" xfId="2" applyNumberFormat="1" applyFont="1" applyFill="1" applyBorder="1" applyAlignment="1" applyProtection="1">
      <alignment horizontal="center"/>
      <protection locked="0"/>
    </xf>
    <xf numFmtId="49" fontId="9" fillId="0" borderId="56" xfId="2" quotePrefix="1" applyNumberFormat="1" applyFont="1" applyFill="1" applyBorder="1" applyAlignment="1" applyProtection="1">
      <alignment horizontal="center"/>
    </xf>
    <xf numFmtId="49" fontId="11" fillId="20" borderId="55" xfId="2" applyNumberFormat="1" applyFont="1" applyFill="1" applyBorder="1" applyAlignment="1" applyProtection="1">
      <alignment horizontal="center"/>
      <protection locked="0"/>
    </xf>
    <xf numFmtId="49" fontId="9" fillId="16" borderId="48" xfId="2" applyNumberFormat="1" applyFont="1" applyFill="1" applyBorder="1" applyAlignment="1" applyProtection="1">
      <alignment horizontal="center"/>
      <protection locked="0"/>
    </xf>
    <xf numFmtId="49" fontId="11" fillId="20" borderId="10" xfId="2" applyNumberFormat="1" applyFont="1" applyFill="1" applyBorder="1" applyAlignment="1" applyProtection="1">
      <alignment horizontal="center"/>
      <protection locked="0"/>
    </xf>
    <xf numFmtId="49" fontId="9" fillId="16" borderId="10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 vertical="center"/>
      <protection locked="0"/>
    </xf>
    <xf numFmtId="49" fontId="11" fillId="20" borderId="22" xfId="2" quotePrefix="1" applyNumberFormat="1" applyFont="1" applyFill="1" applyBorder="1" applyAlignment="1" applyProtection="1">
      <alignment horizontal="center"/>
    </xf>
    <xf numFmtId="49" fontId="11" fillId="20" borderId="28" xfId="2" quotePrefix="1" applyNumberFormat="1" applyFont="1" applyFill="1" applyBorder="1" applyAlignment="1" applyProtection="1">
      <alignment horizontal="center"/>
    </xf>
    <xf numFmtId="49" fontId="9" fillId="0" borderId="61" xfId="2" quotePrefix="1" applyNumberFormat="1" applyFont="1" applyFill="1" applyBorder="1" applyAlignment="1" applyProtection="1">
      <alignment horizontal="center"/>
    </xf>
    <xf numFmtId="49" fontId="9" fillId="16" borderId="21" xfId="2" applyNumberFormat="1" applyFont="1" applyFill="1" applyBorder="1" applyAlignment="1" applyProtection="1">
      <alignment horizontal="center"/>
      <protection locked="0"/>
    </xf>
    <xf numFmtId="49" fontId="27" fillId="19" borderId="56" xfId="2" applyNumberFormat="1" applyFont="1" applyFill="1" applyBorder="1" applyAlignment="1" applyProtection="1">
      <alignment horizontal="center"/>
      <protection locked="0"/>
    </xf>
    <xf numFmtId="49" fontId="11" fillId="19" borderId="48" xfId="2" applyNumberFormat="1" applyFont="1" applyFill="1" applyBorder="1" applyAlignment="1" applyProtection="1">
      <alignment horizontal="center"/>
      <protection locked="0"/>
    </xf>
    <xf numFmtId="49" fontId="11" fillId="19" borderId="23" xfId="2" applyNumberFormat="1" applyFont="1" applyFill="1" applyBorder="1" applyAlignment="1" applyProtection="1">
      <alignment horizontal="center"/>
      <protection locked="0"/>
    </xf>
    <xf numFmtId="49" fontId="7" fillId="9" borderId="28" xfId="2" applyNumberFormat="1" applyFont="1" applyFill="1" applyBorder="1" applyAlignment="1" applyProtection="1">
      <alignment horizontal="center"/>
      <protection locked="0"/>
    </xf>
    <xf numFmtId="49" fontId="9" fillId="32" borderId="20" xfId="2" applyNumberFormat="1" applyFont="1" applyFill="1" applyBorder="1" applyAlignment="1" applyProtection="1">
      <alignment horizontal="center"/>
    </xf>
    <xf numFmtId="49" fontId="7" fillId="9" borderId="22" xfId="2" applyNumberFormat="1" applyFont="1" applyFill="1" applyBorder="1" applyAlignment="1" applyProtection="1">
      <alignment horizontal="center"/>
      <protection locked="0"/>
    </xf>
    <xf numFmtId="49" fontId="9" fillId="10" borderId="21" xfId="2" applyNumberFormat="1" applyFont="1" applyFill="1" applyBorder="1" applyAlignment="1" applyProtection="1">
      <alignment horizontal="center"/>
      <protection locked="0"/>
    </xf>
    <xf numFmtId="49" fontId="15" fillId="0" borderId="21" xfId="2" applyNumberFormat="1" applyFont="1" applyFill="1" applyBorder="1" applyAlignment="1" applyProtection="1">
      <alignment horizontal="center"/>
      <protection locked="0"/>
    </xf>
    <xf numFmtId="49" fontId="9" fillId="23" borderId="22" xfId="2" applyNumberFormat="1" applyFont="1" applyFill="1" applyBorder="1" applyAlignment="1" applyProtection="1">
      <alignment horizontal="center"/>
      <protection locked="0"/>
    </xf>
    <xf numFmtId="49" fontId="15" fillId="0" borderId="22" xfId="2" quotePrefix="1" applyNumberFormat="1" applyFont="1" applyFill="1" applyBorder="1" applyAlignment="1" applyProtection="1">
      <alignment horizontal="center"/>
    </xf>
    <xf numFmtId="49" fontId="11" fillId="22" borderId="64" xfId="2" quotePrefix="1" applyNumberFormat="1" applyFont="1" applyFill="1" applyBorder="1" applyAlignment="1">
      <alignment horizontal="center"/>
    </xf>
    <xf numFmtId="49" fontId="9" fillId="13" borderId="28" xfId="2" applyNumberFormat="1" applyFont="1" applyFill="1" applyBorder="1" applyAlignment="1" applyProtection="1">
      <alignment horizontal="center"/>
      <protection locked="0"/>
    </xf>
    <xf numFmtId="49" fontId="9" fillId="0" borderId="23" xfId="2" applyNumberFormat="1" applyFont="1" applyFill="1" applyBorder="1" applyAlignment="1" applyProtection="1">
      <alignment horizontal="center"/>
      <protection locked="0"/>
    </xf>
    <xf numFmtId="49" fontId="15" fillId="0" borderId="48" xfId="2" applyNumberFormat="1" applyFont="1" applyFill="1" applyBorder="1" applyAlignment="1" applyProtection="1">
      <alignment horizontal="center"/>
      <protection locked="0"/>
    </xf>
    <xf numFmtId="49" fontId="6" fillId="0" borderId="23" xfId="2" applyNumberFormat="1" applyFont="1" applyFill="1" applyBorder="1" applyAlignment="1" applyProtection="1">
      <alignment horizontal="center"/>
      <protection locked="0"/>
    </xf>
    <xf numFmtId="49" fontId="9" fillId="33" borderId="22" xfId="2" applyNumberFormat="1" applyFont="1" applyFill="1" applyBorder="1" applyAlignment="1" applyProtection="1">
      <alignment horizontal="center"/>
      <protection locked="0"/>
    </xf>
    <xf numFmtId="49" fontId="11" fillId="22" borderId="3" xfId="2" quotePrefix="1" applyNumberFormat="1" applyFont="1" applyFill="1" applyBorder="1" applyAlignment="1">
      <alignment horizontal="center"/>
    </xf>
    <xf numFmtId="49" fontId="11" fillId="19" borderId="23" xfId="2" applyNumberFormat="1" applyFont="1" applyFill="1" applyBorder="1" applyAlignment="1">
      <alignment horizontal="center"/>
    </xf>
    <xf numFmtId="49" fontId="6" fillId="0" borderId="57" xfId="0" applyNumberFormat="1" applyFont="1" applyFill="1" applyBorder="1" applyAlignment="1" applyProtection="1">
      <alignment horizontal="center"/>
      <protection locked="0"/>
    </xf>
    <xf numFmtId="49" fontId="15" fillId="18" borderId="21" xfId="2" applyNumberFormat="1" applyFont="1" applyFill="1" applyBorder="1" applyAlignment="1" applyProtection="1">
      <alignment horizontal="center"/>
      <protection locked="0"/>
    </xf>
    <xf numFmtId="49" fontId="28" fillId="18" borderId="21" xfId="2" applyNumberFormat="1" applyFont="1" applyFill="1" applyBorder="1" applyAlignment="1" applyProtection="1">
      <alignment horizontal="center"/>
      <protection locked="0"/>
    </xf>
    <xf numFmtId="49" fontId="21" fillId="19" borderId="21" xfId="2" applyNumberFormat="1" applyFont="1" applyFill="1" applyBorder="1" applyAlignment="1" applyProtection="1">
      <alignment horizontal="center"/>
      <protection locked="0"/>
    </xf>
    <xf numFmtId="49" fontId="9" fillId="13" borderId="56" xfId="2" applyNumberFormat="1" applyFont="1" applyFill="1" applyBorder="1" applyAlignment="1" applyProtection="1">
      <alignment horizontal="center"/>
      <protection locked="0"/>
    </xf>
    <xf numFmtId="49" fontId="9" fillId="25" borderId="28" xfId="2" quotePrefix="1" applyNumberFormat="1" applyFont="1" applyFill="1" applyBorder="1" applyAlignment="1" applyProtection="1">
      <alignment horizontal="center"/>
    </xf>
    <xf numFmtId="49" fontId="11" fillId="20" borderId="61" xfId="2" quotePrefix="1" applyNumberFormat="1" applyFont="1" applyFill="1" applyBorder="1" applyAlignment="1" applyProtection="1">
      <alignment horizontal="center"/>
    </xf>
    <xf numFmtId="49" fontId="11" fillId="20" borderId="21" xfId="2" applyNumberFormat="1" applyFont="1" applyFill="1" applyBorder="1" applyAlignment="1" applyProtection="1">
      <alignment horizontal="center"/>
      <protection locked="0"/>
    </xf>
    <xf numFmtId="49" fontId="9" fillId="32" borderId="23" xfId="2" applyNumberFormat="1" applyFont="1" applyFill="1" applyBorder="1" applyAlignment="1" applyProtection="1">
      <alignment horizontal="center"/>
      <protection locked="0"/>
    </xf>
    <xf numFmtId="49" fontId="9" fillId="16" borderId="22" xfId="2" quotePrefix="1" applyNumberFormat="1" applyFont="1" applyFill="1" applyBorder="1" applyAlignment="1" applyProtection="1">
      <alignment horizontal="center"/>
    </xf>
    <xf numFmtId="49" fontId="9" fillId="16" borderId="28" xfId="2" quotePrefix="1" applyNumberFormat="1" applyFont="1" applyFill="1" applyBorder="1" applyAlignment="1" applyProtection="1">
      <alignment horizontal="center"/>
    </xf>
    <xf numFmtId="49" fontId="9" fillId="0" borderId="59" xfId="0" quotePrefix="1" applyNumberFormat="1" applyFont="1" applyBorder="1" applyAlignment="1">
      <alignment horizontal="center"/>
    </xf>
    <xf numFmtId="0" fontId="9" fillId="0" borderId="67" xfId="0" quotePrefix="1" applyFont="1" applyBorder="1" applyAlignment="1" applyProtection="1">
      <alignment horizontal="center" vertical="center"/>
      <protection locked="0"/>
    </xf>
    <xf numFmtId="49" fontId="9" fillId="0" borderId="77" xfId="0" quotePrefix="1" applyNumberFormat="1" applyFont="1" applyBorder="1" applyAlignment="1">
      <alignment horizontal="center"/>
    </xf>
    <xf numFmtId="49" fontId="9" fillId="0" borderId="70" xfId="0" quotePrefix="1" applyNumberFormat="1" applyFont="1" applyBorder="1" applyAlignment="1">
      <alignment horizontal="center"/>
    </xf>
    <xf numFmtId="49" fontId="9" fillId="0" borderId="8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8" xfId="0" quotePrefix="1" applyNumberFormat="1" applyFont="1" applyBorder="1" applyAlignment="1" applyProtection="1">
      <alignment horizontal="center" vertical="center"/>
      <protection locked="0"/>
    </xf>
    <xf numFmtId="49" fontId="0" fillId="0" borderId="75" xfId="0" quotePrefix="1" applyNumberFormat="1" applyFont="1" applyFill="1" applyBorder="1" applyAlignment="1">
      <alignment horizontal="center"/>
    </xf>
    <xf numFmtId="49" fontId="0" fillId="0" borderId="26" xfId="0" quotePrefix="1" applyNumberFormat="1" applyBorder="1" applyAlignment="1">
      <alignment horizontal="center"/>
    </xf>
    <xf numFmtId="49" fontId="0" fillId="0" borderId="75" xfId="0" quotePrefix="1" applyNumberFormat="1" applyBorder="1" applyAlignment="1">
      <alignment horizontal="center"/>
    </xf>
    <xf numFmtId="49" fontId="9" fillId="0" borderId="26" xfId="0" quotePrefix="1" applyNumberFormat="1" applyFont="1" applyBorder="1" applyAlignment="1">
      <alignment horizontal="center"/>
    </xf>
    <xf numFmtId="49" fontId="9" fillId="0" borderId="81" xfId="0" quotePrefix="1" applyNumberFormat="1" applyFont="1" applyBorder="1" applyAlignment="1">
      <alignment horizontal="center"/>
    </xf>
    <xf numFmtId="49" fontId="9" fillId="0" borderId="83" xfId="0" quotePrefix="1" applyNumberFormat="1" applyFont="1" applyBorder="1" applyAlignment="1">
      <alignment horizontal="center"/>
    </xf>
    <xf numFmtId="49" fontId="9" fillId="0" borderId="82" xfId="0" quotePrefix="1" applyNumberFormat="1" applyFont="1" applyBorder="1" applyAlignment="1">
      <alignment horizontal="center"/>
    </xf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3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5" borderId="32" xfId="2" applyFont="1" applyFill="1" applyBorder="1" applyAlignment="1">
      <alignment horizontal="center"/>
    </xf>
    <xf numFmtId="0" fontId="12" fillId="5" borderId="29" xfId="2" applyFont="1" applyFill="1" applyBorder="1" applyAlignment="1">
      <alignment horizontal="center"/>
    </xf>
    <xf numFmtId="0" fontId="12" fillId="5" borderId="6" xfId="2" applyFont="1" applyFill="1" applyBorder="1" applyAlignment="1">
      <alignment horizontal="center"/>
    </xf>
    <xf numFmtId="0" fontId="7" fillId="11" borderId="0" xfId="2" applyFont="1" applyFill="1" applyAlignment="1">
      <alignment horizontal="center" textRotation="90"/>
    </xf>
    <xf numFmtId="49" fontId="5" fillId="7" borderId="9" xfId="0" applyNumberFormat="1" applyFont="1" applyFill="1" applyBorder="1" applyAlignment="1" applyProtection="1">
      <alignment horizontal="center" vertical="center"/>
      <protection locked="0"/>
    </xf>
    <xf numFmtId="49" fontId="5" fillId="7" borderId="4" xfId="0" applyNumberFormat="1" applyFont="1" applyFill="1" applyBorder="1" applyAlignment="1" applyProtection="1">
      <alignment horizontal="center" vertical="center"/>
      <protection locked="0"/>
    </xf>
    <xf numFmtId="0" fontId="6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49" fontId="5" fillId="6" borderId="8" xfId="0" applyNumberFormat="1" applyFont="1" applyFill="1" applyBorder="1" applyAlignment="1" applyProtection="1">
      <alignment horizontal="center" vertical="center"/>
      <protection locked="0"/>
    </xf>
    <xf numFmtId="49" fontId="5" fillId="6" borderId="2" xfId="0" applyNumberFormat="1" applyFont="1" applyFill="1" applyBorder="1" applyAlignment="1" applyProtection="1">
      <alignment horizontal="center" vertical="center"/>
      <protection locked="0"/>
    </xf>
    <xf numFmtId="49" fontId="5" fillId="4" borderId="8" xfId="0" applyNumberFormat="1" applyFont="1" applyFill="1" applyBorder="1" applyAlignment="1" applyProtection="1">
      <alignment horizontal="center" vertical="center"/>
      <protection locked="0"/>
    </xf>
    <xf numFmtId="49" fontId="5" fillId="4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center" textRotation="90"/>
    </xf>
    <xf numFmtId="0" fontId="6" fillId="0" borderId="0" xfId="0" applyFont="1" applyAlignment="1">
      <alignment horizontal="center" textRotation="90"/>
    </xf>
    <xf numFmtId="0" fontId="6" fillId="0" borderId="0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>
      <alignment horizontal="center" textRotation="9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7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5" fillId="11" borderId="27" xfId="0" applyFont="1" applyFill="1" applyBorder="1" applyAlignment="1">
      <alignment horizontal="center" vertical="center"/>
    </xf>
    <xf numFmtId="0" fontId="14" fillId="11" borderId="32" xfId="0" applyFont="1" applyFill="1" applyBorder="1" applyAlignment="1">
      <alignment horizontal="center" vertical="center"/>
    </xf>
    <xf numFmtId="0" fontId="14" fillId="11" borderId="29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7" fillId="24" borderId="32" xfId="0" applyFont="1" applyFill="1" applyBorder="1" applyAlignment="1" applyProtection="1">
      <alignment horizontal="center" vertical="center"/>
      <protection locked="0"/>
    </xf>
    <xf numFmtId="0" fontId="7" fillId="24" borderId="6" xfId="0" applyFont="1" applyFill="1" applyBorder="1" applyAlignment="1" applyProtection="1">
      <alignment horizontal="center" vertical="center"/>
      <protection locked="0"/>
    </xf>
    <xf numFmtId="0" fontId="6" fillId="0" borderId="3" xfId="0" applyFont="1" applyBorder="1" applyAlignment="1">
      <alignment horizontal="center" textRotation="90"/>
    </xf>
    <xf numFmtId="0" fontId="6" fillId="30" borderId="10" xfId="0" applyFont="1" applyFill="1" applyBorder="1" applyAlignment="1">
      <alignment horizontal="center" vertical="center"/>
    </xf>
    <xf numFmtId="0" fontId="6" fillId="30" borderId="3" xfId="0" applyFont="1" applyFill="1" applyBorder="1" applyAlignment="1">
      <alignment horizontal="center" vertical="center"/>
    </xf>
    <xf numFmtId="16" fontId="6" fillId="0" borderId="0" xfId="0" quotePrefix="1" applyNumberFormat="1" applyFont="1" applyAlignment="1">
      <alignment horizontal="center" textRotation="90"/>
    </xf>
    <xf numFmtId="16" fontId="6" fillId="0" borderId="3" xfId="0" quotePrefix="1" applyNumberFormat="1" applyFont="1" applyBorder="1" applyAlignment="1">
      <alignment horizontal="center" textRotation="90"/>
    </xf>
    <xf numFmtId="0" fontId="7" fillId="36" borderId="55" xfId="2" applyNumberFormat="1" applyFont="1" applyFill="1" applyBorder="1" applyAlignment="1" applyProtection="1">
      <alignment horizontal="center" vertical="center"/>
      <protection locked="0"/>
    </xf>
    <xf numFmtId="0" fontId="7" fillId="36" borderId="7" xfId="2" applyNumberFormat="1" applyFont="1" applyFill="1" applyBorder="1" applyAlignment="1" applyProtection="1">
      <alignment horizontal="center" vertical="center"/>
      <protection locked="0"/>
    </xf>
    <xf numFmtId="0" fontId="7" fillId="36" borderId="65" xfId="2" applyNumberFormat="1" applyFont="1" applyFill="1" applyBorder="1" applyAlignment="1" applyProtection="1">
      <alignment horizontal="center" vertical="center"/>
      <protection locked="0"/>
    </xf>
    <xf numFmtId="0" fontId="7" fillId="36" borderId="10" xfId="2" applyNumberFormat="1" applyFont="1" applyFill="1" applyBorder="1" applyAlignment="1" applyProtection="1">
      <alignment horizontal="center" vertical="center"/>
      <protection locked="0"/>
    </xf>
    <xf numFmtId="0" fontId="7" fillId="36" borderId="3" xfId="2" applyNumberFormat="1" applyFont="1" applyFill="1" applyBorder="1" applyAlignment="1" applyProtection="1">
      <alignment horizontal="center" vertical="center"/>
      <protection locked="0"/>
    </xf>
    <xf numFmtId="0" fontId="7" fillId="36" borderId="64" xfId="2" applyNumberFormat="1" applyFont="1" applyFill="1" applyBorder="1" applyAlignment="1" applyProtection="1">
      <alignment horizontal="center" vertical="center"/>
      <protection locked="0"/>
    </xf>
    <xf numFmtId="0" fontId="24" fillId="36" borderId="9" xfId="2" applyNumberFormat="1" applyFont="1" applyFill="1" applyBorder="1" applyAlignment="1" applyProtection="1">
      <alignment horizontal="center" vertical="center"/>
    </xf>
    <xf numFmtId="0" fontId="9" fillId="36" borderId="7" xfId="2" applyNumberFormat="1" applyFont="1" applyFill="1" applyBorder="1" applyAlignment="1" applyProtection="1">
      <alignment horizontal="center" vertical="center"/>
    </xf>
    <xf numFmtId="0" fontId="9" fillId="36" borderId="4" xfId="2" applyNumberFormat="1" applyFont="1" applyFill="1" applyBorder="1" applyAlignment="1" applyProtection="1">
      <alignment horizontal="center" vertical="center"/>
    </xf>
    <xf numFmtId="0" fontId="9" fillId="36" borderId="5" xfId="2" applyNumberFormat="1" applyFont="1" applyFill="1" applyBorder="1" applyAlignment="1" applyProtection="1">
      <alignment horizontal="center" vertical="center"/>
    </xf>
    <xf numFmtId="0" fontId="9" fillId="36" borderId="3" xfId="2" applyNumberFormat="1" applyFont="1" applyFill="1" applyBorder="1" applyAlignment="1" applyProtection="1">
      <alignment horizontal="center" vertical="center"/>
    </xf>
    <xf numFmtId="0" fontId="9" fillId="36" borderId="1" xfId="2" applyNumberFormat="1" applyFont="1" applyFill="1" applyBorder="1" applyAlignment="1" applyProtection="1">
      <alignment horizontal="center" vertical="center"/>
    </xf>
    <xf numFmtId="0" fontId="6" fillId="39" borderId="10" xfId="0" applyFont="1" applyFill="1" applyBorder="1" applyAlignment="1">
      <alignment horizontal="center"/>
    </xf>
    <xf numFmtId="0" fontId="6" fillId="39" borderId="3" xfId="0" applyFont="1" applyFill="1" applyBorder="1" applyAlignment="1">
      <alignment horizontal="center"/>
    </xf>
    <xf numFmtId="0" fontId="24" fillId="36" borderId="9" xfId="2" applyFont="1" applyFill="1" applyBorder="1" applyAlignment="1">
      <alignment horizontal="center" vertical="center"/>
    </xf>
    <xf numFmtId="0" fontId="7" fillId="36" borderId="7" xfId="2" applyFont="1" applyFill="1" applyBorder="1" applyAlignment="1">
      <alignment horizontal="center" vertical="center"/>
    </xf>
    <xf numFmtId="0" fontId="7" fillId="36" borderId="65" xfId="2" applyFont="1" applyFill="1" applyBorder="1" applyAlignment="1">
      <alignment horizontal="center" vertical="center"/>
    </xf>
    <xf numFmtId="0" fontId="7" fillId="36" borderId="5" xfId="2" applyFont="1" applyFill="1" applyBorder="1" applyAlignment="1">
      <alignment horizontal="center" vertical="center"/>
    </xf>
    <xf numFmtId="0" fontId="7" fillId="36" borderId="3" xfId="2" applyFont="1" applyFill="1" applyBorder="1" applyAlignment="1">
      <alignment horizontal="center" vertical="center"/>
    </xf>
    <xf numFmtId="0" fontId="7" fillId="36" borderId="64" xfId="2" applyFont="1" applyFill="1" applyBorder="1" applyAlignment="1">
      <alignment horizontal="center" vertical="center"/>
    </xf>
    <xf numFmtId="0" fontId="25" fillId="36" borderId="9" xfId="2" applyNumberFormat="1" applyFont="1" applyFill="1" applyBorder="1" applyAlignment="1" applyProtection="1">
      <alignment horizontal="center" vertical="center"/>
    </xf>
    <xf numFmtId="0" fontId="25" fillId="36" borderId="7" xfId="2" applyNumberFormat="1" applyFont="1" applyFill="1" applyBorder="1" applyAlignment="1" applyProtection="1">
      <alignment horizontal="center" vertical="center"/>
    </xf>
    <xf numFmtId="0" fontId="25" fillId="36" borderId="65" xfId="2" applyNumberFormat="1" applyFont="1" applyFill="1" applyBorder="1" applyAlignment="1" applyProtection="1">
      <alignment horizontal="center" vertical="center"/>
    </xf>
    <xf numFmtId="0" fontId="25" fillId="36" borderId="5" xfId="2" applyNumberFormat="1" applyFont="1" applyFill="1" applyBorder="1" applyAlignment="1" applyProtection="1">
      <alignment horizontal="center" vertical="center"/>
    </xf>
    <xf numFmtId="0" fontId="25" fillId="36" borderId="3" xfId="2" applyNumberFormat="1" applyFont="1" applyFill="1" applyBorder="1" applyAlignment="1" applyProtection="1">
      <alignment horizontal="center" vertical="center"/>
    </xf>
    <xf numFmtId="0" fontId="25" fillId="36" borderId="64" xfId="2" applyNumberFormat="1" applyFont="1" applyFill="1" applyBorder="1" applyAlignment="1" applyProtection="1">
      <alignment horizontal="center" vertical="center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10" fillId="0" borderId="0" xfId="0" applyNumberFormat="1" applyFont="1" applyAlignment="1">
      <alignment horizontal="center" textRotation="90"/>
    </xf>
    <xf numFmtId="49" fontId="6" fillId="0" borderId="32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26" fillId="5" borderId="32" xfId="2" applyNumberFormat="1" applyFont="1" applyFill="1" applyBorder="1" applyAlignment="1">
      <alignment horizontal="center" vertical="center"/>
    </xf>
    <xf numFmtId="49" fontId="26" fillId="5" borderId="29" xfId="2" applyNumberFormat="1" applyFont="1" applyFill="1" applyBorder="1" applyAlignment="1">
      <alignment horizontal="center" vertical="center"/>
    </xf>
    <xf numFmtId="49" fontId="26" fillId="5" borderId="6" xfId="2" applyNumberFormat="1" applyFont="1" applyFill="1" applyBorder="1" applyAlignment="1">
      <alignment horizontal="center" vertical="center"/>
    </xf>
    <xf numFmtId="49" fontId="7" fillId="11" borderId="0" xfId="2" applyNumberFormat="1" applyFont="1" applyFill="1" applyAlignment="1">
      <alignment horizontal="center" textRotation="90"/>
    </xf>
    <xf numFmtId="49" fontId="6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" borderId="5" xfId="0" applyNumberFormat="1" applyFont="1" applyFill="1" applyBorder="1" applyAlignment="1" applyProtection="1">
      <alignment horizontal="left" vertical="center" indent="1"/>
      <protection locked="0"/>
    </xf>
    <xf numFmtId="49" fontId="6" fillId="2" borderId="1" xfId="0" applyNumberFormat="1" applyFont="1" applyFill="1" applyBorder="1" applyAlignment="1" applyProtection="1">
      <alignment horizontal="left" vertical="center" indent="1"/>
      <protection locked="0"/>
    </xf>
    <xf numFmtId="49" fontId="6" fillId="0" borderId="0" xfId="0" applyNumberFormat="1" applyFont="1" applyFill="1" applyAlignment="1">
      <alignment horizontal="center"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applyNumberFormat="1" applyFont="1" applyFill="1" applyBorder="1" applyAlignment="1" applyProtection="1">
      <alignment horizontal="center" textRotation="90"/>
      <protection locked="0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7" fillId="3" borderId="30" xfId="0" applyNumberFormat="1" applyFont="1" applyFill="1" applyBorder="1" applyAlignment="1">
      <alignment horizontal="center"/>
    </xf>
    <xf numFmtId="49" fontId="7" fillId="3" borderId="31" xfId="0" applyNumberFormat="1" applyFont="1" applyFill="1" applyBorder="1" applyAlignment="1">
      <alignment horizontal="center"/>
    </xf>
    <xf numFmtId="49" fontId="5" fillId="11" borderId="27" xfId="0" applyNumberFormat="1" applyFont="1" applyFill="1" applyBorder="1" applyAlignment="1">
      <alignment horizontal="center" vertical="center"/>
    </xf>
    <xf numFmtId="49" fontId="14" fillId="11" borderId="32" xfId="0" applyNumberFormat="1" applyFont="1" applyFill="1" applyBorder="1" applyAlignment="1">
      <alignment horizontal="center" vertical="center"/>
    </xf>
    <xf numFmtId="49" fontId="14" fillId="11" borderId="29" xfId="0" applyNumberFormat="1" applyFont="1" applyFill="1" applyBorder="1" applyAlignment="1">
      <alignment horizontal="center" vertical="center"/>
    </xf>
    <xf numFmtId="49" fontId="14" fillId="11" borderId="6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textRotation="90"/>
    </xf>
    <xf numFmtId="49" fontId="6" fillId="0" borderId="3" xfId="0" applyNumberFormat="1" applyFont="1" applyBorder="1" applyAlignment="1">
      <alignment horizontal="center" textRotation="90"/>
    </xf>
    <xf numFmtId="49" fontId="6" fillId="30" borderId="10" xfId="0" applyNumberFormat="1" applyFont="1" applyFill="1" applyBorder="1" applyAlignment="1">
      <alignment horizontal="center" vertical="center"/>
    </xf>
    <xf numFmtId="49" fontId="6" fillId="30" borderId="3" xfId="0" applyNumberFormat="1" applyFont="1" applyFill="1" applyBorder="1" applyAlignment="1">
      <alignment horizontal="center" vertical="center"/>
    </xf>
    <xf numFmtId="49" fontId="7" fillId="24" borderId="32" xfId="0" applyNumberFormat="1" applyFont="1" applyFill="1" applyBorder="1" applyAlignment="1" applyProtection="1">
      <alignment horizontal="center" vertical="center"/>
      <protection locked="0"/>
    </xf>
    <xf numFmtId="49" fontId="7" fillId="24" borderId="6" xfId="0" applyNumberFormat="1" applyFont="1" applyFill="1" applyBorder="1" applyAlignment="1" applyProtection="1">
      <alignment horizontal="center" vertical="center"/>
      <protection locked="0"/>
    </xf>
    <xf numFmtId="49" fontId="6" fillId="39" borderId="10" xfId="0" applyNumberFormat="1" applyFont="1" applyFill="1" applyBorder="1" applyAlignment="1">
      <alignment horizontal="center"/>
    </xf>
    <xf numFmtId="49" fontId="6" fillId="39" borderId="3" xfId="0" applyNumberFormat="1" applyFont="1" applyFill="1" applyBorder="1" applyAlignment="1">
      <alignment horizontal="center"/>
    </xf>
    <xf numFmtId="49" fontId="6" fillId="0" borderId="0" xfId="0" quotePrefix="1" applyNumberFormat="1" applyFont="1" applyAlignment="1">
      <alignment horizontal="center" textRotation="90"/>
    </xf>
    <xf numFmtId="49" fontId="6" fillId="0" borderId="3" xfId="0" quotePrefix="1" applyNumberFormat="1" applyFont="1" applyBorder="1" applyAlignment="1">
      <alignment horizontal="center" textRotation="90"/>
    </xf>
    <xf numFmtId="49" fontId="25" fillId="42" borderId="9" xfId="2" applyNumberFormat="1" applyFont="1" applyFill="1" applyBorder="1" applyAlignment="1">
      <alignment horizontal="center" vertical="center"/>
    </xf>
    <xf numFmtId="49" fontId="6" fillId="42" borderId="7" xfId="2" applyNumberFormat="1" applyFont="1" applyFill="1" applyBorder="1" applyAlignment="1">
      <alignment horizontal="center" vertical="center"/>
    </xf>
    <xf numFmtId="49" fontId="6" fillId="42" borderId="65" xfId="2" applyNumberFormat="1" applyFont="1" applyFill="1" applyBorder="1" applyAlignment="1">
      <alignment horizontal="center" vertical="center"/>
    </xf>
    <xf numFmtId="49" fontId="6" fillId="42" borderId="5" xfId="2" applyNumberFormat="1" applyFont="1" applyFill="1" applyBorder="1" applyAlignment="1">
      <alignment horizontal="center" vertical="center"/>
    </xf>
    <xf numFmtId="49" fontId="6" fillId="42" borderId="3" xfId="2" applyNumberFormat="1" applyFont="1" applyFill="1" applyBorder="1" applyAlignment="1">
      <alignment horizontal="center" vertical="center"/>
    </xf>
    <xf numFmtId="49" fontId="6" fillId="42" borderId="64" xfId="2" applyNumberFormat="1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6" xfId="2" applyFont="1" applyFill="1" applyBorder="1" applyAlignment="1">
      <alignment horizontal="center" vertical="center"/>
    </xf>
  </cellXfs>
  <cellStyles count="3">
    <cellStyle name="Normal" xfId="0" builtinId="0"/>
    <cellStyle name="Normal 2" xfId="2"/>
    <cellStyle name="Normal_Sheet3" xfId="1"/>
  </cellStyles>
  <dxfs count="16879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2CDDC"/>
      <color rgb="FFFF5C5C"/>
      <color rgb="FF808000"/>
      <color rgb="FF00FFCC"/>
      <color rgb="FF008080"/>
      <color rgb="FFFF6600"/>
      <color rgb="FFC00000"/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1009" name="Button 1" hidden="1">
              <a:extLst>
                <a:ext uri="{63B3BB69-23CF-44E3-9099-C40C66FF867C}">
                  <a14:compatExt spid="_x0000_s171009"/>
                </a:ext>
                <a:ext uri="{FF2B5EF4-FFF2-40B4-BE49-F238E27FC236}">
                  <a16:creationId xmlns:a16="http://schemas.microsoft.com/office/drawing/2014/main" id="{00000000-0008-0000-0200-0000019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4081" name="Button 1" hidden="1">
              <a:extLst>
                <a:ext uri="{63B3BB69-23CF-44E3-9099-C40C66FF867C}">
                  <a14:compatExt spid="_x0000_s174081"/>
                </a:ext>
                <a:ext uri="{FF2B5EF4-FFF2-40B4-BE49-F238E27FC236}">
                  <a16:creationId xmlns:a16="http://schemas.microsoft.com/office/drawing/2014/main" id="{00000000-0008-0000-0300-000001A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5105" name="Button 1" hidden="1">
              <a:extLst>
                <a:ext uri="{63B3BB69-23CF-44E3-9099-C40C66FF867C}">
                  <a14:compatExt spid="_x0000_s175105"/>
                </a:ext>
                <a:ext uri="{FF2B5EF4-FFF2-40B4-BE49-F238E27FC236}">
                  <a16:creationId xmlns:a16="http://schemas.microsoft.com/office/drawing/2014/main" id="{00000000-0008-0000-0400-000001A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6129" name="Button 1" hidden="1">
              <a:extLst>
                <a:ext uri="{63B3BB69-23CF-44E3-9099-C40C66FF867C}">
                  <a14:compatExt spid="_x0000_s176129"/>
                </a:ext>
                <a:ext uri="{FF2B5EF4-FFF2-40B4-BE49-F238E27FC236}">
                  <a16:creationId xmlns:a16="http://schemas.microsoft.com/office/drawing/2014/main" id="{00000000-0008-0000-0500-000001B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7153" name="Button 1" hidden="1">
              <a:extLst>
                <a:ext uri="{63B3BB69-23CF-44E3-9099-C40C66FF867C}">
                  <a14:compatExt spid="_x0000_s177153"/>
                </a:ext>
                <a:ext uri="{FF2B5EF4-FFF2-40B4-BE49-F238E27FC236}">
                  <a16:creationId xmlns:a16="http://schemas.microsoft.com/office/drawing/2014/main" id="{00000000-0008-0000-0600-000001B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8177" name="Button 1" hidden="1">
              <a:extLst>
                <a:ext uri="{63B3BB69-23CF-44E3-9099-C40C66FF867C}">
                  <a14:compatExt spid="_x0000_s178177"/>
                </a:ext>
                <a:ext uri="{FF2B5EF4-FFF2-40B4-BE49-F238E27FC236}">
                  <a16:creationId xmlns:a16="http://schemas.microsoft.com/office/drawing/2014/main" id="{00000000-0008-0000-0700-000001B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  <a:ext uri="{FF2B5EF4-FFF2-40B4-BE49-F238E27FC236}">
                  <a16:creationId xmlns:a16="http://schemas.microsoft.com/office/drawing/2014/main" id="{00000000-0008-0000-0800-000001B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  <a:ext uri="{FF2B5EF4-FFF2-40B4-BE49-F238E27FC236}">
                  <a16:creationId xmlns:a16="http://schemas.microsoft.com/office/drawing/2014/main" id="{00000000-0008-0000-0900-000001C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1249" name="Button 1" hidden="1">
              <a:extLst>
                <a:ext uri="{63B3BB69-23CF-44E3-9099-C40C66FF867C}">
                  <a14:compatExt spid="_x0000_s181249"/>
                </a:ext>
                <a:ext uri="{FF2B5EF4-FFF2-40B4-BE49-F238E27FC236}">
                  <a16:creationId xmlns:a16="http://schemas.microsoft.com/office/drawing/2014/main" id="{00000000-0008-0000-0A00-000001C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2273" name="Button 1" hidden="1">
              <a:extLst>
                <a:ext uri="{63B3BB69-23CF-44E3-9099-C40C66FF867C}">
                  <a14:compatExt spid="_x0000_s182273"/>
                </a:ext>
                <a:ext uri="{FF2B5EF4-FFF2-40B4-BE49-F238E27FC236}">
                  <a16:creationId xmlns:a16="http://schemas.microsoft.com/office/drawing/2014/main" id="{00000000-0008-0000-0B00-000001C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3297" name="Button 1" hidden="1">
              <a:extLst>
                <a:ext uri="{63B3BB69-23CF-44E3-9099-C40C66FF867C}">
                  <a14:compatExt spid="_x0000_s183297"/>
                </a:ext>
                <a:ext uri="{FF2B5EF4-FFF2-40B4-BE49-F238E27FC236}">
                  <a16:creationId xmlns:a16="http://schemas.microsoft.com/office/drawing/2014/main" id="{00000000-0008-0000-0C00-000001C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4321" name="Button 1" hidden="1">
              <a:extLst>
                <a:ext uri="{63B3BB69-23CF-44E3-9099-C40C66FF867C}">
                  <a14:compatExt spid="_x0000_s184321"/>
                </a:ext>
                <a:ext uri="{FF2B5EF4-FFF2-40B4-BE49-F238E27FC236}">
                  <a16:creationId xmlns:a16="http://schemas.microsoft.com/office/drawing/2014/main" id="{00000000-0008-0000-0D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m_Cies\CVP\Presence\CVP-Situation%20mensuelle%20CC%20R&amp;A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ès"/>
      <sheetName val="REF"/>
      <sheetName val="Jan 23"/>
      <sheetName val="Fev 23"/>
      <sheetName val="Mar 23"/>
      <sheetName val="Avr 23"/>
      <sheetName val="Mai 23"/>
      <sheetName val="Jun 23"/>
      <sheetName val="Jul 23"/>
      <sheetName val="Aou 23"/>
      <sheetName val="Sep 23"/>
      <sheetName val="Oct 23"/>
      <sheetName val="Nov 23"/>
      <sheetName val="Dec 23"/>
      <sheetName val="Jan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aulus Marc" id="{C20833D7-5DE2-4E82-B429-63A06E6D1EA0}" userId="S::Marc.Paulus@mil.be::87855288-a0a9-43a2-b0f5-e285f9bb42aa" providerId="AD"/>
  <person displayName="Albert Dylan" id="{10C2401D-4F5C-4560-97AE-646AD168AA93}" userId="S::Dylan.Albert@mil.be::9f0845cb-90ba-4d5b-9de3-49bf3e7f03c6" providerId="AD"/>
  <person displayName="Deprez Carine" id="{1D4E5FD9-AD70-4D51-9D0D-3307C388B641}" userId="S::Carine.Deprez@mil.be::843bb7bf-5dc5-49c2-86ee-6a606d52e667" providerId="AD"/>
  <person displayName="Hessel Sylvie" id="{68E4EB75-2E06-4BF2-B8CC-A06705F02815}" userId="S::Sylvie.Hessel@mil.be::2ea7dcf8-6f51-446d-a2a6-f8ffb5b5e49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F13" dT="2024-01-24T09:38:01.80" personId="{1D4E5FD9-AD70-4D51-9D0D-3307C388B641}" id="{874F4C8D-0F2C-4977-8E7D-525804175E5A}">
    <text>SAD</text>
  </threadedComment>
  <threadedComment ref="H21" dT="2024-01-03T13:16:33.01" personId="{1D4E5FD9-AD70-4D51-9D0D-3307C388B641}" id="{70E7FDA0-B33A-4151-B152-06E4C2B1C115}">
    <text>1 JC HRM OK</text>
  </threadedComment>
  <threadedComment ref="K21" dT="2024-01-03T13:16:33.01" personId="{1D4E5FD9-AD70-4D51-9D0D-3307C388B641}" id="{64D86C7E-BE1B-41BA-900C-223A773C4F0F}">
    <text>1 JC HRM OK</text>
  </threadedComment>
  <threadedComment ref="V21" dT="2024-01-15T08:10:31.57" personId="{1D4E5FD9-AD70-4D51-9D0D-3307C388B641}" id="{B5A85817-E192-478E-86FF-4F6A2299A851}">
    <text>1 DS Dept HRM OK</text>
  </threadedComment>
  <threadedComment ref="J22" dT="2024-01-04T07:20:02.79" personId="{1D4E5FD9-AD70-4D51-9D0D-3307C388B641}" id="{6016C0A2-2969-4EC2-B13D-CF6E064C915F}">
    <text>1,00 HRM OK à 15:30</text>
  </threadedComment>
  <threadedComment ref="N22" dT="2023-10-25T07:26:36.38" personId="{1D4E5FD9-AD70-4D51-9D0D-3307C388B641}" id="{E42ED8A6-49E7-48DC-A29E-88C101C9C73F}">
    <text>VS à 16:00</text>
  </threadedComment>
  <threadedComment ref="AD22" dT="2024-01-24T08:43:15.21" personId="{1D4E5FD9-AD70-4D51-9D0D-3307C388B641}" id="{F215A8F6-36A5-4EE3-B185-FB0FBF213F6C}">
    <text>1,50 HRM OK à 15:00</text>
  </threadedComment>
  <threadedComment ref="AF22" dT="2024-01-24T08:53:27.15" personId="{1D4E5FD9-AD70-4D51-9D0D-3307C388B641}" id="{C090E784-A8FC-489B-8CD5-411B061EB6DC}">
    <text>1,67 HRM OK à 14:50</text>
  </threadedComment>
  <threadedComment ref="AK22" dT="2024-01-24T08:58:38.22" personId="{1D4E5FD9-AD70-4D51-9D0D-3307C388B641}" id="{A17A0F06-60A0-43BE-A52E-C325BD7963E8}">
    <text>0,83 HRM OK à 15:40</text>
  </threadedComment>
  <threadedComment ref="V23" dT="2024-01-10T09:47:42.80" personId="{1D4E5FD9-AD70-4D51-9D0D-3307C388B641}" id="{AB377821-2CCE-4E64-B940-FCF2D9BEC5DC}">
    <text>REPRISE EN FORCE</text>
  </threadedComment>
  <threadedComment ref="Y23" dT="2023-12-22T10:28:25.90" personId="{68E4EB75-2E06-4BF2-B8CC-A06705F02815}" id="{6D7ADFF2-DC03-47E6-8937-94142F6D12DC}">
    <text>VS 0 10h15</text>
  </threadedComment>
  <threadedComment ref="AE23" dT="2024-01-26T09:19:00.85" personId="{1D4E5FD9-AD70-4D51-9D0D-3307C388B641}" id="{CD15C9BF-DD49-4D7E-A87A-5AF7783B33EA}">
    <text>7,60 HRM OK</text>
  </threadedComment>
  <threadedComment ref="AF23" dT="2024-01-26T09:19:18.72" personId="{1D4E5FD9-AD70-4D51-9D0D-3307C388B641}" id="{7F094C5D-8456-4505-8642-BDA5F22D7515}">
    <text>Exam SELOR HRM OK</text>
  </threadedComment>
  <threadedComment ref="AK24" dT="2024-02-01T06:17:22.35" personId="{C20833D7-5DE2-4E82-B429-63A06E6D1EA0}" id="{6DAB3396-0350-4661-A736-416B41DA0206}">
    <text>1 CC HRM OK</text>
  </threadedComment>
  <threadedComment ref="J25" dT="2023-12-21T12:12:07.48" personId="{C20833D7-5DE2-4E82-B429-63A06E6D1EA0}" id="{A25581DE-FB4D-4193-B691-BEF58AA5F571}">
    <text>Secouriste Zone 2</text>
  </threadedComment>
  <threadedComment ref="W25" dT="2024-01-15T09:46:00.61" personId="{1D4E5FD9-AD70-4D51-9D0D-3307C388B641}" id="{C4BE0C43-3784-4264-9C0D-42CAC43C90E2}">
    <text>Secouriste zone 2</text>
  </threadedComment>
  <threadedComment ref="AB25" dT="2024-01-26T09:18:45.65" personId="{1D4E5FD9-AD70-4D51-9D0D-3307C388B641}" id="{04CD45EA-28CD-440F-AC46-9730BB759CB6}">
    <text>1 DS Dept HRM OK</text>
  </threadedComment>
  <threadedComment ref="AI25" dT="2024-01-25T08:01:44.14" personId="{1D4E5FD9-AD70-4D51-9D0D-3307C388B641}" id="{CAFF588C-591C-401F-9163-7C0A142C543C}">
    <text>Rôle Secouriste Zone 2</text>
  </threadedComment>
  <threadedComment ref="AK25" dT="2024-01-26T09:16:54.01" personId="{1D4E5FD9-AD70-4D51-9D0D-3307C388B641}" id="{AA3251F0-0462-4012-A28C-D79F687AA625}">
    <text>1 JC HRM OK</text>
  </threadedComment>
  <threadedComment ref="P26" dT="2024-01-10T09:56:11.28" personId="{1D4E5FD9-AD70-4D51-9D0D-3307C388B641}" id="{F970C5CF-E7D6-42FC-9F53-21BC8084338C}">
    <text>2,10 HRM OK à 13:00</text>
  </threadedComment>
  <threadedComment ref="Q26" dT="2024-01-11T11:34:36.66" personId="{C20833D7-5DE2-4E82-B429-63A06E6D1EA0}" id="{B4CB17E8-1826-4318-BD9C-EEE078C282D3}">
    <text>VS Dép à 14:00 HRM OK
Doc OK</text>
  </threadedComment>
  <threadedComment ref="AJ26" dT="2024-01-18T07:06:15.73" personId="{C20833D7-5DE2-4E82-B429-63A06E6D1EA0}" id="{B87C4B3B-6248-42B4-B620-BE770E552EDA}">
    <text>Mis HM à 13:00</text>
  </threadedComment>
  <threadedComment ref="H27" dT="2023-12-19T09:11:14.94" personId="{C20833D7-5DE2-4E82-B429-63A06E6D1EA0}" id="{F181DEB5-E7FF-4569-B074-2CF323569ACD}">
    <text>3 JC + 1 CC Naissance HRM OK</text>
  </threadedComment>
  <threadedComment ref="H27" dT="2024-01-05T10:05:31.92" personId="{68E4EB75-2E06-4BF2-B8CC-A06705F02815}" id="{3F0AD3B6-0EDE-47D4-907E-71563736B363}" parentId="{F181DEB5-E7FF-4569-B074-2CF323569ACD}">
    <text>HRM OK</text>
  </threadedComment>
  <threadedComment ref="R28" dT="2024-01-12T07:05:33.62" personId="{C20833D7-5DE2-4E82-B429-63A06E6D1EA0}" id="{71786D0C-1EA1-4C4A-AF9C-DC722B220989}">
    <text>1.00 Réc à 14:30 HRM OK</text>
  </threadedComment>
  <threadedComment ref="X28" dT="2024-01-18T06:17:27.59" personId="{C20833D7-5DE2-4E82-B429-63A06E6D1EA0}" id="{887C939B-9945-4247-8B8F-DF221C34003C}">
    <text>1.00 Réc à 14:30 HRM OK</text>
  </threadedComment>
  <threadedComment ref="Y28" dT="2024-01-19T13:25:20.98" personId="{C20833D7-5DE2-4E82-B429-63A06E6D1EA0}" id="{606F4AFF-16DF-4D75-9A7C-ADCCF58D9C48}">
    <text>1.00 Réc à 14:30 HRM OK</text>
  </threadedComment>
  <threadedComment ref="AC28" dT="2024-01-23T06:00:23.57" personId="{C20833D7-5DE2-4E82-B429-63A06E6D1EA0}" id="{518634BC-1831-483E-AF9F-DE66C9A038D8}">
    <text>1.00 Réc à 14:30 HRM OK</text>
  </threadedComment>
  <threadedComment ref="AF28" dT="2024-01-26T06:04:47.60" personId="{C20833D7-5DE2-4E82-B429-63A06E6D1EA0}" id="{D43A89B6-C3CF-4538-B38B-F21BA41C5101}">
    <text>1.00 Réc à 14:30 HRM OK</text>
  </threadedComment>
  <threadedComment ref="H31" dT="2024-01-03T13:36:27.38" personId="{1D4E5FD9-AD70-4D51-9D0D-3307C388B641}" id="{36E523EC-689A-4BD8-91C5-19F29EBC14D4}">
    <text>1 JC HRM OK</text>
  </threadedComment>
  <threadedComment ref="H31" dT="2024-01-03T13:37:13.27" personId="{1D4E5FD9-AD70-4D51-9D0D-3307C388B641}" id="{6E0651B2-C469-48B8-BBF1-4E6A845BBE63}" parentId="{36E523EC-689A-4BD8-91C5-19F29EBC14D4}">
    <text>1 JC HRM OK</text>
  </threadedComment>
  <threadedComment ref="N31" dT="2024-01-05T07:38:44.02" personId="{68E4EB75-2E06-4BF2-B8CC-A06705F02815}" id="{2F88C878-91FA-4C8F-AFD6-645FE6F2F14E}">
    <text>2 JC HRM OK</text>
  </threadedComment>
  <threadedComment ref="P31" dT="2024-01-05T07:38:56.13" personId="{68E4EB75-2E06-4BF2-B8CC-A06705F02815}" id="{2AAA17E3-4865-4DD5-A5D1-E3A7AF566028}">
    <text>3 J PVE HRM OK</text>
  </threadedComment>
  <threadedComment ref="X31" dT="2024-01-18T09:08:36.45" personId="{1D4E5FD9-AD70-4D51-9D0D-3307C388B641}" id="{8FEBA501-0628-4ACF-8202-77751A2CF51E}">
    <text>1 JC HRM OK</text>
  </threadedComment>
  <threadedComment ref="AB31" dT="2024-01-17T12:12:03.33" personId="{C20833D7-5DE2-4E82-B429-63A06E6D1EA0}" id="{1C673C4F-91BB-4C41-87F9-AF71F7878B4A}">
    <text>12 JC HRM ??</text>
  </threadedComment>
  <threadedComment ref="AB31" dT="2024-01-18T09:07:32.59" personId="{1D4E5FD9-AD70-4D51-9D0D-3307C388B641}" id="{0448A5FF-AD97-4A83-A261-F55B93895E5F}" parentId="{1C673C4F-91BB-4C41-87F9-AF71F7878B4A}">
    <text>HRM OK</text>
  </threadedComment>
  <threadedComment ref="H33" dT="2024-01-03T08:05:32.96" personId="{68E4EB75-2E06-4BF2-B8CC-A06705F02815}" id="{016EB6F8-A916-41CE-A48D-140B8D204BE2}">
    <text>2 j Congé HRM OK</text>
  </threadedComment>
  <threadedComment ref="J33" dT="2024-01-03T08:05:32.96" personId="{68E4EB75-2E06-4BF2-B8CC-A06705F02815}" id="{C648093F-F92C-4E89-8764-F564BEB23857}">
    <text>2 j Congé HRM OK</text>
  </threadedComment>
  <threadedComment ref="Y33" dT="2024-01-18T07:39:00.11" personId="{C20833D7-5DE2-4E82-B429-63A06E6D1EA0}" id="{871CEA5D-EAA5-4E1D-8469-E064633094A4}">
    <text>1 JC HRM OK</text>
  </threadedComment>
  <threadedComment ref="AB33" dT="2024-01-22T07:26:26.93" personId="{C20833D7-5DE2-4E82-B429-63A06E6D1EA0}" id="{40EB2900-81F3-4BCC-B93F-73677E84E716}">
    <text>Réc à Régul dès son arrivée</text>
  </threadedComment>
  <threadedComment ref="AB33" dT="2024-01-23T07:53:56.97" personId="{1D4E5FD9-AD70-4D51-9D0D-3307C388B641}" id="{1D1B32B1-D71C-4BF4-B9F4-EC69A99BA2C3}" parentId="{40EB2900-81F3-4BCC-B93F-73677E84E716}">
    <text>1,25 HRM OK à 07:00</text>
  </threadedComment>
  <threadedComment ref="AJ34" dT="2024-01-30T07:24:05.90" personId="{C20833D7-5DE2-4E82-B429-63A06E6D1EA0}" id="{B1AA4560-8183-4E76-A15E-A8B6D9A2DDC8}">
    <text>2.00 Réc à 13:30 HRM  OK</text>
  </threadedComment>
  <threadedComment ref="AK34" dT="2024-01-31T07:57:17.70" personId="{C20833D7-5DE2-4E82-B429-63A06E6D1EA0}" id="{5980394D-350F-4771-8B38-5FF08E3187F5}">
    <text>2.35 Réc à 13:09 HRM OK</text>
  </threadedComment>
  <threadedComment ref="K35" dT="2024-01-04T07:21:19.52" personId="{1D4E5FD9-AD70-4D51-9D0D-3307C388B641}" id="{AD4E95A1-1B0F-4A4C-BF27-93121F4ACEC3}">
    <text>7,60 HRM OK</text>
  </threadedComment>
  <threadedComment ref="V35" dT="2024-01-15T07:18:40.13" personId="{C20833D7-5DE2-4E82-B429-63A06E6D1EA0}" id="{068363D9-AF83-4E57-8ED2-FE4F581F1807}">
    <text xml:space="preserve">Mission ERSO à 07:30 </text>
  </threadedComment>
  <threadedComment ref="AB35" dT="2024-01-11T07:26:28.19" personId="{C20833D7-5DE2-4E82-B429-63A06E6D1EA0}" id="{E5745F8E-AD07-465B-9B9A-8FE036984874}">
    <text>5 JC HRM ??</text>
  </threadedComment>
  <threadedComment ref="AB35" dT="2024-01-11T08:42:03.52" personId="{1D4E5FD9-AD70-4D51-9D0D-3307C388B641}" id="{F350C483-A738-4063-A471-A90F9CF90A30}" parentId="{E5745F8E-AD07-465B-9B9A-8FE036984874}">
    <text>HRM OK</text>
  </threadedComment>
  <threadedComment ref="H37" dT="2023-12-07T07:53:08.02" personId="{1D4E5FD9-AD70-4D51-9D0D-3307C388B641}" id="{C74938DB-9DE8-4B99-8F73-66F3B1C303F8}">
    <text>1 JC HRM OK</text>
  </threadedComment>
  <threadedComment ref="N37" dT="2024-01-08T09:02:12.46" personId="{1D4E5FD9-AD70-4D51-9D0D-3307C388B641}" id="{AB1E0BF4-1BF2-4866-9392-4FAF2FDF269D}">
    <text>1 JC HRM OK</text>
  </threadedComment>
  <threadedComment ref="O37" dT="2024-01-09T09:11:25.27" personId="{1D4E5FD9-AD70-4D51-9D0D-3307C388B641}" id="{67CC8299-B152-4656-9615-2EE996A6F238}">
    <text>2,50 HRM OK à 07:00</text>
  </threadedComment>
  <threadedComment ref="Y37" dT="2024-01-19T07:17:40.87" personId="{C20833D7-5DE2-4E82-B429-63A06E6D1EA0}" id="{864DBA07-BCC7-40A4-91D1-517CC97AAC39}">
    <text>1 DS Dépt HRM OK</text>
  </threadedComment>
  <threadedComment ref="AF37" dT="2024-01-22T12:19:02.93" personId="{C20833D7-5DE2-4E82-B429-63A06E6D1EA0}" id="{DB8F9E45-8846-43E2-9E93-43C4E9E342D2}">
    <text>1 Jr DS Dépt HRM OK</text>
  </threadedComment>
  <threadedComment ref="AI37" dT="2024-01-29T07:11:44.40" personId="{C20833D7-5DE2-4E82-B429-63A06E6D1EA0}" id="{EF800E27-3701-48CF-832D-D902930AEDED}">
    <text>VS à 07:00  HRM NON OK
DOC NON OK</text>
  </threadedComment>
  <threadedComment ref="AI37" dT="2024-01-30T08:23:02.32" personId="{1D4E5FD9-AD70-4D51-9D0D-3307C388B641}" id="{BB0BEE7A-4ACA-4795-93B8-0861E03F7588}" parentId="{EF800E27-3701-48CF-832D-D902930AEDED}">
    <text>HRM OK</text>
  </threadedComment>
  <threadedComment ref="AK37" dT="2024-01-30T07:25:49.67" personId="{C20833D7-5DE2-4E82-B429-63A06E6D1EA0}" id="{8FF3D336-58F6-4590-9E5B-8634A88C5DBB}">
    <text>1 DS Dépt HRM OK</text>
  </threadedComment>
  <threadedComment ref="J38" dT="2024-01-04T07:21:53.14" personId="{1D4E5FD9-AD70-4D51-9D0D-3307C388B641}" id="{6F1E498A-8E90-40AA-BEE6-27695D511971}">
    <text>2,50 DS POL HRM NOK à 13:00</text>
  </threadedComment>
  <threadedComment ref="J38" dT="2024-01-05T12:31:52.38" personId="{68E4EB75-2E06-4BF2-B8CC-A06705F02815}" id="{29297AC3-B7FA-485D-A847-FEE7DFC8CEFA}" parentId="{6F1E498A-8E90-40AA-BEE6-27695D511971}">
    <text>HRM OK</text>
  </threadedComment>
  <threadedComment ref="K38" dT="2024-01-05T12:31:43.23" personId="{68E4EB75-2E06-4BF2-B8CC-A06705F02815}" id="{B5F605A1-F139-4DCC-B39F-D72582D05C76}">
    <text>1/2 j C HRM OK</text>
  </threadedComment>
  <threadedComment ref="Q38" dT="2024-01-11T07:31:49.87" personId="{C20833D7-5DE2-4E82-B429-63A06E6D1EA0}" id="{B6917060-9204-4B20-BC80-97C528C7433D}">
    <text>2.50 DS Politique à 13:00 HRM ??</text>
  </threadedComment>
  <threadedComment ref="Q38" dT="2024-01-11T08:32:37.92" personId="{1D4E5FD9-AD70-4D51-9D0D-3307C388B641}" id="{7275762B-6DC0-44A6-A0FB-5B0F140524E9}" parentId="{B6917060-9204-4B20-BC80-97C528C7433D}">
    <text>HRM OK</text>
  </threadedComment>
  <threadedComment ref="AE38" dT="2024-01-23T07:02:20.13" personId="{C20833D7-5DE2-4E82-B429-63A06E6D1EA0}" id="{F5B65CC7-4331-4EE0-B2DE-418F9F3A9B97}">
    <text>2.00 DS Politique HRM OK</text>
  </threadedComment>
  <threadedComment ref="H39" dT="2023-12-21T12:35:44.01" personId="{C20833D7-5DE2-4E82-B429-63A06E6D1EA0}" id="{1BF352FE-37A1-4B8D-9D4D-416000C2E020}">
    <text>5 X 1/2 JC HRM ??</text>
  </threadedComment>
  <threadedComment ref="H39" dT="2024-01-02T07:55:26.26" personId="{68E4EB75-2E06-4BF2-B8CC-A06705F02815}" id="{CC8966D2-C7E3-466C-9588-0197670295AB}" parentId="{1BF352FE-37A1-4B8D-9D4D-416000C2E020}">
    <text>HRM OK</text>
  </threadedComment>
  <threadedComment ref="AI39" dT="2024-01-09T12:40:05.25" personId="{1D4E5FD9-AD70-4D51-9D0D-3307C388B641}" id="{DE45CF97-7FAB-42C8-A144-F0B2653CFE8D}">
    <text>1/2 JC HRM OK</text>
  </threadedComment>
  <threadedComment ref="AI39" dT="2024-01-16T13:09:54.20" personId="{68E4EB75-2E06-4BF2-B8CC-A06705F02815}" id="{28245C86-D451-40EF-BA0F-455ACECB94CA}" parentId="{DE45CF97-7FAB-42C8-A144-F0B2653CFE8D}">
    <text>+ reprise en force</text>
  </threadedComment>
  <threadedComment ref="AJ39" dT="2024-01-09T12:40:05.25" personId="{1D4E5FD9-AD70-4D51-9D0D-3307C388B641}" id="{CFEEFD02-0C7E-421A-9DA0-6DB19C208ECF}">
    <text>1/2 JC HRM OK</text>
  </threadedComment>
  <threadedComment ref="AK39" dT="2024-01-09T12:40:05.25" personId="{1D4E5FD9-AD70-4D51-9D0D-3307C388B641}" id="{FF88572A-9DA7-4280-B94B-965CA6E14F91}">
    <text>1/2 JC HRM OK</text>
  </threadedComment>
  <threadedComment ref="H41" dT="2024-01-02T07:54:51.57" personId="{68E4EB75-2E06-4BF2-B8CC-A06705F02815}" id="{A11C00D0-A9B6-4257-9E9F-7F0F8351D9DB}">
    <text>1 JC HRM OK</text>
  </threadedComment>
  <threadedComment ref="N41" dT="2024-01-04T07:51:14.35" personId="{1D4E5FD9-AD70-4D51-9D0D-3307C388B641}" id="{07ED425F-705F-43E9-9EC7-396A8372DD91}">
    <text xml:space="preserve">REPRISE EN FORCE </text>
  </threadedComment>
  <threadedComment ref="X41" dT="2024-02-27T13:25:19.00" personId="{1D4E5FD9-AD70-4D51-9D0D-3307C388B641}" id="{3F50D38F-DC8D-4A59-AC3E-21AA0210C765}">
    <text xml:space="preserve">Attestation TEC </text>
  </threadedComment>
  <threadedComment ref="AE41" dT="2024-01-23T07:03:48.90" personId="{C20833D7-5DE2-4E82-B429-63A06E6D1EA0}" id="{02DED8C6-F47E-46C6-8BD8-568BB05EDB3A}">
    <text>1/2 JC HRM NON Ok</text>
  </threadedComment>
  <threadedComment ref="AE41" dT="2024-01-23T07:56:12.72" personId="{1D4E5FD9-AD70-4D51-9D0D-3307C388B641}" id="{7D136B27-CFCF-4FFC-A390-A4B0BE8B262A}" parentId="{02DED8C6-F47E-46C6-8BD8-568BB05EDB3A}">
    <text>HRM OK</text>
  </threadedComment>
  <threadedComment ref="W43" dT="2024-01-17T06:44:07.55" personId="{C20833D7-5DE2-4E82-B429-63A06E6D1EA0}" id="{A519DCE0-B80E-486A-8421-976BE6BAE01B}">
    <text>1 JC HRM ??</text>
  </threadedComment>
  <threadedComment ref="W43" dT="2024-01-17T09:41:05.58" personId="{1D4E5FD9-AD70-4D51-9D0D-3307C388B641}" id="{97313D49-8706-4138-ABBB-3C28AFC720B5}" parentId="{A519DCE0-B80E-486A-8421-976BE6BAE01B}">
    <text>HRM OK</text>
  </threadedComment>
  <threadedComment ref="AB43" dT="2024-01-19T07:20:04.73" personId="{C20833D7-5DE2-4E82-B429-63A06E6D1EA0}" id="{91912379-35A5-4272-8B75-EB8E6512C55D}">
    <text>Mission à Héverlée</text>
  </threadedComment>
  <threadedComment ref="H45" dT="2023-12-22T07:29:56.37" personId="{C20833D7-5DE2-4E82-B429-63A06E6D1EA0}" id="{9190BFAB-D36A-47A9-998B-1987313C346A}">
    <text>1 JC HRM ??</text>
  </threadedComment>
  <threadedComment ref="H45" dT="2024-01-02T07:53:54.06" personId="{68E4EB75-2E06-4BF2-B8CC-A06705F02815}" id="{C47F4947-4F9C-4894-8DDE-FA9B5D85F0C2}" parentId="{9190BFAB-D36A-47A9-998B-1987313C346A}">
    <text>1 JC HRM OK</text>
  </threadedComment>
  <threadedComment ref="Q45" dT="2024-01-05T08:03:27.41" personId="{68E4EB75-2E06-4BF2-B8CC-A06705F02815}" id="{B5C3F92E-3F4B-4B13-9E48-59DDD2247AD2}">
    <text>1 Congé Syndical HRM OK + Doc OK</text>
  </threadedComment>
  <threadedComment ref="V45" dT="2024-01-16T07:21:13.03" personId="{C20833D7-5DE2-4E82-B429-63A06E6D1EA0}" id="{06D22CF6-721A-4027-B44E-F0168CD142D4}">
    <text>1 CS HRM ??</text>
  </threadedComment>
  <threadedComment ref="V45" dT="2024-01-16T13:26:50.07" personId="{68E4EB75-2E06-4BF2-B8CC-A06705F02815}" id="{2E452C5E-344D-4D6B-BB2B-918BEF7EAB92}" parentId="{06D22CF6-721A-4027-B44E-F0168CD142D4}">
    <text>HRM OK + DOC ?</text>
  </threadedComment>
  <threadedComment ref="W45" dT="2024-01-18T09:09:53.99" personId="{1D4E5FD9-AD70-4D51-9D0D-3307C388B641}" id="{EB9B7F72-0E00-4F5E-9BE8-AD5AAD0D14BE}">
    <text>2 JC HRM OK</text>
  </threadedComment>
  <threadedComment ref="AC45" dT="2024-01-08T07:29:31.38" personId="{C20833D7-5DE2-4E82-B429-63A06E6D1EA0}" id="{3A31BF17-EC12-405B-9CC9-11E5C8365618}">
    <text>1 CS HRM ??</text>
  </threadedComment>
  <threadedComment ref="AC45" dT="2024-01-09T09:14:27.84" personId="{1D4E5FD9-AD70-4D51-9D0D-3307C388B641}" id="{ACB0A132-D4E7-4D9A-827B-44A43BE2B876}" parentId="{3A31BF17-EC12-405B-9CC9-11E5C8365618}">
    <text>HRM OK</text>
  </threadedComment>
  <threadedComment ref="AD45" dT="2024-01-23T12:01:43.55" personId="{C20833D7-5DE2-4E82-B429-63A06E6D1EA0}" id="{1C3B2CD9-F033-4F6A-8D63-E0D26ECCB39C}">
    <text>1 CS  HRM NON OK</text>
  </threadedComment>
  <threadedComment ref="AK45" dT="2024-01-31T09:13:28.11" personId="{1D4E5FD9-AD70-4D51-9D0D-3307C388B641}" id="{179EE162-1299-49BA-B469-BF99989E6860}">
    <text>1 JC HRM OK</text>
  </threadedComment>
  <threadedComment ref="K46" dT="2024-01-05T08:01:41.63" personId="{68E4EB75-2E06-4BF2-B8CC-A06705F02815}" id="{D86EB2E5-C191-4D59-8C62-68E75ECE38AA}">
    <text>1,0 Réc à 14h30 HRM OK</text>
  </threadedComment>
  <threadedComment ref="R47" dT="2024-01-12T07:24:51.60" personId="{C20833D7-5DE2-4E82-B429-63A06E6D1EA0}" id="{A5B03F30-ED1F-43CE-BC78-838CA34F5B6C}">
    <text>1 JC HRM ??</text>
  </threadedComment>
  <threadedComment ref="R47" dT="2024-01-12T13:10:46.02" personId="{1D4E5FD9-AD70-4D51-9D0D-3307C388B641}" id="{9B589B29-2F7E-4EAB-B8C3-1F63DD888BCB}" parentId="{A5B03F30-ED1F-43CE-BC78-838CA34F5B6C}">
    <text>HRM OK</text>
  </threadedComment>
  <threadedComment ref="U47" dT="2024-01-15T07:17:00.66" personId="{C20833D7-5DE2-4E82-B429-63A06E6D1EA0}" id="{AE015789-F8E8-4173-B1F4-B878FA55EABC}">
    <text>1 JC HRM ??</text>
  </threadedComment>
  <threadedComment ref="U47" dT="2024-01-15T08:32:58.70" personId="{1D4E5FD9-AD70-4D51-9D0D-3307C388B641}" id="{1FAF978E-A0B3-4384-B9C7-D43514CA2DFC}" parentId="{AE015789-F8E8-4173-B1F4-B878FA55EABC}">
    <text>HRM OK</text>
  </threadedComment>
  <threadedComment ref="AF47" dT="2024-01-26T07:31:28.92" personId="{C20833D7-5DE2-4E82-B429-63A06E6D1EA0}" id="{CB3359AD-2842-4D61-85BC-7142F86E4AF6}">
    <text>1 JC HRM OK</text>
  </threadedComment>
  <threadedComment ref="K48" dT="2024-01-05T08:00:47.07" personId="{68E4EB75-2E06-4BF2-B8CC-A06705F02815}" id="{438CEC28-155B-4A6E-93F1-2EA5C2EB9269}">
    <text>1/2 jc à 11h00 HRM OK</text>
  </threadedComment>
  <threadedComment ref="K48" dT="2024-01-05T12:24:53.60" personId="{68E4EB75-2E06-4BF2-B8CC-A06705F02815}" id="{83BFB832-8119-454A-9095-6857E7333C15}" parentId="{438CEC28-155B-4A6E-93F1-2EA5C2EB9269}">
    <text xml:space="preserve">+ Rectification de + 0,50 dans les récups retour bureau </text>
  </threadedComment>
  <threadedComment ref="O48" dT="2024-01-09T06:48:51.18" personId="{C20833D7-5DE2-4E82-B429-63A06E6D1EA0}" id="{B4ED2BB8-B9C9-4BC7-BECB-11BA25281635}">
    <text>1/2 JC à 11:00 HRM ??</text>
  </threadedComment>
  <threadedComment ref="O48" dT="2024-01-09T09:12:06.16" personId="{1D4E5FD9-AD70-4D51-9D0D-3307C388B641}" id="{99D751A1-3668-4495-86E5-9C121E4052CE}" parentId="{B4ED2BB8-B9C9-4BC7-BECB-11BA25281635}">
    <text>HRM OK</text>
  </threadedComment>
  <threadedComment ref="X48" dT="2024-01-18T12:00:32.72" personId="{C20833D7-5DE2-4E82-B429-63A06E6D1EA0}" id="{AACBB6BD-926E-49F3-9C81-B323CFC8AA46}">
    <text>1/2 JC HRM OK</text>
  </threadedComment>
  <threadedComment ref="K49" dT="2024-01-08T09:04:37.31" personId="{1D4E5FD9-AD70-4D51-9D0D-3307C388B641}" id="{FB005B5A-E859-49B8-88F1-3F7A840F01AC}">
    <text>1 JC HRM OK</text>
  </threadedComment>
  <threadedComment ref="O49" dT="2024-01-09T06:47:50.32" personId="{C20833D7-5DE2-4E82-B429-63A06E6D1EA0}" id="{339E6C07-DD68-4585-A0A1-1C268A46FB1C}">
    <text>1 JC HRM ??</text>
  </threadedComment>
  <threadedComment ref="O49" dT="2024-01-09T09:13:05.17" personId="{1D4E5FD9-AD70-4D51-9D0D-3307C388B641}" id="{BC5CB055-F45B-4E5E-B08D-9879C85B435F}" parentId="{339E6C07-DD68-4585-A0A1-1C268A46FB1C}">
    <text>HRM OK</text>
  </threadedComment>
  <threadedComment ref="V49" dT="2024-01-15T07:17:19.52" personId="{C20833D7-5DE2-4E82-B429-63A06E6D1EA0}" id="{8D094438-5722-41E2-84CC-306D0261CE18}">
    <text>2 JC HRM ??</text>
  </threadedComment>
  <threadedComment ref="V49" dT="2024-01-15T12:36:32.56" personId="{1D4E5FD9-AD70-4D51-9D0D-3307C388B641}" id="{E58EED7F-828D-4F0D-998D-DAB55252DFCA}" parentId="{8D094438-5722-41E2-84CC-306D0261CE18}">
    <text>HRM OK</text>
  </threadedComment>
  <threadedComment ref="AB49" dT="2024-01-22T07:32:53.41" personId="{C20833D7-5DE2-4E82-B429-63A06E6D1EA0}" id="{000F2DBE-3581-49AA-A84A-85E63EE99296}">
    <text>2 JC HRM OK</text>
  </threadedComment>
  <threadedComment ref="AI49" dT="2024-01-29T07:12:40.70" personId="{C20833D7-5DE2-4E82-B429-63A06E6D1EA0}" id="{79622BDD-9354-4E72-88BD-AD1A443F77E6}">
    <text>1 JC HRM OK</text>
  </threadedComment>
  <threadedComment ref="I50" dT="2024-01-03T12:14:37.38" personId="{68E4EB75-2E06-4BF2-B8CC-A06705F02815}" id="{F6F83151-269A-438D-9444-307C6B48D062}">
    <text>1/2 j C Dept à 11h30 HRM OK</text>
  </threadedComment>
  <threadedComment ref="N50" dT="2024-01-08T11:51:08.54" personId="{C20833D7-5DE2-4E82-B429-63A06E6D1EA0}" id="{BC4563C1-D86D-456F-BC16-A3262F97B0CF}">
    <text>VS à 14:45 HRM ??</text>
  </threadedComment>
  <threadedComment ref="N50" dT="2024-01-11T08:31:59.60" personId="{1D4E5FD9-AD70-4D51-9D0D-3307C388B641}" id="{52E6FB36-1F21-4AA5-B7CE-F17B71E7FA37}" parentId="{BC4563C1-D86D-456F-BC16-A3262F97B0CF}">
    <text>HRM OK</text>
  </threadedComment>
  <threadedComment ref="H51" dT="2024-01-02T07:49:27.49" personId="{68E4EB75-2E06-4BF2-B8CC-A06705F02815}" id="{3060C271-81BA-4B37-B940-56ED89179A4D}">
    <text>1 J Do DEP HRM OK</text>
  </threadedComment>
  <threadedComment ref="U51" dT="2024-01-15T08:35:32.73" personId="{1D4E5FD9-AD70-4D51-9D0D-3307C388B641}" id="{E835F128-4F34-4A82-ACA0-6C57D3B1E5EB}">
    <text>10 JC HRM OK</text>
  </threadedComment>
  <threadedComment ref="R53" dT="2024-01-11T12:21:50.54" personId="{C20833D7-5DE2-4E82-B429-63A06E6D1EA0}" id="{7F6019E5-4CC5-48B5-A8F5-CBE7B896A118}">
    <text>1 JC HRM ??</text>
  </threadedComment>
  <threadedComment ref="R53" dT="2024-01-11T13:17:00.22" personId="{1D4E5FD9-AD70-4D51-9D0D-3307C388B641}" id="{6EC020B5-B0E7-42B6-896F-A977B3818531}" parentId="{7F6019E5-4CC5-48B5-A8F5-CBE7B896A118}">
    <text>HRM OK</text>
  </threadedComment>
  <threadedComment ref="Y53" dT="2024-01-18T12:01:42.63" personId="{C20833D7-5DE2-4E82-B429-63A06E6D1EA0}" id="{BA3901E6-C534-425F-99A4-3C7CE61FA273}">
    <text>1JC HRM OK</text>
  </threadedComment>
  <threadedComment ref="AI53" dT="2023-12-20T06:22:06.59" personId="{C20833D7-5DE2-4E82-B429-63A06E6D1EA0}" id="{DAD9D84A-57F1-4CAB-AB29-4248CE20E1B5}">
    <text>Formation illias Session SM51S</text>
  </threadedComment>
  <threadedComment ref="Q54" dT="2024-01-11T12:21:23.40" personId="{C20833D7-5DE2-4E82-B429-63A06E6D1EA0}" id="{5D024620-736B-4AF2-A109-47543111D5DF}">
    <text>3.50 Réc à 11:30 HRM ??</text>
  </threadedComment>
  <threadedComment ref="Q54" dT="2024-01-11T13:16:54.44" personId="{1D4E5FD9-AD70-4D51-9D0D-3307C388B641}" id="{8D0B9532-C26D-4167-B73B-40F9D1200FB0}" parentId="{5D024620-736B-4AF2-A109-47543111D5DF}">
    <text>HRM OK</text>
  </threadedComment>
  <threadedComment ref="X55" dT="2024-01-15T07:17:00.66" personId="{C20833D7-5DE2-4E82-B429-63A06E6D1EA0}" id="{C8002898-45C5-40C8-89FB-305CD76ACC20}">
    <text>1 JC HRM ??</text>
  </threadedComment>
  <threadedComment ref="X55" dT="2024-01-15T08:36:15.77" personId="{1D4E5FD9-AD70-4D51-9D0D-3307C388B641}" id="{6DB286B0-8553-43A9-ABDD-09DA90792A5B}" parentId="{C8002898-45C5-40C8-89FB-305CD76ACC20}">
    <text>HRM OK</text>
  </threadedComment>
  <threadedComment ref="AB56" dT="2024-01-22T07:27:21.29" personId="{C20833D7-5DE2-4E82-B429-63A06E6D1EA0}" id="{AC27EB8E-2EBA-420B-9648-67BDC0F725FE}">
    <text>1.0 Réc à 14:30 HRM OK</text>
  </threadedComment>
  <threadedComment ref="H57" dT="2024-01-03T08:08:49.40" personId="{68E4EB75-2E06-4BF2-B8CC-A06705F02815}" id="{1144704A-D0F7-4583-9CF5-47AA5F76D065}">
    <text>1 JC PVE HRM OK</text>
  </threadedComment>
  <threadedComment ref="R57" dT="2024-01-12T13:09:56.39" personId="{1D4E5FD9-AD70-4D51-9D0D-3307C388B641}" id="{7B30DD1D-AE31-4CA7-9DAE-9990B9C7FE4C}">
    <text>1 PVE HRM OK</text>
  </threadedComment>
  <threadedComment ref="Y57" dT="2024-01-18T12:03:11.11" personId="{C20833D7-5DE2-4E82-B429-63A06E6D1EA0}" id="{7E2E0A73-1D49-46D6-AF64-48CE8A758AA5}">
    <text>1/2 PVE à 07:00 HRM OK</text>
  </threadedComment>
  <threadedComment ref="AF57" dT="2024-01-25T12:10:28.62" personId="{C20833D7-5DE2-4E82-B429-63A06E6D1EA0}" id="{4AF03F25-9863-4B5B-AB5A-E51A3D7AE4DC}">
    <text>1/2 JC HRM OK</text>
  </threadedComment>
  <threadedComment ref="AK57" dT="2024-01-31T07:50:30.90" personId="{C20833D7-5DE2-4E82-B429-63A06E6D1EA0}" id="{21D5E81B-2BAD-4999-8E38-3A486BF501A3}">
    <text>1.00 Réc à 10:00 + 1/2 JC HRM OK</text>
  </threadedComment>
  <threadedComment ref="K58" dT="2024-01-05T07:42:39.38" personId="{68E4EB75-2E06-4BF2-B8CC-A06705F02815}" id="{00C8F8A9-0D3E-4FA7-850E-4DE1C635AA8B}">
    <text>1/2 J PVE à 11h00 HRM OK</text>
  </threadedComment>
  <threadedComment ref="O58" dT="2024-01-10T07:25:46.64" personId="{C20833D7-5DE2-4E82-B429-63A06E6D1EA0}" id="{F6682876-6932-4D8A-9305-14DCD48C09AD}">
    <text>0.67 Réc à 14:50 HRM ??</text>
  </threadedComment>
  <threadedComment ref="O58" dT="2024-01-10T13:34:59.22" personId="{1D4E5FD9-AD70-4D51-9D0D-3307C388B641}" id="{EBACA67D-6823-4C63-B32D-A739065FE929}" parentId="{F6682876-6932-4D8A-9305-14DCD48C09AD}">
    <text>HRM OK</text>
  </threadedComment>
  <threadedComment ref="P58" dT="2024-01-10T07:26:34.32" personId="{C20833D7-5DE2-4E82-B429-63A06E6D1EA0}" id="{CDBB88C2-B5DF-452D-B2E7-0581FDEDD141}">
    <text>VS à 13:30 HRM ??</text>
  </threadedComment>
  <threadedComment ref="V58" dT="2024-01-16T12:17:02.00" personId="{C20833D7-5DE2-4E82-B429-63A06E6D1EA0}" id="{326C07FC-C85C-4A74-B6E8-7D5BDE6FE206}">
    <text>1.17 Réc à 14:20 HRM ??</text>
  </threadedComment>
  <threadedComment ref="V58" dT="2024-01-16T13:27:27.42" personId="{68E4EB75-2E06-4BF2-B8CC-A06705F02815}" id="{FF2E58E1-B155-4511-98E6-31B815D9ECE1}" parentId="{326C07FC-C85C-4A74-B6E8-7D5BDE6FE206}">
    <text>HRM OK</text>
  </threadedComment>
  <threadedComment ref="AJ58" dT="2024-01-30T12:17:52.69" personId="{C20833D7-5DE2-4E82-B429-63A06E6D1EA0}" id="{145033AA-EED3-4C22-98B7-9A9526053F9A}">
    <text>0.75 Réc à 14:45 HRM OK</text>
  </threadedComment>
  <threadedComment ref="K59" dT="2024-01-08T09:07:50.34" personId="{1D4E5FD9-AD70-4D51-9D0D-3307C388B641}" id="{C0C7E8DC-6EA9-44DA-9810-F37F7A0A62DA}">
    <text>1 JC HRM OK</text>
  </threadedComment>
  <threadedComment ref="N59" dT="2024-01-03T08:10:59.89" personId="{68E4EB75-2E06-4BF2-B8CC-A06705F02815}" id="{34188106-58C0-4D46-8BD6-A1F9BCB6DF52}">
    <text>1 Congé Syndical HRM OK + DOC NOK</text>
  </threadedComment>
  <threadedComment ref="N59" dT="2024-01-03T13:42:27.83" personId="{1D4E5FD9-AD70-4D51-9D0D-3307C388B641}" id="{602FC88E-1351-4EB6-8F84-5A1CD8EBBBD4}" parentId="{34188106-58C0-4D46-8BD6-A1F9BCB6DF52}">
    <text>HRM + DOC OK</text>
  </threadedComment>
  <threadedComment ref="AB59" dT="2024-01-22T07:29:16.40" personId="{C20833D7-5DE2-4E82-B429-63A06E6D1EA0}" id="{1FB9B5B8-782D-4C20-880B-4D1F5B631A8E}">
    <text>1 JC HRM NON OK</text>
  </threadedComment>
  <threadedComment ref="AB59" dT="2024-01-23T08:02:44.04" personId="{1D4E5FD9-AD70-4D51-9D0D-3307C388B641}" id="{2587D0F2-454F-449C-AF53-0E59BE13A73B}" parentId="{1FB9B5B8-782D-4C20-880B-4D1F5B631A8E}">
    <text>7,60 HRM OK</text>
  </threadedComment>
  <threadedComment ref="AD59" dT="2024-01-24T07:07:42.57" personId="{C20833D7-5DE2-4E82-B429-63A06E6D1EA0}" id="{169F6645-313A-488B-B0E8-C319E309C41A}">
    <text>VS à 10:00  HRM  OK
Doc OK</text>
  </threadedComment>
  <threadedComment ref="AE59" dT="2024-01-25T08:48:16.32" personId="{1D4E5FD9-AD70-4D51-9D0D-3307C388B641}" id="{5BB3B4B8-E932-47FD-8305-4F5442CF06BD}">
    <text>1 JC HRM OK</text>
  </threadedComment>
  <threadedComment ref="Y60" dT="2024-01-19T07:23:20.26" personId="{C20833D7-5DE2-4E82-B429-63A06E6D1EA0}" id="{E96387A5-BC81-41BA-8F50-038150B71339}">
    <text>3.00 Réc à 12:30 HRM OK</text>
  </threadedComment>
  <threadedComment ref="AK60" dT="2024-01-31T07:52:14.34" personId="{C20833D7-5DE2-4E82-B429-63A06E6D1EA0}" id="{36929D32-CA62-4077-8819-6D00C1B7BE5E}">
    <text>1/2 DS Dépt à 11:00 HRM OK</text>
  </threadedComment>
  <threadedComment ref="H61" dT="2024-01-03T13:40:50.85" personId="{1D4E5FD9-AD70-4D51-9D0D-3307C388B641}" id="{E113B701-8ABB-437B-9561-9A8F4F6FC9F0}">
    <text>4 JC HRM OK</text>
  </threadedComment>
  <threadedComment ref="Y61" dT="2024-01-19T07:21:38.73" personId="{C20833D7-5DE2-4E82-B429-63A06E6D1EA0}" id="{18B795E6-86C2-439B-BAE6-C11C32E0D1BF}">
    <text>VS HRM OK
Doc NON OK</text>
  </threadedComment>
  <threadedComment ref="H63" dT="2023-11-17T07:59:38.97" personId="{1D4E5FD9-AD70-4D51-9D0D-3307C388B641}" id="{B4BEF95D-5092-4CB6-A426-FAF755602C74}">
    <text>1 DS Dept HRM OK</text>
  </threadedComment>
  <threadedComment ref="I63" dT="2023-11-17T07:59:50.54" personId="{1D4E5FD9-AD70-4D51-9D0D-3307C388B641}" id="{69884514-F2BD-4B70-9842-85972D7A11BE}">
    <text>7,60 HRM OK</text>
  </threadedComment>
  <threadedComment ref="N63" dT="2024-01-11T08:34:51.10" personId="{1D4E5FD9-AD70-4D51-9D0D-3307C388B641}" id="{60BAD40A-F1EF-4191-BE35-4E64C7DCF4F2}">
    <text>Fmn cours Permis C pratique</text>
  </threadedComment>
  <threadedComment ref="H65" dT="2023-12-20T08:43:01.88" personId="{C20833D7-5DE2-4E82-B429-63A06E6D1EA0}" id="{174583F4-D755-4F52-B886-844FE8B2274F}">
    <text>5 JC HRM ??</text>
  </threadedComment>
  <threadedComment ref="H65" dT="2024-01-02T07:51:28.70" personId="{68E4EB75-2E06-4BF2-B8CC-A06705F02815}" id="{30B6C7A2-5D0D-4282-A331-8EA9871D30B7}" parentId="{174583F4-D755-4F52-B886-844FE8B2274F}">
    <text>3 jC HRM OK</text>
  </threadedComment>
  <threadedComment ref="J65" dT="2024-01-02T07:51:49.73" personId="{68E4EB75-2E06-4BF2-B8CC-A06705F02815}" id="{045CBDBA-2F0F-4D50-9587-ED8FE26C6694}">
    <text>1 J DO DEP HRM OK</text>
  </threadedComment>
  <threadedComment ref="W65" dT="2024-01-16T12:19:17.23" personId="{C20833D7-5DE2-4E82-B429-63A06E6D1EA0}" id="{6A1E36EC-3744-4EC7-9774-9456B55DDA82}">
    <text>1 DS Dépt HRM ??</text>
  </threadedComment>
  <threadedComment ref="W65" dT="2024-01-16T13:28:10.70" personId="{68E4EB75-2E06-4BF2-B8CC-A06705F02815}" id="{18BCB535-9D57-4A60-9B4C-B02D2BB1AFFF}" parentId="{6A1E36EC-3744-4EC7-9774-9456B55DDA82}">
    <text>HRM OK</text>
  </threadedComment>
  <threadedComment ref="R66" dT="2024-01-10T07:27:31.84" personId="{C20833D7-5DE2-4E82-B429-63A06E6D1EA0}" id="{6A01415B-CDFD-403F-B150-257936FC8481}">
    <text>3.00 Réc à 12:30 HRM ??</text>
  </threadedComment>
  <threadedComment ref="R66" dT="2024-01-10T13:35:47.40" personId="{1D4E5FD9-AD70-4D51-9D0D-3307C388B641}" id="{24AD2C2D-F10D-48AB-BC88-AF88770B3783}" parentId="{6A01415B-CDFD-403F-B150-257936FC8481}">
    <text>HRM OK</text>
  </threadedComment>
  <threadedComment ref="H67" dT="2023-12-20T08:43:41.81" personId="{C20833D7-5DE2-4E82-B429-63A06E6D1EA0}" id="{300046EB-3B35-4154-8E23-813CDB7EE9F3}">
    <text>1 JC HRM ??</text>
  </threadedComment>
  <threadedComment ref="H67" dT="2024-01-02T07:52:15.51" personId="{68E4EB75-2E06-4BF2-B8CC-A06705F02815}" id="{B10EF2E4-C618-4DFE-B54F-D10F94FFE46D}" parentId="{300046EB-3B35-4154-8E23-813CDB7EE9F3}">
    <text>HRM OK</text>
  </threadedComment>
  <threadedComment ref="I67" dT="2023-12-21T12:12:07.48" personId="{C20833D7-5DE2-4E82-B429-63A06E6D1EA0}" id="{18C821A2-0CDD-4878-88F8-3281694FE78F}">
    <text>Secouriste Zone 2</text>
  </threadedComment>
  <threadedComment ref="J67" dT="2024-01-04T07:23:02.76" personId="{1D4E5FD9-AD70-4D51-9D0D-3307C388B641}" id="{AC7F4997-1695-4746-B8F9-09803E38D35E}">
    <text>VS Dép à 09:45</text>
  </threadedComment>
  <threadedComment ref="N67" dT="2024-01-05T08:06:53.75" personId="{68E4EB75-2E06-4BF2-B8CC-A06705F02815}" id="{8166C154-CB7B-42DE-9BB7-255A540C43B7}">
    <text>1,0 Rec à 7h30 HRM OK</text>
  </threadedComment>
  <threadedComment ref="N67" dT="2024-01-08T11:51:44.01" personId="{C20833D7-5DE2-4E82-B429-63A06E6D1EA0}" id="{CBA8BD87-FD59-4BFA-82A2-AFDCAADB348B}" parentId="{8166C154-CB7B-42DE-9BB7-255A540C43B7}">
    <text>VS à 09:30 HRM ??</text>
  </threadedComment>
  <threadedComment ref="N67" dT="2024-01-08T13:03:04.85" personId="{1D4E5FD9-AD70-4D51-9D0D-3307C388B641}" id="{F4E6E5C8-F350-4D97-B2D2-695321B4C0DE}" parentId="{8166C154-CB7B-42DE-9BB7-255A540C43B7}">
    <text>HRM OK</text>
  </threadedComment>
  <threadedComment ref="Q67" dT="2024-01-11T07:32:54.49" personId="{C20833D7-5DE2-4E82-B429-63A06E6D1EA0}" id="{8B73CA37-C881-45DF-BE9F-FD098C5A093D}">
    <text>1.00 Réc à 07:00 HRM ??</text>
  </threadedComment>
  <threadedComment ref="Q67" dT="2024-01-11T08:26:09.97" personId="{1D4E5FD9-AD70-4D51-9D0D-3307C388B641}" id="{91A4B9BE-0F5A-46C3-9B47-B069F345F708}" parentId="{8B73CA37-C881-45DF-BE9F-FD098C5A093D}">
    <text>HRM OK</text>
  </threadedComment>
  <threadedComment ref="R67" dT="2024-01-11T08:26:03.48" personId="{1D4E5FD9-AD70-4D51-9D0D-3307C388B641}" id="{B1D8FA32-1D5D-4872-8179-5E82B2CB5F24}">
    <text>1,00 HRM OK à 07:30</text>
  </threadedComment>
  <threadedComment ref="V67" dT="2024-01-15T09:46:44.53" personId="{1D4E5FD9-AD70-4D51-9D0D-3307C388B641}" id="{CFC1B5E2-EEA1-4EBD-80C5-0AEE7FAC892F}">
    <text>Secouriste zone 2</text>
  </threadedComment>
  <threadedComment ref="AC67" dT="2024-01-22T12:20:27.00" personId="{C20833D7-5DE2-4E82-B429-63A06E6D1EA0}" id="{61C9D1CF-563E-44C7-80ED-41C022BC14C9}">
    <text>1.00 Réc à 07:30 HRM ok</text>
  </threadedComment>
  <threadedComment ref="AF67" dT="2024-01-23T12:03:01.25" personId="{C20833D7-5DE2-4E82-B429-63A06E6D1EA0}" id="{D7D42442-4FAA-485A-8554-DA64050DC659}">
    <text>1 DS Dépt HRM OK</text>
  </threadedComment>
  <threadedComment ref="AJ67" dT="2024-01-25T08:02:21.33" personId="{1D4E5FD9-AD70-4D51-9D0D-3307C388B641}" id="{AEDE3849-C26B-430E-9E3C-F3EE0B5F715E}">
    <text>Rôle Secouriste Zone 2</text>
  </threadedComment>
  <threadedComment ref="K68" dT="2024-01-05T08:06:39.21" personId="{68E4EB75-2E06-4BF2-B8CC-A06705F02815}" id="{E5CD3F7E-D9ED-4103-BEBA-EA5DD6A4A6A2}">
    <text>1,0 Rec à 15h00 HRM OK</text>
  </threadedComment>
  <threadedComment ref="Y68" dT="2024-01-22T07:30:28.41" personId="{C20833D7-5DE2-4E82-B429-63A06E6D1EA0}" id="{C653EB2D-C705-4A72-BBB8-2D7EA441AB41}">
    <text>Régul 1.00 Réc à 15:00 HRM Ok</text>
  </threadedComment>
  <threadedComment ref="AB68" dT="2024-01-22T07:31:09.09" personId="{C20833D7-5DE2-4E82-B429-63A06E6D1EA0}" id="{B9D2E2A4-89DF-4CE2-A565-DD1D08155D48}">
    <text>1.00 Réc à 15:00 HRM NON OK</text>
  </threadedComment>
  <threadedComment ref="AB68" dT="2024-01-23T08:10:19.69" personId="{1D4E5FD9-AD70-4D51-9D0D-3307C388B641}" id="{FB04E85C-B7B5-4024-B247-8E659A371150}" parentId="{B9D2E2A4-89DF-4CE2-A565-DD1D08155D48}">
    <text>HRM OK</text>
  </threadedComment>
  <threadedComment ref="U69" dT="2024-01-12T07:27:24.64" personId="{C20833D7-5DE2-4E82-B429-63A06E6D1EA0}" id="{C43B4C90-EFEA-4CD9-8D39-EDC821B3330B}">
    <text>1 FDC HRM ??</text>
  </threadedComment>
  <threadedComment ref="U69" dT="2024-01-12T13:03:46.76" personId="{1D4E5FD9-AD70-4D51-9D0D-3307C388B641}" id="{BEE16AFB-9B57-43B3-8EDB-2A42685FD57F}" parentId="{C43B4C90-EFEA-4CD9-8D39-EDC821B3330B}">
    <text>HRM OK</text>
  </threadedComment>
  <threadedComment ref="W69" dT="2024-01-18T09:11:04.24" personId="{1D4E5FD9-AD70-4D51-9D0D-3307C388B641}" id="{010BAE6D-8687-477D-A10A-158E2C4BC636}">
    <text>2 FC HRM OK</text>
  </threadedComment>
  <threadedComment ref="X69" dT="2024-01-22T13:04:57.91" personId="{C20833D7-5DE2-4E82-B429-63A06E6D1EA0}" id="{C7617219-EF7D-4F78-BD0B-9F79D26B947D}">
    <text>1 DS Dépt HRM OK</text>
  </threadedComment>
  <threadedComment ref="AF69" dT="2024-01-25T07:22:41.30" personId="{C20833D7-5DE2-4E82-B429-63A06E6D1EA0}" id="{A10E25FA-D5D1-4D40-9B69-EE03B83E8692}">
    <text>1 DS Dépt HRM OK</text>
  </threadedComment>
  <threadedComment ref="P70" dT="2024-01-10T12:07:51.41" personId="{C20833D7-5DE2-4E82-B429-63A06E6D1EA0}" id="{62E602F9-CA57-45E5-BEA7-10AAECAE3EB0}">
    <text>3.00 Réc  à 12:30 HRM ??</text>
  </threadedComment>
  <threadedComment ref="P70" dT="2024-01-10T13:36:23.15" personId="{1D4E5FD9-AD70-4D51-9D0D-3307C388B641}" id="{1838CD38-5A38-4C4D-A0E0-6D9DA62CF8E4}" parentId="{62E602F9-CA57-45E5-BEA7-10AAECAE3EB0}">
    <text>HRM OK</text>
  </threadedComment>
  <threadedComment ref="H71" dT="2023-11-17T07:53:14.12" personId="{1D4E5FD9-AD70-4D51-9D0D-3307C388B641}" id="{136F2CE3-0F71-4FF5-A675-7B32C167B122}">
    <text>1 JC HRM OK</text>
  </threadedComment>
  <threadedComment ref="I71" dT="2023-11-17T07:53:33.70" personId="{1D4E5FD9-AD70-4D51-9D0D-3307C388B641}" id="{C6E53849-3841-4991-8ABE-5092653A1863}">
    <text>2 DS Dept HRM OK</text>
  </threadedComment>
  <threadedComment ref="K71" dT="2023-11-17T07:54:04.95" personId="{1D4E5FD9-AD70-4D51-9D0D-3307C388B641}" id="{16C3DCB7-08FE-45C0-95AA-A0363F238841}">
    <text>7,60 HRM OK</text>
  </threadedComment>
  <threadedComment ref="N71" dT="2024-01-08T08:59:32.90" personId="{1D4E5FD9-AD70-4D51-9D0D-3307C388B641}" id="{4442AAED-BCBE-4BF6-BC13-478D2298CE61}">
    <text>4 CC Décès m^m toit HRM OK</text>
  </threadedComment>
  <threadedComment ref="R71" dT="2023-11-17T07:54:31.20" personId="{1D4E5FD9-AD70-4D51-9D0D-3307C388B641}" id="{51C54BCF-EC34-4566-8589-FE456A81BBFC}">
    <text>7,60 HRM OK</text>
  </threadedComment>
  <threadedComment ref="AJ71" dT="2024-01-25T08:43:03.23" personId="{1D4E5FD9-AD70-4D51-9D0D-3307C388B641}" id="{1986601D-6B35-4069-97AF-20BD45ADFB48}">
    <text>Prébalisage EPS 0800-1200 OK</text>
  </threadedComment>
  <threadedComment ref="AI72" dT="2024-01-25T08:42:46.22" personId="{1D4E5FD9-AD70-4D51-9D0D-3307C388B641}" id="{64147EB0-8431-4902-B023-3F6134A8FB82}">
    <text>Prébalisage EPS 1230 - 1600 OK</text>
  </threadedComment>
  <threadedComment ref="H75" dT="2023-11-16T09:39:55.02" personId="{1D4E5FD9-AD70-4D51-9D0D-3307C388B641}" id="{AD441347-D3A9-40C6-8481-628531A863FD}">
    <text>2 JC HRM OK</text>
  </threadedComment>
  <threadedComment ref="R75" dT="2024-01-12T07:49:43.78" personId="{C20833D7-5DE2-4E82-B429-63A06E6D1EA0}" id="{802159DA-00B9-42EB-A731-EC54659AB43C}">
    <text>???</text>
  </threadedComment>
  <threadedComment ref="R75" dT="2024-01-12T09:02:13.62" personId="{1D4E5FD9-AD70-4D51-9D0D-3307C388B641}" id="{D6E703F8-3AB8-43F1-9871-D0459C3B38F2}" parentId="{802159DA-00B9-42EB-A731-EC54659AB43C}">
    <text>2,50 HRM OK à 07:30</text>
  </threadedComment>
  <threadedComment ref="W75" dT="2023-11-06T12:26:51.94" personId="{1D4E5FD9-AD70-4D51-9D0D-3307C388B641}" id="{74F55736-4DA6-4848-8649-281AEEC833A9}">
    <text>Fmn Formateur PMS ERM</text>
  </threadedComment>
  <threadedComment ref="J76" dT="2024-01-04T07:30:23.56" personId="{1D4E5FD9-AD70-4D51-9D0D-3307C388B641}" id="{4A2EEFD5-814A-4F26-8584-BA4BC8180CEF}">
    <text>VS Dép à 15:00</text>
  </threadedComment>
  <threadedComment ref="K76" dT="2024-01-05T09:58:45.20" personId="{68E4EB75-2E06-4BF2-B8CC-A06705F02815}" id="{ED9E04DB-1886-4436-82EB-72208716A9FB}">
    <text>2,0 Rec HRM OK</text>
  </threadedComment>
  <threadedComment ref="Y76" dT="2024-01-19T12:40:59.15" personId="{C20833D7-5DE2-4E82-B429-63A06E6D1EA0}" id="{402354E6-7CFE-46FB-8096-1E038038BED2}">
    <text>2.75 Réc à 13;15 HRM OK</text>
  </threadedComment>
  <threadedComment ref="AC76" dT="2024-01-23T12:37:39.29" personId="{C20833D7-5DE2-4E82-B429-63A06E6D1EA0}" id="{F8A2F9D0-C302-43CA-BCDB-1FD71A283752}">
    <text>Réc ???</text>
  </threadedComment>
  <threadedComment ref="AC76" dT="2024-01-23T13:36:35.92" personId="{1D4E5FD9-AD70-4D51-9D0D-3307C388B641}" id="{24C2EA6E-1FB2-46B8-8D6E-A2F497697CFF}" parentId="{F8A2F9D0-C302-43CA-BCDB-1FD71A283752}">
    <text>1,50 HRM OK à 14:30</text>
  </threadedComment>
  <threadedComment ref="AF76" dT="2024-01-26T11:48:54.56" personId="{C20833D7-5DE2-4E82-B429-63A06E6D1EA0}" id="{D7FEE184-A0E3-4A9D-9D58-3D7066A0DC7E}">
    <text xml:space="preserve">Réc à Régulariser </text>
  </threadedComment>
  <threadedComment ref="AF76" dT="2024-01-30T08:24:54.26" personId="{1D4E5FD9-AD70-4D51-9D0D-3307C388B641}" id="{1F137005-7414-4BBC-8D5F-AA83C8ADB22B}" parentId="{D7FEE184-A0E3-4A9D-9D58-3D7066A0DC7E}">
    <text>2,50 HRM OK à 13:30</text>
  </threadedComment>
  <threadedComment ref="AJ76" dT="2024-01-30T12:56:21.41" personId="{C20833D7-5DE2-4E82-B429-63A06E6D1EA0}" id="{FCAE8AED-F360-45B6-9190-A3EBD68354F3}">
    <text>Pas de feuilles d'appel</text>
  </threadedComment>
  <threadedComment ref="AJ76" dT="2024-01-30T13:34:11.96" personId="{1D4E5FD9-AD70-4D51-9D0D-3307C388B641}" id="{67CAD177-270D-4A12-8846-A00345D708F0}" parentId="{FCAE8AED-F360-45B6-9190-A3EBD68354F3}">
    <text>2,00 HRM OK à 14:00</text>
  </threadedComment>
  <threadedComment ref="H77" dT="2024-01-02T08:02:48.93" personId="{68E4EB75-2E06-4BF2-B8CC-A06705F02815}" id="{3F273D6A-432F-45BB-808B-2F6DA15ED469}">
    <text>22 jc de PVE HRM OK</text>
  </threadedComment>
  <threadedComment ref="U79" dT="2024-01-15T07:10:35.91" personId="{C20833D7-5DE2-4E82-B429-63A06E6D1EA0}" id="{275E00E0-6741-42D3-AD5C-70ACAA6162D5}">
    <text>Congé ???</text>
  </threadedComment>
  <threadedComment ref="U79" dT="2024-01-15T08:37:36.70" personId="{1D4E5FD9-AD70-4D51-9D0D-3307C388B641}" id="{08F07EEE-BEFF-47F1-82A4-D9AC8CEDD343}" parentId="{275E00E0-6741-42D3-AD5C-70ACAA6162D5}">
    <text>HRM OK</text>
  </threadedComment>
  <threadedComment ref="AF79" dT="2024-01-26T07:06:30.65" personId="{C20833D7-5DE2-4E82-B429-63A06E6D1EA0}" id="{0621FDD3-6828-4098-B453-64850B1C2DA0}">
    <text>1 DS Dépt HRM OK</text>
  </threadedComment>
  <threadedComment ref="H81" dT="2024-01-02T08:03:24.55" personId="{68E4EB75-2E06-4BF2-B8CC-A06705F02815}" id="{26B0F8B8-5ADB-45A9-B2CF-9680F2A646FC}">
    <text>4 JC HRM OK</text>
  </threadedComment>
  <threadedComment ref="X81" dT="2024-01-18T09:12:16.64" personId="{1D4E5FD9-AD70-4D51-9D0D-3307C388B641}" id="{4E16B713-CB33-48E4-A219-9821908DD8EA}">
    <text>1 JC HRM OK</text>
  </threadedComment>
  <threadedComment ref="Y82" dT="2024-01-19T12:42:17.87" personId="{C20833D7-5DE2-4E82-B429-63A06E6D1EA0}" id="{029627BE-4B48-41BF-B7C6-2A54C317275E}">
    <text>3.50 Réc à 12:30 HRM Ok</text>
  </threadedComment>
  <threadedComment ref="H83" dT="2024-01-02T08:04:37.66" personId="{68E4EB75-2E06-4BF2-B8CC-A06705F02815}" id="{372E076F-869D-4F5F-A65D-D58AA74B0B77}">
    <text>2 JC HRM OK</text>
  </threadedComment>
  <threadedComment ref="N83" dT="2024-01-02T08:04:47.03" personId="{68E4EB75-2E06-4BF2-B8CC-A06705F02815}" id="{E627B514-2A20-46DC-B28D-C93417466F6D}">
    <text>2 JC HRM OK</text>
  </threadedComment>
  <threadedComment ref="W83" dT="2024-01-17T06:57:36.87" personId="{C20833D7-5DE2-4E82-B429-63A06E6D1EA0}" id="{AF20C805-15C8-44C7-9BB5-5E3502E656FD}">
    <text>1 DS Dépt HRM OK</text>
  </threadedComment>
  <threadedComment ref="X83" dT="2024-01-18T07:28:06.49" personId="{C20833D7-5DE2-4E82-B429-63A06E6D1EA0}" id="{3402133D-53A3-43AA-91D5-5BBB29B9C412}">
    <text>1 Jr DS HRM non OK</text>
  </threadedComment>
  <threadedComment ref="X83" dT="2024-01-18T09:13:42.13" personId="{1D4E5FD9-AD70-4D51-9D0D-3307C388B641}" id="{BA0B6312-A612-4534-AA0C-04C02C79D82B}" parentId="{3402133D-53A3-43AA-91D5-5BBB29B9C412}">
    <text>HRM OK</text>
  </threadedComment>
  <threadedComment ref="J84" dT="2024-01-04T07:30:44.22" personId="{1D4E5FD9-AD70-4D51-9D0D-3307C388B641}" id="{B4896035-4A57-4869-BE68-1F6BB2739F0A}">
    <text>2,00 HRM NOK à 13:30</text>
  </threadedComment>
  <threadedComment ref="J84" dT="2024-01-05T06:29:18.12" personId="{68E4EB75-2E06-4BF2-B8CC-A06705F02815}" id="{F3EECC37-9E23-4B2D-A178-5DABDB949B69}" parentId="{B4896035-4A57-4869-BE68-1F6BB2739F0A}">
    <text>HRM OK</text>
  </threadedComment>
  <threadedComment ref="H85" dT="2023-11-08T13:05:32.24" personId="{1D4E5FD9-AD70-4D51-9D0D-3307C388B641}" id="{AFE126BC-A6E8-4410-8AFC-FFC29E70D563}">
    <text>14 JC HRM OK</text>
  </threadedComment>
  <threadedComment ref="AE85" dT="2024-01-22T12:29:56.80" personId="{C20833D7-5DE2-4E82-B429-63A06E6D1EA0}" id="{C94EC758-A82F-4A3F-8D02-773BDB3AA4F7}">
    <text>VS à 10:30 HRM OK
Doc OK</text>
  </threadedComment>
  <threadedComment ref="AK85" dT="2024-01-31T08:52:12.99" personId="{1D4E5FD9-AD70-4D51-9D0D-3307C388B641}" id="{96FCC435-79DA-4677-9AFB-906B48307180}">
    <text>1,00 HRM OK à 08:00</text>
  </threadedComment>
  <threadedComment ref="AD86" dT="2024-01-22T12:29:24.92" personId="{C20833D7-5DE2-4E82-B429-63A06E6D1EA0}" id="{F75043B3-6EE7-4258-8261-C1E9FC7D3F79}">
    <text>0.25 Réc à 15:15 HRM OK</text>
  </threadedComment>
  <threadedComment ref="H89" dT="2024-01-02T08:07:17.59" personId="{68E4EB75-2E06-4BF2-B8CC-A06705F02815}" id="{03990157-18AA-4C93-B332-35EABFC7E01D}">
    <text>4 JC HRM NOK</text>
  </threadedComment>
  <threadedComment ref="H89" dT="2024-01-03T13:46:42.74" personId="{1D4E5FD9-AD70-4D51-9D0D-3307C388B641}" id="{92FF37A7-71CA-4B8E-AA1D-B1065D741B92}" parentId="{03990157-18AA-4C93-B332-35EABFC7E01D}">
    <text>HRM OK</text>
  </threadedComment>
  <threadedComment ref="W89" dT="2024-01-17T08:08:18.91" personId="{C20833D7-5DE2-4E82-B429-63A06E6D1EA0}" id="{4653302E-27F9-4B94-ACC3-B227D21FFB73}">
    <text>1 DS Dépt HRM ??</text>
  </threadedComment>
  <threadedComment ref="W89" dT="2024-01-17T09:21:58.84" personId="{1D4E5FD9-AD70-4D51-9D0D-3307C388B641}" id="{38AF5621-A2E6-400C-B08A-FB03A5C81833}" parentId="{4653302E-27F9-4B94-ACC3-B227D21FFB73}">
    <text>2 DS Dept HRM OK</text>
  </threadedComment>
  <threadedComment ref="AI89" dT="2024-01-29T07:41:00.30" personId="{C20833D7-5DE2-4E82-B429-63A06E6D1EA0}" id="{3BCC5E8A-57EC-4F7B-8E46-12A31BC5164E}">
    <text>0.33 Réc à 07:00 HRM NON OK</text>
  </threadedComment>
  <threadedComment ref="AI89" dT="2024-01-30T10:57:09.99" personId="{1D4E5FD9-AD70-4D51-9D0D-3307C388B641}" id="{BFD6A962-DB1D-4CD8-A309-1344378E7554}" parentId="{3BCC5E8A-57EC-4F7B-8E46-12A31BC5164E}">
    <text>HRM OK</text>
  </threadedComment>
  <threadedComment ref="AK89" dT="2024-01-31T08:07:24.70" personId="{C20833D7-5DE2-4E82-B429-63A06E6D1EA0}" id="{E61F0074-1C82-4341-881B-AFD6C4A25395}">
    <text>1.25 Réc à 07:00 HRM NONOK</text>
  </threadedComment>
  <threadedComment ref="AK89" dT="2024-01-31T09:18:05.48" personId="{1D4E5FD9-AD70-4D51-9D0D-3307C388B641}" id="{87FFA146-36E6-420B-B8C6-9BB3D9ADF56D}" parentId="{E61F0074-1C82-4341-881B-AFD6C4A25395}">
    <text>HRM OK</text>
  </threadedComment>
  <threadedComment ref="I91" dT="2024-01-03T09:48:27.74" personId="{68E4EB75-2E06-4BF2-B8CC-A06705F02815}" id="{9FC93471-13A8-4AE0-9BBB-24857657A4BD}">
    <text>HRM NOK</text>
  </threadedComment>
  <threadedComment ref="K91" dT="2024-01-05T10:03:00.74" personId="{68E4EB75-2E06-4BF2-B8CC-A06705F02815}" id="{C217AB9A-D31A-4EA5-9481-2F97B43CED30}">
    <text>JC syndical HRM NOK + DOC NOK</text>
  </threadedComment>
  <threadedComment ref="K91" dT="2024-01-08T09:11:00.38" personId="{1D4E5FD9-AD70-4D51-9D0D-3307C388B641}" id="{2A08C390-1B57-4C78-97A2-8370074FC823}" parentId="{C217AB9A-D31A-4EA5-9481-2F97B43CED30}">
    <text>HRM OK</text>
  </threadedComment>
  <threadedComment ref="N91" dT="2024-01-08T07:25:34.70" personId="{C20833D7-5DE2-4E82-B429-63A06E6D1EA0}" id="{CBC02117-4E67-4443-B96F-9A6B8B953116}">
    <text>1 CS HRM ??</text>
  </threadedComment>
  <threadedComment ref="N91" dT="2024-01-08T09:11:06.05" personId="{1D4E5FD9-AD70-4D51-9D0D-3307C388B641}" id="{0F741F74-3BFE-42E4-BB14-96677D9CE96D}" parentId="{CBC02117-4E67-4443-B96F-9A6B8B953116}">
    <text>HRM OK</text>
  </threadedComment>
  <threadedComment ref="P91" dT="2024-01-10T07:50:03.50" personId="{C20833D7-5DE2-4E82-B429-63A06E6D1EA0}" id="{8818BD44-7308-4D5E-88BB-6C65CF177DB8}">
    <text>1 CS HRM ??</text>
  </threadedComment>
  <threadedComment ref="P91" dT="2024-01-10T13:41:35.25" personId="{1D4E5FD9-AD70-4D51-9D0D-3307C388B641}" id="{DB6F407C-677A-4C0C-8EFE-C90856BB705E}" parentId="{8818BD44-7308-4D5E-88BB-6C65CF177DB8}">
    <text>HRM OK</text>
  </threadedComment>
  <threadedComment ref="Q91" dT="2024-01-10T13:41:27.22" personId="{1D4E5FD9-AD70-4D51-9D0D-3307C388B641}" id="{DEF9D0D8-FEB2-4D1F-BE69-FBD190F964E4}">
    <text>1 JC Deces1er HRM OK</text>
  </threadedComment>
  <threadedComment ref="W91" dT="2024-01-16T07:37:41.56" personId="{C20833D7-5DE2-4E82-B429-63A06E6D1EA0}" id="{E2E4C0FC-BBE5-4A25-8A05-C73BF25D1ECA}">
    <text>1 CS HRM ??</text>
  </threadedComment>
  <threadedComment ref="W91" dT="2024-01-17T09:20:47.46" personId="{1D4E5FD9-AD70-4D51-9D0D-3307C388B641}" id="{F15036C1-2820-4232-A44F-1A76540FA6C1}" parentId="{E2E4C0FC-BBE5-4A25-8A05-C73BF25D1ECA}">
    <text>HRM OK</text>
  </threadedComment>
  <threadedComment ref="AB91" dT="2024-01-19T08:12:53.39" personId="{1D4E5FD9-AD70-4D51-9D0D-3307C388B641}" id="{900ACFDA-B375-48C5-9ED6-03FB59E1511C}">
    <text>REPRISE EN FORCE</text>
  </threadedComment>
  <threadedComment ref="AB91" dT="2024-01-22T07:37:54.45" personId="{C20833D7-5DE2-4E82-B429-63A06E6D1EA0}" id="{2852D395-D2AA-454C-8DA2-4B184550988F}" parentId="{900ACFDA-B375-48C5-9ED6-03FB59E1511C}">
    <text>1 CC Présence indispensable HRM Non OK</text>
  </threadedComment>
  <threadedComment ref="AC91" dT="2024-01-23T12:05:52.98" personId="{C20833D7-5DE2-4E82-B429-63A06E6D1EA0}" id="{7D7EC222-76F2-4C0C-AD84-4F882083F9D2}">
    <text>Régul 2.50 Réc à 07:30 HRM OK</text>
  </threadedComment>
  <threadedComment ref="AD91" dT="2024-01-25T13:34:51.25" personId="{1D4E5FD9-AD70-4D51-9D0D-3307C388B641}" id="{7F0C9FCA-B012-4DA0-9D5C-DE0FD62D9699}">
    <text>1CS HRM OK</text>
  </threadedComment>
  <threadedComment ref="AK91" dT="2024-01-30T07:41:50.47" personId="{C20833D7-5DE2-4E82-B429-63A06E6D1EA0}" id="{3ED44AC2-E3A9-4347-8662-9089C3BE6B48}">
    <text>1 CS HRM NON OK</text>
  </threadedComment>
  <threadedComment ref="H93" dT="2024-01-03T10:59:18.48" personId="{68E4EB75-2E06-4BF2-B8CC-A06705F02815}" id="{5DD88F26-7823-410A-9B57-182EBB91F819}">
    <text>2,0 Réc à 7h30 HRM OK</text>
  </threadedComment>
  <threadedComment ref="O93" dT="2023-12-20T06:01:02.84" personId="{C20833D7-5DE2-4E82-B429-63A06E6D1EA0}" id="{272901A4-D97C-4B03-BB60-562E9D6B3D9A}">
    <text>Formation Technifutur Seraing</text>
  </threadedComment>
  <threadedComment ref="R93" dT="2024-01-12T07:51:03.80" personId="{C20833D7-5DE2-4E82-B429-63A06E6D1EA0}" id="{BF7D9759-AD5A-4DED-A193-C73191F49FAF}">
    <text>Fm Technifuture</text>
  </threadedComment>
  <threadedComment ref="X93" dT="2024-01-18T11:45:39.63" personId="{C20833D7-5DE2-4E82-B429-63A06E6D1EA0}" id="{5182FCAB-1D0D-4012-A018-9CC007D44FC8}">
    <text>1JC HRM NON OK</text>
  </threadedComment>
  <threadedComment ref="X93" dT="2024-01-18T13:31:07.91" personId="{1D4E5FD9-AD70-4D51-9D0D-3307C388B641}" id="{74A317BF-3E65-4108-8DFF-5302502A85BB}" parentId="{5182FCAB-1D0D-4012-A018-9CC007D44FC8}">
    <text>HRM OK</text>
  </threadedComment>
  <threadedComment ref="AI93" dT="2024-01-29T07:42:19.47" personId="{C20833D7-5DE2-4E82-B429-63A06E6D1EA0}" id="{9BE1F541-F6F4-40EC-B76F-A2BAC1366199}">
    <text>0.50 Réc à 07:30 HRM OK</text>
  </threadedComment>
  <threadedComment ref="AK93" dT="2024-01-31T08:09:11.80" personId="{C20833D7-5DE2-4E82-B429-63A06E6D1EA0}" id="{052EE1DC-2C3F-4A36-BD55-6D5345C2CE05}">
    <text>1 JC HRM NON OK</text>
  </threadedComment>
  <threadedComment ref="AK93" dT="2024-01-31T09:17:30.27" personId="{1D4E5FD9-AD70-4D51-9D0D-3307C388B641}" id="{60FA7F15-416A-422D-9CB2-C409399F3972}" parentId="{052EE1DC-2C3F-4A36-BD55-6D5345C2CE05}">
    <text>HRM OK</text>
  </threadedComment>
  <threadedComment ref="I94" dT="2024-01-03T10:58:55.29" personId="{68E4EB75-2E06-4BF2-B8CC-A06705F02815}" id="{4F0DB8D0-3F89-4A9D-AADA-8C7660331AFC}">
    <text>3,0 Réc HRM ok à 13h00</text>
  </threadedComment>
  <threadedComment ref="P94" dT="2024-01-10T07:50:41.95" personId="{C20833D7-5DE2-4E82-B429-63A06E6D1EA0}" id="{B75B081B-42C1-411D-99ED-534861D76C97}">
    <text>1/2 JC à 11:30 HRM ?? HRM ??</text>
  </threadedComment>
  <threadedComment ref="P94" dT="2024-01-10T13:42:39.32" personId="{1D4E5FD9-AD70-4D51-9D0D-3307C388B641}" id="{A9D52680-5CCA-4B94-B51F-82181D9B7297}" parentId="{B75B081B-42C1-411D-99ED-534861D76C97}">
    <text>HRM OK</text>
  </threadedComment>
  <threadedComment ref="AD94" dT="2024-01-24T07:23:13.36" personId="{C20833D7-5DE2-4E82-B429-63A06E6D1EA0}" id="{9AF86E2E-28E2-490F-BFCA-21F22F601CBB}">
    <text>3.00 Réc à 13:00 HRM Ok</text>
  </threadedComment>
  <threadedComment ref="AJ94" dT="2024-01-30T07:42:59.54" personId="{C20833D7-5DE2-4E82-B429-63A06E6D1EA0}" id="{0902C4D6-923A-4E9E-96EA-3D0C2763F930}">
    <text>3.00 Réc à 13:00 HRM OK</text>
  </threadedComment>
  <threadedComment ref="H95" dT="2023-12-14T07:41:14.73" personId="{C20833D7-5DE2-4E82-B429-63A06E6D1EA0}" id="{12B7E4AB-C359-403D-9619-AB6EF6CB9C22}">
    <text>3 JC HRM ??</text>
  </threadedComment>
  <threadedComment ref="H95" dT="2023-12-14T09:58:58.80" personId="{1D4E5FD9-AD70-4D51-9D0D-3307C388B641}" id="{9D97279D-02B7-4896-B5B6-6C996EAF206A}" parentId="{12B7E4AB-C359-403D-9619-AB6EF6CB9C22}">
    <text>HRM OK</text>
  </threadedComment>
  <threadedComment ref="N95" dT="2024-01-08T07:26:03.33" personId="{C20833D7-5DE2-4E82-B429-63A06E6D1EA0}" id="{8DB6D5A8-5513-4859-A18D-372C871781FD}">
    <text>1.00 Réc à 08:00 HRM ??</text>
  </threadedComment>
  <threadedComment ref="N95" dT="2024-01-08T09:33:57.74" personId="{1D4E5FD9-AD70-4D51-9D0D-3307C388B641}" id="{6BC175FC-D74E-4374-9FE4-943DA2F98A34}" parentId="{8DB6D5A8-5513-4859-A18D-372C871781FD}">
    <text>HRM OK</text>
  </threadedComment>
  <threadedComment ref="O95" dT="2024-01-09T07:44:00.22" personId="{C20833D7-5DE2-4E82-B429-63A06E6D1EA0}" id="{D8494BA2-5AE1-4EF5-ABCE-E5D918A7A732}">
    <text>0.50 Réc à 08:00 HRM ??</text>
  </threadedComment>
  <threadedComment ref="O95" dT="2024-01-09T09:39:05.73" personId="{1D4E5FD9-AD70-4D51-9D0D-3307C388B641}" id="{5A21274B-0EB2-4F09-BB57-4B7E6DFD200C}" parentId="{D8494BA2-5AE1-4EF5-ABCE-E5D918A7A732}">
    <text>HRM OK</text>
  </threadedComment>
  <threadedComment ref="R95" dT="2024-01-10T13:42:10.54" personId="{1D4E5FD9-AD70-4D51-9D0D-3307C388B641}" id="{9E0B2A91-6CBD-4E15-BC28-E99C4B1AA6E8}">
    <text>REPRISE EN FORCE</text>
  </threadedComment>
  <threadedComment ref="U95" dT="2024-01-15T07:54:53.81" personId="{C20833D7-5DE2-4E82-B429-63A06E6D1EA0}" id="{FDC5580B-D024-424A-8D8E-EFFA0F860559}">
    <text>0.67 Réc à 08:00 HRM ??</text>
  </threadedComment>
  <threadedComment ref="U95" dT="2024-01-15T08:38:55.47" personId="{1D4E5FD9-AD70-4D51-9D0D-3307C388B641}" id="{CA3A62CC-860F-4B84-B08E-A5E32D461A59}" parentId="{FDC5580B-D024-424A-8D8E-EFFA0F860559}">
    <text>HRM OK</text>
  </threadedComment>
  <threadedComment ref="W95" dT="2024-01-17T08:08:18.91" personId="{C20833D7-5DE2-4E82-B429-63A06E6D1EA0}" id="{D86DE484-BFB5-4353-BF11-0CA56D0D1D31}">
    <text>1 DS Dépt HRM ??</text>
  </threadedComment>
  <threadedComment ref="W95" dT="2024-01-17T09:23:27.97" personId="{1D4E5FD9-AD70-4D51-9D0D-3307C388B641}" id="{E8AD8E62-52F9-4F53-BBE0-6EA3DFDAAC78}" parentId="{D86DE484-BFB5-4353-BF11-0CA56D0D1D31}">
    <text>HRM OK</text>
  </threadedComment>
  <threadedComment ref="X95" dT="2024-01-18T11:47:12.39" personId="{C20833D7-5DE2-4E82-B429-63A06E6D1EA0}" id="{781C2395-17D6-4CB6-8B4C-EDF51B761074}">
    <text>1.50 Réc à 08:00 HRM NON OK</text>
  </threadedComment>
  <threadedComment ref="X95" dT="2024-01-18T13:31:51.03" personId="{1D4E5FD9-AD70-4D51-9D0D-3307C388B641}" id="{4FDAC364-8472-4ECF-B45E-789F95292B3E}" parentId="{781C2395-17D6-4CB6-8B4C-EDF51B761074}">
    <text>HRM OK</text>
  </threadedComment>
  <threadedComment ref="AB95" dT="2024-01-22T07:39:04.06" personId="{C20833D7-5DE2-4E82-B429-63A06E6D1EA0}" id="{0C14C59C-2BF6-4E4A-A622-419CA0DDDB5D}">
    <text>0.33 Réc à 08:0 HRM OK</text>
  </threadedComment>
  <threadedComment ref="AC95" dT="2024-01-23T07:43:23.12" personId="{C20833D7-5DE2-4E82-B429-63A06E6D1EA0}" id="{8DD7B848-5677-4F8F-BC93-64CB9D7CDE3C}">
    <text>0.33 Réc à 08:00 HRM NON OK</text>
  </threadedComment>
  <threadedComment ref="AC95" dT="2024-01-23T08:16:53.78" personId="{1D4E5FD9-AD70-4D51-9D0D-3307C388B641}" id="{4A82BD33-4CE8-4525-9FFD-8A1A73D868B1}" parentId="{8DD7B848-5677-4F8F-BC93-64CB9D7CDE3C}">
    <text>HRM OK</text>
  </threadedComment>
  <threadedComment ref="AE95" dT="2024-01-25T07:46:44.89" personId="{C20833D7-5DE2-4E82-B429-63A06E6D1EA0}" id="{69E8C1D0-555C-459B-B4CD-CED6EA8BF714}">
    <text>0.33 Réc à 08:00 HRM OK</text>
  </threadedComment>
  <threadedComment ref="AI95" dT="2024-01-29T07:43:30.28" personId="{C20833D7-5DE2-4E82-B429-63A06E6D1EA0}" id="{80025B1D-982D-4F89-86B3-34CC3239B882}">
    <text>0.50 Réc à 08:00 HRM OK</text>
  </threadedComment>
  <threadedComment ref="AJ95" dT="2024-01-30T07:44:04.44" personId="{C20833D7-5DE2-4E82-B429-63A06E6D1EA0}" id="{32D97DA3-3AAD-40DD-8EE5-1104A3B67D41}">
    <text>0.50 Réc à 08:00 HRM OK</text>
  </threadedComment>
  <threadedComment ref="N97" dT="2023-11-24T07:50:47.28" personId="{C20833D7-5DE2-4E82-B429-63A06E6D1EA0}" id="{CAEA9EB2-8448-4716-B73D-B9F51E5CFE1F}">
    <text>5 JC HRM ??</text>
  </threadedComment>
  <threadedComment ref="N97" dT="2023-12-11T11:30:38.26" personId="{1D4E5FD9-AD70-4D51-9D0D-3307C388B641}" id="{DEAE9223-EA81-455D-AC3A-95DD67A5D9EC}" parentId="{CAEA9EB2-8448-4716-B73D-B9F51E5CFE1F}">
    <text>HRM OK</text>
  </threadedComment>
  <threadedComment ref="AI97" dT="2023-12-12T07:51:43.94" personId="{C20833D7-5DE2-4E82-B429-63A06E6D1EA0}" id="{C9E8F50B-8954-4A56-9B59-A47C367A70F6}">
    <text>5 JC HRM ??</text>
  </threadedComment>
  <threadedComment ref="AI97" dT="2023-12-19T13:24:04.33" personId="{68E4EB75-2E06-4BF2-B8CC-A06705F02815}" id="{4CB30C2E-E402-4F22-915F-33960972F105}" parentId="{C9E8F50B-8954-4A56-9B59-A47C367A70F6}">
    <text>HRM OK</text>
  </threadedComment>
  <threadedComment ref="K98" dT="2024-01-05T10:02:13.08" personId="{68E4EB75-2E06-4BF2-B8CC-A06705F02815}" id="{DD6EFD84-575A-4E48-BB1D-6B7528139D2D}">
    <text>3,50 Rec à 12h30 HRM OK</text>
  </threadedComment>
  <threadedComment ref="AD98" dT="2024-01-24T07:22:21.56" personId="{C20833D7-5DE2-4E82-B429-63A06E6D1EA0}" id="{8C802CB4-6607-4CB3-A4C0-0E32EA656D75}">
    <text>3.50 Réc à 12:30 HRM Ok</text>
  </threadedComment>
  <threadedComment ref="N99" dT="2024-01-08T07:26:53.55" personId="{C20833D7-5DE2-4E82-B429-63A06E6D1EA0}" id="{890993C5-01A5-4392-90F7-351274303B94}">
    <text>0.33 Réc à 07:30 HRM ??</text>
  </threadedComment>
  <threadedComment ref="N99" dT="2024-01-08T09:34:24.01" personId="{1D4E5FD9-AD70-4D51-9D0D-3307C388B641}" id="{BC27302E-386D-4181-8DFE-2B30CCFBD265}" parentId="{890993C5-01A5-4392-90F7-351274303B94}">
    <text>HRM OK</text>
  </threadedComment>
  <threadedComment ref="P99" dT="2024-01-10T07:52:14.12" personId="{C20833D7-5DE2-4E82-B429-63A06E6D1EA0}" id="{D15702EC-953A-4572-A35B-FC81691C96A5}">
    <text>2.00 Réc à 07:30 HRM ??</text>
  </threadedComment>
  <threadedComment ref="P99" dT="2024-01-10T13:43:02.80" personId="{1D4E5FD9-AD70-4D51-9D0D-3307C388B641}" id="{A35B7BD4-6A79-49F7-9DA3-4C220AFC0A4A}" parentId="{D15702EC-953A-4572-A35B-FC81691C96A5}">
    <text>HRM OK</text>
  </threadedComment>
  <threadedComment ref="Q99" dT="2024-01-11T12:16:50.77" personId="{C20833D7-5DE2-4E82-B429-63A06E6D1EA0}" id="{93C60A23-8CA8-4E31-84B4-3D291F2631D6}">
    <text>0.50 Réc à 07:30 HRM ??</text>
  </threadedComment>
  <threadedComment ref="Q99" dT="2024-01-11T13:13:11.01" personId="{1D4E5FD9-AD70-4D51-9D0D-3307C388B641}" id="{204BB8AD-627C-4D91-885C-CFCFB19C0F45}" parentId="{93C60A23-8CA8-4E31-84B4-3D291F2631D6}">
    <text>HRM OK</text>
  </threadedComment>
  <threadedComment ref="W99" dT="2024-01-22T09:52:32.46" personId="{1D4E5FD9-AD70-4D51-9D0D-3307C388B641}" id="{809BBD04-AC7D-417C-B97D-ECDF4F057A13}">
    <text>REPRISE EN FORCE</text>
  </threadedComment>
  <threadedComment ref="Y99" dT="2024-01-19T10:06:42.59" personId="{C20833D7-5DE2-4E82-B429-63A06E6D1EA0}" id="{E93B2BA4-08C7-4602-B108-DED5C4F66356}">
    <text>1 DS Dépt HRM NON OK</text>
  </threadedComment>
  <threadedComment ref="Y99" dT="2024-01-23T08:17:32.64" personId="{1D4E5FD9-AD70-4D51-9D0D-3307C388B641}" id="{1ED9E91C-88A3-4B24-8DDB-38BC8FD80DBF}" parentId="{E93B2BA4-08C7-4602-B108-DED5C4F66356}">
    <text>HRM OK</text>
  </threadedComment>
  <threadedComment ref="AB99" dT="2024-01-22T07:40:20.19" personId="{C20833D7-5DE2-4E82-B429-63A06E6D1EA0}" id="{715CDDAC-5882-4BC0-BBB2-3C0FC2EBBB06}">
    <text>2.50 Réc à 07:30 HRM  OK</text>
  </threadedComment>
  <threadedComment ref="AC99" dT="2024-01-23T07:43:23.12" personId="{C20833D7-5DE2-4E82-B429-63A06E6D1EA0}" id="{FA46E436-F1B7-4F06-BF33-D031A8D8A6BF}">
    <text>0.50Réc à 08:00 HRM OK</text>
  </threadedComment>
  <threadedComment ref="AE99" dT="2024-01-25T08:50:40.79" personId="{1D4E5FD9-AD70-4D51-9D0D-3307C388B641}" id="{0F6F522A-F327-4475-99C1-B3B45FB3234F}">
    <text>1,25 HRM OK à 07:30</text>
  </threadedComment>
  <threadedComment ref="AF99" dT="2024-01-26T07:35:32.27" personId="{C20833D7-5DE2-4E82-B429-63A06E6D1EA0}" id="{09663D95-5A6C-4BE1-AAC2-6C7E73F3FC71}">
    <text>0.50 Réc à 07:00 HRM NON OK</text>
  </threadedComment>
  <threadedComment ref="AF99" dT="2024-01-26T12:23:02.72" personId="{1D4E5FD9-AD70-4D51-9D0D-3307C388B641}" id="{2278FEA6-EEED-411B-BA8E-C616BAA3F8CA}" parentId="{09663D95-5A6C-4BE1-AAC2-6C7E73F3FC71}">
    <text>HRM OK</text>
  </threadedComment>
  <threadedComment ref="AI99" dT="2024-01-29T07:46:29.22" personId="{C20833D7-5DE2-4E82-B429-63A06E6D1EA0}" id="{20ACABC4-F4F5-457C-9BD4-76FB532254D7}">
    <text>4.00 Réc à 07:30 HRM NON OK</text>
  </threadedComment>
  <threadedComment ref="AI99" dT="2024-01-30T13:56:52.42" personId="{1D4E5FD9-AD70-4D51-9D0D-3307C388B641}" id="{6A8B8D5A-06EC-4765-BE23-9E74FA641DFB}" parentId="{20ACABC4-F4F5-457C-9BD4-76FB532254D7}">
    <text xml:space="preserve">Corrigé 1,00 HRM NOK à 07:30 </text>
  </threadedComment>
  <threadedComment ref="Q100" dT="2024-01-11T12:17:23.76" personId="{C20833D7-5DE2-4E82-B429-63A06E6D1EA0}" id="{CA1137DE-F5D6-4A80-9B28-D7006B6E0F1A}">
    <text>3.00 Réc à 13:00 HRM ??</text>
  </threadedComment>
  <threadedComment ref="Q100" dT="2024-01-11T13:13:16.43" personId="{1D4E5FD9-AD70-4D51-9D0D-3307C388B641}" id="{1FB3E202-35A1-4041-AC92-8284419BC1A5}" parentId="{CA1137DE-F5D6-4A80-9B28-D7006B6E0F1A}">
    <text>HRM OK</text>
  </threadedComment>
  <threadedComment ref="U100" dT="2024-01-16T07:38:37.91" personId="{C20833D7-5DE2-4E82-B429-63A06E6D1EA0}" id="{C3281B29-2323-4B68-A7C7-F00352AAD0E9}">
    <text>Régul 2.00 HRM ??</text>
  </threadedComment>
  <threadedComment ref="U100" dT="2024-01-16T09:31:40.69" personId="{68E4EB75-2E06-4BF2-B8CC-A06705F02815}" id="{9787764D-5391-43E0-A682-B5B154D35FA5}" parentId="{C3281B29-2323-4B68-A7C7-F00352AAD0E9}">
    <text>HRM OK</text>
  </threadedComment>
  <threadedComment ref="AF100" dT="2024-01-29T12:08:55.77" personId="{C20833D7-5DE2-4E82-B429-63A06E6D1EA0}" id="{AB6D5527-865B-42EB-A7FB-F9A8CE2CA930}">
    <text>1/2 JC HRM OK</text>
  </threadedComment>
  <threadedComment ref="I101" dT="2024-01-03T09:49:02.93" personId="{68E4EB75-2E06-4BF2-B8CC-A06705F02815}" id="{57C06457-4879-4D75-A2AC-CD3A0B572088}">
    <text>HRM NOK</text>
  </threadedComment>
  <threadedComment ref="I101" dT="2024-01-03T13:50:23.22" personId="{1D4E5FD9-AD70-4D51-9D0D-3307C388B641}" id="{F3544FDA-6355-4FC0-8F2A-521D5F04B8C9}" parentId="{57C06457-4879-4D75-A2AC-CD3A0B572088}">
    <text>HRM OK</text>
  </threadedComment>
  <threadedComment ref="O101" dT="2024-01-09T07:42:35.35" personId="{C20833D7-5DE2-4E82-B429-63A06E6D1EA0}" id="{DDD1B09A-4521-49DE-9A07-981E215ED5DB}">
    <text>1 JC HRM ??</text>
  </threadedComment>
  <threadedComment ref="O101" dT="2024-01-09T09:40:15.38" personId="{1D4E5FD9-AD70-4D51-9D0D-3307C388B641}" id="{50D39CD2-5D50-4E42-9AF7-6305D4C579CA}" parentId="{DDD1B09A-4521-49DE-9A07-981E215ED5DB}">
    <text>HRM OK</text>
  </threadedComment>
  <threadedComment ref="R101" dT="2023-10-19T07:31:17.18" personId="{1D4E5FD9-AD70-4D51-9D0D-3307C388B641}" id="{339F0AE6-DEF2-4C08-9F94-A499EC370401}">
    <text>Réservé -&gt; Fmn CRM à Seraing !</text>
  </threadedComment>
  <threadedComment ref="U105" dT="2024-01-16T07:28:53.16" personId="{C20833D7-5DE2-4E82-B429-63A06E6D1EA0}" id="{55BB1469-7387-4D16-95E0-4C614CF46B69}">
    <text>Régul 1.00 Réc à 14:30 HRM ??</text>
  </threadedComment>
  <threadedComment ref="U105" dT="2024-01-16T09:32:11.62" personId="{68E4EB75-2E06-4BF2-B8CC-A06705F02815}" id="{FB9CCDEB-4109-4C0C-928D-CF7E22DC1864}" parentId="{55BB1469-7387-4D16-95E0-4C614CF46B69}">
    <text>HRM OK</text>
  </threadedComment>
  <threadedComment ref="W105" dT="2024-01-19T08:07:01.04" personId="{1D4E5FD9-AD70-4D51-9D0D-3307C388B641}" id="{BCF9043F-78A7-413B-9EDB-80AD32745576}">
    <text>3 JC HRM OK</text>
  </threadedComment>
  <threadedComment ref="AF105" dT="2024-01-25T07:52:56.42" personId="{C20833D7-5DE2-4E82-B429-63A06E6D1EA0}" id="{F65F295C-896F-40AF-9CC3-28361AA2217C}">
    <text>1 JC HRM OK</text>
  </threadedComment>
  <threadedComment ref="I106" dT="2024-01-03T14:16:52.51" personId="{1D4E5FD9-AD70-4D51-9D0D-3307C388B641}" id="{8D7291F5-4875-47AB-9764-C1C7A9470B46}">
    <text>1/2 JC HRM OK</text>
  </threadedComment>
  <threadedComment ref="K106" dT="2024-01-03T14:16:52.51" personId="{1D4E5FD9-AD70-4D51-9D0D-3307C388B641}" id="{7873FF37-9ABF-4DB0-A5B6-D9FA4F1711C4}">
    <text>1/2 JC HRM OK</text>
  </threadedComment>
  <threadedComment ref="N106" dT="2024-01-08T12:18:53.59" personId="{C20833D7-5DE2-4E82-B429-63A06E6D1EA0}" id="{F9E65C8B-CF67-478F-958B-43E24E181463}">
    <text>2.00 Réc à 13:30 HRM ??</text>
  </threadedComment>
  <threadedComment ref="N106" dT="2024-01-08T13:05:16.95" personId="{1D4E5FD9-AD70-4D51-9D0D-3307C388B641}" id="{BFAC0F2A-7EEB-43E2-B424-6664B3D35A11}" parentId="{F9E65C8B-CF67-478F-958B-43E24E181463}">
    <text>HRM OK</text>
  </threadedComment>
  <threadedComment ref="R106" dT="2024-01-12T12:49:44.14" personId="{1D4E5FD9-AD70-4D51-9D0D-3307C388B641}" id="{3692A230-90A9-4180-BD85-E1AF1599459A}">
    <text>2,00 HRM OK à 13:30</text>
  </threadedComment>
  <threadedComment ref="V106" dT="2024-01-17T08:01:33.80" personId="{C20833D7-5DE2-4E82-B429-63A06E6D1EA0}" id="{0FDAF97B-D843-41BF-BCD8-C3EC814BDDEA}">
    <text>Régul 1.00 Réc à 14:30 HRM ??</text>
  </threadedComment>
  <threadedComment ref="V106" dT="2024-01-17T09:19:15.07" personId="{1D4E5FD9-AD70-4D51-9D0D-3307C388B641}" id="{770CD6AD-7572-425F-8B81-AB6F67EBFB4D}" parentId="{0FDAF97B-D843-41BF-BCD8-C3EC814BDDEA}">
    <text>HRM OK</text>
  </threadedComment>
  <threadedComment ref="AB106" dT="2024-01-22T12:43:27.24" personId="{C20833D7-5DE2-4E82-B429-63A06E6D1EA0}" id="{CE16D5FC-8144-4354-9583-F3E41B8FA183}">
    <text>2.00 Réc à 13:30 HRM OK</text>
  </threadedComment>
  <threadedComment ref="AD106" dT="2024-01-24T12:28:02.99" personId="{C20833D7-5DE2-4E82-B429-63A06E6D1EA0}" id="{A54E892C-C3E7-49A9-B3FA-82DAF51A9F16}">
    <text>Mission personne de confiance</text>
  </threadedComment>
  <threadedComment ref="AI106" dT="2024-01-30T07:36:19.69" personId="{C20833D7-5DE2-4E82-B429-63A06E6D1EA0}" id="{19329012-EC68-4385-B31C-D6C615E7ED9B}">
    <text>Régul 2.00 Réc à 13:10 HRM OK</text>
  </threadedComment>
  <threadedComment ref="AJ106" dT="2024-01-30T07:37:07.65" personId="{C20833D7-5DE2-4E82-B429-63A06E6D1EA0}" id="{BBD94732-A55C-40AA-A735-DC89A787788C}">
    <text>1/2 JC HRM OK</text>
  </threadedComment>
  <threadedComment ref="I107" dT="2024-01-03T08:16:45.26" personId="{68E4EB75-2E06-4BF2-B8CC-A06705F02815}" id="{7DCB2584-08A2-43FF-8CC8-92B9D16C9D01}">
    <text>1,5 à 7h00 HRM OK</text>
  </threadedComment>
  <threadedComment ref="I107" dT="2024-01-03T13:58:19.01" personId="{1D4E5FD9-AD70-4D51-9D0D-3307C388B641}" id="{3DAB1FE1-2C9C-41C7-96D1-4E74A3046408}" parentId="{7DCB2584-08A2-43FF-8CC8-92B9D16C9D01}">
    <text>HRM OK</text>
  </threadedComment>
  <threadedComment ref="K107" dT="2024-01-08T09:36:46.22" personId="{1D4E5FD9-AD70-4D51-9D0D-3307C388B641}" id="{1F0465A8-635C-4B35-8AE6-BD858CD5DC03}">
    <text>1 JC HRM OK</text>
  </threadedComment>
  <threadedComment ref="N107" dT="2024-01-08T07:40:43.14" personId="{C20833D7-5DE2-4E82-B429-63A06E6D1EA0}" id="{AFD16DF7-C315-40E0-870D-D480A59508DB}">
    <text>0.75 Réc à 07:00 HRM ??</text>
  </threadedComment>
  <threadedComment ref="N107" dT="2024-01-08T09:35:50.06" personId="{1D4E5FD9-AD70-4D51-9D0D-3307C388B641}" id="{4C8E1CFB-2599-404E-B308-61DA7D97D5C3}" parentId="{AFD16DF7-C315-40E0-870D-D480A59508DB}">
    <text>HRM OK</text>
  </threadedComment>
  <threadedComment ref="O107" dT="2024-01-08T09:36:46.22" personId="{1D4E5FD9-AD70-4D51-9D0D-3307C388B641}" id="{0993967A-9E6B-4D37-82CD-217695F8ED5C}">
    <text>1 JC HRM OK</text>
  </threadedComment>
  <threadedComment ref="Q107" dT="2024-01-08T09:36:46.22" personId="{1D4E5FD9-AD70-4D51-9D0D-3307C388B641}" id="{96E9B61B-50EB-4594-B90D-3511B221554A}">
    <text>1 JC HRM OK</text>
  </threadedComment>
  <threadedComment ref="R107" dT="2024-01-08T09:36:46.22" personId="{1D4E5FD9-AD70-4D51-9D0D-3307C388B641}" id="{396645C3-4058-4913-88F8-80D494AFF53A}">
    <text>1/2 JC HRM OK</text>
  </threadedComment>
  <threadedComment ref="AB107" dT="2024-01-22T07:44:36.04" personId="{C20833D7-5DE2-4E82-B429-63A06E6D1EA0}" id="{C2318C09-5446-464E-88C1-089630CA699C}">
    <text>6.25 Réc à 09:15 HRM OK</text>
  </threadedComment>
  <threadedComment ref="AB107" dT="2024-01-23T08:25:44.81" personId="{1D4E5FD9-AD70-4D51-9D0D-3307C388B641}" id="{1D03AB22-6BC1-432E-89D5-3706ED18C2DE}" parentId="{C2318C09-5446-464E-88C1-089630CA699C}">
    <text>+ REPRISE EN FORCE</text>
  </threadedComment>
  <threadedComment ref="AC107" dT="2024-01-22T07:45:30.51" personId="{C20833D7-5DE2-4E82-B429-63A06E6D1EA0}" id="{953A0C0B-44AB-4704-9657-9E88D3DA3749}">
    <text>1 DS Dépt HRM OK</text>
  </threadedComment>
  <threadedComment ref="AD107" dT="2024-01-23T12:21:46.01" personId="{C20833D7-5DE2-4E82-B429-63A06E6D1EA0}" id="{1C201F67-6A69-402B-B563-C24BF523CCDF}">
    <text>4.00 Réc à 07:00 HRM non ok</text>
  </threadedComment>
  <threadedComment ref="AD107" dT="2024-01-25T08:53:02.45" personId="{1D4E5FD9-AD70-4D51-9D0D-3307C388B641}" id="{786A8D13-62F1-4DA4-B4B7-F603504113EB}" parentId="{1C201F67-6A69-402B-B563-C24BF523CCDF}">
    <text>HRM OK</text>
  </threadedComment>
  <threadedComment ref="AE107" dT="2024-01-26T09:02:43.10" personId="{1D4E5FD9-AD70-4D51-9D0D-3307C388B641}" id="{8945597B-7081-40DF-BCF0-FA1DC271C08B}">
    <text>15,20 HRM OK</text>
  </threadedComment>
  <threadedComment ref="AI107" dT="2024-01-29T07:36:47.90" personId="{C20833D7-5DE2-4E82-B429-63A06E6D1EA0}" id="{2834806F-FF07-4DDE-B6C9-848128BA67B9}">
    <text>6.00 Réc à 09:00 HRM OK</text>
  </threadedComment>
  <threadedComment ref="AJ107" dT="2024-01-25T07:51:38.50" personId="{C20833D7-5DE2-4E82-B429-63A06E6D1EA0}" id="{F20F7188-76D6-40DD-8F9D-0E6C047C3D3F}">
    <text>1 DS Dépt HRM OK</text>
  </threadedComment>
  <threadedComment ref="AK107" dT="2024-01-29T07:37:21.30" personId="{C20833D7-5DE2-4E82-B429-63A06E6D1EA0}" id="{33080A39-41B3-49D2-A8B5-38A556BCC134}">
    <text>7.60 Réc àHRM OK</text>
  </threadedComment>
  <threadedComment ref="H109" dT="2024-01-08T09:45:52.58" personId="{1D4E5FD9-AD70-4D51-9D0D-3307C388B641}" id="{0B7AAA3C-C02C-4701-82C1-B2A123346B2C}">
    <text>10 JC HRM OK</text>
  </threadedComment>
  <threadedComment ref="V109" dT="2024-01-16T07:26:18.05" personId="{C20833D7-5DE2-4E82-B429-63A06E6D1EA0}" id="{6816793C-1DE5-4618-B858-998FCE693776}">
    <text>VS à ???</text>
  </threadedComment>
  <threadedComment ref="V109" dT="2024-01-16T13:29:14.74" personId="{68E4EB75-2E06-4BF2-B8CC-A06705F02815}" id="{0C7958ED-29EB-4D42-8457-78875A8AB659}" parentId="{6816793C-1DE5-4618-B858-998FCE693776}">
    <text>HRM OK</text>
  </threadedComment>
  <threadedComment ref="X109" dT="2024-01-18T09:02:24.79" personId="{1D4E5FD9-AD70-4D51-9D0D-3307C388B641}" id="{2880BAD4-5B49-4B59-B982-BCA669B36147}">
    <text>REPRISE EN FORCE</text>
  </threadedComment>
  <threadedComment ref="AE109" dT="2024-01-23T12:57:51.54" personId="{1D4E5FD9-AD70-4D51-9D0D-3307C388B641}" id="{3A2618B3-1B19-44AF-80ED-CEF80F611D44}">
    <text>REPRISE EN FORCE</text>
  </threadedComment>
  <threadedComment ref="AJ109" dT="2024-01-30T07:37:37.75" personId="{C20833D7-5DE2-4E82-B429-63A06E6D1EA0}" id="{DFE0ECAC-EA28-4AB4-AD60-630001D921D3}">
    <text>Attente Médecin</text>
  </threadedComment>
  <threadedComment ref="X110" dT="2024-01-18T13:27:58.25" personId="{1D4E5FD9-AD70-4D51-9D0D-3307C388B641}" id="{445A8DC4-D47C-4823-A2C3-0352C3E47746}">
    <text>1,90 HRM OK à 14:06</text>
  </threadedComment>
  <threadedComment ref="AF110" dT="2024-01-26T12:11:42.14" personId="{C20833D7-5DE2-4E82-B429-63A06E6D1EA0}" id="{1AA9184C-0548-462F-898C-BC046D403D8A}">
    <text>1/2 DS Dépt HRM OK</text>
  </threadedComment>
  <threadedComment ref="I111" dT="2024-01-03T08:17:32.75" personId="{68E4EB75-2E06-4BF2-B8CC-A06705F02815}" id="{9FE64E06-0833-489D-9E49-16E8A9A45F33}">
    <text>1,0 Rec à 7h00 HRM OK</text>
  </threadedComment>
  <threadedComment ref="K111" dT="2024-01-05T08:17:18.28" personId="{68E4EB75-2E06-4BF2-B8CC-A06705F02815}" id="{9B36F4FC-D897-4F5C-937F-5168E5266C4F}">
    <text>1 Jour Syndical HRM NOK + Doc nok</text>
  </threadedComment>
  <threadedComment ref="K111" dT="2024-01-08T09:46:47.33" personId="{1D4E5FD9-AD70-4D51-9D0D-3307C388B641}" id="{F681A55B-068E-41CF-BFE0-352D36D4D410}" parentId="{9B36F4FC-D897-4F5C-937F-5168E5266C4F}">
    <text>HRM OK</text>
  </threadedComment>
  <threadedComment ref="X111" dT="2024-01-18T13:27:02.52" personId="{1D4E5FD9-AD70-4D51-9D0D-3307C388B641}" id="{9FEB844F-004A-40A4-9C03-034894F4E35B}">
    <text>2,00 HRM OK à 07:00</text>
  </threadedComment>
  <threadedComment ref="Y111" dT="2024-01-16T07:30:40.81" personId="{C20833D7-5DE2-4E82-B429-63A06E6D1EA0}" id="{C03138DC-E1BD-4C88-87DA-0FB2BC52086C}">
    <text>1 CS HRM ??</text>
  </threadedComment>
  <threadedComment ref="Y111" dT="2024-01-17T09:14:56.98" personId="{1D4E5FD9-AD70-4D51-9D0D-3307C388B641}" id="{C0148607-6702-4685-AB77-5A8AC4FF3F07}" parentId="{C03138DC-E1BD-4C88-87DA-0FB2BC52086C}">
    <text>HRM OK</text>
  </threadedComment>
  <threadedComment ref="AD111" dT="2024-01-22T07:47:40.88" personId="{C20833D7-5DE2-4E82-B429-63A06E6D1EA0}" id="{CE44A9C7-5266-4510-9395-58D4A17D09EF}">
    <text>1 CS HRM OK</text>
  </threadedComment>
  <threadedComment ref="AF111" dT="2024-01-22T07:47:40.88" personId="{C20833D7-5DE2-4E82-B429-63A06E6D1EA0}" id="{FA2B06A2-BF1F-4CE0-BD35-B6FACDE0CA10}">
    <text>1 CS HRM OK</text>
  </threadedComment>
  <threadedComment ref="N112" dT="2024-01-08T12:24:17.01" personId="{C20833D7-5DE2-4E82-B429-63A06E6D1EA0}" id="{D15E8BB3-BAEC-4E41-878D-F14B64F7BE4B}">
    <text>2.50 Réc à 13:00 HRM ??</text>
  </threadedComment>
  <threadedComment ref="N112" dT="2024-01-08T13:06:02.56" personId="{1D4E5FD9-AD70-4D51-9D0D-3307C388B641}" id="{0D2A3B4D-14EF-40EB-B56B-F7E2CCE580BD}" parentId="{D15E8BB3-BAEC-4E41-878D-F14B64F7BE4B}">
    <text>HRM OK</text>
  </threadedComment>
  <threadedComment ref="O112" dT="2024-01-09T07:08:53.35" personId="{C20833D7-5DE2-4E82-B429-63A06E6D1EA0}" id="{EEF86219-F819-4B49-A6F7-B3641E90DAA2}">
    <text>1/2 JC à 11:00 HRM ?</text>
  </threadedComment>
  <threadedComment ref="O112" dT="2024-01-09T09:41:59.07" personId="{1D4E5FD9-AD70-4D51-9D0D-3307C388B641}" id="{F2256DCD-B3FF-4658-9EA1-9855DC038631}" parentId="{EEF86219-F819-4B49-A6F7-B3641E90DAA2}">
    <text>HRM OK</text>
  </threadedComment>
  <threadedComment ref="R112" dT="2024-01-12T12:49:44.14" personId="{1D4E5FD9-AD70-4D51-9D0D-3307C388B641}" id="{8DD1734A-DDBB-4433-BAA8-A2C1D5024669}">
    <text>2,00 HRM OK à 13:30</text>
  </threadedComment>
  <threadedComment ref="X112" dT="2024-01-18T13:27:19.56" personId="{1D4E5FD9-AD70-4D51-9D0D-3307C388B641}" id="{F713D1E0-370E-41DC-962F-B264BA25335A}">
    <text>1,50 HRM OK à 14:00</text>
  </threadedComment>
  <threadedComment ref="AF113" dT="2024-01-22T12:47:21.66" personId="{C20833D7-5DE2-4E82-B429-63A06E6D1EA0}" id="{B06D412A-42AD-4E87-8F29-A72638025FAA}">
    <text>1 JC HRM OK</text>
  </threadedComment>
  <threadedComment ref="K114" dT="2024-01-05T08:17:56.27" personId="{68E4EB75-2E06-4BF2-B8CC-A06705F02815}" id="{76D83C53-A2DC-423A-B110-B3468DA98855}">
    <text>1/2 JC à 11h30 HRM OK</text>
  </threadedComment>
  <threadedComment ref="N114" dT="2024-01-08T07:39:26.39" personId="{C20833D7-5DE2-4E82-B429-63A06E6D1EA0}" id="{FDEFCEA6-00C8-4ECF-8F43-067B22280BA1}">
    <text>1/2 JC APM HRM ??</text>
  </threadedComment>
  <threadedComment ref="N114" dT="2024-01-08T09:47:52.23" personId="{1D4E5FD9-AD70-4D51-9D0D-3307C388B641}" id="{E8716FC5-998A-4533-AD45-943160C24585}" parentId="{FDEFCEA6-00C8-4ECF-8F43-067B22280BA1}">
    <text>HRM OK</text>
  </threadedComment>
  <threadedComment ref="AB114" dT="2024-01-22T07:49:05.63" personId="{C20833D7-5DE2-4E82-B429-63A06E6D1EA0}" id="{2F75E1FC-CD2F-4216-8F5E-E09EFA64CF14}">
    <text>1.00 Réc à 15:00 HRM ok</text>
  </threadedComment>
  <threadedComment ref="J115" dT="2024-01-03T08:15:33.96" personId="{68E4EB75-2E06-4BF2-B8CC-A06705F02815}" id="{25E5E3EF-6936-449A-96D6-8DD3DBB3691A}">
    <text>1 JC HRM OK</text>
  </threadedComment>
  <threadedComment ref="R115" dT="2024-01-11T07:18:36.84" personId="{C20833D7-5DE2-4E82-B429-63A06E6D1EA0}" id="{B173AD0C-6A8A-4202-9937-DBBDE421407E}">
    <text>1 JC  HRM ??</text>
  </threadedComment>
  <threadedComment ref="R115" dT="2024-01-11T08:20:28.24" personId="{1D4E5FD9-AD70-4D51-9D0D-3307C388B641}" id="{8A0BCD92-CBD0-45FB-8FE5-C89106175422}" parentId="{B173AD0C-6A8A-4202-9937-DBBDE421407E}">
    <text>HRM OK</text>
  </threadedComment>
  <threadedComment ref="Y115" dT="2024-01-18T13:27:31.81" personId="{1D4E5FD9-AD70-4D51-9D0D-3307C388B641}" id="{5E285ECF-B6A5-4122-A985-88F3309755E8}">
    <text>1 JC HRM OK</text>
  </threadedComment>
  <threadedComment ref="AE115" dT="2024-01-24T12:27:24.62" personId="{C20833D7-5DE2-4E82-B429-63A06E6D1EA0}" id="{0535611E-FD36-41F1-A34C-55EF76125132}">
    <text>1 JC HRM OK</text>
  </threadedComment>
  <threadedComment ref="K116" dT="2024-01-05T08:18:32.87" personId="{68E4EB75-2E06-4BF2-B8CC-A06705F02815}" id="{FE862AA2-1404-4D35-A2BB-29E32838B2A1}">
    <text>2,0 Rec à 14h00 HRM OK</text>
  </threadedComment>
  <threadedComment ref="AF116" dT="2024-01-26T07:26:34.13" personId="{C20833D7-5DE2-4E82-B429-63A06E6D1EA0}" id="{BAC8224E-991C-467B-8426-328BCCFD02C4}">
    <text>1/2 JC HRM OK</text>
  </threadedComment>
  <threadedComment ref="AK116" dT="2024-01-31T08:13:08.80" personId="{C20833D7-5DE2-4E82-B429-63A06E6D1EA0}" id="{23738F03-BE71-448B-A125-2BE5DA4D13F2}">
    <text>2.20 Réc à 13:48 HRM 
OK</text>
  </threadedComment>
  <threadedComment ref="H117" dT="2024-01-02T08:15:02.05" personId="{68E4EB75-2E06-4BF2-B8CC-A06705F02815}" id="{2E9B50DD-3A32-4AA8-B6DE-6C8D34CFB388}">
    <text>3 JC Do Dep HRM NOK</text>
  </threadedComment>
  <threadedComment ref="H117" dT="2024-01-03T14:00:15.53" personId="{1D4E5FD9-AD70-4D51-9D0D-3307C388B641}" id="{06208CF2-1BFB-490B-96D1-96AFA642AADD}" parentId="{2E9B50DD-3A32-4AA8-B6DE-6C8D34CFB388}">
    <text>HRM OK</text>
  </threadedComment>
  <threadedComment ref="K117" dT="2024-01-05T08:19:41.28" personId="{68E4EB75-2E06-4BF2-B8CC-A06705F02815}" id="{F876997A-0329-4F03-A68C-712B13BADE1F}">
    <text>1 JC HRM NOK</text>
  </threadedComment>
  <threadedComment ref="K117" dT="2024-01-08T09:48:55.57" personId="{1D4E5FD9-AD70-4D51-9D0D-3307C388B641}" id="{050194C3-C40D-4650-9927-40279C5DDB78}" parentId="{F876997A-0329-4F03-A68C-712B13BADE1F}">
    <text>HRM OK</text>
  </threadedComment>
  <threadedComment ref="W117" dT="2024-01-18T09:16:08.91" personId="{1D4E5FD9-AD70-4D51-9D0D-3307C388B641}" id="{A6AC58C6-FF3B-4AC4-8E23-3545DAB2ABEC}">
    <text>2 JC HRM OK</text>
  </threadedComment>
  <threadedComment ref="AE117" dT="2024-01-25T07:54:19.88" personId="{C20833D7-5DE2-4E82-B429-63A06E6D1EA0}" id="{CA500795-17BE-4BA1-9384-10B8C4418091}">
    <text>VS à 09:00 HRM NON 
Doc NON OK</text>
  </threadedComment>
  <threadedComment ref="AE117" dT="2024-01-26T09:01:06.78" personId="{1D4E5FD9-AD70-4D51-9D0D-3307C388B641}" id="{0D69F7AB-B730-4500-A3E8-2637E9185740}" parentId="{CA500795-17BE-4BA1-9384-10B8C4418091}">
    <text>HRM + DOC OK</text>
  </threadedComment>
  <threadedComment ref="P118" dT="2024-01-10T12:15:22.31" personId="{C20833D7-5DE2-4E82-B429-63A06E6D1EA0}" id="{0B481DD6-7CAA-4918-BA36-FB54F7C41B66}">
    <text>3.00 Réc à 12:30 HRM ??</text>
  </threadedComment>
  <threadedComment ref="P118" dT="2024-01-10T13:48:35.29" personId="{1D4E5FD9-AD70-4D51-9D0D-3307C388B641}" id="{458F9150-6C1E-44D6-B510-90EDC9586E21}" parentId="{0B481DD6-7CAA-4918-BA36-FB54F7C41B66}">
    <text>HRM OK</text>
  </threadedComment>
  <threadedComment ref="R118" dT="2024-01-09T12:19:33.89" personId="{C20833D7-5DE2-4E82-B429-63A06E6D1EA0}" id="{889F0170-FD4B-40FF-8846-9EDBC69AC6E4}">
    <text>1.00 Réc à 14:30 HRM ??</text>
  </threadedComment>
  <threadedComment ref="R118" dT="2024-01-09T13:00:55.69" personId="{1D4E5FD9-AD70-4D51-9D0D-3307C388B641}" id="{6EB241E8-6BC1-466C-A73F-B1C2627BBBA8}" parentId="{889F0170-FD4B-40FF-8846-9EDBC69AC6E4}">
    <text>HRM OK</text>
  </threadedComment>
  <threadedComment ref="AD118" dT="2024-01-25T07:55:04.75" personId="{C20833D7-5DE2-4E82-B429-63A06E6D1EA0}" id="{CAE324B4-C652-44FF-9881-F75943800C3E}">
    <text>1.00 Réc à 14:30 HRM OK</text>
  </threadedComment>
  <threadedComment ref="AF118" dT="2024-01-26T12:13:12.17" personId="{C20833D7-5DE2-4E82-B429-63A06E6D1EA0}" id="{173E8E5E-8A96-4C47-BF95-12E332A21CFF}">
    <text>1/2 JC HRM OK</text>
  </threadedComment>
  <threadedComment ref="AJ118" dT="2024-01-26T12:13:12.17" personId="{C20833D7-5DE2-4E82-B429-63A06E6D1EA0}" id="{6DE3ED28-10C4-4FB7-A2CC-C0211F6AB932}">
    <text>1/2 JC HRM OK</text>
  </threadedComment>
  <threadedComment ref="H119" dT="2024-01-02T08:13:04.39" personId="{68E4EB75-2E06-4BF2-B8CC-A06705F02815}" id="{FAB3A4B7-8471-4983-A926-A1E7CD5821FA}">
    <text>1 JC HRM NOK</text>
  </threadedComment>
  <threadedComment ref="H119" dT="2024-01-03T14:01:13.72" personId="{1D4E5FD9-AD70-4D51-9D0D-3307C388B641}" id="{6775CFB0-438E-4F86-89E5-761FF9BE25C6}" parentId="{FAB3A4B7-8471-4983-A926-A1E7CD5821FA}">
    <text>HRM OK</text>
  </threadedComment>
  <threadedComment ref="K119" dT="2024-01-04T07:37:49.80" personId="{1D4E5FD9-AD70-4D51-9D0D-3307C388B641}" id="{0CD6ECD3-7D1E-49D8-9725-51F22F38FC2D}">
    <text xml:space="preserve">REPRISE EN FORCE </text>
  </threadedComment>
  <threadedComment ref="AD119" dT="2024-01-23T12:23:20.80" personId="{C20833D7-5DE2-4E82-B429-63A06E6D1EA0}" id="{C3E1DD8D-75C7-4C76-BBBF-7ADDDA057633}">
    <text>4.00 Réc + 1/2 JC HRM OK</text>
  </threadedComment>
  <threadedComment ref="AK119" dT="2024-01-30T12:29:46.14" personId="{C20833D7-5DE2-4E82-B429-63A06E6D1EA0}" id="{8F1350CA-2F48-4C8B-B4CF-C4FBAA63C36B}">
    <text>VS à 07:30 HRM OK
+1/2 JC HRM NON OK</text>
  </threadedComment>
  <threadedComment ref="O120" dT="2024-01-09T12:18:51.15" personId="{C20833D7-5DE2-4E82-B429-63A06E6D1EA0}" id="{539A6DDA-7688-4EC6-BAA4-8B883C6680A8}">
    <text>1.36 Réc à 14:24 HRM ??</text>
  </threadedComment>
  <threadedComment ref="O120" dT="2024-01-09T13:05:26.25" personId="{1D4E5FD9-AD70-4D51-9D0D-3307C388B641}" id="{C48D9C00-8920-461F-98D1-66B06644D42B}" parentId="{539A6DDA-7688-4EC6-BAA4-8B883C6680A8}">
    <text>HRM OK</text>
  </threadedComment>
  <threadedComment ref="V120" dT="2024-01-16T07:31:24.71" personId="{C20833D7-5DE2-4E82-B429-63A06E6D1EA0}" id="{A61CDCDF-6319-4D8E-90D1-A049EB7FD344}">
    <text>VS à 13:30 HRM ??</text>
  </threadedComment>
  <threadedComment ref="V120" dT="2024-01-16T13:29:46.34" personId="{68E4EB75-2E06-4BF2-B8CC-A06705F02815}" id="{7C8E29C7-DA03-43DB-A8A3-3785C806B58B}" parentId="{A61CDCDF-6319-4D8E-90D1-A049EB7FD344}">
    <text>HRM NOK</text>
  </threadedComment>
  <threadedComment ref="AC120" dT="2024-01-23T07:19:45.55" personId="{C20833D7-5DE2-4E82-B429-63A06E6D1EA0}" id="{D70A0071-84A0-4478-8838-C30E13393331}">
    <text>1.75 Réc à 14:15 HRM NON OK</text>
  </threadedComment>
  <threadedComment ref="N121" dT="2024-01-03T14:03:34.56" personId="{1D4E5FD9-AD70-4D51-9D0D-3307C388B641}" id="{D5576ACA-0E67-42E7-B50C-AE550352B807}">
    <text>REPRISE EN FORCE</text>
  </threadedComment>
  <threadedComment ref="X121" dT="2024-01-17T09:10:57.85" personId="{1D4E5FD9-AD70-4D51-9D0D-3307C388B641}" id="{EDF1C61A-85FE-4CEF-AA19-D5BC6E920D3E}">
    <text>REPRISE EN FORCE</text>
  </threadedComment>
  <threadedComment ref="R122" dT="2024-01-12T07:52:42.73" personId="{C20833D7-5DE2-4E82-B429-63A06E6D1EA0}" id="{05101005-33E6-4384-B2A2-C848CDF275DE}">
    <text>2.50 Réc à 13:00 HRM ??</text>
  </threadedComment>
  <threadedComment ref="R122" dT="2024-01-12T12:58:50.20" personId="{1D4E5FD9-AD70-4D51-9D0D-3307C388B641}" id="{330CA6D6-D566-408D-A783-1265AA5EFCE2}" parentId="{05101005-33E6-4384-B2A2-C848CDF275DE}">
    <text>HRM OK</text>
  </threadedComment>
  <threadedComment ref="Y122" dT="2024-01-19T07:27:41.40" personId="{C20833D7-5DE2-4E82-B429-63A06E6D1EA0}" id="{8C8FDA06-8A57-4256-8F58-1C723BFD7AFC}">
    <text>2.00 Réc à 13:00 HRM OK</text>
  </threadedComment>
  <threadedComment ref="AF122" dT="2024-01-26T07:25:23.69" personId="{C20833D7-5DE2-4E82-B429-63A06E6D1EA0}" id="{A22534EA-2EE2-4072-848D-339C7FA903E8}">
    <text>2.50 Réc à 13:00 HRM OK</text>
  </threadedComment>
  <threadedComment ref="G123" dT="2023-12-07T07:21:46.07" personId="{1D4E5FD9-AD70-4D51-9D0D-3307C388B641}" id="{80414737-0CE7-4D10-A9BF-CB4AC8BA49CA}">
    <text>20 FC HRM OK</text>
  </threadedComment>
  <threadedComment ref="O125" dT="2024-01-09T07:10:05.94" personId="{C20833D7-5DE2-4E82-B429-63A06E6D1EA0}" id="{17C18E3B-267F-4612-B18D-A233D2E66928}">
    <text>1 JC HRM ??</text>
  </threadedComment>
  <threadedComment ref="O125" dT="2024-01-09T09:43:09.39" personId="{1D4E5FD9-AD70-4D51-9D0D-3307C388B641}" id="{AF0657DD-467F-40F3-9768-3AB1DF62928B}" parentId="{17C18E3B-267F-4612-B18D-A233D2E66928}">
    <text>HRM OK</text>
  </threadedComment>
  <threadedComment ref="P125" dT="2024-01-08T11:29:13.36" personId="{C20833D7-5DE2-4E82-B429-63A06E6D1EA0}" id="{8B15B27D-B9F2-42A8-87C7-08F27497141C}">
    <text>Secouriste Zone 2</text>
  </threadedComment>
  <threadedComment ref="X125" dT="2024-01-18T07:50:11.99" personId="{C20833D7-5DE2-4E82-B429-63A06E6D1EA0}" id="{3D9012A0-4F03-429A-81E1-5CF7EBC34EF9}">
    <text>1 JC HRM NON OK</text>
  </threadedComment>
  <threadedComment ref="X125" dT="2024-01-18T09:16:55.40" personId="{1D4E5FD9-AD70-4D51-9D0D-3307C388B641}" id="{22BFE65B-4FFA-4940-B640-A97E1E574DB3}" parentId="{3D9012A0-4F03-429A-81E1-5CF7EBC34EF9}">
    <text>HRM OK</text>
  </threadedComment>
  <threadedComment ref="AC125" dT="2024-01-15T09:46:44.53" personId="{1D4E5FD9-AD70-4D51-9D0D-3307C388B641}" id="{252B872C-C3AE-415A-9E70-0BEFB223DFC0}">
    <text>Secouriste zone 2</text>
  </threadedComment>
  <threadedComment ref="AJ125" dT="2024-01-30T07:39:21.28" personId="{C20833D7-5DE2-4E82-B429-63A06E6D1EA0}" id="{02EB6297-326C-4ECA-90D7-69E585898313}">
    <text>1 JC HRM NON OK</text>
  </threadedComment>
  <threadedComment ref="AJ125" dT="2024-01-31T09:19:17.73" personId="{1D4E5FD9-AD70-4D51-9D0D-3307C388B641}" id="{F921AB5C-E1D2-4194-A7B1-5CFDBE9C4CA1}" parentId="{02EB6297-326C-4ECA-90D7-69E585898313}">
    <text>HRM OK</text>
  </threadedComment>
  <threadedComment ref="H126" dT="2024-01-08T11:26:53.83" personId="{C20833D7-5DE2-4E82-B429-63A06E6D1EA0}" id="{2210E3F2-9C85-425B-A66B-7C3526EA9285}">
    <text>2.00 Réc à 13:30 HRM OK</text>
  </threadedComment>
  <threadedComment ref="I126" dT="2024-01-08T11:27:23.00" personId="{C20833D7-5DE2-4E82-B429-63A06E6D1EA0}" id="{8106D020-D465-430A-A62E-790B1AA56581}">
    <text>1/2 JC HRM OK</text>
  </threadedComment>
  <threadedComment ref="K126" dT="2024-01-08T11:28:24.24" personId="{C20833D7-5DE2-4E82-B429-63A06E6D1EA0}" id="{5F9D6B8E-D476-49DC-8EED-2FF87B591CA1}">
    <text>2.50 Réc à 13:00 HRM OK</text>
  </threadedComment>
  <threadedComment ref="Q126" dT="2024-01-11T12:14:45.28" personId="{C20833D7-5DE2-4E82-B429-63A06E6D1EA0}" id="{6C26D824-8E62-4B2A-9DD2-F65348D74E42}">
    <text>3.50 Réc à 13:00 HRM ??</text>
  </threadedComment>
  <threadedComment ref="Q126" dT="2024-01-11T13:11:47.50" personId="{1D4E5FD9-AD70-4D51-9D0D-3307C388B641}" id="{3DE9623D-DE71-4B2A-8BC0-CCE4133D8E76}" parentId="{6C26D824-8E62-4B2A-9DD2-F65348D74E42}">
    <text>2,50 HRM OK à 13:00</text>
  </threadedComment>
  <threadedComment ref="R126" dT="2024-01-12T12:49:44.14" personId="{1D4E5FD9-AD70-4D51-9D0D-3307C388B641}" id="{AC31BBE0-2FC9-49D1-89A8-035581B9BAA3}">
    <text>2,00 HRM OK à 13:30</text>
  </threadedComment>
  <threadedComment ref="U126" dT="2024-01-15T12:13:19.36" personId="{C20833D7-5DE2-4E82-B429-63A06E6D1EA0}" id="{F536F389-284E-4E8E-882A-7539B5278864}">
    <text>2.50 Réc à 13:00 HRM ??</text>
  </threadedComment>
  <threadedComment ref="U126" dT="2024-01-15T12:29:36.79" personId="{1D4E5FD9-AD70-4D51-9D0D-3307C388B641}" id="{84A4D9F7-C690-4831-AC7D-EC9414BFBB4A}" parentId="{F536F389-284E-4E8E-882A-7539B5278864}">
    <text>HRM OK</text>
  </threadedComment>
  <threadedComment ref="V126" dT="2024-01-17T08:01:33.80" personId="{C20833D7-5DE2-4E82-B429-63A06E6D1EA0}" id="{25EE3E23-B6EE-48F2-BE31-0B5740067B79}">
    <text>Régul 1.00 Réc à 14:30 HRM ??</text>
  </threadedComment>
  <threadedComment ref="V126" dT="2024-01-17T09:08:29.44" personId="{1D4E5FD9-AD70-4D51-9D0D-3307C388B641}" id="{0E06E258-D03E-43CE-BB41-05CEB070EB32}" parentId="{25EE3E23-B6EE-48F2-BE31-0B5740067B79}">
    <text>HRM OK</text>
  </threadedComment>
  <threadedComment ref="Y126" dT="2024-01-19T12:34:40.12" personId="{C20833D7-5DE2-4E82-B429-63A06E6D1EA0}" id="{BAE4DD47-4FB6-4026-98C1-65271BA6D11C}">
    <text>2.00 Réc à 13:30 HRM OK</text>
  </threadedComment>
  <threadedComment ref="AB126" dT="2024-01-22T12:43:27.24" personId="{C20833D7-5DE2-4E82-B429-63A06E6D1EA0}" id="{D74752C6-36F6-4DDF-9E86-6914014B0B16}">
    <text>2.00 Réc à 13:30 HRM OK</text>
  </threadedComment>
  <threadedComment ref="AD126" dT="2024-01-24T12:25:57.32" personId="{C20833D7-5DE2-4E82-B429-63A06E6D1EA0}" id="{054E243E-092B-4E51-A448-087DB52D0A18}">
    <text>1/2 JC HRM OK</text>
  </threadedComment>
  <threadedComment ref="AE126" dT="2024-01-25T13:32:56.66" personId="{1D4E5FD9-AD70-4D51-9D0D-3307C388B641}" id="{EF295919-B1A4-4B83-A4A1-B60E3E4FA600}">
    <text>1,50 HRM OK à 14:00</text>
  </threadedComment>
  <threadedComment ref="AF126" dT="2024-01-26T12:14:24.24" personId="{C20833D7-5DE2-4E82-B429-63A06E6D1EA0}" id="{2C756D62-2D17-4DAA-B20A-FCBA736A651B}">
    <text xml:space="preserve">1/2 JC HRM </text>
  </threadedComment>
  <threadedComment ref="AK126" dT="2024-01-31T12:23:10.48" personId="{C20833D7-5DE2-4E82-B429-63A06E6D1EA0}" id="{A85B3A60-EE22-4BD4-BBC2-E971110983D8}">
    <text>2.00 Réc à 13:30 HRM OK</text>
  </threadedComment>
  <threadedComment ref="J127" dT="2024-01-03T12:21:00.71" personId="{68E4EB75-2E06-4BF2-B8CC-A06705F02815}" id="{FBCC22C3-8D76-4DB7-946A-54353028DBBE}">
    <text>1 Jc HRM OK</text>
  </threadedComment>
  <threadedComment ref="K127" dT="2024-01-05T08:21:25.57" personId="{68E4EB75-2E06-4BF2-B8CC-A06705F02815}" id="{B3645D5C-6B9F-4E2A-9BDD-B576BD777F2B}">
    <text>0,5 Réc à 7h30 HRM OK</text>
  </threadedComment>
  <threadedComment ref="O127" dT="2024-01-08T12:20:16.08" personId="{C20833D7-5DE2-4E82-B429-63A06E6D1EA0}" id="{FC7C471A-9CA0-4521-A048-DFBECB822ED3}">
    <text>4.50 Réc à 07:30 HRM ??</text>
  </threadedComment>
  <threadedComment ref="O127" dT="2024-01-08T13:06:52.41" personId="{1D4E5FD9-AD70-4D51-9D0D-3307C388B641}" id="{FCE09C83-F150-4DB6-B8C0-7EAECB51BD9F}" parentId="{FC7C471A-9CA0-4521-A048-DFBECB822ED3}">
    <text>HRM OK</text>
  </threadedComment>
  <threadedComment ref="AD127" dT="2024-01-23T07:23:06.50" personId="{C20833D7-5DE2-4E82-B429-63A06E6D1EA0}" id="{8480454B-659A-41BC-805F-7D6F55FEFABB}">
    <text>1 JC HRM OK</text>
  </threadedComment>
  <threadedComment ref="AK127" dT="2024-01-31T08:14:12.47" personId="{C20833D7-5DE2-4E82-B429-63A06E6D1EA0}" id="{B866C7B2-5558-40B7-A38D-D8BC0786CA2A}">
    <text>0.75 Réc à 07:30 HRM OK</text>
  </threadedComment>
  <threadedComment ref="H128" dT="2024-01-03T08:22:31.09" personId="{68E4EB75-2E06-4BF2-B8CC-A06705F02815}" id="{9E85FDD3-1AD5-4E04-AE1D-00D5A20A265F}">
    <text>VS à 13h30 HRM OK + Doc Ok</text>
  </threadedComment>
  <threadedComment ref="K128" dT="2024-01-05T08:21:40.04" personId="{68E4EB75-2E06-4BF2-B8CC-A06705F02815}" id="{16B272E9-EB19-4520-A437-F62CDECBD36B}">
    <text>1,0 Réc à 12h30 HRM OK</text>
  </threadedComment>
  <threadedComment ref="O128" dT="2024-01-08T12:20:37.60" personId="{C20833D7-5DE2-4E82-B429-63A06E6D1EA0}" id="{BBB118BA-6A6F-4143-94C2-6FE7198FBCB2}">
    <text>VS à 12:30 HRM ??</text>
  </threadedComment>
  <threadedComment ref="O128" dT="2024-01-11T08:40:43.84" personId="{1D4E5FD9-AD70-4D51-9D0D-3307C388B641}" id="{75D74A6F-C6DA-4426-9A78-45D4D95EA985}" parentId="{BBB118BA-6A6F-4143-94C2-6FE7198FBCB2}">
    <text>HRM OK</text>
  </threadedComment>
  <threadedComment ref="V128" dT="2024-01-16T07:32:41.28" personId="{C20833D7-5DE2-4E82-B429-63A06E6D1EA0}" id="{DC2DDDDA-4D84-498E-A9B2-7D40ECD3DC64}">
    <text>VS à 15:00 HRM ?? + 1.50 Réc  à 13:30 HRM ??</text>
  </threadedComment>
  <threadedComment ref="V128" dT="2024-01-16T13:30:31.46" personId="{68E4EB75-2E06-4BF2-B8CC-A06705F02815}" id="{E63D5561-3C34-472C-9BF5-33277112C2E7}" parentId="{DC2DDDDA-4D84-498E-A9B2-7D40ECD3DC64}">
    <text>VS NOK + HRM OK</text>
  </threadedComment>
  <threadedComment ref="AC128" dT="2024-01-23T07:22:36.38" personId="{C20833D7-5DE2-4E82-B429-63A06E6D1EA0}" id="{63EA6BCF-BED2-4357-91CC-D0A9F1C88BF5}">
    <text>VS à 14:15 HRM Ok 
Doc NON OK</text>
  </threadedComment>
  <threadedComment ref="H129" dT="2023-12-21T07:45:44.84" personId="{C20833D7-5DE2-4E82-B429-63A06E6D1EA0}" id="{E8A3C959-9AC2-4B91-867F-FD9A0BB0E0E8}">
    <text>4 JC HRM ??</text>
  </threadedComment>
  <threadedComment ref="H129" dT="2024-01-03T14:02:26.01" personId="{1D4E5FD9-AD70-4D51-9D0D-3307C388B641}" id="{CFDD4DB0-F4E7-43A6-8BC2-F0861430A980}" parentId="{E8A3C959-9AC2-4B91-867F-FD9A0BB0E0E8}">
    <text>4 JC HRM OK</text>
  </threadedComment>
  <threadedComment ref="AD129" dT="2024-01-24T12:24:30.24" personId="{C20833D7-5DE2-4E82-B429-63A06E6D1EA0}" id="{667505C7-EBDF-4E86-BF26-8656784FF733}">
    <text>VS à 09:45 HRM OK
Doc NON OK</text>
  </threadedComment>
  <threadedComment ref="AD130" dT="2024-01-25T07:59:15.06" personId="{C20833D7-5DE2-4E82-B429-63A06E6D1EA0}" id="{F53AA807-CD47-47F8-A5E5-A35F6AE83EDF}">
    <text>2.00 Réc à 14:00 HRM OK</text>
  </threadedComment>
  <threadedComment ref="AK130" dT="2024-01-31T08:15:24.14" personId="{C20833D7-5DE2-4E82-B429-63A06E6D1EA0}" id="{0A9011AA-259B-48F8-A69A-D95174894D69}">
    <text>3.50 Réc à 12:30 HRM OK</text>
  </threadedComment>
  <threadedComment ref="H133" dT="2023-12-11T07:18:44.99" personId="{1D4E5FD9-AD70-4D51-9D0D-3307C388B641}" id="{19679739-BC3A-41AE-A41A-1163A621E81C}">
    <text>4 JC HRM</text>
  </threadedComment>
  <threadedComment ref="W133" dT="2024-01-17T06:54:57.13" personId="{C20833D7-5DE2-4E82-B429-63A06E6D1EA0}" id="{5B35AA9E-32C6-41CC-A297-3140646C69DA}">
    <text>7.60 Réc HRM ??</text>
  </threadedComment>
  <threadedComment ref="W133" dT="2024-01-17T09:07:35.76" personId="{1D4E5FD9-AD70-4D51-9D0D-3307C388B641}" id="{202F811F-44B1-48A8-A815-063162D304CB}" parentId="{5B35AA9E-32C6-41CC-A297-3140646C69DA}">
    <text>HRM OK</text>
  </threadedComment>
  <threadedComment ref="Y134" dT="2024-01-19T07:32:45.60" personId="{C20833D7-5DE2-4E82-B429-63A06E6D1EA0}" id="{333F8F57-862A-44E4-9528-C714189CD16B}">
    <text>4.00 Réc à 11:30 HRM OK</text>
  </threadedComment>
  <threadedComment ref="H135" dT="2024-01-03T08:25:57.22" personId="{68E4EB75-2E06-4BF2-B8CC-A06705F02815}" id="{DD772EA0-16C3-468B-8F02-16E927DD13CC}">
    <text>1 JC HRM OK</text>
  </threadedComment>
  <threadedComment ref="P136" dT="2024-01-10T07:36:22.04" personId="{C20833D7-5DE2-4E82-B429-63A06E6D1EA0}" id="{71202EDA-7002-47A9-B84F-57E8EED7AC41}">
    <text>2.00 Réc à 14:00 HRM ??</text>
  </threadedComment>
  <threadedComment ref="P136" dT="2024-01-10T13:52:50.60" personId="{1D4E5FD9-AD70-4D51-9D0D-3307C388B641}" id="{C283FB6C-A846-4765-A36E-74542B991FAE}" parentId="{71202EDA-7002-47A9-B84F-57E8EED7AC41}">
    <text>HRM OK</text>
  </threadedComment>
  <threadedComment ref="R136" dT="2024-01-12T06:48:23.36" personId="{C20833D7-5DE2-4E82-B429-63A06E6D1EA0}" id="{A1B082C1-CC50-46C9-8C19-A8B9C5BD7D70}">
    <text>2.00 Réc à 14:00 HRM ??</text>
  </threadedComment>
  <threadedComment ref="R136" dT="2024-01-12T12:49:01.35" personId="{1D4E5FD9-AD70-4D51-9D0D-3307C388B641}" id="{37E8A8F3-78D1-4074-8F99-DA8CD71DBD3E}" parentId="{A1B082C1-CC50-46C9-8C19-A8B9C5BD7D70}">
    <text>HRM OK</text>
  </threadedComment>
  <threadedComment ref="V136" dT="2024-01-17T06:56:05.20" personId="{C20833D7-5DE2-4E82-B429-63A06E6D1EA0}" id="{35AF1839-7122-4E5E-BD9C-6970ED24D745}">
    <text>Régul 0.50 Réc à 15:30 HRM ??</text>
  </threadedComment>
  <threadedComment ref="V136" dT="2024-01-17T09:07:08.73" personId="{1D4E5FD9-AD70-4D51-9D0D-3307C388B641}" id="{6F6C8580-4247-46A9-867B-19DBFF1ADD56}" parentId="{35AF1839-7122-4E5E-BD9C-6970ED24D745}">
    <text>HRM OK</text>
  </threadedComment>
  <threadedComment ref="AF136" dT="2024-01-26T06:59:12.43" personId="{C20833D7-5DE2-4E82-B429-63A06E6D1EA0}" id="{0FC5EDD8-485E-48EC-90BB-1ECD9BBEFD7E}">
    <text>3.50 Réc à 12:30 HRM OK</text>
  </threadedComment>
  <threadedComment ref="H137" dT="2024-01-03T08:39:57.82" personId="{68E4EB75-2E06-4BF2-B8CC-A06705F02815}" id="{0B807391-B99B-4350-B5BE-2CE1A0BB3B99}">
    <text>2 j Dept HRM OK</text>
  </threadedComment>
  <threadedComment ref="J137" dT="2024-01-03T08:40:49.28" personId="{68E4EB75-2E06-4BF2-B8CC-A06705F02815}" id="{26FD888F-F304-4AD9-9CAF-F33BEA587EB2}">
    <text>2 x 7,60 Réc HRM OK</text>
  </threadedComment>
  <threadedComment ref="Y138" dT="2024-01-19T07:31:41.82" personId="{C20833D7-5DE2-4E82-B429-63A06E6D1EA0}" id="{B2768E54-8712-450D-B8BB-8B6F9A350A51}">
    <text>1/2 DS Dépt HRM OK</text>
  </threadedComment>
  <threadedComment ref="H139" dT="2023-12-20T13:03:16.45" personId="{C20833D7-5DE2-4E82-B429-63A06E6D1EA0}" id="{36C6AA39-A589-4829-9AC7-2D75C55C5884}">
    <text>4 JC HRM ??</text>
  </threadedComment>
  <threadedComment ref="H139" dT="2024-01-03T08:26:37.91" personId="{68E4EB75-2E06-4BF2-B8CC-A06705F02815}" id="{02224410-C419-4602-A777-A35B463A2D64}" parentId="{36C6AA39-A589-4829-9AC7-2D75C55C5884}">
    <text>HRM OK</text>
  </threadedComment>
  <threadedComment ref="P139" dT="2024-01-09T13:07:00.73" personId="{1D4E5FD9-AD70-4D51-9D0D-3307C388B641}" id="{A6D45656-E305-4FEF-BF1E-6DC652C75296}">
    <text>Report férie du 01 Janv 23</text>
  </threadedComment>
  <threadedComment ref="V139" dT="2024-01-15T09:51:14.58" personId="{1D4E5FD9-AD70-4D51-9D0D-3307C388B641}" id="{433AA9F1-6EDA-4607-A9EE-5F546F8FAB8E}">
    <text>Mis RFT à LOMBARDSIJDE</text>
  </threadedComment>
  <threadedComment ref="Y140" dT="2024-01-19T12:27:43.71" personId="{C20833D7-5DE2-4E82-B429-63A06E6D1EA0}" id="{435A7D44-5A7F-4CC8-92BF-C8E82976893A}">
    <text>1.00 Réc à 14:30 HRM OK</text>
  </threadedComment>
  <threadedComment ref="H141" dT="2023-12-11T12:04:18.10" personId="{1D4E5FD9-AD70-4D51-9D0D-3307C388B641}" id="{D40D6BB3-56BF-4B3A-951D-1DF3949DDFF4}">
    <text>4 JC HRM OK</text>
  </threadedComment>
  <threadedComment ref="P141" dT="2024-01-09T12:09:27.06" personId="{C20833D7-5DE2-4E82-B429-63A06E6D1EA0}" id="{1F25B5C1-E377-42E6-830B-0CF17A1DB2B0}">
    <text>1 Jr DS Dépt HRM ??</text>
  </threadedComment>
  <threadedComment ref="P141" dT="2024-01-09T13:07:37.64" personId="{1D4E5FD9-AD70-4D51-9D0D-3307C388B641}" id="{1E49F3E2-3706-4130-90BB-9A0F038FF5E2}" parentId="{1F25B5C1-E377-42E6-830B-0CF17A1DB2B0}">
    <text>HRM OK</text>
  </threadedComment>
  <threadedComment ref="V141" dT="2024-01-18T13:21:28.54" personId="{1D4E5FD9-AD70-4D51-9D0D-3307C388B641}" id="{4A4BB324-DA49-4C56-958C-A80A83DB4235}">
    <text>2 FM HRM OK + DOC OK</text>
  </threadedComment>
  <threadedComment ref="Q142" dT="2024-01-11T12:12:19.76" personId="{C20833D7-5DE2-4E82-B429-63A06E6D1EA0}" id="{6556990B-9405-4309-904A-6BD9FE1363D7}">
    <text>1.00 Réc à 15:00 HRM ??</text>
  </threadedComment>
  <threadedComment ref="Q142" dT="2024-01-11T13:11:02.67" personId="{1D4E5FD9-AD70-4D51-9D0D-3307C388B641}" id="{A411CD9D-A475-4F08-AB93-738A0E5B495F}" parentId="{6556990B-9405-4309-904A-6BD9FE1363D7}">
    <text>HRM OK</text>
  </threadedComment>
  <threadedComment ref="Y142" dT="2024-01-19T07:33:51.96" personId="{C20833D7-5DE2-4E82-B429-63A06E6D1EA0}" id="{E9FBB98A-D406-4F1E-B0F8-1B29783A131F}">
    <text>4.50 Réc à 11:30 HRM OK</text>
  </threadedComment>
  <threadedComment ref="AC142" dT="2024-01-22T12:53:20.78" personId="{C20833D7-5DE2-4E82-B429-63A06E6D1EA0}" id="{5F2680C6-6DB4-4A5C-9816-562CC2B072CB}">
    <text>1.00 Réc à 15:00 HRM ok</text>
  </threadedComment>
  <threadedComment ref="H143" dT="2023-12-11T07:18:44.99" personId="{1D4E5FD9-AD70-4D51-9D0D-3307C388B641}" id="{9185E41B-E74E-4BE2-8CF7-395212211D96}">
    <text>2 JC HRM</text>
  </threadedComment>
  <threadedComment ref="J143" dT="2023-12-11T07:18:44.99" personId="{1D4E5FD9-AD70-4D51-9D0D-3307C388B641}" id="{4BC04308-7616-41F1-8B51-78E4A2640D4F}">
    <text>2 FC HRM</text>
  </threadedComment>
  <threadedComment ref="W143" dT="2024-01-16T12:24:48.00" personId="{C20833D7-5DE2-4E82-B429-63A06E6D1EA0}" id="{10F9A071-6C05-4E8D-8B54-23D4E78CE00F}">
    <text>1 JC HRM ??</text>
  </threadedComment>
  <threadedComment ref="W143" dT="2024-01-16T13:32:51.53" personId="{68E4EB75-2E06-4BF2-B8CC-A06705F02815}" id="{6CFD7DDE-61E7-4122-8B8E-3475D54147AC}" parentId="{10F9A071-6C05-4E8D-8B54-23D4E78CE00F}">
    <text>1 C fin de carrière HRM OK</text>
  </threadedComment>
  <threadedComment ref="H145" dT="2023-12-11T12:06:11.61" personId="{1D4E5FD9-AD70-4D51-9D0D-3307C388B641}" id="{229E7405-6811-4E1F-96A9-5F910ACE5CDF}">
    <text>4 JC HRM OK</text>
  </threadedComment>
  <threadedComment ref="W145" dT="2024-01-16T12:24:26.38" personId="{C20833D7-5DE2-4E82-B429-63A06E6D1EA0}" id="{F109178D-1C7E-4792-A455-49DE53A4F37B}">
    <text>1 DS Dépt HRM ??</text>
  </threadedComment>
  <threadedComment ref="W145" dT="2024-01-16T13:33:20.69" personId="{68E4EB75-2E06-4BF2-B8CC-A06705F02815}" id="{2AC01E42-66BD-4EDA-901D-6ED86508F9C8}" parentId="{F109178D-1C7E-4792-A455-49DE53A4F37B}">
    <text>1 J Do Dep HRM OK</text>
  </threadedComment>
  <threadedComment ref="X145" dT="2024-01-18T06:59:45.99" personId="{C20833D7-5DE2-4E82-B429-63A06E6D1EA0}" id="{9D7F0260-2BC3-4670-97C6-26432BF6E1CB}">
    <text>1 DS Dépt HRM OK</text>
  </threadedComment>
  <threadedComment ref="Y146" dT="2024-01-19T07:33:51.96" personId="{C20833D7-5DE2-4E82-B429-63A06E6D1EA0}" id="{A93ABAC9-815C-482A-AD42-4D74DE77D9C7}">
    <text>4.50 Réc à 11:30 HRM OK</text>
  </threadedComment>
  <threadedComment ref="H149" dT="2023-12-19T06:44:21.20" personId="{C20833D7-5DE2-4E82-B429-63A06E6D1EA0}" id="{6C931C86-EBB9-4F65-BECD-BDD8B3989908}">
    <text>2 JC HRM ??</text>
  </threadedComment>
  <threadedComment ref="H149" dT="2024-01-03T08:33:38.49" personId="{68E4EB75-2E06-4BF2-B8CC-A06705F02815}" id="{2C40C6D0-BEA6-4B60-8E78-4F7CB704E08D}" parentId="{6C931C86-EBB9-4F65-BECD-BDD8B3989908}">
    <text>HRM OK</text>
  </threadedComment>
  <threadedComment ref="R149" dT="2024-01-10T07:39:58.92" personId="{C20833D7-5DE2-4E82-B429-63A06E6D1EA0}" id="{042129D5-75EC-4D86-88E6-C5ED88D74EFD}">
    <text>5.00 Réc à 07:00 + 0.50 à 12:30 HRM ??</text>
  </threadedComment>
  <threadedComment ref="R149" dT="2024-01-10T13:56:57.60" personId="{1D4E5FD9-AD70-4D51-9D0D-3307C388B641}" id="{68F15DDC-2449-480B-ABA0-FE65E375FC18}" parentId="{042129D5-75EC-4D86-88E6-C5ED88D74EFD}">
    <text>HRM OK</text>
  </threadedComment>
  <threadedComment ref="X149" dT="2024-01-18T07:52:51.46" personId="{C20833D7-5DE2-4E82-B429-63A06E6D1EA0}" id="{99B5E2D1-51AD-4556-9C5F-87351C3EADEF}">
    <text>1.50 Réc à 07:00 HRM OK</text>
  </threadedComment>
  <threadedComment ref="AI149" dT="2024-01-29T07:19:24.01" personId="{C20833D7-5DE2-4E82-B429-63A06E6D1EA0}" id="{DE04D755-D083-40CB-8058-D2C8FFC3C3D8}">
    <text>0.75 Réc à 07:00 HRM OK</text>
  </threadedComment>
  <threadedComment ref="R150" dT="2024-01-03T08:33:16.94" personId="{68E4EB75-2E06-4BF2-B8CC-A06705F02815}" id="{377D7C2F-B4E8-4147-95CF-B26FD0D2091B}">
    <text>VS DE 13h00 à 15h30 HRM OK + DOC NOK</text>
  </threadedComment>
  <threadedComment ref="Y150" dT="2024-01-19T07:09:14.59" personId="{C20833D7-5DE2-4E82-B429-63A06E6D1EA0}" id="{958A480B-38AB-4C3A-B1D6-062A1110FEBF}">
    <text>2.00 Réc à 13:30 HRM OK</text>
  </threadedComment>
  <threadedComment ref="AF150" dT="2024-01-26T12:07:56.94" personId="{C20833D7-5DE2-4E82-B429-63A06E6D1EA0}" id="{6EF987DB-DAC3-4F59-85BF-D157382E02AA}">
    <text>1.00 Réc à  14:30 HRM NON OK</text>
  </threadedComment>
  <threadedComment ref="AF150" dT="2024-01-26T12:24:54.44" personId="{1D4E5FD9-AD70-4D51-9D0D-3307C388B641}" id="{7877F1D3-FE3A-4974-BF60-B54C63361B7A}" parentId="{6EF987DB-DAC3-4F59-85BF-D157382E02AA}">
    <text>HRM OK</text>
  </threadedComment>
  <threadedComment ref="AJ150" dT="2024-01-30T07:10:00.40" personId="{C20833D7-5DE2-4E82-B429-63A06E6D1EA0}" id="{E0F9EA21-2A93-4B72-BD3E-730B1CE75E87}">
    <text>1.00 Réc à 14:30 HRM OK</text>
  </threadedComment>
  <threadedComment ref="N151" dT="2024-01-05T08:25:16.26" personId="{68E4EB75-2E06-4BF2-B8CC-A06705F02815}" id="{F6016EA3-860B-4A61-8058-9790685271E4}">
    <text>0,5 Réc à 7h00 HRM OK</text>
  </threadedComment>
  <threadedComment ref="O151" dT="2024-01-05T08:25:31.45" personId="{68E4EB75-2E06-4BF2-B8CC-A06705F02815}" id="{623104F4-B666-4CDD-A460-337396FA7690}">
    <text>0,5 Réc à 7h00 HRM OK</text>
  </threadedComment>
  <threadedComment ref="U151" dT="2024-01-15T07:23:31.83" personId="{C20833D7-5DE2-4E82-B429-63A06E6D1EA0}" id="{4729DFF7-A97C-4D19-B9A7-E5A24B0F4336}">
    <text>0.50 Réc à 07:00 HRM ??</text>
  </threadedComment>
  <threadedComment ref="U151" dT="2024-01-15T09:12:51.88" personId="{1D4E5FD9-AD70-4D51-9D0D-3307C388B641}" id="{50D9BE60-B14F-43C7-935B-AE6851C2B0D9}" parentId="{4729DFF7-A97C-4D19-B9A7-E5A24B0F4336}">
    <text>HRM OK</text>
  </threadedComment>
  <threadedComment ref="X151" dT="2024-01-17T09:06:32.33" personId="{1D4E5FD9-AD70-4D51-9D0D-3307C388B641}" id="{806C2AFA-12C5-4F9C-B32D-303DD4572D4C}">
    <text>0,50 HRM OK à 07:00</text>
  </threadedComment>
  <threadedComment ref="AB151" dT="2024-01-22T07:54:42.78" personId="{C20833D7-5DE2-4E82-B429-63A06E6D1EA0}" id="{85238A8F-0D84-438D-ABC2-4E6E1FFE3672}">
    <text>0.50 Réc à 07:00 HRM OK</text>
  </threadedComment>
  <threadedComment ref="AD151" dT="2024-01-19T07:07:36.21" personId="{C20833D7-5DE2-4E82-B429-63A06E6D1EA0}" id="{84984B7A-287A-4AB0-92E7-02EED56A08B5}">
    <text>1 JC HRM OK</text>
  </threadedComment>
  <threadedComment ref="AI151" dT="2024-01-26T07:17:37.37" personId="{C20833D7-5DE2-4E82-B429-63A06E6D1EA0}" id="{06DEBBC8-B17F-43C0-BF94-7EE7B0C794C1}">
    <text>0.50 Réc à 07:00 HRM OK</text>
  </threadedComment>
  <threadedComment ref="AJ151" dT="2024-01-30T07:11:19.50" personId="{C20833D7-5DE2-4E82-B429-63A06E6D1EA0}" id="{1807CD68-BD29-4335-B1B8-56D61E509FB6}">
    <text>0.50 Réc à 07:00 HRM OK</text>
  </threadedComment>
  <threadedComment ref="J152" dT="2024-01-04T13:10:11.23" personId="{1D4E5FD9-AD70-4D51-9D0D-3307C388B641}" id="{284C336D-6BCB-424E-9ECF-20573A9A64E7}">
    <text>0,50 HRM OK à 15:00</text>
  </threadedComment>
  <threadedComment ref="H155" dT="2024-01-02T08:20:11.84" personId="{68E4EB75-2E06-4BF2-B8CC-A06705F02815}" id="{D0C7E570-0E5E-4387-806F-ABFDD5A77FA9}">
    <text>1 JC HRM OK</text>
  </threadedComment>
  <threadedComment ref="I155" dT="2024-01-02T08:20:11.84" personId="{68E4EB75-2E06-4BF2-B8CC-A06705F02815}" id="{B07DC484-9196-4FD0-9C2D-3DBF3504BAEF}">
    <text>1 JC HRM OK</text>
  </threadedComment>
  <threadedComment ref="J155" dT="2024-01-04T07:33:56.24" personId="{1D4E5FD9-AD70-4D51-9D0D-3307C388B641}" id="{C8460E0D-DB8E-4792-BDE5-56BB8B8A837A}">
    <text>0,75 HRM NOK à 11:30</text>
  </threadedComment>
  <threadedComment ref="J155" dT="2024-01-05T08:23:55.26" personId="{68E4EB75-2E06-4BF2-B8CC-A06705F02815}" id="{7C07123C-B813-44D9-8E31-5B95F00D9560}" parentId="{C8460E0D-DB8E-4792-BDE5-56BB8B8A837A}">
    <text>HRM OK</text>
  </threadedComment>
  <threadedComment ref="K155" dT="2024-01-05T08:23:46.94" personId="{68E4EB75-2E06-4BF2-B8CC-A06705F02815}" id="{CD67AEE2-2912-48DA-8CF7-B1E5EC6163C0}">
    <text>0,5 réc à 11h30 HRM  OK</text>
  </threadedComment>
  <threadedComment ref="N155" dT="2024-01-08T07:22:09.08" personId="{C20833D7-5DE2-4E82-B429-63A06E6D1EA0}" id="{A251E761-1DD3-4B28-B534-7A207E640D8F}">
    <text>Conversion d'un Jr DO Dépt en heures + 0.50 Réc à  11:30 HRM ??</text>
  </threadedComment>
  <threadedComment ref="N155" dT="2024-01-08T10:03:36.82" personId="{1D4E5FD9-AD70-4D51-9D0D-3307C388B641}" id="{9A6B213B-E2E5-429A-A5F7-99D99E35DE8B}" parentId="{A251E761-1DD3-4B28-B534-7A207E640D8F}">
    <text>HRM OK</text>
  </threadedComment>
  <threadedComment ref="O155" dT="2024-01-09T07:04:42.79" personId="{C20833D7-5DE2-4E82-B429-63A06E6D1EA0}" id="{D8D15775-C592-4175-9AB9-92509B55AF38}">
    <text>0.50 Réc à 11:30 HRM ??</text>
  </threadedComment>
  <threadedComment ref="O155" dT="2024-01-09T10:08:48.61" personId="{1D4E5FD9-AD70-4D51-9D0D-3307C388B641}" id="{7FBF2ED5-6B13-42ED-B603-E00867365E5A}" parentId="{D8D15775-C592-4175-9AB9-92509B55AF38}">
    <text>HRM OK</text>
  </threadedComment>
  <threadedComment ref="P155" dT="2024-01-10T13:58:01.94" personId="{1D4E5FD9-AD70-4D51-9D0D-3307C388B641}" id="{A526CDED-7549-4044-B55C-5C1B3D2C6662}">
    <text>1,25 HRM OK à 07:00</text>
  </threadedComment>
  <threadedComment ref="Q155" dT="2024-01-11T07:15:15.02" personId="{C20833D7-5DE2-4E82-B429-63A06E6D1EA0}" id="{3DC189D9-9E2E-4FCA-B584-4EDBF8CF384A}">
    <text xml:space="preserve">0.50 DS en Heure </text>
  </threadedComment>
  <threadedComment ref="Q155" dT="2024-01-11T08:21:23.19" personId="{1D4E5FD9-AD70-4D51-9D0D-3307C388B641}" id="{C66CB3A4-2A0C-4CD0-B080-721D35145C4C}" parentId="{3DC189D9-9E2E-4FCA-B584-4EDBF8CF384A}">
    <text>HRM OK</text>
  </threadedComment>
  <threadedComment ref="R155" dT="2024-01-12T06:41:34.56" personId="{C20833D7-5DE2-4E82-B429-63A06E6D1EA0}" id="{4E7475B8-DAE5-4631-A2BC-C0055E97CCAE}">
    <text>0.50 de DS en compensation à 11:30 HRM ??</text>
  </threadedComment>
  <threadedComment ref="R155" dT="2024-01-12T12:48:09.73" personId="{1D4E5FD9-AD70-4D51-9D0D-3307C388B641}" id="{C4B13F0D-25BE-4EBD-A539-BC2F25174503}" parentId="{4E7475B8-DAE5-4631-A2BC-C0055E97CCAE}">
    <text>HRM OK</text>
  </threadedComment>
  <threadedComment ref="U155" dT="2024-01-15T07:24:16.73" personId="{C20833D7-5DE2-4E82-B429-63A06E6D1EA0}" id="{981BE0BD-0EB4-42B6-BDA5-84E9FAA6C91F}">
    <text>0.50 De DS en Heures à 11:30 HRM ??</text>
  </threadedComment>
  <threadedComment ref="U155" dT="2024-01-15T09:13:00.03" personId="{1D4E5FD9-AD70-4D51-9D0D-3307C388B641}" id="{E135A810-53A1-48E5-A573-E2E03FC2CD6F}" parentId="{981BE0BD-0EB4-42B6-BDA5-84E9FAA6C91F}">
    <text>HRL OK</text>
  </threadedComment>
  <threadedComment ref="V155" dT="2024-01-15T07:24:16.73" personId="{C20833D7-5DE2-4E82-B429-63A06E6D1EA0}" id="{1A973742-E770-4403-84A8-CB2AA956EBCD}">
    <text>0.50 De DS en Heures à 11:30 HRM ??</text>
  </threadedComment>
  <threadedComment ref="V155" dT="2024-01-17T09:05:23.76" personId="{1D4E5FD9-AD70-4D51-9D0D-3307C388B641}" id="{BF87E1FC-55AE-4BDF-97D9-3966CDC60589}" parentId="{1A973742-E770-4403-84A8-CB2AA956EBCD}">
    <text>HRM OK</text>
  </threadedComment>
  <threadedComment ref="X155" dT="2024-01-18T07:54:28.11" personId="{C20833D7-5DE2-4E82-B429-63A06E6D1EA0}" id="{48AB31AD-7958-429A-AB6C-D4B2EB4A5D59}">
    <text>0.50 DS en Compensation HRM OK</text>
  </threadedComment>
  <threadedComment ref="AD155" dT="2024-01-24T06:48:33.15" personId="{C20833D7-5DE2-4E82-B429-63A06E6D1EA0}" id="{9A99B468-E30B-4ED8-B02A-CBFE84C428E9}">
    <text>1 JC HRM OK</text>
  </threadedComment>
  <threadedComment ref="AE155" dT="2024-01-25T07:12:56.64" personId="{C20833D7-5DE2-4E82-B429-63A06E6D1EA0}" id="{393570EE-5116-44D8-89DA-A2409057E869}">
    <text>0.50 DS en Compensation à 11:30 HRM OK</text>
  </threadedComment>
  <threadedComment ref="AI155" dT="2024-01-29T07:22:12.28" personId="{C20833D7-5DE2-4E82-B429-63A06E6D1EA0}" id="{46C16E67-5239-4ED6-8BF5-7A8F1A225E51}">
    <text>VS à 10:30 HRM OK
DOC NON OK</text>
  </threadedComment>
  <threadedComment ref="AJ155" dT="2024-01-30T07:12:34.23" personId="{C20833D7-5DE2-4E82-B429-63A06E6D1EA0}" id="{0070F967-3BF1-4140-B458-D4483577BE6B}">
    <text>0.50 Réc à 11:30 HRM OK</text>
  </threadedComment>
  <threadedComment ref="AK155" dT="2024-01-30T07:12:34.23" personId="{C20833D7-5DE2-4E82-B429-63A06E6D1EA0}" id="{EA833449-F24B-48FF-99D2-1015D0755697}">
    <text>0.50 Réc à 11:30 HRM OK</text>
  </threadedComment>
  <threadedComment ref="Q156" dT="2024-01-11T07:15:42.43" personId="{C20833D7-5DE2-4E82-B429-63A06E6D1EA0}" id="{219039F9-99DA-4873-9653-C395954E94A8}">
    <text>Vs à 14:30 HRM ??</text>
  </threadedComment>
  <threadedComment ref="Y156" dT="2024-01-19T07:10:43.98" personId="{C20833D7-5DE2-4E82-B429-63A06E6D1EA0}" id="{7E7437CC-D5AC-4C58-8548-CABF59F97C9C}">
    <text>3.00 DS en heures HRM OK</text>
  </threadedComment>
  <threadedComment ref="AC156" dT="2024-01-23T07:08:42.97" personId="{C20833D7-5DE2-4E82-B429-63A06E6D1EA0}" id="{048EFA0A-5713-4F7C-8C66-F933314EEDFA}">
    <text>0.50 DS en heure HRM OK</text>
  </threadedComment>
  <threadedComment ref="AF156" dT="2024-01-26T12:05:04.56" personId="{C20833D7-5DE2-4E82-B429-63A06E6D1EA0}" id="{8FE1ADDB-A22F-4AF6-9DE0-9773DC2B87CC}">
    <text>1.50 Réc à 14:00 HRM OK</text>
  </threadedComment>
  <threadedComment ref="V159" dT="2024-01-15T08:48:59.25" personId="{1D4E5FD9-AD70-4D51-9D0D-3307C388B641}" id="{56D066A5-AF14-470E-9308-03F180D8816C}">
    <text>REPRISE EN FORCE</text>
  </threadedComment>
  <threadedComment ref="V159" dT="2024-01-16T07:46:04.37" personId="{C20833D7-5DE2-4E82-B429-63A06E6D1EA0}" id="{7D01274F-6AAE-4D11-A13C-1B155D862172}" parentId="{56D066A5-AF14-470E-9308-03F180D8816C}">
    <text>4 JC HRM ??</text>
  </threadedComment>
  <threadedComment ref="V159" dT="2024-01-17T09:04:53.48" personId="{1D4E5FD9-AD70-4D51-9D0D-3307C388B641}" id="{7C504E25-A0F3-44C1-9FEF-BC62F0A9DB74}" parentId="{56D066A5-AF14-470E-9308-03F180D8816C}">
    <text>HRM OK</text>
  </threadedComment>
  <threadedComment ref="AJ159" dT="2024-01-30T07:15:11.23" personId="{C20833D7-5DE2-4E82-B429-63A06E6D1EA0}" id="{6E9C2E79-88FF-4FF2-A923-610F65209D7B}">
    <text>5.00 Réc à 10:00 HRM OK</text>
  </threadedComment>
  <threadedComment ref="I160" dT="2024-01-03T14:19:04.61" personId="{1D4E5FD9-AD70-4D51-9D0D-3307C388B641}" id="{1FC74233-2F0A-4F95-AD90-A179EC842F94}">
    <text>1/2 JC HRM OK</text>
  </threadedComment>
  <threadedComment ref="Q160" dT="2024-01-11T07:14:16.71" personId="{C20833D7-5DE2-4E82-B429-63A06E6D1EA0}" id="{0A0F966D-01F1-4789-AA8F-D24487007661}">
    <text>1/2 JC HRM ??</text>
  </threadedComment>
  <threadedComment ref="Q160" dT="2024-01-11T08:21:54.79" personId="{1D4E5FD9-AD70-4D51-9D0D-3307C388B641}" id="{86299C83-C1E2-4E76-A37E-0A7A90D045B9}" parentId="{0A0F966D-01F1-4789-AA8F-D24487007661}">
    <text>HRM OK</text>
  </threadedComment>
  <threadedComment ref="AD160" dT="2024-01-24T06:55:20.79" personId="{C20833D7-5DE2-4E82-B429-63A06E6D1EA0}" id="{ACCE6CF3-DACA-4EC1-ADA7-18F9E0E6A0AE}">
    <text>1.50 Réc à 14:00 HRM OK</text>
  </threadedComment>
  <threadedComment ref="AE160" dT="2024-01-25T07:15:45.95" personId="{C20833D7-5DE2-4E82-B429-63A06E6D1EA0}" id="{9294E33B-A017-4088-B2E5-461392120DA6}">
    <text>1.75 Réc à 13:45 HRM OK</text>
  </threadedComment>
  <threadedComment ref="H165" dT="2024-01-03T08:36:28.14" personId="{68E4EB75-2E06-4BF2-B8CC-A06705F02815}" id="{B704496C-5706-4519-A151-4F367057CBE6}">
    <text>4 JC HRM OK</text>
  </threadedComment>
  <threadedComment ref="R165" dT="2024-01-11T07:12:05.51" personId="{C20833D7-5DE2-4E82-B429-63A06E6D1EA0}" id="{2AA585FF-319D-4931-B866-4A658B3F8FE8}">
    <text>1 PVE HRM ??</text>
  </threadedComment>
  <threadedComment ref="R165" dT="2024-01-11T08:22:23.36" personId="{1D4E5FD9-AD70-4D51-9D0D-3307C388B641}" id="{7E6CF56C-8B77-4EDF-8B2E-DE5D04112FE9}" parentId="{2AA585FF-319D-4931-B866-4A658B3F8FE8}">
    <text>HRM OK</text>
  </threadedComment>
  <threadedComment ref="U165" dT="2024-01-15T08:50:04.60" personId="{1D4E5FD9-AD70-4D51-9D0D-3307C388B641}" id="{75C79AC8-9876-4311-93ED-BF10A156790C}">
    <text>1 JC HRM OK</text>
  </threadedComment>
  <threadedComment ref="Y165" dT="2024-01-18T07:57:13.96" personId="{C20833D7-5DE2-4E82-B429-63A06E6D1EA0}" id="{FD88D692-B75A-41AB-879F-091D4788D867}">
    <text>1 PVE HRM OK</text>
  </threadedComment>
  <threadedComment ref="AF165" dT="2024-01-23T11:44:21.68" personId="{C20833D7-5DE2-4E82-B429-63A06E6D1EA0}" id="{C64C24C3-99E2-4954-B82D-BD168809E445}">
    <text>1 PVE HRM  OK</text>
  </threadedComment>
  <threadedComment ref="AC166" dT="2024-01-23T11:43:53.10" personId="{C20833D7-5DE2-4E82-B429-63A06E6D1EA0}" id="{1EDE2E67-D458-49DC-B64C-9D4A7B737313}">
    <text>2.00 Réc à 13:30 HRM OK</text>
  </threadedComment>
  <threadedComment ref="AD166" dT="2024-01-24T07:18:10.70" personId="{C20833D7-5DE2-4E82-B429-63A06E6D1EA0}" id="{E305AA7B-CE9E-4753-9D59-9E77E8A3888E}">
    <text>2.00 Réc à 13:30 HRM OK</text>
  </threadedComment>
  <threadedComment ref="AK166" dT="2024-01-31T08:26:16.41" personId="{C20833D7-5DE2-4E82-B429-63A06E6D1EA0}" id="{D4DCDCAD-2D6D-4CB8-908D-657CD4F2A4B9}">
    <text>1.00 Réc à 14:30 HRM OK</text>
  </threadedComment>
  <threadedComment ref="AK167" dT="2024-01-29T07:24:30.78" personId="{C20833D7-5DE2-4E82-B429-63A06E6D1EA0}" id="{D4FE9916-B523-4210-938F-E781B6A86776}">
    <text>1 JC HRM OK</text>
  </threadedComment>
  <threadedComment ref="K168" dT="2024-01-05T10:22:15.32" personId="{68E4EB75-2E06-4BF2-B8CC-A06705F02815}" id="{226C8EFA-3447-4F76-9B3B-65C8F32C0BC2}">
    <text>2,0 Réc à 13h30 HRM OK</text>
  </threadedComment>
  <threadedComment ref="U168" dT="2024-01-15T12:30:06.11" personId="{1D4E5FD9-AD70-4D51-9D0D-3307C388B641}" id="{814C93AF-E1E0-4611-956F-E884B95BE059}">
    <text>0,25 HRM OK à 15:15</text>
  </threadedComment>
  <threadedComment ref="X171" dT="2024-01-17T11:59:01.85" personId="{C20833D7-5DE2-4E82-B429-63A06E6D1EA0}" id="{C12C0B0C-CAA6-48F9-8F66-2CF8419E0A79}">
    <text>1 JC HRM NON OK</text>
  </threadedComment>
  <threadedComment ref="X171" dT="2024-01-18T09:19:08.50" personId="{1D4E5FD9-AD70-4D51-9D0D-3307C388B641}" id="{DB8CEA82-14E3-45DF-B942-EE6290963EE6}" parentId="{C12C0B0C-CAA6-48F9-8F66-2CF8419E0A79}">
    <text>HRM OK</text>
  </threadedComment>
  <threadedComment ref="O172" dT="2024-01-09T11:43:31.59" personId="{C20833D7-5DE2-4E82-B429-63A06E6D1EA0}" id="{F008D907-0581-4B5A-B6E5-7E39FB990CF7}">
    <text>1.50 Réc à 14:00 HRM ??</text>
  </threadedComment>
  <threadedComment ref="O172" dT="2024-01-09T13:14:51.79" personId="{1D4E5FD9-AD70-4D51-9D0D-3307C388B641}" id="{62745B8A-0B28-491A-9BBC-92FDA7FC87D3}" parentId="{F008D907-0581-4B5A-B6E5-7E39FB990CF7}">
    <text>HRM OK</text>
  </threadedComment>
  <threadedComment ref="V172" dT="2024-01-16T12:27:18.58" personId="{C20833D7-5DE2-4E82-B429-63A06E6D1EA0}" id="{25564D27-5991-44B5-A5DC-2F80E3FDEEEB}">
    <text>0.50 Réc à 15:00 HRM ??</text>
  </threadedComment>
  <threadedComment ref="V172" dT="2024-01-17T09:04:05.57" personId="{1D4E5FD9-AD70-4D51-9D0D-3307C388B641}" id="{C64F3F30-673E-4075-AFBC-11F25194CF41}" parentId="{25564D27-5991-44B5-A5DC-2F80E3FDEEEB}">
    <text>HRM OK</text>
  </threadedComment>
  <threadedComment ref="AB172" dT="2024-01-22T11:20:17.68" personId="{C20833D7-5DE2-4E82-B429-63A06E6D1EA0}" id="{6152C033-B332-4E52-89E3-FAB08D6BBF98}">
    <text>0.50 Réc à 15:00 HRM NON OK</text>
  </threadedComment>
  <threadedComment ref="AB172" dT="2024-01-23T08:43:26.44" personId="{1D4E5FD9-AD70-4D51-9D0D-3307C388B641}" id="{CFAEB291-AC29-4182-B9E5-D5BF4D8E15A0}" parentId="{6152C033-B332-4E52-89E3-FAB08D6BBF98}">
    <text>HRM OK</text>
  </threadedComment>
  <threadedComment ref="AK172" dT="2024-01-31T12:01:20.58" personId="{C20833D7-5DE2-4E82-B429-63A06E6D1EA0}" id="{AEFC272A-574F-485F-8695-3E065E4E6FCA}">
    <text>2.00 Réc à 13:30 HRM OK</text>
  </threadedComment>
  <threadedComment ref="H173" dT="2024-01-02T08:31:05.02" personId="{68E4EB75-2E06-4BF2-B8CC-A06705F02815}" id="{9095F303-7B83-4C36-B9A5-D5763F986284}">
    <text>1 JC HRM OK</text>
  </threadedComment>
  <threadedComment ref="J173" dT="2024-01-04T07:35:06.15" personId="{1D4E5FD9-AD70-4D51-9D0D-3307C388B641}" id="{AE5A0197-AA6A-499B-951F-F09058B9F206}">
    <text>2 JC HRM OK</text>
  </threadedComment>
  <threadedComment ref="N174" dT="2024-01-08T07:11:05.88" personId="{C20833D7-5DE2-4E82-B429-63A06E6D1EA0}" id="{9F407078-F23C-4172-85D8-D270A17C686A}">
    <text>4.50 Réc à ??? HRM ??</text>
  </threadedComment>
  <threadedComment ref="N174" dT="2024-01-08T10:05:19.45" personId="{1D4E5FD9-AD70-4D51-9D0D-3307C388B641}" id="{34FAB711-3D16-4E50-8778-D0D84B7544B7}" parentId="{9F407078-F23C-4172-85D8-D270A17C686A}">
    <text>HRM OK</text>
  </threadedComment>
  <threadedComment ref="O174" dT="2024-01-09T11:42:45.84" personId="{C20833D7-5DE2-4E82-B429-63A06E6D1EA0}" id="{B73F1823-8E55-4493-AAA5-EE3A913C03B9}">
    <text>VS à 13:30 HRM ??</text>
  </threadedComment>
  <threadedComment ref="O174" dT="2024-01-11T08:24:05.18" personId="{1D4E5FD9-AD70-4D51-9D0D-3307C388B641}" id="{CF07625A-C479-4656-A1F2-C897F634B876}" parentId="{B73F1823-8E55-4493-AAA5-EE3A913C03B9}">
    <text>HRM OK + 1,00 HRM OK à 15:30</text>
  </threadedComment>
  <threadedComment ref="U174" dT="2024-01-15T07:09:29.23" personId="{C20833D7-5DE2-4E82-B429-63A06E6D1EA0}" id="{C30C26B1-2987-4BDA-8242-07E889FE9003}">
    <text>1/2 JC APM HRM ??</text>
  </threadedComment>
  <threadedComment ref="U174" dT="2024-01-15T09:13:55.08" personId="{1D4E5FD9-AD70-4D51-9D0D-3307C388B641}" id="{B6FBF5FC-C635-425C-AA55-30930D28B058}" parentId="{C30C26B1-2987-4BDA-8242-07E889FE9003}">
    <text>HRM OK</text>
  </threadedComment>
  <threadedComment ref="AK174" dT="2024-01-31T12:03:04.75" personId="{C20833D7-5DE2-4E82-B429-63A06E6D1EA0}" id="{C16414DD-46B4-4D3E-9AD8-D4CC1A468B5D}">
    <text>1/2 HRM OK</text>
  </threadedComment>
  <threadedComment ref="H175" dT="2024-01-02T08:32:17.69" personId="{68E4EB75-2E06-4BF2-B8CC-A06705F02815}" id="{98DB3381-12A7-4A46-8F7D-0852E3DD421C}">
    <text>4 JC PVE HRM OK</text>
  </threadedComment>
  <threadedComment ref="Q175" dT="2024-01-11T07:10:51.05" personId="{C20833D7-5DE2-4E82-B429-63A06E6D1EA0}" id="{D7F79FD4-D627-4C72-AEAA-196EA9C25869}">
    <text>Congé ???</text>
  </threadedComment>
  <threadedComment ref="Q175" dT="2024-01-11T08:23:18.23" personId="{1D4E5FD9-AD70-4D51-9D0D-3307C388B641}" id="{CB44E623-3624-4C5B-8128-CE1410D2F9ED}" parentId="{D7F79FD4-D627-4C72-AEAA-196EA9C25869}">
    <text>DS Normale HRM OK</text>
  </threadedComment>
  <threadedComment ref="Y175" dT="2024-01-19T07:12:59.48" personId="{C20833D7-5DE2-4E82-B429-63A06E6D1EA0}" id="{DDEB8141-4981-4F43-A00C-B539B727395E}">
    <text>7.60 Réc HRM  OK</text>
  </threadedComment>
  <threadedComment ref="AF175" dT="2024-01-26T08:58:18.49" personId="{1D4E5FD9-AD70-4D51-9D0D-3307C388B641}" id="{9B2F0AFD-42EE-42FA-AC17-C3877EA08169}">
    <text xml:space="preserve">7,60 HRM OK </text>
  </threadedComment>
  <threadedComment ref="H177" dT="2024-01-03T09:36:16.81" personId="{68E4EB75-2E06-4BF2-B8CC-A06705F02815}" id="{5ADC1662-F08E-4E0D-B82A-F2EC4FB1CFE0}">
    <text>1 J Dept HRM OK</text>
  </threadedComment>
  <threadedComment ref="AB177" dT="2024-01-03T09:38:57.99" personId="{68E4EB75-2E06-4BF2-B8CC-A06705F02815}" id="{A948E2BA-A39D-4FD2-B502-82E48ED21A24}">
    <text>3 JC HRM OK</text>
  </threadedComment>
  <threadedComment ref="AE177" dT="2024-01-25T07:06:47.97" personId="{C20833D7-5DE2-4E82-B429-63A06E6D1EA0}" id="{08FC8FC9-7C19-4D04-971C-EB83DC002E4C}">
    <text>Compensation jour férié</text>
  </threadedComment>
  <threadedComment ref="N178" dT="2024-01-08T10:06:44.48" personId="{1D4E5FD9-AD70-4D51-9D0D-3307C388B641}" id="{1B63AAC1-799B-411D-A559-D13C0B5AF160}">
    <text>VS à  14:00 HRM OK</text>
  </threadedComment>
  <threadedComment ref="Q178" dT="2024-01-11T12:04:37.74" personId="{C20833D7-5DE2-4E82-B429-63A06E6D1EA0}" id="{01DC2E83-E812-4C54-8BCF-F46CEC9EC737}">
    <text>2.00 Réc à 14:00 HRM ??</text>
  </threadedComment>
  <threadedComment ref="Q178" dT="2024-01-11T13:01:20.75" personId="{1D4E5FD9-AD70-4D51-9D0D-3307C388B641}" id="{6BA98527-F365-4DCB-9CA0-E131DFD39BA3}" parentId="{01DC2E83-E812-4C54-8BCF-F46CEC9EC737}">
    <text>HRM OK</text>
  </threadedComment>
  <threadedComment ref="H179" dT="2024-01-03T09:40:17.31" personId="{68E4EB75-2E06-4BF2-B8CC-A06705F02815}" id="{9DCE9E3F-2804-497B-89BD-0BD6E48E5D7E}">
    <text>4 JC HRM OK</text>
  </threadedComment>
  <threadedComment ref="X179" dT="2024-01-18T10:31:33.19" personId="{1D4E5FD9-AD70-4D51-9D0D-3307C388B641}" id="{C342B33A-9D15-4D21-A4A5-C94EE5019463}">
    <text>1 JC HRM OK</text>
  </threadedComment>
  <threadedComment ref="AB179" dT="2024-01-18T12:27:29.12" personId="{1D4E5FD9-AD70-4D51-9D0D-3307C388B641}" id="{9473BC05-86F1-4850-856F-7BA2D82CEF3F}">
    <text>AMT</text>
  </threadedComment>
  <threadedComment ref="AF179" dT="2024-01-25T12:02:36.40" personId="{C20833D7-5DE2-4E82-B429-63A06E6D1EA0}" id="{793A28C1-B1D0-4EF5-B968-4285449D757D}">
    <text>2 DS Dépt HRM OK</text>
  </threadedComment>
  <threadedComment ref="Q180" dT="2024-01-11T12:06:29.34" personId="{C20833D7-5DE2-4E82-B429-63A06E6D1EA0}" id="{F4F75682-B031-4D68-880E-C3EE5988B1BA}">
    <text>VS à 13:30 HRM ??</text>
  </threadedComment>
  <threadedComment ref="Q180" dT="2024-01-15T09:14:22.22" personId="{1D4E5FD9-AD70-4D51-9D0D-3307C388B641}" id="{C9DE9E86-8B8B-4AC5-90BA-386322D6FA6B}" parentId="{F4F75682-B031-4D68-880E-C3EE5988B1BA}">
    <text>HRM OK</text>
  </threadedComment>
  <threadedComment ref="AD180" dT="2024-01-24T12:32:14.27" personId="{C20833D7-5DE2-4E82-B429-63A06E6D1EA0}" id="{36706309-2EFB-4A9E-BA0F-3C55FF606567}">
    <text>1/2 DS HRM OK</text>
  </threadedComment>
  <threadedComment ref="AK180" dT="2024-01-31T12:03:04.75" personId="{C20833D7-5DE2-4E82-B429-63A06E6D1EA0}" id="{887AC226-7DF2-40F0-96D2-AD91BFA70DE3}">
    <text>1/2 HRM OK</text>
  </threadedComment>
  <threadedComment ref="H183" dT="2024-01-03T09:41:03.92" personId="{68E4EB75-2E06-4BF2-B8CC-A06705F02815}" id="{427A63BB-4A53-489D-8987-55E3775207E4}">
    <text>2 j Dept HRM OK</text>
  </threadedComment>
  <threadedComment ref="Q183" dT="2024-01-11T12:50:01.91" personId="{1D4E5FD9-AD70-4D51-9D0D-3307C388B641}" id="{38C94144-C459-484F-9D69-CD2E6FAE6C83}">
    <text>VS à 11:15</text>
  </threadedComment>
  <threadedComment ref="W183" dT="2024-01-17T07:52:43.54" personId="{C20833D7-5DE2-4E82-B429-63A06E6D1EA0}" id="{96B88FDF-0CE1-464F-AA19-F0DF4982C0A9}">
    <text>Congé ??</text>
  </threadedComment>
  <threadedComment ref="W183" dT="2024-01-17T09:03:11.07" personId="{1D4E5FD9-AD70-4D51-9D0D-3307C388B641}" id="{497D1A44-E792-4039-8C3D-86A4D87B99EC}" parentId="{96B88FDF-0CE1-464F-AA19-F0DF4982C0A9}">
    <text>HRM OK</text>
  </threadedComment>
  <threadedComment ref="X183" dT="2024-01-18T13:37:38.59" personId="{1D4E5FD9-AD70-4D51-9D0D-3307C388B641}" id="{C834EE9A-02B5-4E6C-BE49-1F9779DAAAE4}">
    <text xml:space="preserve">Mis HMRA </text>
  </threadedComment>
  <threadedComment ref="P184" dT="2024-01-10T07:43:14.68" personId="{C20833D7-5DE2-4E82-B429-63A06E6D1EA0}" id="{905E9A0A-6D64-4306-ADCF-33F51C1D3C78}">
    <text>1.00 Réc à 15:00 HRM ??</text>
  </threadedComment>
  <threadedComment ref="P184" dT="2024-01-10T14:00:12.44" personId="{1D4E5FD9-AD70-4D51-9D0D-3307C388B641}" id="{68DD563D-8F74-4845-8D54-BF76B6CDC903}" parentId="{905E9A0A-6D64-4306-ADCF-33F51C1D3C78}">
    <text>HRM OK</text>
  </threadedComment>
  <threadedComment ref="R184" dT="2024-01-11T12:49:29.14" personId="{1D4E5FD9-AD70-4D51-9D0D-3307C388B641}" id="{FA0AC283-7FD5-4AE2-AD88-E0E52A283F53}">
    <text>VS à 14:30</text>
  </threadedComment>
  <threadedComment ref="X184" dT="2024-01-18T13:37:21.90" personId="{1D4E5FD9-AD70-4D51-9D0D-3307C388B641}" id="{CBF4A1C2-EB47-4BB9-AA74-5A3D1360E545}">
    <text>3,50 HMR OK à 12:30</text>
  </threadedComment>
  <threadedComment ref="H187" dT="2024-01-03T09:43:20.37" personId="{68E4EB75-2E06-4BF2-B8CC-A06705F02815}" id="{A9E4767D-0894-4479-9151-EA431F4C7F2C}">
    <text>2 jc HRM OK</text>
  </threadedComment>
  <threadedComment ref="R187" dT="2024-01-11T12:07:42.11" personId="{C20833D7-5DE2-4E82-B429-63A06E6D1EA0}" id="{E6E350A4-BE27-424A-AF2C-2C3A8ECE64EB}">
    <text>1 JC HRM ??</text>
  </threadedComment>
  <threadedComment ref="R187" dT="2024-01-11T13:00:32.66" personId="{1D4E5FD9-AD70-4D51-9D0D-3307C388B641}" id="{8B90A21B-B38B-40DB-8D2D-66CE858687AA}" parentId="{E6E350A4-BE27-424A-AF2C-2C3A8ECE64EB}">
    <text>HRM OK</text>
  </threadedComment>
  <threadedComment ref="W187" dT="2024-01-18T09:22:51.83" personId="{1D4E5FD9-AD70-4D51-9D0D-3307C388B641}" id="{A09FB996-07C7-4820-AC41-D8857EF956CC}">
    <text>2 JC HRM OK</text>
  </threadedComment>
  <threadedComment ref="P188" dT="2024-01-10T07:43:55.41" personId="{C20833D7-5DE2-4E82-B429-63A06E6D1EA0}" id="{4EA0BCB1-ABEF-44DF-A16A-50871D44CC94}">
    <text>3.00 Réc à 13:00 HRM ??</text>
  </threadedComment>
  <threadedComment ref="P188" dT="2024-01-10T14:01:26.44" personId="{1D4E5FD9-AD70-4D51-9D0D-3307C388B641}" id="{41D9F4BA-A887-4521-8D40-FB3DDD586EC9}" parentId="{4EA0BCB1-ABEF-44DF-A16A-50871D44CC94}">
    <text>HRM OK</text>
  </threadedComment>
  <threadedComment ref="AE188" dT="2024-01-25T12:01:20.53" personId="{C20833D7-5DE2-4E82-B429-63A06E6D1EA0}" id="{E1F1129C-AB35-4074-8F5C-9CB02BDE73C5}">
    <text>2.00 Réc à 14:00 HRM OK</text>
  </threadedComment>
  <threadedComment ref="H189" dT="2024-01-03T09:44:09.80" personId="{68E4EB75-2E06-4BF2-B8CC-A06705F02815}" id="{5D2971E2-572A-4EAC-A79F-8FFFCC84C359}">
    <text>1 JC HRM OK</text>
  </threadedComment>
  <threadedComment ref="P189" dT="2024-01-10T11:56:54.53" personId="{C20833D7-5DE2-4E82-B429-63A06E6D1EA0}" id="{9CF90C0C-2651-4754-AE3F-E0BC6CC33048}">
    <text>Congé ???</text>
  </threadedComment>
  <threadedComment ref="P189" dT="2024-01-10T14:01:58.61" personId="{1D4E5FD9-AD70-4D51-9D0D-3307C388B641}" id="{2DF4529B-7D0B-4572-B40E-D40424B9A2B8}" parentId="{9CF90C0C-2651-4754-AE3F-E0BC6CC33048}">
    <text>1 DS Dept HRM OK</text>
  </threadedComment>
  <threadedComment ref="V189" dT="2024-01-15T09:51:14.58" personId="{1D4E5FD9-AD70-4D51-9D0D-3307C388B641}" id="{B35D9B86-5ECB-4260-8C0F-477E6CA2EFD0}">
    <text>Mis RFT à LOMBARDSIJDE</text>
  </threadedComment>
  <threadedComment ref="AE189" dT="2024-01-25T07:07:48.82" personId="{C20833D7-5DE2-4E82-B429-63A06E6D1EA0}" id="{DDA1BF96-1D9B-4B93-861E-EA103D33310D}">
    <text>1 DS Dépt HRM OK</text>
  </threadedComment>
  <threadedComment ref="AI189" dT="2024-01-29T07:27:24.76" personId="{C20833D7-5DE2-4E82-B429-63A06E6D1EA0}" id="{4F508B81-2613-4799-9EC1-44A9DFC57EEC}">
    <text xml:space="preserve">Absent Grève des bus </text>
  </threadedComment>
  <threadedComment ref="AK189" dT="2024-01-31T08:31:15.24" personId="{C20833D7-5DE2-4E82-B429-63A06E6D1EA0}" id="{399028D6-FDE5-47CB-8DA7-ACE7E57E72FB}">
    <text>1 JC + 2 DS Dépt HRM OK</text>
  </threadedComment>
  <threadedComment ref="N190" dT="2024-01-08T11:45:40.64" personId="{C20833D7-5DE2-4E82-B429-63A06E6D1EA0}" id="{C8E99C53-3507-4A67-80BA-FAE7D9DC6D8E}">
    <text>Réc ???</text>
  </threadedComment>
  <threadedComment ref="N190" dT="2024-01-08T13:08:21.90" personId="{1D4E5FD9-AD70-4D51-9D0D-3307C388B641}" id="{90D78C77-9F34-40A3-907B-CA1F7B830CD2}" parentId="{C8E99C53-3507-4A67-80BA-FAE7D9DC6D8E}">
    <text>2,50 HRM OK à 13:00</text>
  </threadedComment>
  <threadedComment ref="K191" dT="2023-12-21T12:12:07.48" personId="{C20833D7-5DE2-4E82-B429-63A06E6D1EA0}" id="{2AB07D9C-DE66-44C2-B519-82687B4F1E9D}">
    <text>Secouriste Zone 2</text>
  </threadedComment>
  <threadedComment ref="N191" dT="2023-12-15T13:58:22.35" personId="{1D4E5FD9-AD70-4D51-9D0D-3307C388B641}" id="{48B5D341-5DC3-4DE5-A8E8-EB1F069A1794}">
    <text xml:space="preserve">Mis CIBE-SUD Pratique permis lourd C </text>
  </threadedComment>
  <threadedComment ref="AB191" dT="2024-01-15T09:46:44.53" personId="{1D4E5FD9-AD70-4D51-9D0D-3307C388B641}" id="{B1F7D016-E5ED-4993-847E-AF1D465BD792}">
    <text>Secouriste zone 2</text>
  </threadedComment>
  <threadedComment ref="AK191" dT="2024-01-18T10:31:51.45" personId="{1D4E5FD9-AD70-4D51-9D0D-3307C388B641}" id="{3151640A-C83C-4172-8C48-9CA2CC815782}">
    <text>AMT</text>
  </threadedComment>
  <threadedComment ref="N193" dT="2024-01-08T10:10:06.66" personId="{1D4E5FD9-AD70-4D51-9D0D-3307C388B641}" id="{B51D6167-764F-4950-93FF-8C3F4F372B5F}">
    <text>1 DS Dept HRM OK</text>
  </threadedComment>
  <threadedComment ref="P193" dT="2024-01-10T07:45:16.33" personId="{C20833D7-5DE2-4E82-B429-63A06E6D1EA0}" id="{10F4C11B-351D-4B1A-9256-48902AAF7659}">
    <text>Congé ???</text>
  </threadedComment>
  <threadedComment ref="P193" dT="2024-01-10T14:03:06.15" personId="{1D4E5FD9-AD70-4D51-9D0D-3307C388B641}" id="{977B1724-E648-419F-974D-006319FEE8CF}" parentId="{10F4C11B-351D-4B1A-9256-48902AAF7659}">
    <text>1 JC HRM OK</text>
  </threadedComment>
  <threadedComment ref="R193" dT="2024-01-11T12:59:40.70" personId="{1D4E5FD9-AD70-4D51-9D0D-3307C388B641}" id="{EBB964EE-E7CA-4C4E-8626-C3ACFC325B9C}">
    <text>2 JC HRM OK</text>
  </threadedComment>
  <threadedComment ref="AD193" dT="2024-01-24T08:26:15.60" personId="{1D4E5FD9-AD70-4D51-9D0D-3307C388B641}" id="{5330A06B-8908-4A16-AE79-DD1ED2F2F0CE}">
    <text>1 JC HRM OK</text>
  </threadedComment>
  <threadedComment ref="AF193" dT="2024-01-24T08:26:15.60" personId="{1D4E5FD9-AD70-4D51-9D0D-3307C388B641}" id="{748BA83E-9EBD-4061-A5E8-EBE265CE95DE}">
    <text>1 JC HRM OK</text>
  </threadedComment>
  <threadedComment ref="I194" dT="2024-01-03T12:29:19.88" personId="{68E4EB75-2E06-4BF2-B8CC-A06705F02815}" id="{80AD2105-41EA-4789-AABD-B584AF546DBE}">
    <text>1,5 à 14h00 HRM OK</text>
  </threadedComment>
  <threadedComment ref="O197" dT="2024-01-08T11:48:48.93" personId="{C20833D7-5DE2-4E82-B429-63A06E6D1EA0}" id="{46541588-298B-4B20-9D32-0079025B96CE}">
    <text>Mission Bauvechain étude de faisabilité</text>
  </threadedComment>
  <threadedComment ref="P197" dT="2024-01-10T07:03:05.67" personId="{C20833D7-5DE2-4E82-B429-63A06E6D1EA0}" id="{0B62051F-C7A3-4B8B-AE03-B453F78F24C2}">
    <text>Congé ???</text>
  </threadedComment>
  <threadedComment ref="P197" dT="2024-01-10T14:04:47.63" personId="{1D4E5FD9-AD70-4D51-9D0D-3307C388B641}" id="{28CD3B66-3F26-425A-B738-EF0DA1D9DC80}" parentId="{0B62051F-C7A3-4B8B-AE03-B453F78F24C2}">
    <text>HRM OK</text>
  </threadedComment>
  <threadedComment ref="R197" dT="2024-01-10T14:05:21.44" personId="{1D4E5FD9-AD70-4D51-9D0D-3307C388B641}" id="{B311B217-EE7A-45AE-B067-1AEB85FF3061}">
    <text>4,50 HRM OK à 07:30</text>
  </threadedComment>
  <threadedComment ref="U197" dT="2024-01-15T07:13:29.70" personId="{C20833D7-5DE2-4E82-B429-63A06E6D1EA0}" id="{E8DA6056-D552-4570-88FD-E55A68516DDC}">
    <text>Congé ??</text>
  </threadedComment>
  <threadedComment ref="U197" dT="2024-01-15T09:15:26.81" personId="{1D4E5FD9-AD70-4D51-9D0D-3307C388B641}" id="{B12BFBA2-3C91-469E-94A6-9A0C99CF4127}" parentId="{E8DA6056-D552-4570-88FD-E55A68516DDC}">
    <text>HRM OK DS Dept</text>
  </threadedComment>
  <threadedComment ref="V197" dT="2024-01-10T14:05:48.47" personId="{1D4E5FD9-AD70-4D51-9D0D-3307C388B641}" id="{0FA3B738-1255-4EFB-8BDD-8A4FB829C11F}">
    <text>1 JC HRM OK</text>
  </threadedComment>
  <threadedComment ref="W197" dT="2024-01-17T09:55:47.71" personId="{1D4E5FD9-AD70-4D51-9D0D-3307C388B641}" id="{1617D225-9D1B-4297-999E-ACB06004BAE1}">
    <text>Demande changement d'horaire  DOC OK</text>
  </threadedComment>
  <threadedComment ref="AD197" dT="2024-01-24T13:36:51.47" personId="{1D4E5FD9-AD70-4D51-9D0D-3307C388B641}" id="{B044C826-1168-4285-9234-A6AED5597DBC}">
    <text>3 J Force Majeure HRM OK + DOC OK</text>
  </threadedComment>
  <threadedComment ref="Y198" dT="2024-01-18T11:51:43.79" personId="{C20833D7-5DE2-4E82-B429-63A06E6D1EA0}" id="{9AEBF1E5-391F-48C3-9D24-2E20B6CAB9D3}">
    <text>2.00 Réc à 14:30 HRM OK</text>
  </threadedComment>
  <threadedComment ref="H199" dT="2024-01-03T09:04:12.21" personId="{68E4EB75-2E06-4BF2-B8CC-A06705F02815}" id="{E53705E7-7444-4E80-9108-23DBBA090628}">
    <text>4 JC HRM OK</text>
  </threadedComment>
  <threadedComment ref="O199" dT="2024-01-08T11:48:48.93" personId="{C20833D7-5DE2-4E82-B429-63A06E6D1EA0}" id="{7EB52A1E-FE21-41A4-8040-7435F8B01E9F}">
    <text>Mission Bauvechain étude de faisabilité</text>
  </threadedComment>
  <threadedComment ref="AB199" dT="2024-01-22T07:59:03.65" personId="{C20833D7-5DE2-4E82-B429-63A06E6D1EA0}" id="{E0919BF7-24E0-466D-9160-B3BA5A2A8DA4}">
    <text>7.60 Réc HRM OK</text>
  </threadedComment>
  <threadedComment ref="AF199" dT="2024-01-26T06:30:56.66" personId="{C20833D7-5DE2-4E82-B429-63A06E6D1EA0}" id="{CEDCAE0C-D911-4359-8BA3-263AD659D2F3}">
    <text>VS HRM NON OK
 DOC NON OK</text>
  </threadedComment>
  <threadedComment ref="AF199" dT="2024-01-30T13:41:23.76" personId="{1D4E5FD9-AD70-4D51-9D0D-3307C388B641}" id="{DF7D6B64-6AEE-489F-9D0B-28776AFCAA67}" parentId="{CEDCAE0C-D911-4359-8BA3-263AD659D2F3}">
    <text>HRM + DOC OK</text>
  </threadedComment>
  <threadedComment ref="H201" dT="2024-01-03T09:04:46.71" personId="{68E4EB75-2E06-4BF2-B8CC-A06705F02815}" id="{D104F313-7281-4C5E-B3F2-4E870F468377}">
    <text>2 JC HRM OK</text>
  </threadedComment>
  <threadedComment ref="O201" dT="2024-01-08T11:48:48.93" personId="{C20833D7-5DE2-4E82-B429-63A06E6D1EA0}" id="{9B773084-5F53-4169-9034-DD685D4E32BA}">
    <text>Mission Bauvechain étude de faisabilité</text>
  </threadedComment>
  <threadedComment ref="H205" dT="2024-01-03T09:05:17.37" personId="{68E4EB75-2E06-4BF2-B8CC-A06705F02815}" id="{770FF300-7738-418C-8CE3-DB262FB66755}">
    <text>4 JC HRM OK</text>
  </threadedComment>
  <threadedComment ref="R205" dT="2024-01-12T12:17:34.71" personId="{1D4E5FD9-AD70-4D51-9D0D-3307C388B641}" id="{1A0FA74B-A4A4-42E2-A1A3-7D70B90AB3EE}">
    <text>3,00 HRM OK à 09:00</text>
  </threadedComment>
  <threadedComment ref="V205" dT="2024-01-16T07:54:58.95" personId="{C20833D7-5DE2-4E82-B429-63A06E6D1EA0}" id="{33821633-D2DD-451C-8524-648C7EEA8706}">
    <text>Mission Bourgleopold</text>
  </threadedComment>
  <threadedComment ref="Y206" dT="2024-01-19T11:56:23.06" personId="{C20833D7-5DE2-4E82-B429-63A06E6D1EA0}" id="{FD270F7B-B455-488B-A81B-B3C7E15F6712}">
    <text>3.50 Réc à12:00 HRM Ok</text>
  </threadedComment>
  <threadedComment ref="AD206" dT="2024-01-24T12:38:33.88" personId="{C20833D7-5DE2-4E82-B429-63A06E6D1EA0}" id="{3A6899F6-D976-4792-ADCD-AAC37C716D65}">
    <text>0.50 Réc à 15:30 HRM OK</text>
  </threadedComment>
  <threadedComment ref="AF206" dT="2024-01-26T11:34:13.90" personId="{C20833D7-5DE2-4E82-B429-63A06E6D1EA0}" id="{BCA1E2D1-7837-45E9-A81E-4D765A7E39CB}">
    <text>1.00 Réc à 15:00 HRM OK</text>
  </threadedComment>
  <threadedComment ref="I207" dT="2024-01-04T08:08:47.31" personId="{1D4E5FD9-AD70-4D51-9D0D-3307C388B641}" id="{AABC2ED6-9EE1-4514-B31C-2E9F86D0F48E}">
    <text>Mission G Lambert</text>
  </threadedComment>
  <threadedComment ref="J207" dT="2024-01-04T08:09:19.79" personId="{1D4E5FD9-AD70-4D51-9D0D-3307C388B641}" id="{C8AB53F3-5E51-46DE-9E26-8611DDBDDF09}">
    <text xml:space="preserve">Mission Ctl IP Hocké </text>
  </threadedComment>
  <threadedComment ref="O207" dT="2024-01-09T07:34:37.23" personId="{C20833D7-5DE2-4E82-B429-63A06E6D1EA0}" id="{21A24D9C-6A6F-410D-8FBB-E77B48E7F1CE}">
    <text>Mission Peer et Balen</text>
  </threadedComment>
  <threadedComment ref="Q207" dT="2024-01-11T07:37:42.16" personId="{C20833D7-5DE2-4E82-B429-63A06E6D1EA0}" id="{5360F3D5-C769-421C-B614-74DE8542AF4D}">
    <text>Mission Gd Bigard</text>
  </threadedComment>
  <threadedComment ref="R207" dT="2024-01-12T07:35:42.87" personId="{C20833D7-5DE2-4E82-B429-63A06E6D1EA0}" id="{6CED67C6-ED55-490C-8EEC-54076794BD26}">
    <text>7.60 Réc HRM ??</text>
  </threadedComment>
  <threadedComment ref="R207" dT="2024-01-12T12:42:58.82" personId="{1D4E5FD9-AD70-4D51-9D0D-3307C388B641}" id="{43D294BC-8E9A-46BF-AEE6-018376598A67}" parentId="{6CED67C6-ED55-490C-8EEC-54076794BD26}">
    <text>HRM OK</text>
  </threadedComment>
  <threadedComment ref="U207" dT="2024-01-15T07:35:18.43" personId="{C20833D7-5DE2-4E82-B429-63A06E6D1EA0}" id="{8CEBCBA2-9194-4027-BFB5-030C19F73B7C}">
    <text>Miss à Rhisnes &amp; Manhay</text>
  </threadedComment>
  <threadedComment ref="V207" dT="2024-01-16T07:53:44.39" personId="{C20833D7-5DE2-4E82-B429-63A06E6D1EA0}" id="{3E22A707-5874-4EC9-A20D-25CE5D9D40C0}">
    <text>A Régul</text>
  </threadedComment>
  <threadedComment ref="V207" dT="2024-01-17T09:00:29.76" personId="{1D4E5FD9-AD70-4D51-9D0D-3307C388B641}" id="{18775E97-1D7D-4E2B-B6B6-F123D0E1162D}" parentId="{3E22A707-5874-4EC9-A20D-25CE5D9D40C0}">
    <text>0,58 à 07:40 HRM OK</text>
  </threadedComment>
  <threadedComment ref="W207" dT="2024-01-17T07:47:27.67" personId="{C20833D7-5DE2-4E82-B429-63A06E6D1EA0}" id="{1DAB532E-3EF9-4C7E-9D4C-1F5BB4B1FA1E}">
    <text>7.60 Réc HRM ??</text>
  </threadedComment>
  <threadedComment ref="W207" dT="2024-01-17T08:59:57.66" personId="{1D4E5FD9-AD70-4D51-9D0D-3307C388B641}" id="{189ACC8A-0177-4C5C-8F1A-1A5A8ED5C5A2}" parentId="{1DAB532E-3EF9-4C7E-9D4C-1F5BB4B1FA1E}">
    <text>HRM OK</text>
  </threadedComment>
  <threadedComment ref="AF207" dT="2024-01-26T07:13:35.79" personId="{C20833D7-5DE2-4E82-B429-63A06E6D1EA0}" id="{F218975D-D5D0-4811-8F05-91F4B37D4B46}">
    <text>1 DS Dépt HRM OK</text>
  </threadedComment>
  <threadedComment ref="H209" dT="2024-01-09T13:44:31.64" personId="{1D4E5FD9-AD70-4D51-9D0D-3307C388B641}" id="{6B1CBE98-3F71-410F-AB28-961DF26673C7}">
    <text>4 JC HRM OK</text>
  </threadedComment>
  <threadedComment ref="N209" dT="2024-01-08T07:33:13.11" personId="{C20833D7-5DE2-4E82-B429-63A06E6D1EA0}" id="{9C638B9C-F774-44D1-961D-97FB9BD9A5BA}">
    <text>Mission à Evere Visa + Passport</text>
  </threadedComment>
  <threadedComment ref="R209" dT="2024-01-09T13:18:39.81" personId="{1D4E5FD9-AD70-4D51-9D0D-3307C388B641}" id="{CF0EBB9C-56D2-4F0B-955E-AF15CEC8CF60}">
    <text>7,60 HRM OK</text>
  </threadedComment>
  <threadedComment ref="T209" dT="2024-01-15T07:36:04.80" personId="{C20833D7-5DE2-4E82-B429-63A06E6D1EA0}" id="{4F0F91AB-2A70-40FB-8E52-22655ED848BA}">
    <text>Miss Oshkish USA du 14 au 21/01</text>
  </threadedComment>
  <threadedComment ref="AB209" dT="2024-01-22T08:02:35.95" personId="{C20833D7-5DE2-4E82-B429-63A06E6D1EA0}" id="{EBB4CC33-83AF-40A1-BCE2-3FA70590592E}">
    <text>1 JC HRM OK</text>
  </threadedComment>
  <threadedComment ref="AF209" dT="2024-01-09T13:18:39.81" personId="{1D4E5FD9-AD70-4D51-9D0D-3307C388B641}" id="{8AF8D0A6-DCC8-4BF9-909F-17FC9EED0D8E}">
    <text>7,60 HRM OK</text>
  </threadedComment>
  <threadedComment ref="AI209" dT="2024-01-29T07:30:56.01" personId="{C20833D7-5DE2-4E82-B429-63A06E6D1EA0}" id="{45199451-E5D9-4C27-A21F-2AD4901987E6}">
    <text>Mis Ctl CIV PEUTIE</text>
  </threadedComment>
  <threadedComment ref="H211" dT="2024-01-03T09:08:59.87" personId="{68E4EB75-2E06-4BF2-B8CC-A06705F02815}" id="{38C4F22F-2AF1-493E-BEA7-EAAC7E155EFC}">
    <text>4 x 7, 6 de réc hRM OK</text>
  </threadedComment>
  <threadedComment ref="O211" dT="2024-01-09T07:34:37.23" personId="{C20833D7-5DE2-4E82-B429-63A06E6D1EA0}" id="{963DEEDB-C051-4DD4-8FA7-0EC04C403FCF}">
    <text>Mission Peer et Balen</text>
  </threadedComment>
  <threadedComment ref="Q211" dT="2024-01-11T07:37:42.16" personId="{C20833D7-5DE2-4E82-B429-63A06E6D1EA0}" id="{28F7B178-9605-410C-9425-CF8981F934EA}">
    <text>Mission Gd Bigard</text>
  </threadedComment>
  <threadedComment ref="U211" dT="2024-01-15T07:35:18.43" personId="{C20833D7-5DE2-4E82-B429-63A06E6D1EA0}" id="{869C193E-5553-441A-8525-09E15E1A06B6}">
    <text>Miss à Rhisnes &amp; Manhay</text>
  </threadedComment>
  <threadedComment ref="V211" dT="2024-01-16T07:53:44.39" personId="{C20833D7-5DE2-4E82-B429-63A06E6D1EA0}" id="{D57546CA-4400-4AFD-8098-B0315969C731}">
    <text>A Régul</text>
  </threadedComment>
  <threadedComment ref="V211" dT="2024-01-17T08:59:27.33" personId="{1D4E5FD9-AD70-4D51-9D0D-3307C388B641}" id="{99E5C334-92E9-4A09-9584-8E8FB2068762}" parentId="{D57546CA-4400-4AFD-8098-B0315969C731}">
    <text>0,25 à 08:00 HRM OK</text>
  </threadedComment>
  <threadedComment ref="W211" dT="2024-01-09T13:21:01.93" personId="{1D4E5FD9-AD70-4D51-9D0D-3307C388B641}" id="{D21021AF-B3DD-46FF-B272-EA394800F228}">
    <text>7,60 HRM OK</text>
  </threadedComment>
  <threadedComment ref="AK211" dT="2024-01-09T13:21:01.93" personId="{1D4E5FD9-AD70-4D51-9D0D-3307C388B641}" id="{29154CE4-0C45-4227-BC53-4BA76EC73297}">
    <text>7,60 HRM OK</text>
  </threadedComment>
  <threadedComment ref="O213" dT="2024-01-09T07:33:56.66" personId="{C20833D7-5DE2-4E82-B429-63A06E6D1EA0}" id="{6E35F5E8-A0BF-4673-A445-DD5D268714C8}">
    <text>Mission marche en famenne AIV026</text>
  </threadedComment>
  <threadedComment ref="W213" dT="2024-01-17T07:46:08.10" personId="{C20833D7-5DE2-4E82-B429-63A06E6D1EA0}" id="{E841B9CC-8629-46CC-9B9D-ABEBA5B57DDB}">
    <text>6.10 Réc  à 09:00 HRM ??</text>
  </threadedComment>
  <threadedComment ref="W213" dT="2024-01-17T08:58:23.20" personId="{1D4E5FD9-AD70-4D51-9D0D-3307C388B641}" id="{B26AC819-DC88-4FDE-9BFE-34D3129BD610}" parentId="{E841B9CC-8629-46CC-9B9D-ABEBA5B57DDB}">
    <text>HRM OK</text>
  </threadedComment>
  <threadedComment ref="Y213" dT="2024-01-19T07:38:05.28" personId="{C20833D7-5DE2-4E82-B429-63A06E6D1EA0}" id="{42415D53-2733-4A55-A6FE-CCAC9FBE7FCB}">
    <text>1DS Dépt HRM OK</text>
  </threadedComment>
  <threadedComment ref="W214" dT="2024-01-17T11:54:45.20" personId="{C20833D7-5DE2-4E82-B429-63A06E6D1EA0}" id="{C0880F2E-166C-490C-BD52-E20CEC3F41CB}">
    <text>6.50 Réc HRM OK</text>
  </threadedComment>
  <threadedComment ref="AD214" dT="2024-01-24T12:39:58.87" personId="{C20833D7-5DE2-4E82-B429-63A06E6D1EA0}" id="{E0F96A04-8E67-4CFC-B143-1EDE90E7B18E}">
    <text>3.00 à 12:00 HRM OK</text>
  </threadedComment>
  <threadedComment ref="K215" dT="2024-01-05T10:13:38.91" personId="{68E4EB75-2E06-4BF2-B8CC-A06705F02815}" id="{315BB084-B747-4809-92B8-69E935A5B37A}">
    <text>5,25 REC à 9h45 HRM NOK</text>
  </threadedComment>
  <threadedComment ref="K215" dT="2024-01-08T10:17:38.85" personId="{1D4E5FD9-AD70-4D51-9D0D-3307C388B641}" id="{EB0C1245-ED27-47CB-BB80-76851D1B188E}" parentId="{315BB084-B747-4809-92B8-69E935A5B37A}">
    <text>HRM OK</text>
  </threadedComment>
  <threadedComment ref="O215" dT="2023-12-20T06:01:02.84" personId="{C20833D7-5DE2-4E82-B429-63A06E6D1EA0}" id="{972F95D5-21F5-4AC0-816F-3CD397B75FE7}">
    <text>Formation Technifutur Seraing</text>
  </threadedComment>
  <threadedComment ref="R215" dT="2023-10-19T07:31:35.12" personId="{1D4E5FD9-AD70-4D51-9D0D-3307C388B641}" id="{BDC39AC7-4604-4C0B-86E6-9254F52F2794}">
    <text>Fmn CRM à Liège</text>
  </threadedComment>
  <threadedComment ref="H217" dT="2024-01-03T09:13:24.71" personId="{68E4EB75-2E06-4BF2-B8CC-A06705F02815}" id="{6E9B0CEB-CEB8-4988-8732-CD099493B28B}">
    <text>4 JC HRM OK</text>
  </threadedComment>
  <threadedComment ref="Q217" dT="2024-01-11T07:38:34.86" personId="{C20833D7-5DE2-4E82-B429-63A06E6D1EA0}" id="{164676B5-A02B-48B5-96D5-B8C58FEF323D}">
    <text>Mission Lambert</text>
  </threadedComment>
  <threadedComment ref="AB217" dT="2024-01-19T11:58:50.06" personId="{C20833D7-5DE2-4E82-B429-63A06E6D1EA0}" id="{31C874EA-BC7D-455D-AAB0-CBC14AC7B2AE}">
    <text>1 JC HRM OK</text>
  </threadedComment>
  <threadedComment ref="Y218" dT="2024-01-19T11:57:50.36" personId="{C20833D7-5DE2-4E82-B429-63A06E6D1EA0}" id="{72CAC879-C515-48FF-A9E4-07B05E578D5F}">
    <text>2.50 Réc à 14:00 HRM OK</text>
  </threadedComment>
  <threadedComment ref="AD218" dT="2024-01-19T11:59:53.45" personId="{C20833D7-5DE2-4E82-B429-63A06E6D1EA0}" id="{A5910BE9-D6FC-465F-88F5-CBE1FD07226C}">
    <text>3.00 Réc à 13:30 HRM OK</text>
  </threadedComment>
  <threadedComment ref="J219" dT="2024-01-04T08:07:03.67" personId="{1D4E5FD9-AD70-4D51-9D0D-3307C388B641}" id="{5584445F-D9D5-4F8C-BEEE-408DB836F9CA}">
    <text>Mission Ets G Lambert</text>
  </threadedComment>
  <threadedComment ref="Q219" dT="2024-01-11T07:38:34.86" personId="{C20833D7-5DE2-4E82-B429-63A06E6D1EA0}" id="{C0F1EB51-20C5-4D47-9CE7-6530EBF50DC7}">
    <text>Mission Lambert</text>
  </threadedComment>
  <threadedComment ref="I220" dT="2024-01-03T12:57:28.27" personId="{68E4EB75-2E06-4BF2-B8CC-A06705F02815}" id="{FAF9701D-EFDE-446C-B20E-C342FA95DEA4}">
    <text xml:space="preserve">3,00 Réc à 12h00 HRM OK </text>
  </threadedComment>
  <threadedComment ref="P220" dT="2024-01-03T12:58:53.66" personId="{68E4EB75-2E06-4BF2-B8CC-A06705F02815}" id="{F72B5113-6403-4934-8376-A260A2289E83}">
    <text>3,0 Réc à 12h30  HRM OK</text>
  </threadedComment>
  <threadedComment ref="Q220" dT="2024-01-11T12:01:28.03" personId="{C20833D7-5DE2-4E82-B429-63A06E6D1EA0}" id="{DEFB1BD7-F41A-463F-852C-5FE67242BBF6}">
    <text>1.00 Réc à 14:30 HRM ??</text>
  </threadedComment>
  <threadedComment ref="Q220" dT="2024-01-11T12:52:32.00" personId="{1D4E5FD9-AD70-4D51-9D0D-3307C388B641}" id="{7A9397A7-45AC-4F3D-B025-4FE25193E032}" parentId="{DEFB1BD7-F41A-463F-852C-5FE67242BBF6}">
    <text>HRM OK</text>
  </threadedComment>
  <threadedComment ref="W220" dT="2024-01-11T12:52:58.68" personId="{1D4E5FD9-AD70-4D51-9D0D-3307C388B641}" id="{E16462FA-9E94-4559-A946-94C36B11AA46}">
    <text>3,00 HRM OK à 12:30</text>
  </threadedComment>
  <threadedComment ref="AF220" dT="2024-01-11T12:53:57.19" personId="{1D4E5FD9-AD70-4D51-9D0D-3307C388B641}" id="{B15BFA01-9514-455A-963D-63A17D267894}">
    <text>1/2 DS Dept HRM OK</text>
  </threadedComment>
  <threadedComment ref="AK220" dT="2024-01-11T12:54:28.14" personId="{1D4E5FD9-AD70-4D51-9D0D-3307C388B641}" id="{FF53EAF9-004B-47BF-B751-C9DACDDFC4D9}">
    <text>3,00 HRM OK à 12:30</text>
  </threadedComment>
  <threadedComment ref="H221" dT="2024-01-03T09:15:10.53" personId="{68E4EB75-2E06-4BF2-B8CC-A06705F02815}" id="{AD3DEE45-5C8A-49A6-B82D-3EF32B837E9D}">
    <text>16 Jc fin de carrière HRM OK</text>
  </threadedComment>
  <threadedComment ref="AD221" dT="2024-01-03T09:15:29.19" personId="{68E4EB75-2E06-4BF2-B8CC-A06705F02815}" id="{78B9E931-ACE1-4A5B-89F1-80F2E1B63204}">
    <text>3 jc 2024 HRM OK</text>
  </threadedComment>
  <threadedComment ref="AI221" dT="2024-01-03T09:15:49.27" personId="{68E4EB75-2E06-4BF2-B8CC-A06705F02815}" id="{8AD6EA51-2FD7-4DFD-A1C0-C8D6C381616D}">
    <text>3 j Dept 2024 HRM OK</text>
  </threadedComment>
  <threadedComment ref="J223" dT="2024-01-04T08:03:40.61" personId="{1D4E5FD9-AD70-4D51-9D0D-3307C388B641}" id="{96DF7E78-0F52-446D-B83D-8A3646612B15}">
    <text>1 CC HRM NOK ??</text>
  </threadedComment>
  <threadedComment ref="J223" dT="2024-01-05T06:30:47.33" personId="{68E4EB75-2E06-4BF2-B8CC-A06705F02815}" id="{4D85A71B-32EA-4DB6-B25A-62093A71F8DE}" parentId="{96DF7E78-0F52-446D-B83D-8A3646612B15}">
    <text>1 J décès HRM OK</text>
  </threadedComment>
  <threadedComment ref="O223" dT="2023-12-20T06:01:02.84" personId="{C20833D7-5DE2-4E82-B429-63A06E6D1EA0}" id="{963F1C68-EC8F-4502-9126-EDF6E98C5A77}">
    <text>Formation Technifutur Seraing</text>
  </threadedComment>
  <threadedComment ref="R223" dT="2023-10-19T07:31:35.12" personId="{1D4E5FD9-AD70-4D51-9D0D-3307C388B641}" id="{06F4262D-FC7E-4B2F-B10B-5379D61F5C88}">
    <text>Fmn CRM à Liège</text>
  </threadedComment>
  <threadedComment ref="U223" dT="2024-01-15T07:36:50.25" personId="{C20833D7-5DE2-4E82-B429-63A06E6D1EA0}" id="{F310CE9B-3E9B-4750-A23C-143BEE411057}">
    <text>Congé ???</text>
  </threadedComment>
  <threadedComment ref="U223" dT="2024-01-15T09:16:01.93" personId="{1D4E5FD9-AD70-4D51-9D0D-3307C388B641}" id="{F9A6DF0F-3BCF-4BDE-B0B7-17719674137D}" parentId="{F310CE9B-3E9B-4750-A23C-143BEE411057}">
    <text>HRM OK</text>
  </threadedComment>
  <threadedComment ref="Y223" dT="2024-01-19T08:04:12.44" personId="{1D4E5FD9-AD70-4D51-9D0D-3307C388B641}" id="{C2C8DD25-0A42-45E1-8792-007E36007C03}">
    <text>1 JC HRM OK</text>
  </threadedComment>
  <threadedComment ref="AF223" dT="2024-01-26T07:12:48.08" personId="{C20833D7-5DE2-4E82-B429-63A06E6D1EA0}" id="{A2BD80DB-80D7-4856-BA09-6CCB446AAE21}">
    <text>4.00 Réc HRM OK</text>
  </threadedComment>
  <threadedComment ref="AI223" dT="2024-01-26T08:49:35.49" personId="{1D4E5FD9-AD70-4D51-9D0D-3307C388B641}" id="{49EB9510-AD43-41EB-B391-F4966D2EF25F}">
    <text>1 DS Dept HRM OK</text>
  </threadedComment>
  <threadedComment ref="O224" dT="2024-01-09T13:16:14.52" personId="{1D4E5FD9-AD70-4D51-9D0D-3307C388B641}" id="{D1E4CF38-999F-4FC2-811B-E99B3667E9A2}">
    <text>1,00 HRM OK à 15:30</text>
  </threadedComment>
  <threadedComment ref="H225" dT="2023-12-15T08:57:36.78" personId="{1D4E5FD9-AD70-4D51-9D0D-3307C388B641}" id="{5671F948-E29A-469E-8611-1179B77FC453}">
    <text>REPRISE EN FORCE</text>
  </threadedComment>
  <threadedComment ref="H225" dT="2024-01-03T14:25:43.56" personId="{1D4E5FD9-AD70-4D51-9D0D-3307C388B641}" id="{53B74878-26B8-4505-BBB2-0F2AAAE4A3F2}" parentId="{5671F948-E29A-469E-8611-1179B77FC453}">
    <text>+ 1 JC HRM OK</text>
  </threadedComment>
  <threadedComment ref="J225" dT="2024-01-04T08:04:27.70" personId="{1D4E5FD9-AD70-4D51-9D0D-3307C388B641}" id="{F0043DF5-BC4C-45FE-B1E6-DB7690707C9D}">
    <text>2 JC HRM OK</text>
  </threadedComment>
  <threadedComment ref="Y225" dT="2024-01-18T09:24:13.06" personId="{1D4E5FD9-AD70-4D51-9D0D-3307C388B641}" id="{9F56F74C-19EE-40DB-8E26-D239CDB52280}">
    <text>REPRISE EN FORCE</text>
  </threadedComment>
  <threadedComment ref="H227" dT="2024-01-03T09:25:34.15" personId="{68E4EB75-2E06-4BF2-B8CC-A06705F02815}" id="{3EE00FCB-240F-44DB-93FD-C2F056CF7D42}">
    <text>3 x 7,6 Réc HRM ok</text>
  </threadedComment>
  <threadedComment ref="AE228" dT="2024-01-25T11:29:51.44" personId="{C20833D7-5DE2-4E82-B429-63A06E6D1EA0}" id="{67784E21-D5C8-4A05-9546-429EA8CC72B9}">
    <text>2.00 Réc à 13:00 HRM OK</text>
  </threadedComment>
  <threadedComment ref="P229" dT="2024-01-10T11:49:49.24" personId="{C20833D7-5DE2-4E82-B429-63A06E6D1EA0}" id="{B1B17C9C-8F4C-494D-AB23-6B1A0C28BD1E}">
    <text>4.00 Réc à 08:00 HRM ??</text>
  </threadedComment>
  <threadedComment ref="P229" dT="2024-01-10T14:08:54.86" personId="{1D4E5FD9-AD70-4D51-9D0D-3307C388B641}" id="{646D6B95-ED02-49D8-9F83-CFABCA68924F}" parentId="{B1B17C9C-8F4C-494D-AB23-6B1A0C28BD1E}">
    <text>HRM OK</text>
  </threadedComment>
  <threadedComment ref="X229" dT="2024-01-18T11:55:33.95" personId="{C20833D7-5DE2-4E82-B429-63A06E6D1EA0}" id="{B29AB58D-8790-480E-A961-3A3305129C50}">
    <text>1 JC HRM OK</text>
  </threadedComment>
  <threadedComment ref="X229" dT="2024-01-19T08:03:28.40" personId="{1D4E5FD9-AD70-4D51-9D0D-3307C388B641}" id="{D28573F5-0557-40D6-9EDA-B4E6CABF586D}" parentId="{B29AB58D-8790-480E-A961-3A3305129C50}">
    <text>2 JC HRM OK</text>
  </threadedComment>
  <threadedComment ref="AB229" dT="2024-01-22T08:01:33.01" personId="{C20833D7-5DE2-4E82-B429-63A06E6D1EA0}" id="{9015144C-0866-4D7A-BD58-767522B5A71B}">
    <text>1 JC HRM OK</text>
  </threadedComment>
  <threadedComment ref="K230" dT="2024-01-10T14:08:40.37" personId="{1D4E5FD9-AD70-4D51-9D0D-3307C388B641}" id="{72A0885A-4CBB-4F26-AC45-F1CE6E522D10}">
    <text>4,00 DS DV FMN HRM OK à 12:30</text>
  </threadedComment>
  <threadedComment ref="AD231" dT="2024-01-24T08:22:37.63" personId="{1D4E5FD9-AD70-4D51-9D0D-3307C388B641}" id="{1D9E4A65-1F8D-4F1B-84B8-834E61C0ACC7}">
    <text>1 JC HRM OK</text>
  </threadedComment>
  <threadedComment ref="H232" dT="2024-01-04T08:07:59.76" personId="{1D4E5FD9-AD70-4D51-9D0D-3307C388B641}" id="{0AC488C6-C9AE-4447-8D33-D03B2C3944F3}">
    <text>1,00 HRM OK à 14:30</text>
  </threadedComment>
  <threadedComment ref="N232" dT="2024-01-08T12:16:04.05" personId="{C20833D7-5DE2-4E82-B429-63A06E6D1EA0}" id="{2A354FF5-73BF-44D6-BA42-FFCF39415C33}">
    <text>0.50 Réc à 15:00 HRM ??</text>
  </threadedComment>
  <threadedComment ref="N232" dT="2024-01-08T13:10:23.06" personId="{1D4E5FD9-AD70-4D51-9D0D-3307C388B641}" id="{9BEB2311-16A4-43DA-9DC4-CF6B5AD22185}" parentId="{2A354FF5-73BF-44D6-BA42-FFCF39415C33}">
    <text>HRM OK</text>
  </threadedComment>
  <threadedComment ref="AI232" dT="2024-01-29T11:43:35.66" personId="{C20833D7-5DE2-4E82-B429-63A06E6D1EA0}" id="{078C0C07-C5B5-4194-A3A7-DFF70659B471}">
    <text>2.50 Réc à 13:00 HRM OK</text>
  </threadedComment>
  <threadedComment ref="H233" dT="2024-01-03T09:29:23.87" personId="{68E4EB75-2E06-4BF2-B8CC-A06705F02815}" id="{20A9C814-95EC-47EF-94B3-185715F50396}">
    <text>3 jc Dept HRM OK</text>
  </threadedComment>
  <threadedComment ref="K233" dT="2024-01-03T09:29:35.40" personId="{68E4EB75-2E06-4BF2-B8CC-A06705F02815}" id="{164BC5C4-5DFE-4B91-ADF1-2358092C220B}">
    <text>1 JC HRM OK</text>
  </threadedComment>
  <threadedComment ref="Y234" dT="2024-01-19T12:01:30.42" personId="{C20833D7-5DE2-4E82-B429-63A06E6D1EA0}" id="{D69AF96F-F478-46D3-BFA0-DE0D7997121F}">
    <text>3.00 Réc à 13:00 HRM OK</text>
  </threadedComment>
  <threadedComment ref="H235" dT="2024-01-03T09:30:08.74" personId="{68E4EB75-2E06-4BF2-B8CC-A06705F02815}" id="{F9D7158E-FC9B-4679-A734-FEA587DEA8AC}">
    <text>4 jc HRM OK</text>
  </threadedComment>
  <threadedComment ref="Q235" dT="2024-01-11T07:39:20.50" personId="{C20833D7-5DE2-4E82-B429-63A06E6D1EA0}" id="{B266E506-9C9E-4AA6-8D27-DCD6456A577D}">
    <text>Mission TCZ Vilvoord</text>
  </threadedComment>
  <threadedComment ref="R235" dT="2024-01-12T07:49:26.88" personId="{C20833D7-5DE2-4E82-B429-63A06E6D1EA0}" id="{0F691357-C27A-4692-9DC9-B577618E2CD4}">
    <text>Mission LPB Waterfiltratie CLV</text>
  </threadedComment>
  <threadedComment ref="T235" dT="2024-01-15T07:36:04.80" personId="{C20833D7-5DE2-4E82-B429-63A06E6D1EA0}" id="{7A4A29C5-A807-40A1-9745-3E45B925FD9A}">
    <text>Miss Oshkish USA du 14 au 21/01</text>
  </threadedComment>
  <threadedComment ref="AB235" dT="2024-01-22T13:00:03.54" personId="{C20833D7-5DE2-4E82-B429-63A06E6D1EA0}" id="{C637FE15-F422-4053-8661-F2C293E19E81}">
    <text>1JC HRM OK</text>
  </threadedComment>
  <threadedComment ref="AD235" dT="2024-01-24T07:33:20.71" personId="{C20833D7-5DE2-4E82-B429-63A06E6D1EA0}" id="{317ECDAD-637D-4C99-A16B-29D7CFAD196C}">
    <text>Mlission Ctrl TCZ Vilvord</text>
  </threadedComment>
  <threadedComment ref="AI235" dT="2024-01-29T07:30:56.01" personId="{C20833D7-5DE2-4E82-B429-63A06E6D1EA0}" id="{5B85DDAE-4BBD-49E6-9AAE-4BA3686C19D0}">
    <text>Mis Ctl CIV PEUTIE</text>
  </threadedComment>
  <threadedComment ref="AE236" dT="2024-01-25T11:28:48.26" personId="{C20833D7-5DE2-4E82-B429-63A06E6D1EA0}" id="{1A92C189-B702-4E06-A92C-96F6BB057BA1}">
    <text>1.50 Réc à 14:00 HRM OK</text>
  </threadedComment>
  <threadedComment ref="H237" dT="2024-01-03T09:30:08.74" personId="{68E4EB75-2E06-4BF2-B8CC-A06705F02815}" id="{EC453363-D781-4671-9B70-8DC96F9E419D}">
    <text>4 jc HRM OK</text>
  </threadedComment>
  <threadedComment ref="H241" dT="2024-01-03T09:32:53.36" personId="{68E4EB75-2E06-4BF2-B8CC-A06705F02815}" id="{7E21397B-6AAB-4085-93BC-2DE5E513B8B5}">
    <text>4 JC HRM OK</text>
  </threadedComment>
  <threadedComment ref="V241" dT="2024-01-16T07:55:48.55" personId="{C20833D7-5DE2-4E82-B429-63A06E6D1EA0}" id="{934A88F7-E4B8-4AB4-96D0-1F035D0AE016}">
    <text>1 CS HRM ??</text>
  </threadedComment>
  <threadedComment ref="V241" dT="2024-01-17T08:55:16.00" personId="{1D4E5FD9-AD70-4D51-9D0D-3307C388B641}" id="{DF7EC8EE-250E-407A-BB8B-53D4DB889883}" parentId="{934A88F7-E4B8-4AB4-96D0-1F035D0AE016}">
    <text>HRM OK</text>
  </threadedComment>
  <threadedComment ref="AD241" dT="2024-01-24T07:35:00.21" personId="{C20833D7-5DE2-4E82-B429-63A06E6D1EA0}" id="{5EEE4981-7829-49F6-A6DC-8933570A799F}">
    <text>1 JC HRM OK</text>
  </threadedComment>
  <threadedComment ref="AE241" dT="2024-01-25T07:28:29.76" personId="{C20833D7-5DE2-4E82-B429-63A06E6D1EA0}" id="{1B5C2ABC-DA80-4549-83AD-36C85A08545C}">
    <text>1 CS HRM OK</text>
  </threadedComment>
  <threadedComment ref="AF241" dT="2024-01-25T07:29:51.72" personId="{C20833D7-5DE2-4E82-B429-63A06E6D1EA0}" id="{40410F65-4612-4E4F-A7BA-BE429A4D121E}">
    <text>1 Jr Disp de Service Exceptionnelle HRM OK</text>
  </threadedComment>
  <threadedComment ref="AI241" dT="2024-01-25T07:28:29.76" personId="{C20833D7-5DE2-4E82-B429-63A06E6D1EA0}" id="{E58F348A-6CE7-4454-AD0D-BF81288E513B}">
    <text>1 CS HRM OK</text>
  </threadedComment>
  <threadedComment ref="P242" dT="2024-01-10T11:50:55.41" personId="{C20833D7-5DE2-4E82-B429-63A06E6D1EA0}" id="{5CDD17F8-7DA1-48DA-8936-C44E66B22C0D}">
    <text>2.75 Réc APM HRM ??</text>
  </threadedComment>
  <threadedComment ref="P242" dT="2024-01-10T14:11:59.60" personId="{1D4E5FD9-AD70-4D51-9D0D-3307C388B641}" id="{8FBC7436-FB1F-46F6-93D6-E5E5F4D5F9EA}" parentId="{5CDD17F8-7DA1-48DA-8936-C44E66B22C0D}">
    <text>2,75 HRM OK à 13:15</text>
  </threadedComment>
  <threadedComment ref="Q242" dT="2024-01-11T12:00:45.74" personId="{C20833D7-5DE2-4E82-B429-63A06E6D1EA0}" id="{D7B9D5BD-5396-4217-9605-CC01444DE4F0}">
    <text>3.00 Réc à 13:00 HRM ??</text>
  </threadedComment>
  <threadedComment ref="Q242" dT="2024-01-11T12:51:31.52" personId="{1D4E5FD9-AD70-4D51-9D0D-3307C388B641}" id="{0A9B2773-1F0A-4BD0-B69A-4EC0F2B98A66}" parentId="{D7B9D5BD-5396-4217-9605-CC01444DE4F0}">
    <text>HRM OK</text>
  </threadedComment>
  <threadedComment ref="Y242" dT="2024-01-19T12:03:58.71" personId="{C20833D7-5DE2-4E82-B429-63A06E6D1EA0}" id="{528E5795-BA82-4DF3-B2B8-E3F7D58AC657}">
    <text>3.50 Réc à 12:30 HRM OK</text>
  </threadedComment>
  <threadedComment ref="O243" dT="2023-12-20T06:01:02.84" personId="{C20833D7-5DE2-4E82-B429-63A06E6D1EA0}" id="{263D9B42-288E-4C45-B910-DD74EE47043C}">
    <text>Formation Technifutur Seraing</text>
  </threadedComment>
  <threadedComment ref="R243" dT="2023-10-19T07:31:35.12" personId="{1D4E5FD9-AD70-4D51-9D0D-3307C388B641}" id="{5222B57B-DD29-427D-8A5F-9631E3189361}">
    <text>Fmn CRM à Liège</text>
  </threadedComment>
  <threadedComment ref="X245" dT="2024-01-18T08:04:00.99" personId="{C20833D7-5DE2-4E82-B429-63A06E6D1EA0}" id="{64E7080D-ECFC-4F4F-B712-5E7CA234DD0C}">
    <text>A Régul</text>
  </threadedComment>
  <threadedComment ref="X245" dT="2024-01-18T09:38:12.25" personId="{1D4E5FD9-AD70-4D51-9D0D-3307C388B641}" id="{DC5A645D-BDB9-4725-AE39-34DA9E4B3042}" parentId="{64E7080D-ECFC-4F4F-B712-5E7CA234DD0C}">
    <text>1,90 HRM OK à 07:00</text>
  </threadedComment>
  <threadedComment ref="AD245" dT="2024-01-24T12:42:53.31" personId="{C20833D7-5DE2-4E82-B429-63A06E6D1EA0}" id="{3634367E-66A4-4A31-BA5A-0CEFE10DBE8E}">
    <text>1.00 Réc à 07:45 HRM OK</text>
  </threadedComment>
  <threadedComment ref="AJ245" dT="2024-01-30T07:51:00.35" personId="{C20833D7-5DE2-4E82-B429-63A06E6D1EA0}" id="{055ABEFF-C0D4-41D8-A48C-F39C1E6D170E}">
    <text>1 DS Dépt HRM OK</text>
  </threadedComment>
  <threadedComment ref="X246" dT="2024-01-18T11:57:01.79" personId="{C20833D7-5DE2-4E82-B429-63A06E6D1EA0}" id="{039BD3A7-FFC0-4412-B08D-9862182285F9}">
    <text>1/2 JC HRM OK</text>
  </threadedComment>
  <threadedComment ref="H247" dT="2023-12-14T09:10:20.72" personId="{1D4E5FD9-AD70-4D51-9D0D-3307C388B641}" id="{1360E0FC-E723-4970-B682-41CDFE69694C}">
    <text>4 JC HRM OK</text>
  </threadedComment>
  <threadedComment ref="O247" dT="2024-01-09T07:33:56.66" personId="{C20833D7-5DE2-4E82-B429-63A06E6D1EA0}" id="{5C1B0338-DEB9-49F5-A70B-BD9EFA8A731C}">
    <text>Mission marche en famenne AIV026</text>
  </threadedComment>
  <threadedComment ref="AE247" dT="2024-01-25T07:27:12.44" personId="{C20833D7-5DE2-4E82-B429-63A06E6D1EA0}" id="{60FACA73-384E-435C-AF08-054195A34E6D}">
    <text>1.00 Réc à 07:00 HRM OK</text>
  </threadedComment>
  <threadedComment ref="AD248" dT="2024-01-24T12:45:28.75" personId="{C20833D7-5DE2-4E82-B429-63A06E6D1EA0}" id="{AC86804F-CA2F-4B75-86F1-BBAFB2B525D2}">
    <text>3.00 Réc HRM OK</text>
  </threadedComment>
  <threadedComment ref="H249" dT="2024-01-03T09:33:34.02" personId="{68E4EB75-2E06-4BF2-B8CC-A06705F02815}" id="{72112028-A32F-413D-A73B-6B7B861C93B3}">
    <text>4 JC HRM OK</text>
  </threadedComment>
  <threadedComment ref="X249" dT="2024-01-15T09:46:44.53" personId="{1D4E5FD9-AD70-4D51-9D0D-3307C388B641}" id="{B198FDBF-2E40-4C58-A3EE-645923E40EC8}">
    <text>Secouriste zone 2</text>
  </threadedComment>
  <threadedComment ref="AD249" dT="2024-01-31T09:58:19.73" personId="{1D4E5FD9-AD70-4D51-9D0D-3307C388B641}" id="{D2A00485-71AE-449E-8CCC-8CC9721B9AA8}">
    <text>1 CC HRM OK + DOC OK</text>
  </threadedComment>
  <threadedComment ref="V250" dT="2024-01-16T12:29:23.02" personId="{C20833D7-5DE2-4E82-B429-63A06E6D1EA0}" id="{5A31D084-A93F-4850-AFF9-CC55E53CA421}">
    <text>En Réc APM ??</text>
  </threadedComment>
  <threadedComment ref="V250" dT="2024-01-17T08:54:45.43" personId="{1D4E5FD9-AD70-4D51-9D0D-3307C388B641}" id="{D51906B6-BE85-473E-B32E-941AE785FE60}" parentId="{5A31D084-A93F-4850-AFF9-CC55E53CA421}">
    <text>HRM OK</text>
  </threadedComment>
  <threadedComment ref="Y250" dT="2024-01-19T12:05:01.75" personId="{C20833D7-5DE2-4E82-B429-63A06E6D1EA0}" id="{266548A8-9CD3-4C0E-8114-FDCC151E7C3D}">
    <text>1/2 DS HRM OK</text>
  </threadedComment>
  <threadedComment ref="AI250" dT="2024-01-29T11:44:38.51" personId="{C20833D7-5DE2-4E82-B429-63A06E6D1EA0}" id="{EF8AF9BE-9698-40BE-8DDA-FF52FD51AA7C}">
    <text>1/2 DS Dépt HRM OK</text>
  </threadedComment>
  <threadedComment ref="AJ250" dT="2024-01-30T11:44:34.42" personId="{C20833D7-5DE2-4E82-B429-63A06E6D1EA0}" id="{D5960F09-6054-4E66-9EE0-3E1E1CDFD686}">
    <text>2..00 Réc à 13:30 HRM OK</text>
  </threadedComment>
  <threadedComment ref="AK250" dT="2024-01-31T11:55:25.54" personId="{C20833D7-5DE2-4E82-B429-63A06E6D1EA0}" id="{2AE56C67-44A8-4849-9200-2FCF6BDE34A2}">
    <text>2.50 Réc à 13:00 HRM OK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13" dT="2024-01-30T10:35:48.30" personId="{1D4E5FD9-AD70-4D51-9D0D-3307C388B641}" id="{D5D167D6-406E-40E9-BDB0-59B98D7DBBF0}">
    <text>CCR&amp;A Organise Course d'Ori à ESNEUX</text>
  </threadedComment>
  <threadedComment ref="U13" dT="2024-02-14T09:07:18.78" personId="{1D4E5FD9-AD70-4D51-9D0D-3307C388B641}" id="{AAB2D79A-81F0-4B01-88C7-93E692E15FBC}">
    <text>Course d'orientation à Champion</text>
  </threadedComment>
  <threadedComment ref="AA13" dT="2024-02-14T09:08:22.82" personId="{1D4E5FD9-AD70-4D51-9D0D-3307C388B641}" id="{D3DB9389-C3AC-427E-AC59-F423E22B457C}">
    <text xml:space="preserve">ourse d'orientation à Amay
</text>
  </threadedComment>
  <threadedComment ref="AC13" dT="2024-02-12T10:27:01.42" personId="{1D4E5FD9-AD70-4D51-9D0D-3307C388B641}" id="{AEEC28F5-F90F-44CE-AB61-98937B292074}">
    <text>SAD</text>
  </threadedComment>
  <threadedComment ref="V21" dT="2024-02-12T09:22:42.70" personId="{1D4E5FD9-AD70-4D51-9D0D-3307C388B641}" id="{E38E2524-885B-4425-80B7-138F8F9E0579}">
    <text>1/2 JC + 3,60 HRM OK</text>
  </threadedComment>
  <threadedComment ref="Y21" dT="2024-02-20T08:04:12.93" personId="{1D4E5FD9-AD70-4D51-9D0D-3307C388B641}" id="{184CEBBF-0716-4BEF-96D6-9943A5AFBC1B}">
    <text>1 JC HRM OK</text>
  </threadedComment>
  <threadedComment ref="AF22" dT="2024-02-26T11:59:45.43" personId="{C20833D7-5DE2-4E82-B429-63A06E6D1EA0}" id="{88C6C3A5-7F70-4286-B560-3173770FB020}">
    <text>1.00 Réc à 15:30 HRM OK</text>
  </threadedComment>
  <threadedComment ref="Y23" dT="2023-12-22T10:25:50.12" personId="{68E4EB75-2E06-4BF2-B8CC-A06705F02815}" id="{BCCF66DC-FA77-434E-9A37-099B34C2CB82}">
    <text>1 DO DEP HRM OK</text>
  </threadedComment>
  <threadedComment ref="K24" dT="2023-12-06T10:48:09.36" personId="{1D4E5FD9-AD70-4D51-9D0D-3307C388B641}" id="{494D8994-6882-406B-9E31-319BE92B8F3A}">
    <text>Prestation de serment à 14:00 à Evere</text>
  </threadedComment>
  <threadedComment ref="U24" dT="2024-02-15T14:19:42.51" personId="{1D4E5FD9-AD70-4D51-9D0D-3307C388B641}" id="{C8CD0066-1E93-482A-969B-56F3E062C4B6}">
    <text>0,33 HRM OK à 15:10</text>
  </threadedComment>
  <threadedComment ref="AF24" dT="2024-02-26T13:54:48.61" personId="{1D4E5FD9-AD70-4D51-9D0D-3307C388B641}" id="{B12F5773-B81C-445F-92D1-829548C954AC}">
    <text>1,00 HRM OK à 14:30</text>
  </threadedComment>
  <threadedComment ref="G25" dT="2024-01-26T09:17:41.16" personId="{1D4E5FD9-AD70-4D51-9D0D-3307C388B641}" id="{3DB97B74-012D-4349-9FBE-D0FB379E8840}">
    <text>4 JC HRM OK</text>
  </threadedComment>
  <threadedComment ref="O25" dT="2024-02-09T06:04:37.32" personId="{C20833D7-5DE2-4E82-B429-63A06E6D1EA0}" id="{194AE577-7B40-4071-9B31-DE67F83120FE}">
    <text>HRM OK</text>
  </threadedComment>
  <threadedComment ref="R25" dT="2024-02-08T08:48:04.24" personId="{1D4E5FD9-AD70-4D51-9D0D-3307C388B641}" id="{9F2FD416-8522-45F0-8A56-84A80B642A74}">
    <text>Secouriste Zone 2</text>
  </threadedComment>
  <threadedComment ref="S25" dT="2024-02-08T08:48:04.24" personId="{1D4E5FD9-AD70-4D51-9D0D-3307C388B641}" id="{F87BB1D4-498B-48F3-A505-7EB316506F5E}">
    <text>Secouriste Zone 2</text>
  </threadedComment>
  <threadedComment ref="M26" dT="2024-01-26T09:18:05.19" personId="{1D4E5FD9-AD70-4D51-9D0D-3307C388B641}" id="{2733838C-91A4-4196-B1D3-16668A2AE05F}">
    <text>2,10 HRM OK à 13:00</text>
  </threadedComment>
  <threadedComment ref="T26" dT="2024-02-12T10:37:48.56" personId="{1D4E5FD9-AD70-4D51-9D0D-3307C388B641}" id="{A372D9AB-5463-498B-9E73-6F2F5F14BC72}">
    <text>Etudier Fm</text>
  </threadedComment>
  <threadedComment ref="U26" dT="2024-02-12T10:37:48.56" personId="{1D4E5FD9-AD70-4D51-9D0D-3307C388B641}" id="{CC4DF1A2-5AE2-43AD-B52D-CEFB508870B1}">
    <text>Etudier Fm</text>
  </threadedComment>
  <threadedComment ref="V26" dT="2024-02-14T08:04:28.00" personId="{1D4E5FD9-AD70-4D51-9D0D-3307C388B641}" id="{2A23FDF4-0480-4727-A898-A979C81671B3}">
    <text>1,10 HRM POK à 14:00</text>
  </threadedComment>
  <threadedComment ref="V26" dT="2024-09-09T12:30:09.29" personId="{C20833D7-5DE2-4E82-B429-63A06E6D1EA0}" id="{F7A52722-ACB8-493A-B162-808CE70943EA}" parentId="{2A23FDF4-0480-4727-A898-A979C81671B3}">
    <text>HRM OK</text>
  </threadedComment>
  <threadedComment ref="AK27" dT="2024-02-29T05:58:23.58" personId="{68E4EB75-2E06-4BF2-B8CC-A06705F02815}" id="{E3E54681-D5D4-4E7B-9B51-6D182B1F5FC2}">
    <text>HRM NOK</text>
  </threadedComment>
  <threadedComment ref="AK27" dT="2024-03-01T13:48:35.65" personId="{C20833D7-5DE2-4E82-B429-63A06E6D1EA0}" id="{DA46B728-9AF6-4DD9-A0FC-1A2DA8DFC4D6}" parentId="{E3E54681-D5D4-4E7B-9B51-6D182B1F5FC2}">
    <text>HRM OK</text>
  </threadedComment>
  <threadedComment ref="H28" dT="2024-02-02T10:03:07.40" personId="{C20833D7-5DE2-4E82-B429-63A06E6D1EA0}" id="{932AF276-91D5-48D0-BBF1-CE0360BE2457}">
    <text>1.00 Réc à 14:30 HRM OK</text>
  </threadedComment>
  <threadedComment ref="M28" dT="2024-02-07T06:45:47.80" personId="{C20833D7-5DE2-4E82-B429-63A06E6D1EA0}" id="{5B139CD2-6241-4454-8EBD-765E7721DEA1}">
    <text xml:space="preserve">1/2 JC HRM OK </text>
  </threadedComment>
  <threadedComment ref="T28" dT="2024-02-07T06:45:47.80" personId="{C20833D7-5DE2-4E82-B429-63A06E6D1EA0}" id="{8AF09A57-DFBA-4027-B69B-9E0B3E425B4D}">
    <text xml:space="preserve">1/2 JC HRM OK </text>
  </threadedComment>
  <threadedComment ref="V28" dT="2024-02-15T11:01:35.57" personId="{C20833D7-5DE2-4E82-B429-63A06E6D1EA0}" id="{82501853-4315-4BF5-A5DB-471C189C5882}">
    <text>1.00 Réc à 14:30 HRM OK</text>
  </threadedComment>
  <threadedComment ref="AC28" dT="2024-02-23T11:00:22.10" personId="{C20833D7-5DE2-4E82-B429-63A06E6D1EA0}" id="{3D1B0BEA-C30B-4A6D-B7A5-944ECBF2F8C0}">
    <text>1.00 Réc à 14:30 HRM OK</text>
  </threadedComment>
  <threadedComment ref="AG31" dT="2024-02-23T07:23:41.72" personId="{C20833D7-5DE2-4E82-B429-63A06E6D1EA0}" id="{82E7B6D1-F9FD-4531-A657-44F8C2E21992}">
    <text>3 PVE HRM OK</text>
  </threadedComment>
  <threadedComment ref="N33" dT="2024-02-08T07:18:32.51" personId="{C20833D7-5DE2-4E82-B429-63A06E6D1EA0}" id="{35C7D7D0-64F4-4A07-8047-E106822E9E52}">
    <text>1/2 JC HRM OK</text>
  </threadedComment>
  <threadedComment ref="N33" dT="2024-02-08T12:41:30.51" personId="{1D4E5FD9-AD70-4D51-9D0D-3307C388B641}" id="{E16A049C-9255-4FB5-BE76-EDF34368A1B7}" parentId="{35C7D7D0-64F4-4A07-8047-E106822E9E52}">
    <text>1 JC HRM OK</text>
  </threadedComment>
  <threadedComment ref="AB33" dT="2024-02-22T07:09:46.67" personId="{C20833D7-5DE2-4E82-B429-63A06E6D1EA0}" id="{85B53D9B-C78D-440B-9559-7848355DF29B}">
    <text>1.75 Réc à 10:15 HRM OK</text>
  </threadedComment>
  <threadedComment ref="N34" dT="2024-02-08T12:07:23.27" personId="{C20833D7-5DE2-4E82-B429-63A06E6D1EA0}" id="{60730F09-FEF3-46A7-AA84-BD090C2A6EB6}">
    <text>Réc ???</text>
  </threadedComment>
  <threadedComment ref="AK34" dT="2024-02-29T07:22:10.21" personId="{1D4E5FD9-AD70-4D51-9D0D-3307C388B641}" id="{D22E28CE-D255-4FAA-A51F-AD99D18D8567}">
    <text>2,65 HRM OK à 12:51</text>
  </threadedComment>
  <threadedComment ref="AA35" dT="2024-02-14T09:07:41.66" personId="{1D4E5FD9-AD70-4D51-9D0D-3307C388B641}" id="{6C28FEAC-8B20-43E4-8106-361A3C97F660}">
    <text>Mis Course Ori à Amay</text>
  </threadedComment>
  <threadedComment ref="K36" dT="2024-02-05T12:44:34.97" personId="{1D4E5FD9-AD70-4D51-9D0D-3307C388B641}" id="{95C60889-E053-41EA-88EF-C02ED53D498D}">
    <text>3,00 HRM OK à 12:30</text>
  </threadedComment>
  <threadedComment ref="L37" dT="2024-02-06T12:15:21.21" personId="{C20833D7-5DE2-4E82-B429-63A06E6D1EA0}" id="{8FE1073E-C8A4-4410-AA6A-75253A74F12E}">
    <text>Régul 2.50 Réc à 07:00 HRM OK</text>
  </threadedComment>
  <threadedComment ref="R37" dT="2024-02-12T07:47:18.52" personId="{C20833D7-5DE2-4E82-B429-63A06E6D1EA0}" id="{F124D879-F5F4-4134-B43D-E760988570A2}">
    <text>1 JC HRM NON OK</text>
  </threadedComment>
  <threadedComment ref="R37" dT="2024-02-15T09:25:38.72" personId="{1D4E5FD9-AD70-4D51-9D0D-3307C388B641}" id="{80C5710C-D09C-4975-B9C1-7ABD533E668C}" parentId="{F124D879-F5F4-4134-B43D-E760988570A2}">
    <text>HRM OK</text>
  </threadedComment>
  <threadedComment ref="S37" dT="2024-02-13T08:03:59.81" personId="{C20833D7-5DE2-4E82-B429-63A06E6D1EA0}" id="{2A0FC818-D0C4-447D-B9E2-8822CA8DF3C9}">
    <text>1 JC HRM NON OK</text>
  </threadedComment>
  <threadedComment ref="S37" dT="2024-02-14T12:27:44.43" personId="{1D4E5FD9-AD70-4D51-9D0D-3307C388B641}" id="{8CFCFC62-DB00-4281-94DD-5E47991AD3F0}" parentId="{2A0FC818-D0C4-447D-B9E2-8822CA8DF3C9}">
    <text>HRM OK</text>
  </threadedComment>
  <threadedComment ref="AG37" dT="2024-02-26T07:23:45.33" personId="{C20833D7-5DE2-4E82-B429-63A06E6D1EA0}" id="{AE456543-2876-4596-A369-EC6E66AEF56B}">
    <text>2 JC HRM OK</text>
  </threadedComment>
  <threadedComment ref="G38" dT="2024-02-01T07:32:04.97" personId="{C20833D7-5DE2-4E82-B429-63A06E6D1EA0}" id="{E38DCA6E-0293-43B1-B8C7-17E3A1D5C48C}">
    <text>2.50 DS Politique HRM NON OK</text>
  </threadedComment>
  <threadedComment ref="G38" dT="2024-02-01T09:12:41.42" personId="{1D4E5FD9-AD70-4D51-9D0D-3307C388B641}" id="{1AD5EF66-E4FF-470E-9BAC-F99992190E38}" parentId="{E38DCA6E-0293-43B1-B8C7-17E3A1D5C48C}">
    <text>HRM OK</text>
  </threadedComment>
  <threadedComment ref="N38" dT="2024-02-08T07:22:34.48" personId="{C20833D7-5DE2-4E82-B429-63A06E6D1EA0}" id="{5260D43C-F986-4902-BEA7-3BD184D75AED}">
    <text>2.00 DS POLITIQUE HRM OK</text>
  </threadedComment>
  <threadedComment ref="T38" dT="2024-02-14T12:28:07.54" personId="{1D4E5FD9-AD70-4D51-9D0D-3307C388B641}" id="{A63FD814-8CC1-49AF-A95D-BCFC8F8D5166}">
    <text>2,00 HRM NOK à 13:30</text>
  </threadedComment>
  <threadedComment ref="T38" dT="2024-02-15T09:25:27.46" personId="{1D4E5FD9-AD70-4D51-9D0D-3307C388B641}" id="{94806A64-18B7-40A8-B49E-F077C4FCF5CE}" parentId="{A63FD814-8CC1-49AF-A95D-BCFC8F8D5166}">
    <text>HRM OK</text>
  </threadedComment>
  <threadedComment ref="U38" dT="2024-02-15T12:23:19.06" personId="{C20833D7-5DE2-4E82-B429-63A06E6D1EA0}" id="{AA697865-2B63-44A9-9F33-B32B6126E740}">
    <text>1.50 DS POLITIQUE à 14:00 HRM OK</text>
  </threadedComment>
  <threadedComment ref="V38" dT="2024-02-16T12:26:30.39" personId="{C20833D7-5DE2-4E82-B429-63A06E6D1EA0}" id="{A0DF520E-6D57-44EF-B1A7-0432DC99DE1E}">
    <text>1.00 Réc à 14:30 HRM OK</text>
  </threadedComment>
  <threadedComment ref="AB38" dT="2024-02-22T07:11:15.28" personId="{C20833D7-5DE2-4E82-B429-63A06E6D1EA0}" id="{4275F1A5-77F4-462D-9BF4-2020F981D4A8}">
    <text>2.50 DS Politique HRM OK</text>
  </threadedComment>
  <threadedComment ref="G39" dT="2024-01-09T12:40:05.25" personId="{1D4E5FD9-AD70-4D51-9D0D-3307C388B641}" id="{5942311A-D2F1-4CBB-90C6-668D544DB0CD}">
    <text>1/2 JC HRM OK</text>
  </threadedComment>
  <threadedComment ref="H39" dT="2024-01-09T12:40:05.25" personId="{1D4E5FD9-AD70-4D51-9D0D-3307C388B641}" id="{A131DDA4-1E2D-480B-BA4F-DE2B97EBF34C}">
    <text>1/2 JC HRM OK</text>
  </threadedComment>
  <threadedComment ref="L39" dT="2024-01-09T12:44:06.99" personId="{1D4E5FD9-AD70-4D51-9D0D-3307C388B641}" id="{9E496CF9-9DB4-4298-9FAE-7F1E5792D52D}">
    <text>2 DS Dept HRM OK</text>
  </threadedComment>
  <threadedComment ref="N39" dT="2024-01-09T12:40:05.25" personId="{1D4E5FD9-AD70-4D51-9D0D-3307C388B641}" id="{3BB4CB9F-0ADB-4299-B9DA-FB7A406E8F60}">
    <text>1/2 JC HRM OK</text>
  </threadedComment>
  <threadedComment ref="S39" dT="2024-01-09T12:44:40.01" personId="{1D4E5FD9-AD70-4D51-9D0D-3307C388B641}" id="{BFBB493B-A22D-49A7-95D4-768F631FED99}">
    <text>2 FC HRM OK</text>
  </threadedComment>
  <threadedComment ref="U39" dT="2024-01-09T12:40:05.25" personId="{1D4E5FD9-AD70-4D51-9D0D-3307C388B641}" id="{88ACE991-11EE-4B91-97DE-DF42F9874951}">
    <text>1/2 JC HRM OK</text>
  </threadedComment>
  <threadedComment ref="Z39" dT="2024-01-09T12:44:40.01" personId="{1D4E5FD9-AD70-4D51-9D0D-3307C388B641}" id="{52D76F53-C2CE-4422-A73C-B9ED0869DDBF}">
    <text>2 FC HRM OK</text>
  </threadedComment>
  <threadedComment ref="AB39" dT="2024-01-09T12:40:05.25" personId="{1D4E5FD9-AD70-4D51-9D0D-3307C388B641}" id="{0D16448E-391A-453A-82A2-B14F38CE3B0B}">
    <text>1/2 JC HRM OK</text>
  </threadedComment>
  <threadedComment ref="AG39" dT="2024-01-09T12:44:40.01" personId="{1D4E5FD9-AD70-4D51-9D0D-3307C388B641}" id="{9A58B19B-9AD3-468A-B8EE-AAA3288DA791}">
    <text>2 FC HRM OK</text>
  </threadedComment>
  <threadedComment ref="AI39" dT="2024-01-09T12:40:05.25" personId="{1D4E5FD9-AD70-4D51-9D0D-3307C388B641}" id="{5A208FD2-826B-4600-A31A-19D6E12B3D3B}">
    <text>1/2 JC HRM OK</text>
  </threadedComment>
  <threadedComment ref="AK39" dT="2024-01-09T12:40:05.25" personId="{1D4E5FD9-AD70-4D51-9D0D-3307C388B641}" id="{F2FF48E7-021F-4E3A-9C82-AAE2A267C0A8}">
    <text>1/2 JDS Dept HRM OK</text>
  </threadedComment>
  <threadedComment ref="L41" dT="2024-01-30T12:16:05.29" personId="{C20833D7-5DE2-4E82-B429-63A06E6D1EA0}" id="{7B88657E-ADDE-44EE-BB7A-C438B7795290}">
    <text>2 JC HRM OK</text>
  </threadedComment>
  <threadedComment ref="S41" dT="2024-02-13T08:02:10.19" personId="{C20833D7-5DE2-4E82-B429-63A06E6D1EA0}" id="{447C359D-E5CB-4256-865A-7A9EDAFD4483}">
    <text>Arriver à 10hr ce Matin à cause problème avec le train</text>
  </threadedComment>
  <threadedComment ref="M43" dT="2024-02-06T07:40:15.43" personId="{C20833D7-5DE2-4E82-B429-63A06E6D1EA0}" id="{9C8DAF0D-2F94-470D-8129-F339D5FE46B4}">
    <text>VS à 07:00 HRM NON OK
Doc NON OK</text>
  </threadedComment>
  <threadedComment ref="M43" dT="2024-02-07T13:34:07.93" personId="{1D4E5FD9-AD70-4D51-9D0D-3307C388B641}" id="{2569055E-BD22-4EC7-B4E5-0691198BF7B9}" parentId="{9C8DAF0D-2F94-470D-8129-F339D5FE46B4}">
    <text>HRM + DOC OK</text>
  </threadedComment>
  <threadedComment ref="N43" dT="2024-02-06T07:41:20.06" personId="{C20833D7-5DE2-4E82-B429-63A06E6D1EA0}" id="{0A0EAEEB-2E9B-4045-9CEF-306F2EBE950C}">
    <text>Mission ç AMAY Dép 09:00</text>
  </threadedComment>
  <threadedComment ref="V43" dT="2024-02-13T08:05:27.00" personId="{C20833D7-5DE2-4E82-B429-63A06E6D1EA0}" id="{E440EB76-209C-4CC3-A7A3-FAB8FE509488}">
    <text>1 CC  HRM NON OK</text>
  </threadedComment>
  <threadedComment ref="V43" dT="2024-02-20T08:04:52.45" personId="{1D4E5FD9-AD70-4D51-9D0D-3307C388B641}" id="{EF40921A-A66E-4419-B5B9-B8AD18774E38}" parentId="{E440EB76-209C-4CC3-A7A3-FAB8FE509488}">
    <text>HRM + DOC OK</text>
  </threadedComment>
  <threadedComment ref="AC43" dT="2024-02-14T08:00:22.28" personId="{1D4E5FD9-AD70-4D51-9D0D-3307C388B641}" id="{2511E847-CEBE-4C68-B336-50A28384BA09}">
    <text>Mis Para Sport Day</text>
  </threadedComment>
  <threadedComment ref="AK43" dT="2024-02-14T08:00:47.79" personId="{1D4E5FD9-AD70-4D51-9D0D-3307C388B641}" id="{800AD14A-A1EC-4597-9A61-6D066E0B90AF}">
    <text>Mis CISM Day RUN</text>
  </threadedComment>
  <threadedComment ref="L45" dT="2024-02-05T07:04:49.39" personId="{C20833D7-5DE2-4E82-B429-63A06E6D1EA0}" id="{0B637A0A-82A6-4BDA-8A34-32FC85889ECC}">
    <text>1 CS HRM OK</text>
  </threadedComment>
  <threadedComment ref="S45" dT="2024-02-12T07:44:26.50" personId="{C20833D7-5DE2-4E82-B429-63A06E6D1EA0}" id="{F606601F-81D5-45D6-894E-A54E18F16F0B}">
    <text>1 JC HRM OK</text>
  </threadedComment>
  <threadedComment ref="Z45" dT="2024-02-19T07:08:57.24" personId="{C20833D7-5DE2-4E82-B429-63A06E6D1EA0}" id="{DD724589-8BBD-4C23-AF5E-D661E8A12746}">
    <text>3.00 Réc à 07:00 HRM OK</text>
  </threadedComment>
  <threadedComment ref="AG45" dT="2024-02-27T07:22:09.36" personId="{C20833D7-5DE2-4E82-B429-63A06E6D1EA0}" id="{216E5A53-E5F3-424C-A159-FB8158F05D98}">
    <text>2.33 Réc à 08:10 HRM OK</text>
  </threadedComment>
  <threadedComment ref="AK45" dT="2024-02-05T07:04:49.39" personId="{C20833D7-5DE2-4E82-B429-63A06E6D1EA0}" id="{53CEF260-359F-471A-9C84-8AEFBD745C50}">
    <text>1 CS HRM OK</text>
  </threadedComment>
  <threadedComment ref="K46" dT="2024-02-06T07:34:12.09" personId="{C20833D7-5DE2-4E82-B429-63A06E6D1EA0}" id="{D1BC1EDC-E0C3-49A6-AE2B-D61708EAC5A6}">
    <text>1.00Réc à 14:30 HRM OK</text>
  </threadedComment>
  <threadedComment ref="Y46" dT="2024-02-19T12:13:16.87" personId="{C20833D7-5DE2-4E82-B429-63A06E6D1EA0}" id="{B5E91C8B-BC1B-4523-8E68-6E8775767078}">
    <text>0.25 Réc à 15:15 HRM OK</text>
  </threadedComment>
  <threadedComment ref="H48" dT="2024-02-02T07:35:21.23" personId="{C20833D7-5DE2-4E82-B429-63A06E6D1EA0}" id="{97EE521A-32DF-4877-862E-7B3D5D11F29F}">
    <text>1/2 JC HRM OK</text>
  </threadedComment>
  <threadedComment ref="O48" dT="2024-02-09T12:25:07.89" personId="{C20833D7-5DE2-4E82-B429-63A06E6D1EA0}" id="{528BE918-F5CB-4BA5-B4A0-4D7DC65507F2}">
    <text>1/2 JC HRM OK</text>
  </threadedComment>
  <threadedComment ref="AF48" dT="2024-02-26T07:21:37.16" personId="{C20833D7-5DE2-4E82-B429-63A06E6D1EA0}" id="{12FC70E8-8A23-4441-B85C-237B0A0108C1}">
    <text>2.00 Réc à 13:30 HRM OK</text>
  </threadedComment>
  <threadedComment ref="AH48" dT="2024-02-28T07:14:51.92" personId="{1D4E5FD9-AD70-4D51-9D0D-3307C388B641}" id="{CFBFD2FF-66FA-4632-9DBE-B022E5A25B86}">
    <text>2,50 HRM OK à 13:00</text>
  </threadedComment>
  <threadedComment ref="G49" dT="2024-01-31T07:55:25.14" personId="{C20833D7-5DE2-4E82-B429-63A06E6D1EA0}" id="{6A64C442-6A96-4BE7-8ED4-73FD85D837F3}">
    <text>7.60 DS FLEX HRM OK</text>
  </threadedComment>
  <threadedComment ref="K49" dT="2024-02-05T07:03:10.33" personId="{C20833D7-5DE2-4E82-B429-63A06E6D1EA0}" id="{776EDB71-72C6-423C-8E39-AFF2E22EF79C}">
    <text>1DS Dépt HRM OK</text>
  </threadedComment>
  <threadedComment ref="O49" dT="2024-02-07T13:17:28.10" personId="{1D4E5FD9-AD70-4D51-9D0D-3307C388B641}" id="{33CA6B6D-C03A-4BFE-BE50-BDA6DCE2F2A5}">
    <text>7,60 HRM OK</text>
  </threadedComment>
  <threadedComment ref="T49" dT="2024-02-13T12:48:08.81" personId="{C20833D7-5DE2-4E82-B429-63A06E6D1EA0}" id="{F7ED8DC4-AAE9-4B11-92AB-27EDEC4B2572}">
    <text>1 Jr DS FLEX HRM OK</text>
  </threadedComment>
  <threadedComment ref="V49" dT="2024-02-13T12:48:18.87" personId="{C20833D7-5DE2-4E82-B429-63A06E6D1EA0}" id="{251B4DCE-97D8-47CA-9C86-67C813060019}">
    <text>1 Jr FDC HRM OK</text>
  </threadedComment>
  <threadedComment ref="AA49" dT="2024-02-19T07:13:32.52" personId="{C20833D7-5DE2-4E82-B429-63A06E6D1EA0}" id="{C79FE037-8D9F-4A45-856F-9493AF857ADB}">
    <text>7.60 DS FLEX HRM OK</text>
  </threadedComment>
  <threadedComment ref="AC49" dT="2024-02-19T07:13:32.52" personId="{C20833D7-5DE2-4E82-B429-63A06E6D1EA0}" id="{67D466FD-6E50-4BD3-9075-3D879164F9A5}">
    <text>7.60 DS FLEX HRM OK</text>
  </threadedComment>
  <threadedComment ref="AH49" dT="2024-02-27T07:24:53.25" personId="{C20833D7-5DE2-4E82-B429-63A06E6D1EA0}" id="{73FE4D48-4EC8-4C59-9FED-19A8CB0BD087}">
    <text>2 JC HRM OK</text>
  </threadedComment>
  <threadedComment ref="M50" dT="2024-02-08T07:20:55.54" personId="{C20833D7-5DE2-4E82-B429-63A06E6D1EA0}" id="{F2999C87-F679-4D8E-811A-1497EE0652E4}">
    <text>Régul 1.50 Réc à 14:30 HRM NON OK</text>
  </threadedComment>
  <threadedComment ref="M50" dT="2024-02-12T13:24:05.18" personId="{1D4E5FD9-AD70-4D51-9D0D-3307C388B641}" id="{C4FCB5AA-1406-44EC-AF97-57DB0E6FA441}" parentId="{F2999C87-F679-4D8E-811A-1497EE0652E4}">
    <text>HRM OK</text>
  </threadedComment>
  <threadedComment ref="N50" dT="2024-02-08T07:28:53.95" personId="{C20833D7-5DE2-4E82-B429-63A06E6D1EA0}" id="{12FEBE3C-6242-405D-8A55-515D98BF3042}">
    <text>VS à 13:20 HRM NON OK
Doc NON OK</text>
  </threadedComment>
  <threadedComment ref="N50" dT="2024-02-12T13:25:08.89" personId="{1D4E5FD9-AD70-4D51-9D0D-3307C388B641}" id="{77F4D4C5-33A8-4E2F-ABC6-997DE5D11116}" parentId="{12FEBE3C-6242-405D-8A55-515D98BF3042}">
    <text>DOC + HRM OK</text>
  </threadedComment>
  <threadedComment ref="G51" dT="2024-02-01T12:09:38.83" personId="{C20833D7-5DE2-4E82-B429-63A06E6D1EA0}" id="{DB77DD2D-18DA-423F-9E17-EAEDD4E7CEFF}">
    <text>1.50 Réc à 07:00 HRM NON OK</text>
  </threadedComment>
  <threadedComment ref="G51" dT="2024-02-01T14:08:36.56" personId="{1D4E5FD9-AD70-4D51-9D0D-3307C388B641}" id="{E3077C48-6652-4292-BA88-0CD1473347F1}" parentId="{DB77DD2D-18DA-423F-9E17-EAEDD4E7CEFF}">
    <text>HRM OK</text>
  </threadedComment>
  <threadedComment ref="L51" dT="2024-02-06T12:17:22.80" personId="{C20833D7-5DE2-4E82-B429-63A06E6D1EA0}" id="{E7A20386-2244-440F-9A85-65AFF7438C1D}">
    <text>Régul 2.50 Réc à 08:00 HRM OK</text>
  </threadedComment>
  <threadedComment ref="K52" dT="2024-02-06T07:37:00.45" personId="{C20833D7-5DE2-4E82-B429-63A06E6D1EA0}" id="{5FA766E6-5BD8-4803-A365-98CFF7F0D9BF}">
    <text>1.00 Réc à 14:30 HRM NON OK</text>
  </threadedComment>
  <threadedComment ref="K52" dT="2024-02-06T13:28:59.35" personId="{1D4E5FD9-AD70-4D51-9D0D-3307C388B641}" id="{D428F106-A999-4788-8B13-6FA649282B8A}" parentId="{5FA766E6-5BD8-4803-A365-98CFF7F0D9BF}">
    <text>HRM OK</text>
  </threadedComment>
  <threadedComment ref="V52" dT="2024-02-16T07:38:06.52" personId="{C20833D7-5DE2-4E82-B429-63A06E6D1EA0}" id="{D765582D-E962-46C6-BBD9-EE96D5BEC12B}">
    <text>1/2 DS HRM OK</text>
  </threadedComment>
  <threadedComment ref="AK53" dT="2024-02-21T14:32:53.77" personId="{1D4E5FD9-AD70-4D51-9D0D-3307C388B641}" id="{3C981735-8787-4786-88BD-00983878FBB2}">
    <text>Programme Instruction à 10:30</text>
  </threadedComment>
  <threadedComment ref="AC54" dT="2024-02-26T11:56:52.71" personId="{C20833D7-5DE2-4E82-B429-63A06E6D1EA0}" id="{CB3F2285-0F5F-4353-81BE-A976FDF77575}">
    <text>Régul 3.50 Réc à 12:30 HRM OK</text>
  </threadedComment>
  <threadedComment ref="AK54" dT="2024-02-29T07:19:18.00" personId="{1D4E5FD9-AD70-4D51-9D0D-3307C388B641}" id="{0568F38B-8A28-4B76-9C36-3A3BF0186DD4}">
    <text>3,50 HRM OK à 12:00</text>
  </threadedComment>
  <threadedComment ref="R55" dT="2024-02-07T13:17:57.25" personId="{1D4E5FD9-AD70-4D51-9D0D-3307C388B641}" id="{FE3FF610-C6DA-4969-95A3-7FFDB25B435B}">
    <text>1 JC HRM OK</text>
  </threadedComment>
  <threadedComment ref="AA55" dT="2024-02-14T09:07:41.66" personId="{1D4E5FD9-AD70-4D51-9D0D-3307C388B641}" id="{47FA4F31-836D-465A-AC3B-E53F9CC9ACC7}">
    <text>Mis Course Ori à Amay</text>
  </threadedComment>
  <threadedComment ref="AC55" dT="2024-02-07T13:17:57.25" personId="{1D4E5FD9-AD70-4D51-9D0D-3307C388B641}" id="{CF78B0B6-3823-4BA1-BA78-1E202ED497D4}">
    <text>1 JC HRM OK</text>
  </threadedComment>
  <threadedComment ref="N56" dT="2024-02-08T07:28:06.42" personId="{C20833D7-5DE2-4E82-B429-63A06E6D1EA0}" id="{93B14607-51F7-442B-B5E1-6FD9F6A4E9EF}">
    <text>1.00 Réc à 14:30 HRM Ok</text>
  </threadedComment>
  <threadedComment ref="G57" dT="2024-01-30T07:28:47.73" personId="{C20833D7-5DE2-4E82-B429-63A06E6D1EA0}" id="{D2AEF971-5856-447B-B65C-6CA1324E1610}">
    <text>1 PVE HRM OK</text>
  </threadedComment>
  <threadedComment ref="H57" dT="2024-01-30T07:29:03.54" personId="{C20833D7-5DE2-4E82-B429-63A06E6D1EA0}" id="{3FFF30A0-46D3-4DD9-B8D1-15B2A4821729}">
    <text>1/2 PVE HRM OK</text>
  </threadedComment>
  <threadedComment ref="N57" dT="2024-02-08T07:26:40.36" personId="{C20833D7-5DE2-4E82-B429-63A06E6D1EA0}" id="{ADB98798-B7E2-46ED-B9CA-31901CC98E05}">
    <text>1/2 PVE HRM OK</text>
  </threadedComment>
  <threadedComment ref="O57" dT="2024-02-08T07:26:40.36" personId="{C20833D7-5DE2-4E82-B429-63A06E6D1EA0}" id="{BAE3D114-D7D6-4C60-9E5A-EDBF9FD2EC7C}">
    <text>1/2 PVE HRM OK</text>
  </threadedComment>
  <threadedComment ref="U57" dT="2024-02-15T07:15:19.08" personId="{C20833D7-5DE2-4E82-B429-63A06E6D1EA0}" id="{7F691591-EC22-4493-9CFA-23853376BD11}">
    <text>1.25 Réc à 07:00 HRM OK</text>
  </threadedComment>
  <threadedComment ref="V57" dT="2024-02-15T07:15:51.78" personId="{C20833D7-5DE2-4E82-B429-63A06E6D1EA0}" id="{11558CA5-6E51-41DF-B31F-E8A39290E4D5}">
    <text>1/2 JC HRLM OK</text>
  </threadedComment>
  <threadedComment ref="AC57" dT="2024-02-21T09:11:11.27" personId="{1D4E5FD9-AD70-4D51-9D0D-3307C388B641}" id="{BF5DE04A-4009-496F-BFC3-66BF2542A245}">
    <text>1 JC HRM OK</text>
  </threadedComment>
  <threadedComment ref="R58" dT="2024-02-12T07:51:21.01" personId="{C20833D7-5DE2-4E82-B429-63A06E6D1EA0}" id="{02DA0BE0-1FC1-48E6-80F1-ECFF345C534C}">
    <text>VS à 14:00 HRM NON OK
Doc NON OK</text>
  </threadedComment>
  <threadedComment ref="T58" dT="2024-02-15T07:14:02.71" personId="{C20833D7-5DE2-4E82-B429-63A06E6D1EA0}" id="{3A1D69FC-A8CD-4CEF-9187-088490F9F3D3}">
    <text>1.08 Réc HRM OK</text>
  </threadedComment>
  <threadedComment ref="U58" dT="2024-02-15T07:14:43.70" personId="{C20833D7-5DE2-4E82-B429-63A06E6D1EA0}" id="{2C2C42BD-BC31-42F6-9BAA-405FB74E490D}">
    <text>1/2 PVE HRM OK</text>
  </threadedComment>
  <threadedComment ref="V58" dT="2024-02-16T12:28:44.95" personId="{C20833D7-5DE2-4E82-B429-63A06E6D1EA0}" id="{99CCCDB7-3D0D-4580-9656-4BD3D17BCAB5}">
    <text>0.67 Réc à 14:50 HRM OK</text>
  </threadedComment>
  <threadedComment ref="Y58" dT="2024-02-19T12:15:42.00" personId="{C20833D7-5DE2-4E82-B429-63A06E6D1EA0}" id="{8304F1B8-90E3-4D6A-99E4-4DF7D77DA5D8}">
    <text>0.42 Réc à 15:05 HRM  OK</text>
  </threadedComment>
  <threadedComment ref="Z58" dT="2024-02-20T12:23:07.77" personId="{C20833D7-5DE2-4E82-B429-63A06E6D1EA0}" id="{53AEDC10-BDD3-4476-ADB4-F2C61FB37466}">
    <text>0.75 Réc à 14:45 HRM NON OK</text>
  </threadedComment>
  <threadedComment ref="Z58" dT="2024-02-21T08:54:46.16" personId="{1D4E5FD9-AD70-4D51-9D0D-3307C388B641}" id="{888B42DC-7F17-4EAA-819E-11F0E55C0BC8}" parentId="{53AEDC10-BDD3-4476-ADB4-F2C61FB37466}">
    <text>HRM OK</text>
  </threadedComment>
  <threadedComment ref="G59" dT="2024-02-06T10:49:03.07" personId="{1D4E5FD9-AD70-4D51-9D0D-3307C388B641}" id="{C2B09B05-B14F-42B6-8D9E-E0B050FE7FDB}">
    <text>1 DS Normale HRM OK</text>
  </threadedComment>
  <threadedComment ref="M59" dT="2024-02-05T07:04:49.39" personId="{C20833D7-5DE2-4E82-B429-63A06E6D1EA0}" id="{F92A7900-894F-4349-8386-D2AA5F7B10A9}">
    <text>1 CS HRM OK</text>
  </threadedComment>
  <threadedComment ref="O59" dT="2024-02-09T07:12:35.44" personId="{C20833D7-5DE2-4E82-B429-63A06E6D1EA0}" id="{7D58FB52-7ED2-4E70-B6A1-38A748B6A20F}">
    <text>1JC HRM NON OK</text>
  </threadedComment>
  <threadedComment ref="O59" dT="2024-02-20T09:28:50.91" personId="{1D4E5FD9-AD70-4D51-9D0D-3307C388B641}" id="{A5B64133-C2B2-4B54-8053-C8AE4AFA6EE5}" parentId="{7D58FB52-7ED2-4E70-B6A1-38A748B6A20F}">
    <text>HRM OK</text>
  </threadedComment>
  <threadedComment ref="AF59" dT="2024-02-26T07:20:48.72" personId="{C20833D7-5DE2-4E82-B429-63A06E6D1EA0}" id="{3AFE0165-EDAC-465E-8F97-45F801268449}">
    <text>1 C HRM NON OK</text>
  </threadedComment>
  <threadedComment ref="AF59" dT="2024-02-27T08:23:43.35" personId="{1D4E5FD9-AD70-4D51-9D0D-3307C388B641}" id="{92B8D118-F5C8-4F56-985A-CCBC368D5714}" parentId="{3AFE0165-EDAC-465E-8F97-45F801268449}">
    <text>HRM OK</text>
  </threadedComment>
  <threadedComment ref="H62" dT="2024-02-02T07:37:07.29" personId="{C20833D7-5DE2-4E82-B429-63A06E6D1EA0}" id="{449FE371-C05C-4F02-AFE8-E778C8046D07}">
    <text>1.00 Réc à 14:30 HRM NON OK</text>
  </threadedComment>
  <threadedComment ref="H62" dT="2024-02-05T08:26:32.00" personId="{1D4E5FD9-AD70-4D51-9D0D-3307C388B641}" id="{08099A7C-B9D1-4942-85CB-8D4E029B3B40}" parentId="{449FE371-C05C-4F02-AFE8-E778C8046D07}">
    <text>HRM OK</text>
  </threadedComment>
  <threadedComment ref="N63" dT="2023-12-20T06:04:23.45" personId="{C20833D7-5DE2-4E82-B429-63A06E6D1EA0}" id="{7C674664-495F-4BC3-B42C-CA200265BF78}">
    <text>Ecolage Permis C</text>
  </threadedComment>
  <threadedComment ref="R63" dT="2024-01-11T14:17:25.03" personId="{1D4E5FD9-AD70-4D51-9D0D-3307C388B641}" id="{F35108BA-69C2-45F9-BA36-BB24CB7A5901}">
    <text>Fmn Trg Fonctionnel 4Log</text>
  </threadedComment>
  <threadedComment ref="AG63" dT="2024-02-27T12:02:55.32" personId="{C20833D7-5DE2-4E82-B429-63A06E6D1EA0}" id="{277A13B2-4DC9-429D-A576-323E18946D3B}">
    <text>En Réc à 10:30 à Régulariser a son retour</text>
  </threadedComment>
  <threadedComment ref="AG63" dT="2024-02-27T14:02:48.76" personId="{1D4E5FD9-AD70-4D51-9D0D-3307C388B641}" id="{6E4F8456-683F-46A4-8F6E-CB9647637A62}" parentId="{277A13B2-4DC9-429D-A576-323E18946D3B}">
    <text>1,50 HRM OK à 10:30</text>
  </threadedComment>
  <threadedComment ref="AH63" dT="2024-02-27T07:23:32.25" personId="{C20833D7-5DE2-4E82-B429-63A06E6D1EA0}" id="{CF4DADD4-A25B-4CA3-9C0D-E6613A4EBE10}">
    <text>4.00 réc à 07:00 HRM NON OK</text>
  </threadedComment>
  <threadedComment ref="AH63" dT="2024-02-27T14:03:05.94" personId="{1D4E5FD9-AD70-4D51-9D0D-3307C388B641}" id="{680A3F94-78F5-4BF0-9BD8-AC3AA0B27A09}" parentId="{CF4DADD4-A25B-4CA3-9C0D-E6613A4EBE10}">
    <text>HRM OK</text>
  </threadedComment>
  <threadedComment ref="AK63" dT="2024-02-21T14:32:53.77" personId="{1D4E5FD9-AD70-4D51-9D0D-3307C388B641}" id="{95F16E34-3F69-44D8-B43B-D16CF4BD6CD3}">
    <text>Programme Instruction à 10:30</text>
  </threadedComment>
  <threadedComment ref="H65" dT="2024-01-30T07:27:18.27" personId="{C20833D7-5DE2-4E82-B429-63A06E6D1EA0}" id="{563ADCF1-F7EE-44F4-B63A-D59586B633B2}">
    <text>1JC HRM OK</text>
  </threadedComment>
  <threadedComment ref="S65" dT="2024-01-17T06:42:05.37" personId="{C20833D7-5DE2-4E82-B429-63A06E6D1EA0}" id="{EE55FAD4-8334-42BE-9260-883DDF65C496}">
    <text>Visite AMT 08:30</text>
  </threadedComment>
  <threadedComment ref="AF65" dT="2024-02-07T13:04:42.80" personId="{1D4E5FD9-AD70-4D51-9D0D-3307C388B641}" id="{887C71FE-DF87-4E27-92DD-7A1A414D1D82}">
    <text>5 JC HRM OK</text>
  </threadedComment>
  <threadedComment ref="S66" dT="2024-02-13T08:07:01.46" personId="{C20833D7-5DE2-4E82-B429-63A06E6D1EA0}" id="{DCE9A3FF-8D5C-4D43-9F3D-D2BC6D591233}">
    <text>3.00 Réc à 12:30 HRM OK</text>
  </threadedComment>
  <threadedComment ref="AA66" dT="2024-02-20T07:34:34.66" personId="{C20833D7-5DE2-4E82-B429-63A06E6D1EA0}" id="{CF9C0925-2235-4BFB-8C21-0F039F8BA639}">
    <text>3.00 Réc à 12:30 HRM OK</text>
  </threadedComment>
  <threadedComment ref="AC66" dT="2024-02-23T12:45:00.27" personId="{C20833D7-5DE2-4E82-B429-63A06E6D1EA0}" id="{198EF5DA-480F-4B34-AB09-04681176332C}">
    <text>1.00 Réc à 14:30 HRM OK</text>
  </threadedComment>
  <threadedComment ref="K67" dT="2024-02-02T07:36:33.31" personId="{C20833D7-5DE2-4E82-B429-63A06E6D1EA0}" id="{9C01A8AE-002D-455E-A8F2-4EE7D0D80368}">
    <text>1.00 Réc à 07:30 HRM OK</text>
  </threadedComment>
  <threadedComment ref="M67" dT="2024-02-06T07:35:31.90" personId="{C20833D7-5DE2-4E82-B429-63A06E6D1EA0}" id="{F2DF7D2C-44DD-47BF-9D15-ED1C36E8295A}">
    <text>1 JC HRM NON OK</text>
  </threadedComment>
  <threadedComment ref="M67" dT="2024-02-08T09:08:25.36" personId="{1D4E5FD9-AD70-4D51-9D0D-3307C388B641}" id="{17370267-376E-400E-B177-B05C3646DAE0}" parentId="{F2DF7D2C-44DD-47BF-9D15-ED1C36E8295A}">
    <text>HRM OK</text>
  </threadedComment>
  <threadedComment ref="R67" dT="2024-01-18T13:49:03.30" personId="{1D4E5FD9-AD70-4D51-9D0D-3307C388B641}" id="{BEE06E90-AB87-49A3-8453-991AC2885648}">
    <text>5 JC HRM OK</text>
  </threadedComment>
  <threadedComment ref="Y67" dT="2024-02-12T07:45:26.61" personId="{C20833D7-5DE2-4E82-B429-63A06E6D1EA0}" id="{8357AEAB-D1D5-4DBE-8519-037A1BB72FE7}">
    <text>1.00 Réc à 07:30 HRM OK</text>
  </threadedComment>
  <threadedComment ref="Z67" dT="2024-02-19T12:16:59.59" personId="{C20833D7-5DE2-4E82-B429-63A06E6D1EA0}" id="{6028F708-FB53-4A7C-A782-8C6C5EE6CD3D}">
    <text>1.00 Réc à 07:30 HRM OK</text>
  </threadedComment>
  <threadedComment ref="AB67" dT="2024-02-21T12:11:36.75" personId="{C20833D7-5DE2-4E82-B429-63A06E6D1EA0}" id="{BFC3ACF1-177F-4324-B0B1-3300CE9D6839}">
    <text>1.00 Réc à 07:30 HRM NON OK</text>
  </threadedComment>
  <threadedComment ref="AB67" dT="2024-02-22T09:01:13.60" personId="{1D4E5FD9-AD70-4D51-9D0D-3307C388B641}" id="{3B7B3A20-E45F-471D-8745-B229A9A47276}" parentId="{BFC3ACF1-177F-4324-B0B1-3300CE9D6839}">
    <text>HRM OK</text>
  </threadedComment>
  <threadedComment ref="AG67" dT="2024-02-26T08:38:51.48" personId="{1D4E5FD9-AD70-4D51-9D0D-3307C388B641}" id="{5F5ACD92-8E06-45E0-A9B9-D77D3339FEC1}">
    <text>Rôle Secouriste Zone 2</text>
  </threadedComment>
  <threadedComment ref="H68" dT="2024-02-02T07:35:21.23" personId="{C20833D7-5DE2-4E82-B429-63A06E6D1EA0}" id="{015DAEDF-F572-4663-999B-474ACC3E9A40}">
    <text>1/2 JC HRM OK</text>
  </threadedComment>
  <threadedComment ref="N68" dT="2024-02-08T07:24:18.78" personId="{C20833D7-5DE2-4E82-B429-63A06E6D1EA0}" id="{1B860EFA-39FF-4FD4-A47C-8F300B26A62C}">
    <text>1.00 Réc à 15:00 HRM OK</text>
  </threadedComment>
  <threadedComment ref="Z68" dT="2024-02-20T12:24:08.88" personId="{C20833D7-5DE2-4E82-B429-63A06E6D1EA0}" id="{6A4F5728-865E-488D-B964-6A9C74812BAB}">
    <text>1.00 Réc à 15:00 HRM OK</text>
  </threadedComment>
  <threadedComment ref="H69" dT="2024-01-25T07:22:41.30" personId="{C20833D7-5DE2-4E82-B429-63A06E6D1EA0}" id="{3BDC51E2-D41F-46F2-8B7F-35292567B020}">
    <text>1 DS Dépt HRM OK</text>
  </threadedComment>
  <threadedComment ref="O69" dT="2024-02-07T06:58:29.51" personId="{C20833D7-5DE2-4E82-B429-63A06E6D1EA0}" id="{51E08327-37C9-42B7-980D-6DE592343EBE}">
    <text>DS Dépt HRM OK</text>
  </threadedComment>
  <threadedComment ref="R69" dT="2024-02-12T07:46:14.68" personId="{C20833D7-5DE2-4E82-B429-63A06E6D1EA0}" id="{2B44717B-32C6-43D2-8B7A-965094048A4B}">
    <text>1 JC HRM NON OK</text>
  </threadedComment>
  <threadedComment ref="R69" dT="2024-02-14T08:10:08.60" personId="{1D4E5FD9-AD70-4D51-9D0D-3307C388B641}" id="{70FD2A9C-5886-4964-A71B-849586493EAB}" parentId="{2B44717B-32C6-43D2-8B7A-965094048A4B}">
    <text>HRM OK</text>
  </threadedComment>
  <threadedComment ref="V69" dT="2024-02-14T07:13:18.26" personId="{C20833D7-5DE2-4E82-B429-63A06E6D1EA0}" id="{BF6404C0-6B2A-4E37-ACB0-DFB155BDD267}">
    <text>1 JC HRM NON OK</text>
  </threadedComment>
  <threadedComment ref="V69" dT="2024-02-14T08:10:45.18" personId="{1D4E5FD9-AD70-4D51-9D0D-3307C388B641}" id="{CE72D468-C14B-4F11-B979-2319C29C5A08}" parentId="{BF6404C0-6B2A-4E37-ACB0-DFB155BDD267}">
    <text>HRM OK</text>
  </threadedComment>
  <threadedComment ref="AH70" dT="2024-02-28T07:15:24.92" personId="{1D4E5FD9-AD70-4D51-9D0D-3307C388B641}" id="{8175F37F-7891-4351-AC65-B814D9B27F03}">
    <text>2,00 HRM OK à 13:30</text>
  </threadedComment>
  <threadedComment ref="U71" dT="2024-02-14T09:07:41.66" personId="{1D4E5FD9-AD70-4D51-9D0D-3307C388B641}" id="{1D93A28C-E655-41C0-8F9C-10F0C4D9DC18}">
    <text>Mis Course Ori à Champion</text>
  </threadedComment>
  <threadedComment ref="AK71" dT="2024-02-21T14:32:53.77" personId="{1D4E5FD9-AD70-4D51-9D0D-3307C388B641}" id="{031E0BA7-F380-4546-B422-C4B39137DF96}">
    <text>Programme Instruction à 10:30</text>
  </threadedComment>
  <threadedComment ref="K75" dT="2023-11-06T12:26:51.94" personId="{1D4E5FD9-AD70-4D51-9D0D-3307C388B641}" id="{55770991-7A50-495A-866A-2AF1451188C8}">
    <text>Fmn Formateur PMS ERM</text>
  </threadedComment>
  <threadedComment ref="N75" dT="2024-02-07T13:01:47.74" personId="{1D4E5FD9-AD70-4D51-9D0D-3307C388B641}" id="{67C1BAF7-54F5-44C8-8D11-99A8CE9FD915}">
    <text>1 JC HRM OK</text>
  </threadedComment>
  <threadedComment ref="H76" dT="2024-02-02T10:08:25.11" personId="{C20833D7-5DE2-4E82-B429-63A06E6D1EA0}" id="{1DD11526-E743-47C0-B3F7-08308380EE08}">
    <text>3.00 Réc HRM OK</text>
  </threadedComment>
  <threadedComment ref="M76" dT="2024-02-07T13:01:35.05" personId="{1D4E5FD9-AD70-4D51-9D0D-3307C388B641}" id="{B10A0FF2-5863-4CA8-9F45-6AD5F87CDC58}">
    <text>1/2 DS Dept HRM OK</text>
  </threadedComment>
  <threadedComment ref="V76" dT="2024-02-16T12:31:58.06" personId="{C20833D7-5DE2-4E82-B429-63A06E6D1EA0}" id="{C9E40264-FA84-4DF6-80F6-3C84B1CC648E}">
    <text>3.50 Réc HRM OK</text>
  </threadedComment>
  <threadedComment ref="Y76" dT="2024-02-19T13:28:23.23" personId="{C20833D7-5DE2-4E82-B429-63A06E6D1EA0}" id="{98264381-4A02-4C9E-98E7-0BFA0B44439E}">
    <text>1.50 Réc à 14:30 HRM OK</text>
  </threadedComment>
  <threadedComment ref="AC76" dT="2024-02-23T12:41:41.81" personId="{C20833D7-5DE2-4E82-B429-63A06E6D1EA0}" id="{4F559C1C-1FF6-4329-AEC6-30114DC50F12}">
    <text>3.50 Réc HRM OK</text>
  </threadedComment>
  <threadedComment ref="AG76" dT="2024-02-27T06:47:07.45" personId="{C20833D7-5DE2-4E82-B429-63A06E6D1EA0}" id="{226CB897-D1F3-441E-B748-8D17D1224F0E}">
    <text>Vs à 14:00 HRM NON OK 
DOC NON OK</text>
  </threadedComment>
  <threadedComment ref="AG76" dT="2024-02-28T08:15:39.12" personId="{1D4E5FD9-AD70-4D51-9D0D-3307C388B641}" id="{0393B01D-47EB-4104-9D57-EE23C9FEF51C}" parentId="{226CB897-D1F3-441E-B748-8D17D1224F0E}">
    <text>HRM OK</text>
  </threadedComment>
  <threadedComment ref="AA79" dT="2024-02-21T06:51:01.64" personId="{C20833D7-5DE2-4E82-B429-63A06E6D1EA0}" id="{CB916840-E34C-499B-8E05-9822DA89A217}">
    <text>2.00 Réc à 11:00 HRM OK</text>
  </threadedComment>
  <threadedComment ref="N80" dT="2024-02-08T12:12:26.96" personId="{C20833D7-5DE2-4E82-B429-63A06E6D1EA0}" id="{132D3E84-4DDC-40CA-84BB-61C1AEC8EA24}">
    <text>Départ 14:00 Suite coupure de courant QU</text>
  </threadedComment>
  <threadedComment ref="U80" dT="2024-02-15T12:28:33.58" personId="{C20833D7-5DE2-4E82-B429-63A06E6D1EA0}" id="{161F9454-D941-4047-9C98-18045681B3A2}">
    <text>3.50 Réc HRM OK</text>
  </threadedComment>
  <threadedComment ref="T81" dT="2024-02-14T07:27:31.89" personId="{C20833D7-5DE2-4E82-B429-63A06E6D1EA0}" id="{944DB8DA-5E48-4448-8011-6A08C3802E40}">
    <text>1 JC HRM OK</text>
  </threadedComment>
  <threadedComment ref="Z81" dT="2024-02-20T08:46:43.98" personId="{1D4E5FD9-AD70-4D51-9D0D-3307C388B641}" id="{5376F88D-9B5E-4665-8856-114DF2E6EF7B}">
    <text>Justice à 08:00 et 08:45 HRM + DOC OK</text>
  </threadedComment>
  <threadedComment ref="AH81" dT="2024-02-28T08:18:05.52" personId="{1D4E5FD9-AD70-4D51-9D0D-3307C388B641}" id="{95708860-3FB7-4226-9D98-7049AA5451D8}">
    <text>1 JC HRM OK</text>
  </threadedComment>
  <threadedComment ref="AF82" dT="2024-02-28T08:17:35.41" personId="{1D4E5FD9-AD70-4D51-9D0D-3307C388B641}" id="{FD403AC0-E8C3-42D9-9EEA-22B032093D0F}">
    <text>1,25 HRM OK à 14:45</text>
  </threadedComment>
  <threadedComment ref="H83" dT="2024-01-17T09:34:31.50" personId="{1D4E5FD9-AD70-4D51-9D0D-3307C388B641}" id="{430953A3-00B6-4AB2-A95E-37E622FC3D32}">
    <text>1 DS de SV Ops HRM OK</text>
  </threadedComment>
  <threadedComment ref="R83" dT="2024-01-17T09:34:57.60" personId="{1D4E5FD9-AD70-4D51-9D0D-3307C388B641}" id="{542E12B0-049D-4659-9EA3-1CBC22FE44A2}">
    <text>3 JC HRM OK</text>
  </threadedComment>
  <threadedComment ref="U83" dT="2024-01-17T09:35:09.85" personId="{1D4E5FD9-AD70-4D51-9D0D-3307C388B641}" id="{A61B482C-DB8A-4B10-821E-1B6CAEAFDE2D}">
    <text>1 DS Dept HRM OK</text>
  </threadedComment>
  <threadedComment ref="V83" dT="2024-01-17T09:34:31.50" personId="{1D4E5FD9-AD70-4D51-9D0D-3307C388B641}" id="{A52C0B80-2022-4466-86B7-06B0380377D4}">
    <text>1 DS de SV Ops HRM OK</text>
  </threadedComment>
  <threadedComment ref="G85" dT="2024-01-25T08:03:05.39" personId="{1D4E5FD9-AD70-4D51-9D0D-3307C388B641}" id="{D4B647EC-99B2-435A-BD17-C6FB7AA49FD0}">
    <text>Rôle Secouriste Zone 2</text>
  </threadedComment>
  <threadedComment ref="L85" dT="2024-02-06T07:44:49.83" personId="{C20833D7-5DE2-4E82-B429-63A06E6D1EA0}" id="{C7379736-25F2-49EF-BF52-134B20198C9E}">
    <text>1.50 Réc à 08:00 HRM NON OK</text>
  </threadedComment>
  <threadedComment ref="L85" dT="2024-02-06T09:02:09.26" personId="{1D4E5FD9-AD70-4D51-9D0D-3307C388B641}" id="{C6824410-FA59-4FB5-A9CD-90985BA5807D}" parentId="{C7379736-25F2-49EF-BF52-134B20198C9E}">
    <text>1,75 HRM OK à 08:00</text>
  </threadedComment>
  <threadedComment ref="N85" dT="2024-01-25T08:03:05.39" personId="{1D4E5FD9-AD70-4D51-9D0D-3307C388B641}" id="{A89F48F1-AFF4-4E5A-8219-7007E98B0041}">
    <text>Rôle Secouriste Zone 2</text>
  </threadedComment>
  <threadedComment ref="T85" dT="2024-02-12T07:12:33.48" personId="{C20833D7-5DE2-4E82-B429-63A06E6D1EA0}" id="{4B7BAA81-EF49-4F93-A78F-05B9C2F8D3B2}">
    <text>1.50 Réc à 08:00 HRM OK</text>
  </threadedComment>
  <threadedComment ref="V85" dT="2024-02-05T07:15:21.97" personId="{C20833D7-5DE2-4E82-B429-63A06E6D1EA0}" id="{E85E6CC1-0E32-4A61-B26B-F391A2FBF502}">
    <text>1 JC HRM OK</text>
  </threadedComment>
  <threadedComment ref="Y85" dT="2024-02-08T08:48:04.24" personId="{1D4E5FD9-AD70-4D51-9D0D-3307C388B641}" id="{37372E60-8618-4297-A53E-E90454C07A27}">
    <text>Secouriste Zone 2</text>
  </threadedComment>
  <threadedComment ref="AF85" dT="2024-02-26T07:26:36.84" personId="{C20833D7-5DE2-4E82-B429-63A06E6D1EA0}" id="{EE094C4C-A561-48E7-B1F3-F810C1D7575A}">
    <text>A Régul dès son arrivée</text>
  </threadedComment>
  <threadedComment ref="AF85" dT="2024-02-26T09:46:13.24" personId="{1D4E5FD9-AD70-4D51-9D0D-3307C388B641}" id="{38746EEC-1DB9-4024-939B-0B1581507C34}" parentId="{EE094C4C-A561-48E7-B1F3-F810C1D7575A}">
    <text>1,25 HRM OK à 8:00</text>
  </threadedComment>
  <threadedComment ref="AH85" dT="2024-02-26T08:38:51.48" personId="{1D4E5FD9-AD70-4D51-9D0D-3307C388B641}" id="{5BE6E82D-BEFC-4750-AC4A-A7DEC7C9572A}">
    <text>Rôle Secouriste Zone 2</text>
  </threadedComment>
  <threadedComment ref="N86" dT="2024-02-08T12:12:26.96" personId="{C20833D7-5DE2-4E82-B429-63A06E6D1EA0}" id="{F4CE4F4A-64CB-42C5-8384-984B07E47B54}">
    <text>Départ 14:00 Suite coupure de courant QU</text>
  </threadedComment>
  <threadedComment ref="R86" dT="2024-02-12T07:12:05.05" personId="{C20833D7-5DE2-4E82-B429-63A06E6D1EA0}" id="{53419757-5390-44DB-81AA-747F4AF9998C}">
    <text>0.50 Réc à 16:00 HRM OK</text>
  </threadedComment>
  <threadedComment ref="AC86" dT="2024-02-22T07:49:22.80" personId="{C20833D7-5DE2-4E82-B429-63A06E6D1EA0}" id="{A076D9B9-C08C-4EE0-8BB5-0EBBB03E53AE}">
    <text>3.00 Réc à 12:30 Départ 12:00 HRM OK</text>
  </threadedComment>
  <threadedComment ref="G89" dT="2024-01-31T12:18:21.35" personId="{C20833D7-5DE2-4E82-B429-63A06E6D1EA0}" id="{A8CAC010-8DF6-484D-AE08-EEFB7A67E81F}">
    <text>1 DS Dépt HRM OK</text>
  </threadedComment>
  <threadedComment ref="O89" dT="2024-02-09T07:05:43.77" personId="{C20833D7-5DE2-4E82-B429-63A06E6D1EA0}" id="{1E20641B-22F1-48BB-94EF-4B8E5E557656}">
    <text>7.60 Réc HRM OK</text>
  </threadedComment>
  <threadedComment ref="AB89" dT="2024-02-22T07:46:45.35" personId="{C20833D7-5DE2-4E82-B429-63A06E6D1EA0}" id="{8F2998A8-02DD-41D6-8297-D8E49E3B6741}">
    <text>1 JC HRM NON OK</text>
  </threadedComment>
  <threadedComment ref="AB89" dT="2024-02-26T09:47:25.62" personId="{1D4E5FD9-AD70-4D51-9D0D-3307C388B641}" id="{99114452-44CD-468F-A964-D3A83C78250C}" parentId="{8F2998A8-02DD-41D6-8297-D8E49E3B6741}">
    <text>HRM OK</text>
  </threadedComment>
  <threadedComment ref="AC89" dT="2024-02-23T07:27:46.26" personId="{C20833D7-5DE2-4E82-B429-63A06E6D1EA0}" id="{E20FC863-82C6-4D6A-84B7-10306B16FD9C}">
    <text>1 CC HRM NON OK</text>
  </threadedComment>
  <threadedComment ref="AC89" dT="2024-02-26T09:49:12.57" personId="{1D4E5FD9-AD70-4D51-9D0D-3307C388B641}" id="{38371E91-F6A2-481D-B863-AA8EFF9A739F}" parentId="{E20FC863-82C6-4D6A-84B7-10306B16FD9C}">
    <text>HRM +DOC OK</text>
  </threadedComment>
  <threadedComment ref="R90" dT="2024-02-12T07:57:27.04" personId="{C20833D7-5DE2-4E82-B429-63A06E6D1EA0}" id="{AF304E92-DDEE-4F51-BB3E-B1A0CF1A3CAD}">
    <text>1/2 Jr de forces Majeurs Départ à 11:00 HRM Ok</text>
  </threadedComment>
  <threadedComment ref="R90" dT="2024-02-12T12:17:59.58" personId="{1D4E5FD9-AD70-4D51-9D0D-3307C388B641}" id="{5F03079A-0535-4B1C-BD42-B08FB7A0BAC1}" parentId="{AF304E92-DDEE-4F51-BB3E-B1A0CF1A3CAD}">
    <text>DOC + HRM OK</text>
  </threadedComment>
  <threadedComment ref="V90" dT="2024-02-16T12:23:41.57" personId="{C20833D7-5DE2-4E82-B429-63A06E6D1EA0}" id="{F43E02EA-FBCA-4B5A-B165-D1FC0633D976}">
    <text>1.00 Réc à 14:30 HRM OK</text>
  </threadedComment>
  <threadedComment ref="K91" dT="2024-02-02T07:41:32.89" personId="{C20833D7-5DE2-4E82-B429-63A06E6D1EA0}" id="{9C571EA6-747A-4196-9C7A-62499B86732F}">
    <text>1 CS HRM OK</text>
  </threadedComment>
  <threadedComment ref="L91" dT="2024-02-06T07:47:40.90" personId="{C20833D7-5DE2-4E82-B429-63A06E6D1EA0}" id="{707E4A74-52CE-4C05-806F-95BB33CD8392}">
    <text>VS à 09:30 HRM NON OK
Doc NON OK</text>
  </threadedComment>
  <threadedComment ref="M91" dT="2024-02-02T07:41:32.89" personId="{C20833D7-5DE2-4E82-B429-63A06E6D1EA0}" id="{12821F1F-A9D1-4EB9-9E68-DFF7BAD5F2B0}">
    <text>1 CS HRM OK</text>
  </threadedComment>
  <threadedComment ref="R91" dT="2024-02-12T08:01:23.78" personId="{C20833D7-5DE2-4E82-B429-63A06E6D1EA0}" id="{EE5373D2-3C83-4895-9BE5-180696F3387F}">
    <text>2.50 Réc à 07:30 HRM OK</text>
  </threadedComment>
  <threadedComment ref="S91" dT="2024-02-13T07:52:06.18" personId="{C20833D7-5DE2-4E82-B429-63A06E6D1EA0}" id="{6967A00F-47AF-4A02-BE94-B2F53532D809}">
    <text>1 JC HRM OK</text>
  </threadedComment>
  <threadedComment ref="T91" dT="2024-02-02T07:41:32.89" personId="{C20833D7-5DE2-4E82-B429-63A06E6D1EA0}" id="{7AFD603B-F2B8-4BFF-91BE-8FE25A526296}">
    <text>1 CS HRM OK</text>
  </threadedComment>
  <threadedComment ref="AA91" dT="2024-02-21T07:38:40.67" personId="{C20833D7-5DE2-4E82-B429-63A06E6D1EA0}" id="{5943ACA3-2052-463F-93CA-732CCACD2D69}">
    <text>1 CS HRM OK</text>
  </threadedComment>
  <threadedComment ref="AC91" dT="2024-02-23T07:28:29.98" personId="{C20833D7-5DE2-4E82-B429-63A06E6D1EA0}" id="{3D6BDAD1-AFB8-4DF1-9D26-CF6AD5963E96}">
    <text>1CS HRM OK</text>
  </threadedComment>
  <threadedComment ref="AH91" dT="2024-02-28T08:14:20.15" personId="{1D4E5FD9-AD70-4D51-9D0D-3307C388B641}" id="{BC1D80F3-FAEB-4D7E-A85B-2D18EF9ACCBE}">
    <text>1 CS HRM OK</text>
  </threadedComment>
  <threadedComment ref="V92" dT="2024-02-19T07:33:59.72" personId="{C20833D7-5DE2-4E82-B429-63A06E6D1EA0}" id="{DF8445D7-644E-4BF3-98A2-8864EEB2D035}">
    <text>Régul 4.00 Réc à 11:30 HRM OK</text>
  </threadedComment>
  <threadedComment ref="AG92" dT="2024-02-27T07:30:10.69" personId="{C20833D7-5DE2-4E82-B429-63A06E6D1EA0}" id="{1E04C316-6784-444D-A17E-2C5EA327256C}">
    <text>1.00 Réc à 15:00 HRM NON OK</text>
  </threadedComment>
  <threadedComment ref="AG92" dT="2024-02-27T14:15:26.23" personId="{1D4E5FD9-AD70-4D51-9D0D-3307C388B641}" id="{F7BA776E-A6D5-4404-8E9D-8A2BE9672ACD}" parentId="{1E04C316-6784-444D-A17E-2C5EA327256C}">
    <text>HRM OK</text>
  </threadedComment>
  <threadedComment ref="L93" dT="2023-12-20T06:01:02.84" personId="{C20833D7-5DE2-4E82-B429-63A06E6D1EA0}" id="{497B3E37-57B0-49E3-BF14-C6BA9EB74D38}">
    <text>Formation Technifutur Seraing</text>
  </threadedComment>
  <threadedComment ref="R93" dT="2024-02-12T08:00:12.48" personId="{C20833D7-5DE2-4E82-B429-63A06E6D1EA0}" id="{68A7928C-EE48-4CFF-87F9-BDE25CDC439B}">
    <text>1 JC HRM NON OK</text>
  </threadedComment>
  <threadedComment ref="R93" dT="2024-02-14T08:51:00.53" personId="{1D4E5FD9-AD70-4D51-9D0D-3307C388B641}" id="{176EDDB1-921A-424A-BC42-E68A591E441D}" parentId="{68A7928C-EE48-4CFF-87F9-BDE25CDC439B}">
    <text>HRM OK</text>
  </threadedComment>
  <threadedComment ref="Y93" dT="2024-02-19T07:36:18.89" personId="{C20833D7-5DE2-4E82-B429-63A06E6D1EA0}" id="{31F17091-EFA6-4BA6-ABA0-31A6DCD20639}">
    <text>1.00 Réc à 07:30 HRM NON OK</text>
  </threadedComment>
  <threadedComment ref="AF93" dT="2024-02-26T07:41:17.00" personId="{C20833D7-5DE2-4E82-B429-63A06E6D1EA0}" id="{E2C1F261-F837-4F13-9145-D62FB85BCDBC}">
    <text>1.00 Réc à 07:30 HRM NON OK</text>
  </threadedComment>
  <threadedComment ref="AF93" dT="2024-02-26T09:50:37.93" personId="{1D4E5FD9-AD70-4D51-9D0D-3307C388B641}" id="{DF83D432-BC2B-412C-B3B9-EB92BC44BC2E}" parentId="{E2C1F261-F837-4F13-9145-D62FB85BCDBC}">
    <text>HRM OK</text>
  </threadedComment>
  <threadedComment ref="G94" dT="2024-02-01T11:37:51.89" personId="{C20833D7-5DE2-4E82-B429-63A06E6D1EA0}" id="{E1597E09-F96D-4FD5-859E-E4F0D6F5F243}">
    <text>1.00 Réc à 15:00 HRM OK</text>
  </threadedComment>
  <threadedComment ref="T94" dT="2024-02-14T11:56:53.78" personId="{1D4E5FD9-AD70-4D51-9D0D-3307C388B641}" id="{89B61F58-71A4-44EC-A879-0B1EB1B5094F}">
    <text>1,00 HRM OK à 15:00</text>
  </threadedComment>
  <threadedComment ref="V94" dT="2024-02-16T07:42:40.55" personId="{C20833D7-5DE2-4E82-B429-63A06E6D1EA0}" id="{36B3FF9B-9EAA-4256-9B59-439C0DDA3955}">
    <text>1.00 Réc à 15:00 HRM OK</text>
  </threadedComment>
  <threadedComment ref="AK94" dT="2024-02-29T12:47:20.60" personId="{1D4E5FD9-AD70-4D51-9D0D-3307C388B641}" id="{C0615427-A48D-48AD-8F06-2C510A1F2CCA}">
    <text>1/2 JC HRM OK</text>
  </threadedComment>
  <threadedComment ref="G95" dT="2024-02-01T11:39:38.48" personId="{C20833D7-5DE2-4E82-B429-63A06E6D1EA0}" id="{790F93DF-F5FA-48CD-936F-EA59FF8AC2EC}">
    <text>Régul 0.33 Réc à 08:00 HRM NON OK</text>
  </threadedComment>
  <threadedComment ref="G95" dT="2024-02-01T14:10:00.58" personId="{1D4E5FD9-AD70-4D51-9D0D-3307C388B641}" id="{942293B9-2B73-4E6B-9AD8-7EBAEB64D0F8}" parentId="{790F93DF-F5FA-48CD-936F-EA59FF8AC2EC}">
    <text>HRM OK</text>
  </threadedComment>
  <threadedComment ref="K95" dT="2024-02-05T07:51:47.94" personId="{C20833D7-5DE2-4E82-B429-63A06E6D1EA0}" id="{D183AB63-2A6E-4C77-850B-9FE87FDE7D80}">
    <text>0.33 Réc à 08:00 HRM NON OK</text>
  </threadedComment>
  <threadedComment ref="K95" dT="2024-02-06T08:41:11.63" personId="{1D4E5FD9-AD70-4D51-9D0D-3307C388B641}" id="{CD2AB0A5-04E4-4B01-AD0E-D77DC0B1B77A}" parentId="{D183AB63-2A6E-4C77-850B-9FE87FDE7D80}">
    <text>HRM OK</text>
  </threadedComment>
  <threadedComment ref="L95" dT="2024-02-05T12:35:30.08" personId="{C20833D7-5DE2-4E82-B429-63A06E6D1EA0}" id="{B964D3BB-6CAB-4C71-8E4B-FE8CB780DA51}">
    <text xml:space="preserve">Préparation Cross </text>
  </threadedComment>
  <threadedComment ref="N95" dT="2024-02-08T08:04:20.31" personId="{1D4E5FD9-AD70-4D51-9D0D-3307C388B641}" id="{D542564F-B232-430D-8E4E-A256EF4DBD2D}">
    <text>0,25 HRM OK à 08:00</text>
  </threadedComment>
  <threadedComment ref="S95" dT="2024-02-19T12:33:30.56" personId="{C20833D7-5DE2-4E82-B429-63A06E6D1EA0}" id="{0ECBFF37-6717-4D60-88EF-36EBCB6A765D}">
    <text>0.67 Réc  HRM OK</text>
  </threadedComment>
  <threadedComment ref="Y95" dT="2024-02-19T07:34:57.48" personId="{C20833D7-5DE2-4E82-B429-63A06E6D1EA0}" id="{5F258493-A8C8-4648-8EEE-8B1E99871DCB}">
    <text>0.50 Réc à 08:00 HRM NON OK</text>
  </threadedComment>
  <threadedComment ref="Y95" dT="2024-02-20T08:08:26.47" personId="{1D4E5FD9-AD70-4D51-9D0D-3307C388B641}" id="{B29868F8-5068-4F38-9C1E-729119738705}" parentId="{5F258493-A8C8-4648-8EEE-8B1E99871DCB}">
    <text>HRM OK</text>
  </threadedComment>
  <threadedComment ref="AF95" dT="2024-02-26T07:40:09.65" personId="{C20833D7-5DE2-4E82-B429-63A06E6D1EA0}" id="{30034B4A-667B-484D-9129-D9FAA1E109CB}">
    <text>0.50 Réc à 08:00 HRM OK</text>
  </threadedComment>
  <threadedComment ref="AG95" dT="2024-02-27T07:28:50.24" personId="{C20833D7-5DE2-4E82-B429-63A06E6D1EA0}" id="{379394E3-335D-46A7-A061-DBE0A1E32A72}">
    <text>0.50 Réc à 08:00 HRM OK</text>
  </threadedComment>
  <threadedComment ref="AK96" dT="2024-02-29T07:31:39.27" personId="{1D4E5FD9-AD70-4D51-9D0D-3307C388B641}" id="{3C25217B-F7ED-4982-BA26-917370039A97}">
    <text>1,00 HRM OK à 15:30</text>
  </threadedComment>
  <threadedComment ref="AC97" dT="2024-02-21T07:36:49.27" personId="{C20833D7-5DE2-4E82-B429-63A06E6D1EA0}" id="{D761FBF7-A024-4294-A6C5-92D28C4771A6}">
    <text>7.60 Réc HRM £OK</text>
  </threadedComment>
  <threadedComment ref="O99" dT="2024-02-09T11:33:13.67" personId="{C20833D7-5DE2-4E82-B429-63A06E6D1EA0}" id="{FEA0549B-E2DD-41D9-B794-1A88CF2F63C8}">
    <text>4.00 Crédit heures de 07:30 à 11:30 HRM NON OK</text>
  </threadedComment>
  <threadedComment ref="O99" dT="2024-02-12T08:57:19.54" personId="{1D4E5FD9-AD70-4D51-9D0D-3307C388B641}" id="{450778D0-DC0C-458B-BD25-37551FBE5249}" parentId="{FEA0549B-E2DD-41D9-B794-1A88CF2F63C8}">
    <text>3,50 DS de Sv Fmn HRM OK à 07:30</text>
  </threadedComment>
  <threadedComment ref="S99" dT="2024-02-13T07:58:32.95" personId="{C20833D7-5DE2-4E82-B429-63A06E6D1EA0}" id="{15F2C40F-5D40-47AF-B09E-4EE1EC238CA6}">
    <text>0.50 Réc à 07:30 HRM OK</text>
  </threadedComment>
  <threadedComment ref="V99" dT="2024-02-15T12:18:47.48" personId="{C20833D7-5DE2-4E82-B429-63A06E6D1EA0}" id="{65A9F0FE-7D27-410A-BBB5-7914E2875280}">
    <text>DS Formation 3.00 à 08:30 HRM OK</text>
  </threadedComment>
  <threadedComment ref="AF99" dT="2024-02-26T07:41:17.00" personId="{C20833D7-5DE2-4E82-B429-63A06E6D1EA0}" id="{CC041FF7-CC1F-459F-A034-E88E34BF97D9}">
    <text>1.00 Réc à 07:30 HRM NON OK</text>
  </threadedComment>
  <threadedComment ref="AF99" dT="2024-02-27T08:26:19.22" personId="{1D4E5FD9-AD70-4D51-9D0D-3307C388B641}" id="{CBFF2323-51F4-40C9-BF74-EC3772247453}" parentId="{CC041FF7-CC1F-459F-A034-E88E34BF97D9}">
    <text>HRM OK</text>
  </threadedComment>
  <threadedComment ref="AG99" dT="2024-02-27T11:29:15.21" personId="{C20833D7-5DE2-4E82-B429-63A06E6D1EA0}" id="{B51DDCDE-B49C-41D5-A307-A84FBAB2C17F}">
    <text>2.00 Réc HRM NON OK</text>
  </threadedComment>
  <threadedComment ref="AG99" dT="2024-02-28T08:12:44.17" personId="{1D4E5FD9-AD70-4D51-9D0D-3307C388B641}" id="{5B2D1254-77A2-471F-BF43-BB9F511969A2}" parentId="{B51DDCDE-B49C-41D5-A307-A84FBAB2C17F}">
    <text>HRM OK</text>
  </threadedComment>
  <threadedComment ref="AH99" dT="2024-02-28T08:14:39.61" personId="{1D4E5FD9-AD70-4D51-9D0D-3307C388B641}" id="{4F4481D1-DFF3-434E-BA33-DF4CCD8336CB}">
    <text>1,00 HRM OK à 07:30</text>
  </threadedComment>
  <threadedComment ref="H100" dT="2024-02-02T12:04:44.51" personId="{C20833D7-5DE2-4E82-B429-63A06E6D1EA0}" id="{3C5F2F02-4A03-4D9C-A967-2ED8F3A2D5EC}">
    <text>1.50 Réc à 14:30 HRM NON OK</text>
  </threadedComment>
  <threadedComment ref="H100" dT="2024-02-05T08:34:14.56" personId="{1D4E5FD9-AD70-4D51-9D0D-3307C388B641}" id="{BE161C4F-C33C-4BE4-8D2B-8A81E2AA40E2}" parentId="{3C5F2F02-4A03-4D9C-A967-2ED8F3A2D5EC}">
    <text>HRM OK</text>
  </threadedComment>
  <threadedComment ref="T100" dT="2024-02-15T07:24:34.05" personId="{C20833D7-5DE2-4E82-B429-63A06E6D1EA0}" id="{FB71E12C-1B1F-446B-90B5-F3F1AB663D98}">
    <text xml:space="preserve">1.00 Réc à 15:00 HRM NON OK
</text>
  </threadedComment>
  <threadedComment ref="T100" dT="2024-02-15T09:34:08.88" personId="{1D4E5FD9-AD70-4D51-9D0D-3307C388B641}" id="{460D862A-B23B-48BD-ADB7-433C65712863}" parentId="{FB71E12C-1B1F-446B-90B5-F3F1AB663D98}">
    <text>HRM OK</text>
  </threadedComment>
  <threadedComment ref="U100" dT="2024-02-15T12:17:36.78" personId="{C20833D7-5DE2-4E82-B429-63A06E6D1EA0}" id="{CC3E26B1-1A76-4EB9-B023-2696BE61287C}">
    <text>1/2DS Dépt HRM OK</text>
  </threadedComment>
  <threadedComment ref="V100" dT="2024-02-15T12:17:36.78" personId="{C20833D7-5DE2-4E82-B429-63A06E6D1EA0}" id="{73939972-A34B-4714-94CC-999E8BE9895F}">
    <text>1/2DS Dépt HRM OK</text>
  </threadedComment>
  <threadedComment ref="K101" dT="2024-02-05T07:50:32.52" personId="{C20833D7-5DE2-4E82-B429-63A06E6D1EA0}" id="{C61DFC11-AB18-4195-8C38-124020D2A829}">
    <text>1 JC HRM NON OK</text>
  </threadedComment>
  <threadedComment ref="K101" dT="2024-02-06T13:26:07.76" personId="{1D4E5FD9-AD70-4D51-9D0D-3307C388B641}" id="{A65C2609-5C31-45C4-818B-F8B377F02A8E}" parentId="{C61DFC11-AB18-4195-8C38-124020D2A829}">
    <text>HRM OK</text>
  </threadedComment>
  <threadedComment ref="U101" dT="2024-02-15T07:18:40.44" personId="{C20833D7-5DE2-4E82-B429-63A06E6D1EA0}" id="{FE6E546D-AE41-483C-B46F-39E532D848DF}">
    <text>1 JC HRM NON OK</text>
  </threadedComment>
  <threadedComment ref="U101" dT="2024-02-20T08:08:01.27" personId="{1D4E5FD9-AD70-4D51-9D0D-3307C388B641}" id="{1A26BBF6-B808-4576-8CA9-63BBA74A263F}" parentId="{FE6E546D-AE41-483C-B46F-39E532D848DF}">
    <text>HRM OK</text>
  </threadedComment>
  <threadedComment ref="G105" dT="2024-01-30T07:34:50.01" personId="{C20833D7-5DE2-4E82-B429-63A06E6D1EA0}" id="{88E09525-D1A4-487C-98D5-56CC47842CCA}">
    <text xml:space="preserve">Mission SPA </text>
  </threadedComment>
  <threadedComment ref="H105" dT="2024-01-19T12:32:19.98" personId="{C20833D7-5DE2-4E82-B429-63A06E6D1EA0}" id="{4127AE1F-BD4E-465F-B139-95E07FAF1E66}">
    <text>Miss personne de confiance marche</text>
  </threadedComment>
  <threadedComment ref="O105" dT="2024-02-09T07:46:46.30" personId="{C20833D7-5DE2-4E82-B429-63A06E6D1EA0}" id="{A8C23C20-0489-4B50-857C-A9E25C26679C}">
    <text>1 DS Service HRM OK</text>
  </threadedComment>
  <threadedComment ref="R105" dT="2024-02-09T11:19:51.85" personId="{C20833D7-5DE2-4E82-B429-63A06E6D1EA0}" id="{5292135E-BF8F-4914-A0A6-98273E50AD53}">
    <text>Miss a SPA</text>
  </threadedComment>
  <threadedComment ref="T105" dT="2024-01-19T12:32:42.53" personId="{C20833D7-5DE2-4E82-B429-63A06E6D1EA0}" id="{79511865-9D85-40B2-96B3-53187C985CB5}">
    <text xml:space="preserve">Miss Formation ERM </text>
  </threadedComment>
  <threadedComment ref="V105" dT="2024-02-09T11:19:51.85" personId="{C20833D7-5DE2-4E82-B429-63A06E6D1EA0}" id="{E6F20B72-3D5E-441D-9189-F040EDFB41D0}">
    <text>Miss a SPA</text>
  </threadedComment>
  <threadedComment ref="Z105" dT="2024-02-19T12:32:57.61" personId="{C20833D7-5DE2-4E82-B429-63A06E6D1EA0}" id="{9774DBAE-F502-4A51-B358-2BFD2B33331F}">
    <text>Mission à MARCHE</text>
  </threadedComment>
  <threadedComment ref="K106" dT="2024-02-05T12:32:18.02" personId="{C20833D7-5DE2-4E82-B429-63A06E6D1EA0}" id="{E5AAEBFF-7DF2-461D-9344-DD23DB10C6A8}">
    <text>1/2 JC HRM OK</text>
  </threadedComment>
  <threadedComment ref="L106" dT="2024-02-07T07:20:08.19" personId="{C20833D7-5DE2-4E82-B429-63A06E6D1EA0}" id="{A533F22D-76CA-4675-A5E9-F8B9102E3712}">
    <text>2.00 Réc à 13:30 HRM OK</text>
  </threadedComment>
  <threadedComment ref="N106" dT="2024-02-08T07:35:17.60" personId="{C20833D7-5DE2-4E82-B429-63A06E6D1EA0}" id="{63C5D9AF-0EB9-40EF-AF9D-4797A6EE9208}">
    <text xml:space="preserve">1/2 Jr DS Dépt HRM OK </text>
  </threadedComment>
  <threadedComment ref="AA106" dT="2024-02-22T07:41:49.50" personId="{C20833D7-5DE2-4E82-B429-63A06E6D1EA0}" id="{349D7D8B-CDB8-43E4-BB4E-098667E12D71}">
    <text>Régul 1.50 Réc à 14:00 HRM OK</text>
  </threadedComment>
  <threadedComment ref="AB106" dT="2024-02-22T12:40:18.70" personId="{C20833D7-5DE2-4E82-B429-63A06E6D1EA0}" id="{DFAEC2AB-368A-4A73-B81C-F2CC48D8F11E}">
    <text>2.00 Réc à 13:30 HRM OK</text>
  </threadedComment>
  <threadedComment ref="AC106" dT="2024-02-26T07:29:36.87" personId="{C20833D7-5DE2-4E82-B429-63A06E6D1EA0}" id="{7C2BC7A2-A2DF-44C1-98F9-FA2325BAD6AA}">
    <text>Régul 2.00 Réc à 13:30 HRM NON OK</text>
  </threadedComment>
  <threadedComment ref="AC106" dT="2024-02-26T09:54:38.81" personId="{1D4E5FD9-AD70-4D51-9D0D-3307C388B641}" id="{B227DD1C-744B-464C-938B-06C467B390A7}" parentId="{7C2BC7A2-A2DF-44C1-98F9-FA2325BAD6AA}">
    <text>HRM OK</text>
  </threadedComment>
  <threadedComment ref="AF106" dT="2024-02-26T12:12:53.13" personId="{C20833D7-5DE2-4E82-B429-63A06E6D1EA0}" id="{23BD3F5D-FF37-4BE0-BE7D-14C525E06658}">
    <text>2.00 Réc à 13:30 HRM OK</text>
  </threadedComment>
  <threadedComment ref="N107" dT="2024-02-06T08:33:19.70" personId="{1D4E5FD9-AD70-4D51-9D0D-3307C388B641}" id="{C15F5734-FCF9-416F-8CD8-EF8063AE8A0E}">
    <text>REPRISE EN FORCE</text>
  </threadedComment>
  <threadedComment ref="O107" dT="2024-02-09T07:48:36.84" personId="{C20833D7-5DE2-4E82-B429-63A06E6D1EA0}" id="{9B1941B8-A5B7-4776-ACC8-78DF2C874288}">
    <text>1C HRM NON OK</text>
  </threadedComment>
  <threadedComment ref="O107" dT="2024-02-12T08:59:54.08" personId="{1D4E5FD9-AD70-4D51-9D0D-3307C388B641}" id="{DC2B4334-9C12-437D-A479-28086907CEC3}" parentId="{9B1941B8-A5B7-4776-ACC8-78DF2C874288}">
    <text>HRM OK</text>
  </threadedComment>
  <threadedComment ref="S107" dT="2024-02-13T07:43:08.20" personId="{C20833D7-5DE2-4E82-B429-63A06E6D1EA0}" id="{B14B02EC-03FE-47FB-9595-54331DFB914D}">
    <text>1 JC HRM OK</text>
  </threadedComment>
  <threadedComment ref="T107" dT="2024-02-08T08:48:04.24" personId="{1D4E5FD9-AD70-4D51-9D0D-3307C388B641}" id="{6750B8FF-C5B3-4EF8-8CDE-A1C953EBF4B9}">
    <text>Secouriste Zone 2</text>
  </threadedComment>
  <threadedComment ref="Y107" dT="2024-02-20T08:12:50.71" personId="{1D4E5FD9-AD70-4D51-9D0D-3307C388B641}" id="{B3544A5C-82B3-48BE-B3FD-3AF566AC59E8}">
    <text>2 JC HRM OK</text>
  </threadedComment>
  <threadedComment ref="AA107" dT="2024-02-08T08:48:04.24" personId="{1D4E5FD9-AD70-4D51-9D0D-3307C388B641}" id="{C1855349-1F7B-42EB-B19F-FDFEE6CCA798}">
    <text>Secouriste Zone 2  ???</text>
  </threadedComment>
  <threadedComment ref="AA107" dT="2024-02-21T14:46:40.77" personId="{1D4E5FD9-AD70-4D51-9D0D-3307C388B641}" id="{F0338639-DA5F-4C50-B5C1-E813EB0782F0}" parentId="{C1855349-1F7B-42EB-B19F-FDFEE6CCA798}">
    <text>3,50 HRM OK à 07:30</text>
  </threadedComment>
  <threadedComment ref="V108" dT="2024-02-16T11:52:20.53" personId="{C20833D7-5DE2-4E82-B429-63A06E6D1EA0}" id="{F44C6B44-68F2-492B-81CD-69A6F22FADED}">
    <text>2.00 Réc à 14:00 HRM OK</text>
  </threadedComment>
  <threadedComment ref="AA108" dT="2024-02-21T14:46:03.99" personId="{1D4E5FD9-AD70-4D51-9D0D-3307C388B641}" id="{8BE583EC-44EB-4D6F-81B6-38DA75146D0E}">
    <text>0,50 HRM OK à 15:30</text>
  </threadedComment>
  <threadedComment ref="AC108" dT="2024-02-26T07:35:32.03" personId="{C20833D7-5DE2-4E82-B429-63A06E6D1EA0}" id="{7DFAB9EC-6867-468E-996E-A8AF773E3E23}">
    <text>1/2 DS Dépt HRM OK</text>
  </threadedComment>
  <threadedComment ref="H109" dT="2024-02-01T14:11:05.06" personId="{1D4E5FD9-AD70-4D51-9D0D-3307C388B641}" id="{1857340E-225A-4917-9300-79C8A45E1FE4}">
    <text>1 CS HRM OK</text>
  </threadedComment>
  <threadedComment ref="K109" dT="2024-02-01T14:11:05.06" personId="{1D4E5FD9-AD70-4D51-9D0D-3307C388B641}" id="{E69E3FC3-A2CC-4948-9192-415FC7733392}">
    <text>1 CS HRM OK</text>
  </threadedComment>
  <threadedComment ref="O109" dT="2024-02-01T14:11:05.06" personId="{1D4E5FD9-AD70-4D51-9D0D-3307C388B641}" id="{6A8D45D4-5BCE-43CE-B211-027502ECF887}">
    <text>1 CS HRM OK</text>
  </threadedComment>
  <threadedComment ref="T109" dT="2024-02-14T07:25:03.16" personId="{C20833D7-5DE2-4E82-B429-63A06E6D1EA0}" id="{26D269AA-3AE9-49CE-9055-966D35DADB59}">
    <text>2.00 Récà 07:00 HRM OK</text>
  </threadedComment>
  <threadedComment ref="U109" dT="2024-02-13T07:45:00.81" personId="{C20833D7-5DE2-4E82-B429-63A06E6D1EA0}" id="{116A7569-690B-462C-B53C-3B4B9326B3A0}">
    <text>VS à 07:00 HRM NON OK
Doc NON OK</text>
  </threadedComment>
  <threadedComment ref="U109" dT="2024-02-20T08:10:38.37" personId="{1D4E5FD9-AD70-4D51-9D0D-3307C388B641}" id="{400F12A0-8937-4A80-A11A-3D7FC9831A9D}" parentId="{116A7569-690B-462C-B53C-3B4B9326B3A0}">
    <text>HRM + DOC OK</text>
  </threadedComment>
  <threadedComment ref="V109" dT="2024-02-13T07:46:24.12" personId="{C20833D7-5DE2-4E82-B429-63A06E6D1EA0}" id="{2C09D683-1FB1-42A6-B69E-BE539CBC07E9}">
    <text>1 CS HRM OK</text>
  </threadedComment>
  <threadedComment ref="AA109" dT="2024-02-20T07:57:45.59" personId="{C20833D7-5DE2-4E82-B429-63A06E6D1EA0}" id="{7F3790C9-BD6F-4E19-BC9D-41C9936B5210}">
    <text>1/2 DS Dépt +3.60 Réc HRM OK</text>
  </threadedComment>
  <threadedComment ref="AC109" dT="2024-02-20T07:56:57.69" personId="{C20833D7-5DE2-4E82-B429-63A06E6D1EA0}" id="{4E4A00ED-D74A-4586-B839-4E3208F60322}">
    <text>1 CS HRM OK</text>
  </threadedComment>
  <threadedComment ref="AF109" dT="2024-02-22T12:43:19.69" personId="{C20833D7-5DE2-4E82-B429-63A06E6D1EA0}" id="{0CAA6F7A-55AE-44BF-99C3-AF905FD7BA46}">
    <text>1/2 DS + 3.60 Réc HRM OK</text>
  </threadedComment>
  <threadedComment ref="AK109" dT="2024-02-29T07:52:09.53" personId="{1D4E5FD9-AD70-4D51-9D0D-3307C388B641}" id="{CCF1D639-FF03-4572-9EBC-0282EAE843FF}">
    <text>2,00 HRM OK à 07:00</text>
  </threadedComment>
  <threadedComment ref="G110" dT="2024-02-01T12:27:28.54" personId="{C20833D7-5DE2-4E82-B429-63A06E6D1EA0}" id="{777E725A-4541-4184-99CA-FD9F9853BB9E}">
    <text>0.50 Réc à 15:00 HRM NON OK</text>
  </threadedComment>
  <threadedComment ref="G110" dT="2024-02-01T14:11:23.76" personId="{1D4E5FD9-AD70-4D51-9D0D-3307C388B641}" id="{262EDFBF-A244-4EAE-9607-1BC3077669C1}" parentId="{777E725A-4541-4184-99CA-FD9F9853BB9E}">
    <text>HRM OK</text>
  </threadedComment>
  <threadedComment ref="M110" dT="2024-02-07T12:50:18.01" personId="{1D4E5FD9-AD70-4D51-9D0D-3307C388B641}" id="{8E3091DE-D7ED-4E3A-9669-34DD2D0544F8}">
    <text>2,50 HRM OK à 13:00</text>
  </threadedComment>
  <threadedComment ref="Z110" dT="2024-02-21T07:43:46.24" personId="{C20833D7-5DE2-4E82-B429-63A06E6D1EA0}" id="{470D1C47-E0DB-4FAF-84C7-8FC120B008C7}">
    <text>Régul 1.00 Réc 14:30 HRM OK</text>
  </threadedComment>
  <threadedComment ref="AB110" dT="2024-02-22T12:40:18.70" personId="{C20833D7-5DE2-4E82-B429-63A06E6D1EA0}" id="{1E4F0A3D-E5CC-4250-AC86-CAD1C9F6FCAF}">
    <text>2.00 Réc à 13:30 HRM OK</text>
  </threadedComment>
  <threadedComment ref="AG110" dT="2024-02-28T07:23:26.82" personId="{1D4E5FD9-AD70-4D51-9D0D-3307C388B641}" id="{89CB27E6-4145-4FA0-9BF2-30EED1EB6F6B}">
    <text>0,50 HRM OK à 15:00</text>
  </threadedComment>
  <threadedComment ref="N111" dT="2024-01-22T12:47:44.70" personId="{C20833D7-5DE2-4E82-B429-63A06E6D1EA0}" id="{3A179516-7E5B-4CCC-B551-B4A96BB1C18C}">
    <text>1 JC HRM OK</text>
  </threadedComment>
  <threadedComment ref="AC111" dT="2024-01-22T12:47:44.70" personId="{C20833D7-5DE2-4E82-B429-63A06E6D1EA0}" id="{4CCE4819-FC8E-4786-8396-3A270474A644}">
    <text>1 JC HRM OK</text>
  </threadedComment>
  <threadedComment ref="K112" dT="2024-02-05T07:46:56.20" personId="{C20833D7-5DE2-4E82-B429-63A06E6D1EA0}" id="{DAE1B85E-53FD-4279-BEB2-FCD1DC49BB0F}">
    <text>1/2 JC HRM OK</text>
  </threadedComment>
  <threadedComment ref="O112" dT="2024-02-09T07:49:22.48" personId="{C20833D7-5DE2-4E82-B429-63A06E6D1EA0}" id="{9DBBDC75-9986-432B-9676-6706CCAF7885}">
    <text>3.50 Réc à 12:30 HRM OK</text>
  </threadedComment>
  <threadedComment ref="V112" dT="2024-02-16T11:53:26.70" personId="{C20833D7-5DE2-4E82-B429-63A06E6D1EA0}" id="{70103302-F676-4FDB-B7C4-4EC50F2A88B1}">
    <text>3.50 Réc à 12:30 HRM OK</text>
  </threadedComment>
  <threadedComment ref="Y112" dT="2024-02-19T07:31:36.37" personId="{C20833D7-5DE2-4E82-B429-63A06E6D1EA0}" id="{17DF9DC3-1CF1-47AA-A1D7-E2E25D5B683F}">
    <text>1/2 JC HRM OK</text>
  </threadedComment>
  <threadedComment ref="Z112" dT="2024-02-19T07:31:36.37" personId="{C20833D7-5DE2-4E82-B429-63A06E6D1EA0}" id="{E1155142-00A6-4040-8085-D19FF8FBD05E}">
    <text>1/2 JC HRM  NON OKOK</text>
  </threadedComment>
  <threadedComment ref="Z112" dT="2024-02-20T08:13:45.68" personId="{1D4E5FD9-AD70-4D51-9D0D-3307C388B641}" id="{41F07B25-D36B-46C4-9AC8-5128B0EA4DDE}" parentId="{E1155142-00A6-4040-8085-D19FF8FBD05E}">
    <text>HRM OK</text>
  </threadedComment>
  <threadedComment ref="AA112" dT="2024-02-19T07:31:36.37" personId="{C20833D7-5DE2-4E82-B429-63A06E6D1EA0}" id="{E76F4572-5494-4FB5-8F8A-A2D008A24833}">
    <text>1/2 JC HRM  NON OKOK</text>
  </threadedComment>
  <threadedComment ref="AA112" dT="2024-02-20T08:14:06.31" personId="{1D4E5FD9-AD70-4D51-9D0D-3307C388B641}" id="{1DBC570C-E7DB-43FF-8C99-C599D131B341}" parentId="{E76F4572-5494-4FB5-8F8A-A2D008A24833}">
    <text>HRM OK</text>
  </threadedComment>
  <threadedComment ref="AB112" dT="2024-02-19T07:31:36.37" personId="{C20833D7-5DE2-4E82-B429-63A06E6D1EA0}" id="{A77EB129-1260-4844-8D02-6F5C7A947CB3}">
    <text>1/2 JC HRM  NON OKOK</text>
  </threadedComment>
  <threadedComment ref="AB112" dT="2024-02-20T08:14:11.79" personId="{1D4E5FD9-AD70-4D51-9D0D-3307C388B641}" id="{210960AF-32A6-4181-8019-817F303209AB}" parentId="{A77EB129-1260-4844-8D02-6F5C7A947CB3}">
    <text>HRM OK</text>
  </threadedComment>
  <threadedComment ref="AF112" dT="2024-02-26T07:37:02.57" personId="{C20833D7-5DE2-4E82-B429-63A06E6D1EA0}" id="{13A9340E-9A8C-40C7-A719-E791BB04D2B4}">
    <text>1/2 JC HRM OK</text>
  </threadedComment>
  <threadedComment ref="G113" dT="2024-01-31T12:21:27.22" personId="{C20833D7-5DE2-4E82-B429-63A06E6D1EA0}" id="{E95F76AF-29E7-460B-A560-390C3FD4A4CD}">
    <text>1 JC HRM OK</text>
  </threadedComment>
  <threadedComment ref="O113" dT="2024-02-08T07:37:11.35" personId="{C20833D7-5DE2-4E82-B429-63A06E6D1EA0}" id="{BED931DB-34DA-4D7E-9E9A-02A49AB9ED43}">
    <text>7.60 Réc HRM OK</text>
  </threadedComment>
  <threadedComment ref="S113" dT="2024-02-12T12:04:39.24" personId="{C20833D7-5DE2-4E82-B429-63A06E6D1EA0}" id="{85E71FE0-07D5-4DD1-8958-0EF7A411E3E2}">
    <text>1 JC HRM OK</text>
  </threadedComment>
  <threadedComment ref="V113" dT="2024-02-15T09:45:24.59" personId="{1D4E5FD9-AD70-4D51-9D0D-3307C388B641}" id="{29F8E94D-0B30-4565-8AF5-BBF7DCEB47AC}">
    <text>1 JC HRM OK</text>
  </threadedComment>
  <threadedComment ref="AC113" dT="2024-02-22T07:44:08.94" personId="{C20833D7-5DE2-4E82-B429-63A06E6D1EA0}" id="{23861318-AC54-4264-B0FD-BBDF54AC70B2}">
    <text>1/2 JC + 3.60 Réc HRM OK</text>
  </threadedComment>
  <threadedComment ref="AK114" dT="2024-02-29T12:38:17.12" personId="{1D4E5FD9-AD70-4D51-9D0D-3307C388B641}" id="{FF503F7D-995E-4DD2-BC93-9F650FEEB65B}">
    <text>3,60 HRM OK à 12:30</text>
  </threadedComment>
  <threadedComment ref="G115" dT="2024-01-30T07:34:50.01" personId="{C20833D7-5DE2-4E82-B429-63A06E6D1EA0}" id="{2CAAA5E7-8900-464E-AD5A-4D95F6F51B1E}">
    <text xml:space="preserve">Mission SPA </text>
  </threadedComment>
  <threadedComment ref="H115" dT="2024-01-19T12:32:19.98" personId="{C20833D7-5DE2-4E82-B429-63A06E6D1EA0}" id="{BBEB2E9D-C150-4D3F-A001-E942F7E92915}">
    <text>Miss personne de confiance marche</text>
  </threadedComment>
  <threadedComment ref="O115" dT="2024-02-06T12:23:06.06" personId="{C20833D7-5DE2-4E82-B429-63A06E6D1EA0}" id="{C4C1A372-E4A8-4A48-AB2D-7B7452D462CC}">
    <text xml:space="preserve">Mission à L'HM </text>
  </threadedComment>
  <threadedComment ref="R115" dT="2024-02-07T12:49:30.19" personId="{1D4E5FD9-AD70-4D51-9D0D-3307C388B641}" id="{EA22C634-EF7B-4DC7-8554-6E81F2D4536F}">
    <text>Mis à SPA</text>
  </threadedComment>
  <threadedComment ref="S115" dT="2024-02-06T12:22:20.80" personId="{C20833D7-5DE2-4E82-B429-63A06E6D1EA0}" id="{B6BA00A5-DB19-4EBF-B02C-06B49DA77F83}">
    <text>1 JC HRM OK</text>
  </threadedComment>
  <threadedComment ref="T115" dT="2024-01-19T12:32:42.53" personId="{C20833D7-5DE2-4E82-B429-63A06E6D1EA0}" id="{E6A8B383-8259-4DD5-BE16-3B19AA7F9BA4}">
    <text xml:space="preserve">Miss Formation ERM </text>
  </threadedComment>
  <threadedComment ref="V115" dT="2024-02-09T11:19:51.85" personId="{C20833D7-5DE2-4E82-B429-63A06E6D1EA0}" id="{2056FFC7-F69E-4BBF-8B1E-F44C5D9E7B79}">
    <text>Miss a SPA</text>
  </threadedComment>
  <threadedComment ref="AA115" dT="2024-02-20T08:15:35.15" personId="{1D4E5FD9-AD70-4D51-9D0D-3307C388B641}" id="{E9D01CF6-6D1F-4C07-9B47-C80DB1925CA6}">
    <text>REPRISE EN FORCE</text>
  </threadedComment>
  <threadedComment ref="AC115" dT="2024-02-22T12:44:00.49" personId="{C20833D7-5DE2-4E82-B429-63A06E6D1EA0}" id="{8AA6F2B2-EBFD-4F6D-8867-1C0F701DC3B4}">
    <text>2.00 Réc à 09:00 HRM OK</text>
  </threadedComment>
  <threadedComment ref="K116" dT="2024-02-05T12:33:20.90" personId="{C20833D7-5DE2-4E82-B429-63A06E6D1EA0}" id="{5DB59085-7299-453A-A649-F6CF3DDB1A7A}">
    <text>1.00 Réc à 14:30 HRM OK</text>
  </threadedComment>
  <threadedComment ref="L116" dT="2024-02-06T12:21:44.44" personId="{C20833D7-5DE2-4E82-B429-63A06E6D1EA0}" id="{6A25DBFC-CDDE-4F4E-B6F9-E1F93E5B0B2C}">
    <text>2.00 Réc à 13:30 HRM OK</text>
  </threadedComment>
  <threadedComment ref="M116" dT="2024-02-07T12:48:58.88" personId="{1D4E5FD9-AD70-4D51-9D0D-3307C388B641}" id="{6CC9ACAD-BAD0-4B4B-8BC5-FC6D405CD57C}">
    <text>2,50 HRM OK à 13:00</text>
  </threadedComment>
  <threadedComment ref="N116" dT="2024-02-05T12:33:20.90" personId="{C20833D7-5DE2-4E82-B429-63A06E6D1EA0}" id="{26E8A9CF-DC27-49BB-920E-9AA3173D93D5}">
    <text>1.50 Réc à 12:30 HRM OK</text>
  </threadedComment>
  <threadedComment ref="AB116" dT="2024-02-22T12:42:58.64" personId="{C20833D7-5DE2-4E82-B429-63A06E6D1EA0}" id="{C9A3D0FB-D01D-4DB0-B767-40EF3AABE79D}">
    <text>3.00 Réc à 12:30 HRM OK</text>
  </threadedComment>
  <threadedComment ref="AC116" dT="2024-02-22T12:44:36.72" personId="{C20833D7-5DE2-4E82-B429-63A06E6D1EA0}" id="{33299981-FAF8-445F-AC12-F4CFC0B84AEA}">
    <text>1/2 JC HRM OK</text>
  </threadedComment>
  <threadedComment ref="R117" dT="2024-02-07T12:51:13.60" personId="{1D4E5FD9-AD70-4D51-9D0D-3307C388B641}" id="{95EC7377-DEAE-4EE0-8628-6CD5332590A0}">
    <text>REPRISE EN FORCE</text>
  </threadedComment>
  <threadedComment ref="T117" dT="2024-02-13T12:33:10.75" personId="{C20833D7-5DE2-4E82-B429-63A06E6D1EA0}" id="{9648511D-EFA3-4F30-BCAA-F5DC02CB0076}">
    <text>VS  HRM NON OK
Doc NON OK</text>
  </threadedComment>
  <threadedComment ref="T117" dT="2024-02-15T09:48:46.05" personId="{1D4E5FD9-AD70-4D51-9D0D-3307C388B641}" id="{BCF491BD-06F5-4CEE-8E84-891CA6568B6A}" parentId="{9648511D-EFA3-4F30-BCAA-F5DC02CB0076}">
    <text>DOC et HRM OK</text>
  </threadedComment>
  <threadedComment ref="Z117" dT="2024-02-20T07:53:51.81" personId="{C20833D7-5DE2-4E82-B429-63A06E6D1EA0}" id="{50CBC291-4E5C-473F-AFAA-6AC4CDEA796B}">
    <text>VS HRM NON OK
DOC NON OK</text>
  </threadedComment>
  <threadedComment ref="Z117" dT="2024-02-21T10:13:22.84" personId="{1D4E5FD9-AD70-4D51-9D0D-3307C388B641}" id="{14E6C73E-9A77-4B14-913A-E74654E41294}" parentId="{50CBC291-4E5C-473F-AFAA-6AC4CDEA796B}">
    <text>DOC + HRM OK</text>
  </threadedComment>
  <threadedComment ref="AC117" dT="2024-02-23T08:49:33.93" personId="{C20833D7-5DE2-4E82-B429-63A06E6D1EA0}" id="{3BF3BCAE-A673-4909-A491-AC9213F4459B}">
    <text>1/2 JC + 3.60 Réc HRM OK</text>
  </threadedComment>
  <threadedComment ref="T118" dT="2024-02-13T12:34:09.28" personId="{C20833D7-5DE2-4E82-B429-63A06E6D1EA0}" id="{E9E863F0-F125-4A37-BEFD-3029FD9ECF07}">
    <text>1/2 JC HRM OK</text>
  </threadedComment>
  <threadedComment ref="Z118" dT="2024-02-20T07:54:43.61" personId="{C20833D7-5DE2-4E82-B429-63A06E6D1EA0}" id="{D9D0246E-2EB0-4C7A-9872-31B0FA236CCA}">
    <text>3.60 Réc APM HRM OK</text>
  </threadedComment>
  <threadedComment ref="AC119" dT="2024-02-26T07:33:35.80" personId="{C20833D7-5DE2-4E82-B429-63A06E6D1EA0}" id="{F89C2B27-4620-4DCB-9703-A36F8D5397D2}">
    <text>Régul 1 JC HRM OK</text>
  </threadedComment>
  <threadedComment ref="H120" dT="2024-02-02T11:38:32.92" personId="{C20833D7-5DE2-4E82-B429-63A06E6D1EA0}" id="{DAD6A09F-6C14-4B35-8C70-56ADA94E7C46}">
    <text>2.00 Réc à 13:30 HRM OK</text>
  </threadedComment>
  <threadedComment ref="K120" dT="2024-02-05T07:47:58.67" personId="{C20833D7-5DE2-4E82-B429-63A06E6D1EA0}" id="{EF9125F8-FA77-49AC-A09B-F434F9257F91}">
    <text>1/2 Jr DS Dépt HRM OK</text>
  </threadedComment>
  <threadedComment ref="O120" dT="2024-02-09T11:22:22.85" personId="{C20833D7-5DE2-4E82-B429-63A06E6D1EA0}" id="{809F26CF-D387-47BC-B090-C7A8D8BBBF78}">
    <text>2.00 Réc à 13:30 HRM OK</text>
  </threadedComment>
  <threadedComment ref="S120" dT="2024-02-13T07:47:51.25" personId="{C20833D7-5DE2-4E82-B429-63A06E6D1EA0}" id="{053D46C9-D371-4FC9-85A8-072B8B836682}">
    <text xml:space="preserve">1/2 DS Dépt HRM OK </text>
  </threadedComment>
  <threadedComment ref="V120" dT="2024-02-16T07:46:17.56" personId="{C20833D7-5DE2-4E82-B429-63A06E6D1EA0}" id="{6FFC8F71-F06A-4BB8-8049-B4ECBE928CA4}">
    <text xml:space="preserve">2.00 Réc à 13:30 HRM NON OK
</text>
  </threadedComment>
  <threadedComment ref="V120" dT="2024-02-20T08:20:07.82" personId="{1D4E5FD9-AD70-4D51-9D0D-3307C388B641}" id="{80FAFE13-B782-443F-BE6C-F5D89EF7F97E}" parentId="{6FFC8F71-F06A-4BB8-8049-B4ECBE928CA4}">
    <text>HRM OK</text>
  </threadedComment>
  <threadedComment ref="AF120" dT="2024-02-27T07:32:46.28" personId="{C20833D7-5DE2-4E82-B429-63A06E6D1EA0}" id="{7E67F923-5851-461F-9D58-4163638749DC}">
    <text>Régul 1.00 Réc à 14:30 HRM NON OK</text>
  </threadedComment>
  <threadedComment ref="AF120" dT="2024-02-27T09:05:46.63" personId="{1D4E5FD9-AD70-4D51-9D0D-3307C388B641}" id="{9FE5C32B-2FCA-4F4D-9726-4995F34A1CD0}" parentId="{7E67F923-5851-461F-9D58-4163638749DC}">
    <text>HRM OK</text>
  </threadedComment>
  <threadedComment ref="G121" dT="2023-12-07T07:22:28.17" personId="{1D4E5FD9-AD70-4D51-9D0D-3307C388B641}" id="{7FA4296D-8E17-4C2E-B429-D4CCD8FC27C6}">
    <text>10 FC HRM OK</text>
  </threadedComment>
  <threadedComment ref="U121" dT="2024-02-15T09:50:43.07" personId="{1D4E5FD9-AD70-4D51-9D0D-3307C388B641}" id="{8D66AE5F-149F-45D8-9FB4-2A4BC13190EC}">
    <text>3 DS Dept HRM OK</text>
  </threadedComment>
  <threadedComment ref="Z121" dT="2024-02-15T09:51:11.70" personId="{1D4E5FD9-AD70-4D51-9D0D-3307C388B641}" id="{A5DCCEE2-E346-45C5-B1AD-9900CF081A2C}">
    <text>8 JC RHM OK</text>
  </threadedComment>
  <threadedComment ref="L123" dT="2024-01-25T08:03:05.39" personId="{1D4E5FD9-AD70-4D51-9D0D-3307C388B641}" id="{AEE9D4D7-8F36-4363-8102-C9665B333243}">
    <text>Rôle Secouriste Zone 2</text>
  </threadedComment>
  <threadedComment ref="R123" dT="2024-02-12T07:24:37.61" personId="{C20833D7-5DE2-4E82-B429-63A06E6D1EA0}" id="{409DDA00-125B-4324-A3D5-F3134CA2E59D}">
    <text>1 JC HRM OK</text>
  </threadedComment>
  <threadedComment ref="V123" dT="2024-02-14T08:49:23.20" personId="{1D4E5FD9-AD70-4D51-9D0D-3307C388B641}" id="{8F9B339B-51DE-4C98-B32E-A3EA439B18DB}">
    <text>REPRISE EN FORCE</text>
  </threadedComment>
  <threadedComment ref="AK123" dT="2024-02-26T08:37:17.46" personId="{1D4E5FD9-AD70-4D51-9D0D-3307C388B641}" id="{3FA02584-2962-4C26-BB00-818D35B4889A}">
    <text>Rôle de secouriste Zone 2</text>
  </threadedComment>
  <threadedComment ref="M124" dT="2024-02-08T12:38:20.55" personId="{C20833D7-5DE2-4E82-B429-63A06E6D1EA0}" id="{C2E0C026-5C15-406B-93E2-A7AC27083A88}">
    <text>Régul 2.50 Réc à 13:00 HRM OK</text>
  </threadedComment>
  <threadedComment ref="O124" dT="2024-02-09T11:21:00.89" personId="{C20833D7-5DE2-4E82-B429-63A06E6D1EA0}" id="{5697266A-474B-4D01-92D2-EF11BF90F019}">
    <text>1/2 JC HRM OK</text>
  </threadedComment>
  <threadedComment ref="AA124" dT="2024-02-22T07:41:49.50" personId="{C20833D7-5DE2-4E82-B429-63A06E6D1EA0}" id="{B6C97562-FDA3-452E-B37A-AC97EB6976AA}">
    <text>Régul 1.50 Réc à 14:00 HRM OK</text>
  </threadedComment>
  <threadedComment ref="AC124" dT="2024-02-26T07:30:51.33" personId="{C20833D7-5DE2-4E82-B429-63A06E6D1EA0}" id="{7AC1AAF0-DCA0-4C62-84C9-C32C4B0E8B31}">
    <text>Régul 2.00 Réc à 13:30 HRM OK</text>
  </threadedComment>
  <threadedComment ref="AG124" dT="2024-02-27T12:13:28.25" personId="{C20833D7-5DE2-4E82-B429-63A06E6D1EA0}" id="{F048491B-998D-4414-BA0B-B13540458C28}">
    <text>2.00 Réc à 13:30 HRM OK</text>
  </threadedComment>
  <threadedComment ref="AH124" dT="2024-02-29T07:52:31.88" personId="{1D4E5FD9-AD70-4D51-9D0D-3307C388B641}" id="{2425E3B5-5B50-499A-9F98-786183A85C13}">
    <text>1,00 HRM OK à 15:00</text>
  </threadedComment>
  <threadedComment ref="M125" dT="2024-02-06T07:54:21.93" personId="{C20833D7-5DE2-4E82-B429-63A06E6D1EA0}" id="{A85E93C5-CF7C-45B1-AF94-CA98D49ECD8B}">
    <text>1 JC HRM OK</text>
  </threadedComment>
  <threadedComment ref="O125" dT="2024-02-06T07:54:21.93" personId="{C20833D7-5DE2-4E82-B429-63A06E6D1EA0}" id="{B51AC8C3-40F4-4BC8-A20C-9C84477F8CD4}">
    <text>1 JC HRM OK</text>
  </threadedComment>
  <threadedComment ref="AC125" dT="2024-02-26T09:57:37.90" personId="{1D4E5FD9-AD70-4D51-9D0D-3307C388B641}" id="{D0481552-AD98-4737-A2B1-F490F656953A}">
    <text>1/2 DS Dept + 3,60 HRM OK</text>
  </threadedComment>
  <threadedComment ref="H126" dT="2024-02-02T07:25:56.82" personId="{C20833D7-5DE2-4E82-B429-63A06E6D1EA0}" id="{04E1F7B7-C592-4BEC-934F-0B7E27C67C72}">
    <text>1.00 Réc 12:30 HRM NON OK</text>
  </threadedComment>
  <threadedComment ref="H126" dT="2024-02-05T12:47:38.26" personId="{1D4E5FD9-AD70-4D51-9D0D-3307C388B641}" id="{174F6DBC-5A40-40E4-A830-943DE9F90CBE}" parentId="{04E1F7B7-C592-4BEC-934F-0B7E27C67C72}">
    <text>HRM OK</text>
  </threadedComment>
  <threadedComment ref="Z126" dT="2024-02-20T12:27:18.25" personId="{C20833D7-5DE2-4E82-B429-63A06E6D1EA0}" id="{15721E27-EA4C-40F4-8D43-225E3BDAF41E}">
    <text>2.00 Réc à 14:00 HRM OK</text>
  </threadedComment>
  <threadedComment ref="O127" dT="2024-01-15T12:38:22.08" personId="{1D4E5FD9-AD70-4D51-9D0D-3307C388B641}" id="{86E92034-26A2-4AF6-9082-8F74F9C693C2}">
    <text>Démonstration &amp; Brief BM20 Eleves HENALLUX</text>
  </threadedComment>
  <threadedComment ref="Y127" dT="2024-02-15T14:31:00.63" personId="{1D4E5FD9-AD70-4D51-9D0D-3307C388B641}" id="{ACA21F24-F325-4D04-B6D7-04CA0A60B553}">
    <text>REPRISE EN FORCE</text>
  </threadedComment>
  <threadedComment ref="AC128" dT="2024-02-22T07:44:55.09" personId="{C20833D7-5DE2-4E82-B429-63A06E6D1EA0}" id="{447FEB5C-5E44-4869-B3BE-74A301FA4239}">
    <text>3.50 Réc à 12:30 HRM OK</text>
  </threadedComment>
  <threadedComment ref="AH128" dT="2024-02-28T12:21:18.55" personId="{C20833D7-5DE2-4E82-B429-63A06E6D1EA0}" id="{132FC8BD-48BA-4ED5-81FF-80D67D438B2A}">
    <text>2.00 Réc à 14:00 HRM OK</text>
  </threadedComment>
  <threadedComment ref="H132" dT="2024-02-02T06:51:31.07" personId="{C20833D7-5DE2-4E82-B429-63A06E6D1EA0}" id="{2B5BCD75-285A-49B9-95A2-D4FD6BBECD30}">
    <text>3.00 Réc à 12:30 HRM OK</text>
  </threadedComment>
  <threadedComment ref="V132" dT="2024-02-16T07:05:23.39" personId="{C20833D7-5DE2-4E82-B429-63A06E6D1EA0}" id="{95320401-102D-46C9-912D-A336FBE6A321}">
    <text>3.00 Réc à 12:30 HRM OK</text>
  </threadedComment>
  <threadedComment ref="AC132" dT="2024-02-20T06:36:24.84" personId="{C20833D7-5DE2-4E82-B429-63A06E6D1EA0}" id="{E807D9AB-B15F-47F3-A351-174E324105B3}">
    <text>3.00 Réc à 12:00 HRM OK</text>
  </threadedComment>
  <threadedComment ref="S133" dT="2024-01-19T08:29:34.71" personId="{1D4E5FD9-AD70-4D51-9D0D-3307C388B641}" id="{906B19AA-228D-4029-BE5B-AB972A544144}">
    <text>AMT à 08:40</text>
  </threadedComment>
  <threadedComment ref="T133" dT="2024-01-23T12:09:27.53" personId="{C20833D7-5DE2-4E82-B429-63A06E6D1EA0}" id="{57DF7406-933D-4D16-A31A-84E361066218}">
    <text>14 JC HRM OK</text>
  </threadedComment>
  <threadedComment ref="H134" dT="2024-02-02T06:52:35.96" personId="{C20833D7-5DE2-4E82-B429-63A06E6D1EA0}" id="{9F2F448A-0D3E-4A2A-B3BA-111B7C493243}">
    <text>1.00 Réc à 15:00 HRM OK</text>
  </threadedComment>
  <threadedComment ref="L134" dT="2024-02-06T07:57:43.82" personId="{C20833D7-5DE2-4E82-B429-63A06E6D1EA0}" id="{67F8AD69-A4BA-41C7-BE38-A4D50857F808}">
    <text>0.50 Réc à 15:30 HRM OK</text>
  </threadedComment>
  <threadedComment ref="R134" dT="2024-02-12T07:08:09.85" personId="{C20833D7-5DE2-4E82-B429-63A06E6D1EA0}" id="{77B21FF8-6DF0-41EB-91E2-97A0280998E3}">
    <text xml:space="preserve">1.50 Réc à 14:30 HRM OK </text>
  </threadedComment>
  <threadedComment ref="S134" dT="2024-02-13T06:53:30.26" personId="{C20833D7-5DE2-4E82-B429-63A06E6D1EA0}" id="{FF35FBE6-19E2-4FC0-8688-696D22DA3E01}">
    <text>1.00 Réc à 15:00 HRM OK</text>
  </threadedComment>
  <threadedComment ref="AK134" dT="2024-02-29T08:05:44.11" personId="{1D4E5FD9-AD70-4D51-9D0D-3307C388B641}" id="{24145FF2-15D3-4497-BD61-C6E640F1972F}">
    <text>0,50 HRM OK à 15:30</text>
  </threadedComment>
  <threadedComment ref="AB135" dT="2024-02-21T12:07:50.45" personId="{C20833D7-5DE2-4E82-B429-63A06E6D1EA0}" id="{66145363-FF0E-4125-B0DF-031C9D5B1C0E}">
    <text>1 DS Dépt HRM OK</text>
  </threadedComment>
  <threadedComment ref="AK136" dT="2024-02-29T12:42:52.63" personId="{1D4E5FD9-AD70-4D51-9D0D-3307C388B641}" id="{59EC9B7A-B55E-4A29-BF48-E66B8D5B0BA9}">
    <text>2,00 HRM OK à 14:30</text>
  </threadedComment>
  <threadedComment ref="H138" dT="2024-02-01T07:16:41.59" personId="{C20833D7-5DE2-4E82-B429-63A06E6D1EA0}" id="{0B17501F-6B47-4742-B164-D1ED752E4FA4}">
    <text>2.50 Réc à 13:00 HRM OK</text>
  </threadedComment>
  <threadedComment ref="L139" dT="2024-02-01T11:56:56.53" personId="{C20833D7-5DE2-4E82-B429-63A06E6D1EA0}" id="{1AC0BDB9-32EC-42A0-A855-7FED32DFB3D7}">
    <text>1 JC HRM OK</text>
  </threadedComment>
  <threadedComment ref="O139" dT="2024-02-08T11:53:52.56" personId="{C20833D7-5DE2-4E82-B429-63A06E6D1EA0}" id="{E1A1F494-847C-4E90-B46F-ED1A37331FDB}">
    <text>7.60 Réc HRM OK</text>
  </threadedComment>
  <threadedComment ref="R139" dT="2023-11-28T07:19:19.45" personId="{68E4EB75-2E06-4BF2-B8CC-A06705F02815}" id="{AB8019F0-3BAF-4837-A947-898AB18C4E51}">
    <text xml:space="preserve">Formation technifutur ctl visuel soudage </text>
  </threadedComment>
  <threadedComment ref="G140" dT="2024-02-01T07:18:12.77" personId="{C20833D7-5DE2-4E82-B429-63A06E6D1EA0}" id="{F51DE0C7-352B-4BE1-9426-EE941221E5F4}">
    <text>1.00 Réc à 14:30 HRM OK</text>
  </threadedComment>
  <threadedComment ref="H140" dT="2024-02-02T06:53:27.40" personId="{C20833D7-5DE2-4E82-B429-63A06E6D1EA0}" id="{1C32BB1B-2733-40C9-93DF-50AB6B99EC19}">
    <text>1.00 Réc à 14:30 HRM OK</text>
  </threadedComment>
  <threadedComment ref="AC140" dT="2024-02-23T12:06:16.13" personId="{C20833D7-5DE2-4E82-B429-63A06E6D1EA0}" id="{3B025F91-B4EB-4160-8231-F169E98910AC}">
    <text>2.00Réc à 13:30 HRM OK</text>
  </threadedComment>
  <threadedComment ref="V141" dT="2024-02-15T12:10:57.51" personId="{C20833D7-5DE2-4E82-B429-63A06E6D1EA0}" id="{94C28F26-E9B0-48C1-A228-2A15F4A25738}">
    <text>1 DS Dépt GRM OK</text>
  </threadedComment>
  <threadedComment ref="L143" dT="2024-01-11T08:51:49.38" personId="{1D4E5FD9-AD70-4D51-9D0D-3307C388B641}" id="{0002D861-3506-478C-9D1D-1AEC0F483469}">
    <text>1 FC HRM OK</text>
  </threadedComment>
  <threadedComment ref="R143" dT="2023-11-28T07:19:19.45" personId="{68E4EB75-2E06-4BF2-B8CC-A06705F02815}" id="{C0CC1152-6BCA-426C-84DC-8A34835F4DD8}">
    <text xml:space="preserve">Formation technifutur ctl visuel soudage </text>
  </threadedComment>
  <threadedComment ref="AG143" dT="2024-01-24T07:29:23.18" personId="{C20833D7-5DE2-4E82-B429-63A06E6D1EA0}" id="{C8BB7624-B3C1-4216-B5EE-D386F4AAD76D}">
    <text>4 JC HRM OK</text>
  </threadedComment>
  <threadedComment ref="M144" dT="2024-02-05T12:30:38.34" personId="{C20833D7-5DE2-4E82-B429-63A06E6D1EA0}" id="{0765CA46-89C3-4F10-AB59-DA628545E287}">
    <text>VS à 14:00 HRM OK
Doc NON OK</text>
  </threadedComment>
  <threadedComment ref="G145" dT="2024-01-31T09:22:24.05" personId="{1D4E5FD9-AD70-4D51-9D0D-3307C388B641}" id="{6CE18614-C8F8-4A7C-A895-3CB88A881F94}">
    <text>REPRISE EN FORCE</text>
  </threadedComment>
  <threadedComment ref="V145" dT="2024-02-15T12:10:57.51" personId="{C20833D7-5DE2-4E82-B429-63A06E6D1EA0}" id="{D811C187-5288-4034-89C2-8AD434AA48E7}">
    <text>1 DS Dépt GRM OK</text>
  </threadedComment>
  <threadedComment ref="O146" dT="2024-02-09T11:48:00.84" personId="{C20833D7-5DE2-4E82-B429-63A06E6D1EA0}" id="{9C754A68-B28A-41C7-95AE-AC07F2A77754}">
    <text>2.00 Réc à 14:00 HRM OK</text>
  </threadedComment>
  <threadedComment ref="U149" dT="2024-02-15T07:05:42.92" personId="{C20833D7-5DE2-4E82-B429-63A06E6D1EA0}" id="{B3FA2447-AC29-495A-AD6D-86F229D39FDA}">
    <text>0.33 Réc à 07:00 HRM OK</text>
  </threadedComment>
  <threadedComment ref="AK149" dT="2024-02-21T14:32:53.77" personId="{1D4E5FD9-AD70-4D51-9D0D-3307C388B641}" id="{54555B86-5C92-4C0C-BD58-9348FFB3B2BF}">
    <text>Programme Instruction à 10:30</text>
  </threadedComment>
  <threadedComment ref="T150" dT="2024-02-13T07:00:02.89" personId="{C20833D7-5DE2-4E82-B429-63A06E6D1EA0}" id="{064CF3AB-9D63-4055-96C8-87EFAF4E70CD}">
    <text>0.50 Réc à 15:00 HRM OK</text>
  </threadedComment>
  <threadedComment ref="Z150" dT="2024-02-20T12:29:31.33" personId="{C20833D7-5DE2-4E82-B429-63A06E6D1EA0}" id="{CF2FE764-B0C2-415D-9A47-A1724F80549B}">
    <text>1.00 Réc à 14:30 HRM OK</text>
  </threadedComment>
  <threadedComment ref="AC150" dT="2024-02-23T12:08:09.11" personId="{C20833D7-5DE2-4E82-B429-63A06E6D1EA0}" id="{E6EF1610-BD9C-42D6-AFC2-D74427BB2986}">
    <text>3.00 Réc à 12:30 HRM OK</text>
  </threadedComment>
  <threadedComment ref="AF150" dT="2024-02-26T07:51:09.37" personId="{C20833D7-5DE2-4E82-B429-63A06E6D1EA0}" id="{7AFF2DB5-B509-4B38-B8B1-021FC6254721}">
    <text>0.50 Réc à 15:00 HRM OK</text>
  </threadedComment>
  <threadedComment ref="L151" dT="2023-12-21T07:54:44.08" personId="{C20833D7-5DE2-4E82-B429-63A06E6D1EA0}" id="{BABD86CB-3BE0-4B64-8C5A-92BDCE44EE86}">
    <text>4 JC HRM ??</text>
  </threadedComment>
  <threadedComment ref="L151" dT="2024-01-03T14:31:10.02" personId="{1D4E5FD9-AD70-4D51-9D0D-3307C388B641}" id="{BB7A8AC5-B600-4232-90AD-825CC45A9775}" parentId="{BABD86CB-3BE0-4B64-8C5A-92BDCE44EE86}">
    <text>HRM OK</text>
  </threadedComment>
  <threadedComment ref="R151" dT="2024-02-12T07:18:18.31" personId="{C20833D7-5DE2-4E82-B429-63A06E6D1EA0}" id="{6511EB70-1D65-46AA-A028-A0255D55D1F3}">
    <text>0.50 Réc à 07:00 HRM OK</text>
  </threadedComment>
  <threadedComment ref="Y151" dT="2024-02-19T06:51:58.58" personId="{C20833D7-5DE2-4E82-B429-63A06E6D1EA0}" id="{45DC5ADB-BF64-4416-87C0-E5607974AFC1}">
    <text>0.50 Réc à 07:00 HRM OK</text>
  </threadedComment>
  <threadedComment ref="AB151" dT="2024-02-22T06:58:14.47" personId="{C20833D7-5DE2-4E82-B429-63A06E6D1EA0}" id="{1D5FDCAC-ADE1-4327-9CB6-885D49603895}">
    <text>1 JC HRM OK</text>
  </threadedComment>
  <threadedComment ref="M153" dT="2024-02-07T07:05:42.57" personId="{C20833D7-5DE2-4E82-B429-63A06E6D1EA0}" id="{77446269-F869-4946-B5FF-0D43B9DEFBD5}">
    <text>0.25 Réc à 07:00 HRM OK</text>
  </threadedComment>
  <threadedComment ref="H155" dT="2024-02-02T07:24:37.96" personId="{C20833D7-5DE2-4E82-B429-63A06E6D1EA0}" id="{20477139-50F8-4DE7-BB26-1E0DE70D1CE0}">
    <text>1.00 Réc à 07:00 + 0.50 Réc à 09:00 HRM NON OK</text>
  </threadedComment>
  <threadedComment ref="H155" dT="2024-02-05T08:37:42.49" personId="{1D4E5FD9-AD70-4D51-9D0D-3307C388B641}" id="{9BF29755-2093-4076-98D2-C7F12DE0F23D}" parentId="{20477139-50F8-4DE7-BB26-1E0DE70D1CE0}">
    <text>HRM OK</text>
  </threadedComment>
  <threadedComment ref="K155" dT="2024-02-05T07:11:18.34" personId="{C20833D7-5DE2-4E82-B429-63A06E6D1EA0}" id="{F87239A4-6775-454A-9321-316D8A0DB130}">
    <text>1 JC HRM OK</text>
  </threadedComment>
  <threadedComment ref="L155" dT="2024-02-06T07:59:25.20" personId="{C20833D7-5DE2-4E82-B429-63A06E6D1EA0}" id="{29D24741-61E3-46C0-8EB2-63F509E5252E}">
    <text>0.50 Réc à 11:30 HRM OK</text>
  </threadedComment>
  <threadedComment ref="M155" dT="2024-02-07T07:03:49.39" personId="{C20833D7-5DE2-4E82-B429-63A06E6D1EA0}" id="{BDF4445A-BE4E-46F9-95D0-81D5ECE69B42}">
    <text>0.50 Réc à 11:30 HRM OK</text>
  </threadedComment>
  <threadedComment ref="N155" dT="2024-02-07T07:03:49.39" personId="{C20833D7-5DE2-4E82-B429-63A06E6D1EA0}" id="{CAA92C5B-EF30-4D12-8415-38BD871533C2}">
    <text>1.00 Réc à 07:00 HRM NON OK HRM OK</text>
  </threadedComment>
  <threadedComment ref="N155" dT="2024-02-08T09:11:27.89" personId="{1D4E5FD9-AD70-4D51-9D0D-3307C388B641}" id="{04D40A56-5AEA-47FC-8555-7EC23CC42FEB}" parentId="{CAA92C5B-EF30-4D12-8415-38BD871533C2}">
    <text>HRM OK</text>
  </threadedComment>
  <threadedComment ref="R155" dT="2024-02-12T07:19:07.18" personId="{C20833D7-5DE2-4E82-B429-63A06E6D1EA0}" id="{04FE7B7E-25DA-4F61-8E6A-23C8B7DCCD8A}">
    <text>0.50 Réc à 11:30 HRM OK</text>
  </threadedComment>
  <threadedComment ref="S155" dT="2024-02-13T07:01:12.50" personId="{C20833D7-5DE2-4E82-B429-63A06E6D1EA0}" id="{068B2F9C-8E10-494C-BABF-DC685772B72E}">
    <text>0.50 Réc à 11:30 HRM OK</text>
  </threadedComment>
  <threadedComment ref="T155" dT="2024-02-13T07:01:12.50" personId="{C20833D7-5DE2-4E82-B429-63A06E6D1EA0}" id="{209B321F-DE77-4D31-A770-F1AD579AFE89}">
    <text>0.50 Réc à 11:30 HRM OK</text>
  </threadedComment>
  <threadedComment ref="U155" dT="2024-02-13T07:01:12.50" personId="{C20833D7-5DE2-4E82-B429-63A06E6D1EA0}" id="{7AB6A859-FEA8-4D6B-821F-16FF3DF9A195}">
    <text>0.50 Réc à 11:30 HRM OK</text>
  </threadedComment>
  <threadedComment ref="V155" dT="2024-02-13T07:01:12.50" personId="{C20833D7-5DE2-4E82-B429-63A06E6D1EA0}" id="{15E757B7-8B5A-4CF9-8A1D-FF94DF642768}">
    <text>0.50 Réc à 11:30 HRM OK</text>
  </threadedComment>
  <threadedComment ref="AF155" dT="2024-02-13T07:01:12.50" personId="{C20833D7-5DE2-4E82-B429-63A06E6D1EA0}" id="{EFF1292E-AE8A-4F7E-B463-20B796BD38F0}">
    <text>0.50 Réc à 11:30 HRM OK</text>
  </threadedComment>
  <threadedComment ref="AG155" dT="2024-02-13T07:01:12.50" personId="{C20833D7-5DE2-4E82-B429-63A06E6D1EA0}" id="{6609CB64-6F58-41B9-BDA3-58E939665704}">
    <text>0.50 Réc à 11:30 HRM OK</text>
  </threadedComment>
  <threadedComment ref="AH155" dT="2024-02-28T07:28:43.08" personId="{1D4E5FD9-AD70-4D51-9D0D-3307C388B641}" id="{979BDFFB-5FF4-4AD1-AA7D-9F5886F77E6E}">
    <text>0,50 HRM OK à 11:30</text>
  </threadedComment>
  <threadedComment ref="G156" dT="2024-02-01T07:46:24.82" personId="{C20833D7-5DE2-4E82-B429-63A06E6D1EA0}" id="{5BC016E4-F2F6-49E3-B21A-84DE286A4FDA}">
    <text>VS à 14:00 HRM OK 
DOC NOBN OK</text>
  </threadedComment>
  <threadedComment ref="M156" dT="2024-02-07T07:04:38.52" personId="{C20833D7-5DE2-4E82-B429-63A06E6D1EA0}" id="{157801FD-0A9D-424E-93C2-D9EB59EFBFCC}">
    <text>1.00 Réc à 14:30 HRM OK</text>
  </threadedComment>
  <threadedComment ref="O156" dT="2024-02-09T12:21:10.83" personId="{C20833D7-5DE2-4E82-B429-63A06E6D1EA0}" id="{10ED2893-136F-4F62-8725-3F292E2144B9}">
    <text>1.00 Réc à 12:30 HRM OK</text>
  </threadedComment>
  <threadedComment ref="V156" dT="2024-02-16T07:49:11.78" personId="{C20833D7-5DE2-4E82-B429-63A06E6D1EA0}" id="{6ACD5A2A-EDA1-46CA-AC8C-D5EDBE32C747}">
    <text>1.00 Réc à 14:30 HRM OK</text>
  </threadedComment>
  <threadedComment ref="AK156" dT="2024-02-29T08:24:07.92" personId="{1D4E5FD9-AD70-4D51-9D0D-3307C388B641}" id="{75DFF1C7-41DE-4C55-89B2-40BEC92E6655}">
    <text>1/2 JC HRM OK</text>
  </threadedComment>
  <threadedComment ref="AK157" dT="2024-02-20T08:21:59.37" personId="{1D4E5FD9-AD70-4D51-9D0D-3307C388B641}" id="{67B97114-7DD2-47EC-8D92-9FA71F703529}">
    <text>REPRISE EN FORCE</text>
  </threadedComment>
  <threadedComment ref="K159" dT="2024-02-05T12:28:02.81" personId="{C20833D7-5DE2-4E82-B429-63A06E6D1EA0}" id="{60B43543-A4D9-4038-95C3-F5EEC81CF93E}">
    <text>0.50 Réc à 09:00 HRM OK</text>
  </threadedComment>
  <threadedComment ref="S160" dT="2024-02-13T07:02:06.53" personId="{C20833D7-5DE2-4E82-B429-63A06E6D1EA0}" id="{6764708E-FF3C-49AB-B8C5-AFCCCB172160}">
    <text>1/2 JC HRM OK</text>
  </threadedComment>
  <threadedComment ref="T160" dT="2024-02-14T12:47:55.18" personId="{1D4E5FD9-AD70-4D51-9D0D-3307C388B641}" id="{9308CCE4-9BA0-4AC9-80ED-742DBD7C6479}">
    <text>1,50 HRM OK 14:00</text>
  </threadedComment>
  <threadedComment ref="Y160" dT="2024-02-19T06:50:54.85" personId="{C20833D7-5DE2-4E82-B429-63A06E6D1EA0}" id="{66A66045-8E73-4B72-AB51-74793F3768F6}">
    <text>0.75 Réc à 14:45 HRM OK</text>
  </threadedComment>
  <threadedComment ref="Z160" dT="2024-02-20T07:22:09.67" personId="{C20833D7-5DE2-4E82-B429-63A06E6D1EA0}" id="{A62485B4-7258-447E-A3C1-0EBCAEDC08DE}">
    <text>1.50 Réc à 14:00 HRM OK</text>
  </threadedComment>
  <threadedComment ref="AA160" dT="2024-02-21T12:05:00.12" personId="{C20833D7-5DE2-4E82-B429-63A06E6D1EA0}" id="{A631AA40-8C90-46BD-A222-A5A73D0C41EA}">
    <text>0.75 Réc HRM OK</text>
  </threadedComment>
  <threadedComment ref="AH160" dT="2024-02-28T07:28:24.61" personId="{1D4E5FD9-AD70-4D51-9D0D-3307C388B641}" id="{A4ACB9B9-8A4A-4D58-891E-7C36AF054201}">
    <text>1/2 JC HRM OK</text>
  </threadedComment>
  <threadedComment ref="H167" dT="2024-02-01T11:43:14.02" personId="{C20833D7-5DE2-4E82-B429-63A06E6D1EA0}" id="{092A4829-AE58-4F0D-A64F-4FC489777807}">
    <text>1 JC HRM OK</text>
  </threadedComment>
  <threadedComment ref="AG167" dT="2024-02-22T06:46:27.87" personId="{C20833D7-5DE2-4E82-B429-63A06E6D1EA0}" id="{314769B9-4F8F-45D3-8F5A-F3DAA5846FC8}">
    <text>1 JC HRM Ok</text>
  </threadedComment>
  <threadedComment ref="O168" dT="2024-02-09T07:15:26.99" personId="{C20833D7-5DE2-4E82-B429-63A06E6D1EA0}" id="{3F654835-4CF8-4A7A-83BE-64CCC6D5E744}">
    <text>2.00 Réc à 13:30 HRM OK</text>
  </threadedComment>
  <threadedComment ref="T169" dT="2024-02-14T06:44:31.36" personId="{C20833D7-5DE2-4E82-B429-63A06E6D1EA0}" id="{FCE4D0D8-6B32-47D4-AFF6-1251576A9D6B}">
    <text>VS à 07:30 HRM NON OK
Doc NON OK</text>
  </threadedComment>
  <threadedComment ref="T169" dT="2024-02-15T09:54:45.86" personId="{1D4E5FD9-AD70-4D51-9D0D-3307C388B641}" id="{22576BC0-AAC8-4ADE-A2C4-CCBB2A2AAB84}" parentId="{FCE4D0D8-6B32-47D4-AFF6-1251576A9D6B}">
    <text>DOC + HRM OK</text>
  </threadedComment>
  <threadedComment ref="Z169" dT="2024-02-19T09:02:21.82" personId="{C20833D7-5DE2-4E82-B429-63A06E6D1EA0}" id="{5ABCC201-7B3F-4F61-98F4-AFBAB2535741}">
    <text>1 JC HRM NON OK</text>
  </threadedComment>
  <threadedComment ref="Z169" dT="2024-02-21T08:40:50.12" personId="{1D4E5FD9-AD70-4D51-9D0D-3307C388B641}" id="{78D00B74-C80B-4C1E-A7EF-0AF8381BA6C4}" parentId="{5ABCC201-7B3F-4F61-98F4-AFBAB2535741}">
    <text>HRM OK</text>
  </threadedComment>
  <threadedComment ref="V170" dT="2024-02-16T07:52:09.69" personId="{C20833D7-5DE2-4E82-B429-63A06E6D1EA0}" id="{2B4F30F3-8511-4D37-B62B-5E4A0F4E6546}">
    <text>0.50 Réc à 15:30 HRM OK</text>
  </threadedComment>
  <threadedComment ref="AG170" dT="2024-02-27T06:52:30.77" personId="{C20833D7-5DE2-4E82-B429-63A06E6D1EA0}" id="{6BBBA5C6-2504-4E59-AB5C-A40599751491}">
    <text>0.50 Réc à 15:30 HRM NON OK</text>
  </threadedComment>
  <threadedComment ref="AG170" dT="2024-02-27T14:30:18.51" personId="{1D4E5FD9-AD70-4D51-9D0D-3307C388B641}" id="{19BEAF44-6FCB-4D79-87B7-394BF3BDA30F}" parentId="{6BBBA5C6-2504-4E59-AB5C-A40599751491}">
    <text>HRM OK</text>
  </threadedComment>
  <threadedComment ref="AF173" dT="2024-02-14T09:51:24.67" personId="{1D4E5FD9-AD70-4D51-9D0D-3307C388B641}" id="{50C1B056-FD65-40DB-9EE9-4E5198E1B7D9}">
    <text>REPRISE EN FORCE</text>
  </threadedComment>
  <threadedComment ref="AH173" dT="2023-12-06T09:55:28.18" personId="{1D4E5FD9-AD70-4D51-9D0D-3307C388B641}" id="{8E3C010B-E714-4627-931F-26871802B2C6}">
    <text>Fmn Technifutur Brasage/soudure</text>
  </threadedComment>
  <threadedComment ref="H174" dT="2024-02-02T11:42:11.90" personId="{C20833D7-5DE2-4E82-B429-63A06E6D1EA0}" id="{A74AE698-09CA-4C5E-8B29-C7BB8460BC3D}">
    <text>4.50 Réc à 11:00 HRM OK</text>
  </threadedComment>
  <threadedComment ref="L174" dT="2024-02-06T12:09:05.82" personId="{C20833D7-5DE2-4E82-B429-63A06E6D1EA0}" id="{71AF8A3C-3259-43D7-864E-931285FA7459}">
    <text xml:space="preserve">0.50 Réc à 15:00 HRM NON OK
</text>
  </threadedComment>
  <threadedComment ref="L174" dT="2024-02-06T13:23:07.45" personId="{1D4E5FD9-AD70-4D51-9D0D-3307C388B641}" id="{722E8810-F70D-494A-9A9A-B099C3751307}" parentId="{71AF8A3C-3259-43D7-864E-931285FA7459}">
    <text>HRM OK</text>
  </threadedComment>
  <threadedComment ref="M174" dT="2024-02-07T12:44:10.76" personId="{1D4E5FD9-AD70-4D51-9D0D-3307C388B641}" id="{3FE8DBDE-4650-43C2-B495-374F076C69D8}">
    <text>1/2 JC HRM OK</text>
  </threadedComment>
  <threadedComment ref="U175" dT="2024-02-14T09:38:24.98" personId="{1D4E5FD9-AD70-4D51-9D0D-3307C388B641}" id="{B884D869-6D1E-4963-A8C4-BBDE31E49F54}">
    <text>Mis Course Ori à Champion</text>
  </threadedComment>
  <threadedComment ref="V175" dT="2024-02-16T07:54:27.32" personId="{C20833D7-5DE2-4E82-B429-63A06E6D1EA0}" id="{2950DFDF-BEDC-48DE-B7E0-050B614F3227}">
    <text>1 JC HRM OK</text>
  </threadedComment>
  <threadedComment ref="AF175" dT="2024-02-20T08:25:25.24" personId="{1D4E5FD9-AD70-4D51-9D0D-3307C388B641}" id="{DAC628B0-6060-4935-B7CE-9488703999D7}">
    <text>1 JC HRM OK</text>
  </threadedComment>
  <threadedComment ref="AH175" dT="2023-12-06T09:55:28.18" personId="{1D4E5FD9-AD70-4D51-9D0D-3307C388B641}" id="{BEADEA08-7C43-4DF6-B815-4F29FA8F9EFB}">
    <text>Fmn Technifutur Brasage/soudure</text>
  </threadedComment>
  <threadedComment ref="Y176" dT="2024-02-19T11:17:20.73" personId="{C20833D7-5DE2-4E82-B429-63A06E6D1EA0}" id="{B11EB225-8277-45E4-B88F-310F5DBCBDF0}">
    <text>0.50 Réc à 16:00 HRM NON OK</text>
  </threadedComment>
  <threadedComment ref="Y176" dT="2024-02-20T08:23:09.54" personId="{1D4E5FD9-AD70-4D51-9D0D-3307C388B641}" id="{EA657AE2-C3FF-414A-B142-A21572542BC3}" parentId="{B11EB225-8277-45E4-B88F-310F5DBCBDF0}">
    <text>HRM OK</text>
  </threadedComment>
  <threadedComment ref="AA176" dT="2024-02-21T08:39:09.50" personId="{1D4E5FD9-AD70-4D51-9D0D-3307C388B641}" id="{A34DF35C-C40A-4E98-BCDD-7948EEB9428E}">
    <text>1/2 JC HRM OK</text>
  </threadedComment>
  <threadedComment ref="AB176" dT="2024-02-22T11:24:49.71" personId="{C20833D7-5DE2-4E82-B429-63A06E6D1EA0}" id="{16478CD8-C205-4666-9331-720F6B808280}">
    <text>1/2 JC HRM OK</text>
  </threadedComment>
  <threadedComment ref="AC176" dT="2024-02-22T11:24:49.71" personId="{C20833D7-5DE2-4E82-B429-63A06E6D1EA0}" id="{F81B1DB4-9996-4ADE-9A54-891E78EE4ACF}">
    <text>1/2 JC HRM OK</text>
  </threadedComment>
  <threadedComment ref="N177" dT="2024-02-08T07:13:29.99" personId="{C20833D7-5DE2-4E82-B429-63A06E6D1EA0}" id="{223892DB-B9C9-420C-8C03-01DDBE930E4D}">
    <text>7.60 Réc HRM OK</text>
  </threadedComment>
  <threadedComment ref="U177" dT="2024-02-14T09:38:24.98" personId="{1D4E5FD9-AD70-4D51-9D0D-3307C388B641}" id="{0CF35711-FB86-4A04-9BF2-52E3448C5437}">
    <text>Mis Course Ori à Champion</text>
  </threadedComment>
  <threadedComment ref="Z177" dT="2024-02-20T08:00:26.30" personId="{C20833D7-5DE2-4E82-B429-63A06E6D1EA0}" id="{C7C6E994-A75E-446B-98F7-056678E56C3B}">
    <text>7.60 Réc HRM OK</text>
  </threadedComment>
  <threadedComment ref="AK177" dT="2024-02-26T11:26:21.50" personId="{C20833D7-5DE2-4E82-B429-63A06E6D1EA0}" id="{E215DF2B-AAAD-4547-B5D6-5CE45D809B72}">
    <text>1 DS Dépt HRM OK</text>
  </threadedComment>
  <threadedComment ref="AA178" dT="2024-02-21T11:51:41.86" personId="{C20833D7-5DE2-4E82-B429-63A06E6D1EA0}" id="{EB074A51-5BD1-40AF-B9E2-3B4E1D5C94DA}">
    <text>3.00 Réc HRM OKI</text>
  </threadedComment>
  <threadedComment ref="AG179" dT="2024-02-22T11:26:20.47" personId="{C20833D7-5DE2-4E82-B429-63A06E6D1EA0}" id="{27ADF5E2-24E1-42B9-82BC-173EEAE7F323}">
    <text>1 DS Dépt HRM NON OK</text>
  </threadedComment>
  <threadedComment ref="AG179" dT="2024-02-22T13:04:22.01" personId="{1D4E5FD9-AD70-4D51-9D0D-3307C388B641}" id="{73C983E9-C088-4367-BAB4-60695EC9B6FB}" parentId="{27ADF5E2-24E1-42B9-82BC-173EEAE7F323}">
    <text xml:space="preserve">DS Normale HRM OK </text>
  </threadedComment>
  <threadedComment ref="AK179" dT="2024-02-28T07:47:04.25" personId="{1D4E5FD9-AD70-4D51-9D0D-3307C388B641}" id="{C999B6D2-7AE7-41AB-AFF5-5DAAE769C982}">
    <text>1 DS Dept HRM OK</text>
  </threadedComment>
  <threadedComment ref="T180" dT="2024-02-14T12:05:38.78" personId="{1D4E5FD9-AD70-4D51-9D0D-3307C388B641}" id="{1E2CB50D-A139-4ADF-B3DF-D75DBE72C5B0}">
    <text>1/2 DS Normale HRM OK</text>
  </threadedComment>
  <threadedComment ref="AA180" dT="2024-02-21T11:52:59.46" personId="{C20833D7-5DE2-4E82-B429-63A06E6D1EA0}" id="{BCD46E80-621E-4EC1-B786-4EC1F4218449}">
    <text>1/2 DS Dépt HRM OK</text>
  </threadedComment>
  <threadedComment ref="AH180" dT="2024-02-28T07:46:47.09" personId="{1D4E5FD9-AD70-4D51-9D0D-3307C388B641}" id="{C2C0842F-F31C-4F80-AEB4-BEB569079A86}">
    <text>1/2 DS Dept HRM OK</text>
  </threadedComment>
  <threadedComment ref="K181" dT="2024-01-04T13:12:26.93" personId="{1D4E5FD9-AD70-4D51-9D0D-3307C388B641}" id="{82004649-0433-4F5B-A058-096DBEDFADD6}">
    <text>REPRISE EN FORCE</text>
  </threadedComment>
  <threadedComment ref="K183" dT="2024-02-05T06:59:37.97" personId="{C20833D7-5DE2-4E82-B429-63A06E6D1EA0}" id="{8B9B4719-2185-47B2-AA44-067CD2FFFD2B}">
    <text>1 JC HRM OK</text>
  </threadedComment>
  <threadedComment ref="AA183" dT="2024-02-21T08:35:05.00" personId="{1D4E5FD9-AD70-4D51-9D0D-3307C388B641}" id="{FF535EC1-0E11-4FF2-BF62-E789361ACCC4}">
    <text>1 JC HRM OK</text>
  </threadedComment>
  <threadedComment ref="AB183" dT="2024-02-22T13:07:22.75" personId="{1D4E5FD9-AD70-4D51-9D0D-3307C388B641}" id="{9E3D695F-92E8-4AE3-9C7F-E9BCB9BED0E2}">
    <text>2,50 HRM OK à 07:30</text>
  </threadedComment>
  <threadedComment ref="AF183" dT="2024-02-26T07:54:32.03" personId="{C20833D7-5DE2-4E82-B429-63A06E6D1EA0}" id="{8D6C6449-5E37-47D7-A86B-A9FCDCA91557}">
    <text>VS HRM NON OK
DOC NON OK</text>
  </threadedComment>
  <threadedComment ref="AF183" dT="2024-03-13T08:54:56.31" personId="{1D4E5FD9-AD70-4D51-9D0D-3307C388B641}" id="{57DE6098-9681-4E5C-AFE4-D0C8406BB902}" parentId="{8D6C6449-5E37-47D7-A86B-A9FCDCA91557}">
    <text>HRM OK</text>
  </threadedComment>
  <threadedComment ref="G184" dT="2024-02-01T11:45:22.86" personId="{C20833D7-5DE2-4E82-B429-63A06E6D1EA0}" id="{F2975293-4B95-41DB-8096-8312FE0CFE44}">
    <text>VS à 11:30 HRM OK
Doc NON OK</text>
  </threadedComment>
  <threadedComment ref="G184" dT="2024-02-01T14:14:33.31" personId="{1D4E5FD9-AD70-4D51-9D0D-3307C388B641}" id="{E4B3223D-B442-47B7-81F8-0C59A546C06E}" parentId="{F2975293-4B95-41DB-8096-8312FE0CFE44}">
    <text>HRM OK</text>
  </threadedComment>
  <threadedComment ref="O184" dT="2024-02-09T11:25:20.07" personId="{C20833D7-5DE2-4E82-B429-63A06E6D1EA0}" id="{7EBDF597-AA4D-462A-B5A3-63BB0EF415A8}">
    <text>3.50 Réc HRM OK</text>
  </threadedComment>
  <threadedComment ref="O186" dT="2024-02-07T12:40:14.96" personId="{1D4E5FD9-AD70-4D51-9D0D-3307C388B641}" id="{E6FDC054-37BF-43CD-BD85-47B9E9D10194}">
    <text>4,00 HRM OK à 12:00</text>
  </threadedComment>
  <threadedComment ref="AA186" dT="2024-02-21T14:48:28.88" personId="{1D4E5FD9-AD70-4D51-9D0D-3307C388B641}" id="{2F2EC710-0CBF-4EB1-AB85-5AAFE06C155F}">
    <text>4,00 HRM OK à 12:30</text>
  </threadedComment>
  <threadedComment ref="L188" dT="2024-02-06T09:50:09.13" personId="{1D4E5FD9-AD70-4D51-9D0D-3307C388B641}" id="{BF6B470B-7DA6-48A7-A0B8-94B3A68B73EF}">
    <text>1/2 JC HRM OK</text>
  </threadedComment>
  <threadedComment ref="T188" dT="2024-02-14T12:15:22.83" personId="{1D4E5FD9-AD70-4D51-9D0D-3307C388B641}" id="{B3D24318-E952-448B-AF8E-23299027F171}">
    <text>1/2 J Epar Tps HRM OK</text>
  </threadedComment>
  <threadedComment ref="AB189" dT="2024-02-22T07:15:14.29" personId="{C20833D7-5DE2-4E82-B429-63A06E6D1EA0}" id="{00746128-7E46-474C-BD8F-2DE0B5F6397B}">
    <text>1 JC HRM NON OK</text>
  </threadedComment>
  <threadedComment ref="AB189" dT="2024-02-22T08:56:20.20" personId="{1D4E5FD9-AD70-4D51-9D0D-3307C388B641}" id="{C9D39CAB-18DB-44A1-ABA7-CE94810E604C}" parentId="{00746128-7E46-474C-BD8F-2DE0B5F6397B}">
    <text>HRM OK</text>
  </threadedComment>
  <threadedComment ref="AF189" dT="2024-02-26T12:37:58.00" personId="{1D4E5FD9-AD70-4D51-9D0D-3307C388B641}" id="{47D42CB7-3799-47A3-930D-DE7747E3572E}">
    <text>Mis Peutie</text>
  </threadedComment>
  <threadedComment ref="AH189" dT="2023-12-06T09:55:28.18" personId="{1D4E5FD9-AD70-4D51-9D0D-3307C388B641}" id="{AE6B78CD-D64B-4018-89BE-BC1B717E6D33}">
    <text>Fmn Technifutur Brasage/soudure</text>
  </threadedComment>
  <threadedComment ref="AK189" dT="2024-02-29T08:37:41.90" personId="{1D4E5FD9-AD70-4D51-9D0D-3307C388B641}" id="{BFE86AD6-8964-4CCA-85DD-6AFA4BF25B0D}">
    <text>1 JC HRM OK</text>
  </threadedComment>
  <threadedComment ref="N190" dT="2024-02-08T12:02:00.46" personId="{C20833D7-5DE2-4E82-B429-63A06E6D1EA0}" id="{5B0715C3-00BC-414D-9151-67AC19C3ADDD}">
    <text>1.00 Réc à 13:00 HRM OK</text>
  </threadedComment>
  <threadedComment ref="V190" dT="2024-02-16T11:35:40.55" personId="{C20833D7-5DE2-4E82-B429-63A06E6D1EA0}" id="{F96635DD-D713-4403-AFBE-F12A511A5570}">
    <text>2.50 Réc HRM OK</text>
  </threadedComment>
  <threadedComment ref="AA190" dT="2024-02-21T11:55:17.46" personId="{C20833D7-5DE2-4E82-B429-63A06E6D1EA0}" id="{6ED2C5CC-D04F-44FB-8431-096481CA7A3F}">
    <text>2.50 Réc HRM OK</text>
  </threadedComment>
  <threadedComment ref="AF190" dT="2024-02-29T08:38:16.89" personId="{1D4E5FD9-AD70-4D51-9D0D-3307C388B641}" id="{654214E3-D23F-4DE9-8912-6491ED57FF7A}">
    <text>2,50 HRM OK à 13:00</text>
  </threadedComment>
  <threadedComment ref="H191" dT="2024-01-25T08:03:05.39" personId="{1D4E5FD9-AD70-4D51-9D0D-3307C388B641}" id="{3D65806A-50A2-44DB-8A43-0C8DA4047AF9}">
    <text>Rôle Secouriste Zone 2</text>
  </threadedComment>
  <threadedComment ref="L191" dT="2024-02-06T08:03:02.07" personId="{C20833D7-5DE2-4E82-B429-63A06E6D1EA0}" id="{A86AEC04-73F2-4CAA-8E7D-6D89F1CFDECA}">
    <text>7.60 Réc HRM OK</text>
  </threadedComment>
  <threadedComment ref="M191" dT="2024-01-25T08:03:05.39" personId="{1D4E5FD9-AD70-4D51-9D0D-3307C388B641}" id="{A15E2BBB-8C2D-4FEA-B079-A4DDA3ABFA26}">
    <text>Rôle Secouriste Zone 2 + Zone 1</text>
  </threadedComment>
  <threadedComment ref="V191" dT="2024-02-08T08:48:04.24" personId="{1D4E5FD9-AD70-4D51-9D0D-3307C388B641}" id="{D9E453E8-BD66-4B6A-A824-E361546D0E72}">
    <text>Secouriste Zone 2</text>
  </threadedComment>
  <threadedComment ref="AC191" dT="2024-02-08T08:48:04.24" personId="{1D4E5FD9-AD70-4D51-9D0D-3307C388B641}" id="{5563D344-E69B-4444-A340-F009ABBD377A}">
    <text>Secouriste Zone 2</text>
  </threadedComment>
  <threadedComment ref="AF191" dT="2024-02-26T12:37:58.00" personId="{1D4E5FD9-AD70-4D51-9D0D-3307C388B641}" id="{02C84D8A-4E3D-4A41-8A7F-817ABB08EF79}">
    <text>Mis Peutie</text>
  </threadedComment>
  <threadedComment ref="AH191" dT="2023-12-06T09:55:28.18" personId="{1D4E5FD9-AD70-4D51-9D0D-3307C388B641}" id="{957B2DED-BBD9-422E-86C5-41A36EFB216B}">
    <text>Fmn Technifutur Brasage/soudure</text>
  </threadedComment>
  <threadedComment ref="AK191" dT="2024-02-21T14:32:53.77" personId="{1D4E5FD9-AD70-4D51-9D0D-3307C388B641}" id="{001708E7-C5E2-4E8F-BCC7-62559DAAD3AB}">
    <text>Programme Instruction à 10:30</text>
  </threadedComment>
  <threadedComment ref="S192" dT="2024-02-13T11:45:57.99" personId="{C20833D7-5DE2-4E82-B429-63A06E6D1EA0}" id="{F41B6830-9D41-4DDC-B8D4-40A3E5BAA558}">
    <text>VS ??? HRM OK
Doc OK</text>
  </threadedComment>
  <threadedComment ref="Y192" dT="2024-02-19T11:18:36.98" personId="{C20833D7-5DE2-4E82-B429-63A06E6D1EA0}" id="{D2D17483-15A0-4BF1-9DF8-0576E367969F}">
    <text>2.50 Réc à 13:00 HRM OK</text>
  </threadedComment>
  <threadedComment ref="AA192" dT="2024-02-21T11:56:06.34" personId="{C20833D7-5DE2-4E82-B429-63A06E6D1EA0}" id="{64CB8B72-BADD-4ECD-81A2-59E616A57340}">
    <text>3.00 Réc HRM OK</text>
  </threadedComment>
  <threadedComment ref="AK193" dT="2024-02-21T14:32:53.77" personId="{1D4E5FD9-AD70-4D51-9D0D-3307C388B641}" id="{6805C875-BC7A-4BD6-BACC-25AFC2BF1E51}">
    <text>Programme Instruction à 10:30</text>
  </threadedComment>
  <threadedComment ref="M195" dT="2024-02-07T07:17:01.84" personId="{C20833D7-5DE2-4E82-B429-63A06E6D1EA0}" id="{7C3554B7-DADE-4F4B-AE81-A7E0495C0122}">
    <text>1 FDC HRM OK</text>
  </threadedComment>
  <threadedComment ref="AA195" dT="2024-02-21T07:51:52.57" personId="{C20833D7-5DE2-4E82-B429-63A06E6D1EA0}" id="{94320583-0B30-442F-AF65-D183B57F3168}">
    <text>1 Jr FDC HRM OK</text>
  </threadedComment>
  <threadedComment ref="AC195" dT="2024-02-23T07:31:54.79" personId="{C20833D7-5DE2-4E82-B429-63A06E6D1EA0}" id="{3CF26362-3CF6-461A-AF8C-28AFC1081D33}">
    <text>1 DS Dépt HRM OK</text>
  </threadedComment>
  <threadedComment ref="AH195" dT="2024-02-28T07:48:09.25" personId="{1D4E5FD9-AD70-4D51-9D0D-3307C388B641}" id="{714BD215-14C5-40F9-AE0A-6EAE47A89699}">
    <text>1 FC HRM OK</text>
  </threadedComment>
  <threadedComment ref="K199" dT="2024-02-05T13:10:59.96" personId="{1D4E5FD9-AD70-4D51-9D0D-3307C388B641}" id="{87F921D7-15A4-47A8-9646-5AC97EE84155}">
    <text>MJ HRM OK + DOC OK</text>
  </threadedComment>
  <threadedComment ref="K201" dT="2024-02-05T07:13:01.62" personId="{C20833D7-5DE2-4E82-B429-63A06E6D1EA0}" id="{C5364145-7EA4-4BE0-A831-CB6A98923BB7}">
    <text>VS HRM OK
Doc OK</text>
  </threadedComment>
  <threadedComment ref="L201" dT="2024-02-06T13:00:35.34" personId="{1D4E5FD9-AD70-4D51-9D0D-3307C388B641}" id="{B7D328A7-A4B1-4DA3-84F0-90CACDB51640}">
    <text>1/2 CC Justice HRM OK</text>
  </threadedComment>
  <threadedComment ref="N201" dT="2024-02-02T07:13:28.05" personId="{C20833D7-5DE2-4E82-B429-63A06E6D1EA0}" id="{2CC8C99F-1DAA-4B5D-9A66-F13A3FB6C121}">
    <text>Mission Bauvedhain</text>
  </threadedComment>
  <threadedComment ref="Y201" dT="2024-02-19T06:22:42.14" personId="{C20833D7-5DE2-4E82-B429-63A06E6D1EA0}" id="{6A9B11F8-F665-4274-B45F-EE112E8E2684}">
    <text>VS HRM OK
Doc NON OK</text>
  </threadedComment>
  <threadedComment ref="Y201" dT="2024-02-21T10:09:20.31" personId="{1D4E5FD9-AD70-4D51-9D0D-3307C388B641}" id="{90D0EDA4-A629-4B34-AF7D-EAEDD44A4C35}" parentId="{6A9B11F8-F665-4274-B45F-EE112E8E2684}">
    <text>DOC + HRM OK</text>
  </threadedComment>
  <threadedComment ref="R202" dT="2024-02-12T11:50:29.28" personId="{C20833D7-5DE2-4E82-B429-63A06E6D1EA0}" id="{54123AB5-E44A-4F29-B008-95070C97CE4B}">
    <text>4.00 Réc HRM OK</text>
  </threadedComment>
  <threadedComment ref="H203" dT="2024-02-02T10:14:02.05" personId="{C20833D7-5DE2-4E82-B429-63A06E6D1EA0}" id="{2B86570F-6EF1-4EE3-9571-0352A2353BFD}">
    <text>7.60 Réc HRM OK</text>
  </threadedComment>
  <threadedComment ref="N203" dT="2024-02-02T07:13:28.05" personId="{C20833D7-5DE2-4E82-B429-63A06E6D1EA0}" id="{324EA3F1-085A-4630-BFFE-6220B4207E6F}">
    <text>Mission Bauvedhain</text>
  </threadedComment>
  <threadedComment ref="AC203" dT="2024-02-21T10:11:29.04" personId="{1D4E5FD9-AD70-4D51-9D0D-3307C388B641}" id="{D70EE070-B20C-4146-B831-D342BC7960CE}">
    <text>1 JC HRM OK</text>
  </threadedComment>
  <threadedComment ref="AK203" dT="2024-02-29T08:40:02.42" personId="{1D4E5FD9-AD70-4D51-9D0D-3307C388B641}" id="{4B491228-A5EE-4406-97C1-FB931A7936B8}">
    <text>2 JC HRM OK</text>
  </threadedComment>
  <threadedComment ref="H207" dT="2024-02-02T10:15:14.42" personId="{C20833D7-5DE2-4E82-B429-63A06E6D1EA0}" id="{13F66BB7-0345-4CF4-9D01-24C034472710}">
    <text>1JC HRM OK</text>
  </threadedComment>
  <threadedComment ref="M207" dT="2024-02-07T07:35:15.16" personId="{C20833D7-5DE2-4E82-B429-63A06E6D1EA0}" id="{84AFE278-4A37-45DB-8056-252E37C7651A}">
    <text>Mis LAMBERT</text>
  </threadedComment>
  <threadedComment ref="R208" dT="2024-02-12T11:47:26.94" personId="{C20833D7-5DE2-4E82-B429-63A06E6D1EA0}" id="{087A82E0-EEB9-4AC2-81EE-EB771C78B0B8}">
    <text>Dépose Pdr@ Hocke Herstal</text>
  </threadedComment>
  <threadedComment ref="V208" dT="2024-02-16T11:38:26.99" personId="{C20833D7-5DE2-4E82-B429-63A06E6D1EA0}" id="{AFDCF3F6-7F54-4DEA-9A0B-0A91EDAF8475}">
    <text>2.00 Réc à 114:00 HRM OK</text>
  </threadedComment>
  <threadedComment ref="AH208" dT="2024-02-28T12:27:42.95" personId="{C20833D7-5DE2-4E82-B429-63A06E6D1EA0}" id="{61E46FC1-E030-4669-9C0F-B4FF4E1CA30F}">
    <text>4.00 Réc à 11:30 HRM OK</text>
  </threadedComment>
  <threadedComment ref="R209" dT="2024-02-12T08:03:15.21" personId="{C20833D7-5DE2-4E82-B429-63A06E6D1EA0}" id="{DE8C5262-82CA-4F77-9ED6-42876D705948}">
    <text>Mission SPA + Manhay</text>
  </threadedComment>
  <threadedComment ref="V209" dT="2024-02-16T07:27:10.78" personId="{C20833D7-5DE2-4E82-B429-63A06E6D1EA0}" id="{94FC26A3-B233-4D54-A54B-791CD3FE631E}">
    <text>7.60 Réc HRM OK</text>
  </threadedComment>
  <threadedComment ref="AG209" dT="2024-02-27T07:38:49.06" personId="{C20833D7-5DE2-4E82-B429-63A06E6D1EA0}" id="{CAB1F0CE-B663-4060-B7DE-1E93BF49B393}">
    <text>7.60 Réc HRM OK</text>
  </threadedComment>
  <threadedComment ref="H210" dT="2024-02-02T11:45:35.89" personId="{C20833D7-5DE2-4E82-B429-63A06E6D1EA0}" id="{54F73F97-0F04-437B-9FB3-F44211599F53}">
    <text>1.75 Réc HRM OK</text>
  </threadedComment>
  <threadedComment ref="H211" dT="2024-02-02T10:16:11.39" personId="{C20833D7-5DE2-4E82-B429-63A06E6D1EA0}" id="{FE7688D2-3B3D-437E-9510-F68F184F0D25}">
    <text>7.60 Réc HRM OK</text>
  </threadedComment>
  <threadedComment ref="O211" dT="2024-02-09T07:19:45.87" personId="{C20833D7-5DE2-4E82-B429-63A06E6D1EA0}" id="{E99391BF-7C70-4C0F-9C23-ED068C9BA2F7}">
    <text>7.60 Réc HRM OK</text>
  </threadedComment>
  <threadedComment ref="V211" dT="2024-02-16T07:27:10.78" personId="{C20833D7-5DE2-4E82-B429-63A06E6D1EA0}" id="{6E0BA16E-3ECA-41DE-A571-801A01B52049}">
    <text>7.60 Réc HRM OK</text>
  </threadedComment>
  <threadedComment ref="AC211" dT="2024-02-23T07:51:53.86" personId="{C20833D7-5DE2-4E82-B429-63A06E6D1EA0}" id="{860D077B-D1C3-4CDD-8910-D4FD5A6269C8}">
    <text>7.60 Réc HRM OK</text>
  </threadedComment>
  <threadedComment ref="AF211" dT="2024-02-26T07:57:11.45" personId="{C20833D7-5DE2-4E82-B429-63A06E6D1EA0}" id="{2FDBEEC4-B47D-467F-8982-153F3EF0AAE2}">
    <text>10  JC HRM OK</text>
  </threadedComment>
  <threadedComment ref="R213" dT="2024-02-12T08:03:15.21" personId="{C20833D7-5DE2-4E82-B429-63A06E6D1EA0}" id="{ECF9FA7F-1FA9-4963-8CE3-6CD9561A9F84}">
    <text>Mission SPA + Manhay</text>
  </threadedComment>
  <threadedComment ref="S213" dT="2024-02-13T08:17:13.77" personId="{C20833D7-5DE2-4E82-B429-63A06E6D1EA0}" id="{7B7BB530-12FF-4C28-AFAA-B052D9E2DCBD}">
    <text>1 DS Dépt HRM OK</text>
  </threadedComment>
  <threadedComment ref="T213" dT="2024-02-14T07:43:03.89" personId="{C20833D7-5DE2-4E82-B429-63A06E6D1EA0}" id="{3EEE3A03-EAFE-4205-9A1B-68C51EDED1DC}">
    <text>3.50 Réc à 08:00 HRM OK</text>
  </threadedComment>
  <threadedComment ref="Z213" dT="2024-02-14T08:46:53.56" personId="{1D4E5FD9-AD70-4D51-9D0D-3307C388B641}" id="{1F83189E-91E9-48CC-A71E-8E9F0DD4F84A}">
    <text>1 DS Dept HRM OK</text>
  </threadedComment>
  <threadedComment ref="AB213" dT="2024-02-14T08:46:53.56" personId="{1D4E5FD9-AD70-4D51-9D0D-3307C388B641}" id="{1AD04181-25C9-49D1-BACA-2AD992DA0A41}">
    <text>1 DS Dept HRM OK</text>
  </threadedComment>
  <threadedComment ref="AF213" dT="2024-01-03T09:10:50.93" personId="{68E4EB75-2E06-4BF2-B8CC-A06705F02815}" id="{0C45F6B3-2F05-42E0-A2DE-7681A885B901}">
    <text>9 JC HRM OK</text>
  </threadedComment>
  <threadedComment ref="K214" dT="2024-02-05T11:39:13.35" personId="{C20833D7-5DE2-4E82-B429-63A06E6D1EA0}" id="{2A8EAACE-C191-4D93-997E-0EFE7ABF774A}">
    <text>4.00 Réc HRM OK</text>
  </threadedComment>
  <threadedComment ref="AH215" dT="2024-02-28T07:51:35.69" personId="{1D4E5FD9-AD70-4D51-9D0D-3307C388B641}" id="{26E9A65B-E929-49FF-8333-2475D34ECB02}">
    <text>7,60 HRM OK</text>
  </threadedComment>
  <threadedComment ref="R217" dT="2024-02-05T08:39:40.91" personId="{1D4E5FD9-AD70-4D51-9D0D-3307C388B641}" id="{188BECB7-84E7-49A2-8819-D0F2C8641D2E}">
    <text>REPRISE EN FORCE</text>
  </threadedComment>
  <threadedComment ref="AA217" dT="2024-02-20T08:38:06.51" personId="{1D4E5FD9-AD70-4D51-9D0D-3307C388B641}" id="{BAC431B9-C63A-4799-81F3-2AAFDB08CEB8}">
    <text>REPRISE EN FORCE</text>
  </threadedComment>
  <threadedComment ref="S219" dT="2024-02-05T11:44:04.74" personId="{C20833D7-5DE2-4E82-B429-63A06E6D1EA0}" id="{8A7EA43C-F533-4E0A-86F8-421121495EDC}">
    <text>1 JC HRM OK</text>
  </threadedComment>
  <threadedComment ref="AC219" dT="2024-02-23T07:50:50.76" personId="{C20833D7-5DE2-4E82-B429-63A06E6D1EA0}" id="{78D1CA23-3F2D-43F2-86A8-AA732E88FF77}">
    <text>1 Congé Mariage/ Cohabitation Légal</text>
  </threadedComment>
  <threadedComment ref="AH219" dT="2024-02-28T07:54:31.35" personId="{1D4E5FD9-AD70-4D51-9D0D-3307C388B641}" id="{B7303CAC-5DDE-4ABB-A0CD-3CF8227BFD01}">
    <text>Mission Lambert</text>
  </threadedComment>
  <threadedComment ref="H220" dT="2024-02-02T11:46:25.18" personId="{C20833D7-5DE2-4E82-B429-63A06E6D1EA0}" id="{9605B512-FB6F-40EC-98DD-F11812476176}">
    <text>2.00 Réc HRM OK</text>
  </threadedComment>
  <threadedComment ref="O220" dT="2024-02-09T11:28:46.86" personId="{C20833D7-5DE2-4E82-B429-63A06E6D1EA0}" id="{0D6C5D6C-B956-40C4-92B0-B86A0862079C}">
    <text>2.00 Réc à 14:30 HRM OK</text>
  </threadedComment>
  <threadedComment ref="H221" dT="2024-01-24T08:08:43.85" personId="{1D4E5FD9-AD70-4D51-9D0D-3307C388B641}" id="{A06102BF-E28F-4D76-8FE4-E848E956746E}">
    <text>DS HRM OK + DOC NOK</text>
  </threadedComment>
  <threadedComment ref="H221" dT="2024-02-05T08:48:57.16" personId="{1D4E5FD9-AD70-4D51-9D0D-3307C388B641}" id="{76AB7954-D3A5-4A77-9576-F4214F05A421}" parentId="{A06102BF-E28F-4D76-8FE4-E848E956746E}">
    <text>HRM OK</text>
  </threadedComment>
  <threadedComment ref="O221" dT="2024-01-24T08:09:25.07" personId="{1D4E5FD9-AD70-4D51-9D0D-3307C388B641}" id="{4D4EDD44-30B0-46BD-A743-CE2B86C473E5}">
    <text>1 JC HRM OK</text>
  </threadedComment>
  <threadedComment ref="AH221" dT="2024-02-28T07:54:39.41" personId="{1D4E5FD9-AD70-4D51-9D0D-3307C388B641}" id="{9C2A122C-2C28-4A33-9416-7C086A7F32E2}">
    <text>Mission Lambert</text>
  </threadedComment>
  <threadedComment ref="G222" dT="2024-02-02T07:20:42.40" personId="{C20833D7-5DE2-4E82-B429-63A06E6D1EA0}" id="{68D673DF-29F2-42C8-836F-22FA4CC3FEE3}">
    <text>Régul 1.00Réc à 14:30 HRM ??</text>
  </threadedComment>
  <threadedComment ref="G222" dT="2024-02-05T08:48:26.26" personId="{1D4E5FD9-AD70-4D51-9D0D-3307C388B641}" id="{CB5D0C57-51BF-4273-9C12-880A6091A0DC}" parentId="{68D673DF-29F2-42C8-836F-22FA4CC3FEE3}">
    <text>HRM OK</text>
  </threadedComment>
  <threadedComment ref="K222" dT="2024-02-05T11:40:19.83" personId="{C20833D7-5DE2-4E82-B429-63A06E6D1EA0}" id="{7733D75D-C6E5-4A13-99D1-CE9FC9D603D6}">
    <text>1/2 JC HRM OK</text>
  </threadedComment>
  <threadedComment ref="M222" dT="2024-01-24T08:09:01.76" personId="{1D4E5FD9-AD70-4D51-9D0D-3307C388B641}" id="{8CC964E7-0428-4E22-8C74-2B9B22E05CDB}">
    <text>3,00 HRM OK à 12:30</text>
  </threadedComment>
  <threadedComment ref="T222" dT="2024-01-24T08:09:01.76" personId="{1D4E5FD9-AD70-4D51-9D0D-3307C388B641}" id="{57CA7240-310A-4363-AE93-098D3D7316B6}">
    <text>3,00 HRM OK à 12:30</text>
  </threadedComment>
  <threadedComment ref="V222" dT="2024-02-16T11:39:25.24" personId="{C20833D7-5DE2-4E82-B429-63A06E6D1EA0}" id="{F32132AA-28ED-4449-81BD-2AF6C0DBC707}">
    <text>2.00 Réc à 13:30 HRM OK</text>
  </threadedComment>
  <threadedComment ref="AC222" dT="2024-01-24T08:10:18.83" personId="{1D4E5FD9-AD70-4D51-9D0D-3307C388B641}" id="{9AF969E0-F975-4E29-8505-7371AA013898}">
    <text>1/2 DS Dept HRM OK</text>
  </threadedComment>
  <threadedComment ref="AF222" dT="2024-02-26T11:36:24.43" personId="{C20833D7-5DE2-4E82-B429-63A06E6D1EA0}" id="{7CF54C9D-4459-433D-8AC5-5D03D1498A17}">
    <text>1.00 Réc à 14:30 HRM OK</text>
  </threadedComment>
  <threadedComment ref="AG222" dT="2024-02-26T12:24:43.33" personId="{1D4E5FD9-AD70-4D51-9D0D-3307C388B641}" id="{E3513E1B-35F1-4EC1-A1CE-D4ABA87E885C}">
    <text>0,50 HRM OK à 15:00</text>
  </threadedComment>
  <threadedComment ref="AH222" dT="2024-01-24T08:09:01.76" personId="{1D4E5FD9-AD70-4D51-9D0D-3307C388B641}" id="{7FA3F992-E342-404B-AA78-A2912E27BB02}">
    <text>3,00 HRM OK à 12:30</text>
  </threadedComment>
  <threadedComment ref="O223" dT="2024-02-09T07:20:29.89" personId="{C20833D7-5DE2-4E82-B429-63A06E6D1EA0}" id="{5145BB84-558C-480C-9BBE-BFB032D49939}">
    <text>1 DS Dépt HRM OK</text>
  </threadedComment>
  <threadedComment ref="M224" dT="2024-02-08T11:39:25.54" personId="{C20833D7-5DE2-4E82-B429-63A06E6D1EA0}" id="{253A6E3B-E6C8-4AFF-98F3-A16411AF80D7}">
    <text>Régul 1.50 Réc à 15:00 HRM OK</text>
  </threadedComment>
  <threadedComment ref="U224" dT="2024-02-15T12:05:40.77" personId="{C20833D7-5DE2-4E82-B429-63A06E6D1EA0}" id="{EACB20DB-AAEC-4C3B-B149-953F67C2F6AF}">
    <text>3.50 Réc HRM OK</text>
  </threadedComment>
  <threadedComment ref="U225" dT="2024-02-15T07:41:29.05" personId="{C20833D7-5DE2-4E82-B429-63A06E6D1EA0}" id="{789B5386-33CB-4BD8-8547-91E9BA7C7F08}">
    <text>1 DS Dépt HRM OK</text>
  </threadedComment>
  <threadedComment ref="M227" dT="2024-02-07T07:35:59.31" personId="{C20833D7-5DE2-4E82-B429-63A06E6D1EA0}" id="{FD52C4D2-8CE7-461D-9EF8-50681EB579B5}">
    <text>IRMEP Placement batterie F 30</text>
  </threadedComment>
  <threadedComment ref="AF227" dT="2024-01-03T09:27:25.12" personId="{68E4EB75-2E06-4BF2-B8CC-A06705F02815}" id="{687121BE-EE51-436B-A9EF-EE9E813D987B}">
    <text>6 JC HRM OK</text>
  </threadedComment>
  <threadedComment ref="AF227" dT="2024-02-29T08:51:56.36" personId="{1D4E5FD9-AD70-4D51-9D0D-3307C388B641}" id="{F9EF9D34-0DAD-4DA7-A5D1-8661468D504E}" parentId="{687121BE-EE51-436B-A9EF-EE9E813D987B}">
    <text>8 JC HRM OK</text>
  </threadedComment>
  <threadedComment ref="G228" dT="2024-02-01T11:49:55.58" personId="{C20833D7-5DE2-4E82-B429-63A06E6D1EA0}" id="{C8C17E40-6A93-4FB6-AFF9-5EBBD18403DC}">
    <text>0.50 Réc à 15:00 HRM OK</text>
  </threadedComment>
  <threadedComment ref="S228" dT="2024-02-14T08:37:53.64" personId="{1D4E5FD9-AD70-4D51-9D0D-3307C388B641}" id="{330CE0B8-E1F4-421A-8C5E-3278067565FB}">
    <text>Mis Lambert Rhisne + TVH Nivelles</text>
  </threadedComment>
  <threadedComment ref="AA228" dT="2024-02-21T11:59:46.46" personId="{C20833D7-5DE2-4E82-B429-63A06E6D1EA0}" id="{E18802C8-90FD-4172-A3ED-1A7CC1DFB12A}">
    <text>1.00 Réc à 15:30 HRM OK</text>
  </threadedComment>
  <threadedComment ref="AA229" dT="2024-02-21T14:50:38.67" personId="{1D4E5FD9-AD70-4D51-9D0D-3307C388B641}" id="{047BB20B-77D4-44F6-B8EF-2F1EBB59F510}">
    <text>7,60 HRM OK</text>
  </threadedComment>
  <threadedComment ref="U230" dT="2024-02-15T12:14:36.24" personId="{C20833D7-5DE2-4E82-B429-63A06E6D1EA0}" id="{9EAD0F3D-A7EB-484C-9C0F-82E31F1BD07C}">
    <text>3.50 Réc HRM OK</text>
  </threadedComment>
  <threadedComment ref="AC231" dT="2024-02-23T07:49:09.52" personId="{C20833D7-5DE2-4E82-B429-63A06E6D1EA0}" id="{F6A637A9-79FE-45A8-A002-D9739B3CE87F}">
    <text>1 CS HRM OK</text>
  </threadedComment>
  <threadedComment ref="AH232" dT="2024-02-28T09:03:35.55" personId="{1D4E5FD9-AD70-4D51-9D0D-3307C388B641}" id="{6C4B7C09-3A44-49EF-8C2F-08B0A53E6088}">
    <text>2,40 HRM OK à 13:06</text>
  </threadedComment>
  <threadedComment ref="AK232" dT="2024-02-28T08:08:20.34" personId="{1D4E5FD9-AD70-4D51-9D0D-3307C388B641}" id="{5B1CAD2C-2A1C-46C3-A27C-4F4051596804}">
    <text>2,00 HRM OK à 13:30</text>
  </threadedComment>
  <threadedComment ref="K233" dT="2024-02-05T11:41:41.96" personId="{C20833D7-5DE2-4E82-B429-63A06E6D1EA0}" id="{8ACF79FB-0B81-4BA7-A4EC-CE24764E0590}">
    <text>2.00 Réc HRM OK</text>
  </threadedComment>
  <threadedComment ref="M234" dT="2024-02-07T12:37:42.80" personId="{1D4E5FD9-AD70-4D51-9D0D-3307C388B641}" id="{56AF96DA-1398-4DE6-ADE6-7366860AFEC6}">
    <text>3,00 HRM OK à 13:00</text>
  </threadedComment>
  <threadedComment ref="G235" dT="2024-02-01T07:56:54.21" personId="{C20833D7-5DE2-4E82-B429-63A06E6D1EA0}" id="{BE87EF10-8155-401F-BDF1-BB0E0D73B036}">
    <text>7.60 Réc HRM OK</text>
  </threadedComment>
  <threadedComment ref="H235" dT="2024-02-02T07:21:50.24" personId="{C20833D7-5DE2-4E82-B429-63A06E6D1EA0}" id="{35AE410B-9E71-4DA1-9245-B082B33E1944}">
    <text>Mission Ctl Fox TCZ Vilvoord</text>
  </threadedComment>
  <threadedComment ref="O236" dT="2024-02-09T11:30:04.76" personId="{C20833D7-5DE2-4E82-B429-63A06E6D1EA0}" id="{ABB191E9-A05D-47B9-A850-939E66E184D4}">
    <text>3.00 Réc à 12:30 HRM OK</text>
  </threadedComment>
  <threadedComment ref="AA236" dT="2024-02-21T12:01:00.11" personId="{C20833D7-5DE2-4E82-B429-63A06E6D1EA0}" id="{F1F576FD-F695-46D3-9896-F04A9A9AC355}">
    <text>3.00 Réc à 12:30 HRM OK</text>
  </threadedComment>
  <threadedComment ref="AC236" dT="2024-02-23T12:36:27.29" personId="{C20833D7-5DE2-4E82-B429-63A06E6D1EA0}" id="{F2704FE4-AACA-4B43-BC3B-C66A7EA8E21A}">
    <text>1.00 Réc à 14:30 HRM OK</text>
  </threadedComment>
  <threadedComment ref="K237" dT="2024-02-05T07:35:25.39" personId="{C20833D7-5DE2-4E82-B429-63A06E6D1EA0}" id="{9240E3C6-046D-406E-AE60-299C5423D4B3}">
    <text>7.60 Réc HRM OK</text>
  </threadedComment>
  <threadedComment ref="AF237" dT="2024-02-26T07:58:07.39" personId="{C20833D7-5DE2-4E82-B429-63A06E6D1EA0}" id="{3A68E744-BD5B-4A54-A9F1-05D5C2E0C757}">
    <text>7.60 Réc HRM OK</text>
  </threadedComment>
  <threadedComment ref="V238" dT="2024-02-16T11:40:10.98" personId="{C20833D7-5DE2-4E82-B429-63A06E6D1EA0}" id="{CB983167-B8B4-4709-B385-B7BF4C5355CD}">
    <text>3.00 Réc HRM OK</text>
  </threadedComment>
  <threadedComment ref="S240" dT="2024-02-14T08:39:14.62" personId="{1D4E5FD9-AD70-4D51-9D0D-3307C388B641}" id="{11A3DF45-EC58-4B79-88F8-517F8A5F5437}">
    <text>3,50 HRM OK à 12:00</text>
  </threadedComment>
  <threadedComment ref="G241" dT="2024-02-01T07:57:57.63" personId="{C20833D7-5DE2-4E82-B429-63A06E6D1EA0}" id="{77374012-3429-45E5-B1E4-0F13D5ED90A1}">
    <text>1 CS HRM OK</text>
  </threadedComment>
  <threadedComment ref="L241" dT="2024-02-06T08:07:23.81" personId="{C20833D7-5DE2-4E82-B429-63A06E6D1EA0}" id="{78ECC212-1688-49C8-8DDB-F0FE8AD5E7FD}">
    <text>1/2 JC HRM OK</text>
  </threadedComment>
  <threadedComment ref="S241" dT="2024-02-13T08:18:21.86" personId="{C20833D7-5DE2-4E82-B429-63A06E6D1EA0}" id="{9FB50655-8F3D-42DF-9F3A-9732313AD701}">
    <text>1JC HRM OK</text>
  </threadedComment>
  <threadedComment ref="U241" dT="2024-02-15T07:42:55.98" personId="{C20833D7-5DE2-4E82-B429-63A06E6D1EA0}" id="{3CBC4014-03DC-4DBB-84AD-7562B9135D58}">
    <text>1 CS HRM OK</text>
  </threadedComment>
  <threadedComment ref="AB241" dT="2024-02-22T07:37:38.29" personId="{C20833D7-5DE2-4E82-B429-63A06E6D1EA0}" id="{5A05A275-35D6-4E55-8142-87747BBA71C2}">
    <text>1 JC HRM OK</text>
  </threadedComment>
  <threadedComment ref="AA242" dT="2024-02-21T12:02:26.61" personId="{C20833D7-5DE2-4E82-B429-63A06E6D1EA0}" id="{4EF39258-D490-4B3E-8CD1-4A673992CCBB}">
    <text>1.75 Réc à 14:15 HRM OK</text>
  </threadedComment>
  <threadedComment ref="AC242" dT="2024-02-23T12:35:11.53" personId="{C20833D7-5DE2-4E82-B429-63A06E6D1EA0}" id="{63BDDA4B-DDDC-4DA2-9182-187E1FB784C5}">
    <text>4.00 Réc à 12:00 Départ 11:30 HRM OKHRM OK</text>
  </threadedComment>
  <threadedComment ref="O243" dT="2024-02-09T07:21:18.69" personId="{C20833D7-5DE2-4E82-B429-63A06E6D1EA0}" id="{03635E51-FAAB-4A08-A621-BAE7F2DD7C97}">
    <text>1 JC HRM OK</text>
  </threadedComment>
  <threadedComment ref="AH243" dT="2024-02-28T08:00:56.36" personId="{1D4E5FD9-AD70-4D51-9D0D-3307C388B641}" id="{4F8140C6-2F6C-433E-A0A2-8A154C331BF7}">
    <text>1 JC HRM OK</text>
  </threadedComment>
  <threadedComment ref="K245" dT="2024-02-05T07:37:35.36" personId="{C20833D7-5DE2-4E82-B429-63A06E6D1EA0}" id="{EFFEFA9E-9BA2-4766-8A38-1D55F14C5E3F}">
    <text>???</text>
  </threadedComment>
  <threadedComment ref="K245" dT="2024-02-05T08:46:52.91" personId="{1D4E5FD9-AD70-4D51-9D0D-3307C388B641}" id="{784C677B-D713-48A9-BFF6-010BF75A7D56}" parentId="{EFFEFA9E-9BA2-4766-8A38-1D55F14C5E3F}">
    <text>1,58 HRM OK à 07:00</text>
  </threadedComment>
  <threadedComment ref="H246" dT="2024-02-02T11:47:20.62" personId="{C20833D7-5DE2-4E82-B429-63A06E6D1EA0}" id="{D05CA1EF-055D-4D92-8A9A-93ACCF8195F4}">
    <text>1/2 JC HRM OK</text>
  </threadedComment>
  <threadedComment ref="U246" dT="2024-02-15T12:04:51.45" personId="{C20833D7-5DE2-4E82-B429-63A06E6D1EA0}" id="{EBCF80E5-173A-4C99-9544-35205F4F385E}">
    <text>2.22 Réc HRM OK</text>
  </threadedComment>
  <threadedComment ref="H247" dT="2023-12-14T09:12:54.92" personId="{1D4E5FD9-AD70-4D51-9D0D-3307C388B641}" id="{E7D571C9-80DB-4257-8319-6B1C93ED4660}">
    <text>2 JC HRM OK</text>
  </threadedComment>
  <threadedComment ref="V247" dT="2024-02-16T07:28:43.25" personId="{C20833D7-5DE2-4E82-B429-63A06E6D1EA0}" id="{ED8C0D30-020F-4468-9827-5B59AF36DCD6}">
    <text>1.00 Réc à 07:00 HRM OK</text>
  </threadedComment>
  <threadedComment ref="AH247" dT="2024-02-28T07:55:26.60" personId="{1D4E5FD9-AD70-4D51-9D0D-3307C388B641}" id="{0179ADAA-C0DA-4D0E-BBEC-9E9CB60C22C4}">
    <text>7,60 HRM OK</text>
  </threadedComment>
  <threadedComment ref="G249" dT="2024-02-12T12:26:17.90" personId="{1D4E5FD9-AD70-4D51-9D0D-3307C388B641}" id="{CD8426A4-B4F7-4142-A21C-840987F52E00}">
    <text>1 DS Normale HRM OK</text>
  </threadedComment>
  <threadedComment ref="K249" dT="2024-02-05T07:38:11.02" personId="{C20833D7-5DE2-4E82-B429-63A06E6D1EA0}" id="{873F0F5A-F024-411F-BFE8-A92AB143CBCC}">
    <text>Renfort Cross D'Orientation ESSNEUX</text>
  </threadedComment>
  <threadedComment ref="O249" dT="2024-01-25T08:05:11.06" personId="{1D4E5FD9-AD70-4D51-9D0D-3307C388B641}" id="{372E759A-1828-4474-84C9-4CCB8738061D}">
    <text>Rôle Secouriste Zone 2</text>
  </threadedComment>
  <threadedComment ref="V249" dT="2024-02-16T07:31:54.94" personId="{C20833D7-5DE2-4E82-B429-63A06E6D1EA0}" id="{4E59BDCC-1C09-47F2-B193-865625238A5C}">
    <text>1 DS Dépt HRM OK</text>
  </threadedComment>
  <threadedComment ref="Y249" dT="2024-02-19T11:59:08.97" personId="{C20833D7-5DE2-4E82-B429-63A06E6D1EA0}" id="{AE73311E-BE17-44BE-BACC-9D2C2320F288}">
    <text>7.60 Réc HRM OK</text>
  </threadedComment>
  <threadedComment ref="Z249" dT="2024-02-08T08:48:04.24" personId="{1D4E5FD9-AD70-4D51-9D0D-3307C388B641}" id="{75079A90-BA7A-41E2-B3A9-46A3812546D7}">
    <text>Secouriste Zone 2</text>
  </threadedComment>
  <threadedComment ref="M250" dT="2024-02-07T12:37:24.73" personId="{1D4E5FD9-AD70-4D51-9D0D-3307C388B641}" id="{8F12B5AD-7D29-4187-90AC-DB402468296A}">
    <text>1/2 DS Dept HRM OK</text>
  </threadedComment>
  <threadedComment ref="T250" dT="2024-02-14T12:19:00.38" personId="{1D4E5FD9-AD70-4D51-9D0D-3307C388B641}" id="{D9FA867A-1953-4309-BD92-35286BB710C1}">
    <text>3,00 HRM OK à 12:30</text>
  </threadedComment>
  <threadedComment ref="U250" dT="2024-02-15T12:04:04.70" personId="{C20833D7-5DE2-4E82-B429-63A06E6D1EA0}" id="{E1973712-30A2-4CDC-9535-1E5FD9A068B5}">
    <text>Mis CO 14:00 à 24:00 Environ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S13" dT="2024-02-22T13:23:18.43" personId="{1D4E5FD9-AD70-4D51-9D0D-3307C388B641}" id="{7807073A-91B7-41A8-AF90-5E348076D142}">
    <text>EPS - CROSS Qu</text>
  </threadedComment>
  <threadedComment ref="U13" dT="2024-02-22T13:25:15.81" personId="{1D4E5FD9-AD70-4D51-9D0D-3307C388B641}" id="{952567AF-986E-4F03-BB32-F9D017598777}">
    <text>EPS -  Séance de PhEF</text>
  </threadedComment>
  <threadedComment ref="AB13" dT="2024-02-05T09:00:36.14" personId="{1D4E5FD9-AD70-4D51-9D0D-3307C388B641}" id="{25E996FC-54D3-433A-8748-60183111B196}">
    <text>Collecte de don de sang Nr K00/016/24</text>
  </threadedComment>
  <threadedComment ref="AG13" dT="2024-02-22T13:23:59.15" personId="{1D4E5FD9-AD70-4D51-9D0D-3307C388B641}" id="{F6C678DA-144B-4FC8-86A2-3540EC8DD6E8}">
    <text>EPS - 1er CROSS Challenge</text>
  </threadedComment>
  <threadedComment ref="AI13" dT="2024-03-05T10:15:40.75" personId="{C20833D7-5DE2-4E82-B429-63A06E6D1EA0}" id="{B8FD6C98-C1D1-420F-B64E-792047271A22}">
    <text>SAD</text>
  </threadedComment>
  <threadedComment ref="K21" dT="2024-03-04T15:23:25.38" personId="{1D4E5FD9-AD70-4D51-9D0D-3307C388B641}" id="{6F3C05F5-47BD-4EB6-B7EB-2713A77C2534}">
    <text>2 FM CC HRM OK</text>
  </threadedComment>
  <threadedComment ref="M21" dT="2024-03-11T07:51:16.71" personId="{1D4E5FD9-AD70-4D51-9D0D-3307C388B641}" id="{6B012FDB-1C5D-4D17-AE5B-2AED5231860F}">
    <text>1 JC HRM OK</text>
  </threadedComment>
  <threadedComment ref="N21" dT="2024-03-04T15:24:36.38" personId="{1D4E5FD9-AD70-4D51-9D0D-3307C388B641}" id="{3599D14A-EF1A-4583-A5B5-33D1F3E992F4}">
    <text>1 DS Dept HRM OK</text>
  </threadedComment>
  <threadedComment ref="AB21" dT="2024-03-27T10:18:09.12" personId="{C20833D7-5DE2-4E82-B429-63A06E6D1EA0}" id="{CAFD1FFD-CA02-4934-A7C8-007BAD81F390}">
    <text>Reprise en force OK</text>
  </threadedComment>
  <threadedComment ref="X22" dT="2024-03-18T13:12:34.76" personId="{1D4E5FD9-AD70-4D51-9D0D-3307C388B641}" id="{D408D0D6-1330-41D0-85EB-3ACB9B2FEB07}">
    <text>1,83 HRM OK à 14:40</text>
  </threadedComment>
  <threadedComment ref="J23" dT="2024-02-01T12:55:30.81" personId="{1D4E5FD9-AD70-4D51-9D0D-3307C388B641}" id="{681C1187-DBCD-4CF7-B63C-58DC080CE393}">
    <text>1 JC HRM OK</text>
  </threadedComment>
  <threadedComment ref="X23" dT="2024-02-01T12:55:30.81" personId="{1D4E5FD9-AD70-4D51-9D0D-3307C388B641}" id="{F9E1A14C-648D-412D-9CAB-4C16A139988B}">
    <text>1 JC HRM OK</text>
  </threadedComment>
  <threadedComment ref="AE23" dT="2024-03-14T13:09:51.14" personId="{1D4E5FD9-AD70-4D51-9D0D-3307C388B641}" id="{D41727EA-8524-4D8E-B88B-BBDF08EC992C}">
    <text>1 JC HRM OK</text>
  </threadedComment>
  <threadedComment ref="AB24" dT="2024-03-20T11:40:43.39" personId="{1D4E5FD9-AD70-4D51-9D0D-3307C388B641}" id="{98B1EEAE-677F-48EE-B90E-2BB4C9DBEE99}">
    <text>3,60 HRM OK à 11:30</text>
  </threadedComment>
  <threadedComment ref="G25" dT="2024-02-28T08:20:07.19" personId="{1D4E5FD9-AD70-4D51-9D0D-3307C388B641}" id="{0A8B44E8-D8CA-4DCE-9126-13031778D075}">
    <text>1 JC HRM OK</text>
  </threadedComment>
  <threadedComment ref="AI25" dT="2024-03-27T13:49:31.40" personId="{C20833D7-5DE2-4E82-B429-63A06E6D1EA0}" id="{94A124B6-750A-4B8C-9F68-00E9EF49B365}">
    <text>Congé HRM OK</text>
  </threadedComment>
  <threadedComment ref="L27" dT="2024-03-04T06:34:15.34" personId="{C20833D7-5DE2-4E82-B429-63A06E6D1EA0}" id="{60C22349-F210-41E2-851E-E238E6E7C3B8}">
    <text>CC naissance HRM OK</text>
  </threadedComment>
  <threadedComment ref="AI27" dT="2024-03-13T09:16:42.55" personId="{1D4E5FD9-AD70-4D51-9D0D-3307C388B641}" id="{8DD966B1-A440-4E17-9DD8-0F971919E518}">
    <text>1 JC HRM OK</text>
  </threadedComment>
  <threadedComment ref="U28" dT="2024-03-14T11:21:58.50" personId="{C20833D7-5DE2-4E82-B429-63A06E6D1EA0}" id="{03098C2C-75A0-4944-B04D-11BD7D492565}">
    <text>2.50 Réc à 13:00 HRM OK</text>
  </threadedComment>
  <threadedComment ref="Z28" dT="2024-03-20T06:36:07.23" personId="{C20833D7-5DE2-4E82-B429-63A06E6D1EA0}" id="{784C5673-B1D9-4EDF-82EF-D5206BD4B5B2}">
    <text>1/2 DS Dépt HRM OK</text>
  </threadedComment>
  <threadedComment ref="AB28" dT="2024-03-21T13:57:33.85" personId="{C20833D7-5DE2-4E82-B429-63A06E6D1EA0}" id="{7476749C-E984-4D36-A93E-C806F89D97EC}">
    <text>2.00 Réc à 13:30 HRM OK</text>
  </threadedComment>
  <threadedComment ref="G31" dT="2024-02-23T07:24:22.83" personId="{C20833D7-5DE2-4E82-B429-63A06E6D1EA0}" id="{3AFCE708-5FD2-4376-A7D2-8457102CADEC}">
    <text>1 JC HRM OK</text>
  </threadedComment>
  <threadedComment ref="Z31" dT="2024-03-19T11:50:24.51" personId="{C20833D7-5DE2-4E82-B429-63A06E6D1EA0}" id="{1216441B-C547-4534-9D9B-5E99C3C05234}">
    <text>3 PVE HRM OK</text>
  </threadedComment>
  <threadedComment ref="J32" dT="2024-03-04T07:49:02.49" personId="{C20833D7-5DE2-4E82-B429-63A06E6D1EA0}" id="{71CB2544-FFF0-4374-A297-FA58A32B51A1}">
    <text>3.50 Réc à 13:00 HRM OK</text>
  </threadedComment>
  <threadedComment ref="M32" dT="2024-03-07T09:04:26.77" personId="{C20833D7-5DE2-4E82-B429-63A06E6D1EA0}" id="{F37D0DCC-2C8B-4958-8E0D-FB453788B979}">
    <text>3.50 Réc à 13:00 HRM OK</text>
  </threadedComment>
  <threadedComment ref="N32" dT="2024-03-08T13:00:37.72" personId="{C20833D7-5DE2-4E82-B429-63A06E6D1EA0}" id="{37D59288-C0B6-49E2-BCE0-9F48FF7CFDFD}">
    <text>2.00 Réc à 14:30 HRM OK</text>
  </threadedComment>
  <threadedComment ref="X33" dT="2024-03-18T07:37:50.31" personId="{C20833D7-5DE2-4E82-B429-63A06E6D1EA0}" id="{FDC32146-BE1F-4E38-A37E-AB0B9E7C5928}">
    <text>1 JC HRM NOK</text>
  </threadedComment>
  <threadedComment ref="X33" dT="2024-03-19T07:59:13.21" personId="{1D4E5FD9-AD70-4D51-9D0D-3307C388B641}" id="{7256AB1F-9433-4EC3-B0CC-B1A426B14A9A}" parentId="{FDC32146-BE1F-4E38-A37E-AB0B9E7C5928}">
    <text>HRM OK</text>
  </threadedComment>
  <threadedComment ref="Z33" dT="2024-03-20T06:57:01.31" personId="{C20833D7-5DE2-4E82-B429-63A06E6D1EA0}" id="{2BCE29B5-8192-4297-8970-470AE8C774DC}">
    <text>VS à 08:45 HRM NOK+
Doc NOK</text>
  </threadedComment>
  <threadedComment ref="AB33" dT="2024-03-13T07:41:22.68" personId="{C20833D7-5DE2-4E82-B429-63A06E6D1EA0}" id="{EE82D978-28CC-4D38-B104-DA269077D604}">
    <text>HRM NON OK+ DOC NON OK</text>
  </threadedComment>
  <threadedComment ref="AB33" dT="2024-04-02T08:46:24.30" personId="{1D4E5FD9-AD70-4D51-9D0D-3307C388B641}" id="{77619E0C-75D0-43C0-BFF6-5A682C48FE1A}" parentId="{EE82D978-28CC-4D38-B104-DA269077D604}">
    <text>OK</text>
  </threadedComment>
  <threadedComment ref="AG34" dT="2024-03-27T07:45:19.00" personId="{C20833D7-5DE2-4E82-B429-63A06E6D1EA0}" id="{E5EE0B35-3B07-4698-B80A-5860FD0977E5}">
    <text>2.60 Réc à 12:54 HRM OK</text>
  </threadedComment>
  <threadedComment ref="AH34" dT="2024-03-28T07:46:09.70" personId="{C20833D7-5DE2-4E82-B429-63A06E6D1EA0}" id="{FE67617B-9A49-4572-A2DB-0899513F9C3B}">
    <text>3.00 Réc à 12:30 HRM OK</text>
  </threadedComment>
  <threadedComment ref="U35" dT="2024-02-05T12:41:43.58" personId="{1D4E5FD9-AD70-4D51-9D0D-3307C388B641}" id="{0A2ABED4-53E0-4E82-8FF6-BFD553D38D1F}">
    <text>4 CC Hosp/Ma  HRM  NOK + DOC NOK</text>
  </threadedComment>
  <threadedComment ref="U35" dT="2024-03-12T07:41:19.28" personId="{C20833D7-5DE2-4E82-B429-63A06E6D1EA0}" id="{2972D16A-9698-4ABC-8170-04E84FC61152}" parentId="{0A2ABED4-53E0-4E82-8FF6-BFD553D38D1F}">
    <text>HRM OK +DOC NOK</text>
  </threadedComment>
  <threadedComment ref="U35" dT="2024-04-02T08:18:49.65" personId="{1D4E5FD9-AD70-4D51-9D0D-3307C388B641}" id="{F48831CD-B012-4CEF-9F97-F275CF568D0E}" parentId="{0A2ABED4-53E0-4E82-8FF6-BFD553D38D1F}">
    <text>HRM OK</text>
  </threadedComment>
  <threadedComment ref="AA35" dT="2024-03-12T07:42:22.60" personId="{C20833D7-5DE2-4E82-B429-63A06E6D1EA0}" id="{99F073E1-AA07-4B47-B88D-9FD510711505}">
    <text>2 Jrs INFO Pension</text>
  </threadedComment>
  <threadedComment ref="AE35" dT="2024-03-20T07:53:33.90" personId="{1D4E5FD9-AD70-4D51-9D0D-3307C388B641}" id="{AEF2F13E-BE92-4DE3-887C-82F578A0A200}">
    <text xml:space="preserve">38,00 HRM OK </text>
  </threadedComment>
  <threadedComment ref="J37" dT="2024-02-29T07:24:27.84" personId="{1D4E5FD9-AD70-4D51-9D0D-3307C388B641}" id="{FA287591-D5C0-4531-AEBB-A820AA6B31AD}">
    <text>1 JC HRM OK</text>
  </threadedComment>
  <threadedComment ref="N37" dT="2024-03-01T09:18:04.41" personId="{C20833D7-5DE2-4E82-B429-63A06E6D1EA0}" id="{9CF46739-E2B6-40D8-B36C-8B61D345EBC8}">
    <text>1 JC HRM OK</text>
  </threadedComment>
  <threadedComment ref="Y37" dT="2024-03-18T12:23:03.98" personId="{C20833D7-5DE2-4E82-B429-63A06E6D1EA0}" id="{99CC53C2-A1EE-41BB-A382-CAF789CBADB3}">
    <text>1 Jr don de Plasma HRM OK + Doc NOK</text>
  </threadedComment>
  <threadedComment ref="Y37" dT="2024-04-02T08:47:04.28" personId="{1D4E5FD9-AD70-4D51-9D0D-3307C388B641}" id="{501E4E6C-421D-4151-89E6-CE536613231F}" parentId="{99CC53C2-A1EE-41BB-A382-CAF789CBADB3}">
    <text>OK</text>
  </threadedComment>
  <threadedComment ref="AA37" dT="2024-03-12T07:42:22.60" personId="{C20833D7-5DE2-4E82-B429-63A06E6D1EA0}" id="{5BCDCEC4-75A2-4C5B-99DC-2B573530F374}">
    <text>2 Jrs INFO Pension</text>
  </threadedComment>
  <threadedComment ref="M38" dT="2024-03-07T09:00:32.19" personId="{C20833D7-5DE2-4E82-B429-63A06E6D1EA0}" id="{120C8718-3E5E-42A9-9078-C052E373F3FB}">
    <text>2.50 DS Politique HRM OK</text>
  </threadedComment>
  <threadedComment ref="Z38" dT="2024-03-20T06:59:25.97" personId="{C20833D7-5DE2-4E82-B429-63A06E6D1EA0}" id="{C89D82D1-0D7A-4CFE-BA55-EC9669EB47CB}">
    <text>2.00 DS Politique HRM OK</text>
  </threadedComment>
  <threadedComment ref="AE38" dT="2024-03-25T12:28:48.69" personId="{C20833D7-5DE2-4E82-B429-63A06E6D1EA0}" id="{1E604DB7-5907-4BCC-B56B-6CEF4FAE58CD}">
    <text>1.50 DS Politique HRM OK</text>
  </threadedComment>
  <threadedComment ref="AF38" dT="2024-03-26T12:00:01.98" personId="{C20833D7-5DE2-4E82-B429-63A06E6D1EA0}" id="{FF901882-4369-4EDA-8E83-ABC870F274AB}">
    <text>2.00 Réc à13:30 HRM NOK</text>
  </threadedComment>
  <threadedComment ref="AH38" dT="2024-03-28T12:37:01.33" personId="{C20833D7-5DE2-4E82-B429-63A06E6D1EA0}" id="{A7404F4F-6821-4BE6-9A7C-9F0CB8527DB4}">
    <text>2.00 DS Politique HRM Ok</text>
  </threadedComment>
  <threadedComment ref="AI38" dT="2024-03-29T16:03:04.92" personId="{1D4E5FD9-AD70-4D51-9D0D-3307C388B641}" id="{B42A243E-763C-461E-B9CC-A01ADF092B1E}">
    <text>2,00 HRM OK à 13:30</text>
  </threadedComment>
  <threadedComment ref="K39" dT="2024-01-09T12:47:50.00" personId="{1D4E5FD9-AD70-4D51-9D0D-3307C388B641}" id="{B0CBB9F9-605E-47C4-A236-F341D7C3D30D}">
    <text>2 FC HRM OK</text>
  </threadedComment>
  <threadedComment ref="M39" dT="2024-01-09T12:47:40.37" personId="{1D4E5FD9-AD70-4D51-9D0D-3307C388B641}" id="{31DBE875-CE88-45CD-83B4-AE60B27CDE22}">
    <text>1/2 DS Dept HRM OK</text>
  </threadedComment>
  <threadedComment ref="R39" dT="2024-01-09T12:47:50.00" personId="{1D4E5FD9-AD70-4D51-9D0D-3307C388B641}" id="{C9781DFD-4422-4937-861F-6B750C0D21BA}">
    <text>2 FC HRM OK</text>
  </threadedComment>
  <threadedComment ref="T39" dT="2024-01-09T12:47:40.37" personId="{1D4E5FD9-AD70-4D51-9D0D-3307C388B641}" id="{DAF11FCB-3EFD-4383-9AD3-67AC8174D27F}">
    <text>1/2 DS Dept HRM OK</text>
  </threadedComment>
  <threadedComment ref="Y39" dT="2024-01-09T12:47:50.00" personId="{1D4E5FD9-AD70-4D51-9D0D-3307C388B641}" id="{93EDDCBC-432D-435C-B06C-0E3EBA087E8C}">
    <text>2 FC HRM OK</text>
  </threadedComment>
  <threadedComment ref="AA39" dT="2024-01-09T12:47:40.37" personId="{1D4E5FD9-AD70-4D51-9D0D-3307C388B641}" id="{2F62AB5F-B8A8-4799-933E-A173431A5FDC}">
    <text>1/2 DS Dept HRM OK</text>
  </threadedComment>
  <threadedComment ref="AF39" dT="2024-01-09T12:47:50.00" personId="{1D4E5FD9-AD70-4D51-9D0D-3307C388B641}" id="{191F3A5F-24E2-4EA6-B4FF-73E22B0C8FED}">
    <text>2 FC HRM OK</text>
  </threadedComment>
  <threadedComment ref="AH39" dT="2024-01-09T12:47:40.37" personId="{1D4E5FD9-AD70-4D51-9D0D-3307C388B641}" id="{C3B2753B-A638-444A-9590-81ED17E44E27}">
    <text>1/2 DS Dept HRM OK</text>
  </threadedComment>
  <threadedComment ref="R41" dT="2024-03-12T07:39:23.01" personId="{C20833D7-5DE2-4E82-B429-63A06E6D1EA0}" id="{13D5CB31-E13B-4287-B198-3AD824EBA253}">
    <text>Grève ??</text>
  </threadedComment>
  <threadedComment ref="AH41" dT="2024-03-13T07:42:36.17" personId="{C20833D7-5DE2-4E82-B429-63A06E6D1EA0}" id="{62B42221-D330-4F9A-87BB-28F1C9216F6D}">
    <text>1/2 DS HRM OK</text>
  </threadedComment>
  <threadedComment ref="K43" dT="2024-02-14T07:57:49.96" personId="{1D4E5FD9-AD70-4D51-9D0D-3307C388B641}" id="{18F31D72-3EE9-473D-8E86-14C4A72577FB}">
    <text>Mis Para Sport Day</text>
  </threadedComment>
  <threadedComment ref="S43" dT="2024-03-13T07:38:04.36" personId="{C20833D7-5DE2-4E82-B429-63A06E6D1EA0}" id="{E5AAC4C7-1251-487E-A8BD-A327F358D9D3}">
    <text>1 CC HRM OK</text>
  </threadedComment>
  <threadedComment ref="S43" dT="2024-04-02T07:57:27.72" personId="{1D4E5FD9-AD70-4D51-9D0D-3307C388B641}" id="{DBAC4D2B-38A2-4692-A4D3-E5B7D6331D7C}" parentId="{E5AAC4C7-1251-487E-A8BD-A327F358D9D3}">
    <text>HRM OK  Justice</text>
  </threadedComment>
  <threadedComment ref="X43" dT="2024-02-14T07:58:26.33" personId="{1D4E5FD9-AD70-4D51-9D0D-3307C388B641}" id="{8C5F8994-898C-44A2-9F38-91AAF6F0D67C}">
    <text>Mis Catégorisation médical</text>
  </threadedComment>
  <threadedComment ref="Z43" dT="2024-02-14T07:59:21.82" personId="{1D4E5FD9-AD70-4D51-9D0D-3307C388B641}" id="{592C14B2-9A59-45C3-83EF-9C86CEBADEA6}">
    <text>Mis Championnat du monde CISM para Sport (JESOLO) 4 jours</text>
  </threadedComment>
  <threadedComment ref="AH43" dT="2024-03-28T07:48:38.67" personId="{C20833D7-5DE2-4E82-B429-63A06E6D1EA0}" id="{2D8E9518-D4BD-4A25-BBB5-4BAB27990D5B}">
    <text>7.60 Réc HRM NOK</text>
  </threadedComment>
  <threadedComment ref="AH43" dT="2024-04-02T07:57:44.67" personId="{1D4E5FD9-AD70-4D51-9D0D-3307C388B641}" id="{A9C0B243-5362-477E-B6D5-110335B712DD}" parentId="{2D8E9518-D4BD-4A25-BBB5-4BAB27990D5B}">
    <text>HRM OK</text>
  </threadedComment>
  <threadedComment ref="M44" dT="2024-03-07T11:53:57.28" personId="{C20833D7-5DE2-4E82-B429-63A06E6D1EA0}" id="{57D03393-01AD-4751-8AF7-93F7C6B49430}">
    <text>2.00 Réc à 13:30 HRM OK</text>
  </threadedComment>
  <threadedComment ref="U44" dT="2024-03-15T07:40:38.47" personId="{C20833D7-5DE2-4E82-B429-63A06E6D1EA0}" id="{1134031B-5B29-46AE-BEED-AF7739C6E140}">
    <text>2.00 Réc à 13:30 HRM OK</text>
  </threadedComment>
  <threadedComment ref="Y44" dT="2024-03-19T07:22:16.26" personId="{C20833D7-5DE2-4E82-B429-63A06E6D1EA0}" id="{B3ADC75F-365C-4EA0-AE80-96D95B909E00}">
    <text>2.00 Réc à 13:30 HRM OK</text>
  </threadedComment>
  <threadedComment ref="G45" dT="2024-03-11T08:02:10.87" personId="{1D4E5FD9-AD70-4D51-9D0D-3307C388B641}" id="{396623E0-98B6-4FEF-866A-B19426C35B2B}">
    <text>1 CS HRM OK</text>
  </threadedComment>
  <threadedComment ref="J45" dT="2024-03-04T07:46:58.77" personId="{C20833D7-5DE2-4E82-B429-63A06E6D1EA0}" id="{BDC18C49-62E7-4381-B4FB-956FDE9283B7}">
    <text>5 JC HRM OK</text>
  </threadedComment>
  <threadedComment ref="T45" dT="2024-03-14T07:22:04.46" personId="{C20833D7-5DE2-4E82-B429-63A06E6D1EA0}" id="{3E79D377-6C42-45DA-A8DC-D50B2F3C04BD}">
    <text>1 JC HRM NOK</text>
  </threadedComment>
  <threadedComment ref="T45" dT="2024-03-19T08:04:45.61" personId="{1D4E5FD9-AD70-4D51-9D0D-3307C388B641}" id="{4195A7DC-2A7F-4684-A71F-BDD2E3C5128D}" parentId="{3E79D377-6C42-45DA-A8DC-D50B2F3C04BD}">
    <text>HRM OK</text>
  </threadedComment>
  <threadedComment ref="AA45" dT="2024-03-18T12:24:41.83" personId="{C20833D7-5DE2-4E82-B429-63A06E6D1EA0}" id="{7AF5CCB7-AAA2-4238-B546-6CD5DD489D1B}">
    <text>1 JC HRM OK</text>
  </threadedComment>
  <threadedComment ref="AB45" dT="2024-03-13T07:41:22.68" personId="{C20833D7-5DE2-4E82-B429-63A06E6D1EA0}" id="{88C249E2-8BCC-42A4-9D94-5CCEA2FAD0A0}">
    <text>HRM NON OK+ DOC NON OK</text>
  </threadedComment>
  <threadedComment ref="AB45" dT="2024-04-02T08:49:46.35" personId="{1D4E5FD9-AD70-4D51-9D0D-3307C388B641}" id="{020C1653-3FCD-4711-8B48-C31C7E89AEC0}" parentId="{88C249E2-8BCC-42A4-9D94-5CCEA2FAD0A0}">
    <text xml:space="preserve">OK
</text>
  </threadedComment>
  <threadedComment ref="AE45" dT="2024-03-11T08:03:06.21" personId="{1D4E5FD9-AD70-4D51-9D0D-3307C388B641}" id="{23F20468-D2CC-4D9D-A8FE-AE05F728BAAB}">
    <text>1 CS HRM OK</text>
  </threadedComment>
  <threadedComment ref="AH45" dT="2024-03-13T07:40:56.11" personId="{C20833D7-5DE2-4E82-B429-63A06E6D1EA0}" id="{EB5BF96C-B2D8-4741-85A2-F57E9EAECE9F}">
    <text>1 CS HRM  NON OK</text>
  </threadedComment>
  <threadedComment ref="AH45" dT="2024-04-02T11:25:25.30" personId="{1D4E5FD9-AD70-4D51-9D0D-3307C388B641}" id="{5FA5A577-5FDB-4E40-A692-B90D579461DF}" parentId="{EB5BF96C-B2D8-4741-85A2-F57E9EAECE9F}">
    <text>OK</text>
  </threadedComment>
  <threadedComment ref="Q46" dT="2024-03-11T08:03:29.30" personId="{1D4E5FD9-AD70-4D51-9D0D-3307C388B641}" id="{BEFB5A93-4633-4648-A464-F204FE12C917}">
    <text>0,25 HRM OK à 15:15</text>
  </threadedComment>
  <threadedComment ref="U46" dT="2024-03-13T07:39:24.10" personId="{C20833D7-5DE2-4E82-B429-63A06E6D1EA0}" id="{F0830E8E-8844-4A9D-902E-DD51056CF4F7}">
    <text>3.00 Réc à 12:30 HRM OK</text>
  </threadedComment>
  <threadedComment ref="X46" dT="2024-03-19T07:21:20.74" personId="{C20833D7-5DE2-4E82-B429-63A06E6D1EA0}" id="{508A51F6-842B-4A9C-83D0-5252C9ADCCC5}">
    <text>0.50 réc à 14:50 HRM OK</text>
  </threadedComment>
  <threadedComment ref="Y46" dT="2024-03-19T07:17:34.60" personId="{C20833D7-5DE2-4E82-B429-63A06E6D1EA0}" id="{C148E668-3E6F-4F32-B0CD-701BDB898E7F}">
    <text>0.50 Réc à 15:00 HRM OK</text>
  </threadedComment>
  <threadedComment ref="L47" dT="2024-03-05T07:32:36.39" personId="{C20833D7-5DE2-4E82-B429-63A06E6D1EA0}" id="{B6C55B8F-9B96-4316-B83B-48CD79F17F9C}">
    <text>3 JC HRM OK</text>
  </threadedComment>
  <threadedComment ref="AG47" dT="2024-02-26T08:48:55.35" personId="{1D4E5FD9-AD70-4D51-9D0D-3307C388B641}" id="{2725BFDF-A04B-4C1F-A8DC-82550D2D188A}">
    <text>AMT DUO à 09:00</text>
  </threadedComment>
  <threadedComment ref="G48" dT="2024-03-01T09:15:46.01" personId="{C20833D7-5DE2-4E82-B429-63A06E6D1EA0}" id="{07439386-36E4-4228-A48C-B5FFC8351D14}">
    <text>1/2 JC HRM NON OK</text>
  </threadedComment>
  <threadedComment ref="G48" dT="2024-03-04T08:22:53.51" personId="{1D4E5FD9-AD70-4D51-9D0D-3307C388B641}" id="{591E7C25-461E-4B80-A5EE-7A405DDDEEC9}" parentId="{07439386-36E4-4228-A48C-B5FFC8351D14}">
    <text>HRM OK</text>
  </threadedComment>
  <threadedComment ref="K48" dT="2024-03-05T07:31:42.17" personId="{C20833D7-5DE2-4E82-B429-63A06E6D1EA0}" id="{11CCC0B9-D7DF-49B1-ACF0-FCE48E2A35EC}">
    <text>2.50  Réc à 13:00 HRM OK</text>
  </threadedComment>
  <threadedComment ref="AF48" dT="2024-03-26T07:23:14.27" personId="{C20833D7-5DE2-4E82-B429-63A06E6D1EA0}" id="{6B73EF88-7C53-4650-93A4-09A2260E8245}">
    <text>1/2 DS Dépt HRM OK</text>
  </threadedComment>
  <threadedComment ref="J49" dT="2024-03-04T07:47:44.56" personId="{C20833D7-5DE2-4E82-B429-63A06E6D1EA0}" id="{00D72632-B7B2-45BB-92B9-D189477EF232}">
    <text>1 JC HRM OK</text>
  </threadedComment>
  <threadedComment ref="N49" dT="2024-03-05T07:30:14.95" personId="{C20833D7-5DE2-4E82-B429-63A06E6D1EA0}" id="{3F7CB0E4-F661-4A52-9213-4BC8C7B1E2B9}">
    <text>7.60 Réc HRM OK</text>
  </threadedComment>
  <threadedComment ref="Q49" dT="2024-03-11T07:42:40.37" personId="{C20833D7-5DE2-4E82-B429-63A06E6D1EA0}" id="{EA7F8B1D-3D7C-4884-A349-9C4AC42D6075}">
    <text>VS à 11:15 HRM NON OK
Doc NON OK</text>
  </threadedComment>
  <threadedComment ref="X49" dT="2024-03-18T12:20:55.94" personId="{C20833D7-5DE2-4E82-B429-63A06E6D1EA0}" id="{D254C5A9-65DE-4E72-8238-AE02683116D3}">
    <text>1 DS Dépt HRM NOK</text>
  </threadedComment>
  <threadedComment ref="X49" dT="2024-03-19T08:07:36.41" personId="{1D4E5FD9-AD70-4D51-9D0D-3307C388B641}" id="{BE1B3BE6-5F15-4508-978F-D9A200FC9494}" parentId="{D254C5A9-65DE-4E72-8238-AE02683116D3}">
    <text>HRM OK</text>
  </threadedComment>
  <threadedComment ref="AA49" dT="2024-03-21T07:00:17.63" personId="{C20833D7-5DE2-4E82-B429-63A06E6D1EA0}" id="{41CBE228-7F1C-4957-BB2F-5E4544807B94}">
    <text>VS à 11:45 HRM NOK
Doc NOK</text>
  </threadedComment>
  <threadedComment ref="AH49" dT="2024-03-28T07:51:44.47" personId="{C20833D7-5DE2-4E82-B429-63A06E6D1EA0}" id="{2026CF39-85D9-4B73-BAA5-1DEB301E3930}">
    <text>6.08 Réc HRM OK</text>
  </threadedComment>
  <threadedComment ref="AI49" dT="2024-03-28T07:52:15.87" personId="{C20833D7-5DE2-4E82-B429-63A06E6D1EA0}" id="{0D98A399-43C3-41EE-8A62-14D64B3AD441}">
    <text>7.60 Réc HRM OK</text>
  </threadedComment>
  <threadedComment ref="Q50" dT="2024-03-11T12:12:34.71" personId="{C20833D7-5DE2-4E82-B429-63A06E6D1EA0}" id="{87C1B52D-6562-4DFC-9508-0381261435E4}">
    <text>3.50 DS FLEX à 12:30 HRM OK</text>
  </threadedComment>
  <threadedComment ref="S50" dT="2024-03-11T12:44:52.28" personId="{1D4E5FD9-AD70-4D51-9D0D-3307C388B641}" id="{082458E4-F24F-4421-A002-38DCCDA482D3}">
    <text>2,75 HRM OK à 13:15</text>
  </threadedComment>
  <threadedComment ref="T50" dT="2024-03-14T11:59:41.06" personId="{C20833D7-5DE2-4E82-B429-63A06E6D1EA0}" id="{23B0FA7F-A535-4A14-AF5B-C655F73CDF94}">
    <text>3.50 DS FLEX HRM OK</text>
  </threadedComment>
  <threadedComment ref="Y50" dT="2024-03-19T07:23:13.51" personId="{C20833D7-5DE2-4E82-B429-63A06E6D1EA0}" id="{873D3211-C6B8-4180-B5C4-E69519151314}">
    <text>1/2 JC HRM OK</text>
  </threadedComment>
  <threadedComment ref="Z50" dT="2024-03-20T07:00:37.07" personId="{C20833D7-5DE2-4E82-B429-63A06E6D1EA0}" id="{1E405F41-854C-43A6-A307-CAE3C39016FF}">
    <text>3.50 Réc à 12:30 HRM OK</text>
  </threadedComment>
  <threadedComment ref="AA50" dT="2024-03-20T07:00:37.07" personId="{C20833D7-5DE2-4E82-B429-63A06E6D1EA0}" id="{54CD5EF4-83A1-4FAC-92F1-623D62C169EB}">
    <text>3.50 Réc à 12:30 HRM OK</text>
  </threadedComment>
  <threadedComment ref="AB50" dT="2024-03-22T07:00:29.85" personId="{C20833D7-5DE2-4E82-B429-63A06E6D1EA0}" id="{D063F51B-3752-4D56-AF86-BF309B38987E}">
    <text>3.00 Réc à 12:30 HRM NOK</text>
  </threadedComment>
  <threadedComment ref="AE50" dT="2024-03-25T07:21:43.77" personId="{C20833D7-5DE2-4E82-B429-63A06E6D1EA0}" id="{19135AA7-A2A6-417C-A9F3-5EDD0034583C}">
    <text>3.50 Réc HRM OK</text>
  </threadedComment>
  <threadedComment ref="AF50" dT="2024-03-25T07:21:43.77" personId="{C20833D7-5DE2-4E82-B429-63A06E6D1EA0}" id="{B240FF3E-0C25-445A-A993-8E9DE155CF49}">
    <text>3.50 Réc HRM OK</text>
  </threadedComment>
  <threadedComment ref="AG50" dT="2024-03-25T07:22:30.28" personId="{C20833D7-5DE2-4E82-B429-63A06E6D1EA0}" id="{27C75F0D-A2D8-43A7-BF0A-7FBA4A56FE14}">
    <text>3.00 Réc HRM OK</text>
  </threadedComment>
  <threadedComment ref="AH50" dT="2024-03-25T07:21:43.77" personId="{C20833D7-5DE2-4E82-B429-63A06E6D1EA0}" id="{4A6BAC65-ABE4-42C5-8677-AD09833845EE}">
    <text>3.50 Réc HRM OK</text>
  </threadedComment>
  <threadedComment ref="G53" dT="2024-02-21T14:35:29.61" personId="{1D4E5FD9-AD70-4D51-9D0D-3307C388B641}" id="{2FA0F8DC-1515-462F-848F-7B1B7C8DB273}">
    <text>6 JC HRM OK</text>
  </threadedComment>
  <threadedComment ref="U53" dT="2024-03-14T12:01:10.04" personId="{C20833D7-5DE2-4E82-B429-63A06E6D1EA0}" id="{9A4BEE53-2CB6-4772-BC1D-DF662EDAF639}">
    <text>7.60 R2C HRM NON OK</text>
  </threadedComment>
  <threadedComment ref="U53" dT="2024-03-14T12:48:33.46" personId="{1D4E5FD9-AD70-4D51-9D0D-3307C388B641}" id="{13F86575-A4FF-417B-8340-DDCBECEDAEF6}" parentId="{9A4BEE53-2CB6-4772-BC1D-DF662EDAF639}">
    <text>HRM OK</text>
  </threadedComment>
  <threadedComment ref="AA53" dT="2024-02-21T14:36:29.10" personId="{1D4E5FD9-AD70-4D51-9D0D-3307C388B641}" id="{2641E189-3692-4275-91DC-CF91CC043EFC}">
    <text>Programme Instruction à 10:30</text>
  </threadedComment>
  <threadedComment ref="AI54" dT="2024-03-29T16:03:39.56" personId="{1D4E5FD9-AD70-4D51-9D0D-3307C388B641}" id="{114B57A1-A9D5-4A62-84FC-F70F077AE2CF}">
    <text>1,30 HRM OK à 14:00</text>
  </threadedComment>
  <threadedComment ref="T55" dT="2024-03-11T12:15:38.13" personId="{C20833D7-5DE2-4E82-B429-63A06E6D1EA0}" id="{E99B6546-A210-4343-A390-B1797E422DBF}">
    <text>1 JC HRM OK</text>
  </threadedComment>
  <threadedComment ref="Z56" dT="2024-03-20T07:02:10.55" personId="{C20833D7-5DE2-4E82-B429-63A06E6D1EA0}" id="{5B3DB79D-0A97-4153-AC39-F3B7C19D821B}">
    <text>1.00 Réc à 14:30 HRM OK</text>
  </threadedComment>
  <threadedComment ref="J57" dT="2024-02-27T07:26:39.96" personId="{C20833D7-5DE2-4E82-B429-63A06E6D1EA0}" id="{8C5AB66E-230A-4359-B628-4692AC45BC69}">
    <text>3 Jrs PVE HRM OK</text>
  </threadedComment>
  <threadedComment ref="M57" dT="2024-02-27T07:26:54.80" personId="{C20833D7-5DE2-4E82-B429-63A06E6D1EA0}" id="{3F1B0432-7436-4CBE-B3F4-DF4DBCA20B5D}">
    <text>2 JC HRM OK</text>
  </threadedComment>
  <threadedComment ref="U57" dT="2024-03-14T07:21:02.21" personId="{C20833D7-5DE2-4E82-B429-63A06E6D1EA0}" id="{8946DA9A-245D-4EA8-B582-6D3576198E04}">
    <text>1 JC HRM OK</text>
  </threadedComment>
  <threadedComment ref="AB57" dT="2024-03-21T07:01:39.60" personId="{C20833D7-5DE2-4E82-B429-63A06E6D1EA0}" id="{636AE51E-5AE7-47D5-8A42-9DECF2ACBB0A}">
    <text>1 JC HRM NOK</text>
  </threadedComment>
  <threadedComment ref="AB57" dT="2024-04-02T07:56:24.49" personId="{1D4E5FD9-AD70-4D51-9D0D-3307C388B641}" id="{6EB766FE-163E-4D13-862E-FA1B09DAD8CB}" parentId="{636AE51E-5AE7-47D5-8A42-9DECF2ACBB0A}">
    <text>HRM OK</text>
  </threadedComment>
  <threadedComment ref="AE57" dT="2024-03-11T12:09:38.06" personId="{C20833D7-5DE2-4E82-B429-63A06E6D1EA0}" id="{F99FA8F6-F733-4579-A1F1-EB827DF16D04}">
    <text>Mission HMRA</text>
  </threadedComment>
  <threadedComment ref="AH57" dT="2024-03-29T07:59:35.54" personId="{1D4E5FD9-AD70-4D51-9D0D-3307C388B641}" id="{73FA2890-806F-4A93-883F-FF6500C59ABA}">
    <text>0,67 HRM OK à 07:00</text>
  </threadedComment>
  <threadedComment ref="AI57" dT="2024-03-29T08:01:27.92" personId="{1D4E5FD9-AD70-4D51-9D0D-3307C388B641}" id="{BF661394-8476-42DF-80C3-72CBF480C9BC}">
    <text>1/2 JC HRM OK</text>
  </threadedComment>
  <threadedComment ref="G58" dT="2024-03-01T09:15:46.01" personId="{C20833D7-5DE2-4E82-B429-63A06E6D1EA0}" id="{69DFFEC9-6384-4A21-87BB-949B973C8B46}">
    <text>1/2 JC HRM OK</text>
  </threadedComment>
  <threadedComment ref="R58" dT="2024-03-13T07:44:12.81" personId="{C20833D7-5DE2-4E82-B429-63A06E6D1EA0}" id="{A374C7DB-EB7C-4FCC-AAAB-74D360B28EDA}">
    <text>Régul 0.50 Réc à 15:00 HRM OK</text>
  </threadedComment>
  <threadedComment ref="S58" dT="2024-03-13T12:35:10.30" personId="{C20833D7-5DE2-4E82-B429-63A06E6D1EA0}" id="{39059D82-D6F7-44F3-ADA6-214D6053EAA0}">
    <text>1.50 Réc à 14:00 HRM OK</text>
  </threadedComment>
  <threadedComment ref="AE58" dT="2024-03-26T12:01:41.02" personId="{C20833D7-5DE2-4E82-B429-63A06E6D1EA0}" id="{CBEBB532-248D-463F-990E-B6B24C44BA7B}">
    <text>Régul 2.00 Réc à 13:30 HRM OK</text>
  </threadedComment>
  <threadedComment ref="G59" dT="2024-03-01T09:24:07.99" personId="{C20833D7-5DE2-4E82-B429-63A06E6D1EA0}" id="{9F940130-6208-412B-8B44-F888778279BD}">
    <text>1 JC HRM NON OK</text>
  </threadedComment>
  <threadedComment ref="G59" dT="2024-03-04T08:21:28.38" personId="{1D4E5FD9-AD70-4D51-9D0D-3307C388B641}" id="{A44A3F5A-FA38-4AA1-A4B3-852173386728}" parentId="{9F940130-6208-412B-8B44-F888778279BD}">
    <text>HRM OK</text>
  </threadedComment>
  <threadedComment ref="L59" dT="2024-03-04T08:21:57.68" personId="{1D4E5FD9-AD70-4D51-9D0D-3307C388B641}" id="{EE3B4EF4-B4B9-4168-BD61-7288F9FF1CF5}">
    <text>1 CS HRM OK</text>
  </threadedComment>
  <threadedComment ref="N59" dT="2024-03-08T08:02:13.62" personId="{C20833D7-5DE2-4E82-B429-63A06E6D1EA0}" id="{F411BDF9-6DF2-4309-A463-2F58E4A1919C}">
    <text>1 JC HRM NON OK</text>
  </threadedComment>
  <threadedComment ref="N59" dT="2024-03-11T08:17:07.50" personId="{1D4E5FD9-AD70-4D51-9D0D-3307C388B641}" id="{1FE9090F-70C1-41BD-A2D1-A83DD783E36C}" parentId="{F411BDF9-6DF2-4309-A463-2F58E4A1919C}">
    <text>HRM OK</text>
  </threadedComment>
  <threadedComment ref="X59" dT="2024-03-11T08:14:57.83" personId="{1D4E5FD9-AD70-4D51-9D0D-3307C388B641}" id="{E38171C0-C74E-4DF9-9A26-8264F51315ED}">
    <text xml:space="preserve">5 CS HRM OK </text>
  </threadedComment>
  <threadedComment ref="AE59" dT="2024-03-20T09:08:31.97" personId="{1D4E5FD9-AD70-4D51-9D0D-3307C388B641}" id="{F8B73083-A620-4C20-BF7E-1EA6B8D57E3E}">
    <text>1 CS HRM OK</text>
  </threadedComment>
  <threadedComment ref="AH59" dT="2024-01-18T10:32:49.35" personId="{1D4E5FD9-AD70-4D51-9D0D-3307C388B641}" id="{F51E508D-0A70-4488-9459-EDE0095A52D5}">
    <text>AMT à 08:00</text>
  </threadedComment>
  <threadedComment ref="S60" dT="2024-03-13T14:21:31.67" personId="{1D4E5FD9-AD70-4D51-9D0D-3307C388B641}" id="{32958AC5-F612-4AE7-BDC0-D9FE9BE86491}">
    <text>3,00 HRM OK à 12:30</text>
  </threadedComment>
  <threadedComment ref="U60" dT="2024-03-15T07:34:22.23" personId="{C20833D7-5DE2-4E82-B429-63A06E6D1EA0}" id="{874B1F8F-E04C-4F67-A589-05A8FCDED655}">
    <text>1.60 Compensation DSD HRM OK</text>
  </threadedComment>
  <threadedComment ref="AG60" dT="2024-03-27T07:46:59.85" personId="{C20833D7-5DE2-4E82-B429-63A06E6D1EA0}" id="{76CBBE14-9E97-433C-8300-49F47602FAB5}">
    <text>3.00 Réc à 12:30 HRM NOK</text>
  </threadedComment>
  <threadedComment ref="AG60" dT="2024-04-02T07:54:16.36" personId="{1D4E5FD9-AD70-4D51-9D0D-3307C388B641}" id="{3CEBA496-1D7B-42A1-A1FC-857F96FE72DB}" parentId="{76CBBE14-9E97-433C-8300-49F47602FAB5}">
    <text>HRM OK</text>
  </threadedComment>
  <threadedComment ref="AI60" dT="2024-03-29T08:00:59.09" personId="{1D4E5FD9-AD70-4D51-9D0D-3307C388B641}" id="{0896C90E-5251-42B2-AAE9-57DE9C1B20D9}">
    <text>3,00 HRM OK à 12:30</text>
  </threadedComment>
  <threadedComment ref="AI60" dT="2024-04-02T07:54:25.44" personId="{1D4E5FD9-AD70-4D51-9D0D-3307C388B641}" id="{4B37813C-EC64-4D2D-9F65-63AE595E1746}" parentId="{0896C90E-5251-42B2-AAE9-57DE9C1B20D9}">
    <text>HRM OK</text>
  </threadedComment>
  <threadedComment ref="AB61" dT="2024-03-15T07:31:28.41" personId="{C20833D7-5DE2-4E82-B429-63A06E6D1EA0}" id="{045D1BB9-6B22-4C8B-8F32-349A4D7A0E3E}">
    <text>1 DSD HRM OK</text>
  </threadedComment>
  <threadedComment ref="AE61" dT="2024-03-15T07:31:46.44" personId="{C20833D7-5DE2-4E82-B429-63A06E6D1EA0}" id="{98456DAC-3896-41C2-8813-DD9A06E7BCEC}">
    <text>9 JC HRM OK</text>
  </threadedComment>
  <threadedComment ref="U62" dT="2024-03-15T07:30:24.87" personId="{C20833D7-5DE2-4E82-B429-63A06E6D1EA0}" id="{7B40C127-190D-4B0E-AED9-23C4800029DC}">
    <text>0.50 Réc à 15:00 HRM OK</text>
  </threadedComment>
  <threadedComment ref="N63" dT="2024-03-07T09:02:12.73" personId="{C20833D7-5DE2-4E82-B429-63A06E6D1EA0}" id="{CC67621C-A9D0-4A2D-8664-787F90467B81}">
    <text>2.00 Réc à 07:00 HRM NON OK</text>
  </threadedComment>
  <threadedComment ref="N63" dT="2024-03-11T08:18:43.05" personId="{1D4E5FD9-AD70-4D51-9D0D-3307C388B641}" id="{A8C9C164-B936-42A9-A048-61E9AA0D5783}" parentId="{CC67621C-A9D0-4A2D-8664-787F90467B81}">
    <text>HRM OK</text>
  </threadedComment>
  <threadedComment ref="AA63" dT="2024-02-21T14:36:29.10" personId="{1D4E5FD9-AD70-4D51-9D0D-3307C388B641}" id="{5B204B1A-DC44-4A20-B682-653464AB8E43}">
    <text>Programme Instruction à 10:30</text>
  </threadedComment>
  <threadedComment ref="AB63" dT="2024-03-05T12:43:24.73" personId="{C20833D7-5DE2-4E82-B429-63A06E6D1EA0}" id="{F3923D87-3BC8-429E-8984-3B3841B39670}">
    <text>HRM NON OK</text>
  </threadedComment>
  <threadedComment ref="AB63" dT="2024-04-02T09:23:42.14" personId="{1D4E5FD9-AD70-4D51-9D0D-3307C388B641}" id="{2643A86E-C06C-470D-83B1-CD6C1B5F3E06}" parentId="{F3923D87-3BC8-429E-8984-3B3841B39670}">
    <text>OK</text>
  </threadedComment>
  <threadedComment ref="AE63" dT="2024-03-11T07:38:49.84" personId="{C20833D7-5DE2-4E82-B429-63A06E6D1EA0}" id="{D2BEFB2A-B1EE-4982-85F4-5B58B544635A}">
    <text>1 JC HRM NON OK</text>
  </threadedComment>
  <threadedComment ref="AE63" dT="2024-04-02T07:52:45.83" personId="{1D4E5FD9-AD70-4D51-9D0D-3307C388B641}" id="{7D74E6FC-F5F8-4CCA-AE8F-41E7132E4336}" parentId="{D2BEFB2A-B1EE-4982-85F4-5B58B544635A}">
    <text>HRM OK</text>
  </threadedComment>
  <threadedComment ref="L65" dT="2024-03-07T08:00:14.79" personId="{C20833D7-5DE2-4E82-B429-63A06E6D1EA0}" id="{22B8AC62-BBFF-425C-BD93-F1A1EE9DD381}">
    <text>0.50 Réc à 07:00 HRM OK</text>
  </threadedComment>
  <threadedComment ref="X65" dT="2024-03-04T10:01:06.80" personId="{1D4E5FD9-AD70-4D51-9D0D-3307C388B641}" id="{4261729D-792A-4159-8144-7B99A4BBB8D3}">
    <text>Fmn Interne Cariste  3 demi-journées matin</text>
  </threadedComment>
  <threadedComment ref="M66" dT="2024-03-07T09:03:34.54" personId="{C20833D7-5DE2-4E82-B429-63A06E6D1EA0}" id="{E5AC4A8E-F341-4729-898C-05969D3480ED}">
    <text>1.00 Réc à 14:30 HRM OK</text>
  </threadedComment>
  <threadedComment ref="X66" dT="2024-03-14T12:02:48.13" personId="{C20833D7-5DE2-4E82-B429-63A06E6D1EA0}" id="{903E14F3-53B0-4B3D-BAF5-FFC3BB150E22}">
    <text>2.50 Réc à 13:00 HRM OK</text>
  </threadedComment>
  <threadedComment ref="AB66" dT="2024-03-22T11:47:26.94" personId="{C20833D7-5DE2-4E82-B429-63A06E6D1EA0}" id="{9462A2FB-472C-461F-83BD-94CAE7CF58D2}">
    <text>2.00 Réc à 13:30 HRM OK</text>
  </threadedComment>
  <threadedComment ref="AB67" dT="2024-03-05T12:43:24.73" personId="{C20833D7-5DE2-4E82-B429-63A06E6D1EA0}" id="{0A153B66-7705-435D-BEFF-14E00B837BC4}">
    <text>1 JC HRM OK</text>
  </threadedComment>
  <threadedComment ref="AB67" dT="2024-04-02T08:49:52.76" personId="{1D4E5FD9-AD70-4D51-9D0D-3307C388B641}" id="{BE5759C4-BAC7-4D0D-89A7-19DBB4E283C0}" parentId="{0A153B66-7705-435D-BEFF-14E00B837BC4}">
    <text>OK</text>
  </threadedComment>
  <threadedComment ref="J69" dT="2024-03-04T07:50:08.94" personId="{C20833D7-5DE2-4E82-B429-63A06E6D1EA0}" id="{7F54D5E4-7FF9-4F93-B41D-0C7E9FEB938E}">
    <text>5 JC HRM OK</text>
  </threadedComment>
  <threadedComment ref="Q69" dT="2024-03-11T07:40:54.25" personId="{C20833D7-5DE2-4E82-B429-63A06E6D1EA0}" id="{BE83DD6C-BB7B-41AB-BD9B-1585AEA200E8}">
    <text xml:space="preserve">VS à 09:00 HRM NON OK
Doc NON OK
</text>
  </threadedComment>
  <threadedComment ref="Q69" dT="2024-03-11T12:46:21.38" personId="{1D4E5FD9-AD70-4D51-9D0D-3307C388B641}" id="{19E81F3A-618B-4A94-AD79-302960E7183D}" parentId="{BE83DD6C-BB7B-41AB-BD9B-1585AEA200E8}">
    <text>HRM + DOC OK</text>
  </threadedComment>
  <threadedComment ref="R69" dT="2024-03-08T07:53:42.12" personId="{C20833D7-5DE2-4E82-B429-63A06E6D1EA0}" id="{10214D9E-2FE1-471D-A44A-040B40FEE413}">
    <text>Secouriste Zone 2</text>
  </threadedComment>
  <threadedComment ref="J71" dT="2024-03-04T07:51:28.76" personId="{C20833D7-5DE2-4E82-B429-63A06E6D1EA0}" id="{D6F086AF-B28E-4BD2-9B5D-F829B801FA15}">
    <text>1 JC HRM NON OK</text>
  </threadedComment>
  <threadedComment ref="J71" dT="2024-03-11T08:21:12.57" personId="{1D4E5FD9-AD70-4D51-9D0D-3307C388B641}" id="{EF97B6FE-BBF8-48D2-8172-3E978509436A}" parentId="{D6F086AF-B28E-4BD2-9B5D-F829B801FA15}">
    <text>HRM OK</text>
  </threadedComment>
  <threadedComment ref="N71" dT="2024-03-07T08:01:54.84" personId="{C20833D7-5DE2-4E82-B429-63A06E6D1EA0}" id="{F8D98645-051B-4CBD-AD81-FB64D9537E74}">
    <text>2 JC HRM OK</text>
  </threadedComment>
  <threadedComment ref="U71" dT="2024-03-15T07:29:06.84" personId="{C20833D7-5DE2-4E82-B429-63A06E6D1EA0}" id="{7DDC6BC7-C0B9-4CC6-A826-71655689BAA3}">
    <text>1 JC HRM NOK</text>
  </threadedComment>
  <threadedComment ref="U71" dT="2024-03-18T10:41:24.28" personId="{1D4E5FD9-AD70-4D51-9D0D-3307C388B641}" id="{CDDA1BDF-A11D-4B99-95B1-8E2C7D7E2A52}" parentId="{7DDC6BC7-C0B9-4CC6-A826-71655689BAA3}">
    <text>HRM OK</text>
  </threadedComment>
  <threadedComment ref="AB71" dT="2024-03-21T07:01:39.60" personId="{C20833D7-5DE2-4E82-B429-63A06E6D1EA0}" id="{D2731F32-424A-456A-9821-3274D15F8783}">
    <text>1 JC HRM NOK</text>
  </threadedComment>
  <threadedComment ref="AE71" dT="2024-03-25T07:24:17.18" personId="{C20833D7-5DE2-4E82-B429-63A06E6D1EA0}" id="{C5FA4183-3F2F-4241-ACA9-A3E2016AD743}">
    <text>1JC HRM NOK</text>
  </threadedComment>
  <threadedComment ref="AE71" dT="2024-04-02T07:49:23.47" personId="{1D4E5FD9-AD70-4D51-9D0D-3307C388B641}" id="{75CCA974-07C4-4747-A42C-9B0C208A7443}" parentId="{C5FA4183-3F2F-4241-ACA9-A3E2016AD743}">
    <text>HRM OK</text>
  </threadedComment>
  <threadedComment ref="S73" dT="2024-03-11T12:11:11.71" personId="{C20833D7-5DE2-4E82-B429-63A06E6D1EA0}" id="{372E4D81-B5E7-4A20-A75F-CAB9B8D0A335}">
    <text>1 CC HRM OK</text>
  </threadedComment>
  <threadedComment ref="U73" dT="2024-01-22T12:22:33.25" personId="{C20833D7-5DE2-4E82-B429-63A06E6D1EA0}" id="{5723C536-FFCE-430D-915A-2B5977CD587C}">
    <text>7.60 Réc HRM OK</text>
  </threadedComment>
  <threadedComment ref="X73" dT="2024-01-22T12:23:34.09" personId="{C20833D7-5DE2-4E82-B429-63A06E6D1EA0}" id="{564D3CBD-80ED-45F2-9969-306D1E991CBB}">
    <text>10 JC HRM OK</text>
  </threadedComment>
  <threadedComment ref="J77" dT="2024-03-04T07:43:12.51" personId="{C20833D7-5DE2-4E82-B429-63A06E6D1EA0}" id="{FFD535BF-1E8A-4603-B742-4BD1FC374542}">
    <text>1/2 DS Dépt HRM OK</text>
  </threadedComment>
  <threadedComment ref="L77" dT="2024-03-04T08:15:28.26" personId="{1D4E5FD9-AD70-4D51-9D0D-3307C388B641}" id="{A1E2E094-F07F-4E63-BC39-26D00E7871D2}">
    <text>3 JC HRM OK</text>
  </threadedComment>
  <threadedComment ref="R77" dT="2024-01-22T06:42:24.38" personId="{C20833D7-5DE2-4E82-B429-63A06E6D1EA0}" id="{0FC6F873-0B03-4647-A63C-4CAD3EC6324A}">
    <text>FM Leadership à la Défence</text>
  </threadedComment>
  <threadedComment ref="X77" dT="2024-01-22T06:42:24.38" personId="{C20833D7-5DE2-4E82-B429-63A06E6D1EA0}" id="{32AB787B-AA67-4FF1-9B2E-7A75971C327B}">
    <text>FM Leadership à la Défence</text>
  </threadedComment>
  <threadedComment ref="X77" dT="2024-03-19T08:12:08.97" personId="{1D4E5FD9-AD70-4D51-9D0D-3307C388B641}" id="{4E09DDDD-BD14-486E-979A-C2361B267074}" parentId="{32AB787B-AA67-4FF1-9B2E-7A75971C327B}">
    <text xml:space="preserve"> 4 Jours</text>
  </threadedComment>
  <threadedComment ref="AF77" dT="2024-01-22T06:42:24.38" personId="{C20833D7-5DE2-4E82-B429-63A06E6D1EA0}" id="{6BE478CE-5CD2-413F-A3DB-A9C795243912}">
    <text>FM Leadership à la Défence</text>
  </threadedComment>
  <threadedComment ref="G78" dT="2024-03-01T12:31:18.55" personId="{C20833D7-5DE2-4E82-B429-63A06E6D1EA0}" id="{329BBD0D-F146-4E8E-9BEC-CCD588010F19}">
    <text xml:space="preserve">3.50 Réc à 12:30 HRM </text>
  </threadedComment>
  <threadedComment ref="G78" dT="2024-03-04T08:14:52.30" personId="{1D4E5FD9-AD70-4D51-9D0D-3307C388B641}" id="{938B37F2-9482-4E28-BF34-A6B66F23506C}" parentId="{329BBD0D-F146-4E8E-9BEC-CCD588010F19}">
    <text>HRM OK</text>
  </threadedComment>
  <threadedComment ref="Q78" dT="2024-03-11T13:42:50.88" personId="{1D4E5FD9-AD70-4D51-9D0D-3307C388B641}" id="{AF194809-45EC-4E32-A8BD-C2F53B044079}">
    <text>1,25 HRM OK à 14:45</text>
  </threadedComment>
  <threadedComment ref="S78" dT="2024-03-13T14:27:15.38" personId="{1D4E5FD9-AD70-4D51-9D0D-3307C388B641}" id="{6408B1C1-5E7F-4ADF-AF95-57F5074C31E3}">
    <text>3,50 HRM OK à 12:30</text>
  </threadedComment>
  <threadedComment ref="U78" dT="2024-03-18T06:28:03.22" personId="{C20833D7-5DE2-4E82-B429-63A06E6D1EA0}" id="{867E2CB3-DD4D-4AFA-A257-FD6C951A1E39}">
    <text>3.50 Réc à 12:30 HRM OK</text>
  </threadedComment>
  <threadedComment ref="AB78" dT="2024-03-22T07:03:48.20" personId="{C20833D7-5DE2-4E82-B429-63A06E6D1EA0}" id="{F47AC9D5-CFC4-47DF-AB0A-E72A22C5415D}">
    <text>3.50 Réc à 12:00 HRM OK</text>
  </threadedComment>
  <threadedComment ref="G79" dT="2024-03-11T08:29:27.30" personId="{1D4E5FD9-AD70-4D51-9D0D-3307C388B641}" id="{9739BA5B-BA3C-4233-8134-B7C74F02CA05}">
    <text>12 JC HRM OK</text>
  </threadedComment>
  <threadedComment ref="Y79" dT="2024-03-11T08:30:05.32" personId="{1D4E5FD9-AD70-4D51-9D0D-3307C388B641}" id="{1BD585AA-6C6F-4612-AB60-706B522E7585}">
    <text>3 DS Dept HRM OK</text>
  </threadedComment>
  <threadedComment ref="AB79" dT="2024-03-11T08:30:22.62" personId="{1D4E5FD9-AD70-4D51-9D0D-3307C388B641}" id="{729463D4-6826-48ED-B2FD-D826F0B78D67}">
    <text>3 JC HRM OK</text>
  </threadedComment>
  <threadedComment ref="U81" dT="2024-03-13T14:26:39.63" personId="{1D4E5FD9-AD70-4D51-9D0D-3307C388B641}" id="{506A9C9D-D4F2-48ED-BED7-D6DCBD229254}">
    <text>1 JC HRM OK</text>
  </threadedComment>
  <threadedComment ref="M82" dT="2024-03-07T09:07:13.01" personId="{C20833D7-5DE2-4E82-B429-63A06E6D1EA0}" id="{D218B075-E32D-4182-A77A-0AB765DDED97}">
    <text>2.25 Réc à13:45 HRM OK</text>
  </threadedComment>
  <threadedComment ref="AB82" dT="2024-03-22T07:05:29.74" personId="{C20833D7-5DE2-4E82-B429-63A06E6D1EA0}" id="{2AD0B74B-2964-4E1F-9AB5-E4BB03224E2B}">
    <text>1/2 DS Dépt HRM OK</text>
  </threadedComment>
  <threadedComment ref="J83" dT="2024-03-04T07:43:54.90" personId="{C20833D7-5DE2-4E82-B429-63A06E6D1EA0}" id="{92403C38-3FCB-4970-AA2E-870608EC004A}">
    <text>1 JC HRM OK</text>
  </threadedComment>
  <threadedComment ref="K83" dT="2024-03-05T07:00:10.37" personId="{C20833D7-5DE2-4E82-B429-63A06E6D1EA0}" id="{C4E49B26-FD16-46CA-9EA1-4F1569D2986D}">
    <text>Congé ?HRM OK</text>
  </threadedComment>
  <threadedComment ref="AH83" dT="2024-03-28T08:01:15.29" personId="{C20833D7-5DE2-4E82-B429-63A06E6D1EA0}" id="{C3903B5B-8453-46EF-B3E1-A2B766D5366A}">
    <text>1/2 DS + 3.60 Réc HRM NOK</text>
  </threadedComment>
  <threadedComment ref="AH83" dT="2024-04-02T07:48:30.33" personId="{1D4E5FD9-AD70-4D51-9D0D-3307C388B641}" id="{AA1377B6-3518-4F1D-861C-E91B3F6A320D}" parentId="{C3903B5B-8453-46EF-B3E1-A2B766D5366A}">
    <text>HRM OK</text>
  </threadedComment>
  <threadedComment ref="L84" dT="2024-03-07T08:42:06.30" personId="{C20833D7-5DE2-4E82-B429-63A06E6D1EA0}" id="{7CEE4AA1-33DA-48C7-A156-10688A3A630B}">
    <text>1/2 DS Dépt HRM OK</text>
  </threadedComment>
  <threadedComment ref="Y84" dT="2024-03-19T13:43:18.39" personId="{C20833D7-5DE2-4E82-B429-63A06E6D1EA0}" id="{F92C4CBA-ACDB-4258-BF12-824703B6175A}">
    <text>1/2 DS Départ 12:00 HRM OK</text>
  </threadedComment>
  <threadedComment ref="Z84" dT="2024-03-19T13:43:29.79" personId="{C20833D7-5DE2-4E82-B429-63A06E6D1EA0}" id="{06264B08-9619-4837-BD7D-E1959F9FE812}">
    <text>1/2 DS Départ 12:00 HRM OK</text>
  </threadedComment>
  <threadedComment ref="AB85" dT="2024-03-19T12:26:45.00" personId="{C20833D7-5DE2-4E82-B429-63A06E6D1EA0}" id="{A17F5902-51FA-4152-A534-3727027817DF}">
    <text>7.60 Réc HRM OK</text>
  </threadedComment>
  <threadedComment ref="AH85" dT="2024-03-28T08:02:23.51" personId="{C20833D7-5DE2-4E82-B429-63A06E6D1EA0}" id="{EC65823C-7A21-41B7-9C89-B855374C1766}">
    <text>Don de Sang HRM OK
DOC NOK</text>
  </threadedComment>
  <threadedComment ref="AH85" dT="2024-04-02T07:47:51.08" personId="{1D4E5FD9-AD70-4D51-9D0D-3307C388B641}" id="{BC51923D-3FEB-40D8-A589-43BCF4D75070}" parentId="{EC65823C-7A21-41B7-9C89-B855374C1766}">
    <text>HRM OK</text>
  </threadedComment>
  <threadedComment ref="Y86" dT="2024-03-19T12:27:32.10" personId="{C20833D7-5DE2-4E82-B429-63A06E6D1EA0}" id="{3D889641-B47E-40C8-9515-C11ED1C7763C}">
    <text>0.50 Réc à 15:00 HRM OK</text>
  </threadedComment>
  <threadedComment ref="G87" dT="2024-02-28T12:16:03.47" personId="{C20833D7-5DE2-4E82-B429-63A06E6D1EA0}" id="{83CAE522-C4B5-4086-892E-861E5A152132}">
    <text>1 DS Dépt HRM OK</text>
  </threadedComment>
  <threadedComment ref="L87" dT="2024-02-26T08:42:21.18" personId="{1D4E5FD9-AD70-4D51-9D0D-3307C388B641}" id="{565820DA-C528-4197-9C61-60AFA1017B96}">
    <text>Rôle secouriste Zone 2</text>
  </threadedComment>
  <threadedComment ref="Q87" dT="2024-02-06T08:43:40.40" personId="{1D4E5FD9-AD70-4D51-9D0D-3307C388B641}" id="{54DD8EAF-E435-4C92-A3C5-5F319634DB2E}">
    <text>5 JC HRM OK</text>
  </threadedComment>
  <threadedComment ref="AB87" dT="2024-03-08T07:56:45.95" personId="{C20833D7-5DE2-4E82-B429-63A06E6D1EA0}" id="{7CAFCC70-436A-42F4-9B77-A2C50FDADDC3}">
    <text>Secouriste Zone 1 &amp; 2</text>
  </threadedComment>
  <threadedComment ref="AI87" dT="2024-03-21T10:19:06.33" personId="{C20833D7-5DE2-4E82-B429-63A06E6D1EA0}" id="{A254C7DE-0977-411F-BB98-E3B23AF380CA}">
    <text>Secouriste Zone 2</text>
  </threadedComment>
  <threadedComment ref="N91" dT="2024-03-08T11:33:27.53" personId="{C20833D7-5DE2-4E82-B429-63A06E6D1EA0}" id="{65FD60F0-7980-4113-A8CC-8AE48F8BAA00}">
    <text>1 JC HRM NON OK</text>
  </threadedComment>
  <threadedComment ref="N91" dT="2024-03-11T08:31:37.21" personId="{1D4E5FD9-AD70-4D51-9D0D-3307C388B641}" id="{26521C6F-C556-4412-9CAA-4CFA61D20246}" parentId="{65FD60F0-7980-4113-A8CC-8AE48F8BAA00}">
    <text>HRM OK</text>
  </threadedComment>
  <threadedComment ref="T91" dT="2024-03-14T07:34:58.37" personId="{C20833D7-5DE2-4E82-B429-63A06E6D1EA0}" id="{7C559C63-0510-4771-B6FA-D92257104539}">
    <text>1 JC HRM OK</text>
  </threadedComment>
  <threadedComment ref="AI92" dT="2024-03-28T11:43:39.62" personId="{C20833D7-5DE2-4E82-B429-63A06E6D1EA0}" id="{12A39C0B-5929-402A-AAED-6F2DC12DF528}">
    <text>3.00 Réc à 12:30 HRM OK</text>
  </threadedComment>
  <threadedComment ref="J93" dT="2024-03-04T07:39:30.82" personId="{C20833D7-5DE2-4E82-B429-63A06E6D1EA0}" id="{6A2B0806-E076-4D9D-9A30-642C297AC9A8}">
    <text>1 CS HRM OK</text>
  </threadedComment>
  <threadedComment ref="L93" dT="2024-03-04T07:39:30.82" personId="{C20833D7-5DE2-4E82-B429-63A06E6D1EA0}" id="{86AC91B6-84AF-4218-A88F-DBAF4B940F00}">
    <text>1 CS HRM OK</text>
  </threadedComment>
  <threadedComment ref="X93" dT="2024-03-18T07:40:55.05" personId="{C20833D7-5DE2-4E82-B429-63A06E6D1EA0}" id="{693703CC-024F-468B-8AF9-18D95C957E53}">
    <text>2..00 Réc à 07:30 HRM Ok</text>
  </threadedComment>
  <threadedComment ref="Z93" dT="2024-03-20T07:39:31.06" personId="{C20833D7-5DE2-4E82-B429-63A06E6D1EA0}" id="{B864AC85-5AF0-42DC-BDA5-44D32BC8FFED}">
    <text xml:space="preserve">1 CS HRM OK
</text>
  </threadedComment>
  <threadedComment ref="AG93" dT="2024-03-27T07:51:40.27" personId="{C20833D7-5DE2-4E82-B429-63A06E6D1EA0}" id="{45A5FCF2-4DF0-4EE7-BC21-1B6CA479095E}">
    <text>1 CS HRM NOK</text>
  </threadedComment>
  <threadedComment ref="S94" dT="2024-03-14T07:39:03.66" personId="{C20833D7-5DE2-4E82-B429-63A06E6D1EA0}" id="{E6B2CEB0-8B25-4905-8A13-E4E429448F79}">
    <text>Régul 3.50 Réc  à 12:30 HRM OK</text>
  </threadedComment>
  <threadedComment ref="U94" dT="2024-03-15T07:22:08.81" personId="{C20833D7-5DE2-4E82-B429-63A06E6D1EA0}" id="{A5E873FA-0438-4474-88F7-1666CA118971}">
    <text>1/2 DS Dépt à 11:30 HRM OK</text>
  </threadedComment>
  <threadedComment ref="AB94" dT="2024-03-22T07:07:51.10" personId="{C20833D7-5DE2-4E82-B429-63A06E6D1EA0}" id="{AAEF1851-D3AA-44B2-922B-F2500759CE6D}">
    <text>1.00 Réc à 15:00 HRM OK</text>
  </threadedComment>
  <threadedComment ref="AE94" dT="2024-03-25T07:38:24.79" personId="{C20833D7-5DE2-4E82-B429-63A06E6D1EA0}" id="{920420AA-D1DE-4F2E-AD2D-1CAA3A1BDE2A}">
    <text>1/2 DS Dépt HRM OK</text>
  </threadedComment>
  <threadedComment ref="S95" dT="2024-03-12T12:06:09.87" personId="{C20833D7-5DE2-4E82-B429-63A06E6D1EA0}" id="{15D8BD4C-0B0C-4470-883A-B75F97D1A86C}">
    <text>Mission ERM</text>
  </threadedComment>
  <threadedComment ref="AE95" dT="2024-03-25T07:39:41.13" personId="{C20833D7-5DE2-4E82-B429-63A06E6D1EA0}" id="{A3A86289-1DEA-400F-AEDC-E17D895B6FF0}">
    <text>2.00 Réc à 07:30 HRM OK</text>
  </threadedComment>
  <threadedComment ref="J96" dT="2024-03-04T07:40:30.46" personId="{C20833D7-5DE2-4E82-B429-63A06E6D1EA0}" id="{C2D0B4D0-25C6-48FF-84D2-C408BD345974}">
    <text>1/2 JC HRM OK</text>
  </threadedComment>
  <threadedComment ref="K96" dT="2024-03-04T07:40:30.46" personId="{C20833D7-5DE2-4E82-B429-63A06E6D1EA0}" id="{8566BC36-B51A-48AE-9415-04775CEFCF9A}">
    <text>1/2 JC HRM OK</text>
  </threadedComment>
  <threadedComment ref="L96" dT="2024-03-04T07:40:30.46" personId="{C20833D7-5DE2-4E82-B429-63A06E6D1EA0}" id="{8AF5FE68-243C-4217-BC91-4287A5B6EEE4}">
    <text>1/2 JC HRM OK</text>
  </threadedComment>
  <threadedComment ref="AI96" dT="2024-03-29T07:50:30.51" personId="{1D4E5FD9-AD70-4D51-9D0D-3307C388B641}" id="{3A0F9CC6-9DF2-4CA0-9BD3-92D4D693BA6F}">
    <text>1/2 JC HRM NOK</text>
  </threadedComment>
  <threadedComment ref="J97" dT="2024-03-04T07:41:39.76" personId="{C20833D7-5DE2-4E82-B429-63A06E6D1EA0}" id="{CC7244D3-5202-47CA-A31A-AB92BB8B82C8}">
    <text>0.50 Réc à 08:00 HRM OK</text>
  </threadedComment>
  <threadedComment ref="K97" dT="2024-03-05T07:36:34.60" personId="{C20833D7-5DE2-4E82-B429-63A06E6D1EA0}" id="{B5DAB5C5-E4B8-4D7B-8398-57EEE1D4B63A}">
    <text>0.33 Réc à 08:00 HRM OK</text>
  </threadedComment>
  <threadedComment ref="R97" dT="2024-03-12T07:35:18.29" personId="{C20833D7-5DE2-4E82-B429-63A06E6D1EA0}" id="{875A738C-692E-4503-98C0-D7058A1F5416}">
    <text>0.33 Réc à 08:00 HRM NON OK</text>
  </threadedComment>
  <threadedComment ref="R97" dT="2024-03-12T13:37:54.71" personId="{1D4E5FD9-AD70-4D51-9D0D-3307C388B641}" id="{D0206CB4-E398-42E6-B452-0D322EBD86B2}" parentId="{875A738C-692E-4503-98C0-D7058A1F5416}">
    <text>HRM OK</text>
  </threadedComment>
  <threadedComment ref="T97" dT="2024-03-14T07:36:10.88" personId="{C20833D7-5DE2-4E82-B429-63A06E6D1EA0}" id="{C6D299DD-915D-4E6E-A2A1-C3EE4F8645FF}">
    <text>0.25 Réc à 08:00 HRM NOK</text>
  </threadedComment>
  <threadedComment ref="T97" dT="2024-03-18T10:39:36.70" personId="{1D4E5FD9-AD70-4D51-9D0D-3307C388B641}" id="{FDD397D3-BE24-4E6C-B465-6D9A2DC48CCE}" parentId="{C6D299DD-915D-4E6E-A2A1-C3EE4F8645FF}">
    <text>HRM OK</text>
  </threadedComment>
  <threadedComment ref="X97" dT="2024-03-18T07:42:08.33" personId="{C20833D7-5DE2-4E82-B429-63A06E6D1EA0}" id="{2E3900AC-7D66-4045-9E37-9213263C80C6}">
    <text>0.33 Réc HRM NOK</text>
  </threadedComment>
  <threadedComment ref="X97" dT="2024-03-19T10:04:21.69" personId="{1D4E5FD9-AD70-4D51-9D0D-3307C388B641}" id="{AD5DA185-3883-4583-8ED5-59EE40BE98C1}" parentId="{2E3900AC-7D66-4045-9E37-9213263C80C6}">
    <text>HRM OK</text>
  </threadedComment>
  <threadedComment ref="Y97" dT="2024-03-19T07:26:10.02" personId="{C20833D7-5DE2-4E82-B429-63A06E6D1EA0}" id="{2DEA3A50-15D5-40E1-8C79-1FF87C6B303F}">
    <text>1.00 Réc à 08:00 HRM NOK</text>
  </threadedComment>
  <threadedComment ref="Y97" dT="2024-03-19T10:05:11.14" personId="{1D4E5FD9-AD70-4D51-9D0D-3307C388B641}" id="{FCF38502-01F9-44B9-A633-C505A3C3BED3}" parentId="{2DEA3A50-15D5-40E1-8C79-1FF87C6B303F}">
    <text>HRM OK</text>
  </threadedComment>
  <threadedComment ref="AE97" dT="2024-03-25T07:41:11.32" personId="{C20833D7-5DE2-4E82-B429-63A06E6D1EA0}" id="{A33DD184-0641-4058-BA08-B7EBBC688362}">
    <text>0.67 Réc à 08:00 HRM OK</text>
  </threadedComment>
  <threadedComment ref="AF97" dT="2024-03-26T07:27:10.33" personId="{C20833D7-5DE2-4E82-B429-63A06E6D1EA0}" id="{920EBE69-9E03-440E-A199-CFBD6CE4489D}">
    <text>0.33 Réc à 08:00 HRM OK</text>
  </threadedComment>
  <threadedComment ref="AH97" dT="2024-03-28T08:03:48.62" personId="{C20833D7-5DE2-4E82-B429-63A06E6D1EA0}" id="{416D4803-6364-40A5-B5EA-07B38400621F}">
    <text>0.50 Réc à 08:00 + 1.00 Réc à 12:30 HRM NOK</text>
  </threadedComment>
  <threadedComment ref="T98" dT="2024-03-14T11:56:02.06" personId="{C20833D7-5DE2-4E82-B429-63A06E6D1EA0}" id="{637912A6-AB53-4E79-985D-48CF7D7519B7}">
    <text>0.50 Réc à 12:30 HRM NOK</text>
  </threadedComment>
  <threadedComment ref="T98" dT="2024-03-18T10:39:42.85" personId="{1D4E5FD9-AD70-4D51-9D0D-3307C388B641}" id="{C6DF4DD9-D9FE-4FA4-8B7F-4A9E8507BF39}" parentId="{637912A6-AB53-4E79-985D-48CF7D7519B7}">
    <text>HRM OK</text>
  </threadedComment>
  <threadedComment ref="AA99" dT="2024-03-20T07:40:43.41" personId="{C20833D7-5DE2-4E82-B429-63A06E6D1EA0}" id="{4B7EB0F7-9A53-4ED6-8C74-BF170B802C6A}">
    <text>7.60 Réc HRM OK</text>
  </threadedComment>
  <threadedComment ref="AG99" dT="2024-03-26T07:25:24.96" personId="{C20833D7-5DE2-4E82-B429-63A06E6D1EA0}" id="{8C84EB8D-D0F1-402E-B74D-E58FE734E0C6}">
    <text>1 DS Dépt HRM OK</text>
  </threadedComment>
  <threadedComment ref="AI100" dT="2024-03-29T07:53:00.86" personId="{1D4E5FD9-AD70-4D51-9D0D-3307C388B641}" id="{873F25FB-B396-4C35-95F3-B76AAF211C47}">
    <text>1,50 HRM OK à 14:30</text>
  </threadedComment>
  <threadedComment ref="M101" dT="2024-03-07T09:09:29.91" personId="{C20833D7-5DE2-4E82-B429-63A06E6D1EA0}" id="{6AC0CCB4-9703-4F19-BD51-ACD40207AA96}">
    <text>1.00 Réc à 07:30 HRM OK</text>
  </threadedComment>
  <threadedComment ref="N101" dT="2024-03-08T07:38:44.91" personId="{C20833D7-5DE2-4E82-B429-63A06E6D1EA0}" id="{8162D9B4-EA77-476B-A8C1-9A3391CE5888}">
    <text>3.50 Crédit Heures HRM OK</text>
  </threadedComment>
  <threadedComment ref="T101" dT="2024-03-14T07:38:00.88" personId="{C20833D7-5DE2-4E82-B429-63A06E6D1EA0}" id="{929A7DA5-E04C-41F3-A2C8-A4ACEC63A5A7}">
    <text>1.50 Réc à07:30 HRM OK</text>
  </threadedComment>
  <threadedComment ref="Y101" dT="2024-03-19T07:28:13.09" personId="{C20833D7-5DE2-4E82-B429-63A06E6D1EA0}" id="{2FEC0AF5-47CC-44EF-A878-91A706CA3D00}">
    <text>2.00 Réc à 07:30 HRM NOK</text>
  </threadedComment>
  <threadedComment ref="Y101" dT="2024-03-19T10:03:39.57" personId="{1D4E5FD9-AD70-4D51-9D0D-3307C388B641}" id="{6E71CCA8-32A1-4D9A-BACE-F13BC5230153}" parentId="{2FEC0AF5-47CC-44EF-A878-91A706CA3D00}">
    <text>1,75 HRM OK à 07:30</text>
  </threadedComment>
  <threadedComment ref="AE101" dT="2024-03-22T12:38:23.16" personId="{1D4E5FD9-AD70-4D51-9D0D-3307C388B641}" id="{61E13606-00E8-46A3-883F-2B10061B6B17}">
    <text>REPRISE EN FORCE</text>
  </threadedComment>
  <threadedComment ref="AE101" dT="2024-03-27T11:42:15.05" personId="{C20833D7-5DE2-4E82-B429-63A06E6D1EA0}" id="{50080244-A201-4CAE-BDC2-C46EE9CFCABA}" parentId="{61E13606-00E8-46A3-883F-2B10061B6B17}">
    <text>Reprise en force HRM OK</text>
  </threadedComment>
  <threadedComment ref="AH101" dT="2024-03-28T08:05:26.71" personId="{C20833D7-5DE2-4E82-B429-63A06E6D1EA0}" id="{1731953C-C977-4720-B1F7-F50FF533E0DD}">
    <text>1.00 Réc à 07:30 HRM OK</text>
  </threadedComment>
  <threadedComment ref="AI101" dT="2024-03-28T11:47:29.40" personId="{C20833D7-5DE2-4E82-B429-63A06E6D1EA0}" id="{777120A0-50E4-4F91-8EC3-21FA89DB3961}">
    <text>4.00 de crédits d'heures HRM NOK</text>
  </threadedComment>
  <threadedComment ref="AI101" dT="2024-04-02T07:44:37.39" personId="{1D4E5FD9-AD70-4D51-9D0D-3307C388B641}" id="{1B6A4AEB-7238-4FE1-9420-03FC3B5A7AFF}" parentId="{777120A0-50E4-4F91-8EC3-21FA89DB3961}">
    <text>HRM OK</text>
  </threadedComment>
  <threadedComment ref="J102" dT="2024-03-04T11:57:34.07" personId="{C20833D7-5DE2-4E82-B429-63A06E6D1EA0}" id="{296C144F-ED74-472A-A25B-7C86FA53B0EA}">
    <text>1.50 Crédit heures à14:30 HRM OK</text>
  </threadedComment>
  <threadedComment ref="S102" dT="2024-03-13T07:48:31.32" personId="{C20833D7-5DE2-4E82-B429-63A06E6D1EA0}" id="{1C325330-20D2-41BD-85DE-17B2CED4D0AE}">
    <text>1.00 Réc à 15:00 HRM NON OK</text>
  </threadedComment>
  <threadedComment ref="S102" dT="2024-03-13T14:28:42.30" personId="{1D4E5FD9-AD70-4D51-9D0D-3307C388B641}" id="{A35C2E56-F39D-45F3-9BFD-375260669AA5}" parentId="{1C325330-20D2-41BD-85DE-17B2CED4D0AE}">
    <text>HRM OK</text>
  </threadedComment>
  <threadedComment ref="X102" dT="2024-03-19T10:03:09.15" personId="{1D4E5FD9-AD70-4D51-9D0D-3307C388B641}" id="{81CC1B8F-DC25-4037-942C-67C337B814B1}">
    <text>3,00 HRM OK à 13:00</text>
  </threadedComment>
  <threadedComment ref="AE102" dT="2024-03-25T12:11:21.79" personId="{C20833D7-5DE2-4E82-B429-63A06E6D1EA0}" id="{3548E920-BFC7-4C19-9AFA-C2B40328258D}">
    <text>1.00 de Crédits Heures départ 15:00 HRM NOK</text>
  </threadedComment>
  <threadedComment ref="N107" dT="2024-03-08T07:17:21.52" personId="{C20833D7-5DE2-4E82-B429-63A06E6D1EA0}" id="{AC3F7319-336E-4458-A5F5-459E6A76512D}">
    <text>1 JC HRM OK</text>
  </threadedComment>
  <threadedComment ref="Z107" dT="2024-03-18T06:25:19.08" personId="{C20833D7-5DE2-4E82-B429-63A06E6D1EA0}" id="{692A5BAB-A041-479E-BA1C-FF0C70A9968D}">
    <text>Formation du 20 au 22/03</text>
  </threadedComment>
  <threadedComment ref="G108" dT="2024-03-01T09:33:01.93" personId="{C20833D7-5DE2-4E82-B429-63A06E6D1EA0}" id="{65204F8D-07B4-4982-806D-96AD09B31FA8}">
    <text>1/2 DS Dépt HRM NON OK</text>
  </threadedComment>
  <threadedComment ref="G108" dT="2024-03-04T08:13:32.31" personId="{1D4E5FD9-AD70-4D51-9D0D-3307C388B641}" id="{D289945A-BD85-4023-B1F3-9EA2C973C58C}" parentId="{65204F8D-07B4-4982-806D-96AD09B31FA8}">
    <text xml:space="preserve">HRM OK </text>
  </threadedComment>
  <threadedComment ref="J108" dT="2024-03-04T12:51:01.47" personId="{C20833D7-5DE2-4E82-B429-63A06E6D1EA0}" id="{D144F5CF-8CAE-43C6-ACCF-F00C1083C6E1}">
    <text>2.00 Réc à13:30 HRM OK</text>
  </threadedComment>
  <threadedComment ref="L108" dT="2024-03-07T08:45:10.50" personId="{C20833D7-5DE2-4E82-B429-63A06E6D1EA0}" id="{7893E3D0-6796-452C-A4F1-4D68CFEFA7E9}">
    <text>2.00 Réc à 13:30 HRM Ok</text>
  </threadedComment>
  <threadedComment ref="M108" dT="2024-03-07T12:13:55.81" personId="{C20833D7-5DE2-4E82-B429-63A06E6D1EA0}" id="{0B37AAD5-CA4E-44E6-A0F8-81174660E3BB}">
    <text>2.00 Réc à 13:30 HRM OK</text>
  </threadedComment>
  <threadedComment ref="M108" dT="2024-03-11T08:51:38.09" personId="{1D4E5FD9-AD70-4D51-9D0D-3307C388B641}" id="{3AD3765A-6F2C-40D4-82E6-FC4B05AF4135}" parentId="{0B37AAD5-CA4E-44E6-A0F8-81174660E3BB}">
    <text>HRM OK</text>
  </threadedComment>
  <threadedComment ref="Y108" dT="2024-03-20T07:26:03.01" personId="{C20833D7-5DE2-4E82-B429-63A06E6D1EA0}" id="{2F8AD234-6BD0-436A-A2B1-C81D2AC3A608}">
    <text>Régul 0.50 Réc à 15:00 HRM NOK</text>
  </threadedComment>
  <threadedComment ref="Y108" dT="2024-03-20T08:47:17.56" personId="{1D4E5FD9-AD70-4D51-9D0D-3307C388B641}" id="{69F6D5C0-57DA-4736-B25C-6243A4182AB7}" parentId="{2F8AD234-6BD0-436A-A2B1-C81D2AC3A608}">
    <text>HRM OK</text>
  </threadedComment>
  <threadedComment ref="AE108" dT="2024-03-25T12:30:57.11" personId="{C20833D7-5DE2-4E82-B429-63A06E6D1EA0}" id="{7A955482-033C-4D62-95B8-40FA0A514C2F}">
    <text>2.00 Réc à 13:30 HRM OK</text>
  </threadedComment>
  <threadedComment ref="AG108" dT="2024-03-27T12:20:24.05" personId="{C20833D7-5DE2-4E82-B429-63A06E6D1EA0}" id="{6FD0898B-9FAC-43BC-B2F6-6E91AE59AD99}">
    <text>1/2 DS Dépt HRM OK</text>
  </threadedComment>
  <threadedComment ref="J109" dT="2024-03-07T13:17:45.40" personId="{C20833D7-5DE2-4E82-B429-63A06E6D1EA0}" id="{FA97A944-D289-4C59-952D-7326EAF00821}">
    <text>1JC HRM OK</text>
  </threadedComment>
  <threadedComment ref="M109" dT="2024-02-26T08:41:42.99" personId="{1D4E5FD9-AD70-4D51-9D0D-3307C388B641}" id="{8F360E75-E840-46F7-8B83-CF26A16404A7}">
    <text>Rôle secouriste Zone 1</text>
  </threadedComment>
  <threadedComment ref="AE109" dT="2024-03-19T07:47:01.03" personId="{1D4E5FD9-AD70-4D51-9D0D-3307C388B641}" id="{90194F1B-76B3-4A67-B24E-173FE6932C52}">
    <text>REPRISE EN FORCE</text>
  </threadedComment>
  <threadedComment ref="AE109" dT="2024-03-25T07:31:53.49" personId="{C20833D7-5DE2-4E82-B429-63A06E6D1EA0}" id="{09A5673F-A321-44FA-AD78-6F67FCD28E04}" parentId="{90194F1B-76B3-4A67-B24E-173FE6932C52}">
    <text>1 JC HRM NOK</text>
  </threadedComment>
  <threadedComment ref="AE109" dT="2024-03-27T11:41:13.04" personId="{C20833D7-5DE2-4E82-B429-63A06E6D1EA0}" id="{B006ED9A-E28E-46B2-853C-3F31B296C60C}" parentId="{90194F1B-76B3-4A67-B24E-173FE6932C52}">
    <text>Reprise en force OK</text>
  </threadedComment>
  <threadedComment ref="AF109" dT="2024-03-26T07:30:07.30" personId="{C20833D7-5DE2-4E82-B429-63A06E6D1EA0}" id="{3A702951-0939-4248-B264-B56B486A3DB7}">
    <text>1 JC HRM NOK</text>
  </threadedComment>
  <threadedComment ref="AH109" dT="2024-03-28T08:07:53.12" personId="{C20833D7-5DE2-4E82-B429-63A06E6D1EA0}" id="{A2D2946D-98A5-4DAC-AD25-072341EB9644}">
    <text>1.00 Réc à 07:30 HRM NOK</text>
  </threadedComment>
  <threadedComment ref="AI109" dT="2024-03-28T12:32:33.68" personId="{C20833D7-5DE2-4E82-B429-63A06E6D1EA0}" id="{353FAF7F-289A-47EF-A39D-A3EF6979E2B0}">
    <text>1 JC HRM OK</text>
  </threadedComment>
  <threadedComment ref="K110" dT="2024-03-07T08:15:00.03" personId="{C20833D7-5DE2-4E82-B429-63A06E6D1EA0}" id="{0B9513A1-992F-4135-9F27-4CBE4101CEE4}">
    <text>0.83 Réc à 15:10 HRM NON OK</text>
  </threadedComment>
  <threadedComment ref="K110" dT="2024-03-11T08:53:20.74" personId="{1D4E5FD9-AD70-4D51-9D0D-3307C388B641}" id="{78AFEB0B-9D4F-4BF7-BFEA-7FF3B4B371F9}" parentId="{0B9513A1-992F-4135-9F27-4CBE4101CEE4}">
    <text>HRM OK</text>
  </threadedComment>
  <threadedComment ref="N110" dT="2024-03-08T07:27:49.97" personId="{C20833D7-5DE2-4E82-B429-63A06E6D1EA0}" id="{317A1AB9-7A5B-46EC-8906-429C7EC0EF27}">
    <text>VS à 12:00 HRM OK  
DOC NON OK</text>
  </threadedComment>
  <threadedComment ref="AG110" dT="2024-03-27T12:22:00.91" personId="{C20833D7-5DE2-4E82-B429-63A06E6D1EA0}" id="{E8D196BA-8E55-49AF-8591-3D46E3EA3CFF}">
    <text>2.00 Réc à 14:00 HRM OK</text>
  </threadedComment>
  <threadedComment ref="AH110" dT="2024-03-28T12:32:05.17" personId="{C20833D7-5DE2-4E82-B429-63A06E6D1EA0}" id="{CB3D8420-71A2-4406-ACF3-A7BA9516A13A}">
    <text>1/2 Ds Dépt HRM OK</text>
  </threadedComment>
  <threadedComment ref="G111" dT="2024-02-29T12:39:32.65" personId="{1D4E5FD9-AD70-4D51-9D0D-3307C388B641}" id="{0B88A59A-DF32-40F8-8223-5682B625E11E}">
    <text>1 CS HRM OK</text>
  </threadedComment>
  <threadedComment ref="J111" dT="2024-02-29T12:39:40.68" personId="{1D4E5FD9-AD70-4D51-9D0D-3307C388B641}" id="{F9B995E5-255E-43E2-9793-A22A62D21EFD}">
    <text>1 CS HRM OK</text>
  </threadedComment>
  <threadedComment ref="K111" dT="2024-03-11T08:46:36.85" personId="{1D4E5FD9-AD70-4D51-9D0D-3307C388B641}" id="{2DE5DA2A-7727-46E0-9607-8E8726629D0D}">
    <text>7,60 HRM OK</text>
  </threadedComment>
  <threadedComment ref="L111" dT="2024-03-11T08:46:24.60" personId="{1D4E5FD9-AD70-4D51-9D0D-3307C388B641}" id="{CDE3958F-1B9F-4980-BDEE-363492488B42}">
    <text>1 DS Dept HRM OK</text>
  </threadedComment>
  <threadedComment ref="AE111" dT="2024-03-20T07:29:30.13" personId="{C20833D7-5DE2-4E82-B429-63A06E6D1EA0}" id="{DE9FFBC4-0173-4502-8C55-84178BC2CFE8}">
    <text>1 CS HRM OK</text>
  </threadedComment>
  <threadedComment ref="AH111" dT="2024-01-18T10:32:49.35" personId="{1D4E5FD9-AD70-4D51-9D0D-3307C388B641}" id="{7982ED1D-2209-460B-AC20-E92A7BAD93F1}">
    <text>AMT à 08:20</text>
  </threadedComment>
  <threadedComment ref="AH112" dT="2024-03-28T12:34:09.10" personId="{C20833D7-5DE2-4E82-B429-63A06E6D1EA0}" id="{17D55644-172A-437B-8C04-ECB2FB7EBB4E}">
    <text>1.50 Réc à 14:00 HRM OK</text>
  </threadedComment>
  <threadedComment ref="R113" dT="2024-03-12T07:30:51.76" personId="{C20833D7-5DE2-4E82-B429-63A06E6D1EA0}" id="{2E2B2C15-9C5C-4023-8E1E-5B1566882615}">
    <text>1 JC HRM OK</text>
  </threadedComment>
  <threadedComment ref="G115" dT="2024-02-29T07:54:24.86" personId="{1D4E5FD9-AD70-4D51-9D0D-3307C388B641}" id="{692F4E68-D705-4192-B010-FB9300017878}">
    <text>1/2 JC + 3,60 HRM OK</text>
  </threadedComment>
  <threadedComment ref="N115" dT="2024-03-07T09:25:43.83" personId="{C20833D7-5DE2-4E82-B429-63A06E6D1EA0}" id="{82107D85-4206-4A1A-BA3A-8B47BF5C21AF}">
    <text>1 JC HRM OK</text>
  </threadedComment>
  <threadedComment ref="T115" dT="2024-03-18T08:40:40.48" personId="{1D4E5FD9-AD70-4D51-9D0D-3307C388B641}" id="{9D42FD66-813B-4788-9032-48DDC0975D89}">
    <text>2 JC HRM OK</text>
  </threadedComment>
  <threadedComment ref="U115" dT="2024-03-18T09:57:02.57" personId="{1D4E5FD9-AD70-4D51-9D0D-3307C388B641}" id="{12153C8F-9EF8-477E-81C7-6365FC7F3677}">
    <text xml:space="preserve">4 CC (Décès belle-mère) HRM + DOC NOK </text>
  </threadedComment>
  <threadedComment ref="U115" dT="2024-04-02T07:38:53.13" personId="{1D4E5FD9-AD70-4D51-9D0D-3307C388B641}" id="{8FB25E66-97C0-4C60-92CC-C413B29DA7F1}" parentId="{12153C8F-9EF8-477E-81C7-6365FC7F3677}">
    <text>HRM OK</text>
  </threadedComment>
  <threadedComment ref="AA115" dT="2024-03-21T07:24:16.86" personId="{C20833D7-5DE2-4E82-B429-63A06E6D1EA0}" id="{3663D7B7-5C2D-4899-AD4E-A2D986917C1A}">
    <text>1 JC HRM NOK</text>
  </threadedComment>
  <threadedComment ref="AI115" dT="2024-03-28T08:09:53.55" personId="{C20833D7-5DE2-4E82-B429-63A06E6D1EA0}" id="{E3C97C39-A60E-47DB-B548-167935A0620B}">
    <text>1 CC Décès allié Premier degré HRM OK</text>
  </threadedComment>
  <threadedComment ref="M116" dT="2024-03-07T09:25:14.16" personId="{C20833D7-5DE2-4E82-B429-63A06E6D1EA0}" id="{6B203021-DCD7-4C78-94E5-2A04F98B2CC1}">
    <text>3.60 Réc à 12:30 HRM OK</text>
  </threadedComment>
  <threadedComment ref="Q116" dT="2024-03-12T07:32:00.62" personId="{C20833D7-5DE2-4E82-B429-63A06E6D1EA0}" id="{F2DEBC42-A885-453E-BEB7-753BD115C1C1}">
    <text>Régul 0.50 Réc HRM OK</text>
  </threadedComment>
  <threadedComment ref="AH116" dT="2024-03-28T08:08:42.98" personId="{C20833D7-5DE2-4E82-B429-63A06E6D1EA0}" id="{3B0CE59E-8F29-47E1-8D92-579F77417102}">
    <text>2.00 Réc à 14:00 HRM OK</text>
  </threadedComment>
  <threadedComment ref="J117" dT="2024-02-28T07:24:35.01" personId="{1D4E5FD9-AD70-4D51-9D0D-3307C388B641}" id="{144C78F7-49B9-4750-9050-3A537E723B32}">
    <text>REPRISE EN FORCE</text>
  </threadedComment>
  <threadedComment ref="R117" dT="2024-03-11T12:18:07.36" personId="{C20833D7-5DE2-4E82-B429-63A06E6D1EA0}" id="{71B0D1A6-D1BD-4101-9787-01D962D58A04}">
    <text>Grève</text>
  </threadedComment>
  <threadedComment ref="Z117" dT="2024-02-22T09:06:46.16" personId="{1D4E5FD9-AD70-4D51-9D0D-3307C388B641}" id="{B0C4E9E3-6D70-41EE-9684-E5270B0DC877}">
    <text>AMT - AC1 à 09:00</text>
  </threadedComment>
  <threadedComment ref="Z117" dT="2024-03-18T06:24:46.41" personId="{C20833D7-5DE2-4E82-B429-63A06E6D1EA0}" id="{287D3020-161F-49B5-BCC1-875B5B23F35A}" parentId="{B0C4E9E3-6D70-41EE-9684-E5270B0DC877}">
    <text>Formation du 20 au 22/03</text>
  </threadedComment>
  <threadedComment ref="AF117" dT="2024-03-27T11:40:53.09" personId="{C20833D7-5DE2-4E82-B429-63A06E6D1EA0}" id="{2AE0FD47-A54D-423A-9814-D5AC0B224CD0}">
    <text>Reprise en force ok</text>
  </threadedComment>
  <threadedComment ref="K118" dT="2024-03-05T12:46:46.39" personId="{C20833D7-5DE2-4E82-B429-63A06E6D1EA0}" id="{B54872EF-8ED8-438B-9A30-E6399D9FAA8A}">
    <text>2.00 Réc à 13:30 HRM OK</text>
  </threadedComment>
  <threadedComment ref="M118" dT="2024-03-07T12:15:48.07" personId="{C20833D7-5DE2-4E82-B429-63A06E6D1EA0}" id="{F44CA900-B84B-42AD-A1E7-E0760931A5B9}">
    <text xml:space="preserve">2.00 Réc à 13:30 HRM OK
</text>
  </threadedComment>
  <threadedComment ref="N118" dT="2024-03-05T12:47:54.27" personId="{C20833D7-5DE2-4E82-B429-63A06E6D1EA0}" id="{7462CB54-D102-4D31-8C94-0CAC8833B70D}">
    <text>1.00 Réc à 14:30 HRM OK</text>
  </threadedComment>
  <threadedComment ref="S118" dT="2024-03-13T07:53:50.77" personId="{C20833D7-5DE2-4E82-B429-63A06E6D1EA0}" id="{BE060F6A-1FAC-48C3-9360-490014C96BD7}">
    <text>1.50 Réc à 14:00 HRM OK</text>
  </threadedComment>
  <threadedComment ref="U118" dT="2024-03-18T06:23:36.96" personId="{C20833D7-5DE2-4E82-B429-63A06E6D1EA0}" id="{5A2E86A9-5505-4006-A533-22088EC1B878}">
    <text>3.00 réc à 12:30 HRM Ok</text>
  </threadedComment>
  <threadedComment ref="Y118" dT="2024-03-20T12:26:20.06" personId="{1D4E5FD9-AD70-4D51-9D0D-3307C388B641}" id="{12D3C05E-7CB0-494B-8245-4ADF97EB4093}">
    <text>1,00 HRM OK à 14:30</text>
  </threadedComment>
  <threadedComment ref="AG118" dT="2024-03-27T07:57:45.09" personId="{C20833D7-5DE2-4E82-B429-63A06E6D1EA0}" id="{FB6AA045-EFC7-4B89-9163-8C2D12C934CB}">
    <text>1/2 JC HRM OK</text>
  </threadedComment>
  <threadedComment ref="AH118" dT="2024-03-28T12:33:37.65" personId="{C20833D7-5DE2-4E82-B429-63A06E6D1EA0}" id="{1B056800-61E0-47D4-9BC3-F653B8FC5470}">
    <text>2.00 à 13:30 HRM OK</text>
  </threadedComment>
  <threadedComment ref="U119" dT="2024-03-15T07:17:18.97" personId="{C20833D7-5DE2-4E82-B429-63A06E6D1EA0}" id="{2E8575AE-B631-48AB-9010-D7EFFE272A3C}">
    <text>1 DS Dépt HRM OK</text>
  </threadedComment>
  <threadedComment ref="AF119" dT="2024-03-25T12:33:18.94" personId="{C20833D7-5DE2-4E82-B429-63A06E6D1EA0}" id="{E242A234-3B87-41B8-A842-C89458817DB3}">
    <text>VS HRM NOK 
DOC NOK</text>
  </threadedComment>
  <threadedComment ref="M120" dT="2024-03-07T12:17:27.52" personId="{C20833D7-5DE2-4E82-B429-63A06E6D1EA0}" id="{135166F5-9B28-453C-B39A-C7E57809A893}">
    <text>3.50 Réc à 12:30 HRM NON OK</text>
  </threadedComment>
  <threadedComment ref="M120" dT="2024-03-11T08:57:09.48" personId="{1D4E5FD9-AD70-4D51-9D0D-3307C388B641}" id="{FB974A9E-B1D4-46D5-A357-995BE9A6AB03}" parentId="{135166F5-9B28-453C-B39A-C7E57809A893}">
    <text>HRM OK</text>
  </threadedComment>
  <threadedComment ref="AF120" dT="2024-03-25T12:32:43.88" personId="{C20833D7-5DE2-4E82-B429-63A06E6D1EA0}" id="{B4BB3FA5-ED46-417D-A93E-2BD1CBC772F0}">
    <text>1/2 DS Dépt HRM OK</text>
  </threadedComment>
  <threadedComment ref="AI120" dT="2024-03-29T07:38:21.78" personId="{1D4E5FD9-AD70-4D51-9D0D-3307C388B641}" id="{EF2E1843-6470-4555-A27A-B7D550B1C756}">
    <text>1,50 HRM OK à 14:30</text>
  </threadedComment>
  <threadedComment ref="R121" dT="2024-03-11T12:18:07.36" personId="{C20833D7-5DE2-4E82-B429-63A06E6D1EA0}" id="{8100D11A-43C1-4DF0-9B6B-E11FDF8377AA}">
    <text>Grève</text>
  </threadedComment>
  <threadedComment ref="AH121" dT="2024-03-27T07:59:01.46" personId="{C20833D7-5DE2-4E82-B429-63A06E6D1EA0}" id="{73DF0C3B-E075-4902-A034-3FB985C02942}">
    <text>1 JC HRM OK</text>
  </threadedComment>
  <threadedComment ref="G122" dT="2024-03-01T09:34:24.91" personId="{C20833D7-5DE2-4E82-B429-63A06E6D1EA0}" id="{C6E20F77-4E19-402D-8DB3-CE5BE1952E94}">
    <text>2.50 Réc à 1300 HRM OK</text>
  </threadedComment>
  <threadedComment ref="N122" dT="2024-03-08T11:35:06.77" personId="{C20833D7-5DE2-4E82-B429-63A06E6D1EA0}" id="{99B51C43-F3DC-4C22-A002-B777CF56856F}">
    <text>3.00 Réc à 12:30 HRM OK</text>
  </threadedComment>
  <threadedComment ref="AB122" dT="2024-03-22T07:24:21.66" personId="{C20833D7-5DE2-4E82-B429-63A06E6D1EA0}" id="{3F061CDB-1B03-4B6B-8826-732E5173B28C}">
    <text>2.00 Réc à 13:30 HRM OK</text>
  </threadedComment>
  <threadedComment ref="AB122" dT="2024-04-02T07:43:46.01" personId="{1D4E5FD9-AD70-4D51-9D0D-3307C388B641}" id="{62B0B3E3-6BB3-4EB9-A614-0B45713830BD}" parentId="{3F061CDB-1B03-4B6B-8826-732E5173B28C}">
    <text>HRM OK</text>
  </threadedComment>
  <threadedComment ref="AI122" dT="2024-03-29T07:36:45.97" personId="{1D4E5FD9-AD70-4D51-9D0D-3307C388B641}" id="{39C0C7FC-B0A8-4475-B06B-3998DC239D5F}">
    <text>1/2 DS Dept HRM NOK</text>
  </threadedComment>
  <threadedComment ref="AI122" dT="2024-04-02T07:43:52.24" personId="{1D4E5FD9-AD70-4D51-9D0D-3307C388B641}" id="{CC167102-8E77-4032-AB0F-9F0D15ECB439}" parentId="{39C0C7FC-B0A8-4475-B06B-3998DC239D5F}">
    <text>HRM OK</text>
  </threadedComment>
  <threadedComment ref="G123" dT="2023-12-07T07:24:57.90" personId="{1D4E5FD9-AD70-4D51-9D0D-3307C388B641}" id="{DB668797-B295-4416-AFE6-55FE9F30ED31}">
    <text>20 FC HRM OK</text>
  </threadedComment>
  <threadedComment ref="M125" dT="2024-03-07T13:35:02.57" personId="{C20833D7-5DE2-4E82-B429-63A06E6D1EA0}" id="{014C02F0-E112-45E4-A339-40D6B24FD4CA}">
    <text>Secouriste Zone 1</text>
  </threadedComment>
  <threadedComment ref="S125" dT="2024-03-08T07:52:26.38" personId="{C20833D7-5DE2-4E82-B429-63A06E6D1EA0}" id="{585F4A03-B10B-4216-B755-EAAC4D6FCCC9}">
    <text>Secouriste Zone 2</text>
  </threadedComment>
  <threadedComment ref="T125" dT="2024-03-13T14:30:15.79" personId="{1D4E5FD9-AD70-4D51-9D0D-3307C388B641}" id="{9F5A0E33-69D8-478B-AC62-4E6C1C2E6DDC}">
    <text>2 DS Dept HRM OK</text>
  </threadedComment>
  <threadedComment ref="Z125" dT="2024-03-08T07:52:26.38" personId="{C20833D7-5DE2-4E82-B429-63A06E6D1EA0}" id="{359063FC-B543-4D63-BDC3-BFB6BD629025}">
    <text>Secouriste Zone 2</text>
  </threadedComment>
  <threadedComment ref="AG125" dT="2024-03-21T10:19:06.33" personId="{C20833D7-5DE2-4E82-B429-63A06E6D1EA0}" id="{6EA41087-ACA0-4014-9839-D9E0FF2C4846}">
    <text>Secouriste Zone 2</text>
  </threadedComment>
  <threadedComment ref="G126" dT="2024-03-07T13:34:27.21" personId="{C20833D7-5DE2-4E82-B429-63A06E6D1EA0}" id="{96B54F07-D068-4162-A956-A92D75F96897}">
    <text>2.00 Réc HRM OK</text>
  </threadedComment>
  <threadedComment ref="K126" dT="2024-03-07T13:35:22.45" personId="{C20833D7-5DE2-4E82-B429-63A06E6D1EA0}" id="{E41F6803-6172-42E7-9519-9987D3329D99}">
    <text>2.00 Réc HRM OK</text>
  </threadedComment>
  <threadedComment ref="L126" dT="2024-03-07T13:35:43.53" personId="{C20833D7-5DE2-4E82-B429-63A06E6D1EA0}" id="{4AA05D44-BC2E-4F5A-991C-704C1E37129E}">
    <text>2.00 Réc HRM OK</text>
  </threadedComment>
  <threadedComment ref="N126" dT="2024-03-11T07:34:43.82" personId="{C20833D7-5DE2-4E82-B429-63A06E6D1EA0}" id="{FFE3B4B6-6A82-48A9-A296-9D60ABC40F24}">
    <text>Régul 2.50 Réc à13:00 HRM OK</text>
  </threadedComment>
  <threadedComment ref="Q126" dT="2024-03-12T07:32:57.86" personId="{C20833D7-5DE2-4E82-B429-63A06E6D1EA0}" id="{26AFB0E8-9BA5-4711-947B-EDFFBF11D380}">
    <text>Régul 1.00 Réc HRM OK</text>
  </threadedComment>
  <threadedComment ref="R126" dT="2024-03-12T11:55:00.85" personId="{C20833D7-5DE2-4E82-B429-63A06E6D1EA0}" id="{0035A487-C589-46D9-B3C1-6CCF36A0AF91}">
    <text>2.50 Réc à 12:30 HRM NOK</text>
  </threadedComment>
  <threadedComment ref="R126" dT="2024-03-13T08:47:53.24" personId="{1D4E5FD9-AD70-4D51-9D0D-3307C388B641}" id="{9326BD51-D30A-445A-9018-380E901F8159}" parentId="{0035A487-C589-46D9-B3C1-6CCF36A0AF91}">
    <text>HRM OK</text>
  </threadedComment>
  <threadedComment ref="Y126" dT="2024-03-19T12:23:07.60" personId="{C20833D7-5DE2-4E82-B429-63A06E6D1EA0}" id="{75770764-E3B8-452F-8EAB-9A2D97282E5C}">
    <text>2.50 Réc à 13:00 HRM OK</text>
  </threadedComment>
  <threadedComment ref="N127" dT="2024-03-08T07:28:55.55" personId="{C20833D7-5DE2-4E82-B429-63A06E6D1EA0}" id="{E992EF0D-859E-4650-A945-795605806346}">
    <text>1 JC HRM NON OK</text>
  </threadedComment>
  <threadedComment ref="N127" dT="2024-03-11T08:59:31.08" personId="{1D4E5FD9-AD70-4D51-9D0D-3307C388B641}" id="{7B1BB4C3-AB49-43F7-AFB4-6A454DAD1721}" parentId="{E992EF0D-859E-4650-A945-795605806346}">
    <text>HRM OK</text>
  </threadedComment>
  <threadedComment ref="X127" dT="2024-03-11T12:49:06.69" personId="{1D4E5FD9-AD70-4D51-9D0D-3307C388B641}" id="{208B872E-F4DC-489B-A95D-37FBD5AF6D3B}">
    <text>REPRISE EN FORCE</text>
  </threadedComment>
  <threadedComment ref="Z127" dT="2024-03-19T07:42:39.25" personId="{C20833D7-5DE2-4E82-B429-63A06E6D1EA0}" id="{1946FBA3-3FF6-4DDB-8118-D0E2D4C71F95}">
    <text>1/2 CC HRM NOK + 3.60 Réc HRM OK</text>
  </threadedComment>
  <threadedComment ref="Z127" dT="2024-03-19T08:15:29.99" personId="{1D4E5FD9-AD70-4D51-9D0D-3307C388B641}" id="{79B60EB4-FAF0-4A25-AF12-FC7DC64AF08D}" parentId="{1946FBA3-3FF6-4DDB-8118-D0E2D4C71F95}">
    <text>HRM OK</text>
  </threadedComment>
  <threadedComment ref="AB127" dT="2024-03-22T07:23:21.74" personId="{C20833D7-5DE2-4E82-B429-63A06E6D1EA0}" id="{1B86F4AB-7FE6-4493-8002-935CF2CCFC4E}">
    <text>1.00 Réc à 08:15 HRM OK</text>
  </threadedComment>
  <threadedComment ref="AI127" dT="2024-03-29T07:37:22.19" personId="{1D4E5FD9-AD70-4D51-9D0D-3307C388B641}" id="{892B3D55-A24B-4A60-9C48-41E21B727496}">
    <text>1,00 HRM OK à 08:15</text>
  </threadedComment>
  <threadedComment ref="M128" dT="2024-03-07T12:17:27.52" personId="{C20833D7-5DE2-4E82-B429-63A06E6D1EA0}" id="{7E0FA8D3-4DCB-4561-A670-8EC7F69B9EF8}">
    <text>3.50 Réc à 12:30 HRM NON OK</text>
  </threadedComment>
  <threadedComment ref="M128" dT="2024-03-11T08:58:42.62" personId="{1D4E5FD9-AD70-4D51-9D0D-3307C388B641}" id="{58E613FB-293C-43A9-B083-E49D7B11EA8D}" parentId="{7E0FA8D3-4DCB-4561-A670-8EC7F69B9EF8}">
    <text>HRM OK</text>
  </threadedComment>
  <threadedComment ref="AI128" dT="2024-03-29T07:37:38.25" personId="{1D4E5FD9-AD70-4D51-9D0D-3307C388B641}" id="{FE7B7DE3-1580-4CA4-9511-6B7F7B3DBBE2}">
    <text>1,50 HRM OK à 14:30</text>
  </threadedComment>
  <threadedComment ref="Y130" dT="2024-03-20T07:30:36.42" personId="{C20833D7-5DE2-4E82-B429-63A06E6D1EA0}" id="{D840496F-C175-4BC1-91FD-3A26670492A9}">
    <text>Régul 2.00 Réc 14:00 HRM OK</text>
  </threadedComment>
  <threadedComment ref="Z130" dT="2024-03-20T07:31:05.33" personId="{C20833D7-5DE2-4E82-B429-63A06E6D1EA0}" id="{C012C46F-CCC4-4E8C-96C4-9D10B6A211CF}">
    <text>3.00 Réc à 12:30 HRM OK</text>
  </threadedComment>
  <threadedComment ref="R133" dT="2024-03-12T07:27:12.77" personId="{C20833D7-5DE2-4E82-B429-63A06E6D1EA0}" id="{A4CFFE6A-DE2A-44B0-ABBD-9D9254707677}">
    <text>Grève</text>
  </threadedComment>
  <threadedComment ref="AG133" dT="2024-03-18T12:03:19.00" personId="{C20833D7-5DE2-4E82-B429-63A06E6D1EA0}" id="{E52173F0-FD67-4984-BE1E-AF54F3807AFE}">
    <text>1 DS Dépt HRM OK</text>
  </threadedComment>
  <threadedComment ref="G134" dT="2024-03-01T12:35:01.33" personId="{C20833D7-5DE2-4E82-B429-63A06E6D1EA0}" id="{B442899D-FB2C-4F50-AF07-79B12B2AEB41}">
    <text xml:space="preserve">3.00 Réc à 12:30 HRM </text>
  </threadedComment>
  <threadedComment ref="G134" dT="2024-03-04T08:08:25.70" personId="{1D4E5FD9-AD70-4D51-9D0D-3307C388B641}" id="{6F9FCA97-186B-44A6-9622-D942A16323C4}" parentId="{B442899D-FB2C-4F50-AF07-79B12B2AEB41}">
    <text>HRM OK</text>
  </threadedComment>
  <threadedComment ref="M134" dT="2024-03-07T08:48:59.24" personId="{C20833D7-5DE2-4E82-B429-63A06E6D1EA0}" id="{2172AD01-177B-4515-ABD5-AF712795573C}">
    <text>1/2 DS Dépt HRM OK</text>
  </threadedComment>
  <threadedComment ref="N134" dT="2024-03-07T08:48:59.24" personId="{C20833D7-5DE2-4E82-B429-63A06E6D1EA0}" id="{BAB4B9B7-6B74-4E56-8925-570985B67068}">
    <text>1/2 DS Dépt HRM OK</text>
  </threadedComment>
  <threadedComment ref="Q134" dT="2024-03-11T07:25:41.81" personId="{C20833D7-5DE2-4E82-B429-63A06E6D1EA0}" id="{F3F545B0-5143-4E50-B35C-0C43B857AE3D}">
    <text>0.50 Réc à 15:00 HRM OK</text>
  </threadedComment>
  <threadedComment ref="T134" dT="2024-03-14T11:52:46.76" personId="{C20833D7-5DE2-4E82-B429-63A06E6D1EA0}" id="{DCECD205-1D2F-4697-9E74-C8A83B0CD2F9}">
    <text>1.00 Réc à 14:30 HRM OK</text>
  </threadedComment>
  <threadedComment ref="AB134" dT="2024-03-22T07:09:57.00" personId="{C20833D7-5DE2-4E82-B429-63A06E6D1EA0}" id="{8FA7B703-7B63-4CD5-90ED-74062E63AB40}">
    <text>1.00 Réc à 15:00 HRM OK</text>
  </threadedComment>
  <threadedComment ref="J135" dT="2024-03-01T12:38:42.90" personId="{C20833D7-5DE2-4E82-B429-63A06E6D1EA0}" id="{0715CBD8-FC27-415A-9591-41D0C49F26A2}">
    <text>1 DS prérogatives Syndicales HRM ok</text>
  </threadedComment>
  <threadedComment ref="R135" dT="2024-03-12T07:27:12.77" personId="{C20833D7-5DE2-4E82-B429-63A06E6D1EA0}" id="{C343B331-7479-49D3-8389-9C691A36EF54}">
    <text>Grève</text>
  </threadedComment>
  <threadedComment ref="AB135" dT="2024-03-20T07:19:58.99" personId="{C20833D7-5DE2-4E82-B429-63A06E6D1EA0}" id="{08929FE7-E32B-469B-A8E4-2C6B5B0F8624}">
    <text>Don de Sang HRM OK
DOC NOK</text>
  </threadedComment>
  <threadedComment ref="AB135" dT="2024-04-02T08:51:21.00" personId="{1D4E5FD9-AD70-4D51-9D0D-3307C388B641}" id="{F624BF75-A40C-4053-8928-3517418D753C}" parentId="{08929FE7-E32B-469B-A8E4-2C6B5B0F8624}">
    <text>OK</text>
  </threadedComment>
  <threadedComment ref="N136" dT="2024-03-08T06:48:14.65" personId="{C20833D7-5DE2-4E82-B429-63A06E6D1EA0}" id="{661CDDAD-2EF0-4D6C-8E59-2DEE36A2760C}">
    <text>3.50 Réc à 12:30 HRM OK</text>
  </threadedComment>
  <threadedComment ref="Z136" dT="2024-03-20T07:19:10.23" personId="{C20833D7-5DE2-4E82-B429-63A06E6D1EA0}" id="{79468412-9BD7-4097-B2F0-CE63189206AF}">
    <text>1/2 DS Dépt HRM OK</text>
  </threadedComment>
  <threadedComment ref="AA136" dT="2024-03-21T07:11:56.53" personId="{C20833D7-5DE2-4E82-B429-63A06E6D1EA0}" id="{6025E87E-3CEB-4421-B8B3-33E993B8C417}">
    <text>3.50 Réc à 12:30 HRM OK</text>
  </threadedComment>
  <threadedComment ref="T138" dT="2024-03-14T11:52:46.76" personId="{C20833D7-5DE2-4E82-B429-63A06E6D1EA0}" id="{16FE6CDD-BCB0-4E86-97A4-13DD7DB17182}">
    <text>1.00 Réc à 14:30 HRM OK</text>
  </threadedComment>
  <threadedComment ref="N139" dT="2024-03-05T12:52:20.23" personId="{C20833D7-5DE2-4E82-B429-63A06E6D1EA0}" id="{1E37F4BD-0999-4D32-BA12-74A61A67F2D9}">
    <text>1 JC HRM OK</text>
  </threadedComment>
  <threadedComment ref="G140" dT="2024-03-01T09:40:07.77" personId="{C20833D7-5DE2-4E82-B429-63A06E6D1EA0}" id="{18C56056-6939-48D1-9234-E13D38985318}">
    <text>2.30 Réc à13:00 HRM OK</text>
  </threadedComment>
  <threadedComment ref="M140" dT="2024-03-07T08:48:59.24" personId="{C20833D7-5DE2-4E82-B429-63A06E6D1EA0}" id="{F1C5A7FA-5EC4-45B3-B021-432845F4264C}">
    <text>1/2 DS Dépt HRM OK</text>
  </threadedComment>
  <threadedComment ref="K141" dT="2024-02-28T12:24:00.94" personId="{C20833D7-5DE2-4E82-B429-63A06E6D1EA0}" id="{A7DB36AC-E002-4924-ACF5-D8F0B8CB8616}">
    <text>3 JC HRM OK</text>
  </threadedComment>
  <threadedComment ref="AA141" dT="2024-03-21T07:11:24.74" personId="{C20833D7-5DE2-4E82-B429-63A06E6D1EA0}" id="{8213182E-DCEA-4597-8DB5-341A26DA45E8}">
    <text>2.00 Réc à 07:00 HRM OK</text>
  </threadedComment>
  <threadedComment ref="G142" dT="2024-03-01T09:37:52.77" personId="{C20833D7-5DE2-4E82-B429-63A06E6D1EA0}" id="{FE0C8FB5-DA68-4423-A7D3-30946F40D4E3}">
    <text>2.00 Réc à13:30 HRM OK</text>
  </threadedComment>
  <threadedComment ref="AG142" dT="2024-03-27T11:59:46.39" personId="{C20833D7-5DE2-4E82-B429-63A06E6D1EA0}" id="{854C35C9-E4A0-4F7F-8B81-C81CBEE39332}">
    <text>2.00 Réc à 13:30 HRM OK</text>
  </threadedComment>
  <threadedComment ref="J143" dT="2024-03-01T12:36:25.61" personId="{C20833D7-5DE2-4E82-B429-63A06E6D1EA0}" id="{0C1647D7-6ECB-4040-92B1-015D869F1FBB}">
    <text>1 CC HRM OK</text>
  </threadedComment>
  <threadedComment ref="M143" dT="2024-03-07T08:51:28.08" personId="{C20833D7-5DE2-4E82-B429-63A06E6D1EA0}" id="{02BFE999-9840-4F52-AE8A-7BFDD94B45CA}">
    <text>7.60 Réc HRM OK</text>
  </threadedComment>
  <threadedComment ref="N143" dT="2024-03-07T08:52:02.75" personId="{C20833D7-5DE2-4E82-B429-63A06E6D1EA0}" id="{01A0C1E8-FDFC-47D0-BCFA-A4E677D1AAB0}">
    <text>1 DS Dépt HRM OK</text>
  </threadedComment>
  <threadedComment ref="X143" dT="2024-03-04T10:01:06.80" personId="{1D4E5FD9-AD70-4D51-9D0D-3307C388B641}" id="{46CC83A0-B371-4558-8E38-10286DAC3E5E}">
    <text>Fmn Interne Cariste  3 demi-journées matin</text>
  </threadedComment>
  <threadedComment ref="X143" dT="2024-03-13T08:48:54.65" personId="{1D4E5FD9-AD70-4D51-9D0D-3307C388B641}" id="{9ADD5C5D-572C-4CB6-8B7F-3F6C20D6573F}" parentId="{46CC83A0-B371-4558-8E38-10286DAC3E5E}">
    <text>REPRISE EN FORCE</text>
  </threadedComment>
  <threadedComment ref="AG143" dT="2024-03-25T12:18:23.37" personId="{C20833D7-5DE2-4E82-B429-63A06E6D1EA0}" id="{7E610B6C-B8B6-4399-8178-1128B991FDFA}">
    <text>1.48 Réc à 07:30 HRM OK</text>
  </threadedComment>
  <threadedComment ref="AG143" dT="2024-03-25T12:18:58.16" personId="{C20833D7-5DE2-4E82-B429-63A06E6D1EA0}" id="{D12C3016-92A3-41FF-ABA4-32DFE191CCD1}" parentId="{7E610B6C-B8B6-4399-8178-1128B991FDFA}">
    <text>+ VS à 09:00 HRM OK 
Doc NOK</text>
  </threadedComment>
  <threadedComment ref="T145" dT="2024-02-19T11:34:07.61" personId="{C20833D7-5DE2-4E82-B429-63A06E6D1EA0}" id="{E5B6B31C-BDB0-4489-A36B-AD19C98C6B3B}">
    <text>1 JC HRM OK</text>
  </threadedComment>
  <threadedComment ref="AB146" dT="2024-03-20T07:16:24.53" personId="{C20833D7-5DE2-4E82-B429-63A06E6D1EA0}" id="{127FE4E7-273C-4C9C-A07D-8EACA15BA1B6}">
    <text>0.50 Réc à 15:00 HRM OK</text>
  </threadedComment>
  <threadedComment ref="AI146" dT="2024-03-20T07:16:57.89" personId="{C20833D7-5DE2-4E82-B429-63A06E6D1EA0}" id="{197400BA-4DA9-4B72-8AE7-7DE37D61F8A4}">
    <text>3.00 Réc à 12:30 HRM OK</text>
  </threadedComment>
  <threadedComment ref="N147" dT="2024-03-07T08:53:24.89" personId="{C20833D7-5DE2-4E82-B429-63A06E6D1EA0}" id="{B12444F0-7CE6-4B14-B630-C4FCBCC6EF1A}">
    <text>7.60 Réc HRM OK</text>
  </threadedComment>
  <threadedComment ref="R147" dT="2024-03-12T07:27:12.77" personId="{C20833D7-5DE2-4E82-B429-63A06E6D1EA0}" id="{1D602A5E-92B7-4D5D-B45E-DB2055D3BBE7}">
    <text>Grève</text>
  </threadedComment>
  <threadedComment ref="G148" dT="2024-03-01T12:35:01.33" personId="{C20833D7-5DE2-4E82-B429-63A06E6D1EA0}" id="{352667D6-8719-45C2-889F-53490270C5E4}">
    <text xml:space="preserve">3.00 Réc à 13:00 HRM </text>
  </threadedComment>
  <threadedComment ref="T151" dT="2024-03-11T12:20:56.05" personId="{C20833D7-5DE2-4E82-B429-63A06E6D1EA0}" id="{37E03D81-3CFD-4446-BFB5-D6D9D74562E0}">
    <text>1 JC HRM OK</text>
  </threadedComment>
  <threadedComment ref="U151" dT="2024-03-15T07:12:34.66" personId="{C20833D7-5DE2-4E82-B429-63A06E6D1EA0}" id="{8E2B048B-58BA-4345-B683-F7C1A7120BC7}">
    <text>0..33 Réc à 07:00 HRM NOK</text>
  </threadedComment>
  <threadedComment ref="AA151" dT="2024-02-21T14:36:29.10" personId="{1D4E5FD9-AD70-4D51-9D0D-3307C388B641}" id="{5109843A-2EFD-4A40-A760-DD37055E60F3}">
    <text>Programme Instruction à 10:30</text>
  </threadedComment>
  <threadedComment ref="N152" dT="2024-03-07T08:19:29.27" personId="{C20833D7-5DE2-4E82-B429-63A06E6D1EA0}" id="{1657595D-B67D-4927-83BD-12D29A2CE9B0}">
    <text>2.00 Réc à13:30 HRM OK</text>
  </threadedComment>
  <threadedComment ref="AA152" dT="2024-03-19T12:09:37.97" personId="{C20833D7-5DE2-4E82-B429-63A06E6D1EA0}" id="{12E91B6E-7879-4DE4-A0A0-25430A6416BC}">
    <text>2.50 Réc à 13:30 HRM OK</text>
  </threadedComment>
  <threadedComment ref="AB152" dT="2024-03-22T07:12:27.23" personId="{C20833D7-5DE2-4E82-B429-63A06E6D1EA0}" id="{3BB7B017-9BBB-4E90-85DA-3F2095B4E405}">
    <text>3.00 Réc à 12:30 HRM OK</text>
  </threadedComment>
  <threadedComment ref="G153" dT="2023-12-21T07:56:15.38" personId="{C20833D7-5DE2-4E82-B429-63A06E6D1EA0}" id="{F41BD240-9F8A-4F0D-B3D9-340EE45C0D42}">
    <text>6 JC du 01/03 HRM ??</text>
  </threadedComment>
  <threadedComment ref="G153" dT="2024-01-10T14:10:49.02" personId="{1D4E5FD9-AD70-4D51-9D0D-3307C388B641}" id="{99CF16EF-B8F1-45ED-A9C8-6B8346F86AAF}" parentId="{F41BD240-9F8A-4F0D-B3D9-340EE45C0D42}">
    <text>HRM OK</text>
  </threadedComment>
  <threadedComment ref="Q153" dT="2024-03-11T07:16:42.40" personId="{C20833D7-5DE2-4E82-B429-63A06E6D1EA0}" id="{AC9DAF40-033E-41B2-B9AD-ED53750201CA}">
    <text>0.50 R2C à07:00 HRM OK</text>
  </threadedComment>
  <threadedComment ref="R153" dT="2024-03-12T07:21:45.96" personId="{C20833D7-5DE2-4E82-B429-63A06E6D1EA0}" id="{CF114E8E-A2A9-496A-B401-E674114ED73D}">
    <text>0.50 Réc à 07:00 HRM NON OK</text>
  </threadedComment>
  <threadedComment ref="Z153" dT="2024-03-20T07:07:17.86" personId="{C20833D7-5DE2-4E82-B429-63A06E6D1EA0}" id="{73155E24-FD51-4F2A-A7D6-A2F33D212D18}">
    <text>0.50 Réc à 11:30 HRM OK</text>
  </threadedComment>
  <threadedComment ref="X155" dT="2024-03-18T07:07:37.50" personId="{C20833D7-5DE2-4E82-B429-63A06E6D1EA0}" id="{00AE4DD8-AA18-4F5B-9F3D-75F522BFADB2}">
    <text>Prolonger Jusqu'au 14/04/24</text>
  </threadedComment>
  <threadedComment ref="J157" dT="2024-03-04T06:52:03.84" personId="{C20833D7-5DE2-4E82-B429-63A06E6D1EA0}" id="{9D4BFDF0-8679-4BE9-B2E3-79112A46B6A8}">
    <text>1 JC HRM OK</text>
  </threadedComment>
  <threadedComment ref="K157" dT="2024-03-05T06:55:59.63" personId="{C20833D7-5DE2-4E82-B429-63A06E6D1EA0}" id="{614FD501-65EC-48B9-ADCE-99B9E19B311A}">
    <text>0.50 Réc à 11:30 HRM OK</text>
  </threadedComment>
  <threadedComment ref="L157" dT="2024-03-05T06:55:59.63" personId="{C20833D7-5DE2-4E82-B429-63A06E6D1EA0}" id="{94F7B1DD-EA16-4B8C-8745-A0048F0890CE}">
    <text>0.50 Réc à 11:30 HRM OK</text>
  </threadedComment>
  <threadedComment ref="M157" dT="2024-03-07T10:36:56.44" personId="{C20833D7-5DE2-4E82-B429-63A06E6D1EA0}" id="{14F9AD21-0FC6-427C-BDE1-709311C0E593}">
    <text>100 Réc à 07:00 +0.50 Réc à 11:30 HRM OK</text>
  </threadedComment>
  <threadedComment ref="N157" dT="2024-03-08T07:12:47.08" personId="{C20833D7-5DE2-4E82-B429-63A06E6D1EA0}" id="{C52EC540-958C-416A-9881-0338864023A2}">
    <text>0.50 Réc à 11:30 HRM OK + 1.00 Réc à 14:30 HRM OK</text>
  </threadedComment>
  <threadedComment ref="Q157" dT="2024-03-11T07:15:21.73" personId="{C20833D7-5DE2-4E82-B429-63A06E6D1EA0}" id="{E728977E-6D35-4A11-B6CC-03FD944720F7}">
    <text>1 JC HRM OK</text>
  </threadedComment>
  <threadedComment ref="R157" dT="2024-03-12T07:24:49.23" personId="{C20833D7-5DE2-4E82-B429-63A06E6D1EA0}" id="{D6B05ABC-8125-4286-8783-885FCF77AF11}">
    <text>0.50 Réc à 11:30 HRM OK</text>
  </threadedComment>
  <threadedComment ref="S157" dT="2024-03-12T07:24:49.23" personId="{C20833D7-5DE2-4E82-B429-63A06E6D1EA0}" id="{D64E51F1-E689-4D53-BB6C-E5E96340AF17}">
    <text>0.50 Réc à 11:30 HRM OK</text>
  </threadedComment>
  <threadedComment ref="U157" dT="2024-03-15T07:13:29.51" personId="{C20833D7-5DE2-4E82-B429-63A06E6D1EA0}" id="{3EE325AB-BD4B-4B3B-B0FB-08EB121A9F95}">
    <text>0.50 Réc à 11:30 HRM OK</text>
  </threadedComment>
  <threadedComment ref="X157" dT="2024-03-15T07:13:29.51" personId="{C20833D7-5DE2-4E82-B429-63A06E6D1EA0}" id="{789B25AC-81FF-4CA6-AF13-72FCA0EE8009}">
    <text>0.50 Réc à 11:30 HRM OK</text>
  </threadedComment>
  <threadedComment ref="Y157" dT="2024-03-19T07:13:40.21" personId="{C20833D7-5DE2-4E82-B429-63A06E6D1EA0}" id="{4B9EFA4B-9CB8-4C9F-A48A-EDC499D0C39D}">
    <text>0.50 Réc à 11:30 HRM NOK</text>
  </threadedComment>
  <threadedComment ref="Y157" dT="2024-03-19T10:06:24.20" personId="{1D4E5FD9-AD70-4D51-9D0D-3307C388B641}" id="{53DE9286-32B9-4C28-8D32-89C70049DAB8}" parentId="{4B9EFA4B-9CB8-4C9F-A48A-EDC499D0C39D}">
    <text>HRM OK</text>
  </threadedComment>
  <threadedComment ref="Z157" dT="2024-03-20T07:05:07.08" personId="{C20833D7-5DE2-4E82-B429-63A06E6D1EA0}" id="{B8CA6E1B-6022-4372-B2A5-DBA524EC3742}">
    <text>0.50 Réc à 11:30 HRM NOK</text>
  </threadedComment>
  <threadedComment ref="Z157" dT="2024-03-20T08:48:05.82" personId="{1D4E5FD9-AD70-4D51-9D0D-3307C388B641}" id="{60695549-1321-486F-8BCA-A985DE0957DA}" parentId="{B8CA6E1B-6022-4372-B2A5-DBA524EC3742}">
    <text>HRM OK</text>
  </threadedComment>
  <threadedComment ref="AA157" dT="2024-03-21T07:14:37.38" personId="{C20833D7-5DE2-4E82-B429-63A06E6D1EA0}" id="{002EFE69-592E-44B8-BD96-759740D1A2C7}">
    <text>0.50 Réc à 11:30 HRM OK</text>
  </threadedComment>
  <threadedComment ref="AF157" dT="2024-03-26T07:33:26.89" personId="{C20833D7-5DE2-4E82-B429-63A06E6D1EA0}" id="{B87CF202-2158-4936-8506-B2E8475D105F}">
    <text>0.50 réc à 11:30 HRM OK</text>
  </threadedComment>
  <threadedComment ref="AH157" dT="2024-03-28T08:12:43.77" personId="{C20833D7-5DE2-4E82-B429-63A06E6D1EA0}" id="{3BBAA8FD-4144-42EB-BCF1-1794FA490520}">
    <text>0.50 Réc à 07:00 HRM Ok</text>
  </threadedComment>
  <threadedComment ref="AI157" dT="2024-03-29T07:24:38.82" personId="{1D4E5FD9-AD70-4D51-9D0D-3307C388B641}" id="{821C284B-BA5E-4848-A3BA-9C5DC8F1337B}">
    <text>0,75 HRM OK à 07:00</text>
  </threadedComment>
  <threadedComment ref="G158" dT="2024-03-04T08:05:23.56" personId="{1D4E5FD9-AD70-4D51-9D0D-3307C388B641}" id="{42180788-6A69-4B7B-9A95-5E756152F223}">
    <text>1/2 JC HRM OK</text>
  </threadedComment>
  <threadedComment ref="T158" dT="2024-03-14T11:50:07.26" personId="{C20833D7-5DE2-4E82-B429-63A06E6D1EA0}" id="{A621AB56-D602-4956-A528-129807EC24EE}">
    <text>HRM NOK ?</text>
  </threadedComment>
  <threadedComment ref="T158" dT="2024-03-14T12:50:49.61" personId="{1D4E5FD9-AD70-4D51-9D0D-3307C388B641}" id="{C46E5B7D-B7A5-40A9-A9A7-91E631DCE8A3}" parentId="{A621AB56-D602-4956-A528-129807EC24EE}">
    <text>HRM OK</text>
  </threadedComment>
  <threadedComment ref="Z158" dT="2024-03-21T07:17:13.24" personId="{C20833D7-5DE2-4E82-B429-63A06E6D1EA0}" id="{6D484BC6-A9B4-4EF7-A133-1279A16F58AD}">
    <text>1.00 Réc à 14:30 HRM OK</text>
  </threadedComment>
  <threadedComment ref="AA158" dT="2024-03-19T12:10:46.87" personId="{C20833D7-5DE2-4E82-B429-63A06E6D1EA0}" id="{10BA55AA-4069-46F3-B0DB-A6608C017A14}">
    <text>VS à 15:00 HRM OK
Doc NOK</text>
  </threadedComment>
  <threadedComment ref="AB158" dT="2024-03-22T07:14:07.69" personId="{C20833D7-5DE2-4E82-B429-63A06E6D1EA0}" id="{F937EBED-E200-41FB-8662-CC346261A0EF}">
    <text>1.00 Réc à 14:30 HRM OK</text>
  </threadedComment>
  <threadedComment ref="AE158" dT="2024-03-25T07:02:18.54" personId="{C20833D7-5DE2-4E82-B429-63A06E6D1EA0}" id="{390E39FA-0797-4BD1-92F6-84D54A0C7DF0}">
    <text>1/2 JC à 11/00 hrm ok</text>
  </threadedComment>
  <threadedComment ref="U159" dT="2024-03-13T08:04:21.09" personId="{C20833D7-5DE2-4E82-B429-63A06E6D1EA0}" id="{08615B3D-2160-41B8-9CC0-BE3299C7B860}">
    <text>1/2 JC HRM OK</text>
  </threadedComment>
  <threadedComment ref="AB159" dT="2024-03-20T07:08:17.63" personId="{C20833D7-5DE2-4E82-B429-63A06E6D1EA0}" id="{4EFD16C1-3307-4B20-9315-028F3C8E5998}">
    <text>1/2 JC HRM OK</text>
  </threadedComment>
  <threadedComment ref="AI159" dT="2024-03-29T07:23:22.59" personId="{1D4E5FD9-AD70-4D51-9D0D-3307C388B641}" id="{B87802EA-14B6-41EA-943F-2328A5630540}">
    <text>1,60 HRM OK à 09:24</text>
  </threadedComment>
  <threadedComment ref="AF161" dT="2024-03-26T07:32:40.91" personId="{C20833D7-5DE2-4E82-B429-63A06E6D1EA0}" id="{71077CBE-5230-4E57-B667-DFBAC2957175}">
    <text>7.60 Réc HRM OK</text>
  </threadedComment>
  <threadedComment ref="AG161" dT="2024-03-27T08:04:13.66" personId="{C20833D7-5DE2-4E82-B429-63A06E6D1EA0}" id="{094DD4A2-C10A-44D9-A289-E3D9DADE6227}">
    <text>1 JC HRM OK</text>
  </threadedComment>
  <threadedComment ref="M162" dT="2024-03-07T10:37:35.99" personId="{C20833D7-5DE2-4E82-B429-63A06E6D1EA0}" id="{BBC38D55-278E-4FB2-A5C1-D5B6C27C2EFE}">
    <text>1.50 Réc à 14:00  HRM OK</text>
  </threadedComment>
  <threadedComment ref="S162" dT="2024-03-13T08:05:09.06" personId="{C20833D7-5DE2-4E82-B429-63A06E6D1EA0}" id="{17444212-8058-4BD2-AD99-73FAB3E63667}">
    <text>2.00 Réc à 13:30 HRM OK</text>
  </threadedComment>
  <threadedComment ref="AH162" dT="2024-03-28T08:13:13.41" personId="{C20833D7-5DE2-4E82-B429-63A06E6D1EA0}" id="{94E84097-3D5F-40C3-9ACB-68C096E79E11}">
    <text>1.50 Réc à 14:00 HRM OK</text>
  </threadedComment>
  <threadedComment ref="N167" dT="2024-03-04T11:52:50.99" personId="{C20833D7-5DE2-4E82-B429-63A06E6D1EA0}" id="{1A016B4F-F790-4946-807C-AAB9A6CBF293}">
    <text>1 PVE HRM OK</text>
  </threadedComment>
  <threadedComment ref="U167" dT="2024-03-12T07:16:55.83" personId="{C20833D7-5DE2-4E82-B429-63A06E6D1EA0}" id="{EDD418E5-610F-416A-BECF-C8BD0E235B1F}">
    <text>1 PVE HRM NON OK</text>
  </threadedComment>
  <threadedComment ref="U167" dT="2024-03-18T10:35:17.77" personId="{1D4E5FD9-AD70-4D51-9D0D-3307C388B641}" id="{702390F9-95FD-4C64-B68A-8FE7AC8364EE}" parentId="{EDD418E5-610F-416A-BECF-C8BD0E235B1F}">
    <text>HRM OK</text>
  </threadedComment>
  <threadedComment ref="AB167" dT="2024-03-18T06:59:03.56" personId="{C20833D7-5DE2-4E82-B429-63A06E6D1EA0}" id="{5ADB5E41-0527-4D31-B3AA-20DFB1F02D02}">
    <text>1 PVE HRM OK</text>
  </threadedComment>
  <threadedComment ref="Q168" dT="2024-03-11T07:18:02.40" personId="{C20833D7-5DE2-4E82-B429-63A06E6D1EA0}" id="{8DEC0FB4-5C39-4B69-BC5F-326A0F6AFCC5}">
    <text>3.00 Réc à 12:30 HRM OK</text>
  </threadedComment>
  <threadedComment ref="AE168" dT="2024-03-21T07:08:13.41" personId="{C20833D7-5DE2-4E82-B429-63A06E6D1EA0}" id="{E529879B-2C17-40C5-8429-36D22F58FEF4}">
    <text>3.00 Réc à 12:30 HRM NOK</text>
  </threadedComment>
  <threadedComment ref="AH169" dT="2024-02-26T08:59:34.06" personId="{1D4E5FD9-AD70-4D51-9D0D-3307C388B641}" id="{18635822-F47E-479E-A0EC-606D9EE32F1C}">
    <text>AMT à 08:10</text>
  </threadedComment>
  <threadedComment ref="G170" dT="2024-03-01T09:48:33.54" personId="{C20833D7-5DE2-4E82-B429-63A06E6D1EA0}" id="{50BB9434-2DE5-42FF-BA9D-A72C7C783EC3}">
    <text>2.00Réc à 13:30 HRM NON OK</text>
  </threadedComment>
  <threadedComment ref="N170" dT="2024-03-08T07:46:43.38" personId="{C20833D7-5DE2-4E82-B429-63A06E6D1EA0}" id="{EABCA78A-BD17-471C-BFB3-DBACADA9E1EE}">
    <text>1.00 Réc à 14:30 HRM OK</text>
  </threadedComment>
  <threadedComment ref="R170" dT="2024-03-12T07:17:38.08" personId="{C20833D7-5DE2-4E82-B429-63A06E6D1EA0}" id="{32244E53-F39F-4D1A-90CE-91FF752C4D4C}">
    <text>1.00 Réc à 14:30 HRM NON OK</text>
  </threadedComment>
  <threadedComment ref="R170" dT="2024-03-13T08:52:40.49" personId="{1D4E5FD9-AD70-4D51-9D0D-3307C388B641}" id="{9CC2BB02-4B00-439E-A6B1-348EFE0EF5DB}" parentId="{32244E53-F39F-4D1A-90CE-91FF752C4D4C}">
    <text>HRM OK</text>
  </threadedComment>
  <threadedComment ref="U170" dT="2024-03-15T07:07:53.78" personId="{C20833D7-5DE2-4E82-B429-63A06E6D1EA0}" id="{294A1A57-160F-493D-9599-B6435CFC58E0}">
    <text>1.00 Réc à 14:30 HRM OK</text>
  </threadedComment>
  <threadedComment ref="AB170" dT="2024-03-22T07:38:09.00" personId="{C20833D7-5DE2-4E82-B429-63A06E6D1EA0}" id="{E58F43FF-551C-42DD-8B50-68B76A4210D1}">
    <text>1.00 Réc à 14:30 HRM OK</text>
  </threadedComment>
  <threadedComment ref="AI170" dT="2024-03-29T07:21:53.93" personId="{1D4E5FD9-AD70-4D51-9D0D-3307C388B641}" id="{0DB46A6C-43E9-4F30-8C83-04A0FD2B78B4}">
    <text>1,50 HRM OK à 14:00</text>
  </threadedComment>
  <threadedComment ref="M171" dT="2024-03-07T08:23:59.53" personId="{C20833D7-5DE2-4E82-B429-63A06E6D1EA0}" id="{6C500215-DF1F-4C25-A9D6-F889E1D9F428}">
    <text>1 DS Dépt HRM NON OK</text>
  </threadedComment>
  <threadedComment ref="M171" dT="2024-03-11T09:15:33.58" personId="{1D4E5FD9-AD70-4D51-9D0D-3307C388B641}" id="{7EF23754-E9EC-4A2D-ABA0-F469ED53C739}" parentId="{6C500215-DF1F-4C25-A9D6-F889E1D9F428}">
    <text>HRM OK</text>
  </threadedComment>
  <threadedComment ref="U171" dT="2024-03-13T12:25:27.69" personId="{C20833D7-5DE2-4E82-B429-63A06E6D1EA0}" id="{1D7CB181-0CF9-4C3B-84BA-43BF55BB7F63}">
    <text>1 DS Dépt HRM NON OK</text>
  </threadedComment>
  <threadedComment ref="U171" dT="2024-03-13T14:31:25.70" personId="{1D4E5FD9-AD70-4D51-9D0D-3307C388B641}" id="{2868D10E-0165-45CF-83DB-949CDD57FC35}" parentId="{1D7CB181-0CF9-4C3B-84BA-43BF55BB7F63}">
    <text>HRM OK</text>
  </threadedComment>
  <threadedComment ref="X171" dT="2024-02-20T08:30:24.84" personId="{1D4E5FD9-AD70-4D51-9D0D-3307C388B641}" id="{7FA183E6-E2BC-4CE1-8CB5-C50320D32F73}">
    <text>AMT à 09:20</text>
  </threadedComment>
  <threadedComment ref="L172" dT="2024-03-07T08:23:22.40" personId="{C20833D7-5DE2-4E82-B429-63A06E6D1EA0}" id="{A1B500C2-A8DA-448B-805B-A888C09A61FD}">
    <text>2.00 Réc à 14:00 HRM NON OK</text>
  </threadedComment>
  <threadedComment ref="L172" dT="2024-03-11T09:14:22.63" personId="{1D4E5FD9-AD70-4D51-9D0D-3307C388B641}" id="{7632F95C-37EE-40CA-8805-55BB1EFBD993}" parentId="{A1B500C2-A8DA-448B-805B-A888C09A61FD}">
    <text>HRM OK</text>
  </threadedComment>
  <threadedComment ref="N172" dT="2024-03-08T07:47:35.46" personId="{C20833D7-5DE2-4E82-B429-63A06E6D1EA0}" id="{FB52D513-4B36-4889-98C3-BD2F4972B248}">
    <text>2.00 Réc à 14:00 HRM OK</text>
  </threadedComment>
  <threadedComment ref="R172" dT="2024-03-12T07:19:05.92" personId="{C20833D7-5DE2-4E82-B429-63A06E6D1EA0}" id="{DCA85C0A-5950-4435-A0B1-B8C20574E8FA}">
    <text>0.50 Réc à 15:30 HRM NON OK</text>
  </threadedComment>
  <threadedComment ref="R172" dT="2024-03-13T08:53:54.79" personId="{1D4E5FD9-AD70-4D51-9D0D-3307C388B641}" id="{C8008116-AA96-473C-8DEA-FAA71246B86D}" parentId="{DCA85C0A-5950-4435-A0B1-B8C20574E8FA}">
    <text>HRM OK</text>
  </threadedComment>
  <threadedComment ref="Y172" dT="2024-03-19T06:57:57.01" personId="{C20833D7-5DE2-4E82-B429-63A06E6D1EA0}" id="{673F5CB1-BA0D-4191-8BC3-39297AAEEC9E}">
    <text>0.50 Réc à 15:30 HRM OK</text>
  </threadedComment>
  <threadedComment ref="AI172" dT="2024-03-29T07:22:04.81" personId="{1D4E5FD9-AD70-4D51-9D0D-3307C388B641}" id="{6CB56F3E-E124-4EAC-89FE-689327387B45}">
    <text>0,50 HRM OK à 15:00</text>
  </threadedComment>
  <threadedComment ref="S176" dT="2024-03-13T11:35:46.40" personId="{1D4E5FD9-AD70-4D51-9D0D-3307C388B641}" id="{FBDA74CE-266B-4D7A-BE12-D9CA2421F132}">
    <text>1/2 JC HRM OK</text>
  </threadedComment>
  <threadedComment ref="Z176" dT="2024-03-20T12:34:30.39" personId="{1D4E5FD9-AD70-4D51-9D0D-3307C388B641}" id="{4D048202-A241-4414-9D3F-42B8F9917BA9}">
    <text>1,50 HRM OK à 14:30</text>
  </threadedComment>
  <threadedComment ref="AE176" dT="2024-03-25T12:38:41.66" personId="{C20833D7-5DE2-4E82-B429-63A06E6D1EA0}" id="{CA50AC2F-8DF1-4642-8C85-141D04CE32A5}">
    <text>2.50 Réc à 13:00 HRM NOK</text>
  </threadedComment>
  <threadedComment ref="G177" dT="2024-03-01T09:50:41.60" personId="{C20833D7-5DE2-4E82-B429-63A06E6D1EA0}" id="{FE123FC9-4EAB-4FB5-8F3D-60FFC0F5CD32}">
    <text>1 JC HRM OK</text>
  </threadedComment>
  <threadedComment ref="U177" dT="2024-03-15T07:43:46.76" personId="{C20833D7-5DE2-4E82-B429-63A06E6D1EA0}" id="{FD8A3323-BD44-4AAD-B4F1-F761346F6C00}">
    <text>1 JC HRM OK</text>
  </threadedComment>
  <threadedComment ref="X177" dT="2024-02-07T13:13:23.41" personId="{1D4E5FD9-AD70-4D51-9D0D-3307C388B641}" id="{3D7F7DF4-7525-4E8D-81F4-47E35875C6A1}">
    <text>AMT à 08:30 pour AC2 !</text>
  </threadedComment>
  <threadedComment ref="Y177" dT="2024-03-18T11:31:57.14" personId="{C20833D7-5DE2-4E82-B429-63A06E6D1EA0}" id="{CD01FD94-B044-4297-9D3B-B461A690A337}">
    <text>7.60 Réc HRM Ok</text>
  </threadedComment>
  <threadedComment ref="K178" dT="2024-03-05T11:53:49.60" personId="{C20833D7-5DE2-4E82-B429-63A06E6D1EA0}" id="{511B310E-C235-4320-8B12-9F4A6335F8CA}">
    <text>1/2 JC HRM OK</text>
  </threadedComment>
  <threadedComment ref="N179" dT="2024-03-08T07:11:09.30" personId="{C20833D7-5DE2-4E82-B429-63A06E6D1EA0}" id="{8CA31B38-D3AC-4AEF-BAB3-1BD286F9652E}">
    <text>1 DS Dépt HRM OK</text>
  </threadedComment>
  <threadedComment ref="Q179" dT="2024-03-11T07:22:34.74" personId="{C20833D7-5DE2-4E82-B429-63A06E6D1EA0}" id="{26647534-4F4A-44BE-981A-51ECB0726E47}">
    <text>5 JC HRM OK</text>
  </threadedComment>
  <threadedComment ref="AF179" dT="2024-03-25T12:39:32.17" personId="{C20833D7-5DE2-4E82-B429-63A06E6D1EA0}" id="{E0FF24EF-4B91-432B-8C8C-D2A90936A034}">
    <text>1 DS Dépt HRM OK</text>
  </threadedComment>
  <threadedComment ref="X181" dT="2024-03-13T11:35:09.31" personId="{1D4E5FD9-AD70-4D51-9D0D-3307C388B641}" id="{AE59B163-4827-4EDA-8CD5-C9B7F3F3D28C}">
    <text>10 JC HRM OK</text>
  </threadedComment>
  <threadedComment ref="R182" dT="2024-03-12T13:31:16.49" personId="{1D4E5FD9-AD70-4D51-9D0D-3307C388B641}" id="{5E8F2FF8-9636-47A7-ABDA-DDFFC1A18FDF}">
    <text>2,00 HRM OK à 14:00</text>
  </threadedComment>
  <threadedComment ref="S182" dT="2024-03-13T11:33:51.96" personId="{1D4E5FD9-AD70-4D51-9D0D-3307C388B641}" id="{577E0EEE-A841-492A-BCE1-0CD3F37B7E1E}">
    <text>1/2 DS Dept HRM OK</text>
  </threadedComment>
  <threadedComment ref="Q185" dT="2024-03-11T07:21:29.13" personId="{C20833D7-5DE2-4E82-B429-63A06E6D1EA0}" id="{C8D288DA-9761-48C2-B266-9A191E7072F0}">
    <text>1 JC HRM OK</text>
  </threadedComment>
  <threadedComment ref="R185" dT="2024-02-21T08:36:05.22" personId="{1D4E5FD9-AD70-4D51-9D0D-3307C388B641}" id="{D2724010-5F3E-4AEC-BDDB-25494C5E3216}">
    <text>1 DS Dept HRM OK</text>
  </threadedComment>
  <threadedComment ref="AA185" dT="2024-03-21T06:49:30.17" personId="{C20833D7-5DE2-4E82-B429-63A06E6D1EA0}" id="{23F6D6C2-EEE6-45B9-AD6C-4C0AAC01CDDE}">
    <text>2 JC HRM OK</text>
  </threadedComment>
  <threadedComment ref="AH185" dT="2024-03-28T08:17:27.46" personId="{C20833D7-5DE2-4E82-B429-63A06E6D1EA0}" id="{F6B19897-618C-4AAB-97A0-AC0DB585EB7B}">
    <text>1 JC HRM OK</text>
  </threadedComment>
  <threadedComment ref="G187" dT="2024-02-06T12:12:58.86" personId="{C20833D7-5DE2-4E82-B429-63A06E6D1EA0}" id="{63233DD1-A132-4156-B36B-4DBDFD74E6B3}">
    <text>Congé du 1/03 au 08/03 HRM OK</text>
  </threadedComment>
  <threadedComment ref="J189" dT="2024-03-04T07:09:17.97" personId="{C20833D7-5DE2-4E82-B429-63A06E6D1EA0}" id="{15D7EB7D-21C1-49C5-8A92-FF29033ABBD7}">
    <text xml:space="preserve"> 1 JC Epargne temps HRM OK</text>
  </threadedComment>
  <threadedComment ref="L189" dT="2024-03-07T08:25:54.27" personId="{C20833D7-5DE2-4E82-B429-63A06E6D1EA0}" id="{4BB18D3A-F0C9-44B9-A122-5D349014CE61}">
    <text>Congé ??</text>
  </threadedComment>
  <threadedComment ref="L189" dT="2024-03-11T09:23:18.76" personId="{1D4E5FD9-AD70-4D51-9D0D-3307C388B641}" id="{D499E2B3-FE4F-46DF-9CC9-E9CC4CF378DD}" parentId="{4BB18D3A-F0C9-44B9-A122-5D349014CE61}">
    <text>HRM OK</text>
  </threadedComment>
  <threadedComment ref="N189" dT="2024-03-07T08:26:26.82" personId="{C20833D7-5DE2-4E82-B429-63A06E6D1EA0}" id="{3FE6F2E4-40A5-4E40-95C2-E7A81E094596}">
    <text>1 DS Dépt HRM OK</text>
  </threadedComment>
  <threadedComment ref="Y189" dT="2024-03-19T10:12:50.19" personId="{1D4E5FD9-AD70-4D51-9D0D-3307C388B641}" id="{07269837-210D-4667-8524-CA02E13BD5BB}">
    <text>1 JC HRM OK</text>
  </threadedComment>
  <threadedComment ref="AB190" dT="2024-03-22T11:44:29.39" personId="{C20833D7-5DE2-4E82-B429-63A06E6D1EA0}" id="{382A395D-C614-4738-BCF3-D10B46E5E7FF}">
    <text>???</text>
  </threadedComment>
  <threadedComment ref="AB190" dT="2024-04-02T08:52:18.96" personId="{1D4E5FD9-AD70-4D51-9D0D-3307C388B641}" id="{9D78DDE9-8AB9-43BF-9ABF-3947462BEC92}" parentId="{382A395D-C614-4738-BCF3-D10B46E5E7FF}">
    <text>OK</text>
  </threadedComment>
  <threadedComment ref="AH190" dT="2024-03-28T08:15:33.34" personId="{C20833D7-5DE2-4E82-B429-63A06E6D1EA0}" id="{8C553547-F1B4-4AA1-AF26-0922FB604171}">
    <text>3.50 Réc à 12:00 HRM OK</text>
  </threadedComment>
  <threadedComment ref="X191" dT="2024-03-18T06:57:29.86" personId="{C20833D7-5DE2-4E82-B429-63A06E6D1EA0}" id="{B2BEDE22-B082-4AE9-83FF-A848D90A01BE}">
    <text>Congé HRM NOK</text>
  </threadedComment>
  <threadedComment ref="X191" dT="2024-03-19T08:55:18.29" personId="{1D4E5FD9-AD70-4D51-9D0D-3307C388B641}" id="{474F1265-F2BF-4B31-8BFB-D0BD5D15111B}" parentId="{B2BEDE22-B082-4AE9-83FF-A848D90A01BE}">
    <text>HRM OK</text>
  </threadedComment>
  <threadedComment ref="AB191" dT="2024-03-22T08:54:32.58" personId="{C20833D7-5DE2-4E82-B429-63A06E6D1EA0}" id="{B0E56F67-5D72-44AE-A513-88A428EE7D11}">
    <text>Don de Sang HRM NOK
Doc NOK</text>
  </threadedComment>
  <threadedComment ref="AB191" dT="2024-04-02T08:52:27.05" personId="{1D4E5FD9-AD70-4D51-9D0D-3307C388B641}" id="{9EFC49B9-AE0B-437E-B503-A4997162413D}" parentId="{B0E56F67-5D72-44AE-A513-88A428EE7D11}">
    <text>OK</text>
  </threadedComment>
  <threadedComment ref="AF191" dT="2024-03-26T08:34:19.09" personId="{C20833D7-5DE2-4E82-B429-63A06E6D1EA0}" id="{66294D24-47C7-4715-90F0-6591DC01DC43}">
    <text>VS HRM NOK</text>
  </threadedComment>
  <threadedComment ref="AH191" dT="2024-03-28T12:09:18.98" personId="{C20833D7-5DE2-4E82-B429-63A06E6D1EA0}" id="{328FD184-46E1-4B17-BF8F-8E855F404490}">
    <text>VS HRM NOK +
Doc NOK</text>
  </threadedComment>
  <threadedComment ref="AI191" dT="2024-03-29T16:14:22.81" personId="{1D4E5FD9-AD70-4D51-9D0D-3307C388B641}" id="{F0586F5B-0FC0-4E4E-8404-3A95F256AED0}">
    <text>??????</text>
  </threadedComment>
  <threadedComment ref="Y192" dT="2024-03-19T11:43:30.51" personId="{C20833D7-5DE2-4E82-B429-63A06E6D1EA0}" id="{5994BADF-6D71-4231-BCC9-DAA6A7D8CC6F}">
    <text>2.50 Réc HRM OK</text>
  </threadedComment>
  <threadedComment ref="G193" dT="2024-02-26T08:40:28.22" personId="{1D4E5FD9-AD70-4D51-9D0D-3307C388B641}" id="{D2D1CF97-E512-4D09-A5CC-AAB9E2D67540}">
    <text>Rôle secouriste Zone 2</text>
  </threadedComment>
  <threadedComment ref="N193" dT="2024-02-26T08:40:28.22" personId="{1D4E5FD9-AD70-4D51-9D0D-3307C388B641}" id="{04CE8E9A-F6D1-453D-8A38-8C7FC5B476A3}">
    <text>Rôle secouriste Zone 2</text>
  </threadedComment>
  <threadedComment ref="R193" dT="2024-01-12T12:40:04.41" personId="{1D4E5FD9-AD70-4D51-9D0D-3307C388B641}" id="{BE1F89F2-F82D-4B2C-B637-C387A7B7D189}">
    <text xml:space="preserve">Fmn  Rycl secouriste </text>
  </threadedComment>
  <threadedComment ref="T193" dT="2024-03-08T07:55:17.35" personId="{C20833D7-5DE2-4E82-B429-63A06E6D1EA0}" id="{8213A4E1-D6F9-42E0-B0FB-93C44AFEA1BC}">
    <text>Secouriste Zone 2</text>
  </threadedComment>
  <threadedComment ref="U193" dT="2024-03-11T09:27:48.93" personId="{1D4E5FD9-AD70-4D51-9D0D-3307C388B641}" id="{E87D1398-97FD-48C4-B428-42CFFCC43020}">
    <text>7,60 HRM OK</text>
  </threadedComment>
  <threadedComment ref="X193" dT="2024-03-04T10:01:06.80" personId="{1D4E5FD9-AD70-4D51-9D0D-3307C388B641}" id="{FDBBF545-F1BB-4A8B-8780-7D446425F00F}">
    <text>Fmn Interne Cariste  3 demi-journées matin</text>
  </threadedComment>
  <threadedComment ref="Y193" dT="2024-03-08T07:55:17.35" personId="{C20833D7-5DE2-4E82-B429-63A06E6D1EA0}" id="{B171C99E-443F-4999-84CA-4C58EAC8DBCC}">
    <text>Secouriste Zone 2</text>
  </threadedComment>
  <threadedComment ref="Z193" dT="2024-02-15T09:41:44.33" personId="{1D4E5FD9-AD70-4D51-9D0D-3307C388B641}" id="{23EFD2EF-222B-4515-BDF3-BF2FBE3E3768}">
    <text>8 JC HRM OK</text>
  </threadedComment>
  <threadedComment ref="M194" dT="2024-03-07T12:46:31.80" personId="{C20833D7-5DE2-4E82-B429-63A06E6D1EA0}" id="{BE680B90-F6C7-4B5E-823E-D96CC3BF6C64}">
    <text>Réc ???</text>
  </threadedComment>
  <threadedComment ref="M194" dT="2024-03-11T09:24:37.11" personId="{1D4E5FD9-AD70-4D51-9D0D-3307C388B641}" id="{6CDC6DAA-8969-48BD-98E0-267D7F0ECB8C}" parentId="{BE680B90-F6C7-4B5E-823E-D96CC3BF6C64}">
    <text>5,00 HRM OK à 10:30</text>
  </threadedComment>
  <threadedComment ref="N195" dT="2024-03-07T10:44:47.12" personId="{C20833D7-5DE2-4E82-B429-63A06E6D1EA0}" id="{B926F9DC-91C2-42BC-ADCC-274FE063B6C9}">
    <text>1 JC école HRM OK</text>
  </threadedComment>
  <threadedComment ref="AA195" dT="2024-02-21T14:36:29.10" personId="{1D4E5FD9-AD70-4D51-9D0D-3307C388B641}" id="{B3A478C2-A005-400B-B61E-BC5D54FA0564}">
    <text>Programme Instruction à 10:30</text>
  </threadedComment>
  <threadedComment ref="G197" dT="2024-02-28T07:48:47.13" personId="{1D4E5FD9-AD70-4D51-9D0D-3307C388B641}" id="{C08AD97F-49C9-445D-B066-072D6799B9A9}">
    <text>1 FC HRM OK</text>
  </threadedComment>
  <threadedComment ref="J197" dT="2024-02-28T07:49:17.84" personId="{1D4E5FD9-AD70-4D51-9D0D-3307C388B641}" id="{7F97B88E-EC67-45A5-8FA0-01BB92CE1C4C}">
    <text>1 FC HRM OK</text>
  </threadedComment>
  <threadedComment ref="Q197" dT="2024-03-11T07:20:50.26" personId="{C20833D7-5DE2-4E82-B429-63A06E6D1EA0}" id="{8DE762E9-346B-4132-B43A-27B68E1CDCC8}">
    <text>1 JC HRM NON OK</text>
  </threadedComment>
  <threadedComment ref="Q197" dT="2024-03-13T08:56:55.85" personId="{1D4E5FD9-AD70-4D51-9D0D-3307C388B641}" id="{57CE576F-1B0C-44BA-AFD7-6E11A8CB1C82}" parentId="{8DE762E9-346B-4132-B43A-27B68E1CDCC8}">
    <text>HRM OK</text>
  </threadedComment>
  <threadedComment ref="AB197" dT="2024-02-28T07:49:42.78" personId="{1D4E5FD9-AD70-4D51-9D0D-3307C388B641}" id="{49D9F97A-0C0E-4520-A961-FD58E204EE45}">
    <text>1 FC HRM OK</text>
  </threadedComment>
  <threadedComment ref="AE197" dT="2024-02-28T07:49:42.78" personId="{1D4E5FD9-AD70-4D51-9D0D-3307C388B641}" id="{3536D7E1-AC06-4F48-8208-43BBBAE6303E}">
    <text>1 FC HRM OK</text>
  </threadedComment>
  <threadedComment ref="Z198" dT="2024-03-20T12:32:49.89" personId="{1D4E5FD9-AD70-4D51-9D0D-3307C388B641}" id="{361F7042-D4CB-4852-951B-A57B8A989B8D}">
    <text>1/2 JC HRM OK</text>
  </threadedComment>
  <threadedComment ref="G203" dT="2024-03-01T09:54:21.01" personId="{C20833D7-5DE2-4E82-B429-63A06E6D1EA0}" id="{21870601-9836-43FB-9F93-2B1985B777C7}">
    <text>2 JC HRM OK</text>
  </threadedComment>
  <threadedComment ref="M203" dT="2024-03-07T10:40:10.44" personId="{C20833D7-5DE2-4E82-B429-63A06E6D1EA0}" id="{862B47FD-A107-4921-8A26-10355857FD84}">
    <text>1JC HRM OK</text>
  </threadedComment>
  <threadedComment ref="Y204" dT="2024-03-19T10:34:14.07" personId="{1D4E5FD9-AD70-4D51-9D0D-3307C388B641}" id="{7F7EE7F4-7E3A-4FB7-BEB6-98A2BAE0284C}">
    <text>3,00 HRM OK à 12:30</text>
  </threadedComment>
  <threadedComment ref="J205" dT="2024-02-29T08:40:41.60" personId="{1D4E5FD9-AD70-4D51-9D0D-3307C388B641}" id="{C0F8F908-CBCB-4999-9339-C5BD4BAAF892}">
    <text>1 JC HRM OK</text>
  </threadedComment>
  <threadedComment ref="X205" dT="2024-03-04T10:01:06.80" personId="{1D4E5FD9-AD70-4D51-9D0D-3307C388B641}" id="{E37044CD-3290-4447-A077-541E0B04DA2E}">
    <text>Fmn Interne Cariste  3 demi-journées matin</text>
  </threadedComment>
  <threadedComment ref="N209" dT="2024-03-08T09:14:19.60" personId="{C20833D7-5DE2-4E82-B429-63A06E6D1EA0}" id="{D5E558B6-1A00-4CAC-BC63-0ADCA0AAF214}">
    <text>7.60 Réc HRM OK</text>
  </threadedComment>
  <threadedComment ref="AB209" dT="2024-03-22T07:19:39.74" personId="{C20833D7-5DE2-4E82-B429-63A06E6D1EA0}" id="{AFE26E0B-1F37-4F78-A7D7-77D02932A07A}">
    <text>Don de Sang HRM NOK
Doc NOK</text>
  </threadedComment>
  <threadedComment ref="AB209" dT="2024-04-02T08:53:23.10" personId="{1D4E5FD9-AD70-4D51-9D0D-3307C388B641}" id="{AED1DD42-EEE1-40B2-AD60-92CAF0F11730}" parentId="{AFE26E0B-1F37-4F78-A7D7-77D02932A07A}">
    <text>OK</text>
  </threadedComment>
  <threadedComment ref="AF209" dT="2024-03-26T07:38:32.67" personId="{C20833D7-5DE2-4E82-B429-63A06E6D1EA0}" id="{CC72AC27-5148-444D-AE66-0E8C31C6BFF7}">
    <text>1 JC HRM OK</text>
  </threadedComment>
  <threadedComment ref="X210" dT="2024-03-18T12:00:01.62" personId="{C20833D7-5DE2-4E82-B429-63A06E6D1EA0}" id="{78569326-05A0-4007-BC8E-99A251C65C38}">
    <text>2.25 Réc HRM OK</text>
  </threadedComment>
  <threadedComment ref="X210" dT="2024-03-18T13:00:03.04" personId="{1D4E5FD9-AD70-4D51-9D0D-3307C388B641}" id="{6FAC67E4-107B-443F-9758-2ECB3F71617C}" parentId="{78569326-05A0-4007-BC8E-99A251C65C38}">
    <text xml:space="preserve">À 13:45 </text>
  </threadedComment>
  <threadedComment ref="Z210" dT="2024-03-20T12:49:18.76" personId="{1D4E5FD9-AD70-4D51-9D0D-3307C388B641}" id="{26D045FD-31F5-494A-83D8-32E9DA22FCD6}">
    <text>Mis Hocke Herstal</text>
  </threadedComment>
  <threadedComment ref="R211" dT="2024-03-12T07:46:43.80" personId="{C20833D7-5DE2-4E82-B429-63A06E6D1EA0}" id="{F7218D6B-43A4-4AE7-8203-2C799956E86F}">
    <text>1 DS Dépt HRM OK</text>
  </threadedComment>
  <threadedComment ref="U211" dT="2024-03-12T07:47:03.11" personId="{C20833D7-5DE2-4E82-B429-63A06E6D1EA0}" id="{69A32A71-36A1-485C-81D3-52F9BC20FC74}">
    <text>7.60 Réc HRM OK</text>
  </threadedComment>
  <threadedComment ref="Y212" dT="2024-03-19T11:37:26.11" personId="{C20833D7-5DE2-4E82-B429-63A06E6D1EA0}" id="{E93CD477-AE8A-494E-BB2C-23E6BEDBF1EB}">
    <text>4.00 Réc à 11:30 HRM OK</text>
  </threadedComment>
  <threadedComment ref="Z212" dT="2024-03-20T07:35:20.70" personId="{C20833D7-5DE2-4E82-B429-63A06E6D1EA0}" id="{B490E67F-7E20-40C4-9E08-B70AA8B5ED4B}">
    <text>1.00 Réc à 11:00 HRM OK</text>
  </threadedComment>
  <threadedComment ref="Q213" dT="2023-12-15T13:55:56.53" personId="{1D4E5FD9-AD70-4D51-9D0D-3307C388B641}" id="{5896D70B-1079-43F3-8B99-89799C26F222}">
    <text>Mis CIBE-SUD Permis-Remorque(Permis E)</text>
  </threadedComment>
  <threadedComment ref="AF213" dT="2024-03-26T07:36:45.69" personId="{C20833D7-5DE2-4E82-B429-63A06E6D1EA0}" id="{7FB1E23D-FEBE-4D9C-8471-1BB3C9499DDC}">
    <text>1JC HRM OK</text>
  </threadedComment>
  <threadedComment ref="AI214" dT="2024-04-02T09:24:37.77" personId="{1D4E5FD9-AD70-4D51-9D0D-3307C388B641}" id="{B7E801F9-F8A4-4099-B46A-F45AE33FC2DF}">
    <text>2,60 HRM OK à 13:00</text>
  </threadedComment>
  <threadedComment ref="S215" dT="2024-03-13T08:12:43.47" personId="{C20833D7-5DE2-4E82-B429-63A06E6D1EA0}" id="{8F9A99EA-6699-4206-B365-D7CF6BE95E75}">
    <text>7.60 Réc HRM OK</text>
  </threadedComment>
  <threadedComment ref="U215" dT="2024-03-13T08:12:43.47" personId="{C20833D7-5DE2-4E82-B429-63A06E6D1EA0}" id="{28536E87-F0A8-4730-8995-08BC33F031F6}">
    <text>7.60 Réc HRM OK</text>
  </threadedComment>
  <threadedComment ref="X215" dT="2024-03-18T07:49:47.37" personId="{C20833D7-5DE2-4E82-B429-63A06E6D1EA0}" id="{A4137CFB-38D1-443A-BFCD-D9D107340D4B}">
    <text xml:space="preserve">Consultation HMRA CSM de 09:00 à 15:00 </text>
  </threadedComment>
  <threadedComment ref="Z215" dT="2024-03-20T07:34:19.63" personId="{C20833D7-5DE2-4E82-B429-63A06E6D1EA0}" id="{918D688C-AEA7-411E-B129-849776EEBB5A}">
    <text>7.60 Réc HRM OK</text>
  </threadedComment>
  <threadedComment ref="AI215" dT="2024-03-29T07:29:20.93" personId="{1D4E5FD9-AD70-4D51-9D0D-3307C388B641}" id="{DC791863-1399-4C82-8EF5-48EE375CDF5C}">
    <text>Mission Ctl Bxl</text>
  </threadedComment>
  <threadedComment ref="AE216" dT="2024-03-25T12:42:56.96" personId="{C20833D7-5DE2-4E82-B429-63A06E6D1EA0}" id="{85B90EB6-2D14-4B11-8CBA-FE597165F307}">
    <text>1/2 JC HRM OK</text>
  </threadedComment>
  <threadedComment ref="N217" dT="2024-02-28T07:52:47.94" personId="{1D4E5FD9-AD70-4D51-9D0D-3307C388B641}" id="{BC5D87D3-8F56-4396-A353-5AD626350D56}">
    <text>1 DS HRM OK + DOC NOK</text>
  </threadedComment>
  <threadedComment ref="N217" dT="2024-03-20T13:00:31.21" personId="{1D4E5FD9-AD70-4D51-9D0D-3307C388B641}" id="{3898E459-F4A7-493E-AF1A-E88C064CBECB}" parentId="{BC5D87D3-8F56-4396-A353-5AD626350D56}">
    <text>HRM + DOC OK</text>
  </threadedComment>
  <threadedComment ref="AI217" dT="2024-03-29T07:32:33.71" personId="{1D4E5FD9-AD70-4D51-9D0D-3307C388B641}" id="{FC777AD9-F876-4251-960C-13F4489D5E19}">
    <text>Porte ouverte MEF</text>
  </threadedComment>
  <threadedComment ref="N219" dT="2024-03-08T09:14:19.60" personId="{C20833D7-5DE2-4E82-B429-63A06E6D1EA0}" id="{E34306C9-0451-4039-AF44-BA80673A0D66}">
    <text>7.60 Réc HRM OK</text>
  </threadedComment>
  <threadedComment ref="Q219" dT="2024-03-11T07:47:18.16" personId="{C20833D7-5DE2-4E82-B429-63A06E6D1EA0}" id="{938D7903-7BDB-41F2-93E3-335B841F64B0}">
    <text>2 DS Dépt HRM OK</text>
  </threadedComment>
  <threadedComment ref="S219" dT="2024-03-11T07:47:43.94" personId="{C20833D7-5DE2-4E82-B429-63A06E6D1EA0}" id="{4F333741-60E3-42E8-8019-39CD1CF16F9F}">
    <text>3 JC HRM OK</text>
  </threadedComment>
  <threadedComment ref="N221" dT="2024-02-05T11:43:25.73" personId="{C20833D7-5DE2-4E82-B429-63A06E6D1EA0}" id="{606EE56C-69FF-4043-8602-F7E04893C624}">
    <text>2 JC HRM OK</text>
  </threadedComment>
  <threadedComment ref="AE221" dT="2024-03-25T07:51:48.97" personId="{C20833D7-5DE2-4E82-B429-63A06E6D1EA0}" id="{287B0B35-42A4-42C7-903D-65109C44535D}">
    <text>1 JC HRM OK</text>
  </threadedComment>
  <threadedComment ref="G222" dT="2024-03-01T12:42:43.99" personId="{C20833D7-5DE2-4E82-B429-63A06E6D1EA0}" id="{75169756-0C66-4928-945D-6E3C1DD6D404}">
    <text xml:space="preserve">1.00 Réc à 15:30 HRM </text>
  </threadedComment>
  <threadedComment ref="G222" dT="2024-03-04T08:02:56.99" personId="{1D4E5FD9-AD70-4D51-9D0D-3307C388B641}" id="{B585E491-C15E-4DB6-95CD-33D05518639C}" parentId="{75169756-0C66-4928-945D-6E3C1DD6D404}">
    <text>HRM OK</text>
  </threadedComment>
  <threadedComment ref="K222" dT="2024-03-04T08:03:21.30" personId="{1D4E5FD9-AD70-4D51-9D0D-3307C388B641}" id="{2F3B9E6C-7E5F-4975-9BE4-221AFDFD574F}">
    <text>1,25 HRM OK à 15:15</text>
  </threadedComment>
  <threadedComment ref="U222" dT="2024-03-18T06:16:32.86" personId="{C20833D7-5DE2-4E82-B429-63A06E6D1EA0}" id="{BEFF1DB9-2941-4B29-826E-2145A53B1393}">
    <text>2.00 Réc à 14:30 HRM OK</text>
  </threadedComment>
  <threadedComment ref="Z222" dT="2024-03-20T12:48:50.73" personId="{1D4E5FD9-AD70-4D51-9D0D-3307C388B641}" id="{54686CB9-689E-47AD-A38C-7F35FC75927C}">
    <text>Mis Lambert dép 14:45</text>
  </threadedComment>
  <threadedComment ref="AB222" dT="2024-03-22T11:42:01.16" personId="{C20833D7-5DE2-4E82-B429-63A06E6D1EA0}" id="{259275C5-A86C-4231-B263-9435DC4DD66D}">
    <text>2.50 Réc à14:00 HRM Ok</text>
  </threadedComment>
  <threadedComment ref="AI222" dT="2024-03-29T16:22:23.69" personId="{1D4E5FD9-AD70-4D51-9D0D-3307C388B641}" id="{7F1299D4-AF6A-470B-9BAE-3E6245B2CCE3}">
    <text>2,50 HRM OK à 14:00</text>
  </threadedComment>
  <threadedComment ref="G223" dT="2024-02-05T08:50:44.07" personId="{1D4E5FD9-AD70-4D51-9D0D-3307C388B641}" id="{F6E9D970-6155-442B-9E81-9BA17E6E58B5}">
    <text>1 DS HRM OK + DOC NOK</text>
  </threadedComment>
  <threadedComment ref="G223" dT="2024-03-04T07:59:49.23" personId="{1D4E5FD9-AD70-4D51-9D0D-3307C388B641}" id="{971D3075-F67B-4066-9365-80AED56B9360}" parentId="{F6E9D970-6155-442B-9E81-9BA17E6E58B5}">
    <text>HRM + DOC OK</text>
  </threadedComment>
  <threadedComment ref="N223" dT="2024-03-08T09:17:31.14" personId="{C20833D7-5DE2-4E82-B429-63A06E6D1EA0}" id="{E2ED3DFC-1C1D-41D6-95D9-A5AEE6BEA29C}">
    <text>1 JC HRM OK</text>
  </threadedComment>
  <threadedComment ref="AA223" dT="2024-02-26T12:27:43.83" personId="{1D4E5FD9-AD70-4D51-9D0D-3307C388B641}" id="{BE174FFE-A082-4F63-93E6-FDD09C061DF9}">
    <text>2 jours Mis MEF Briefin pension</text>
  </threadedComment>
  <threadedComment ref="L224" dT="2024-02-26T12:25:34.95" personId="{1D4E5FD9-AD70-4D51-9D0D-3307C388B641}" id="{40B9810D-6813-4DE8-8B5B-6E174E7AE719}">
    <text>3,00 HRM OK à 12:30</text>
  </threadedComment>
  <threadedComment ref="S224" dT="2024-02-26T12:25:34.95" personId="{1D4E5FD9-AD70-4D51-9D0D-3307C388B641}" id="{D535898A-9892-45F3-95F3-78DC992CB301}">
    <text>3,00 HRM OK à 12:30</text>
  </threadedComment>
  <threadedComment ref="Z224" dT="2024-02-26T12:25:34.95" personId="{1D4E5FD9-AD70-4D51-9D0D-3307C388B641}" id="{9C1E67F0-95E7-430B-9804-F76DFD69E0C0}">
    <text>3,00 HRM OK à 12:30</text>
  </threadedComment>
  <threadedComment ref="AI224" dT="2024-02-26T12:28:05.02" personId="{1D4E5FD9-AD70-4D51-9D0D-3307C388B641}" id="{CB36067B-F5EE-485F-AF91-6B06221342EC}">
    <text>1/2 DS Dept HRM OK</text>
  </threadedComment>
  <threadedComment ref="G225" dT="2024-03-01T09:58:10.38" personId="{C20833D7-5DE2-4E82-B429-63A06E6D1EA0}" id="{53835FD9-309C-498C-A4B9-E091B412A980}">
    <text>3 JC HRM OK</text>
  </threadedComment>
  <threadedComment ref="S225" dT="2024-03-07T11:38:14.80" personId="{C20833D7-5DE2-4E82-B429-63A06E6D1EA0}" id="{819CB09A-ED31-4936-AAC7-7E02EC8B999D}">
    <text>1 DS Dépt HRM OK</text>
  </threadedComment>
  <threadedComment ref="X225" dT="2024-03-18T06:52:54.07" personId="{C20833D7-5DE2-4E82-B429-63A06E6D1EA0}" id="{7EB1D780-83F9-4DD5-A37B-ABB2E49FC273}">
    <text>1 JC HRM NOK</text>
  </threadedComment>
  <threadedComment ref="X225" dT="2024-03-20T12:53:37.53" personId="{1D4E5FD9-AD70-4D51-9D0D-3307C388B641}" id="{3A5D084B-2D8E-49AD-9A8E-C717B418C5B3}" parentId="{7EB1D780-83F9-4DD5-A37B-ABB2E49FC273}">
    <text>HRM OK</text>
  </threadedComment>
  <threadedComment ref="Y225" dT="2024-03-18T06:52:33.91" personId="{C20833D7-5DE2-4E82-B429-63A06E6D1EA0}" id="{79DEB3EE-0785-43B4-9248-713CDE509DAE}">
    <text>1 JC HRM OK</text>
  </threadedComment>
  <threadedComment ref="AB225" dT="2024-03-22T07:19:39.74" personId="{C20833D7-5DE2-4E82-B429-63A06E6D1EA0}" id="{C82F466C-EE14-44B8-AE68-1C8E6DC9C005}">
    <text>Don de Sang HRM OK
Doc NOK</text>
  </threadedComment>
  <threadedComment ref="AB225" dT="2024-04-02T08:55:09.23" personId="{1D4E5FD9-AD70-4D51-9D0D-3307C388B641}" id="{6A40626F-03E9-455D-9178-41175AC6C204}" parentId="{C82F466C-EE14-44B8-AE68-1C8E6DC9C005}">
    <text>OK</text>
  </threadedComment>
  <threadedComment ref="M226" dT="2024-03-07T11:37:50.58" personId="{C20833D7-5DE2-4E82-B429-63A06E6D1EA0}" id="{5E04B589-429F-43C9-B16F-BBDD146FE3B4}">
    <text>1.50 Réc à 15:00 HRM OK</text>
  </threadedComment>
  <threadedComment ref="G227" dT="2024-03-01T09:59:41.99" personId="{C20833D7-5DE2-4E82-B429-63A06E6D1EA0}" id="{B3C7ADEF-6913-4B7B-BF19-6C75E206E787}">
    <text>1 JC HRM OK</text>
  </threadedComment>
  <threadedComment ref="K227" dT="2024-03-05T07:26:03.14" personId="{C20833D7-5DE2-4E82-B429-63A06E6D1EA0}" id="{5BD74A6A-A129-463B-824F-280523A9FB56}">
    <text>1 JC HRM OK</text>
  </threadedComment>
  <threadedComment ref="M227" dT="2024-03-05T07:26:26.77" personId="{C20833D7-5DE2-4E82-B429-63A06E6D1EA0}" id="{C6BA8F2F-5BA7-4437-9F0E-E69FAA0C94B5}">
    <text>2 JC HRM OK</text>
  </threadedComment>
  <threadedComment ref="R227" dT="2024-03-12T07:39:23.01" personId="{C20833D7-5DE2-4E82-B429-63A06E6D1EA0}" id="{80DD48D7-435F-4857-B672-212898D0116E}">
    <text>Grève ??</text>
  </threadedComment>
  <threadedComment ref="U228" dT="2024-03-18T10:37:38.61" personId="{1D4E5FD9-AD70-4D51-9D0D-3307C388B641}" id="{4D2E6BB2-F5B6-4122-9609-A0F8B8AC6B99}">
    <text>2,50 HRM OK à 13:30</text>
  </threadedComment>
  <threadedComment ref="AB228" dT="2024-03-22T11:40:46.31" personId="{C20833D7-5DE2-4E82-B429-63A06E6D1EA0}" id="{1035BA9C-858F-40C7-AEF8-26A073CB8FBD}">
    <text>2.50 Réc HRM OK</text>
  </threadedComment>
  <threadedComment ref="AI228" dT="2024-03-29T16:21:42.11" personId="{1D4E5FD9-AD70-4D51-9D0D-3307C388B641}" id="{EE816F4A-7ECC-4DC6-A815-CFA06B02AF1F}">
    <text>2,50 HRM OK à 13:30</text>
  </threadedComment>
  <threadedComment ref="Z230" dT="2024-03-20T12:46:45.88" personId="{1D4E5FD9-AD70-4D51-9D0D-3307C388B641}" id="{B1333260-ED39-4526-AAE3-D611401E7081}">
    <text>3,00 HRM OK à 12:30</text>
  </threadedComment>
  <threadedComment ref="Q231" dT="2024-01-10T14:09:44.71" personId="{1D4E5FD9-AD70-4D51-9D0D-3307C388B641}" id="{09335DED-392C-4D0E-93F3-7EDDED339803}">
    <text>8 JC HRM OK</text>
  </threadedComment>
  <threadedComment ref="AI231" dT="2024-03-29T07:30:54.45" personId="{1D4E5FD9-AD70-4D51-9D0D-3307C388B641}" id="{618C88F0-853B-4924-AAEF-62624A761C9E}">
    <text>Porte ouverte MEF</text>
  </threadedComment>
  <threadedComment ref="AG232" dT="2024-03-27T11:54:54.55" personId="{C20833D7-5DE2-4E82-B429-63A06E6D1EA0}" id="{ADA7EA5A-F8BC-4E84-B50F-239091EC36F0}">
    <text>3.50 Réc à 13:00 HRM OK</text>
  </threadedComment>
  <threadedComment ref="AH232" dT="2024-03-28T13:01:57.34" personId="{C20833D7-5DE2-4E82-B429-63A06E6D1EA0}" id="{5BAD6828-5955-4CC5-82CA-2AD714DA2B94}">
    <text>2.50 Réc à 14:00 HRM OK</text>
  </threadedComment>
  <threadedComment ref="R233" dT="2024-03-12T07:48:37.58" personId="{C20833D7-5DE2-4E82-B429-63A06E6D1EA0}" id="{F15E1EFD-0A7C-4A93-B938-E0C2854ACB0F}">
    <text>4 JC HRM OK</text>
  </threadedComment>
  <threadedComment ref="X233" dT="2024-02-21T09:37:55.15" personId="{1D4E5FD9-AD70-4D51-9D0D-3307C388B641}" id="{24DD2DF3-4F98-45A8-8046-2C2A3ED456C3}">
    <text>AMT - AC2 !</text>
  </threadedComment>
  <threadedComment ref="AG233" dT="2024-03-27T08:06:49.12" personId="{C20833D7-5DE2-4E82-B429-63A06E6D1EA0}" id="{E2654C59-25FB-42D2-A7E3-372FC80BA40C}">
    <text>1 DS Dépt HRM nok</text>
  </threadedComment>
  <threadedComment ref="AG233" dT="2024-04-02T08:25:28.11" personId="{1D4E5FD9-AD70-4D51-9D0D-3307C388B641}" id="{1258ED94-0BF2-4D30-8486-9D5D4B78BF37}" parentId="{E2654C59-25FB-42D2-A7E3-372FC80BA40C}">
    <text>HRM OK</text>
  </threadedComment>
  <threadedComment ref="Y234" dT="2024-02-21T09:40:03.95" personId="{1D4E5FD9-AD70-4D51-9D0D-3307C388B641}" id="{888F48E5-5500-46EB-AA6D-5A8517AF1FDE}">
    <text>1er essai test théorie au CIBE-SUD MEF</text>
  </threadedComment>
  <threadedComment ref="AE234" dT="2024-03-25T12:42:09.65" personId="{C20833D7-5DE2-4E82-B429-63A06E6D1EA0}" id="{A2B784E5-3F7B-48D1-A09D-D3A639FD6C4E}">
    <text>Réc ??? HRM NOK</text>
  </threadedComment>
  <threadedComment ref="AI234" dT="2024-03-29T16:20:47.05" personId="{1D4E5FD9-AD70-4D51-9D0D-3307C388B641}" id="{4A604163-2935-4EFF-A5F6-C9FE3F8EBE12}">
    <text>3,17 HRM OK à 12:20</text>
  </threadedComment>
  <threadedComment ref="R235" dT="2024-01-18T10:32:49.35" personId="{1D4E5FD9-AD70-4D51-9D0D-3307C388B641}" id="{1F5EE530-E39C-43CF-9B34-56B4B5501AA1}">
    <text>AMT à 08:00</text>
  </threadedComment>
  <threadedComment ref="AI235" dT="2024-03-29T07:32:33.71" personId="{1D4E5FD9-AD70-4D51-9D0D-3307C388B641}" id="{94064C61-04CD-4995-BBF9-25D1F5B0AE2B}">
    <text>Porte ouverte MEF</text>
  </threadedComment>
  <threadedComment ref="Y236" dT="2024-03-19T09:12:07.33" personId="{1D4E5FD9-AD70-4D51-9D0D-3307C388B641}" id="{5063E38A-811C-434D-8AD2-F2FC8AB18AD6}">
    <text>2,00 HRM OK à 14:00</text>
  </threadedComment>
  <threadedComment ref="AH236" dT="2024-03-28T13:02:50.36" personId="{C20833D7-5DE2-4E82-B429-63A06E6D1EA0}" id="{8DABA200-A182-4CD2-846B-88997A878E88}">
    <text>3.00 Réc à 13:00 HRM OK</text>
  </threadedComment>
  <threadedComment ref="Q237" dT="2023-12-15T13:55:56.53" personId="{1D4E5FD9-AD70-4D51-9D0D-3307C388B641}" id="{CB32DF61-61DD-4379-97CE-5A426A7E450B}">
    <text>Mis CIBE-NOORD Permis-Remorque(Permis E)</text>
  </threadedComment>
  <threadedComment ref="G238" dT="2024-03-01T12:43:31.64" personId="{C20833D7-5DE2-4E82-B429-63A06E6D1EA0}" id="{71BE451C-A6EA-4C29-BCBC-9D7C955CCEED}">
    <text xml:space="preserve">1.50 Réc à 14:00 HRM </text>
  </threadedComment>
  <threadedComment ref="K238" dT="2024-03-05T11:56:54.23" personId="{C20833D7-5DE2-4E82-B429-63A06E6D1EA0}" id="{CBE06070-31C3-4779-8559-D16981678B10}">
    <text>3.00 Réc à 12:30 HRM OK</text>
  </threadedComment>
  <threadedComment ref="N239" dT="2024-03-08T12:01:31.95" personId="{C20833D7-5DE2-4E82-B429-63A06E6D1EA0}" id="{4982607E-7990-44F8-8091-D81C724893AE}">
    <text>1JC HRM OK</text>
  </threadedComment>
  <threadedComment ref="G241" dT="2024-03-01T10:01:59.45" personId="{C20833D7-5DE2-4E82-B429-63A06E6D1EA0}" id="{5102C3EF-3E0A-485B-9816-2F1B18DC634F}">
    <text>1 DS Dépt HRM OK</text>
  </threadedComment>
  <threadedComment ref="J241" dT="2024-03-04T07:30:20.29" personId="{C20833D7-5DE2-4E82-B429-63A06E6D1EA0}" id="{711C38D0-2928-49BA-B5DA-22001DEA3AFF}">
    <text>5 JC HRM OK</text>
  </threadedComment>
  <threadedComment ref="AB242" dT="2024-03-22T11:39:51.55" personId="{C20833D7-5DE2-4E82-B429-63A06E6D1EA0}" id="{A7F53521-9F65-4901-8879-2D3B60832A22}">
    <text>2.35 Réc HRM OK</text>
  </threadedComment>
  <threadedComment ref="L243" dT="2024-03-05T11:58:20.56" personId="{C20833D7-5DE2-4E82-B429-63A06E6D1EA0}" id="{7F92783A-72FC-4299-AFFA-95F980A2D162}">
    <text>1/2 JC HRM OK</text>
  </threadedComment>
  <threadedComment ref="Y243" dT="2024-03-19T07:32:44.81" personId="{C20833D7-5DE2-4E82-B429-63A06E6D1EA0}" id="{F7B5BF50-92C8-4B87-BCCD-6FCE6F35EEB2}">
    <text>1CS HRM OK</text>
  </threadedComment>
  <threadedComment ref="Z243" dT="2024-03-19T07:32:44.81" personId="{C20833D7-5DE2-4E82-B429-63A06E6D1EA0}" id="{90F044EE-0007-42BC-B2F5-1D0BFA7D8F27}">
    <text>1CS HRM OK</text>
  </threadedComment>
  <threadedComment ref="AB243" dT="2024-03-22T07:18:06.15" personId="{C20833D7-5DE2-4E82-B429-63A06E6D1EA0}" id="{FE7E1F07-2174-456A-B95F-A9AA3B2FDC56}">
    <text>7.60 Réc HRM OK</text>
  </threadedComment>
  <threadedComment ref="AE243" dT="2024-03-19T07:32:44.81" personId="{C20833D7-5DE2-4E82-B429-63A06E6D1EA0}" id="{01BE1E11-6BDD-4C0C-8267-C70886652116}">
    <text>1CS HRM OK</text>
  </threadedComment>
  <threadedComment ref="AF243" dT="2024-03-19T07:32:44.81" personId="{C20833D7-5DE2-4E82-B429-63A06E6D1EA0}" id="{920CC456-6556-444C-9A12-6AD974B05EA8}">
    <text>1CS HRM OK</text>
  </threadedComment>
  <threadedComment ref="K244" dT="2024-03-05T11:57:44.22" personId="{C20833D7-5DE2-4E82-B429-63A06E6D1EA0}" id="{BE7447A0-AE64-45C8-9E3D-62B9D06F84F1}">
    <text>1/2 JC HRM OK</text>
  </threadedComment>
  <threadedComment ref="N245" dT="2024-03-08T09:18:37.10" personId="{C20833D7-5DE2-4E82-B429-63A06E6D1EA0}" id="{A489A03A-0901-4398-9454-8A65F0087947}">
    <text>4.00 Réc à 08:00 HRM OK</text>
  </threadedComment>
  <threadedComment ref="AI245" dT="2024-03-29T07:32:33.71" personId="{1D4E5FD9-AD70-4D51-9D0D-3307C388B641}" id="{5894FFD1-D3BB-48D8-BF7E-584B58F274E5}">
    <text>Porte ouverte MEF</text>
  </threadedComment>
  <threadedComment ref="N246" dT="2024-03-08T12:40:37.96" personId="{C20833D7-5DE2-4E82-B429-63A06E6D1EA0}" id="{07B5D6B0-1C72-4F0E-8F8B-1D011082A991}">
    <text>3.00 Réc à 13:30 HRM OK</text>
  </threadedComment>
  <threadedComment ref="Y246" dT="2024-03-19T11:39:01.69" personId="{C20833D7-5DE2-4E82-B429-63A06E6D1EA0}" id="{F7978665-712F-46B4-92CE-88568E66CBA1}">
    <text>4.00 Réc HRM OK</text>
  </threadedComment>
  <threadedComment ref="G247" dT="2024-03-01T10:03:18.28" personId="{C20833D7-5DE2-4E82-B429-63A06E6D1EA0}" id="{E584A598-65F5-4D89-BF2F-CAE9E9475BDA}">
    <text>1 DS Dépt HRM OK</text>
  </threadedComment>
  <threadedComment ref="J247" dT="2024-03-04T07:30:20.29" personId="{C20833D7-5DE2-4E82-B429-63A06E6D1EA0}" id="{5CA6396A-E5C1-40CB-9B07-21E3293A3CBD}">
    <text>5 JC HRM OK</text>
  </threadedComment>
  <threadedComment ref="R247" dT="2024-03-12T07:49:50.93" personId="{C20833D7-5DE2-4E82-B429-63A06E6D1EA0}" id="{4EFD558F-6C94-4596-A457-0E275BDF1C09}">
    <text>VS 0 09:00 HRM OK+ DOC OK</text>
  </threadedComment>
  <threadedComment ref="X247" dT="2024-02-21T09:37:55.15" personId="{1D4E5FD9-AD70-4D51-9D0D-3307C388B641}" id="{7673CBE6-8F62-4EAC-8AEC-904FC7639BEF}">
    <text>AMT - AC2 !</text>
  </threadedComment>
  <threadedComment ref="AA247" dT="2024-03-20T12:46:59.90" personId="{1D4E5FD9-AD70-4D51-9D0D-3307C388B641}" id="{E075F33F-394B-4376-829C-D5294A2A1A51}">
    <text>1 DS Dept HRM OK</text>
  </threadedComment>
  <threadedComment ref="AB247" dT="2024-02-28T07:56:05.90" personId="{1D4E5FD9-AD70-4D51-9D0D-3307C388B641}" id="{EC0E2885-B936-4957-8CC6-EC57FED9D566}">
    <text>1 DS HRM OK + DOC NOK</text>
  </threadedComment>
  <threadedComment ref="AB247" dT="2024-04-02T08:56:00.53" personId="{1D4E5FD9-AD70-4D51-9D0D-3307C388B641}" id="{7385A7BB-343E-4BCE-BA6D-AFB2F7EB8ED1}" parentId="{EC0E2885-B936-4957-8CC6-EC57FED9D566}">
    <text>OK</text>
  </threadedComment>
  <threadedComment ref="AI247" dT="2024-03-29T07:32:33.71" personId="{1D4E5FD9-AD70-4D51-9D0D-3307C388B641}" id="{F8F4E38C-6775-4BA4-8333-9514D6923EF0}">
    <text>Porte ouverte MEF</text>
  </threadedComment>
  <threadedComment ref="Y248" dT="2024-02-21T09:40:03.95" personId="{1D4E5FD9-AD70-4D51-9D0D-3307C388B641}" id="{571D127B-A351-4C34-9D55-52085368DF27}">
    <text>1er essai test théorie au CIBE-SUD MEF</text>
  </threadedComment>
  <threadedComment ref="Z248" dT="2024-03-20T12:47:21.15" personId="{1D4E5FD9-AD70-4D51-9D0D-3307C388B641}" id="{4441CD05-3DD1-482E-8559-231C1E0D7422}">
    <text>3,00 HRM OK à 12:30</text>
  </threadedComment>
  <threadedComment ref="AG248" dT="2024-03-27T11:57:06.46" personId="{C20833D7-5DE2-4E82-B429-63A06E6D1EA0}" id="{3E6E4309-2CD6-418D-BF87-F333578E7BC6}">
    <text>1.80 Réc à 13:42 HRM OK</text>
  </threadedComment>
  <threadedComment ref="AB249" dT="2024-02-28T07:56:05.90" personId="{1D4E5FD9-AD70-4D51-9D0D-3307C388B641}" id="{135A34D6-4A4F-4C53-9513-E0D8E00BDCFB}">
    <text>1 DS HRM OK + DOC NOK</text>
  </threadedComment>
  <threadedComment ref="AB249" dT="2024-04-02T08:56:06.19" personId="{1D4E5FD9-AD70-4D51-9D0D-3307C388B641}" id="{EE58AF96-9424-4C48-8429-D4592B960ABE}" parentId="{135A34D6-4A4F-4C53-9513-E0D8E00BDCFB}">
    <text>OK</text>
  </threadedComment>
  <threadedComment ref="AI249" dT="2024-03-29T07:32:33.71" personId="{1D4E5FD9-AD70-4D51-9D0D-3307C388B641}" id="{973394AF-55F4-46E9-8363-F9DC4A4EC65F}">
    <text>Porte ouverte MEF</text>
  </threadedComment>
  <threadedComment ref="J251" dT="2024-03-04T08:01:16.58" personId="{1D4E5FD9-AD70-4D51-9D0D-3307C388B641}" id="{5992CE81-C075-41C7-A142-2BADB4299D55}">
    <text>5 JC HRM OK</text>
  </threadedComment>
  <threadedComment ref="Q251" dT="2024-03-11T07:45:37.23" personId="{C20833D7-5DE2-4E82-B429-63A06E6D1EA0}" id="{65D39DA4-EC61-46E2-B583-DFBDE48E4EEC}">
    <text>1 JC HRM OK</text>
  </threadedComment>
  <threadedComment ref="R251" dT="2024-01-15T12:33:30.33" personId="{1D4E5FD9-AD70-4D51-9D0D-3307C388B641}" id="{11587AAE-83E4-4E97-85B3-C77ED4F9101C}">
    <text xml:space="preserve">Fmn Recyclage secouriste NOH </text>
  </threadedComment>
  <threadedComment ref="AE251" dT="2024-03-25T07:53:51.69" personId="{C20833D7-5DE2-4E82-B429-63A06E6D1EA0}" id="{F37E3211-EA32-4764-BCB3-3A7CEE839FD0}">
    <text>Don de Sang HRM OK
Doc NOK</text>
  </threadedComment>
  <threadedComment ref="AE251" dT="2024-04-02T08:26:12.89" personId="{1D4E5FD9-AD70-4D51-9D0D-3307C388B641}" id="{7C45E7A8-ED93-4F18-9CBE-B6EA60DA6F54}" parentId="{F37E3211-EA32-4764-BCB3-3A7CEE839FD0}">
    <text>HRM OK</text>
  </threadedComment>
  <threadedComment ref="AF251" dT="2024-03-21T10:19:06.33" personId="{C20833D7-5DE2-4E82-B429-63A06E6D1EA0}" id="{B601A0D6-E208-46CE-A939-B97A2EC2863E}">
    <text>Secouriste Zone 2</text>
  </threadedComment>
  <threadedComment ref="AH251" dT="2024-03-28T08:21:22.19" personId="{C20833D7-5DE2-4E82-B429-63A06E6D1EA0}" id="{22330C34-52DC-4A24-8F4B-E7CBA5B51321}">
    <text>1 CC HRM NOK</text>
  </threadedComment>
  <threadedComment ref="AH251" dT="2024-04-05T11:18:50.60" personId="{1D4E5FD9-AD70-4D51-9D0D-3307C388B641}" id="{ED763A40-AEEA-4321-BBD1-137A64AFA2FE}" parentId="{22330C34-52DC-4A24-8F4B-E7CBA5B51321}">
    <text>HRM OK</text>
  </threadedComment>
  <threadedComment ref="S252" dT="2024-03-13T14:33:51.43" personId="{1D4E5FD9-AD70-4D51-9D0D-3307C388B641}" id="{93E2308C-9E36-4850-AF92-9F227EA6BC91}">
    <text>2,50 HRM OK à 13:00</text>
  </threadedComment>
  <threadedComment ref="T252" dT="2024-03-14T11:43:58.18" personId="{C20833D7-5DE2-4E82-B429-63A06E6D1EA0}" id="{1B0A1623-8D25-4BBE-81DB-565385213F64}">
    <text>3.00 Réc HRM OK</text>
  </threadedComment>
  <threadedComment ref="U252" dT="2024-03-18T06:15:13.26" personId="{C20833D7-5DE2-4E82-B429-63A06E6D1EA0}" id="{246C8B5A-1741-4BCB-B46D-91BD8E5DE03B}">
    <text>3.00 Réc HRM OK</text>
  </threadedComment>
  <threadedComment ref="Z252" dT="2024-03-20T12:48:10.00" personId="{1D4E5FD9-AD70-4D51-9D0D-3307C388B641}" id="{B13DCDE1-F7AF-4ED6-B6C1-3B8D99E40366}">
    <text>2,75 HRM OK à 12:45</text>
  </threadedComment>
  <threadedComment ref="AB252" dT="2024-03-22T11:38:59.95" personId="{C20833D7-5DE2-4E82-B429-63A06E6D1EA0}" id="{A548A5B4-C2C1-4814-A77F-EA4CF84DF18C}">
    <text>3.00 Réc HRM OK</text>
  </threadedComment>
  <threadedComment ref="AG252" dT="2024-03-27T11:55:45.61" personId="{C20833D7-5DE2-4E82-B429-63A06E6D1EA0}" id="{B0C24D90-2A20-479C-A533-D63223D89BD1}">
    <text>3.00 Réc HRM OK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K13" dT="2024-03-12T13:40:13.68" personId="{1D4E5FD9-AD70-4D51-9D0D-3307C388B641}" id="{28FC5847-DCEC-4AA5-9BE5-2266A34FAD08}">
    <text>SAD</text>
  </threadedComment>
  <threadedComment ref="V13" dT="2024-02-22T13:27:22.38" personId="{1D4E5FD9-AD70-4D51-9D0D-3307C388B641}" id="{FD485364-8739-4996-B105-01362F6B70B3}">
    <text>EPS - Séance PhEF Natation</text>
  </threadedComment>
  <threadedComment ref="X13" dT="2024-02-22T13:35:44.23" personId="{1D4E5FD9-AD70-4D51-9D0D-3307C388B641}" id="{6297F726-629F-4E42-A0EF-D6C6D75CC3F0}">
    <text>EPS - Marche Barrage de la Gileppe</text>
  </threadedComment>
  <threadedComment ref="AE13" dT="2024-04-10T07:01:00.38" personId="{1D4E5FD9-AD70-4D51-9D0D-3307C388B641}" id="{D6507DC0-D184-42DC-8FBC-C6F9D84F79F0}">
    <text>Recce Gailly</text>
  </threadedComment>
  <threadedComment ref="G20" dT="2023-10-17T07:36:09.45" personId="{1D4E5FD9-AD70-4D51-9D0D-3307C388B641}" id="{C3A769DD-7E53-46F7-8CBD-332629E957E3}">
    <text>Lundi de Pâques</text>
  </threadedComment>
  <threadedComment ref="U20" dT="2023-10-17T07:38:14.99" personId="{1D4E5FD9-AD70-4D51-9D0D-3307C388B641}" id="{761BE12C-6871-4181-8ED1-45E6CF4CD44B}">
    <text>Anniversaire du ROI</text>
  </threadedComment>
  <threadedComment ref="H21" dT="2024-04-09T12:21:19.98" personId="{1D4E5FD9-AD70-4D51-9D0D-3307C388B641}" id="{9F468010-EB06-4E5F-8172-1A3C0F551AB3}">
    <text>REPRISE EN FORCE</text>
  </threadedComment>
  <threadedComment ref="V21" dT="2024-04-03T09:07:28.90" personId="{1D4E5FD9-AD70-4D51-9D0D-3307C388B641}" id="{FD76929F-DFC7-4C18-B40D-9DD8CFC0B36B}">
    <text>7,60 + 4 JC HRM OK</text>
  </threadedComment>
  <threadedComment ref="AF21" dT="2024-04-23T09:56:41.49" personId="{C20833D7-5DE2-4E82-B429-63A06E6D1EA0}" id="{3737391B-5795-4304-8FD4-2DA501E824C2}">
    <text>1 JC HRM OK</text>
  </threadedComment>
  <threadedComment ref="Q22" dT="2024-04-11T06:54:59.61" personId="{1D4E5FD9-AD70-4D51-9D0D-3307C388B641}" id="{48D0C883-2A9A-4F60-8589-A842DDFFEEA3}">
    <text>1/2 DS Dept HRM OK</text>
  </threadedComment>
  <threadedComment ref="AC22" dT="2024-04-23T07:09:05.29" personId="{1D4E5FD9-AD70-4D51-9D0D-3307C388B641}" id="{A7C7C838-C249-4371-B3F7-BCB18EC00CB1}">
    <text>1/2 DS Dept HRM OK</text>
  </threadedComment>
  <threadedComment ref="H23" dT="2024-01-10T08:51:17.63" personId="{1D4E5FD9-AD70-4D51-9D0D-3307C388B641}" id="{8ED73502-2099-47C4-BA98-78C615BE9802}">
    <text>4 JC HRM OK</text>
  </threadedComment>
  <threadedComment ref="O23" dT="2024-01-22T06:31:47.92" personId="{C20833D7-5DE2-4E82-B429-63A06E6D1EA0}" id="{BA2940CA-206B-4D5C-A639-47A1430A1623}">
    <text>Fm Leadership</text>
  </threadedComment>
  <threadedComment ref="X23" dT="2024-04-10T06:51:59.11" personId="{1D4E5FD9-AD70-4D51-9D0D-3307C388B641}" id="{22E26A01-3816-4073-B981-630D35CD05E2}">
    <text>Marche Gileppe OK</text>
  </threadedComment>
  <threadedComment ref="AD23" dT="2024-01-22T06:31:47.92" personId="{C20833D7-5DE2-4E82-B429-63A06E6D1EA0}" id="{9264AB80-A246-4448-A377-25061E328515}">
    <text>Fm Leadership</text>
  </threadedComment>
  <threadedComment ref="AI24" dT="2024-04-29T11:57:50.13" personId="{1D4E5FD9-AD70-4D51-9D0D-3307C388B641}" id="{0FC58BFB-6410-4A90-A25D-39310A30398C}">
    <text>1,75 HRM OK à 13:45</text>
  </threadedComment>
  <threadedComment ref="K25" dT="2024-04-08T09:11:59.20" personId="{1D4E5FD9-AD70-4D51-9D0D-3307C388B641}" id="{632FF629-F8B1-429B-AC6F-D618859AF456}">
    <text>1,00 HRM OK à 07:00</text>
  </threadedComment>
  <threadedComment ref="N27" dT="2024-04-04T09:20:17.34" personId="{C20833D7-5DE2-4E82-B429-63A06E6D1EA0}" id="{F41CD635-F1EA-4BBE-9626-3A4528FAF59F}">
    <text>1 CC HRM OK</text>
  </threadedComment>
  <threadedComment ref="I28" dT="2024-04-03T08:45:28.13" personId="{1D4E5FD9-AD70-4D51-9D0D-3307C388B641}" id="{B442014D-6FB2-4AA7-B0B7-92332C9C9397}">
    <text>3,00 HRM OK à 12:30</text>
  </threadedComment>
  <threadedComment ref="K28" dT="2024-04-05T06:07:45.53" personId="{C20833D7-5DE2-4E82-B429-63A06E6D1EA0}" id="{CDA376CD-3476-4938-84A7-16D434EBC96F}">
    <text>1.00 Réc à 14:30 HRM OK</text>
  </threadedComment>
  <threadedComment ref="P28" dT="2024-04-09T08:44:44.13" personId="{1D4E5FD9-AD70-4D51-9D0D-3307C388B641}" id="{DBDDAAF3-5469-4615-A23E-4C000C3CC6F2}">
    <text>1/2 JC HRM OK</text>
  </threadedComment>
  <threadedComment ref="R28" dT="2024-04-09T09:42:29.87" personId="{1D4E5FD9-AD70-4D51-9D0D-3307C388B641}" id="{9EEDDE6D-798C-40A1-B437-7DA024E3B30E}">
    <text>1,00 HRM OK à 14:30</text>
  </threadedComment>
  <threadedComment ref="R28" dT="2024-04-12T06:27:34.45" personId="{C20833D7-5DE2-4E82-B429-63A06E6D1EA0}" id="{ED97397B-54EB-4B77-AFE6-0A4947800561}" parentId="{9EEDDE6D-798C-40A1-B437-7DA024E3B30E}">
    <text>1.50 REC HRM OK</text>
  </threadedComment>
  <threadedComment ref="W28" dT="2024-04-17T05:12:56.08" personId="{C20833D7-5DE2-4E82-B429-63A06E6D1EA0}" id="{3569D77B-2724-435D-93BA-4E141B3CF625}">
    <text>1/2 DS Dépt HRM OK</text>
  </threadedComment>
  <threadedComment ref="Y28" dT="2024-04-18T10:07:06.99" personId="{C20833D7-5DE2-4E82-B429-63A06E6D1EA0}" id="{CB501226-C164-42D6-832D-87B089ED3AC7}">
    <text>1.50 Réc à 14:00 HRM  OK</text>
  </threadedComment>
  <threadedComment ref="AF28" dT="2024-04-26T10:29:14.96" personId="{C20833D7-5DE2-4E82-B429-63A06E6D1EA0}" id="{194995D4-07B4-482E-8D9B-3174A01C04CE}">
    <text>1.50 Réc à 14:00 HRM OK</text>
  </threadedComment>
  <threadedComment ref="AI28" dT="2024-04-29T09:59:21.45" personId="{C20833D7-5DE2-4E82-B429-63A06E6D1EA0}" id="{1685BC27-E5BF-4170-AE8F-99EDF5D6026E}">
    <text>1.00 Réc à 14:30 HRM OK</text>
  </threadedComment>
  <threadedComment ref="AJ28" dT="2024-04-29T09:59:21.45" personId="{C20833D7-5DE2-4E82-B429-63A06E6D1EA0}" id="{73F976DB-8910-4D88-A506-FEA4E937BA53}">
    <text>1.00 Réc à 14:30 HRM OK</text>
  </threadedComment>
  <threadedComment ref="G30" dT="2023-10-17T07:36:09.45" personId="{1D4E5FD9-AD70-4D51-9D0D-3307C388B641}" id="{C0C93C68-CD21-478B-8C03-39464E53795D}">
    <text>Lundi de Pâques</text>
  </threadedComment>
  <threadedComment ref="U30" dT="2023-10-17T07:38:14.99" personId="{1D4E5FD9-AD70-4D51-9D0D-3307C388B641}" id="{F6D5E722-68BA-49F8-AAC2-86BAF6BB92A9}">
    <text>Anniversaire du ROI</text>
  </threadedComment>
  <threadedComment ref="N31" dT="2024-04-04T10:55:44.16" personId="{C20833D7-5DE2-4E82-B429-63A06E6D1EA0}" id="{AD03B084-E972-47DE-9C30-05C43EB47CEB}">
    <text>5 JC HRM OK</text>
  </threadedComment>
  <threadedComment ref="Y31" dT="2024-04-24T07:23:27.32" personId="{1D4E5FD9-AD70-4D51-9D0D-3307C388B641}" id="{BC8D5A39-B508-4010-87C4-C6A41EA3CDC9}">
    <text>4,00 HRM OK</text>
  </threadedComment>
  <threadedComment ref="AB31" dT="2024-04-19T11:00:05.27" personId="{C20833D7-5DE2-4E82-B429-63A06E6D1EA0}" id="{32DDA9C5-122F-4D3A-BC43-B4A96242C188}">
    <text>4 JC HRM OK</text>
  </threadedComment>
  <threadedComment ref="AF31" dT="2024-04-19T10:59:32.68" personId="{C20833D7-5DE2-4E82-B429-63A06E6D1EA0}" id="{4C9B48FA-4497-4FB5-9B2C-46191B2C75C8}">
    <text>3 PVE HRM OK</text>
  </threadedComment>
  <threadedComment ref="X33" dT="2024-04-10T06:51:59.11" personId="{1D4E5FD9-AD70-4D51-9D0D-3307C388B641}" id="{BCA997BE-1532-4ABC-8A16-E622BA81B402}">
    <text>Marche Gileppe OK</text>
  </threadedComment>
  <threadedComment ref="AJ34" dT="2024-04-30T06:21:03.74" personId="{C20833D7-5DE2-4E82-B429-63A06E6D1EA0}" id="{293E3880-96AE-449B-B979-5CD1D95E7037}">
    <text>2.80 Réc à 12:42 HRM OK</text>
  </threadedComment>
  <threadedComment ref="AB35" dT="2024-04-22T05:56:56.48" personId="{C20833D7-5DE2-4E82-B429-63A06E6D1EA0}" id="{9DC417A3-C47B-4135-A429-F2FF90D26A82}">
    <text>2.00 Réc à 09:15 HRM OK</text>
  </threadedComment>
  <threadedComment ref="AD35" dT="2024-03-20T07:58:58.73" personId="{1D4E5FD9-AD70-4D51-9D0D-3307C388B641}" id="{22796AC5-D198-4A3E-88F7-62BA607A4D08}">
    <text>AMT à 08:50</text>
  </threadedComment>
  <threadedComment ref="P37" dT="2024-04-09T11:25:59.09" personId="{1D4E5FD9-AD70-4D51-9D0D-3307C388B641}" id="{B10AFE58-053C-4E38-85C3-790773E47B96}">
    <text>1 JC HRM OK</text>
  </threadedComment>
  <threadedComment ref="X37" dT="2024-04-10T06:51:59.11" personId="{1D4E5FD9-AD70-4D51-9D0D-3307C388B641}" id="{71223BB1-9CEF-4B88-A396-28623803F4FE}">
    <text>Marche Gileppe OK</text>
  </threadedComment>
  <threadedComment ref="AI37" dT="2024-04-09T11:26:17.71" personId="{1D4E5FD9-AD70-4D51-9D0D-3307C388B641}" id="{7F9104F5-D0F9-4FA5-BD97-D6BACDCBC045}">
    <text>4 JC HRM OK</text>
  </threadedComment>
  <threadedComment ref="J38" dT="2024-04-04T10:56:49.78" personId="{C20833D7-5DE2-4E82-B429-63A06E6D1EA0}" id="{5C4B59E0-2390-4ABC-9774-CD3C23E07F1E}">
    <text>2.00 DS Politique HRM OK</text>
  </threadedComment>
  <threadedComment ref="K38" dT="2024-04-05T06:15:04.53" personId="{C20833D7-5DE2-4E82-B429-63A06E6D1EA0}" id="{F4B6B2ED-613E-4241-AE8B-728575DAC895}">
    <text>2..00 Réc  ç 13:30 HRM NOK</text>
  </threadedComment>
  <threadedComment ref="K38" dT="2024-04-08T06:55:25.66" personId="{1D4E5FD9-AD70-4D51-9D0D-3307C388B641}" id="{93818B65-E58B-4F81-858D-1353FF002D2B}" parentId="{F4B6B2ED-613E-4241-AE8B-728575DAC895}">
    <text>HRM OK</text>
  </threadedComment>
  <threadedComment ref="Q38" dT="2024-04-09T11:27:01.75" personId="{1D4E5FD9-AD70-4D51-9D0D-3307C388B641}" id="{97BB6A71-CB32-494A-A890-9F90C422327F}">
    <text>4,50 HRM OK</text>
  </threadedComment>
  <threadedComment ref="AE38" dT="2024-04-25T06:04:26.18" personId="{C20833D7-5DE2-4E82-B429-63A06E6D1EA0}" id="{F9325C25-1E26-4EA2-BF93-221380AD375B}">
    <text>4.00 DS Politique à 11:00 HRM OK</text>
  </threadedComment>
  <threadedComment ref="H39" dT="2024-02-15T10:37:21.36" personId="{1D4E5FD9-AD70-4D51-9D0D-3307C388B641}" id="{1BEEA08C-E029-44CD-9275-1CEDC23D28A3}">
    <text>2 FC HRM OK</text>
  </threadedComment>
  <threadedComment ref="J39" dT="2024-02-15T10:37:40.50" personId="{1D4E5FD9-AD70-4D51-9D0D-3307C388B641}" id="{9B8AB6A3-AB92-4C24-943F-7E1E64F1F2EC}">
    <text>1/2 JC HRM OK</text>
  </threadedComment>
  <threadedComment ref="O39" dT="2024-02-15T10:37:21.36" personId="{1D4E5FD9-AD70-4D51-9D0D-3307C388B641}" id="{8ADE27A7-3C44-40D7-8D12-4BD8D39F0E3B}">
    <text>2 FC HRM OK</text>
  </threadedComment>
  <threadedComment ref="Q39" dT="2024-02-15T10:37:40.50" personId="{1D4E5FD9-AD70-4D51-9D0D-3307C388B641}" id="{2F4BB3FF-351D-4CDC-812B-067CCE44C823}">
    <text>1/2 JC HRM OK</text>
  </threadedComment>
  <threadedComment ref="W39" dT="2024-02-15T10:37:21.36" personId="{1D4E5FD9-AD70-4D51-9D0D-3307C388B641}" id="{C4E23B63-0342-4910-A911-62C13BED2689}">
    <text>2 FC HRM OK</text>
  </threadedComment>
  <threadedComment ref="AC39" dT="2024-02-15T10:37:21.36" personId="{1D4E5FD9-AD70-4D51-9D0D-3307C388B641}" id="{2274C558-BE9B-4D6C-B5B8-C480A6BC4211}">
    <text>2 FC HRM OK</text>
  </threadedComment>
  <threadedComment ref="AE39" dT="2024-02-15T10:37:40.50" personId="{1D4E5FD9-AD70-4D51-9D0D-3307C388B641}" id="{74FEB542-D8F1-4DAF-9650-4C3243224581}">
    <text>1/2 JC HRM OK</text>
  </threadedComment>
  <threadedComment ref="AJ39" dT="2024-02-15T10:38:33.29" personId="{1D4E5FD9-AD70-4D51-9D0D-3307C388B641}" id="{D41CD8DE-2EB7-4FAF-98DA-3C9747AA3A4F}">
    <text>1 FC HRM OK</text>
  </threadedComment>
  <threadedComment ref="W41" dT="2024-04-17T11:26:56.35" personId="{68E4EB75-2E06-4BF2-B8CC-A06705F02815}" id="{874F2DCF-3B3E-49A3-9E16-481CBBC1D21C}">
    <text>Reprise en force OK</text>
  </threadedComment>
  <threadedComment ref="AF41" dT="2024-04-24T07:24:51.17" personId="{1D4E5FD9-AD70-4D51-9D0D-3307C388B641}" id="{A81D9497-0977-4B46-BE5E-0BD2F753E684}">
    <text>REPRISE EN FORCE</text>
  </threadedComment>
  <threadedComment ref="Q43" dT="2024-04-08T06:28:15.97" personId="{1D4E5FD9-AD70-4D51-9D0D-3307C388B641}" id="{8E25FCFC-7B8B-4F80-893F-E185DA2AE79F}">
    <text>Mission à Heverlee</text>
  </threadedComment>
  <threadedComment ref="X43" dT="2024-04-10T06:51:59.11" personId="{1D4E5FD9-AD70-4D51-9D0D-3307C388B641}" id="{6BD75548-1998-4894-8C11-86E305B8F626}">
    <text>Marche Gileppe OK</text>
  </threadedComment>
  <threadedComment ref="AJ43" dT="2024-04-30T06:22:26.21" personId="{C20833D7-5DE2-4E82-B429-63A06E6D1EA0}" id="{42FF8A6E-0816-4991-9A05-65554E64C115}">
    <text>7.60 Réc HRM OK</text>
  </threadedComment>
  <threadedComment ref="J45" dT="2024-04-02T11:20:41.41" personId="{1D4E5FD9-AD70-4D51-9D0D-3307C388B641}" id="{60968414-6F28-4D7A-A0BE-3F89CEED964F}">
    <text>1 CS HRM OK</text>
  </threadedComment>
  <threadedComment ref="O45" dT="2024-04-05T11:48:27.58" personId="{1D4E5FD9-AD70-4D51-9D0D-3307C388B641}" id="{243A83DF-10B8-45E2-8C82-685582FC5E76}">
    <text>3,50 HRM OK à 07:00</text>
  </threadedComment>
  <threadedComment ref="Q45" dT="2024-04-02T11:21:31.02" personId="{1D4E5FD9-AD70-4D51-9D0D-3307C388B641}" id="{544DC0FB-9EB3-4F11-8036-CF11F7A497C7}">
    <text>1 JC HRM OK</text>
  </threadedComment>
  <threadedComment ref="X45" dT="2024-04-10T06:51:59.11" personId="{1D4E5FD9-AD70-4D51-9D0D-3307C388B641}" id="{D2DA1DD6-7CBB-4F19-8EB0-31DA3DF657F8}">
    <text>Marche Gileppe OK</text>
  </threadedComment>
  <threadedComment ref="AB45" dT="2024-04-22T05:58:23.21" personId="{C20833D7-5DE2-4E82-B429-63A06E6D1EA0}" id="{A6D7A8BC-6EBC-47E3-BCEC-DBA6ED95DA42}">
    <text>1.25 Réc à 14:15 HRM OK</text>
  </threadedComment>
  <threadedComment ref="AE45" dT="2024-04-17T06:31:41.92" personId="{C20833D7-5DE2-4E82-B429-63A06E6D1EA0}" id="{78AEBF4B-D1AC-4A6C-B44C-4A51D9FC0938}">
    <text>1 CS HRM OK</text>
  </threadedComment>
  <threadedComment ref="AF45" dT="2024-04-17T06:32:52.87" personId="{C20833D7-5DE2-4E82-B429-63A06E6D1EA0}" id="{B22AB77D-3E82-4FA0-BE0C-7ADB98494944}">
    <text>Don de Plasma HRM NOK</text>
  </threadedComment>
  <threadedComment ref="AF45" dT="2024-04-29T07:10:20.67" personId="{1D4E5FD9-AD70-4D51-9D0D-3307C388B641}" id="{F77A53A5-3E6E-4F2C-9ED5-1F0A15760796}" parentId="{B22AB77D-3E82-4FA0-BE0C-7ADB98494944}">
    <text>DOC OK</text>
  </threadedComment>
  <threadedComment ref="AJ45" dT="2024-04-29T07:12:08.72" personId="{1D4E5FD9-AD70-4D51-9D0D-3307C388B641}" id="{A33CF9EF-99D1-4464-96AD-784BC8D0AFCC}">
    <text>1 DS Dept HRM OK</text>
  </threadedComment>
  <threadedComment ref="I46" dT="2024-04-02T11:20:15.52" personId="{1D4E5FD9-AD70-4D51-9D0D-3307C388B641}" id="{2BDC22C3-1AA0-44AF-A58D-903A0F7F77A4}">
    <text>2,50 HRM OK à 13:00</text>
  </threadedComment>
  <threadedComment ref="K46" dT="2024-04-02T11:21:01.86" personId="{1D4E5FD9-AD70-4D51-9D0D-3307C388B641}" id="{CC9FD420-3750-4CA8-B899-51AC3F1407FA}">
    <text>3,00 HRM OK à 12:30</text>
  </threadedComment>
  <threadedComment ref="P46" dT="2024-04-05T11:48:58.61" personId="{1D4E5FD9-AD70-4D51-9D0D-3307C388B641}" id="{F5EEC1EB-BBBB-45EE-8CA6-B247D5AF917C}">
    <text>2,50 HRM OK à 13:00</text>
  </threadedComment>
  <threadedComment ref="X47" dT="2024-04-18T06:05:12.54" personId="{C20833D7-5DE2-4E82-B429-63A06E6D1EA0}" id="{B82FCC78-D0AD-440D-B54F-8DFFF8081AA5}">
    <text>1 DS Dépt HRM OK</text>
  </threadedComment>
  <threadedComment ref="Y47" dT="2024-04-19T05:39:05.28" personId="{C20833D7-5DE2-4E82-B429-63A06E6D1EA0}" id="{C9C6E883-522A-4955-B954-B89333757F7A}">
    <text>3.00 Réc à 07:00 HRM NOK</text>
  </threadedComment>
  <threadedComment ref="R48" dT="2024-04-12T11:06:25.06" personId="{C20833D7-5DE2-4E82-B429-63A06E6D1EA0}" id="{10A1D870-587F-4C93-9EF7-5E8F2FF2C563}">
    <text>2.50 Réc à 13:00 HRM OK</text>
  </threadedComment>
  <threadedComment ref="AD49" dT="2024-03-20T07:58:58.73" personId="{1D4E5FD9-AD70-4D51-9D0D-3307C388B641}" id="{0945A909-AC5B-4505-80CA-A765C8A9EA14}">
    <text>AMT à 08:30</text>
  </threadedComment>
  <threadedComment ref="AI49" dT="2024-04-30T11:16:34.87" personId="{C20833D7-5DE2-4E82-B429-63A06E6D1EA0}" id="{EC5518C6-0A0A-40EA-B870-088AC2244B33}">
    <text>1 KC HRM OK</text>
  </threadedComment>
  <threadedComment ref="J50" dT="2024-04-04T06:51:17.77" personId="{C20833D7-5DE2-4E82-B429-63A06E6D1EA0}" id="{93970254-70E0-4828-91E1-932C82EFE1E8}">
    <text>2.00 Réc à 13:30 HRM NOK</text>
  </threadedComment>
  <threadedComment ref="J50" dT="2024-04-04T11:52:24.21" personId="{1D4E5FD9-AD70-4D51-9D0D-3307C388B641}" id="{BBE9D4DA-BA8E-4C46-88C6-16537D332057}" parentId="{93970254-70E0-4828-91E1-932C82EFE1E8}">
    <text>HRM OK</text>
  </threadedComment>
  <threadedComment ref="O50" dT="2024-04-09T11:27:23.13" personId="{1D4E5FD9-AD70-4D51-9D0D-3307C388B641}" id="{32513D51-4B42-458A-A89B-C8DA9112A500}">
    <text>2,50 HRM OK à 13:00</text>
  </threadedComment>
  <threadedComment ref="X50" dT="2024-04-19T05:42:15.63" personId="{C20833D7-5DE2-4E82-B429-63A06E6D1EA0}" id="{5022504B-86B5-4333-AC85-CB3AF4B19A26}">
    <text>Régul 1.50 Réc à 14:00 HRM OK</text>
  </threadedComment>
  <threadedComment ref="I51" dT="2024-04-02T11:23:34.89" personId="{1D4E5FD9-AD70-4D51-9D0D-3307C388B641}" id="{96A7C9A8-880C-4A9E-B9D7-7C1DC0FA69EE}">
    <text>1 JC HRM OK</text>
  </threadedComment>
  <threadedComment ref="R51" dT="2024-04-11T11:11:54.22" personId="{C20833D7-5DE2-4E82-B429-63A06E6D1EA0}" id="{96485DBA-E47C-4AE3-AA54-5C0A497A17C8}">
    <text>1JC HRM OK</text>
  </threadedComment>
  <threadedComment ref="AF51" dT="2024-04-25T11:20:57.31" personId="{C20833D7-5DE2-4E82-B429-63A06E6D1EA0}" id="{2AF155D9-8437-4C05-B0E1-AD5DF25857D1}">
    <text>5 JC HRM OK</text>
  </threadedComment>
  <threadedComment ref="O52" dT="2024-04-09T11:27:39.86" personId="{1D4E5FD9-AD70-4D51-9D0D-3307C388B641}" id="{7A38C82F-EBDE-431E-9B27-98D366B1A4EA}">
    <text>3,00 HRM OK à 12:30</text>
  </threadedComment>
  <threadedComment ref="Q52" dT="2024-04-11T11:11:34.64" personId="{C20833D7-5DE2-4E82-B429-63A06E6D1EA0}" id="{D713C895-9783-4E96-94EA-52C1812EEB69}">
    <text>2.00 Réc à 13:30 HRM OK</text>
  </threadedComment>
  <threadedComment ref="J53" dT="2024-04-02T11:23:34.89" personId="{1D4E5FD9-AD70-4D51-9D0D-3307C388B641}" id="{5F352004-2631-422E-90E0-779CCC6EAEC7}">
    <text>1 JC HRM OK</text>
  </threadedComment>
  <threadedComment ref="AC53" dT="2024-04-18T06:08:48.34" personId="{C20833D7-5DE2-4E82-B429-63A06E6D1EA0}" id="{785564CF-704F-4497-A5A5-A212BDE5AC1F}">
    <text>1 JC HRM OK</text>
  </threadedComment>
  <threadedComment ref="N55" dT="2024-04-08T11:06:41.69" personId="{1D4E5FD9-AD70-4D51-9D0D-3307C388B641}" id="{ECF3CEF9-FF52-4BBE-BDCC-4F59B362FDEC}">
    <text>0,25 HRM OK à 08:30</text>
  </threadedComment>
  <threadedComment ref="O55" dT="2024-04-08T06:58:07.92" personId="{1D4E5FD9-AD70-4D51-9D0D-3307C388B641}" id="{65B422F8-D2CB-445A-BB65-F6A00F63A568}">
    <text>Mission HMRA</text>
  </threadedComment>
  <threadedComment ref="R55" dT="2024-04-11T05:51:00.18" personId="{C20833D7-5DE2-4E82-B429-63A06E6D1EA0}" id="{6404FD11-219A-46BA-8152-92F51D373B97}">
    <text>1/2 PVE HRM OK</text>
  </threadedComment>
  <threadedComment ref="W55" dT="2024-04-17T06:28:36.88" personId="{C20833D7-5DE2-4E82-B429-63A06E6D1EA0}" id="{FC98453F-D95C-4592-AB76-69EDB96C74FA}">
    <text>VS à 11:15 HRM NOK
DOC NOK</text>
  </threadedComment>
  <threadedComment ref="X55" dT="2024-04-10T06:51:59.11" personId="{1D4E5FD9-AD70-4D51-9D0D-3307C388B641}" id="{8B8EF28B-BA66-4233-8CB6-4003EE10AB9C}">
    <text>Marche Gileppe OK</text>
  </threadedComment>
  <threadedComment ref="Y55" dT="2024-04-18T06:11:12.65" personId="{C20833D7-5DE2-4E82-B429-63A06E6D1EA0}" id="{78426A83-8E44-461C-BDBA-CD32E05B8DEC}">
    <text>1/2 PVE HRM OK</text>
  </threadedComment>
  <threadedComment ref="AB55" dT="2024-04-18T06:10:06.90" personId="{C20833D7-5DE2-4E82-B429-63A06E6D1EA0}" id="{1E6DB0AE-23E7-4C3C-BF48-CE831B021A88}">
    <text>VS à 09:40 HRM NOK
Doc NOK</text>
  </threadedComment>
  <threadedComment ref="AD55" dT="2024-04-22T12:24:12.78" personId="{C20833D7-5DE2-4E82-B429-63A06E6D1EA0}" id="{96CEF732-E968-42A0-A2BD-CE1AB8A4651F}">
    <text>Cours lutte incendie</text>
  </threadedComment>
  <threadedComment ref="AE55" dT="2024-04-22T11:00:37.45" personId="{C20833D7-5DE2-4E82-B429-63A06E6D1EA0}" id="{A9685D09-3810-48C9-B56C-B87E8B8E346A}">
    <text>VS à 09:40 HRM NOK
Doc NOK</text>
  </threadedComment>
  <threadedComment ref="AF55" dT="2024-04-25T06:05:32.36" personId="{C20833D7-5DE2-4E82-B429-63A06E6D1EA0}" id="{F39C1B6A-3C45-4E22-8304-7F0C5D740A9D}">
    <text>1/2 PVE HRM OK</text>
  </threadedComment>
  <threadedComment ref="AI55" dT="2024-04-29T06:13:02.26" personId="{C20833D7-5DE2-4E82-B429-63A06E6D1EA0}" id="{9AC2E5DF-3240-467E-AB3B-8DD7CFAB0C5E}">
    <text>1/2 PVE HRM OK</text>
  </threadedComment>
  <threadedComment ref="AJ55" dT="2024-04-29T06:14:05.69" personId="{C20833D7-5DE2-4E82-B429-63A06E6D1EA0}" id="{5F523AB2-7322-46FD-A0FC-EF9D07D05F5B}">
    <text>4 Jrs PVE HRM OK</text>
  </threadedComment>
  <threadedComment ref="H56" dT="2024-04-02T11:24:41.91" personId="{1D4E5FD9-AD70-4D51-9D0D-3307C388B641}" id="{66843512-52FD-4954-9C89-CC13FDB139AA}">
    <text>0,50 HRM OK à 12:30 et 0,67 HRM OK à 14:50</text>
  </threadedComment>
  <threadedComment ref="K56" dT="2024-04-05T11:49:46.40" personId="{1D4E5FD9-AD70-4D51-9D0D-3307C388B641}" id="{A3C42C8D-2FF1-4173-BD7B-9A004BDC3AD7}">
    <text>1,25 HRM OK à 14:15</text>
  </threadedComment>
  <threadedComment ref="K56" dT="2024-04-08T06:57:21.80" personId="{1D4E5FD9-AD70-4D51-9D0D-3307C388B641}" id="{1DF6490F-B21A-4258-ADFC-7386CBF9B587}" parentId="{A3C42C8D-2FF1-4173-BD7B-9A004BDC3AD7}">
    <text xml:space="preserve">HRM OK </text>
  </threadedComment>
  <threadedComment ref="Q56" dT="2024-04-11T11:10:26.56" personId="{C20833D7-5DE2-4E82-B429-63A06E6D1EA0}" id="{0E88F265-DE14-41D1-8445-2007F8C5E923}">
    <text>VS 0 12:00 HRM NOK
DOC NOK</text>
  </threadedComment>
  <threadedComment ref="Y56" dT="2024-04-19T11:02:37.33" personId="{C20833D7-5DE2-4E82-B429-63A06E6D1EA0}" id="{691B6A0C-5627-496F-B3BE-E346E1C97FAB}">
    <text>0.67 Réc à 14:50 HRM OK</text>
  </threadedComment>
  <threadedComment ref="I57" dT="2024-04-02T06:28:36.54" personId="{C20833D7-5DE2-4E82-B429-63A06E6D1EA0}" id="{E64CEED9-0C83-4CED-B386-3AA67FC20B91}">
    <text>1 CS HRM OK</text>
  </threadedComment>
  <threadedComment ref="K57" dT="2024-04-02T06:30:18.30" personId="{C20833D7-5DE2-4E82-B429-63A06E6D1EA0}" id="{171B6837-E53C-4B5C-A109-9F52DCBF5426}">
    <text>1 JC HRM OK</text>
  </threadedComment>
  <threadedComment ref="R57" dT="2024-04-12T06:32:15.67" personId="{C20833D7-5DE2-4E82-B429-63A06E6D1EA0}" id="{28806F56-BD2C-4E34-BAA8-A5854D96CD3D}">
    <text>1CS HRM OK</text>
  </threadedComment>
  <threadedComment ref="W57" dT="2024-04-17T06:29:59.92" personId="{C20833D7-5DE2-4E82-B429-63A06E6D1EA0}" id="{967DAA86-35C4-4E38-97AF-846268AC2C3B}">
    <text>1 CS HRM OK</text>
  </threadedComment>
  <threadedComment ref="X57" dT="2024-04-18T06:06:37.74" personId="{C20833D7-5DE2-4E82-B429-63A06E6D1EA0}" id="{802DD8E5-5491-453E-B760-E3DB7D26560C}">
    <text>2 JC HRM NOK</text>
  </threadedComment>
  <threadedComment ref="X57" dT="2024-04-24T07:26:04.71" personId="{1D4E5FD9-AD70-4D51-9D0D-3307C388B641}" id="{1DD2A71E-AAAC-4AA9-BBFA-FF74AD93D393}" parentId="{802DD8E5-5491-453E-B760-E3DB7D26560C}">
    <text>HRM OK</text>
  </threadedComment>
  <threadedComment ref="AE57" dT="2024-04-29T07:20:40.84" personId="{1D4E5FD9-AD70-4D51-9D0D-3307C388B641}" id="{F1DE0189-C96A-4B63-82CA-6EF62DEB4F28}">
    <text>2 CS HRM OK</text>
  </threadedComment>
  <threadedComment ref="P58" dT="2024-04-10T06:08:32.03" personId="{C20833D7-5DE2-4E82-B429-63A06E6D1EA0}" id="{70DDEEB5-E3EF-4588-AD96-5D695B179B85}">
    <text>3.00 Réc à 12:30 HRM OK</text>
  </threadedComment>
  <threadedComment ref="R59" dT="2024-04-09T12:09:08.21" personId="{1D4E5FD9-AD70-4D51-9D0D-3307C388B641}" id="{237B6BED-7C62-4C9E-8686-94CDD353BD67}">
    <text>1 CS HRM OK</text>
  </threadedComment>
  <threadedComment ref="AJ59" dT="2024-04-30T06:22:26.21" personId="{C20833D7-5DE2-4E82-B429-63A06E6D1EA0}" id="{6930F038-ED74-4818-8108-A85E7829801B}">
    <text>7.60 Réc HRM OK</text>
  </threadedComment>
  <threadedComment ref="P61" dT="2024-04-09T11:27:57.16" personId="{1D4E5FD9-AD70-4D51-9D0D-3307C388B641}" id="{50E29985-DE68-4D21-9110-9DAFE5EA6A72}">
    <text>2,50 HRM OK à 07:00</text>
  </threadedComment>
  <threadedComment ref="AE61" dT="2024-04-25T11:25:17.76" personId="{C20833D7-5DE2-4E82-B429-63A06E6D1EA0}" id="{14716390-ECEF-4613-B623-0B166D2A5D68}">
    <text>2.00 Réc à 07:00 HRM NOK</text>
  </threadedComment>
  <threadedComment ref="AJ61" dT="2024-04-29T07:22:15.64" personId="{1D4E5FD9-AD70-4D51-9D0D-3307C388B641}" id="{FA570378-17E8-45CD-85D8-D42480C10D9D}">
    <text>1 JC HRM OK</text>
  </threadedComment>
  <threadedComment ref="H63" dT="2024-03-28T07:50:53.04" personId="{C20833D7-5DE2-4E82-B429-63A06E6D1EA0}" id="{249EFF1F-3686-43F8-9E23-A02E8D1303E6}">
    <text>1 JC HRM OK</text>
  </threadedComment>
  <threadedComment ref="K63" dT="2024-03-13T14:10:39.87" personId="{1D4E5FD9-AD70-4D51-9D0D-3307C388B641}" id="{A076C177-2E6D-47C8-9E8C-A8226375BA03}">
    <text>PORTE COUSSIN pour les Médailles</text>
  </threadedComment>
  <threadedComment ref="X63" dT="2024-04-10T06:51:59.11" personId="{1D4E5FD9-AD70-4D51-9D0D-3307C388B641}" id="{15DA8E44-60E1-4859-8A86-E6F35A093188}">
    <text>Marche Gileppe OK</text>
  </threadedComment>
  <threadedComment ref="J64" dT="2024-04-04T10:58:36.26" personId="{C20833D7-5DE2-4E82-B429-63A06E6D1EA0}" id="{9D627913-0958-4A38-85BB-431297A95802}">
    <text>1.00 Réc à 14:30 HRM OK</text>
  </threadedComment>
  <threadedComment ref="P64" dT="2024-04-09T06:31:16.89" personId="{C20833D7-5DE2-4E82-B429-63A06E6D1EA0}" id="{009326BF-D565-424D-A493-312D02065DAD}">
    <text>2.50 Réc à 13:00 HRM OK</text>
  </threadedComment>
  <threadedComment ref="R64" dT="2024-04-12T06:30:06.36" personId="{C20833D7-5DE2-4E82-B429-63A06E6D1EA0}" id="{EE14F25A-B162-4F43-A11D-811115884764}">
    <text>2.50 Réc à 13:00 HRM OK</text>
  </threadedComment>
  <threadedComment ref="Y64" dT="2024-04-19T05:40:23.14" personId="{C20833D7-5DE2-4E82-B429-63A06E6D1EA0}" id="{351B1E8C-6230-45D7-8FA0-F421B753F3E9}">
    <text>2.50 Réc à 13:00 HRM OK</text>
  </threadedComment>
  <threadedComment ref="AD64" dT="2024-04-24T05:53:54.23" personId="{C20833D7-5DE2-4E82-B429-63A06E6D1EA0}" id="{76CAD7AF-10F7-49B3-A42B-5942D5B126C0}">
    <text>1.00 Réc à 14:30 HRM OK</text>
  </threadedComment>
  <threadedComment ref="AJ64" dT="2024-04-30T06:24:49.90" personId="{C20833D7-5DE2-4E82-B429-63A06E6D1EA0}" id="{A46CBD69-88B1-47EB-95A1-758ABFD84D94}">
    <text>2.50 Réc à 13:00 HRM NOK</text>
  </threadedComment>
  <threadedComment ref="N65" dT="2024-03-05T13:29:29.76" personId="{C20833D7-5DE2-4E82-B429-63A06E6D1EA0}" id="{1F44A4CB-0FDD-4ED3-9702-DCEFB1A0F95B}">
    <text>AMT à 09:00</text>
  </threadedComment>
  <threadedComment ref="X65" dT="2024-04-10T06:51:59.11" personId="{1D4E5FD9-AD70-4D51-9D0D-3307C388B641}" id="{D366A3CB-C0C5-470E-8201-965AF9CE0E95}">
    <text>Marche Gileppe OK</text>
  </threadedComment>
  <threadedComment ref="AB67" dT="2024-04-12T08:56:37.97" personId="{C20833D7-5DE2-4E82-B429-63A06E6D1EA0}" id="{EB7B3C83-CCFD-4D9A-B155-2FC5113758AF}">
    <text>Reprise en force</text>
  </threadedComment>
  <threadedComment ref="AD67" dT="2024-04-22T12:24:12.78" personId="{C20833D7-5DE2-4E82-B429-63A06E6D1EA0}" id="{DA5E337F-EBD0-438A-BA7E-A6D418EAF88C}">
    <text>Cours lutte incendie +1.00 Réc à 07:30 HRM OK</text>
  </threadedComment>
  <threadedComment ref="AB68" dT="2024-04-22T05:59:46.07" personId="{C20833D7-5DE2-4E82-B429-63A06E6D1EA0}" id="{65C78E1C-1A10-40FE-AE0C-01D136C0E699}">
    <text xml:space="preserve">1.50 Réc  à 13:30 HRM OK </text>
  </threadedComment>
  <threadedComment ref="AD68" dT="2024-04-24T05:56:28.07" personId="{C20833D7-5DE2-4E82-B429-63A06E6D1EA0}" id="{58E2B955-64EB-47D6-86F8-D5BE99E77FE9}">
    <text>0.50 Réc à 15:00 HRM OK</text>
  </threadedComment>
  <threadedComment ref="AI68" dT="2024-04-29T06:16:47.18" personId="{C20833D7-5DE2-4E82-B429-63A06E6D1EA0}" id="{50FF9249-7C9A-4B8C-8FFE-3D13F53CC7B0}">
    <text>2.00 Réc à 14:30 HRM OK</text>
  </threadedComment>
  <threadedComment ref="AJ68" dT="2024-04-29T06:16:47.18" personId="{C20833D7-5DE2-4E82-B429-63A06E6D1EA0}" id="{D6AF0078-2B0F-4007-B5DD-E83ADAD49943}">
    <text>2.00 Réc à 14:30 HRM OK</text>
  </threadedComment>
  <threadedComment ref="H69" dT="2024-03-28T12:38:47.35" personId="{C20833D7-5DE2-4E82-B429-63A06E6D1EA0}" id="{901D6400-C509-46F6-9775-5A14C5268C7D}">
    <text>2 FDC HRM OK</text>
  </threadedComment>
  <threadedComment ref="O69" dT="2024-04-09T06:26:04.37" personId="{C20833D7-5DE2-4E82-B429-63A06E6D1EA0}" id="{9FE5B5C5-4546-4764-935F-8515440F0841}">
    <text>1.00 Réc à 07:00 HRM NOK</text>
  </threadedComment>
  <threadedComment ref="O69" dT="2024-04-09T11:29:32.82" personId="{1D4E5FD9-AD70-4D51-9D0D-3307C388B641}" id="{1F97AD69-826F-4079-A121-901F81772BB5}" parentId="{9FE5B5C5-4546-4764-935F-8515440F0841}">
    <text>HRM OK</text>
  </threadedComment>
  <threadedComment ref="P69" dT="2024-04-10T06:09:46.07" personId="{C20833D7-5DE2-4E82-B429-63A06E6D1EA0}" id="{F93EB925-3801-4242-8D3C-8B8A5B8941CF}">
    <text>A Régulariser</text>
  </threadedComment>
  <threadedComment ref="P69" dT="2024-04-10T11:50:25.53" personId="{1D4E5FD9-AD70-4D51-9D0D-3307C388B641}" id="{5D647B69-CADE-4199-95FB-73C149E5BCE8}" parentId="{F93EB925-3801-4242-8D3C-8B8A5B8941CF}">
    <text>2,00 HRM OK à 07:00</text>
  </threadedComment>
  <threadedComment ref="R70" dT="2024-04-12T06:31:15.44" personId="{C20833D7-5DE2-4E82-B429-63A06E6D1EA0}" id="{30E05966-773C-4FE4-9B97-89186CF0F5EB}">
    <text>3.00 Réc à 12:30 HRM NOK</text>
  </threadedComment>
  <threadedComment ref="R70" dT="2024-04-24T07:26:37.91" personId="{1D4E5FD9-AD70-4D51-9D0D-3307C388B641}" id="{8BBF7EB0-5A6C-4BB0-B193-A421A270CDE9}" parentId="{30E05966-773C-4FE4-9B97-89186CF0F5EB}">
    <text>HRM OK</text>
  </threadedComment>
  <threadedComment ref="Y70" dT="2024-04-22T06:01:01.62" personId="{C20833D7-5DE2-4E82-B429-63A06E6D1EA0}" id="{01D3BA7B-6ACA-4B49-AF20-A0233D8C0FC4}">
    <text>Régul 1.00 Réc à 14:30 HM NOK</text>
  </threadedComment>
  <threadedComment ref="Y70" dT="2024-04-24T07:26:47.21" personId="{1D4E5FD9-AD70-4D51-9D0D-3307C388B641}" id="{F62D1E9D-0E44-4336-8C92-C32596CBE707}" parentId="{01D3BA7B-6ACA-4B49-AF20-A0233D8C0FC4}">
    <text>HRM OK</text>
  </threadedComment>
  <threadedComment ref="AJ70" dT="2024-04-30T11:18:02.55" personId="{C20833D7-5DE2-4E82-B429-63A06E6D1EA0}" id="{218F5400-7E00-489A-B935-53A9A4EEDA6D}">
    <text>2.00 Réc à 13:30 HRM NOK</text>
  </threadedComment>
  <threadedComment ref="AJ70" dT="2024-04-30T14:52:39.70" personId="{1D4E5FD9-AD70-4D51-9D0D-3307C388B641}" id="{58E14901-A85E-4D98-B1D6-AD52298D31E1}" parentId="{218F5400-7E00-489A-B935-53A9A4EEDA6D}">
    <text>HRM OK</text>
  </threadedComment>
  <threadedComment ref="H71" dT="2024-01-22T12:25:47.93" personId="{C20833D7-5DE2-4E82-B429-63A06E6D1EA0}" id="{5716D844-709C-457A-87B5-651A1FFC104A}">
    <text>0.92 Réc +7.57 de Disp SV Absence Domicile HRM OK</text>
  </threadedComment>
  <threadedComment ref="I71" dT="2024-01-22T12:26:26.08" personId="{C20833D7-5DE2-4E82-B429-63A06E6D1EA0}" id="{2DF5D226-F54E-45F1-8595-3D500E1C7D8B}">
    <text xml:space="preserve"> 3 Jrs de DS Dépt HRM OK</text>
  </threadedComment>
  <threadedComment ref="G74" dT="2023-10-17T07:36:09.45" personId="{1D4E5FD9-AD70-4D51-9D0D-3307C388B641}" id="{EEC36A64-EAF7-4D05-BA0F-08FF93E8E117}">
    <text>Lundi de Pâques</text>
  </threadedComment>
  <threadedComment ref="U74" dT="2023-10-17T07:38:14.99" personId="{1D4E5FD9-AD70-4D51-9D0D-3307C388B641}" id="{7BCBF670-8C68-4E93-ABA7-78A8E7E370D3}">
    <text>Anniversaire du ROI</text>
  </threadedComment>
  <threadedComment ref="H75" dT="2024-01-22T06:40:23.45" personId="{C20833D7-5DE2-4E82-B429-63A06E6D1EA0}" id="{E5FECFD6-3A55-4EAE-85BD-0FB1058E5034}">
    <text>Fm Leadership à la Défense ERM</text>
  </threadedComment>
  <threadedComment ref="X75" dT="2024-04-10T11:40:56.86" personId="{1D4E5FD9-AD70-4D51-9D0D-3307C388B641}" id="{BEBF185A-0FE1-4AFE-B5D6-4AC410DF2BC6}">
    <text>Fmn</text>
  </threadedComment>
  <threadedComment ref="K76" dT="2024-04-05T11:56:13.69" personId="{1D4E5FD9-AD70-4D51-9D0D-3307C388B641}" id="{3D244A59-BF7F-40C0-8B61-82A5B72387CF}">
    <text>3,50 HRM OK à 12:30</text>
  </threadedComment>
  <threadedComment ref="V76" dT="2024-04-17T06:46:51.06" personId="{C20833D7-5DE2-4E82-B429-63A06E6D1EA0}" id="{CE4BBE0A-A372-42BF-9CAD-EC0FBD76F7F7}">
    <text>2.50 Réc à 13:30 HRM OK</text>
  </threadedComment>
  <threadedComment ref="AE76" dT="2024-04-26T06:01:14.93" personId="{C20833D7-5DE2-4E82-B429-63A06E6D1EA0}" id="{EF60C036-C864-4429-A662-4B0F98C55DED}">
    <text>2.00 Réc HRM OK</text>
  </threadedComment>
  <threadedComment ref="AD77" dT="2024-04-23T06:08:09.63" personId="{C20833D7-5DE2-4E82-B429-63A06E6D1EA0}" id="{C09816F2-9BEE-4B77-B454-62F19F8FE257}">
    <text>1 DS Dépt HRM OK</text>
  </threadedComment>
  <threadedComment ref="AF77" dT="2024-04-26T06:04:15.96" personId="{C20833D7-5DE2-4E82-B429-63A06E6D1EA0}" id="{7ECDEB06-E11D-4268-800A-5D06FBDA0F69}">
    <text>1 JC HRM OK</text>
  </threadedComment>
  <threadedComment ref="P79" dT="2024-04-10T06:21:32.10" personId="{C20833D7-5DE2-4E82-B429-63A06E6D1EA0}" id="{8941D2CB-2182-4EEE-8908-80B2655ABCF0}">
    <text>1 JC HRM NOK</text>
  </threadedComment>
  <threadedComment ref="P79" dT="2024-04-24T07:29:15.20" personId="{1D4E5FD9-AD70-4D51-9D0D-3307C388B641}" id="{D601F449-0517-4827-BA1F-7AE97EB300E0}" parentId="{8941D2CB-2182-4EEE-8908-80B2655ABCF0}">
    <text>HRM OK</text>
  </threadedComment>
  <threadedComment ref="AD80" dT="2024-04-24T11:07:32.13" personId="{C20833D7-5DE2-4E82-B429-63A06E6D1EA0}" id="{C5DF435E-2FFF-4F3F-A5AA-FB11BDFF01DC}">
    <text>3.60 Réc HRM OK</text>
  </threadedComment>
  <threadedComment ref="AE80" dT="2024-04-25T11:28:45.25" personId="{C20833D7-5DE2-4E82-B429-63A06E6D1EA0}" id="{7DE5679C-ACAF-415E-84CC-1FABFA327B51}">
    <text>1.50 Réc à 14:00 HRM NOK</text>
  </threadedComment>
  <threadedComment ref="AE80" dT="2024-04-29T07:29:45.45" personId="{1D4E5FD9-AD70-4D51-9D0D-3307C388B641}" id="{051169FE-C97B-49DF-BC70-D56FF71E31D4}" parentId="{7DE5679C-ACAF-415E-84CC-1FABFA327B51}">
    <text>OK HRM OK</text>
  </threadedComment>
  <threadedComment ref="R82" dT="2024-04-10T11:40:33.29" personId="{1D4E5FD9-AD70-4D51-9D0D-3307C388B641}" id="{8C23086B-A639-46C9-B158-C696FFA2F2CF}">
    <text>Repas de Sv</text>
  </threadedComment>
  <threadedComment ref="AE82" dT="2024-04-25T06:22:22.19" personId="{C20833D7-5DE2-4E82-B429-63A06E6D1EA0}" id="{BAE92595-6208-4A07-AC07-CA7E1C08CA4B}">
    <text>1.50 Réc à 14:00 HRM OK</text>
  </threadedComment>
  <threadedComment ref="N83" dT="2024-04-04T11:10:32.23" personId="{C20833D7-5DE2-4E82-B429-63A06E6D1EA0}" id="{CBA5558E-9FA9-4BD1-BA05-CD849605C108}">
    <text>1 DS Dépt HRM OK</text>
  </threadedComment>
  <threadedComment ref="P83" dT="2024-04-04T11:37:09.44" personId="{1D4E5FD9-AD70-4D51-9D0D-3307C388B641}" id="{E4FF7172-4323-4722-AE32-3FC7FB4FBCCB}">
    <text>Secouriste zone 2</text>
  </threadedComment>
  <threadedComment ref="Q83" dT="2024-04-09T06:40:59.59" personId="{C20833D7-5DE2-4E82-B429-63A06E6D1EA0}" id="{40EDBDCC-6739-45CA-9286-88F763C7F717}">
    <text>VS à 10:40 HRM NOK
Doc  NOK</text>
  </threadedComment>
  <threadedComment ref="W83" dT="2024-04-04T11:37:09.44" personId="{1D4E5FD9-AD70-4D51-9D0D-3307C388B641}" id="{91D02EA0-9158-489A-81AB-5ACCE44933F2}">
    <text>Secouriste zone 2</text>
  </threadedComment>
  <threadedComment ref="X83" dT="2024-04-10T06:51:59.11" personId="{1D4E5FD9-AD70-4D51-9D0D-3307C388B641}" id="{AEEA1452-F748-4CED-A45A-C5026CB88DC1}">
    <text>Marche Gileppe OK</text>
  </threadedComment>
  <threadedComment ref="AB83" dT="2024-04-16T10:48:57.30" personId="{C20833D7-5DE2-4E82-B429-63A06E6D1EA0}" id="{7044AD34-D7D9-4813-B0C6-BF45FD1D815D}">
    <text>5.48Réc à 08:00 HRM OK
+VS à 09:40 HRM OK 
Doc OK</text>
  </threadedComment>
  <threadedComment ref="AE83" dT="2024-04-22T09:43:18.17" personId="{C20833D7-5DE2-4E82-B429-63A06E6D1EA0}" id="{73622995-7CE2-401E-82DD-FA700E1FD470}">
    <text>Secouriste Zone 2</text>
  </threadedComment>
  <threadedComment ref="AI83" dT="2024-04-29T06:10:33.46" personId="{C20833D7-5DE2-4E82-B429-63A06E6D1EA0}" id="{5AB13E6B-F40F-4B1D-B74E-A479A87C311E}">
    <text>4.50 Réc à 07:30 HRM OK</text>
  </threadedComment>
  <threadedComment ref="AJ83" dT="2024-04-22T09:43:18.17" personId="{C20833D7-5DE2-4E82-B429-63A06E6D1EA0}" id="{F0550AC9-E301-4BB2-9935-082C0C9A935A}">
    <text>Secouriste Zone 2</text>
  </threadedComment>
  <threadedComment ref="I84" dT="2024-04-03T06:57:40.31" personId="{C20833D7-5DE2-4E82-B429-63A06E6D1EA0}" id="{B4E7E498-C785-4845-AF20-02BFACC4EF3E}">
    <text>2.00 Réc à 13:30 HRM Ok</text>
  </threadedComment>
  <threadedComment ref="K84" dT="2024-04-04T11:09:57.39" personId="{C20833D7-5DE2-4E82-B429-63A06E6D1EA0}" id="{0179A4E5-1E7E-4FF1-8109-2B5F6B3E467E}">
    <text>3.00 Réc à 12:00 HRM OK</text>
  </threadedComment>
  <threadedComment ref="V84" dT="2024-04-16T10:47:11.07" personId="{C20833D7-5DE2-4E82-B429-63A06E6D1EA0}" id="{2791393D-DBDD-4814-B205-EF96AF780304}">
    <text>0.25 Réc à 15:15 HRM OK</text>
  </threadedComment>
  <threadedComment ref="G86" dT="2023-10-17T07:36:09.45" personId="{1D4E5FD9-AD70-4D51-9D0D-3307C388B641}" id="{9FADC912-9248-4C15-AD90-6D00B40C60E4}">
    <text>Lundi de Pâques</text>
  </threadedComment>
  <threadedComment ref="U86" dT="2023-10-17T07:38:14.99" personId="{1D4E5FD9-AD70-4D51-9D0D-3307C388B641}" id="{109EFD17-241C-419D-BA28-257A27443456}">
    <text>Anniversaire du ROI</text>
  </threadedComment>
  <threadedComment ref="X87" dT="2024-04-22T10:37:45.76" personId="{C20833D7-5DE2-4E82-B429-63A06E6D1EA0}" id="{071572F6-7259-489A-82F1-20C5865D5544}">
    <text>1 Jr Décès allié 2ème/3ème degré HRM OK</text>
  </threadedComment>
  <threadedComment ref="Y87" dT="2024-04-19T06:58:43.21" personId="{C20833D7-5DE2-4E82-B429-63A06E6D1EA0}" id="{2CB2958C-6046-44CE-8EEA-392E55865528}">
    <text>5.50 Réc à 09:30 HRM OK</text>
  </threadedComment>
  <threadedComment ref="AB87" dT="2024-04-22T10:39:00.92" personId="{C20833D7-5DE2-4E82-B429-63A06E6D1EA0}" id="{0743B828-38D0-4AEE-B0EC-2A9E98AF6987}">
    <text>3.00 Réc à 07:00 HRM OK</text>
  </threadedComment>
  <threadedComment ref="I89" dT="2024-04-03T06:59:46.34" personId="{C20833D7-5DE2-4E82-B429-63A06E6D1EA0}" id="{3FB66680-37FA-41AF-90D0-BDD2C9D5230A}">
    <text>1 CS HRM NOK</text>
  </threadedComment>
  <threadedComment ref="I89" dT="2024-04-04T07:34:06.11" personId="{1D4E5FD9-AD70-4D51-9D0D-3307C388B641}" id="{B2881512-2082-4C4D-8244-098BF74D55A9}" parentId="{3FB66680-37FA-41AF-90D0-BDD2C9D5230A}">
    <text>HRM OK</text>
  </threadedComment>
  <threadedComment ref="R89" dT="2024-04-12T06:35:42.16" personId="{C20833D7-5DE2-4E82-B429-63A06E6D1EA0}" id="{05C82E25-C324-4295-A4E2-830E6E7C7F2E}">
    <text>1 CS HRM OK</text>
  </threadedComment>
  <threadedComment ref="W89" dT="2024-04-17T06:24:51.20" personId="{C20833D7-5DE2-4E82-B429-63A06E6D1EA0}" id="{75D64473-79B4-4B2A-9667-9522D555C58A}">
    <text>1 CS HRM OK</text>
  </threadedComment>
  <threadedComment ref="AD89" dT="2024-04-24T06:27:27.66" personId="{C20833D7-5DE2-4E82-B429-63A06E6D1EA0}" id="{EBA4C7E0-ED88-4CAF-B1CC-BD0A42F093F5}">
    <text>1 CS HRM OK</text>
  </threadedComment>
  <threadedComment ref="AE89" dT="2024-04-29T07:32:27.17" personId="{1D4E5FD9-AD70-4D51-9D0D-3307C388B641}" id="{5BCD8EA3-4D1E-4E21-8C30-3D339B60ADE7}">
    <text>2 CS HRM OK</text>
  </threadedComment>
  <threadedComment ref="K90" dT="2024-04-05T06:24:40.08" personId="{C20833D7-5DE2-4E82-B429-63A06E6D1EA0}" id="{DEB8E9D9-3AEF-48CB-874C-38CFD072645C}">
    <text>1/2 JC HRM OK</text>
  </threadedComment>
  <threadedComment ref="N90" dT="2024-04-08T07:03:42.61" personId="{1D4E5FD9-AD70-4D51-9D0D-3307C388B641}" id="{5E01EF09-E5C6-4376-AF69-F417CDD49C40}">
    <text>1/2 JC HRM OK</text>
  </threadedComment>
  <threadedComment ref="AB90" dT="2024-04-22T06:36:35.46" personId="{C20833D7-5DE2-4E82-B429-63A06E6D1EA0}" id="{B3FE4D72-5A1A-4A35-B407-A7F7C94BE6DF}">
    <text>1/2 DS Déprt HRM OK</text>
  </threadedComment>
  <threadedComment ref="AI90" dT="2024-04-29T06:43:13.39" personId="{C20833D7-5DE2-4E82-B429-63A06E6D1EA0}" id="{1AD73CC8-894A-447E-8797-54E862E1D640}">
    <text>4.00 Réc à 11:30 HRM OK</text>
  </threadedComment>
  <threadedComment ref="AJ90" dT="2024-04-30T06:44:58.00" personId="{C20833D7-5DE2-4E82-B429-63A06E6D1EA0}" id="{1C1BE35A-04C6-4C4F-9A41-5424E10590E6}">
    <text>0.50 Réc à 15:30 HRM NOK</text>
  </threadedComment>
  <threadedComment ref="AJ90" dT="2024-04-30T14:53:01.29" personId="{1D4E5FD9-AD70-4D51-9D0D-3307C388B641}" id="{5536C3FE-5393-48CD-A47A-B6A39C30E74E}" parentId="{1C1BE35A-04C6-4C4F-9A41-5424E10590E6}">
    <text>HRM OK</text>
  </threadedComment>
  <threadedComment ref="H91" dT="2024-04-02T06:35:46.73" personId="{C20833D7-5DE2-4E82-B429-63A06E6D1EA0}" id="{54895750-C65B-4413-8754-BB383CF89613}">
    <text>1.50 Réc à 07:30 HRM NOK</text>
  </threadedComment>
  <threadedComment ref="H91" dT="2024-04-02T09:07:13.84" personId="{1D4E5FD9-AD70-4D51-9D0D-3307C388B641}" id="{A89F620E-880D-4457-B235-6FE68D596D8A}" parentId="{54895750-C65B-4413-8754-BB383CF89613}">
    <text>HRM OK</text>
  </threadedComment>
  <threadedComment ref="W91" dT="2024-04-17T06:24:04.06" personId="{C20833D7-5DE2-4E82-B429-63A06E6D1EA0}" id="{E61EBA4E-0F9C-4CAE-8A0A-1537D6CB74DE}">
    <text>0.75 Réc à 07:30 HRM NOK</text>
  </threadedComment>
  <threadedComment ref="X91" dT="2024-04-10T06:51:59.11" personId="{1D4E5FD9-AD70-4D51-9D0D-3307C388B641}" id="{55C81C36-E047-4488-A4E4-0635CDE34E16}">
    <text>Marche Gileppe OK</text>
  </threadedComment>
  <threadedComment ref="AI91" dT="2024-04-29T06:42:25.46" personId="{C20833D7-5DE2-4E82-B429-63A06E6D1EA0}" id="{41517830-6A71-4F4D-A5A2-E0A30732DE64}">
    <text>1.00 Réc à 071:30 HRM OK</text>
  </threadedComment>
  <threadedComment ref="K92" dT="2024-04-05T06:30:35.49" personId="{C20833D7-5DE2-4E82-B429-63A06E6D1EA0}" id="{2E95DEFA-FBF9-4062-B0ED-CEBCC82659FD}">
    <text>1/2 FS Dépt HRM OK</text>
  </threadedComment>
  <threadedComment ref="N92" dT="2024-04-08T07:04:03.25" personId="{1D4E5FD9-AD70-4D51-9D0D-3307C388B641}" id="{DAD6ED69-CF40-4DD9-B7CE-187BB0EBC848}">
    <text>1/2 JC HRM OK</text>
  </threadedComment>
  <threadedComment ref="O92" dT="2024-04-10T06:44:24.65" personId="{C20833D7-5DE2-4E82-B429-63A06E6D1EA0}" id="{8AFFBE70-05CB-4001-9C7E-0EFB9F2DBED3}">
    <text>2.00 Réc à 14:00 HRM NOK</text>
  </threadedComment>
  <threadedComment ref="O92" dT="2024-04-10T11:38:28.17" personId="{1D4E5FD9-AD70-4D51-9D0D-3307C388B641}" id="{120749CD-7713-44A7-8D92-9ADED39A851E}" parentId="{8AFFBE70-05CB-4001-9C7E-0EFB9F2DBED3}">
    <text>HRM OK</text>
  </threadedComment>
  <threadedComment ref="P92" dT="2024-04-10T11:38:14.59" personId="{1D4E5FD9-AD70-4D51-9D0D-3307C388B641}" id="{50CEB205-CED2-4A91-93BF-964B9951350D}">
    <text>1/2 DS Dept HRM OK</text>
  </threadedComment>
  <threadedComment ref="R92" dT="2024-04-12T06:36:45.56" personId="{C20833D7-5DE2-4E82-B429-63A06E6D1EA0}" id="{294CDD2F-BF74-4BEA-B517-49F4D3A8CAB7}">
    <text>1/2 DS Déprt à 11:30 HRM Ok</text>
  </threadedComment>
  <threadedComment ref="H93" dT="2024-04-02T06:34:27.61" personId="{C20833D7-5DE2-4E82-B429-63A06E6D1EA0}" id="{1B0B11CC-62C0-4137-BD5E-A1C28ADF040E}">
    <text>2.00 Réc à 08:00 HRM NOK</text>
  </threadedComment>
  <threadedComment ref="H93" dT="2024-04-02T11:38:17.75" personId="{1D4E5FD9-AD70-4D51-9D0D-3307C388B641}" id="{6D817CB8-530C-426F-A273-9E9FDF1E5B50}" parentId="{1B0B11CC-62C0-4137-BD5E-A1C28ADF040E}">
    <text>HRM OK</text>
  </threadedComment>
  <threadedComment ref="N93" dT="2024-04-08T07:04:21.50" personId="{1D4E5FD9-AD70-4D51-9D0D-3307C388B641}" id="{AAD6D933-6EBE-49E0-96A5-EAB4E256CC98}">
    <text>0,50 HRM OK à 08:00</text>
  </threadedComment>
  <threadedComment ref="Q93" dT="2024-04-11T06:37:53.01" personId="{C20833D7-5DE2-4E82-B429-63A06E6D1EA0}" id="{82B3A98B-9B8F-4AD9-B7CF-E5694C90FA50}">
    <text>0.50 Réc à 08:00 HRM NOK</text>
  </threadedComment>
  <threadedComment ref="X93" dT="2024-04-10T06:51:59.11" personId="{1D4E5FD9-AD70-4D51-9D0D-3307C388B641}" id="{CEAECBAD-8D07-405B-AA67-8892ED735CE2}">
    <text>Marche Gileppe OK</text>
  </threadedComment>
  <threadedComment ref="AC93" dT="2024-04-23T06:42:21.92" personId="{C20833D7-5DE2-4E82-B429-63A06E6D1EA0}" id="{C33DBF2B-A027-499D-9F37-9673C546A7B0}">
    <text>0.33 Réc à 08:00 HRM OK</text>
  </threadedComment>
  <threadedComment ref="AE93" dT="2024-04-25T06:31:30.63" personId="{C20833D7-5DE2-4E82-B429-63A06E6D1EA0}" id="{07F20AF4-B6A3-4AC0-B32E-B46E6888372A}">
    <text>0.501 Réc à 08:00 HRM NOK</text>
  </threadedComment>
  <threadedComment ref="AE93" dT="2024-04-29T07:33:59.96" personId="{1D4E5FD9-AD70-4D51-9D0D-3307C388B641}" id="{FDF1B1FB-4C88-4072-A4D1-A919114AA781}" parentId="{07F20AF4-B6A3-4AC0-B32E-B46E6888372A}">
    <text>HRM OK</text>
  </threadedComment>
  <threadedComment ref="AI93" dT="2024-04-29T06:44:16.07" personId="{C20833D7-5DE2-4E82-B429-63A06E6D1EA0}" id="{8F53529D-B36E-46E8-8E45-D92167E0D87A}">
    <text>0.33 Réc à 08:00 HRM NOK</text>
  </threadedComment>
  <threadedComment ref="AI93" dT="2024-04-29T07:34:45.00" personId="{1D4E5FD9-AD70-4D51-9D0D-3307C388B641}" id="{E12AE168-A4B8-42AF-A6AB-9B5DB9340955}" parentId="{8F53529D-B36E-46E8-8E45-D92167E0D87A}">
    <text>HRM OK</text>
  </threadedComment>
  <threadedComment ref="O94" dT="2024-04-09T06:45:56.49" personId="{C20833D7-5DE2-4E82-B429-63A06E6D1EA0}" id="{04BB9D72-09D5-4129-82F8-87D24BE829CB}">
    <text>1/2 DS Dépt HRM  NOK</text>
  </threadedComment>
  <threadedComment ref="O94" dT="2024-04-09T11:34:08.99" personId="{1D4E5FD9-AD70-4D51-9D0D-3307C388B641}" id="{A459C38A-F63B-463B-8126-2385545B8204}" parentId="{04BB9D72-09D5-4129-82F8-87D24BE829CB}">
    <text>HRM OK</text>
  </threadedComment>
  <threadedComment ref="AC94" dT="2024-04-23T11:29:00.16" personId="{C20833D7-5DE2-4E82-B429-63A06E6D1EA0}" id="{588FC0CB-BE79-4D61-82CC-EE08E08E848E}">
    <text>0.50 Réc à12:30 HRM OK</text>
  </threadedComment>
  <threadedComment ref="H95" dT="2024-03-29T07:53:33.02" personId="{1D4E5FD9-AD70-4D51-9D0D-3307C388B641}" id="{C31227DA-B237-4EE3-AA38-B8FB0B227D02}">
    <text>1 JC HRM OK</text>
  </threadedComment>
  <threadedComment ref="P95" dT="2024-04-09T06:44:38.44" personId="{C20833D7-5DE2-4E82-B429-63A06E6D1EA0}" id="{9FCDF226-4937-4264-85EA-F18FA3495256}">
    <text>1 JC HRM OK</text>
  </threadedComment>
  <threadedComment ref="Q95" dT="2024-04-11T06:38:33.10" personId="{C20833D7-5DE2-4E82-B429-63A06E6D1EA0}" id="{566E7CB8-0540-4E75-9C3D-EA8A8D47FB36}">
    <text>0.50 Réc à 07:30 HRM OK</text>
  </threadedComment>
  <threadedComment ref="X95" dT="2024-04-10T06:51:59.11" personId="{1D4E5FD9-AD70-4D51-9D0D-3307C388B641}" id="{648DBEF8-E5C6-4740-B2AC-C9654B549B01}">
    <text>Marche Gileppe OK</text>
  </threadedComment>
  <threadedComment ref="Y95" dT="2024-04-17T06:22:53.30" personId="{C20833D7-5DE2-4E82-B429-63A06E6D1EA0}" id="{915E2463-3187-4914-902D-2DE2908F5CF1}">
    <text>1JC HRM Ok</text>
  </threadedComment>
  <threadedComment ref="AJ95" dT="2024-04-29T06:45:35.74" personId="{C20833D7-5DE2-4E82-B429-63A06E6D1EA0}" id="{CCD823F8-DEF6-4539-8219-100F364A926D}">
    <text>7.60 Réc HRM OK</text>
  </threadedComment>
  <threadedComment ref="J96" dT="2024-04-04T06:48:02.55" personId="{C20833D7-5DE2-4E82-B429-63A06E6D1EA0}" id="{015B916D-AAD9-4951-9356-FB258834070A}">
    <text>0.50 Réc à 15:30 HRM OK</text>
  </threadedComment>
  <threadedComment ref="N97" dT="2024-04-08T07:04:46.65" personId="{1D4E5FD9-AD70-4D51-9D0D-3307C388B641}" id="{21C48780-F3B1-4072-A024-1F05384462FC}">
    <text>1,00 HRM OK à 07:30</text>
  </threadedComment>
  <threadedComment ref="O97" dT="2024-01-22T06:31:47.92" personId="{C20833D7-5DE2-4E82-B429-63A06E6D1EA0}" id="{61DCDA59-B6F0-4FFB-B65A-05A2BCFC308E}">
    <text>Fm Leadership</text>
  </threadedComment>
  <threadedComment ref="Q97" dT="2024-04-11T11:16:17.09" personId="{C20833D7-5DE2-4E82-B429-63A06E6D1EA0}" id="{5199F3D6-474E-4F81-A21A-EA2FC1ECFEB6}">
    <text>2.00 Réc à 09:00 HRM NOK</text>
  </threadedComment>
  <threadedComment ref="R97" dT="2024-04-12T06:37:40.57" personId="{C20833D7-5DE2-4E82-B429-63A06E6D1EA0}" id="{26477916-9B61-4CA8-8C17-3728530DD8F9}">
    <text>Crédits d'heures AM ??? HRM NOK</text>
  </threadedComment>
  <threadedComment ref="X97" dT="2024-04-10T06:51:59.11" personId="{1D4E5FD9-AD70-4D51-9D0D-3307C388B641}" id="{88BE49DC-6D6C-4C18-8963-DC9726B09696}">
    <text>Marche Gileppe OK</text>
  </threadedComment>
  <threadedComment ref="AD97" dT="2024-01-22T06:31:47.92" personId="{C20833D7-5DE2-4E82-B429-63A06E6D1EA0}" id="{CE8D7398-1CDE-4D2B-8C13-05CA36DB7995}">
    <text>Fm Leadership</text>
  </threadedComment>
  <threadedComment ref="AF97" dT="2024-04-26T06:35:14.31" personId="{C20833D7-5DE2-4E82-B429-63A06E6D1EA0}" id="{97043B48-21BD-4301-A28A-E703B2EFE32E}">
    <text>2.50 Crédit Heures Fm HRM OK</text>
  </threadedComment>
  <threadedComment ref="H98" dT="2024-04-02T10:58:14.69" personId="{1D4E5FD9-AD70-4D51-9D0D-3307C388B641}" id="{CD1CDEFF-E8D4-4612-9BBE-832E77BFFDA2}">
    <text>3,00 HRM OK à 13:00</text>
  </threadedComment>
  <threadedComment ref="AI98" dT="2024-04-30T11:10:26.09" personId="{C20833D7-5DE2-4E82-B429-63A06E6D1EA0}" id="{87E1CFB1-6E1E-4024-A11A-8EBE5CC615FF}">
    <text>Régul 2.00 Réc à 14:00 HRM OK</text>
  </threadedComment>
  <threadedComment ref="AJ98" dT="2024-05-02T05:51:05.10" personId="{C20833D7-5DE2-4E82-B429-63A06E6D1EA0}" id="{68647A1F-725C-40BF-9C88-7CBADCFB4586}">
    <text>0.50 Réc à 15:30 HRM OK</text>
  </threadedComment>
  <threadedComment ref="W99" dT="2024-04-18T05:17:09.48" personId="{C20833D7-5DE2-4E82-B429-63A06E6D1EA0}" id="{757230AF-C885-4CBA-AE8A-49D683CE3BA3}">
    <text>Mission ERM 17 &amp; 18/04/24</text>
  </threadedComment>
  <threadedComment ref="G102" dT="2023-10-17T07:36:09.45" personId="{1D4E5FD9-AD70-4D51-9D0D-3307C388B641}" id="{BB7F55A6-646C-4A93-840B-15FEFD936B0C}">
    <text>Lundi de Pâques</text>
  </threadedComment>
  <threadedComment ref="U102" dT="2023-10-17T07:38:14.99" personId="{1D4E5FD9-AD70-4D51-9D0D-3307C388B641}" id="{A0A76C84-256D-49FE-9D17-AFB1493148BC}">
    <text>Anniversaire du ROI</text>
  </threadedComment>
  <threadedComment ref="AC103" dT="2024-04-18T11:43:25.46" personId="{C20833D7-5DE2-4E82-B429-63A06E6D1EA0}" id="{8E47E17A-7235-4B45-8A4F-283F12D4CA48}">
    <text>Mission ERM</text>
  </threadedComment>
  <threadedComment ref="H104" dT="2024-04-02T11:36:56.91" personId="{1D4E5FD9-AD70-4D51-9D0D-3307C388B641}" id="{E2F6E862-ED33-4B2C-9B35-429B39A2598E}">
    <text>2,00 HRM OK à 13:30</text>
  </threadedComment>
  <threadedComment ref="J104" dT="2024-04-04T11:21:08.51" personId="{C20833D7-5DE2-4E82-B429-63A06E6D1EA0}" id="{757A0602-9234-47D3-AC8B-BE11DABBC049}">
    <text>1/2 JC HRM OK</text>
  </threadedComment>
  <threadedComment ref="K104" dT="2024-04-05T11:45:03.64" personId="{1D4E5FD9-AD70-4D51-9D0D-3307C388B641}" id="{BC2459CC-BC51-49D5-B577-611901A1E1CA}">
    <text>2,00 HRM OK à 13:30</text>
  </threadedComment>
  <threadedComment ref="O104" dT="2024-04-09T11:36:45.47" personId="{1D4E5FD9-AD70-4D51-9D0D-3307C388B641}" id="{8865575B-7E70-4593-9BE4-7536939EB132}">
    <text>2,00 HRM OK à 13:30</text>
  </threadedComment>
  <threadedComment ref="Q104" dT="2024-04-11T11:47:24.14" personId="{C20833D7-5DE2-4E82-B429-63A06E6D1EA0}" id="{0D1DAAB5-8897-41A6-95D2-1ED87C817AEF}">
    <text>1/2 JC HRM OK</text>
  </threadedComment>
  <threadedComment ref="R104" dT="2024-04-16T06:34:31.51" personId="{C20833D7-5DE2-4E82-B429-63A06E6D1EA0}" id="{6B47D901-FD27-46E9-A4F5-69893E4A2B34}">
    <text>Régul 2.00 Réc à 13:30 HRM NOK</text>
  </threadedComment>
  <threadedComment ref="X104" dT="2024-04-18T11:39:44.46" personId="{C20833D7-5DE2-4E82-B429-63A06E6D1EA0}" id="{657DABB4-3094-4BFC-953B-8B133455FD1B}">
    <text>2.00 Réc à 13:30 HRM OK</text>
  </threadedComment>
  <threadedComment ref="Y104" dT="2024-04-19T11:29:52.95" personId="{C20833D7-5DE2-4E82-B429-63A06E6D1EA0}" id="{78AB8246-D275-4036-B365-68528747CC07}">
    <text>2.00 Réc à 13:30 HRM OK</text>
  </threadedComment>
  <threadedComment ref="AB104" dT="2024-04-22T11:32:34.45" personId="{C20833D7-5DE2-4E82-B429-63A06E6D1EA0}" id="{BAA3ABC5-F84C-4637-AEF2-2AE7FCAABB79}">
    <text>2.00 Réc à 13:30 HRM OK</text>
  </threadedComment>
  <threadedComment ref="AI104" dT="2024-04-29T06:38:06.35" personId="{C20833D7-5DE2-4E82-B429-63A06E6D1EA0}" id="{B3790D34-2E59-4863-BCA8-DB38067D8FAF}">
    <text>2 X 1/2 JC HRM OK</text>
  </threadedComment>
  <threadedComment ref="H105" dT="2024-04-02T06:38:33.83" personId="{C20833D7-5DE2-4E82-B429-63A06E6D1EA0}" id="{2BC51463-CEED-4958-8A1A-4A4534504C4E}">
    <text>2 JC HRM NOK</text>
  </threadedComment>
  <threadedComment ref="H105" dT="2024-04-03T07:24:51.73" personId="{1D4E5FD9-AD70-4D51-9D0D-3307C388B641}" id="{91616B78-E7A8-4C5F-8D06-84DF85654D5D}" parentId="{2BC51463-CEED-4958-8A1A-4A4534504C4E}">
    <text>HRM OK</text>
  </threadedComment>
  <threadedComment ref="J105" dT="2024-04-04T06:17:45.71" personId="{C20833D7-5DE2-4E82-B429-63A06E6D1EA0}" id="{C9D2C149-638C-4276-9891-9B1A9BB9FF99}">
    <text>2 JC HRM NOK</text>
  </threadedComment>
  <threadedComment ref="J105" dT="2024-04-04T07:35:01.85" personId="{1D4E5FD9-AD70-4D51-9D0D-3307C388B641}" id="{8FDFE43B-F4A6-41F4-AD2D-D4C2EBDA4550}" parentId="{C9D2C149-638C-4276-9891-9B1A9BB9FF99}">
    <text>HRM OK</text>
  </threadedComment>
  <threadedComment ref="N105" dT="2024-04-08T07:30:24.21" personId="{1D4E5FD9-AD70-4D51-9D0D-3307C388B641}" id="{FE211942-251F-49B9-B9C9-A4B18AB30438}">
    <text>3 JC HRM OK</text>
  </threadedComment>
  <threadedComment ref="Q105" dT="2024-04-08T07:30:36.84" personId="{1D4E5FD9-AD70-4D51-9D0D-3307C388B641}" id="{4E7D137C-9AE1-4AB8-A5C7-9359F881D0CB}">
    <text>1 DS Dept HRM OK</text>
  </threadedComment>
  <threadedComment ref="R105" dT="2024-04-08T07:31:12.30" personId="{1D4E5FD9-AD70-4D51-9D0D-3307C388B641}" id="{7A70D3C0-AC6C-4360-A737-DC62D0640A7F}">
    <text>1/2 DS Dept + 2,77 HRM OK</text>
  </threadedComment>
  <threadedComment ref="W105" dT="2024-04-17T11:28:22.31" personId="{68E4EB75-2E06-4BF2-B8CC-A06705F02815}" id="{6BEE947B-8573-46D4-9C40-AD4C13F161EF}">
    <text>Reprise en force OK</text>
  </threadedComment>
  <threadedComment ref="X105" dT="2024-04-10T06:51:59.11" personId="{1D4E5FD9-AD70-4D51-9D0D-3307C388B641}" id="{909279A3-7987-4DDA-8720-11CEB05A4602}">
    <text>Marche Gileppe OK</text>
  </threadedComment>
  <threadedComment ref="AE105" dT="2024-04-24T07:32:54.36" personId="{1D4E5FD9-AD70-4D51-9D0D-3307C388B641}" id="{8C4F3260-96AF-4CCB-B2A0-B7DD2DAFDEBB}">
    <text>REPRISE EN FORCE</text>
  </threadedComment>
  <threadedComment ref="AI105" dT="2024-04-29T07:36:49.14" personId="{1D4E5FD9-AD70-4D51-9D0D-3307C388B641}" id="{EBBEA2FF-D502-4A2F-BC26-00C4902053E1}">
    <text>REPRISE EN FORCE</text>
  </threadedComment>
  <threadedComment ref="Y106" dT="2024-04-19T11:30:51.72" personId="{C20833D7-5DE2-4E82-B429-63A06E6D1EA0}" id="{8873E3D2-80CD-4AA5-A091-582658E754B2}">
    <text>4.50 Réc à 11:00 HRM OK</text>
  </threadedComment>
  <threadedComment ref="H107" dT="2024-03-27T08:00:41.10" personId="{C20833D7-5DE2-4E82-B429-63A06E6D1EA0}" id="{6E02A952-6834-489D-A236-FA6AA55B2274}">
    <text>1/2 JC + 3.60 Réc HRM OK</text>
  </threadedComment>
  <threadedComment ref="I107" dT="2024-03-27T08:00:41.10" personId="{C20833D7-5DE2-4E82-B429-63A06E6D1EA0}" id="{A5208F71-0E59-42BC-A75E-3A2C9F6F6DEA}">
    <text>1/2 JC + 3.60 Réc HRM OK</text>
  </threadedComment>
  <threadedComment ref="J107" dT="2024-03-27T08:00:41.10" personId="{C20833D7-5DE2-4E82-B429-63A06E6D1EA0}" id="{2D045A8C-8E7C-4F74-95CC-171236D6E100}">
    <text>1/2 JC + 3.60 Réc HRM OK</text>
  </threadedComment>
  <threadedComment ref="K107" dT="2024-04-05T07:26:20.40" personId="{1D4E5FD9-AD70-4D51-9D0D-3307C388B641}" id="{DD535946-0C91-4825-BD84-C4FD25DDF440}">
    <text>1 CS HRM OK</text>
  </threadedComment>
  <threadedComment ref="N107" dT="2024-04-08T07:30:24.21" personId="{1D4E5FD9-AD70-4D51-9D0D-3307C388B641}" id="{D1529F2B-FDB7-4667-A4A7-0011AD6C40DA}">
    <text>3 JC HRM OK</text>
  </threadedComment>
  <threadedComment ref="R107" dT="2024-04-11T09:33:54.46" personId="{1D4E5FD9-AD70-4D51-9D0D-3307C388B641}" id="{294A1A46-46A0-41CD-9EAD-9FE0E1DE85D7}">
    <text>1 CS HRM OK</text>
  </threadedComment>
  <threadedComment ref="W107" dT="2024-04-17T06:11:32.62" personId="{C20833D7-5DE2-4E82-B429-63A06E6D1EA0}" id="{56A1302D-DDDD-4D49-9E04-517007DD77A3}">
    <text>1 CS HRM OK</text>
  </threadedComment>
  <threadedComment ref="Q108" dT="2024-04-11T09:33:33.67" personId="{1D4E5FD9-AD70-4D51-9D0D-3307C388B641}" id="{46371422-0027-463D-B7BE-DCB9BA730014}">
    <text>2,00 HRM OK à 13:30</text>
  </threadedComment>
  <threadedComment ref="Y108" dT="2024-04-19T11:29:52.95" personId="{C20833D7-5DE2-4E82-B429-63A06E6D1EA0}" id="{EFE1EDF0-430D-4425-B8E9-3EA1093984BE}">
    <text>2.00 Réc à 13:30 HRM OK</text>
  </threadedComment>
  <threadedComment ref="AD108" dT="2024-04-24T11:35:31.45" personId="{C20833D7-5DE2-4E82-B429-63A06E6D1EA0}" id="{30D343E2-6C20-4A5E-BDCC-A00C85CDD56D}">
    <text>2.50 Réc à 13:00 HRM OK</text>
  </threadedComment>
  <threadedComment ref="AI108" dT="2024-04-29T11:43:16.79" personId="{C20833D7-5DE2-4E82-B429-63A06E6D1EA0}" id="{41B0FC34-CAF2-4978-A9EE-9566A53A3A58}">
    <text>1.50 Réc à 14:00 HRM Ok</text>
  </threadedComment>
  <threadedComment ref="AJ108" dT="2024-05-02T06:18:06.77" personId="{C20833D7-5DE2-4E82-B429-63A06E6D1EA0}" id="{4EC6722E-D128-4677-AB9A-D12517A4D1DE}">
    <text>Régul 1.00 Réc à 14:30 HRM OK</text>
  </threadedComment>
  <threadedComment ref="I109" dT="2024-04-02T11:35:03.60" personId="{1D4E5FD9-AD70-4D51-9D0D-3307C388B641}" id="{5F95AA68-78C2-4381-B722-505140348981}">
    <text>2 FC HRM OK</text>
  </threadedComment>
  <threadedComment ref="AB109" dT="2024-04-11T06:24:25.33" personId="{C20833D7-5DE2-4E82-B429-63A06E6D1EA0}" id="{D11A58F0-A4E8-4696-A252-F5412CFBC337}">
    <text xml:space="preserve">5 JC HRM OK </text>
  </threadedComment>
  <threadedComment ref="AI109" dT="2024-01-22T12:49:32.52" personId="{C20833D7-5DE2-4E82-B429-63A06E6D1EA0}" id="{FC03F1F7-947A-4A63-BC9A-07F42F7170D4}">
    <text>8 JC HRM OK</text>
  </threadedComment>
  <threadedComment ref="P110" dT="2024-04-11T06:22:47.06" personId="{C20833D7-5DE2-4E82-B429-63A06E6D1EA0}" id="{110189A1-423D-416B-A195-B424154014E9}">
    <text>Régul 1.25 Réc à 14:45 HRM OK</text>
  </threadedComment>
  <threadedComment ref="K111" dT="2024-04-04T06:23:36.11" personId="{C20833D7-5DE2-4E82-B429-63A06E6D1EA0}" id="{5F7239EB-2970-4E06-A488-ADAEC0B4FE62}">
    <text>1 JC HRM OK</text>
  </threadedComment>
  <threadedComment ref="R111" dT="2024-04-11T06:27:04.69" personId="{C20833D7-5DE2-4E82-B429-63A06E6D1EA0}" id="{86B81A5B-461B-439F-AFFF-DF8856253AE6}">
    <text>1 JC HRM OK</text>
  </threadedComment>
  <threadedComment ref="Y111" dT="2024-04-18T06:30:55.59" personId="{C20833D7-5DE2-4E82-B429-63A06E6D1EA0}" id="{58BA1942-EACA-4E86-BD20-365BFEDA2448}">
    <text>1JC HRM OK</text>
  </threadedComment>
  <threadedComment ref="AF111" dT="2024-04-25T06:17:25.36" personId="{C20833D7-5DE2-4E82-B429-63A06E6D1EA0}" id="{78FAAF3E-D77D-4018-B1FF-81C16B10B705}">
    <text>1 JC HRM OK</text>
  </threadedComment>
  <threadedComment ref="H113" dT="2024-04-02T06:38:33.83" personId="{C20833D7-5DE2-4E82-B429-63A06E6D1EA0}" id="{F7BDC8EF-9E47-462D-A084-E9F1B9B6DC77}">
    <text>1 JC HRM NOK</text>
  </threadedComment>
  <threadedComment ref="H113" dT="2024-04-03T07:23:41.39" personId="{1D4E5FD9-AD70-4D51-9D0D-3307C388B641}" id="{A5789A36-396C-4F26-B7B5-9AFB8D013E94}" parentId="{F7BDC8EF-9E47-462D-A084-E9F1B9B6DC77}">
    <text>HRM OK</text>
  </threadedComment>
  <threadedComment ref="AC113" dT="2024-04-18T11:43:25.46" personId="{C20833D7-5DE2-4E82-B429-63A06E6D1EA0}" id="{8624D164-4CED-403C-B93F-11FE922CA7FB}">
    <text>Mission ERM</text>
  </threadedComment>
  <threadedComment ref="AI113" dT="2024-04-19T06:21:42.63" personId="{C20833D7-5DE2-4E82-B429-63A06E6D1EA0}" id="{7235B08B-72C8-4222-B92D-4E52034D18F2}">
    <text>2 JC HRM OK</text>
  </threadedComment>
  <threadedComment ref="K114" dT="2024-04-03T11:22:08.81" personId="{1D4E5FD9-AD70-4D51-9D0D-3307C388B641}" id="{468A1917-82C6-412B-9FEA-56389170F4E2}">
    <text>1,00 HRM OK à 14:30</text>
  </threadedComment>
  <threadedComment ref="O114" dT="2024-04-09T11:36:45.47" personId="{1D4E5FD9-AD70-4D51-9D0D-3307C388B641}" id="{8D666C0F-A2C0-4EFA-9961-5D6CF08C6702}">
    <text>2,00 HRM OK à 13:30</text>
  </threadedComment>
  <threadedComment ref="P114" dT="2024-04-10T11:31:37.46" personId="{1D4E5FD9-AD70-4D51-9D0D-3307C388B641}" id="{14EBFA0B-6723-4100-BF24-B806586983BC}">
    <text>2,00 HRM OK à 13:30</text>
  </threadedComment>
  <threadedComment ref="P115" dT="2024-04-09T11:37:17.34" personId="{1D4E5FD9-AD70-4D51-9D0D-3307C388B641}" id="{C3BA2542-61B5-4DB7-8145-4A3EDB5B3008}">
    <text>VS Dép 07:30</text>
  </threadedComment>
  <threadedComment ref="R115" dT="2024-04-11T11:45:53.67" personId="{C20833D7-5DE2-4E82-B429-63A06E6D1EA0}" id="{F621C310-A17E-4EB2-9074-7A61F757B2BF}">
    <text>1 DS Dépt HRM OK</text>
  </threadedComment>
  <threadedComment ref="AI115" dT="2024-04-26T11:31:50.96" personId="{C20833D7-5DE2-4E82-B429-63A06E6D1EA0}" id="{3A79C527-A003-41C2-884F-8E8611156E3E}">
    <text>1 JC + 7.20 Réc HRM OK</text>
  </threadedComment>
  <threadedComment ref="P116" dT="2024-04-09T11:37:36.33" personId="{1D4E5FD9-AD70-4D51-9D0D-3307C388B641}" id="{409D8836-93A5-499D-AA91-4698BF6994F8}">
    <text>1/2 DS Dept HRM OK</text>
  </threadedComment>
  <threadedComment ref="K118" dT="2024-04-05T11:45:03.64" personId="{1D4E5FD9-AD70-4D51-9D0D-3307C388B641}" id="{A5CDD92E-7219-482E-9CED-CBEAFE8B34A2}">
    <text>2,00 HRM OK à 13:30</text>
  </threadedComment>
  <threadedComment ref="R118" dT="2024-04-12T10:35:08.07" personId="{C20833D7-5DE2-4E82-B429-63A06E6D1EA0}" id="{B60E615B-37D0-4C5D-AACC-79724C7400DC}">
    <text>2.00 Réc à 13:30 HRM OK</text>
  </threadedComment>
  <threadedComment ref="H119" dT="2024-03-21T10:19:06.33" personId="{C20833D7-5DE2-4E82-B429-63A06E6D1EA0}" id="{27FB4461-5CDA-4783-8186-F596F96C1716}">
    <text>Secouriste Zone 2</text>
  </threadedComment>
  <threadedComment ref="P119" dT="2024-04-04T11:37:09.44" personId="{1D4E5FD9-AD70-4D51-9D0D-3307C388B641}" id="{CBA35B56-14BD-41D1-B685-1D4E83120744}">
    <text>Secouriste zone 1</text>
  </threadedComment>
  <threadedComment ref="R119" dT="2024-04-11T07:28:05.18" personId="{1D4E5FD9-AD70-4D51-9D0D-3307C388B641}" id="{01CD0F0F-279D-487A-9653-6D6670BC13BD}">
    <text>REPRISE EN FORCE</text>
  </threadedComment>
  <threadedComment ref="W119" dT="2024-04-18T05:19:44.94" personId="{C20833D7-5DE2-4E82-B429-63A06E6D1EA0}" id="{8C008F8D-098A-45FD-AB75-C49B1DFA4F4F}">
    <text>2.00 Réc à 09:00 HRM OK</text>
  </threadedComment>
  <threadedComment ref="X119" dT="2024-03-18T08:16:48.38" personId="{1D4E5FD9-AD70-4D51-9D0D-3307C388B641}" id="{C6B474D3-895E-4642-971E-FD730CCF45AD}">
    <text>Fmn Technifutur</text>
  </threadedComment>
  <threadedComment ref="Y119" dT="2024-04-04T11:37:09.44" personId="{1D4E5FD9-AD70-4D51-9D0D-3307C388B641}" id="{EF3724C5-0331-428D-8677-2179D33AB139}">
    <text>Secouriste zone 2</text>
  </threadedComment>
  <threadedComment ref="AE119" dT="2024-04-22T09:44:35.10" personId="{C20833D7-5DE2-4E82-B429-63A06E6D1EA0}" id="{99E7A25A-7008-4EBB-AAD2-2EBB5ECDF3E1}">
    <text>Secouriste Zone 1</text>
  </threadedComment>
  <threadedComment ref="I120" dT="2024-04-03T11:22:23.22" personId="{1D4E5FD9-AD70-4D51-9D0D-3307C388B641}" id="{45BFCAEB-FAB8-45BC-8B3E-7A207C1F6E74}">
    <text>2,00 HRM OK à 13:30</text>
  </threadedComment>
  <threadedComment ref="J120" dT="2024-04-04T11:22:05.93" personId="{C20833D7-5DE2-4E82-B429-63A06E6D1EA0}" id="{4EA70F3F-E3C9-4235-9CF0-C47456476156}">
    <text>2.00 Réc à 13:30 HRM OK</text>
  </threadedComment>
  <threadedComment ref="K120" dT="2024-04-08T07:37:13.50" personId="{1D4E5FD9-AD70-4D51-9D0D-3307C388B641}" id="{A942DAD3-6CDD-4FC3-B1B1-2B50193EE66D}">
    <text>2,00 HRM OK à 13:30</text>
  </threadedComment>
  <threadedComment ref="N120" dT="2024-04-08T11:22:18.52" personId="{1D4E5FD9-AD70-4D51-9D0D-3307C388B641}" id="{EDC37EA8-154D-4896-AC09-659C9E46590A}">
    <text>2,00 HRM OK à 13:30</text>
  </threadedComment>
  <threadedComment ref="AD120" dT="2024-04-24T11:37:06.79" personId="{C20833D7-5DE2-4E82-B429-63A06E6D1EA0}" id="{D52571DC-E999-4243-B273-8C17ECCCFC4A}">
    <text>2.00 Réc à 13:30 HRM OK</text>
  </threadedComment>
  <threadedComment ref="AF120" dT="2024-04-29T06:40:23.44" personId="{C20833D7-5DE2-4E82-B429-63A06E6D1EA0}" id="{FEDAACD8-13DF-4B18-99D2-DF3FF2B8C7FB}">
    <text>Régul 1.00 Réc à 14:30 HRM OK</text>
  </threadedComment>
  <threadedComment ref="R121" dT="2024-04-10T11:31:12.84" personId="{1D4E5FD9-AD70-4D51-9D0D-3307C388B641}" id="{0D4836FC-EF06-46F9-BC62-B1F242A81DD7}">
    <text>1/2 DS Dept + 1/2 CC HRM OK</text>
  </threadedComment>
  <threadedComment ref="V121" dT="2024-04-16T06:33:10.62" personId="{C20833D7-5DE2-4E82-B429-63A06E6D1EA0}" id="{56570428-4A0B-4653-A34E-18E8175248F4}">
    <text>1 CC HRM NOK</text>
  </threadedComment>
  <threadedComment ref="V121" dT="2024-04-24T07:34:27.29" personId="{1D4E5FD9-AD70-4D51-9D0D-3307C388B641}" id="{13E49978-929D-4CC9-A911-895E8A2EEB61}" parentId="{56570428-4A0B-4653-A34E-18E8175248F4}">
    <text>HRM OK</text>
  </threadedComment>
  <threadedComment ref="K122" dT="2024-04-05T06:32:04.91" personId="{C20833D7-5DE2-4E82-B429-63A06E6D1EA0}" id="{26FB2654-BE9C-4A19-A627-D874366D1589}">
    <text>1.00 Réc à 12:30 HRM OK</text>
  </threadedComment>
  <threadedComment ref="R122" dT="2024-04-12T10:36:00.87" personId="{C20833D7-5DE2-4E82-B429-63A06E6D1EA0}" id="{AC08711D-88EC-4F47-A4E3-F80D66C301AC}">
    <text>1/2 CC HRM OK</text>
  </threadedComment>
  <threadedComment ref="AJ122" dT="2024-04-30T06:28:31.89" personId="{C20833D7-5DE2-4E82-B429-63A06E6D1EA0}" id="{FF083280-EC0F-4843-BAA2-80AEF5CAF109}">
    <text>1.00 Réc à 15:00 HRM Ok</text>
  </threadedComment>
  <threadedComment ref="O124" dT="2024-04-09T11:37:55.73" personId="{1D4E5FD9-AD70-4D51-9D0D-3307C388B641}" id="{619DB326-111B-4B5E-AEEC-DB4C41357924}">
    <text>VS Dep 10:45</text>
  </threadedComment>
  <threadedComment ref="O124" dT="2024-04-10T06:25:31.62" personId="{C20833D7-5DE2-4E82-B429-63A06E6D1EA0}" id="{79DBD4D6-ACBE-4FB7-9671-DB5A182B47E1}" parentId="{619DB326-111B-4B5E-AEEC-DB4C41357924}">
    <text>Régul 1.00 Réc à 15:00 HRM OK</text>
  </threadedComment>
  <threadedComment ref="X124" dT="2024-04-18T11:41:11.10" personId="{C20833D7-5DE2-4E82-B429-63A06E6D1EA0}" id="{2B5AA931-CC5F-41BF-ACEE-15D45D9FC2FB}">
    <text>1.00 Réc à 15:00 HRM OK</text>
  </threadedComment>
  <threadedComment ref="AE124" dT="2024-04-25T11:33:27.57" personId="{C20833D7-5DE2-4E82-B429-63A06E6D1EA0}" id="{957D39E5-D93B-46EA-A657-641055B333DE}">
    <text>1.00 Réc à 15:00 HRM OK</text>
  </threadedComment>
  <threadedComment ref="G126" dT="2023-10-17T07:36:09.45" personId="{1D4E5FD9-AD70-4D51-9D0D-3307C388B641}" id="{81E25E12-5D52-4365-8BBF-5F50D2C96F6C}">
    <text>Lundi de Pâques</text>
  </threadedComment>
  <threadedComment ref="U126" dT="2023-10-17T07:38:14.99" personId="{1D4E5FD9-AD70-4D51-9D0D-3307C388B641}" id="{75A9A87F-499E-4716-B4F8-B1351D98BA45}">
    <text>Anniversaire du ROI</text>
  </threadedComment>
  <threadedComment ref="X127" dT="2024-04-10T06:51:59.11" personId="{1D4E5FD9-AD70-4D51-9D0D-3307C388B641}" id="{069CF8B5-12D4-464A-831B-0F51CD902009}">
    <text>Marche Gileppe OK</text>
  </threadedComment>
  <threadedComment ref="AI127" dT="2024-04-08T08:31:14.14" personId="{1D4E5FD9-AD70-4D51-9D0D-3307C388B641}" id="{E4A37DE8-4B1E-41BF-A349-CCA5F5AE0980}">
    <text>2 JC HRM OK</text>
  </threadedComment>
  <threadedComment ref="W128" dT="2024-04-16T11:00:32.04" personId="{C20833D7-5DE2-4E82-B429-63A06E6D1EA0}" id="{DBA92A9A-40DC-4732-B687-73A1B116D612}">
    <text>1/2 DS Dépt HRM OK</text>
  </threadedComment>
  <threadedComment ref="R129" dT="2024-04-09T06:22:53.89" personId="{C20833D7-5DE2-4E82-B429-63A06E6D1EA0}" id="{8559693A-BC56-4820-89BB-935D7162C46E}">
    <text>1 DS Prérog Syndicale HRM OK</text>
  </threadedComment>
  <threadedComment ref="W129" dT="2024-04-16T06:36:52.08" personId="{C20833D7-5DE2-4E82-B429-63A06E6D1EA0}" id="{B39E63CC-8CE7-438D-A803-ABC2D6ED2BEE}">
    <text>7.60 Réc HRM OK</text>
  </threadedComment>
  <threadedComment ref="X129" dT="2024-04-10T06:51:59.11" personId="{1D4E5FD9-AD70-4D51-9D0D-3307C388B641}" id="{B733C7FE-B0FF-41A4-B6A3-84B5B695743E}">
    <text>Marche Gileppe OK</text>
  </threadedComment>
  <threadedComment ref="AI130" dT="2024-04-29T06:35:50.97" personId="{C20833D7-5DE2-4E82-B429-63A06E6D1EA0}" id="{16CDA4B9-F596-4FCD-B0E8-D9DCB04EC6B4}">
    <text>5.00 Réc à 11:00 HRM OK</text>
  </threadedComment>
  <threadedComment ref="J131" dT="2024-04-03T11:09:46.69" personId="{1D4E5FD9-AD70-4D51-9D0D-3307C388B641}" id="{4AC6F526-FDB9-4A51-9FF5-12D8E7CCDDBD}">
    <text>1 DS Dept HRM OK</text>
  </threadedComment>
  <threadedComment ref="X131" dT="2024-04-10T06:51:59.11" personId="{1D4E5FD9-AD70-4D51-9D0D-3307C388B641}" id="{A053CAC5-4D87-4994-8875-8AC192938C93}">
    <text>Marche Gileppe OK</text>
  </threadedComment>
  <threadedComment ref="Q132" dT="2024-04-11T10:56:16.88" personId="{C20833D7-5DE2-4E82-B429-63A06E6D1EA0}" id="{E21D1292-79D2-4731-AB95-21DFFA72276D}">
    <text>1.50 Réc à 15:00 HRM OK</text>
  </threadedComment>
  <threadedComment ref="X133" dT="2024-04-10T06:51:59.11" personId="{1D4E5FD9-AD70-4D51-9D0D-3307C388B641}" id="{5CB60ED5-EB09-4AAF-BB1D-20CF055F4DB7}">
    <text>Marche Gileppe OK</text>
  </threadedComment>
  <threadedComment ref="AE133" dT="2024-04-24T11:12:07.75" personId="{C20833D7-5DE2-4E82-B429-63A06E6D1EA0}" id="{E014E58A-5AFA-4FBF-B7DA-7D18CB9DA7C0}">
    <text>15.20 Réc HRM OK</text>
  </threadedComment>
  <threadedComment ref="AI133" dT="2024-01-31T08:20:04.84" personId="{C20833D7-5DE2-4E82-B429-63A06E6D1EA0}" id="{100F887F-1303-4211-8D37-3C411FA89D9D}">
    <text>7 JC HRM OK</text>
  </threadedComment>
  <threadedComment ref="J135" dT="2024-04-03T09:41:39.30" personId="{1D4E5FD9-AD70-4D51-9D0D-3307C388B641}" id="{608ABF0B-956E-49AE-A14A-939CDF404B5A}">
    <text>Reporté 12/02 HRM OK</text>
  </threadedComment>
  <threadedComment ref="R135" dT="2024-04-12T06:49:25.59" personId="{C20833D7-5DE2-4E82-B429-63A06E6D1EA0}" id="{FE74F4D0-857C-4353-9B9F-DD5338594801}">
    <text xml:space="preserve">Reporté 01/04 HRM OK		</text>
  </threadedComment>
  <threadedComment ref="X135" dT="2024-04-10T06:51:59.11" personId="{1D4E5FD9-AD70-4D51-9D0D-3307C388B641}" id="{5D16DA91-AB25-4342-A219-FE1BEA48765C}">
    <text>Marche Gileppe OK</text>
  </threadedComment>
  <threadedComment ref="AC135" dT="2024-04-23T06:38:32.08" personId="{C20833D7-5DE2-4E82-B429-63A06E6D1EA0}" id="{A501401D-ED86-4D7B-AE26-E7D498DA38FA}">
    <text>1 DS Dépt HRM OK</text>
  </threadedComment>
  <threadedComment ref="AJ135" dT="2024-04-26T10:58:14.59" personId="{C20833D7-5DE2-4E82-B429-63A06E6D1EA0}" id="{4B59F3BD-2826-4CAE-87BC-532B9D9CDE11}">
    <text>1 JC HRM OK</text>
  </threadedComment>
  <threadedComment ref="K136" dT="2024-04-05T11:43:43.63" personId="{1D4E5FD9-AD70-4D51-9D0D-3307C388B641}" id="{792C2E6B-34F7-493D-80A5-83FD28D10481}">
    <text>0,50 HRM OK à 15:00</text>
  </threadedComment>
  <threadedComment ref="W136" dT="2024-04-18T05:21:12.42" personId="{C20833D7-5DE2-4E82-B429-63A06E6D1EA0}" id="{E740369C-490B-46D2-9BE2-EAFF81EC0ECC}">
    <text>3.00 Réc HRM OK</text>
  </threadedComment>
  <threadedComment ref="AE136" dT="2024-04-25T08:05:11.58" personId="{1D4E5FD9-AD70-4D51-9D0D-3307C388B641}" id="{FE50FFD9-3613-4783-9368-7EF3634C4C3A}">
    <text>DS justice HRM OK</text>
  </threadedComment>
  <threadedComment ref="AF136" dT="2024-04-26T10:57:45.60" personId="{C20833D7-5DE2-4E82-B429-63A06E6D1EA0}" id="{93EBEEAD-25FA-4EB2-956D-489BC9B9FCC9}">
    <text>2.00 Réc à 13:30 HRM OK</text>
  </threadedComment>
  <threadedComment ref="P137" dT="2024-04-09T11:39:17.81" personId="{1D4E5FD9-AD70-4D51-9D0D-3307C388B641}" id="{C4BADA30-4B03-4078-90C9-C332E489C169}">
    <text>7,60 HRM OK</text>
  </threadedComment>
  <threadedComment ref="X137" dT="2024-04-10T06:51:59.11" personId="{1D4E5FD9-AD70-4D51-9D0D-3307C388B641}" id="{1777BF60-DE30-4A8E-820E-680102D3ECC5}">
    <text>Marche Gileppe OK</text>
  </threadedComment>
  <threadedComment ref="AD137" dT="2024-04-22T11:28:27.86" personId="{C20833D7-5DE2-4E82-B429-63A06E6D1EA0}" id="{BE8F9B6B-A02E-4A11-A4A1-60237ED662D9}">
    <text>1.50 Réc à 07:30 HRM OK +
Vs à 09:00 HRM NOK
Doc NOK</text>
  </threadedComment>
  <threadedComment ref="AD137" dT="2024-04-24T07:55:29.24" personId="{1D4E5FD9-AD70-4D51-9D0D-3307C388B641}" id="{32A45C3A-808B-4023-A0DD-05A74E2045C9}" parentId="{BE8F9B6B-A02E-4A11-A4A1-60237ED662D9}">
    <text>REPRISE EN FORCE</text>
  </threadedComment>
  <threadedComment ref="AI137" dT="2024-03-25T12:15:45.54" personId="{C20833D7-5DE2-4E82-B429-63A06E6D1EA0}" id="{E08A40DD-35BA-4560-A551-C5D82EC7B7EC}">
    <text>7 JC HRM OK</text>
  </threadedComment>
  <threadedComment ref="K139" dT="2024-03-13T08:02:05.66" personId="{C20833D7-5DE2-4E82-B429-63A06E6D1EA0}" id="{103F20FD-6E3E-4F73-8451-91E45D509C53}">
    <text>7.60 Réc HRM OK</text>
  </threadedComment>
  <threadedComment ref="X139" dT="2024-04-10T06:51:59.11" personId="{1D4E5FD9-AD70-4D51-9D0D-3307C388B641}" id="{853F7075-FDB8-4752-BC3B-6155A965E530}">
    <text>Marche Gileppe OK</text>
  </threadedComment>
  <threadedComment ref="Y139" dT="2024-01-08T07:14:32.78" personId="{C20833D7-5DE2-4E82-B429-63A06E6D1EA0}" id="{9DD421FA-1109-4DE6-B381-88D07478BD30}">
    <text>2 JC HRM ??</text>
  </threadedComment>
  <threadedComment ref="Y139" dT="2024-01-11T08:51:05.77" personId="{1D4E5FD9-AD70-4D51-9D0D-3307C388B641}" id="{E5614C5F-FD6E-47F3-8334-7F3C1E074D0B}" parentId="{9DD421FA-1109-4DE6-B381-88D07478BD30}">
    <text>HRM OK</text>
  </threadedComment>
  <threadedComment ref="W141" dT="2024-04-17T11:28:53.27" personId="{68E4EB75-2E06-4BF2-B8CC-A06705F02815}" id="{B51C01DC-C718-47D2-A173-D874109D76A0}">
    <text>Reprise en force OK</text>
  </threadedComment>
  <threadedComment ref="X141" dT="2024-04-10T06:51:59.11" personId="{1D4E5FD9-AD70-4D51-9D0D-3307C388B641}" id="{ED96D6DF-D10C-447D-A544-DCB411143313}">
    <text>Marche Gileppe OK</text>
  </threadedComment>
  <threadedComment ref="Y141" dT="2024-04-19T06:03:30.48" personId="{C20833D7-5DE2-4E82-B429-63A06E6D1EA0}" id="{54B457EA-D39F-444C-A8E5-0BB8CD6FEA4E}">
    <text>1 JC HRM OK</text>
  </threadedComment>
  <threadedComment ref="AD141" dT="2024-03-20T07:58:58.73" personId="{1D4E5FD9-AD70-4D51-9D0D-3307C388B641}" id="{DF36CFFA-F48B-4EB1-A033-C7B1E6D140AB}">
    <text>AMT à 08:00</text>
  </threadedComment>
  <threadedComment ref="AI141" dT="2024-04-29T07:45:07.84" personId="{1D4E5FD9-AD70-4D51-9D0D-3307C388B641}" id="{23C90FEF-F769-4BEB-8D9D-490A01E3921B}">
    <text>7 JC HRM OK</text>
  </threadedComment>
  <threadedComment ref="H142" dT="2024-04-02T06:40:26.09" personId="{C20833D7-5DE2-4E82-B429-63A06E6D1EA0}" id="{FB18C2DF-9AC9-4D03-9E3C-A3AEEBFC4353}">
    <text>1/2 JC HRM OK</text>
  </threadedComment>
  <threadedComment ref="P142" dT="2024-04-10T06:28:52.45" personId="{C20833D7-5DE2-4E82-B429-63A06E6D1EA0}" id="{50B6741C-2031-43A5-B0F3-F45ACA095C11}">
    <text>1/2 JC HRM OK</text>
  </threadedComment>
  <threadedComment ref="R142" dT="2024-04-12T06:41:20.19" personId="{C20833D7-5DE2-4E82-B429-63A06E6D1EA0}" id="{647BB990-3BAF-4EE1-820B-47A67C871309}">
    <text>3.50 Réc à 12:30 HRM OK</text>
  </threadedComment>
  <threadedComment ref="W142" dT="2024-04-18T05:22:27.11" personId="{C20833D7-5DE2-4E82-B429-63A06E6D1EA0}" id="{3906A395-F33E-479A-ADF0-9BF04A352E10}">
    <text>1/2 JC HRM OK</text>
  </threadedComment>
  <threadedComment ref="G144" dT="2023-10-17T07:36:09.45" personId="{1D4E5FD9-AD70-4D51-9D0D-3307C388B641}" id="{ADD4651C-ED61-41A3-A3CE-560FAEC5692D}">
    <text>Lundi de Pâques</text>
  </threadedComment>
  <threadedComment ref="U144" dT="2023-10-17T07:38:14.99" personId="{1D4E5FD9-AD70-4D51-9D0D-3307C388B641}" id="{EB049F57-7A56-4606-AD4D-1C8F6EB599DE}">
    <text>Anniversaire du ROI</text>
  </threadedComment>
  <threadedComment ref="Q145" dT="2024-04-11T06:43:14.86" personId="{C20833D7-5DE2-4E82-B429-63A06E6D1EA0}" id="{0C18AEFF-3632-4A0B-A7FD-A5C69204795C}">
    <text>1.00 Réc à 07:00 HRM OK</text>
  </threadedComment>
  <threadedComment ref="X145" dT="2024-04-18T06:25:57.18" personId="{C20833D7-5DE2-4E82-B429-63A06E6D1EA0}" id="{551E232A-401F-4717-A11D-A270BE488626}">
    <text>0.25 Réc à 07:00 HRM OK</text>
  </threadedComment>
  <threadedComment ref="Y145" dT="2024-04-19T06:06:45.85" personId="{C20833D7-5DE2-4E82-B429-63A06E6D1EA0}" id="{E5260749-C097-4A03-9250-EE26429FC135}">
    <text>0.50 Réc à 07:00 HRM NOk</text>
  </threadedComment>
  <threadedComment ref="Y145" dT="2024-04-24T07:37:50.68" personId="{1D4E5FD9-AD70-4D51-9D0D-3307C388B641}" id="{24066F64-D5D9-4864-90E2-EA4920F64BF1}" parentId="{E5260749-C097-4A03-9250-EE26429FC135}">
    <text>HRM OK</text>
  </threadedComment>
  <threadedComment ref="AB145" dT="2024-04-09T06:50:48.51" personId="{C20833D7-5DE2-4E82-B429-63A06E6D1EA0}" id="{0436F682-0B59-4635-9E75-B0C2D659555D}">
    <text>1 JC HRM OK</text>
  </threadedComment>
  <threadedComment ref="AE145" dT="2024-04-23T06:20:59.77" personId="{C20833D7-5DE2-4E82-B429-63A06E6D1EA0}" id="{E9F52AB2-5863-4AF6-8C39-DF03CA9E97CD}">
    <text>1 JC HRM OK</text>
  </threadedComment>
  <threadedComment ref="AF145" dT="2024-04-26T06:12:23.14" personId="{C20833D7-5DE2-4E82-B429-63A06E6D1EA0}" id="{555E2DD6-470D-409A-A814-D5ECA3E04F21}">
    <text>0.25 Réc à 07:00 HRM OK</text>
  </threadedComment>
  <threadedComment ref="AJ145" dT="2024-02-21T14:36:29.10" personId="{1D4E5FD9-AD70-4D51-9D0D-3307C388B641}" id="{6E18A06D-3A34-4D90-8CA5-51E271F0E0F9}">
    <text>Programme Instruction à 10:30</text>
  </threadedComment>
  <threadedComment ref="Q146" dT="2024-04-08T08:38:54.92" personId="{1D4E5FD9-AD70-4D51-9D0D-3307C388B641}" id="{EC5E8DA7-FE4B-40C4-85C1-994CECE140F7}">
    <text>0,50 HRM OK à 15:00</text>
  </threadedComment>
  <threadedComment ref="R146" dT="2024-04-12T11:02:56.17" personId="{C20833D7-5DE2-4E82-B429-63A06E6D1EA0}" id="{2EF14AD9-C403-43CF-B5FA-EDFC1D885E9C}">
    <text>0.50 Réc à 15:00 HRM OK</text>
  </threadedComment>
  <threadedComment ref="X146" dT="2024-04-18T06:26:32.18" personId="{C20833D7-5DE2-4E82-B429-63A06E6D1EA0}" id="{0B115411-605B-46F8-B9EA-057C124569D8}">
    <text>1.50 Réc à 14:00 HRM OK</text>
  </threadedComment>
  <threadedComment ref="AD146" dT="2024-04-12T11:01:58.72" personId="{C20833D7-5DE2-4E82-B429-63A06E6D1EA0}" id="{F634C735-ECF4-46BC-A5E0-F9ACA5929BEC}">
    <text>3.00 Réc à 12:30 HRM OK</text>
  </threadedComment>
  <threadedComment ref="J147" dT="2024-04-04T06:15:08.66" personId="{C20833D7-5DE2-4E82-B429-63A06E6D1EA0}" id="{595076AA-4FA3-42A0-AA5D-69C2F8F78045}">
    <text>0.50 Réc à 07:00 HRM OK</text>
  </threadedComment>
  <threadedComment ref="K147" dT="2024-04-05T05:54:38.08" personId="{C20833D7-5DE2-4E82-B429-63A06E6D1EA0}" id="{F789C835-F0F3-4714-AA80-EC83250C9CDB}">
    <text>0.50 Réc à 07:00 HRM OK</text>
  </threadedComment>
  <threadedComment ref="P147" dT="2024-04-09T06:50:48.51" personId="{C20833D7-5DE2-4E82-B429-63A06E6D1EA0}" id="{C23CCE43-2FEB-4E5C-8808-BEBA089F3E2F}">
    <text>1 JC HRM OK</text>
  </threadedComment>
  <threadedComment ref="V147" dT="2024-04-16T06:43:33.48" personId="{C20833D7-5DE2-4E82-B429-63A06E6D1EA0}" id="{99737C0F-E4B5-4B7A-831C-45E0D5EE545C}">
    <text>0.50 Réc à 07:00 HRM OK</text>
  </threadedComment>
  <threadedComment ref="W147" dT="2024-04-09T06:50:48.51" personId="{C20833D7-5DE2-4E82-B429-63A06E6D1EA0}" id="{C0D4E23A-6DEE-4857-BE58-FFFB8D86C644}">
    <text>1 JC HRM OK</text>
  </threadedComment>
  <threadedComment ref="AD147" dT="2024-04-09T06:50:48.51" personId="{C20833D7-5DE2-4E82-B429-63A06E6D1EA0}" id="{C96B1F9B-285C-4879-B8B6-D0AC9B7916FB}">
    <text>1 JC HRM OK</text>
  </threadedComment>
  <threadedComment ref="AE147" dT="2024-04-23T06:19:42.94" personId="{C20833D7-5DE2-4E82-B429-63A06E6D1EA0}" id="{AFE53806-5A2C-46B1-961C-7498B24D1398}">
    <text>0.50 Réc à 07:00 HRM OK</text>
  </threadedComment>
  <threadedComment ref="AI147" dT="2024-04-25T06:13:31.56" personId="{C20833D7-5DE2-4E82-B429-63A06E6D1EA0}" id="{2446ABB3-5DB3-4BC4-9E5D-198DB2A5E318}">
    <text>0.50 Réc à 07:00 HRM OK</text>
  </threadedComment>
  <threadedComment ref="I148" dT="2024-04-03T11:07:21.21" personId="{1D4E5FD9-AD70-4D51-9D0D-3307C388B641}" id="{0137AF37-CAF5-4041-8848-1340F72ACC8D}">
    <text>1,00 HRM OK à 14:30</text>
  </threadedComment>
  <threadedComment ref="V149" dT="2024-04-16T06:39:44.42" personId="{C20833D7-5DE2-4E82-B429-63A06E6D1EA0}" id="{731B8664-8248-4543-ACD9-A4DC7E038AB5}">
    <text>Attend le Médecin</text>
  </threadedComment>
  <threadedComment ref="X149" dT="2024-04-18T06:22:08.78" personId="{C20833D7-5DE2-4E82-B429-63A06E6D1EA0}" id="{8082BEAD-BC4B-4AFA-8A6C-8E04BE70B10C}">
    <text>Prolonger jusqu'au 14/05/24</text>
  </threadedComment>
  <threadedComment ref="H151" dT="2024-04-02T06:44:13.46" personId="{C20833D7-5DE2-4E82-B429-63A06E6D1EA0}" id="{C8E766E7-933B-4420-8C60-C35AD8D272D4}">
    <text>0.50 Réc à 11:30 HRM OK</text>
  </threadedComment>
  <threadedComment ref="N151" dT="2024-04-08T08:40:41.93" personId="{1D4E5FD9-AD70-4D51-9D0D-3307C388B641}" id="{1C46A2B7-750F-4D3E-9FD4-D87B97907432}">
    <text>0,50 HRM OK à 11:30</text>
  </threadedComment>
  <threadedComment ref="O151" dT="2024-04-09T06:49:28.09" personId="{C20833D7-5DE2-4E82-B429-63A06E6D1EA0}" id="{FD0C20D7-0E41-4139-9A56-182A3828ACFE}">
    <text>0.50 Réc à 11:30 HRM OK</text>
  </threadedComment>
  <threadedComment ref="P151" dT="2024-04-10T06:32:00.11" personId="{C20833D7-5DE2-4E82-B429-63A06E6D1EA0}" id="{372D7D11-7439-4742-B7AC-1C7E801D4FF8}">
    <text>0.50 Réc à 11:30 HRM OJK</text>
  </threadedComment>
  <threadedComment ref="P151" dT="2024-04-10T11:27:53.27" personId="{1D4E5FD9-AD70-4D51-9D0D-3307C388B641}" id="{53365A24-E0DC-467F-AD7A-4426E44DF8D6}" parentId="{372D7D11-7439-4742-B7AC-1C7E801D4FF8}">
    <text>+ 0,50 HRM OK à 12:30</text>
  </threadedComment>
  <threadedComment ref="Q151" dT="2024-04-11T06:41:08.70" personId="{C20833D7-5DE2-4E82-B429-63A06E6D1EA0}" id="{239CCE6E-AEEC-4C3F-8612-031DE6EC0275}">
    <text>0.50 Réc à 11:30 HRM OK</text>
  </threadedComment>
  <threadedComment ref="R151" dT="2024-04-11T06:41:39.95" personId="{C20833D7-5DE2-4E82-B429-63A06E6D1EA0}" id="{067BFFA0-1466-435A-8DF8-801F3363824D}">
    <text>2.40 Réc à 07:00 HRM OK</text>
  </threadedComment>
  <threadedComment ref="V151" dT="2024-04-16T11:33:38.44" personId="{C20833D7-5DE2-4E82-B429-63A06E6D1EA0}" id="{67E6F0E3-E6E9-4FA3-A6C4-53581803DA24}">
    <text>0.50 Réc à 11:30 HRM OK</text>
  </threadedComment>
  <threadedComment ref="W151" dT="2024-04-16T11:33:38.44" personId="{C20833D7-5DE2-4E82-B429-63A06E6D1EA0}" id="{17DEB2ED-FBA2-4ABF-9833-929136A2A7BB}">
    <text>0.50 Réc à 11:30 HRM OK +0.50 Réc à 12:30 HRM OK</text>
  </threadedComment>
  <threadedComment ref="X151" dT="2024-04-18T06:23:52.97" personId="{C20833D7-5DE2-4E82-B429-63A06E6D1EA0}" id="{3C235F52-F71C-495B-A49E-677F11169CC3}">
    <text>0.50 Réc à 11:30 HRM OK</text>
  </threadedComment>
  <threadedComment ref="Y151" dT="2024-04-19T06:07:20.53" personId="{C20833D7-5DE2-4E82-B429-63A06E6D1EA0}" id="{2A613D32-04E7-43E3-B6E0-4FEE43E7B0AB}">
    <text>0.33 Réc à 07:00 HRM OK</text>
  </threadedComment>
  <threadedComment ref="AB151" dT="2024-04-22T06:02:49.45" personId="{C20833D7-5DE2-4E82-B429-63A06E6D1EA0}" id="{2737FB9F-30DA-4B97-ABC9-C2B76AE1EEA0}">
    <text>0.50 Réc à 11:30 HRM OK</text>
  </threadedComment>
  <threadedComment ref="AC151" dT="2024-04-23T06:17:59.19" personId="{C20833D7-5DE2-4E82-B429-63A06E6D1EA0}" id="{A376D634-EB4D-4AF7-9FCC-7D0B1909BCD4}">
    <text>0.50 Réc à 11:30 HRM OK</text>
  </threadedComment>
  <threadedComment ref="AD151" dT="2024-03-20T07:58:58.73" personId="{1D4E5FD9-AD70-4D51-9D0D-3307C388B641}" id="{3CB09B46-0ABF-4885-9CBB-42B4312F9CA9}">
    <text>AMT à 08:10</text>
  </threadedComment>
  <threadedComment ref="AI151" dT="2024-04-29T06:32:53.44" personId="{C20833D7-5DE2-4E82-B429-63A06E6D1EA0}" id="{89673D98-3A6C-48C4-810F-06B1673E76BB}">
    <text>0.50 à 09:00 HRM OK + 0.50 à 11:30 HRM OK</text>
  </threadedComment>
  <threadedComment ref="AJ151" dT="2024-04-30T06:36:26.98" personId="{C20833D7-5DE2-4E82-B429-63A06E6D1EA0}" id="{CF8C6DE9-2BED-4D53-AD64-AD19E56E5850}">
    <text>0.75 Réc à 07:00 + 0.50 Réc à 11:30 HRM OK</text>
  </threadedComment>
  <threadedComment ref="V152" dT="2024-04-16T06:42:19.60" personId="{C20833D7-5DE2-4E82-B429-63A06E6D1EA0}" id="{EAA24256-9B86-4C00-A946-878BAEF0B863}">
    <text>0.33 Réc à 15:10 HRM OK</text>
  </threadedComment>
  <threadedComment ref="AC152" dT="2024-04-23T06:18:17.71" personId="{C20833D7-5DE2-4E82-B429-63A06E6D1EA0}" id="{44078D17-150B-43B2-BDA2-9B2B43A55FD2}">
    <text>0.25 Réc à 15:15 HRM OK</text>
  </threadedComment>
  <threadedComment ref="AD152" dT="2024-04-23T06:18:53.73" personId="{C20833D7-5DE2-4E82-B429-63A06E6D1EA0}" id="{A836196A-C02C-40F8-A5C3-F79A8C8D1AD0}">
    <text>1/2 JC HRM OK</text>
  </threadedComment>
  <threadedComment ref="AE152" dT="2024-04-25T06:12:25.78" personId="{C20833D7-5DE2-4E82-B429-63A06E6D1EA0}" id="{81754B82-0862-4E42-9CCF-CF0D9C2A4025}">
    <text>VS à 14:00 HRM OK
DOC NOK</text>
  </threadedComment>
  <threadedComment ref="AF152" dT="2024-04-23T06:18:53.73" personId="{C20833D7-5DE2-4E82-B429-63A06E6D1EA0}" id="{6D6F09AC-7E65-4DFA-B60B-EDB9C51D2A87}">
    <text>1/2 JC HRM OK</text>
  </threadedComment>
  <threadedComment ref="AJ152" dT="2024-04-30T11:22:58.36" personId="{C20833D7-5DE2-4E82-B429-63A06E6D1EA0}" id="{283DEBBB-B087-44D4-B916-5A1724DEC563}">
    <text>0.50 Réc à 12:30 HRM OK</text>
  </threadedComment>
  <threadedComment ref="V153" dT="2024-04-16T06:40:44.35" personId="{C20833D7-5DE2-4E82-B429-63A06E6D1EA0}" id="{DEA068BE-1962-4407-A9BB-7EEE56F26F9C}">
    <text>4 x1/2 JC HRM OK</text>
  </threadedComment>
  <threadedComment ref="AI153" dT="2024-03-11T09:12:21.56" personId="{1D4E5FD9-AD70-4D51-9D0D-3307C388B641}" id="{463ED1D2-6C4E-45EA-90B7-0F6921507C10}">
    <text>REPRISE EN FORCE à 100%</text>
  </threadedComment>
  <threadedComment ref="I155" dT="2024-04-03T11:08:07.98" personId="{1D4E5FD9-AD70-4D51-9D0D-3307C388B641}" id="{190F26F7-500F-4430-826E-E4C73D06254C}">
    <text>1,25 HRM OK à 09:45</text>
  </threadedComment>
  <threadedComment ref="V155" dT="2024-04-09T07:50:03.38" personId="{1D4E5FD9-AD70-4D51-9D0D-3307C388B641}" id="{FDD01F5E-FF8C-4558-88E1-CB65A5D71E2D}">
    <text>REPRISE EN FORCE</text>
  </threadedComment>
  <threadedComment ref="X155" dT="2024-04-10T06:51:59.11" personId="{1D4E5FD9-AD70-4D51-9D0D-3307C388B641}" id="{93C2A100-24EB-40AA-836F-5E48597F35C6}">
    <text>Marche Gileppe OK</text>
  </threadedComment>
  <threadedComment ref="H156" dT="2024-04-02T06:45:17.11" personId="{C20833D7-5DE2-4E82-B429-63A06E6D1EA0}" id="{3F08EDA7-1B8F-4D39-95DE-6F7E841FF065}">
    <text>1.00 Réc à 14:30 HRM OK</text>
  </threadedComment>
  <threadedComment ref="I156" dT="2024-04-03T11:07:44.76" personId="{1D4E5FD9-AD70-4D51-9D0D-3307C388B641}" id="{1FEDBE24-A490-4ED2-A09D-C5599B431C56}">
    <text>1/2 JC HRM OK</text>
  </threadedComment>
  <threadedComment ref="X156" dT="2024-04-18T06:24:47.70" personId="{C20833D7-5DE2-4E82-B429-63A06E6D1EA0}" id="{D8BAA2F0-DA01-4B88-985D-BD7B40432644}">
    <text>1.50 Réc à 14:00 HRM OK</text>
  </threadedComment>
  <threadedComment ref="AC156" dT="2024-04-23T11:36:48.57" personId="{C20833D7-5DE2-4E82-B429-63A06E6D1EA0}" id="{66F5FC81-4976-423F-A727-A7E02B90A7EC}">
    <text>1.50 Réc à 14:00 HRM OK</text>
  </threadedComment>
  <threadedComment ref="AF156" dT="2024-04-26T11:01:04.14" personId="{C20833D7-5DE2-4E82-B429-63A06E6D1EA0}" id="{53EDAF9F-0AB1-4472-915F-B9858F15408A}">
    <text>1.00 Réc à 14:30 HRM OK</text>
  </threadedComment>
  <threadedComment ref="AJ156" dT="2024-04-30T11:23:35.85" personId="{C20833D7-5DE2-4E82-B429-63A06E6D1EA0}" id="{6A621DA0-91C7-4B6A-B286-8CDD0A8A4343}">
    <text>1.00 Réc à 14:30 HRM OK</text>
  </threadedComment>
  <threadedComment ref="G158" dT="2023-10-17T07:36:09.45" personId="{1D4E5FD9-AD70-4D51-9D0D-3307C388B641}" id="{0BC29DF1-DDFB-476C-B811-60D5C0514AAD}">
    <text>Lundi de Pâques</text>
  </threadedComment>
  <threadedComment ref="U158" dT="2023-10-17T07:38:14.99" personId="{1D4E5FD9-AD70-4D51-9D0D-3307C388B641}" id="{5E23B2ED-DA69-4DCD-BC84-968CFDAF08FE}">
    <text>Anniversaire du ROI</text>
  </threadedComment>
  <threadedComment ref="R161" dT="2024-04-10T06:34:36.56" personId="{C20833D7-5DE2-4E82-B429-63A06E6D1EA0}" id="{37E8F63C-CAE9-44DF-927C-288A23356A4A}">
    <text>1 PVE HRM OK</text>
  </threadedComment>
  <threadedComment ref="Y161" dT="2024-04-19T06:18:07.38" personId="{C20833D7-5DE2-4E82-B429-63A06E6D1EA0}" id="{D4ADAECC-7342-41EB-99B3-D9724D00DACD}">
    <text>1 PVE HRM OK</text>
  </threadedComment>
  <threadedComment ref="AF161" dT="2024-04-25T06:39:00.90" personId="{C20833D7-5DE2-4E82-B429-63A06E6D1EA0}" id="{F141AA11-3551-49BF-B9CB-62822DD63A94}">
    <text>1 Jr PVE HRM OK</text>
  </threadedComment>
  <threadedComment ref="K162" dT="2024-04-05T06:38:13.88" personId="{C20833D7-5DE2-4E82-B429-63A06E6D1EA0}" id="{1D8CF40C-206E-408D-B245-9A59E5D13E1C}">
    <text>3.00 Réc HRM OK</text>
  </threadedComment>
  <threadedComment ref="J164" dT="2024-04-04T06:27:07.42" personId="{C20833D7-5DE2-4E82-B429-63A06E6D1EA0}" id="{7E905325-E9A5-4979-BC6D-DC7011704645}">
    <text>0.25 Réc à 15:15 HRM OK</text>
  </threadedComment>
  <threadedComment ref="K164" dT="2024-04-05T06:39:56.08" personId="{C20833D7-5DE2-4E82-B429-63A06E6D1EA0}" id="{17830691-424C-43E7-8377-44E21FB08A1F}">
    <text>0.50 Réc HRM OK</text>
  </threadedComment>
  <threadedComment ref="O164" dT="2024-04-09T07:07:37.76" personId="{C20833D7-5DE2-4E82-B429-63A06E6D1EA0}" id="{A5A32AB2-2F86-4D2F-AD58-7B5CA7D3C6DE}">
    <text>1/2 JC HRM OK</text>
  </threadedComment>
  <threadedComment ref="X164" dT="2024-04-18T06:18:08.04" personId="{C20833D7-5DE2-4E82-B429-63A06E6D1EA0}" id="{9F878068-FAC7-4A11-B193-442B4A2E5A6C}">
    <text>2.00 Réc à 13:30 HRM OK</text>
  </threadedComment>
  <threadedComment ref="AF164" dT="2024-04-26T10:50:13.57" personId="{C20833D7-5DE2-4E82-B429-63A06E6D1EA0}" id="{8B5E24FC-12EC-4184-AFDD-BB36336B5427}">
    <text>1.00 Réc à 14:30 HRM OK</text>
  </threadedComment>
  <threadedComment ref="AJ164" dT="2024-04-30T06:38:25.02" personId="{C20833D7-5DE2-4E82-B429-63A06E6D1EA0}" id="{CC929389-51F6-4803-AF1A-F57FF7E8497F}">
    <text>0.50 Réc à 15:00 HRM OK</text>
  </threadedComment>
  <threadedComment ref="N166" dT="2024-04-08T09:01:03.32" personId="{1D4E5FD9-AD70-4D51-9D0D-3307C388B641}" id="{F62D3171-47EF-4E7A-AE6D-1BB770954943}">
    <text>VS Dép à 13:00</text>
  </threadedComment>
  <threadedComment ref="O166" dT="2024-04-08T09:01:03.32" personId="{1D4E5FD9-AD70-4D51-9D0D-3307C388B641}" id="{095B29DA-CC51-4B23-9D24-192686BEDAA4}">
    <text>VS Dép à 13:00</text>
  </threadedComment>
  <threadedComment ref="P166" dT="2024-04-08T09:01:03.32" personId="{1D4E5FD9-AD70-4D51-9D0D-3307C388B641}" id="{CFA7717A-FDE9-4A7B-83ED-9E698D6F67A0}">
    <text>VS Dép à 13:00</text>
  </threadedComment>
  <threadedComment ref="V166" dT="2024-04-16T06:46:16.91" personId="{C20833D7-5DE2-4E82-B429-63A06E6D1EA0}" id="{1D892DA7-535F-485D-9E1C-6E60E775CF19}">
    <text>0.50 Réc à 15:30 HRM OK</text>
  </threadedComment>
  <threadedComment ref="W166" dT="2024-04-17T06:19:30.50" personId="{C20833D7-5DE2-4E82-B429-63A06E6D1EA0}" id="{41C8B7C1-8A33-4724-A750-0513CD382B01}">
    <text>VS à 13:00 HRM NOK</text>
  </threadedComment>
  <threadedComment ref="G168" dT="2023-10-17T07:36:09.45" personId="{1D4E5FD9-AD70-4D51-9D0D-3307C388B641}" id="{7C344482-B07A-4C4B-B2C7-CDCCA4CF4E3E}">
    <text>Lundi de Pâques</text>
  </threadedComment>
  <threadedComment ref="U168" dT="2023-10-17T07:38:14.99" personId="{1D4E5FD9-AD70-4D51-9D0D-3307C388B641}" id="{D01A6949-3201-4121-8A07-4E8B49BE47CB}">
    <text>Anniversaire du ROI</text>
  </threadedComment>
  <threadedComment ref="O169" dT="2024-04-09T09:21:08.10" personId="{1D4E5FD9-AD70-4D51-9D0D-3307C388B641}" id="{186E96BE-A490-4A6B-97AE-F4F1A91181CF}">
    <text>VS DOC OK</text>
  </threadedComment>
  <threadedComment ref="AE169" dT="2024-04-25T06:09:27.55" personId="{C20833D7-5DE2-4E82-B429-63A06E6D1EA0}" id="{DB31C8FC-7630-4403-84D5-86832E633A83}">
    <text>1 JC HRM OK</text>
  </threadedComment>
  <threadedComment ref="AF169" dT="2024-04-11T08:41:52.17" personId="{1D4E5FD9-AD70-4D51-9D0D-3307C388B641}" id="{D6FA5FB6-FE02-460A-A62E-67ACDAEB5AB5}">
    <text>5 J Epargne HRM OK</text>
  </threadedComment>
  <threadedComment ref="AD170" dT="2024-04-24T10:41:46.53" personId="{C20833D7-5DE2-4E82-B429-63A06E6D1EA0}" id="{CC9CBE70-FA72-47F9-BA81-927802AA0503}">
    <text>3.00 Réc HRM OK</text>
  </threadedComment>
  <threadedComment ref="AD171" dT="2024-04-24T06:57:57.29" personId="{C20833D7-5DE2-4E82-B429-63A06E6D1EA0}" id="{18B1F986-4A92-4C80-A87C-8AA25DF74714}">
    <text>7.60 Réc HRM OK</text>
  </threadedComment>
  <threadedComment ref="H172" dT="2024-04-02T11:00:47.50" personId="{1D4E5FD9-AD70-4D51-9D0D-3307C388B641}" id="{EF930E4C-0CBD-4A84-9248-12F5A05AB92A}">
    <text>2,00 HRM OK à 14:30</text>
  </threadedComment>
  <threadedComment ref="Y172" dT="2024-04-19T10:41:09.99" personId="{C20833D7-5DE2-4E82-B429-63A06E6D1EA0}" id="{BF20DD58-5EE4-448F-AB5E-B9FFFEDC997C}">
    <text>1/2 JC HRMK</text>
  </threadedComment>
  <threadedComment ref="X173" dT="2024-04-18T06:20:01.58" personId="{C20833D7-5DE2-4E82-B429-63A06E6D1EA0}" id="{967B7A18-C311-4487-B273-E62F865182E4}">
    <text>7.60 Réc HRM OK</text>
  </threadedComment>
  <threadedComment ref="I175" dT="2024-04-03T10:35:16.47" personId="{1D4E5FD9-AD70-4D51-9D0D-3307C388B641}" id="{70567807-3C5D-452C-8A62-B43ACA60880A}">
    <text>Changement Horaire OK</text>
  </threadedComment>
  <threadedComment ref="N175" dT="2024-04-08T09:02:34.44" personId="{1D4E5FD9-AD70-4D51-9D0D-3307C388B641}" id="{7F555F90-6975-4106-BE5F-F76F4E3CA850}">
    <text>3,00 HRM OK à 07:00</text>
  </threadedComment>
  <threadedComment ref="O175" dT="2024-04-03T09:33:56.10" personId="{1D4E5FD9-AD70-4D51-9D0D-3307C388B641}" id="{D84080AA-9E5A-4F5D-BFDA-817D6BE85905}">
    <text>Cours GT9820 à Evere</text>
  </threadedComment>
  <threadedComment ref="P175" dT="2024-04-10T11:09:36.22" personId="{1D4E5FD9-AD70-4D51-9D0D-3307C388B641}" id="{A84B38DC-F8CD-418C-8AFB-18860512EA1D}">
    <text>0,92 HRM OK à 07:00</text>
  </threadedComment>
  <threadedComment ref="R175" dT="2024-04-12T07:13:17.55" personId="{C20833D7-5DE2-4E82-B429-63A06E6D1EA0}" id="{DAAF9EDB-80EC-4E5D-BE26-9F5D7442FC1D}">
    <text>1 DS à cause D'Ops HRM OK</text>
  </threadedComment>
  <threadedComment ref="W175" dT="2024-04-17T06:06:57.66" personId="{C20833D7-5DE2-4E82-B429-63A06E6D1EA0}" id="{4D4BE260-1960-4403-8B9B-19DF95A2E643}">
    <text>1 Dispense de service HRM OK</text>
  </threadedComment>
  <threadedComment ref="I176" dT="2024-04-03T10:35:38.64" personId="{1D4E5FD9-AD70-4D51-9D0D-3307C388B641}" id="{2B23E77A-D0D3-458C-8042-50B8D51F4BD6}">
    <text>3,50 HRM OK à 12:00</text>
  </threadedComment>
  <threadedComment ref="J176" dT="2024-04-04T11:17:51.06" personId="{C20833D7-5DE2-4E82-B429-63A06E6D1EA0}" id="{54CF5554-AE0A-4105-B269-AE1564A67E79}">
    <text>Réc ?????</text>
  </threadedComment>
  <threadedComment ref="P176" dT="2024-04-10T11:07:40.68" personId="{1D4E5FD9-AD70-4D51-9D0D-3307C388B641}" id="{6221CA58-2E14-419C-BAF9-50392FE23688}">
    <text>3,00 HRM OK à 12:30</text>
  </threadedComment>
  <threadedComment ref="AJ178" dT="2024-04-30T06:40:37.92" personId="{C20833D7-5DE2-4E82-B429-63A06E6D1EA0}" id="{C75F60D3-7155-46BA-8D7C-E0C47B6556E0}">
    <text>1.00 Réc HRM OK</text>
  </threadedComment>
  <threadedComment ref="J179" dT="2024-04-04T06:30:35.19" personId="{C20833D7-5DE2-4E82-B429-63A06E6D1EA0}" id="{E12BABB1-3AD5-4E9A-9DDD-085BD05CB7DB}">
    <text>1 JC HRM OK</text>
  </threadedComment>
  <threadedComment ref="N179" dT="2024-04-04T06:31:11.86" personId="{C20833D7-5DE2-4E82-B429-63A06E6D1EA0}" id="{C866B0C4-B4BD-4E0C-8EAC-F6F341F81A21}">
    <text>1 PVE HRM OK</text>
  </threadedComment>
  <threadedComment ref="X179" dT="2024-04-10T06:51:59.11" personId="{1D4E5FD9-AD70-4D51-9D0D-3307C388B641}" id="{D40A1543-4A6B-401C-8B6E-2307D74809ED}">
    <text>Marche Gileppe OK</text>
  </threadedComment>
  <threadedComment ref="Y179" dT="2024-04-04T06:31:11.86" personId="{C20833D7-5DE2-4E82-B429-63A06E6D1EA0}" id="{F9F5CEB7-44BD-4243-BCA7-AFB35F6A59A3}">
    <text>1 PVE HRM OK</text>
  </threadedComment>
  <threadedComment ref="AE179" dT="2024-03-20T07:58:58.73" personId="{1D4E5FD9-AD70-4D51-9D0D-3307C388B641}" id="{0ACBF5D1-D378-4E00-B1BF-57C0B9FCCA82}">
    <text>AMT à 08:10</text>
  </threadedComment>
  <threadedComment ref="AF179" dT="2024-04-04T06:31:11.86" personId="{C20833D7-5DE2-4E82-B429-63A06E6D1EA0}" id="{A0A4B79A-4E4B-4C06-A9B8-69E698AB65E2}">
    <text>1 PVE HRM OK</text>
  </threadedComment>
  <threadedComment ref="AE180" dT="2024-04-25T11:40:21.96" personId="{C20833D7-5DE2-4E82-B429-63A06E6D1EA0}" id="{13A246AB-B588-47D3-861C-D9B694D38CFC}">
    <text>1/2 JC HRM OK</text>
  </threadedComment>
  <threadedComment ref="AI181" dT="2024-02-07T12:42:56.24" personId="{1D4E5FD9-AD70-4D51-9D0D-3307C388B641}" id="{1F6297B8-B13A-4B23-A913-98E5B40E1F54}">
    <text>7 JC HRM OK</text>
  </threadedComment>
  <threadedComment ref="V183" dT="2024-04-16T06:48:09.71" personId="{C20833D7-5DE2-4E82-B429-63A06E6D1EA0}" id="{A73306FD-F1F2-4A8D-98CA-6722CF2F61C6}">
    <text>7.60 Réc HRM OK</text>
  </threadedComment>
  <threadedComment ref="AF183" dT="2024-04-26T06:07:37.51" personId="{C20833D7-5DE2-4E82-B429-63A06E6D1EA0}" id="{2AC86278-9AC9-4DAC-A68A-7BDAD06187BA}">
    <text>1 DS Dépt HRM OK</text>
  </threadedComment>
  <threadedComment ref="J185" dT="2024-04-08T12:44:23.69" personId="{1D4E5FD9-AD70-4D51-9D0D-3307C388B641}" id="{3CBA9341-DD84-4F97-B435-D2C0220BE8A9}">
    <text>VS Journée + DOC OK</text>
  </threadedComment>
  <threadedComment ref="W185" dT="2024-04-17T06:07:54.74" personId="{C20833D7-5DE2-4E82-B429-63A06E6D1EA0}" id="{422D338E-EAB7-4B74-85E5-143A6C2928B9}">
    <text>1 JC HRM NOK</text>
  </threadedComment>
  <threadedComment ref="Y185" dT="2024-04-19T10:43:45.85" personId="{C20833D7-5DE2-4E82-B429-63A06E6D1EA0}" id="{DD0A84AF-A5E2-453D-A39D-743E59A6B921}">
    <text>HRM NOK</text>
  </threadedComment>
  <threadedComment ref="Y185" dT="2024-04-24T07:42:24.08" personId="{1D4E5FD9-AD70-4D51-9D0D-3307C388B641}" id="{855005A8-5002-4F98-8E83-22E4EE610AFC}" parentId="{DD0A84AF-A5E2-453D-A39D-743E59A6B921}">
    <text>HRM OK</text>
  </threadedComment>
  <threadedComment ref="AD185" dT="2024-03-20T07:58:58.73" personId="{1D4E5FD9-AD70-4D51-9D0D-3307C388B641}" id="{7B7AAB53-7CC4-4233-B453-A571A0B40BD8}">
    <text>AMT à 08:40</text>
  </threadedComment>
  <threadedComment ref="AE185" dT="2024-04-25T06:09:27.55" personId="{C20833D7-5DE2-4E82-B429-63A06E6D1EA0}" id="{0CF9AFF2-3072-4724-860A-9BB37A639825}">
    <text>4 JC HRM OK</text>
  </threadedComment>
  <threadedComment ref="V186" dT="2024-04-19T10:42:45.59" personId="{C20833D7-5DE2-4E82-B429-63A06E6D1EA0}" id="{5C4D7A85-EEAF-47B9-8154-40EB70BCCC7B}">
    <text>1.00 Réc à 14:30 HRM OK</text>
  </threadedComment>
  <threadedComment ref="AB186" dT="2024-04-24T07:41:23.12" personId="{1D4E5FD9-AD70-4D51-9D0D-3307C388B641}" id="{C9E50A9D-B652-4A5E-8B1F-92FBC8349100}">
    <text>1,00 HRM OK à 14:30</text>
  </threadedComment>
  <threadedComment ref="AB186" dT="2024-04-29T07:57:03.54" personId="{1D4E5FD9-AD70-4D51-9D0D-3307C388B641}" id="{CCBCDA0D-E87B-4EDF-9233-2DBC1216806C}" parentId="{C9E50A9D-B652-4A5E-8B1F-92FBC8349100}">
    <text>1 JC HRM OK</text>
  </threadedComment>
  <threadedComment ref="AC186" dT="2024-04-24T07:41:23.12" personId="{1D4E5FD9-AD70-4D51-9D0D-3307C388B641}" id="{079B37E7-EF9A-4F05-BA84-ED3E91BE59B0}">
    <text>1,00 HRM OK à 14:30</text>
  </threadedComment>
  <threadedComment ref="I187" dT="2024-03-21T10:19:06.33" personId="{C20833D7-5DE2-4E82-B429-63A06E6D1EA0}" id="{C3F68109-D0C7-4D32-B966-18333732096F}">
    <text>Secouriste Zone 2</text>
  </threadedComment>
  <threadedComment ref="Q187" dT="2024-04-04T11:36:11.42" personId="{1D4E5FD9-AD70-4D51-9D0D-3307C388B641}" id="{E78D7B24-B2FD-4DE2-975C-F2FEAA70E2C7}">
    <text>Secouriste zone 2</text>
  </threadedComment>
  <threadedComment ref="R187" dT="2024-04-12T07:14:04.96" personId="{C20833D7-5DE2-4E82-B429-63A06E6D1EA0}" id="{B0A3CF70-8F99-46CA-8C7A-1A04F5A2DBBC}">
    <text>1 DS Dépt HRM OK</text>
  </threadedComment>
  <threadedComment ref="X187" dT="2024-04-04T11:36:11.42" personId="{1D4E5FD9-AD70-4D51-9D0D-3307C388B641}" id="{ED04779C-F6B0-45B9-A906-0E8E29B3E42E}">
    <text>Secouriste zone 2</text>
  </threadedComment>
  <threadedComment ref="AI187" dT="2024-04-30T11:49:35.36" personId="{1D4E5FD9-AD70-4D51-9D0D-3307C388B641}" id="{7C0FDBCD-848F-4D6D-B610-A70E07D9B147}">
    <text>1 JC HRM OK</text>
  </threadedComment>
  <threadedComment ref="AJ187" dT="2024-05-02T05:43:05.32" personId="{C20833D7-5DE2-4E82-B429-63A06E6D1EA0}" id="{0CFBE68C-BAF1-4FF5-ABAF-2CC8E38C1AB0}">
    <text>1 JC HRM Ok</text>
  </threadedComment>
  <threadedComment ref="AF188" dT="2024-04-26T10:37:00.04" personId="{C20833D7-5DE2-4E82-B429-63A06E6D1EA0}" id="{9485B99E-DBE8-4723-8A25-3FD934E7FF16}">
    <text>3.50 Réc HRM OK</text>
  </threadedComment>
  <threadedComment ref="AJ189" dT="2024-02-21T14:36:29.10" personId="{1D4E5FD9-AD70-4D51-9D0D-3307C388B641}" id="{1623A831-4626-48B7-B4A8-E565D1863C55}">
    <text>Programme Instruction à 10:30</text>
  </threadedComment>
  <threadedComment ref="I191" dT="2024-04-02T06:48:30.70" personId="{C20833D7-5DE2-4E82-B429-63A06E6D1EA0}" id="{D2F04CC7-5C03-4915-8FA0-4570414BDAAA}">
    <text>1FDC HRM OK</text>
  </threadedComment>
  <threadedComment ref="R191" dT="2024-04-12T07:15:02.39" personId="{C20833D7-5DE2-4E82-B429-63A06E6D1EA0}" id="{327080A6-99B7-4367-9361-32EEFD1F5379}">
    <text>1 JC HRM NOK</text>
  </threadedComment>
  <threadedComment ref="R191" dT="2024-04-24T07:44:07.91" personId="{1D4E5FD9-AD70-4D51-9D0D-3307C388B641}" id="{4C338882-0309-4D82-ACD2-44E13EF64019}" parentId="{327080A6-99B7-4367-9361-32EEFD1F5379}">
    <text>HRM OK</text>
  </threadedComment>
  <threadedComment ref="AB191" dT="2024-04-22T06:20:19.44" personId="{C20833D7-5DE2-4E82-B429-63A06E6D1EA0}" id="{78308919-E773-4AF1-AFF2-6B46A4919D65}">
    <text>1 JC HRM OK</text>
  </threadedComment>
  <threadedComment ref="AI191" dT="2024-04-29T06:04:11.30" personId="{C20833D7-5DE2-4E82-B429-63A06E6D1EA0}" id="{F9217977-2CA6-430C-861D-522C2247E4DE}">
    <text>1 JC HRM OK</text>
  </threadedComment>
  <threadedComment ref="G194" dT="2023-10-17T07:36:09.45" personId="{1D4E5FD9-AD70-4D51-9D0D-3307C388B641}" id="{975A3FB2-1612-4353-A103-1D07CDCB8587}">
    <text>Lundi de Pâques</text>
  </threadedComment>
  <threadedComment ref="U194" dT="2023-10-17T07:38:14.99" personId="{1D4E5FD9-AD70-4D51-9D0D-3307C388B641}" id="{BCC7042C-137B-4198-A47A-7BBBDEAEA4AE}">
    <text>Anniversaire du ROI</text>
  </threadedComment>
  <threadedComment ref="H195" dT="2024-02-28T09:16:23.31" personId="{1D4E5FD9-AD70-4D51-9D0D-3307C388B641}" id="{75A5D050-E8EE-4C4E-8EC4-C85575CB37DB}">
    <text>REPRISE EN FORCE</text>
  </threadedComment>
  <threadedComment ref="V195" dT="2024-04-08T06:15:52.63" personId="{1D4E5FD9-AD70-4D51-9D0D-3307C388B641}" id="{6E841546-F5C2-480A-8010-0F75936A0BBC}">
    <text>REPRISE EN FORCE</text>
  </threadedComment>
  <threadedComment ref="J196" dT="2024-04-04T12:27:27.07" personId="{1D4E5FD9-AD70-4D51-9D0D-3307C388B641}" id="{1A518B8B-F28E-4D90-8762-969406654DA5}">
    <text>2,00 HRM OK à 14:30</text>
  </threadedComment>
  <threadedComment ref="K196" dT="2024-04-05T11:27:39.06" personId="{1D4E5FD9-AD70-4D51-9D0D-3307C388B641}" id="{C2D86191-22CA-4D40-AB64-1DAF676ABC32}">
    <text>1,50 HRM OK à 15:00</text>
  </threadedComment>
  <threadedComment ref="Y196" dT="2024-04-19T06:10:08.80" personId="{C20833D7-5DE2-4E82-B429-63A06E6D1EA0}" id="{3FB541A5-3CF2-48FD-B522-B7EF9D03F9A7}">
    <text>4.00 Réc à 12:30 HRM OK</text>
  </threadedComment>
  <threadedComment ref="N197" dT="2024-04-08T06:16:40.70" personId="{1D4E5FD9-AD70-4D51-9D0D-3307C388B641}" id="{0E4F81B9-2C31-4F09-B541-35D612E46EEC}">
    <text>7,60 HRM OK</text>
  </threadedComment>
  <threadedComment ref="AI197" dT="2024-04-29T06:30:02.32" personId="{C20833D7-5DE2-4E82-B429-63A06E6D1EA0}" id="{AA602F94-FC76-45C1-8B52-4E3E8C315DC4}">
    <text>1 Dsq Dépt HRM OK</text>
  </threadedComment>
  <threadedComment ref="R199" dT="2024-04-09T12:05:20.48" personId="{1D4E5FD9-AD70-4D51-9D0D-3307C388B641}" id="{A619BAAB-3F76-4ADD-A698-EFE43C1741F9}">
    <text>1 JC HRM OK</text>
  </threadedComment>
  <threadedComment ref="G202" dT="2023-10-17T07:36:09.45" personId="{1D4E5FD9-AD70-4D51-9D0D-3307C388B641}" id="{9AC1CDDA-584C-494F-8FB8-E72315D8E423}">
    <text>Lundi de Pâques</text>
  </threadedComment>
  <threadedComment ref="U202" dT="2023-10-17T07:38:14.99" personId="{1D4E5FD9-AD70-4D51-9D0D-3307C388B641}" id="{EC82A4DC-1F8A-4E86-B949-1E2C22C6479C}">
    <text>Anniversaire du ROI</text>
  </threadedComment>
  <threadedComment ref="X203" dT="2024-04-10T06:51:59.11" personId="{1D4E5FD9-AD70-4D51-9D0D-3307C388B641}" id="{6B8C8B3C-E9AB-4E90-BF33-EB8F48CAAD36}">
    <text>Marche Gileppe OK</text>
  </threadedComment>
  <threadedComment ref="I204" dT="2024-04-03T10:48:01.76" personId="{1D4E5FD9-AD70-4D51-9D0D-3307C388B641}" id="{A9EC53C5-20A4-4715-8315-E233663321CD}">
    <text xml:space="preserve">Mission inspection </text>
  </threadedComment>
  <threadedComment ref="N204" dT="2024-04-08T11:18:35.76" personId="{1D4E5FD9-AD70-4D51-9D0D-3307C388B641}" id="{564FCD1E-7738-418F-81F2-51B96AB2E7A3}">
    <text>0,25 HRM OK à 15:45</text>
  </threadedComment>
  <threadedComment ref="O204" dT="2024-04-09T11:43:56.03" personId="{1D4E5FD9-AD70-4D51-9D0D-3307C388B641}" id="{8F294D02-A4C1-48B8-B883-81D104AD0AB3}">
    <text>Mission Reunion LEP à Evere</text>
  </threadedComment>
  <threadedComment ref="R204" dT="2024-04-12T10:55:49.93" personId="{C20833D7-5DE2-4E82-B429-63A06E6D1EA0}" id="{76FE3645-41C1-4BF0-92F1-757CE7714380}">
    <text>3.50 Réc à 12:30 HRM OK</text>
  </threadedComment>
  <threadedComment ref="Y204" dT="2024-04-19T10:46:41.95" personId="{C20833D7-5DE2-4E82-B429-63A06E6D1EA0}" id="{BE07DEB3-CA7B-4AE4-AE1C-BCE8FF2874CE}">
    <text>3.00 Réc à 13:00 HRM OK</text>
  </threadedComment>
  <threadedComment ref="H205" dT="2024-03-27T10:14:58.57" personId="{C20833D7-5DE2-4E82-B429-63A06E6D1EA0}" id="{92967005-9429-4074-8D45-B8BBA8C121AD}">
    <text>Reprise en force</text>
  </threadedComment>
  <threadedComment ref="X205" dT="2024-04-17T11:29:36.05" personId="{68E4EB75-2E06-4BF2-B8CC-A06705F02815}" id="{0CAE4CB2-402F-40A7-87D3-7195347BB4BE}">
    <text>Reprise en force</text>
  </threadedComment>
  <threadedComment ref="AF205" dT="2024-04-26T06:39:46.44" personId="{C20833D7-5DE2-4E82-B429-63A06E6D1EA0}" id="{94808A0A-15FF-4332-8F24-3AFE12095DBE}">
    <text>1 DS Dépt HRM OK</text>
  </threadedComment>
  <threadedComment ref="AI205" dT="2024-04-29T06:23:00.81" personId="{C20833D7-5DE2-4E82-B429-63A06E6D1EA0}" id="{9646B7F8-7CC3-478F-B34C-3FB88F7988E1}">
    <text>7.60 Réc HRM OK</text>
  </threadedComment>
  <threadedComment ref="AJ205" dT="2024-04-30T07:05:51.28" personId="{C20833D7-5DE2-4E82-B429-63A06E6D1EA0}" id="{1D6552D0-AD2C-43AE-80DC-F07D06387199}">
    <text>0.75 Réc à 07:30 HRM OK</text>
  </threadedComment>
  <threadedComment ref="Y206" dT="2024-04-19T10:48:10.72" personId="{C20833D7-5DE2-4E82-B429-63A06E6D1EA0}" id="{ADE78C98-AA11-4B01-868E-DEF4A658FEB4}">
    <text>2.00 Réc à 14:00 HRM OK</text>
  </threadedComment>
  <threadedComment ref="N207" dT="2024-04-08T06:21:58.38" personId="{1D4E5FD9-AD70-4D51-9D0D-3307C388B641}" id="{329CB81A-2FB6-41E8-AAC9-7AB310ACF2E2}">
    <text>Mission MEF</text>
  </threadedComment>
  <threadedComment ref="R207" dT="2024-04-09T12:02:14.68" personId="{1D4E5FD9-AD70-4D51-9D0D-3307C388B641}" id="{BCB29FEF-F3CD-4524-B77F-F28EDFDCD797}">
    <text>7,60 HRM OK</text>
  </threadedComment>
  <threadedComment ref="X207" dT="2024-04-10T06:51:59.11" personId="{1D4E5FD9-AD70-4D51-9D0D-3307C388B641}" id="{9F16508D-34E9-42C8-9682-30E103D82073}">
    <text>Marche Gileppe OK</text>
  </threadedComment>
  <threadedComment ref="Y207" dT="2024-04-09T12:02:14.68" personId="{1D4E5FD9-AD70-4D51-9D0D-3307C388B641}" id="{9BF54B67-880E-47C2-962F-644A12AE22FE}">
    <text>7,60 HRM OK</text>
  </threadedComment>
  <threadedComment ref="AF207" dT="2024-04-25T13:07:56.62" personId="{C20833D7-5DE2-4E82-B429-63A06E6D1EA0}" id="{DD3C46A4-4EEB-4837-AAB2-7EF08B4E5E26}">
    <text>1 JC HRM OK</text>
  </threadedComment>
  <threadedComment ref="AI207" dT="2024-04-29T06:25:10.66" personId="{C20833D7-5DE2-4E82-B429-63A06E6D1EA0}" id="{EBBA199C-7F83-4701-8A0F-A9D2B97C14D8}">
    <text>7 JC HRM OK</text>
  </threadedComment>
  <threadedComment ref="K208" dT="2024-04-05T11:24:53.98" personId="{1D4E5FD9-AD70-4D51-9D0D-3307C388B641}" id="{89619F14-27EF-438E-A573-A55BABF7F099}">
    <text>3,00 HRM OK à 12:30</text>
  </threadedComment>
  <threadedComment ref="AI209" dT="2024-01-03T09:12:00.34" personId="{68E4EB75-2E06-4BF2-B8CC-A06705F02815}" id="{0A0B031D-4C46-40D9-B8D9-EE15F7A6204F}">
    <text>7 JC HRM OK</text>
  </threadedComment>
  <threadedComment ref="N210" dT="2024-04-08T11:19:05.38" personId="{1D4E5FD9-AD70-4D51-9D0D-3307C388B641}" id="{1B69CEF2-76A5-40C8-9549-5DC074BF1B93}">
    <text>3,00 HRM OK à 13:30</text>
  </threadedComment>
  <threadedComment ref="V210" dT="2024-04-16T10:27:30.78" personId="{C20833D7-5DE2-4E82-B429-63A06E6D1EA0}" id="{A74AA524-A589-4A25-ADCE-F9443FCFEAF5}">
    <text>2.50 Réc à 14:00 HRM OK</text>
  </threadedComment>
  <threadedComment ref="X211" dT="2024-04-10T06:51:59.11" personId="{1D4E5FD9-AD70-4D51-9D0D-3307C388B641}" id="{AC9971AE-1EF2-4423-B97B-AFC9AED8A2F2}">
    <text>Marche Gileppe OK</text>
  </threadedComment>
  <threadedComment ref="K212" dT="2024-04-05T11:19:46.55" personId="{1D4E5FD9-AD70-4D51-9D0D-3307C388B641}" id="{2DC94626-4252-4DB3-A514-5205A544DFC1}">
    <text>1,00 HRM OK à 14:30</text>
  </threadedComment>
  <threadedComment ref="AF212" dT="2024-04-26T11:51:02.55" personId="{68E4EB75-2E06-4BF2-B8CC-A06705F02815}" id="{FC14EA5E-879B-4258-AB9E-7C423E89421A}">
    <text>3,00 rec HRM OK</text>
  </threadedComment>
  <threadedComment ref="AJ212" dT="2024-04-30T11:43:38.36" personId="{C20833D7-5DE2-4E82-B429-63A06E6D1EA0}" id="{D9AF388D-CAC1-4198-9D6E-2C0C1CA40DBC}">
    <text>1.00 Réc à 14:30 HRM OK</text>
  </threadedComment>
  <threadedComment ref="I213" dT="2024-04-02T08:14:32.39" personId="{1D4E5FD9-AD70-4D51-9D0D-3307C388B641}" id="{5C1708E1-71ED-49B3-9E06-23791F624CD3}">
    <text>REPRISE EN FORCE</text>
  </threadedComment>
  <threadedComment ref="AD213" dT="2024-04-24T06:54:22.66" personId="{C20833D7-5DE2-4E82-B429-63A06E6D1EA0}" id="{840AC3B2-9FA1-4612-9408-6A6C358AED7D}">
    <text>7.60 Réc HRM OK</text>
  </threadedComment>
  <threadedComment ref="AE213" dT="2024-04-25T06:37:29.44" personId="{C20833D7-5DE2-4E82-B429-63A06E6D1EA0}" id="{1A595675-C21A-4A8C-9D88-FFE85F018198}">
    <text>4 JC HRM OK</text>
  </threadedComment>
  <threadedComment ref="R215" dT="2024-04-12T06:46:08.45" personId="{C20833D7-5DE2-4E82-B429-63A06E6D1EA0}" id="{7D134016-0A84-45F4-9C2A-AF8C8AADC95E}">
    <text>1 JC HRM OK</text>
  </threadedComment>
  <threadedComment ref="W215" dT="2024-04-17T06:42:25.92" personId="{C20833D7-5DE2-4E82-B429-63A06E6D1EA0}" id="{A5171363-F861-4001-AEDD-00DD6149B042}">
    <text>2 Jr CC HRM OK
 DOC OK</text>
  </threadedComment>
  <threadedComment ref="AB215" dT="2024-04-05T11:20:47.97" personId="{1D4E5FD9-AD70-4D51-9D0D-3307C388B641}" id="{5114625E-EBF8-42B2-BF56-EA8E1427B7CD}">
    <text>7 JC HRM OK</text>
  </threadedComment>
  <threadedComment ref="I216" dT="2024-04-04T05:35:26.28" personId="{C20833D7-5DE2-4E82-B429-63A06E6D1EA0}" id="{D70DAB9C-9FF2-437D-A124-A590930ED125}">
    <text>1.00 Réc à 15:30 HRM OK</text>
  </threadedComment>
  <threadedComment ref="K216" dT="2024-04-05T11:19:28.74" personId="{1D4E5FD9-AD70-4D51-9D0D-3307C388B641}" id="{160E2426-4F1B-4C0A-A208-74FB0F0CCDF9}">
    <text>1,50 HRM OK à 15:00</text>
  </threadedComment>
  <threadedComment ref="Q216" dT="2024-04-11T12:02:58.65" personId="{C20833D7-5DE2-4E82-B429-63A06E6D1EA0}" id="{0AF1B08A-D4A3-4165-8FC8-21981FE97029}">
    <text>4.50 Réc HRM OK</text>
  </threadedComment>
  <threadedComment ref="I217" dT="2024-04-03T06:29:25.94" personId="{C20833D7-5DE2-4E82-B429-63A06E6D1EA0}" id="{BE76D448-55FE-4DEC-B306-7F410438DACC}">
    <text>2 JC HRM OK</text>
  </threadedComment>
  <threadedComment ref="K217" dT="2024-04-03T06:30:33.85" personId="{C20833D7-5DE2-4E82-B429-63A06E6D1EA0}" id="{0765F863-BF80-4196-84EC-363F72B2645C}">
    <text>Don de sang HRM OK
DOC NOK</text>
  </threadedComment>
  <threadedComment ref="K217" dT="2024-04-09T07:58:21.73" personId="{1D4E5FD9-AD70-4D51-9D0D-3307C388B641}" id="{175C1B9F-72E8-418E-96AD-7C9E42B1677A}" parentId="{0765F863-BF80-4196-84EC-363F72B2645C}">
    <text>DOC OK</text>
  </threadedComment>
  <threadedComment ref="N217" dT="2024-04-03T06:30:53.63" personId="{C20833D7-5DE2-4E82-B429-63A06E6D1EA0}" id="{1EEA773F-C644-49C9-BACF-3B57CB1DC127}">
    <text>1 JC HRM OK</text>
  </threadedComment>
  <threadedComment ref="X217" dT="2024-04-10T06:51:59.11" personId="{1D4E5FD9-AD70-4D51-9D0D-3307C388B641}" id="{EAB5434F-D655-4351-95D3-15896171249E}">
    <text>Marche Gileppe OK</text>
  </threadedComment>
  <threadedComment ref="Y217" dT="2024-04-19T06:13:18.65" personId="{C20833D7-5DE2-4E82-B429-63A06E6D1EA0}" id="{426211DC-E71E-4A94-8783-F68FED32116D}">
    <text>1 DS Dépt HRM OK</text>
  </threadedComment>
  <threadedComment ref="P218" dT="2024-04-03T06:32:02.77" personId="{C20833D7-5DE2-4E82-B429-63A06E6D1EA0}" id="{59A5EBD4-9063-400A-A47E-4D4C0A6E6B55}">
    <text>3.00 Réc à 12:30 HRM OK</text>
  </threadedComment>
  <threadedComment ref="W218" dT="2024-04-08T06:25:39.30" personId="{1D4E5FD9-AD70-4D51-9D0D-3307C388B641}" id="{DB9F347C-34F9-43CB-ABE2-C2A7B15408A0}">
    <text>3,00 HRM OK à 12:30</text>
  </threadedComment>
  <threadedComment ref="AF218" dT="2024-04-08T06:24:47.47" personId="{1D4E5FD9-AD70-4D51-9D0D-3307C388B641}" id="{D1AD31B5-CF73-4F41-969D-75FFD46B8A66}">
    <text>2,50 HRM OK à 13:00</text>
  </threadedComment>
  <threadedComment ref="V219" dT="2024-04-09T12:06:03.34" personId="{1D4E5FD9-AD70-4D51-9D0D-3307C388B641}" id="{57FC46C8-D1CA-4D13-8E24-753C185AC452}">
    <text>4 JC HRM OK</text>
  </threadedComment>
  <threadedComment ref="H221" dT="2024-04-02T06:53:17.31" personId="{C20833D7-5DE2-4E82-B429-63A06E6D1EA0}" id="{D1CF0BA9-1CF1-427E-A089-EA561D300F4D}">
    <text>1 JC HRM OK</text>
  </threadedComment>
  <threadedComment ref="AI221" dT="2024-04-09T11:44:28.52" personId="{1D4E5FD9-AD70-4D51-9D0D-3307C388B641}" id="{8A2DBC27-E06A-4282-9145-3625F9E20FE8}">
    <text>REPRISE EN FORCE</text>
  </threadedComment>
  <threadedComment ref="K222" dT="2024-04-05T11:21:52.73" personId="{1D4E5FD9-AD70-4D51-9D0D-3307C388B641}" id="{A0103373-AE30-4E9B-A0A4-843C709FD18D}">
    <text>2,50 HRM OK à 13:30</text>
  </threadedComment>
  <threadedComment ref="X223" dT="2024-04-10T06:51:59.11" personId="{1D4E5FD9-AD70-4D51-9D0D-3307C388B641}" id="{A1938C6B-EC9A-49FF-870B-772CBDED836C}">
    <text>Marche Gileppe OK</text>
  </threadedComment>
  <threadedComment ref="AD223" dT="2024-03-20T07:58:58.73" personId="{1D4E5FD9-AD70-4D51-9D0D-3307C388B641}" id="{B5239DF5-0982-450D-BC31-19174C1DDC85}">
    <text>AMT à 08:20</text>
  </threadedComment>
  <threadedComment ref="Q224" dT="2024-04-11T12:03:39.47" personId="{C20833D7-5DE2-4E82-B429-63A06E6D1EA0}" id="{E4A21E15-E6EB-49CD-ABC9-A2260DE275DD}">
    <text>2.33 Réc HRM OK</text>
  </threadedComment>
  <threadedComment ref="W224" dT="2024-04-18T05:29:55.63" personId="{C20833D7-5DE2-4E82-B429-63A06E6D1EA0}" id="{B6ACB76A-2B66-41B8-A7B5-E9933A406295}">
    <text>1.00 Réc à 14:30 HRM OK</text>
  </threadedComment>
  <threadedComment ref="AC224" dT="2024-04-22T12:22:16.95" personId="{C20833D7-5DE2-4E82-B429-63A06E6D1EA0}" id="{C4555CEB-1188-4AA7-B27A-602FF4CF7F45}">
    <text>Cours lutte incendie</text>
  </threadedComment>
  <threadedComment ref="J225" dT="2024-04-04T06:38:26.98" personId="{C20833D7-5DE2-4E82-B429-63A06E6D1EA0}" id="{B76B1956-9884-48D7-ACFE-24CBA8CFE2F8}">
    <text>Disp de Sv act de Fmn non Fed</text>
  </threadedComment>
  <threadedComment ref="O225" dT="2024-04-09T11:44:44.32" personId="{1D4E5FD9-AD70-4D51-9D0D-3307C388B641}" id="{558A953B-9E7E-4EA7-AC78-43977B9CF712}">
    <text>1,00 HRM OK à 08:00</text>
  </threadedComment>
  <threadedComment ref="X225" dT="2024-04-10T06:51:59.11" personId="{1D4E5FD9-AD70-4D51-9D0D-3307C388B641}" id="{A8DF2E9B-BD34-4AA2-9B1E-E9CB542F92C3}">
    <text>Marche Gileppe OK</text>
  </threadedComment>
  <threadedComment ref="P226" dT="2024-04-10T11:04:06.03" personId="{1D4E5FD9-AD70-4D51-9D0D-3307C388B641}" id="{5EFC522E-B5BB-409F-94E5-905CD9167450}">
    <text>3,50 HRM OK à 13:00</text>
  </threadedComment>
  <threadedComment ref="W226" dT="2024-04-18T05:31:45.34" personId="{C20833D7-5DE2-4E82-B429-63A06E6D1EA0}" id="{71682E6A-37B9-48DB-BA49-1AF4DACE89A1}">
    <text>1.50 Réc à 15:00 HRM OK</text>
  </threadedComment>
  <threadedComment ref="Y226" dT="2024-04-19T10:49:52.60" personId="{C20833D7-5DE2-4E82-B429-63A06E6D1EA0}" id="{C710E61B-D74D-4A31-B438-E2247EDFE57B}">
    <text>1/2 JC HRM OK</text>
  </threadedComment>
  <threadedComment ref="I227" dT="2024-04-03T06:34:34.28" personId="{C20833D7-5DE2-4E82-B429-63A06E6D1EA0}" id="{D6CC18DB-7648-4212-9B9A-7610231F4C92}">
    <text>1 CS HRM NOK</text>
  </threadedComment>
  <threadedComment ref="I227" dT="2024-04-03T07:28:52.65" personId="{1D4E5FD9-AD70-4D51-9D0D-3307C388B641}" id="{9424F189-B0B8-4240-91CC-73A3B9366537}" parentId="{D6CC18DB-7648-4212-9B9A-7610231F4C92}">
    <text>HRM OK</text>
  </threadedComment>
  <threadedComment ref="R227" dT="2024-04-12T06:47:21.68" personId="{C20833D7-5DE2-4E82-B429-63A06E6D1EA0}" id="{36482715-754A-48A9-8DF8-3D6595CD1E73}">
    <text>1 CS HRM OK</text>
  </threadedComment>
  <threadedComment ref="W227" dT="2024-04-17T06:42:25.92" personId="{C20833D7-5DE2-4E82-B429-63A06E6D1EA0}" id="{84BE0B49-9454-4DC4-8821-F1C6F9B84FA9}">
    <text>1 CC HRM OK</text>
  </threadedComment>
  <threadedComment ref="X227" dT="2024-04-10T06:51:59.11" personId="{1D4E5FD9-AD70-4D51-9D0D-3307C388B641}" id="{2A390031-4B5B-4F95-9588-86C749A1E67D}">
    <text>Marche Gileppe OK</text>
  </threadedComment>
  <threadedComment ref="AC228" dT="2024-04-23T06:11:46.77" personId="{C20833D7-5DE2-4E82-B429-63A06E6D1EA0}" id="{F5282224-2EC2-42E8-AA57-49CAB2E0A23B}">
    <text>1.00 Réc à 14:30 HRM OK</text>
  </threadedComment>
  <threadedComment ref="AI228" dT="2024-04-29T11:12:03.86" personId="{C20833D7-5DE2-4E82-B429-63A06E6D1EA0}" id="{9AC136DF-6100-45D4-AB99-E78236BB5EAE}">
    <text>0.50 Réc à 15:00 HRM OK</text>
  </threadedComment>
  <threadedComment ref="AJ228" dT="2024-04-29T11:12:33.15" personId="{C20833D7-5DE2-4E82-B429-63A06E6D1EA0}" id="{8E369D8F-33AF-457C-97D6-C4D8A9A67F6A}">
    <text>3.50  Réc HRM OK</text>
  </threadedComment>
  <threadedComment ref="AB229" dT="2024-04-22T06:54:58.98" personId="{C20833D7-5DE2-4E82-B429-63A06E6D1EA0}" id="{EF66CED8-7979-4A0B-85F6-F8F93A270372}">
    <text>1 JC HRM OK</text>
  </threadedComment>
  <threadedComment ref="AI229" dT="2024-04-29T06:26:27.57" personId="{C20833D7-5DE2-4E82-B429-63A06E6D1EA0}" id="{6704C5B1-17DD-468C-8098-F2459623C2F0}">
    <text>2 JC HRM OK</text>
  </threadedComment>
  <threadedComment ref="P231" dT="2024-04-09T12:08:11.36" personId="{1D4E5FD9-AD70-4D51-9D0D-3307C388B641}" id="{E0906060-BE88-44A9-8D85-FE93C6EE8A7E}">
    <text>22,80 HRM OK</text>
  </threadedComment>
  <threadedComment ref="AF232" dT="2024-04-26T11:52:07.09" personId="{68E4EB75-2E06-4BF2-B8CC-A06705F02815}" id="{570A7B61-E41C-4906-AA50-371C1BAAC0FB}">
    <text>3,00 rec HRM OK</text>
  </threadedComment>
  <threadedComment ref="P234" dT="2024-04-10T11:04:42.68" personId="{1D4E5FD9-AD70-4D51-9D0D-3307C388B641}" id="{1D4088C4-299B-428E-BF06-A3EE10EFE02D}">
    <text>3,00 HRM OK à 12:30</text>
  </threadedComment>
  <threadedComment ref="W235" dT="2024-04-17T06:43:47.43" personId="{C20833D7-5DE2-4E82-B429-63A06E6D1EA0}" id="{898A40A2-3C1F-4811-93BD-E12559BE97A2}">
    <text>2 JC HRM OK</text>
  </threadedComment>
  <threadedComment ref="AI235" dT="2024-04-29T06:28:22.12" personId="{C20833D7-5DE2-4E82-B429-63A06E6D1EA0}" id="{492012B9-DD32-4EAF-AAA0-45DADEEEE0B5}">
    <text>3.50 Réc à 07:00 HRM OK</text>
  </threadedComment>
  <threadedComment ref="I237" dT="2024-04-03T06:34:34.28" personId="{C20833D7-5DE2-4E82-B429-63A06E6D1EA0}" id="{D1F67EAF-596C-4023-9733-353C4CF16789}">
    <text>1 CS HRM OK</text>
  </threadedComment>
  <threadedComment ref="K237" dT="2024-04-05T06:44:16.17" personId="{C20833D7-5DE2-4E82-B429-63A06E6D1EA0}" id="{09B9628D-9B43-4BD4-B6B7-B7330BFA99D5}">
    <text>7.60 Réc HRM OK</text>
  </threadedComment>
  <threadedComment ref="O237" dT="2024-04-03T06:34:34.28" personId="{C20833D7-5DE2-4E82-B429-63A06E6D1EA0}" id="{BE38F0B0-D084-4396-AB67-674A2F1720D2}">
    <text>1 CS HRM OK</text>
  </threadedComment>
  <threadedComment ref="V237" dT="2024-04-16T06:51:39.16" personId="{C20833D7-5DE2-4E82-B429-63A06E6D1EA0}" id="{AE3D2B48-E319-4901-8268-8669053765E5}">
    <text>1 CS HRM OK</text>
  </threadedComment>
  <threadedComment ref="W237" dT="2024-04-18T05:30:50.85" personId="{C20833D7-5DE2-4E82-B429-63A06E6D1EA0}" id="{7A619C06-17F7-4862-B6D2-AE390476F6B9}">
    <text>0.50 Réc à 07:30 HRM OK</text>
  </threadedComment>
  <threadedComment ref="X237" dT="2024-04-16T06:51:39.16" personId="{C20833D7-5DE2-4E82-B429-63A06E6D1EA0}" id="{D7E2B098-A54E-4F8E-8724-EA418B6956AB}">
    <text>1 CS HRM OK</text>
  </threadedComment>
  <threadedComment ref="AF237" dT="2024-04-25T11:45:06.76" personId="{C20833D7-5DE2-4E82-B429-63A06E6D1EA0}" id="{AF72B939-64A9-42F6-B2CA-39C299CA6C66}">
    <text>1 CS HRM OK</text>
  </threadedComment>
  <threadedComment ref="AJ237" dT="2024-04-30T07:06:49.28" personId="{C20833D7-5DE2-4E82-B429-63A06E6D1EA0}" id="{A5EA6938-8F23-4CB3-B09E-6AC478A416F7}">
    <text>1.00 Réc à 07:30 HRM OK</text>
  </threadedComment>
  <threadedComment ref="AE238" dT="2024-04-25T11:44:44.86" personId="{C20833D7-5DE2-4E82-B429-63A06E6D1EA0}" id="{FF4B8B07-DFD1-437A-AE79-5BED7C136810}">
    <text>2.00 Réc à 14:00 HRM OK</text>
  </threadedComment>
  <threadedComment ref="X239" dT="2024-04-10T06:51:59.11" personId="{1D4E5FD9-AD70-4D51-9D0D-3307C388B641}" id="{2F52EA4E-4739-4ADF-B02C-D3C1021CC5E3}">
    <text>Marche Gileppe OK</text>
  </threadedComment>
  <threadedComment ref="R240" dT="2024-04-12T10:57:17.11" personId="{C20833D7-5DE2-4E82-B429-63A06E6D1EA0}" id="{7C617538-5E25-41FA-BF4C-6350A4FDFF94}">
    <text>6.00 Réc HRM OK</text>
  </threadedComment>
  <threadedComment ref="O241" dT="2024-04-09T06:56:44.24" personId="{C20833D7-5DE2-4E82-B429-63A06E6D1EA0}" id="{43D62268-56B8-4BBA-BCEB-B91D578DBC26}">
    <text>0.50 Réc à 07:30 HRM OK</text>
  </threadedComment>
  <threadedComment ref="R242" dT="2024-04-12T10:58:25.25" personId="{C20833D7-5DE2-4E82-B429-63A06E6D1EA0}" id="{8EBB1528-8164-46AC-B293-8BC52946AF34}">
    <text>0.50 Réc à 15:00 HRM OK</text>
  </threadedComment>
  <threadedComment ref="AF242" dT="2024-04-26T11:52:50.52" personId="{68E4EB75-2E06-4BF2-B8CC-A06705F02815}" id="{95662D40-A30B-4E11-8D33-D4C822E0ADF9}">
    <text>2,50 rec HRM OK</text>
  </threadedComment>
  <threadedComment ref="AI242" dT="2024-04-29T11:13:56.61" personId="{C20833D7-5DE2-4E82-B429-63A06E6D1EA0}" id="{2F3340B2-AABB-4345-BE4C-C1F7FC444597}">
    <text>2.50Réc à 13:00 HRM OK</text>
  </threadedComment>
  <threadedComment ref="X243" dT="2024-04-10T06:51:59.11" personId="{1D4E5FD9-AD70-4D51-9D0D-3307C388B641}" id="{B9120B5F-4CFF-4F3C-B5B1-A579778C42A8}">
    <text>Marche Gileppe OK</text>
  </threadedComment>
  <threadedComment ref="AI243" dT="2024-02-28T07:57:00.72" personId="{1D4E5FD9-AD70-4D51-9D0D-3307C388B641}" id="{5E905454-95C3-4435-B355-C925F79C50A5}">
    <text>15,20 HRM OK</text>
  </threadedComment>
  <threadedComment ref="AF244" dT="2024-04-26T11:58:09.79" personId="{68E4EB75-2E06-4BF2-B8CC-A06705F02815}" id="{503501CE-D1D1-4F3F-AA1F-F4D926070F9D}">
    <text>3,00 rec HRM OK</text>
  </threadedComment>
  <threadedComment ref="I245" dT="2024-04-03T06:33:43.39" personId="{C20833D7-5DE2-4E82-B429-63A06E6D1EA0}" id="{5FC8D7C7-2D63-4B96-B35C-EC8B53F08439}">
    <text>1 JC HRM OK</text>
  </threadedComment>
  <threadedComment ref="V245" dT="2024-04-04T11:35:08.50" personId="{1D4E5FD9-AD70-4D51-9D0D-3307C388B641}" id="{67FA420B-C2FC-41B8-91C5-559B74BAC0AA}">
    <text>Secouriste zone 2</text>
  </threadedComment>
  <threadedComment ref="AB245" dT="2024-04-22T09:43:18.17" personId="{C20833D7-5DE2-4E82-B429-63A06E6D1EA0}" id="{3664DD8E-1DCB-42A3-B4FC-6A8E98BBC986}">
    <text>Secouriste Zone 2</text>
  </threadedComment>
  <threadedComment ref="AE245" dT="2024-04-25T11:43:29.91" personId="{C20833D7-5DE2-4E82-B429-63A06E6D1EA0}" id="{1B01B872-F2CD-4E51-8605-B233F79993A0}">
    <text>1 JC HRM OK</text>
  </threadedComment>
  <threadedComment ref="AF245" dT="2024-04-26T06:41:42.53" personId="{C20833D7-5DE2-4E82-B429-63A06E6D1EA0}" id="{5E565305-75F2-455B-8DDD-D75F8E87BB1C}">
    <text>8 JC HRM OK</text>
  </threadedComment>
  <threadedComment ref="H246" dT="2024-04-02T11:02:35.44" personId="{1D4E5FD9-AD70-4D51-9D0D-3307C388B641}" id="{7BE576DE-6D26-44AD-BCEB-E4D1159E91D4}">
    <text>2,50 HRM OK à 13:00</text>
  </threadedComment>
  <threadedComment ref="W246" dT="2024-04-18T05:32:43.49" personId="{C20833D7-5DE2-4E82-B429-63A06E6D1EA0}" id="{ABBAE76C-4157-4962-B8C0-D136D97E1642}">
    <text>1/2 DS Dépt HRM OK</text>
  </threadedComment>
  <threadedComment ref="Y246" dT="2024-04-19T10:50:57.60" personId="{C20833D7-5DE2-4E82-B429-63A06E6D1EA0}" id="{44DABC35-563A-49E7-B59C-BB75087F2C39}">
    <text>3.00 Réc à 12:30 HRM OK</text>
  </threadedComment>
  <threadedComment ref="AD246" dT="2024-04-25T08:09:21.35" personId="{1D4E5FD9-AD70-4D51-9D0D-3307C388B641}" id="{692CCD44-4F8D-4C2F-8017-E8A4D0543BF9}">
    <text>1,25 HRM OK à 14:15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13" dT="2024-04-10T06:59:01.45" personId="{1D4E5FD9-AD70-4D51-9D0D-3307C388B641}" id="{AEE631CE-B639-4E11-9367-CC631704C5DA}">
    <text>Challenge Gailly</text>
  </threadedComment>
  <threadedComment ref="P13" dT="2023-10-17T07:41:31.36" personId="{1D4E5FD9-AD70-4D51-9D0D-3307C388B641}" id="{7C577806-63B3-46F1-A9A8-2F8D32B4C3B7}">
    <text>Compensation pont BOSA Validé</text>
  </threadedComment>
  <threadedComment ref="U13" dT="2024-04-29T12:13:49.88" personId="{1D4E5FD9-AD70-4D51-9D0D-3307C388B641}" id="{FEAE292F-C529-4452-9611-1C822808C6EB}">
    <text>Cross Challenge</text>
  </threadedComment>
  <threadedComment ref="V13" dT="2024-02-22T13:34:27.95" personId="{1D4E5FD9-AD70-4D51-9D0D-3307C388B641}" id="{818319A5-EECA-4E06-8CEA-0442C34924B9}">
    <text xml:space="preserve">EPS -  Séance PhEF Bn </text>
  </threadedComment>
  <threadedComment ref="W13" dT="2024-02-22T13:32:50.14" personId="{1D4E5FD9-AD70-4D51-9D0D-3307C388B641}" id="{15CED837-52FC-499C-8773-D301CBCFDEA8}">
    <text>EPS - Séance PhEF Natation</text>
  </threadedComment>
  <threadedComment ref="AC13" dT="2024-04-29T12:11:59.15" personId="{1D4E5FD9-AD70-4D51-9D0D-3307C388B641}" id="{570540EE-2205-4790-B520-A887B77F7F13}">
    <text>Marche des Forts par CC R&amp;A</text>
  </threadedComment>
  <threadedComment ref="AI13" dT="2024-05-23T08:55:53.71" personId="{1D4E5FD9-AD70-4D51-9D0D-3307C388B641}" id="{ECBA2E23-0A91-4042-A8B1-E72C9CB2FB22}">
    <text>Saff Day N°K00/044/24</text>
  </threadedComment>
  <threadedComment ref="AJ13" dT="2024-05-27T11:59:37.16" personId="{C20833D7-5DE2-4E82-B429-63A06E6D1EA0}" id="{56EAC6AB-ABE1-4CC3-AB18-F386951FD2E4}">
    <text xml:space="preserve">SAD </text>
  </threadedComment>
  <threadedComment ref="G20" dT="2023-10-17T07:39:51.92" personId="{1D4E5FD9-AD70-4D51-9D0D-3307C388B641}" id="{528BF752-AA36-4384-927B-9B02280FE007}">
    <text>Fête du Travail</text>
  </threadedComment>
  <threadedComment ref="O20" dT="2023-10-17T07:41:15.17" personId="{1D4E5FD9-AD70-4D51-9D0D-3307C388B641}" id="{30AAA76C-6844-434F-A615-2E60E13454A0}">
    <text>Ascension</text>
  </threadedComment>
  <threadedComment ref="P20" dT="2023-10-17T07:41:31.36" personId="{1D4E5FD9-AD70-4D51-9D0D-3307C388B641}" id="{2E387A04-D9E9-49DC-8F04-07E5A2E34D6B}">
    <text>Compensation pont BOSA Validé</text>
  </threadedComment>
  <threadedComment ref="Z20" dT="2023-10-17T07:42:25.56" personId="{1D4E5FD9-AD70-4D51-9D0D-3307C388B641}" id="{109570E9-B127-40F4-B259-2268EF0CA6BB}">
    <text>Lundi de Pentecôte</text>
  </threadedComment>
  <threadedComment ref="H21" dT="2024-04-03T09:10:21.43" personId="{1D4E5FD9-AD70-4D51-9D0D-3307C388B641}" id="{2E2F272A-54E6-4B3B-AAC8-0EF9E0C3818F}">
    <text>2 JC HRM OK</text>
  </threadedComment>
  <threadedComment ref="AJ21" dT="2024-05-28T07:22:33.52" personId="{1D4E5FD9-AD70-4D51-9D0D-3307C388B641}" id="{8246B22E-0A45-4616-A7B8-FD1A53BE9FFB}">
    <text>7,60 HRM OK</text>
  </threadedComment>
  <threadedComment ref="AA22" dT="2024-05-15T13:47:42.20" personId="{1D4E5FD9-AD70-4D51-9D0D-3307C388B641}" id="{BA14AABB-8543-40C8-90A1-B11501C5E856}">
    <text>VS à 14:30</text>
  </threadedComment>
  <threadedComment ref="H23" dT="2024-04-08T04:49:56.07" personId="{68E4EB75-2E06-4BF2-B8CC-A06705F02815}" id="{981B844D-4981-4D7D-A7FD-A186E0C04CD8}">
    <text>1 JC HRM OK</text>
  </threadedComment>
  <threadedComment ref="I23" dT="2024-04-08T04:50:07.45" personId="{68E4EB75-2E06-4BF2-B8CC-A06705F02815}" id="{DD514B79-6559-4F5B-AD58-09DE877868E3}">
    <text>7,6 Réc HRM OK</text>
  </threadedComment>
  <threadedComment ref="L23" dT="2024-04-26T11:43:58.20" personId="{68E4EB75-2E06-4BF2-B8CC-A06705F02815}" id="{E2D5B8BC-0782-4940-BB54-AA071BED9E24}">
    <text>2 jours do dep + 7,6 HRM OK</text>
  </threadedComment>
  <threadedComment ref="AA23" dT="2024-01-22T06:34:05.35" personId="{C20833D7-5DE2-4E82-B429-63A06E6D1EA0}" id="{4B03FB95-B22C-4368-B202-86E7274918D2}">
    <text>Fm leadership</text>
  </threadedComment>
  <threadedComment ref="N27" dT="2024-05-06T06:20:26.96" personId="{C20833D7-5DE2-4E82-B429-63A06E6D1EA0}" id="{6387722B-43AC-4671-AC8B-06AFAECFEF39}">
    <text>1 JC HRM OK</text>
  </threadedComment>
  <threadedComment ref="AA27" dT="2024-05-14T05:16:55.87" personId="{C20833D7-5DE2-4E82-B429-63A06E6D1EA0}" id="{3BECAFAA-CBF9-40F0-B266-973CF2567A72}">
    <text>4 JC HRM OK</text>
  </threadedComment>
  <threadedComment ref="H28" dT="2024-05-02T05:16:00.71" personId="{C20833D7-5DE2-4E82-B429-63A06E6D1EA0}" id="{9306AA1F-B175-4D8C-A6CE-4209F8F842E7}">
    <text>1/2 JC HRM OK</text>
  </threadedComment>
  <threadedComment ref="I28" dT="2024-05-02T05:16:00.71" personId="{C20833D7-5DE2-4E82-B429-63A06E6D1EA0}" id="{6E843806-7E3B-4E42-8289-FFB4CBEE3ED3}">
    <text>1/2 JC HRM OK</text>
  </threadedComment>
  <threadedComment ref="L28" dT="2024-05-06T06:20:00.52" personId="{C20833D7-5DE2-4E82-B429-63A06E6D1EA0}" id="{82BDEE84-5C53-4E26-B0E1-AAA0FB3C965D}">
    <text>1/2 JC HRM OK</text>
  </threadedComment>
  <threadedComment ref="M28" dT="2024-05-06T06:20:00.52" personId="{C20833D7-5DE2-4E82-B429-63A06E6D1EA0}" id="{91B76392-7064-4388-979B-C78E681321A3}">
    <text>1/2 JC HRM OK</text>
  </threadedComment>
  <threadedComment ref="W28" dT="2024-05-17T05:46:49.92" personId="{C20833D7-5DE2-4E82-B429-63A06E6D1EA0}" id="{EE6626D7-950D-4F3A-8C8E-7AEDD891F567}">
    <text>1.50 Réc à 14:00 HRM OK</text>
  </threadedComment>
  <threadedComment ref="AI28" dT="2024-05-28T08:57:03.96" personId="{1D4E5FD9-AD70-4D51-9D0D-3307C388B641}" id="{8BF98F86-C38D-44AC-ABA1-BFEA32A0A70D}">
    <text>1/2 JC HRM OK</text>
  </threadedComment>
  <threadedComment ref="AK28" dT="2024-05-31T05:18:06.57" personId="{C20833D7-5DE2-4E82-B429-63A06E6D1EA0}" id="{E06FF51B-1DA5-484E-BDF1-B6DA2A3FA11F}">
    <text>1.50 Réc à 14:00 HRM OK</text>
  </threadedComment>
  <threadedComment ref="G30" dT="2023-10-17T07:39:51.92" personId="{1D4E5FD9-AD70-4D51-9D0D-3307C388B641}" id="{F9B5FF69-7E57-4041-9CAF-5DD2A264D938}">
    <text>Fête du Travail</text>
  </threadedComment>
  <threadedComment ref="O30" dT="2023-10-17T07:41:15.17" personId="{1D4E5FD9-AD70-4D51-9D0D-3307C388B641}" id="{88B944F6-88E3-42C7-87A2-B085844DD6CF}">
    <text>Ascension</text>
  </threadedComment>
  <threadedComment ref="P30" dT="2023-10-17T07:41:31.36" personId="{1D4E5FD9-AD70-4D51-9D0D-3307C388B641}" id="{C56369F6-19B8-4BD3-BC3B-3AA3519082BD}">
    <text>Compensation pont BOSA Validé</text>
  </threadedComment>
  <threadedComment ref="Z30" dT="2023-10-17T07:42:25.56" personId="{1D4E5FD9-AD70-4D51-9D0D-3307C388B641}" id="{9E1C8F86-9332-4621-9CB4-CAE05AB4A604}">
    <text>Lundi de Pentecôte</text>
  </threadedComment>
  <threadedComment ref="L31" dT="2024-05-06T11:17:26.13" personId="{1D4E5FD9-AD70-4D51-9D0D-3307C388B641}" id="{48E49BE4-EAEC-4AC1-AF23-083603342FDD}">
    <text>4,00 HRM OK à 08:00</text>
  </threadedComment>
  <threadedComment ref="AB31" dT="2024-05-22T11:18:01.58" personId="{1D4E5FD9-AD70-4D51-9D0D-3307C388B641}" id="{55234E2A-33E7-489E-9493-751C5080302D}">
    <text>7,50 HRM OK</text>
  </threadedComment>
  <threadedComment ref="AH31" dT="2024-05-27T06:36:09.44" personId="{C20833D7-5DE2-4E82-B429-63A06E6D1EA0}" id="{6EE4ABE9-CD07-419C-8B18-B4B366CF3F67}">
    <text>3 PVE HRM OK</text>
  </threadedComment>
  <threadedComment ref="T32" dT="2024-05-15T06:49:26.66" personId="{C20833D7-5DE2-4E82-B429-63A06E6D1EA0}" id="{40887136-531D-4548-B6E9-E7F7E2B1A8B8}">
    <text>2.50 Réc à 14:30 HRM OK</text>
  </threadedComment>
  <threadedComment ref="W32" dT="2024-05-17T06:38:12.60" personId="{C20833D7-5DE2-4E82-B429-63A06E6D1EA0}" id="{EF89CC0A-0D5D-4D62-BC32-E0E1C115A0A1}">
    <text>4.00 Réc à 12:30 HRM OK</text>
  </threadedComment>
  <threadedComment ref="V33" dT="2024-05-16T06:22:28.99" personId="{C20833D7-5DE2-4E82-B429-63A06E6D1EA0}" id="{7CBFCE3A-38DD-481A-9D5B-5EC853CF3164}">
    <text>1 JC HRM OK</text>
  </threadedComment>
  <threadedComment ref="AJ34" dT="2024-05-30T06:18:37.63" personId="{C20833D7-5DE2-4E82-B429-63A06E6D1EA0}" id="{4958160A-3136-433F-8CE7-D1A2AF081031}">
    <text>3.60 Réc à11:24 HRM OK</text>
  </threadedComment>
  <threadedComment ref="AI35" dT="2024-05-27T12:03:32.55" personId="{C20833D7-5DE2-4E82-B429-63A06E6D1EA0}" id="{7D56314F-48CA-4195-99FC-C23535D7E96B}">
    <text>VS 0 07:30 HRM OK
DOC NOK</text>
  </threadedComment>
  <threadedComment ref="AI35" dT="2024-05-29T10:36:28.20" personId="{1D4E5FD9-AD70-4D51-9D0D-3307C388B641}" id="{45D15222-7D93-45D3-BDE2-CC94CAC9AC8D}" parentId="{7D56314F-48CA-4195-99FC-C23535D7E96B}">
    <text>DOC OK</text>
  </threadedComment>
  <threadedComment ref="AJ35" dT="2024-05-29T10:35:17.78" personId="{1D4E5FD9-AD70-4D51-9D0D-3307C388B641}" id="{33F98F39-EA4D-40F4-9C07-CDF660D6131D}">
    <text>VS à 08:45</text>
  </threadedComment>
  <threadedComment ref="S37" dT="2024-05-13T06:26:19.34" personId="{C20833D7-5DE2-4E82-B429-63A06E6D1EA0}" id="{C5925889-309F-4B3D-A880-F45D259070D6}">
    <text>1 JC HRM NOK</text>
  </threadedComment>
  <threadedComment ref="S37" dT="2024-05-15T07:45:07.71" personId="{1D4E5FD9-AD70-4D51-9D0D-3307C388B641}" id="{F44C4A6F-A1E7-4713-BEA8-0ADF6E54389A}" parentId="{C5925889-309F-4B3D-A880-F45D259070D6}">
    <text>HRM OK</text>
  </threadedComment>
  <threadedComment ref="N38" dT="2024-05-08T06:18:43.13" personId="{1D4E5FD9-AD70-4D51-9D0D-3307C388B641}" id="{75762ED2-F923-4BF8-9C76-E5EEA3F19F47}">
    <text>3,00 HRM OK à 12:30</text>
  </threadedComment>
  <threadedComment ref="AD38" dT="2024-05-24T11:25:11.15" personId="{1D4E5FD9-AD70-4D51-9D0D-3307C388B641}" id="{471BBEC0-62DE-4A05-B218-F4C75AA3C4AA}">
    <text>3,50 HRM OK à 12:30</text>
  </threadedComment>
  <threadedComment ref="H39" dT="2024-04-09T06:36:53.91" personId="{C20833D7-5DE2-4E82-B429-63A06E6D1EA0}" id="{C44D3708-16B7-47EB-95B0-EDA2B4FAA081}">
    <text>1/2 JC HRM OK</text>
  </threadedComment>
  <threadedComment ref="M39" dT="2024-04-09T06:37:15.81" personId="{C20833D7-5DE2-4E82-B429-63A06E6D1EA0}" id="{AF436B3C-AE0A-48F6-BFCE-A7AC79047B9D}">
    <text>2 FDC HRM OK</text>
  </threadedComment>
  <threadedComment ref="T39" dT="2024-04-09T06:37:15.81" personId="{C20833D7-5DE2-4E82-B429-63A06E6D1EA0}" id="{1125E9FB-B72E-4D2B-B84D-F0AD45E9D617}">
    <text>2 FDC HRM OK</text>
  </threadedComment>
  <threadedComment ref="V39" dT="2024-04-09T06:36:53.91" personId="{C20833D7-5DE2-4E82-B429-63A06E6D1EA0}" id="{DF51329D-F635-49E4-B19A-1A7E27643219}">
    <text>1/2 JC HRM OK</text>
  </threadedComment>
  <threadedComment ref="AA39" dT="2024-04-09T06:37:15.81" personId="{C20833D7-5DE2-4E82-B429-63A06E6D1EA0}" id="{5CE174AF-2D5C-4FBD-92B4-2ACB4F1B1AD4}">
    <text>2 FDC HRM OK</text>
  </threadedComment>
  <threadedComment ref="AC39" dT="2024-04-09T06:36:53.91" personId="{C20833D7-5DE2-4E82-B429-63A06E6D1EA0}" id="{E846B594-64E6-4DE9-8957-E0A6C841A73A}">
    <text>1/2 JC HRM OK</text>
  </threadedComment>
  <threadedComment ref="AK39" dT="2024-05-28T09:01:33.39" personId="{1D4E5FD9-AD70-4D51-9D0D-3307C388B641}" id="{B5613FF0-8F6E-47D7-8B24-ED4FCAC0F5FF}">
    <text>REPRISE EN FORCE</text>
  </threadedComment>
  <threadedComment ref="H41" dT="2024-04-10T06:05:55.37" personId="{C20833D7-5DE2-4E82-B429-63A06E6D1EA0}" id="{F6F7E236-A97D-41FF-ACCB-F5BC19BDE3F3}">
    <text>1/2 Jr DS Dépt HRM OK</text>
  </threadedComment>
  <threadedComment ref="V41" dT="2024-04-10T11:49:01.65" personId="{1D4E5FD9-AD70-4D51-9D0D-3307C388B641}" id="{2D53A334-B45D-4B2E-B71E-0DD677841502}">
    <text>1/2 DS Dept HRM OK</text>
  </threadedComment>
  <threadedComment ref="AI41" dT="2024-05-28T05:47:49.93" personId="{C20833D7-5DE2-4E82-B429-63A06E6D1EA0}" id="{25958B86-79E5-445A-8A49-9B3672814FFC}">
    <text>1 DS Dépt HRM OK</text>
  </threadedComment>
  <threadedComment ref="S43" dT="2024-05-06T06:23:36.27" personId="{C20833D7-5DE2-4E82-B429-63A06E6D1EA0}" id="{ACD1B68E-D3FB-445D-BCD9-A5E1AC34CF4B}">
    <text>Stage invictus ( France)</text>
  </threadedComment>
  <threadedComment ref="L45" dT="2024-05-06T06:32:48.87" personId="{C20833D7-5DE2-4E82-B429-63A06E6D1EA0}" id="{582105CC-3FCD-4C74-84D1-C75F78B4F92C}">
    <text>1 JC HRM OK</text>
  </threadedComment>
  <threadedComment ref="T45" dT="2024-04-17T06:34:19.16" personId="{C20833D7-5DE2-4E82-B429-63A06E6D1EA0}" id="{EFEE016D-5F2E-487E-8BF2-16F555A5CB28}">
    <text>Mis a AMY Dentiste Départ à 07:30</text>
  </threadedComment>
  <threadedComment ref="AA45" dT="2024-04-17T06:34:19.16" personId="{C20833D7-5DE2-4E82-B429-63A06E6D1EA0}" id="{803ACB8C-E4C7-4E1B-81F8-842E881EDF1C}">
    <text>Mis a AMY Dentiste Départ à 07:30</text>
  </threadedComment>
  <threadedComment ref="AD45" dT="2024-05-22T07:20:10.33" personId="{1D4E5FD9-AD70-4D51-9D0D-3307C388B641}" id="{D6D63A61-A10C-4292-85A4-B8D23756D007}">
    <text>1 CS HRM OK</text>
  </threadedComment>
  <threadedComment ref="AJ45" dT="2024-05-22T07:20:10.33" personId="{1D4E5FD9-AD70-4D51-9D0D-3307C388B641}" id="{24A46E64-CF8D-4653-9751-5D05E6190D2E}">
    <text>1 CS HRM OK</text>
  </threadedComment>
  <threadedComment ref="AA46" dT="2024-05-22T07:19:17.61" personId="{1D4E5FD9-AD70-4D51-9D0D-3307C388B641}" id="{5CFEFBB8-ED67-499F-AE12-AA08E47FB414}">
    <text>3,50 HRM OK à 12:30</text>
  </threadedComment>
  <threadedComment ref="I47" dT="2024-05-03T06:25:06.06" personId="{C20833D7-5DE2-4E82-B429-63A06E6D1EA0}" id="{57847C52-993D-406E-977F-A03005084CAE}">
    <text>1 DS Dépt HRM OK</text>
  </threadedComment>
  <threadedComment ref="AG47" dT="2024-05-27T06:37:24.79" personId="{C20833D7-5DE2-4E82-B429-63A06E6D1EA0}" id="{5F136939-2991-4496-BADE-7CC0FB44C244}">
    <text>1 JC HRM OK</text>
  </threadedComment>
  <threadedComment ref="V50" dT="2024-05-17T06:40:41.05" personId="{C20833D7-5DE2-4E82-B429-63A06E6D1EA0}" id="{9C7DE5C9-8457-44B8-A94C-AEDFD6746292}">
    <text>2.00 Réc à 13:30 HRM OK</text>
  </threadedComment>
  <threadedComment ref="L51" dT="2024-01-31T06:48:28.99" personId="{C20833D7-5DE2-4E82-B429-63A06E6D1EA0}" id="{5874588A-C13D-43A2-8A6A-7FD2F11332FA}">
    <text>Formation à TOURNAI</text>
  </threadedComment>
  <threadedComment ref="AJ51" dT="2024-02-09T09:56:00.79" personId="{1D4E5FD9-AD70-4D51-9D0D-3307C388B641}" id="{EEABFE42-1C1F-478A-B680-7307333FD5D9}">
    <text>PHeB</text>
  </threadedComment>
  <threadedComment ref="AJ51" dT="2024-04-12T07:38:07.71" personId="{C20833D7-5DE2-4E82-B429-63A06E6D1EA0}" id="{1FDA6826-E561-4CF6-B4CA-B491548B8C2D}" parentId="{EEABFE42-1C1F-478A-B680-7307333FD5D9}">
    <text>Programme Instruction à 10:30</text>
  </threadedComment>
  <threadedComment ref="AK51" dT="2024-05-31T10:19:26.37" personId="{C20833D7-5DE2-4E82-B429-63A06E6D1EA0}" id="{0429FA0B-1477-4EA1-A4ED-6DC70230134C}">
    <text>7.60 Réc HRM OK</text>
  </threadedComment>
  <threadedComment ref="AD53" dT="2024-05-22T07:15:58.31" personId="{1D4E5FD9-AD70-4D51-9D0D-3307C388B641}" id="{29C4BDDE-D6DF-4211-860D-A8B3C9CD497F}">
    <text>1 JC HRM OK</text>
  </threadedComment>
  <threadedComment ref="AJ53" dT="2024-05-29T06:06:55.84" personId="{C20833D7-5DE2-4E82-B429-63A06E6D1EA0}" id="{A8CCD1D2-EA5F-4A73-9DAF-00D9082622C9}">
    <text>7.60 Réc HRM OK</text>
  </threadedComment>
  <threadedComment ref="I54" dT="2024-05-03T06:26:22.87" personId="{C20833D7-5DE2-4E82-B429-63A06E6D1EA0}" id="{9C50D9B3-F068-463D-AF53-A3B0C877DF54}">
    <text>1.00 Réc à 14:30 HRM OK</text>
  </threadedComment>
  <threadedComment ref="AI54" dT="2024-05-29T06:05:55.65" personId="{C20833D7-5DE2-4E82-B429-63A06E6D1EA0}" id="{281CD778-15EB-42FB-ACF8-B0A05146D430}">
    <text>3.00 Réc à 12:30 HRM OK</text>
  </threadedComment>
  <threadedComment ref="M55" dT="2024-04-29T06:15:21.68" personId="{C20833D7-5DE2-4E82-B429-63A06E6D1EA0}" id="{3186090A-F5ED-42EE-B08D-2E7FDBD1EE2C}">
    <text>1 JC HRM OK</text>
  </threadedComment>
  <threadedComment ref="S55" dT="2024-05-13T06:32:07.57" personId="{C20833D7-5DE2-4E82-B429-63A06E6D1EA0}" id="{5DB14A68-AB91-4BE4-B3A6-6BEA01606DBA}">
    <text>VS à 11:45 HRM OK
Doc OK</text>
  </threadedComment>
  <threadedComment ref="U55" dT="2024-05-14T06:18:34.26" personId="{C20833D7-5DE2-4E82-B429-63A06E6D1EA0}" id="{F0A9305F-46D5-4D6F-845F-F2E7852F1111}">
    <text>1 JC HRM OK</text>
  </threadedComment>
  <threadedComment ref="V55" dT="2024-05-13T06:32:07.57" personId="{C20833D7-5DE2-4E82-B429-63A06E6D1EA0}" id="{A2A5B04C-C25A-4446-B374-7F3AE761675C}">
    <text>VS à 11:45 HRM NOK
Doc NOK</text>
  </threadedComment>
  <threadedComment ref="W55" dT="2024-05-16T06:27:37.50" personId="{C20833D7-5DE2-4E82-B429-63A06E6D1EA0}" id="{79A4FF00-5591-4BBA-AE51-F2AC71B50338}">
    <text>1/2 JC HRM NOK</text>
  </threadedComment>
  <threadedComment ref="W55" dT="2024-05-21T12:18:08.55" personId="{1D4E5FD9-AD70-4D51-9D0D-3307C388B641}" id="{7DB020AC-850F-4F08-AED0-D58108163799}" parentId="{79A4FF00-5591-4BBA-AE51-F2AC71B50338}">
    <text>HRM OK</text>
  </threadedComment>
  <threadedComment ref="AD55" dT="2024-05-23T08:23:15.93" personId="{1D4E5FD9-AD70-4D51-9D0D-3307C388B641}" id="{1BA37B37-E6AD-44F3-B787-82CCAC6A1870}">
    <text>1 JC HRM OK</text>
  </threadedComment>
  <threadedComment ref="AI55" dT="2024-05-23T10:59:38.73" personId="{1D4E5FD9-AD70-4D51-9D0D-3307C388B641}" id="{F9737AB6-1E02-4E67-A312-44DB24DAF2A5}">
    <text>Saff Day</text>
  </threadedComment>
  <threadedComment ref="AK55" dT="2024-05-30T06:19:40.33" personId="{C20833D7-5DE2-4E82-B429-63A06E6D1EA0}" id="{BE08EA41-462E-46E3-8B0B-9B9A6BE92EC7}">
    <text>1/2  JC HRM OK</text>
  </threadedComment>
  <threadedComment ref="N56" dT="2024-05-08T06:18:01.94" personId="{1D4E5FD9-AD70-4D51-9D0D-3307C388B641}" id="{80AF9D2C-B3D3-4F50-9FFC-D65D3499FD72}">
    <text>VS Dép à 14:15</text>
  </threadedComment>
  <threadedComment ref="S56" dT="2024-05-13T12:00:00.36" personId="{C20833D7-5DE2-4E82-B429-63A06E6D1EA0}" id="{BC72C766-5DFB-4D4F-B274-021CE1DD64D0}">
    <text>.033 Réc à 15:10 HRM OK</text>
  </threadedComment>
  <threadedComment ref="W56" dT="2024-05-21T12:18:30.04" personId="{1D4E5FD9-AD70-4D51-9D0D-3307C388B641}" id="{A7742D1B-3F27-41F9-BC0C-0A43A64C729C}">
    <text>0,67 HRM OK à 14:50</text>
  </threadedComment>
  <threadedComment ref="AA56" dT="2024-05-21T12:18:30.04" personId="{1D4E5FD9-AD70-4D51-9D0D-3307C388B641}" id="{29763C44-8E19-4148-A491-0D8C66A74B4D}">
    <text>0,67 HRM OK à 14:50</text>
  </threadedComment>
  <threadedComment ref="AB56" dT="2024-05-22T11:17:17.20" personId="{1D4E5FD9-AD70-4D51-9D0D-3307C388B641}" id="{F26D378D-42DF-4FF8-9734-EB6200A413D4}">
    <text>VS Dép 12:30</text>
  </threadedComment>
  <threadedComment ref="AC56" dT="2024-05-23T11:44:25.82" personId="{1D4E5FD9-AD70-4D51-9D0D-3307C388B641}" id="{A48196DD-3712-432B-B7C5-71290F7A4722}">
    <text>VS Dép à 11:20</text>
  </threadedComment>
  <threadedComment ref="AG56" dT="2024-05-28T05:51:53.22" personId="{C20833D7-5DE2-4E82-B429-63A06E6D1EA0}" id="{B2C9C3C1-AC2C-456A-9651-08F26172EE0F}">
    <text>VS à 15:20 HRM OK
DOC OK</text>
  </threadedComment>
  <threadedComment ref="AJ56" dT="2024-05-28T05:53:18.88" personId="{C20833D7-5DE2-4E82-B429-63A06E6D1EA0}" id="{5C07854A-EEC6-4B6E-9C96-DDFC0BC8CB88}">
    <text xml:space="preserve">VS à 13:15 HRM NOK
 </text>
  </threadedComment>
  <threadedComment ref="AJ56" dT="2024-05-31T11:43:23.67" personId="{68E4EB75-2E06-4BF2-B8CC-A06705F02815}" id="{E2F097D8-944B-496A-A89D-5AD7566750CC}" parentId="{5C07854A-EEC6-4B6E-9C96-DDFC0BC8CB88}">
    <text>HRM OK</text>
  </threadedComment>
  <threadedComment ref="H57" dT="2024-05-13T05:47:48.42" personId="{C20833D7-5DE2-4E82-B429-63A06E6D1EA0}" id="{F632143C-A5B9-4655-839D-EDC33639779E}">
    <text>Reçu certificat le 08/05/2024</text>
  </threadedComment>
  <threadedComment ref="T57" dT="2024-05-14T06:17:13.48" personId="{C20833D7-5DE2-4E82-B429-63A06E6D1EA0}" id="{46CFAB99-478D-4E02-8454-03C81FB3F354}">
    <text>1 JC HRM OK</text>
  </threadedComment>
  <threadedComment ref="U57" dT="2024-05-13T12:19:55.53" personId="{1D4E5FD9-AD70-4D51-9D0D-3307C388B641}" id="{7E2A91FD-7D17-4798-9B96-60E050063A81}">
    <text>1 CS HRM OK</text>
  </threadedComment>
  <threadedComment ref="AK57" dT="2024-05-31T10:18:17.55" personId="{C20833D7-5DE2-4E82-B429-63A06E6D1EA0}" id="{060157AD-3120-4F31-BAC6-D4E83E2A6BF1}">
    <text>1JC HRM NOK</text>
  </threadedComment>
  <threadedComment ref="AK57" dT="2024-06-03T07:33:18.91" personId="{1D4E5FD9-AD70-4D51-9D0D-3307C388B641}" id="{544C1070-D989-45C9-BC02-F09FA7990281}" parentId="{060157AD-3120-4F31-BAC6-D4E83E2A6BF1}">
    <text>HRM OK</text>
  </threadedComment>
  <threadedComment ref="S58" dT="2024-05-13T12:01:03.17" personId="{C20833D7-5DE2-4E82-B429-63A06E6D1EA0}" id="{57CF2666-E7A9-44FC-AD75-5F138BCCEB94}">
    <text>1/2 JC HRM OK</text>
  </threadedComment>
  <threadedComment ref="AH59" dT="2024-05-28T12:24:54.67" personId="{1D4E5FD9-AD70-4D51-9D0D-3307C388B641}" id="{DF4F87D3-749C-4B3F-B11A-C4D295D43613}">
    <text>2 CC Indispensable de présence HRM + DOC NOK</text>
  </threadedComment>
  <threadedComment ref="AH59" dT="2024-05-30T11:33:13.23" personId="{C20833D7-5DE2-4E82-B429-63A06E6D1EA0}" id="{2B2586B7-45C5-45F4-A8D1-CC4206B6301A}" parentId="{DF4F87D3-749C-4B3F-B11A-C4D295D43613}">
    <text>HRM OK DOC OK</text>
  </threadedComment>
  <threadedComment ref="W61" dT="2024-04-26T05:58:00.54" personId="{C20833D7-5DE2-4E82-B429-63A06E6D1EA0}" id="{A88416FC-09CA-45CE-BCF8-E9371B290679}">
    <text>1 JC HRM NOK</text>
  </threadedComment>
  <threadedComment ref="W61" dT="2024-04-29T07:22:38.71" personId="{1D4E5FD9-AD70-4D51-9D0D-3307C388B641}" id="{6F1898FF-AF0A-49C2-847A-C5206A29641F}" parentId="{A88416FC-09CA-45CE-BCF8-E9371B290679}">
    <text>HRM OK</text>
  </threadedComment>
  <threadedComment ref="AC61" dT="2024-05-15T07:38:55.11" personId="{C20833D7-5DE2-4E82-B429-63A06E6D1EA0}" id="{B00D0F7D-B201-4883-877C-DEDA4562D759}">
    <text>Trail des lanciers</text>
  </threadedComment>
  <threadedComment ref="H62" dT="2024-05-03T06:29:07.67" personId="{C20833D7-5DE2-4E82-B429-63A06E6D1EA0}" id="{83755737-FB91-44F2-8D8C-C8AE9286F8E7}">
    <text>0.50 Réc à 15:00 HRM NOK</text>
  </threadedComment>
  <threadedComment ref="H62" dT="2024-05-06T12:06:09.37" personId="{1D4E5FD9-AD70-4D51-9D0D-3307C388B641}" id="{55D88447-2A51-4F77-9C34-7A89362AD812}" parentId="{83755737-FB91-44F2-8D8C-C8AE9286F8E7}">
    <text>HRM OK</text>
  </threadedComment>
  <threadedComment ref="AA62" dT="2024-05-22T07:15:28.02" personId="{1D4E5FD9-AD70-4D51-9D0D-3307C388B641}" id="{556CA4EA-7C79-408F-A441-498D232A261B}">
    <text>0,50 HRM OK à 15:00</text>
  </threadedComment>
  <threadedComment ref="L63" dT="2024-02-07T13:08:25.36" personId="{1D4E5FD9-AD70-4D51-9D0D-3307C388B641}" id="{3F43CA5C-91D1-499D-8549-B7405AD2110A}">
    <text>3 DS Dept HRM OK</text>
  </threadedComment>
  <threadedComment ref="AJ63" dT="2024-05-30T13:11:19.21" personId="{68E4EB75-2E06-4BF2-B8CC-A06705F02815}" id="{17218A56-A0AD-4C89-B17E-E60D59F468A8}">
    <text>Reprise en force OK</text>
  </threadedComment>
  <threadedComment ref="I64" dT="2024-05-03T06:28:07.14" personId="{C20833D7-5DE2-4E82-B429-63A06E6D1EA0}" id="{7FDAAA29-793C-4F7F-8241-9C6618996C60}">
    <text>2.50 Réc à 13:00 HRM NOK</text>
  </threadedComment>
  <threadedComment ref="I64" dT="2024-05-06T12:07:24.75" personId="{1D4E5FD9-AD70-4D51-9D0D-3307C388B641}" id="{D793B9D4-C86A-48BB-8ABD-95FDDB95DFC5}" parentId="{7FDAAA29-793C-4F7F-8241-9C6618996C60}">
    <text>HRM OK</text>
  </threadedComment>
  <threadedComment ref="T64" dT="2024-05-15T06:53:08.25" personId="{C20833D7-5DE2-4E82-B429-63A06E6D1EA0}" id="{CD7EE7FC-9D1C-4A1A-AA4E-F17212CEB751}">
    <text>2.50 Réc HRM OK</text>
  </threadedComment>
  <threadedComment ref="AK64" dT="2024-06-03T06:22:18.89" personId="{C20833D7-5DE2-4E82-B429-63A06E6D1EA0}" id="{507DC827-9FE7-423C-80A7-01ABC4BEAE1D}">
    <text>1.50 Réc à 14:00 HRM OK</text>
  </threadedComment>
  <threadedComment ref="I65" dT="2024-04-29T06:19:01.62" personId="{C20833D7-5DE2-4E82-B429-63A06E6D1EA0}" id="{6E6720AB-2A39-4AC4-BF39-06A5204DC963}">
    <text>1 JC HRM OK</text>
  </threadedComment>
  <threadedComment ref="L65" dT="2024-04-09T06:32:39.97" personId="{C20833D7-5DE2-4E82-B429-63A06E6D1EA0}" id="{C004A1C2-8E82-4CB0-83C2-17B631292BA7}">
    <text>4 JC HRM OK</text>
  </threadedComment>
  <threadedComment ref="AC65" dT="2024-05-23T08:22:56.95" personId="{1D4E5FD9-AD70-4D51-9D0D-3307C388B641}" id="{59FBEFE1-5D33-4E2A-9264-6B07D45047F3}">
    <text>Marche des forts</text>
  </threadedComment>
  <threadedComment ref="AH66" dT="2024-05-28T05:49:14.89" personId="{C20833D7-5DE2-4E82-B429-63A06E6D1EA0}" id="{CAC02FCF-1B4C-449B-AA7E-2AA0AF283B49}">
    <text>4.00 Réc à 11:00 HRM NOK</text>
  </threadedComment>
  <threadedComment ref="AH66" dT="2024-05-28T08:52:56.01" personId="{1D4E5FD9-AD70-4D51-9D0D-3307C388B641}" id="{DBE9AE2D-02BF-4823-939A-CFFA0E4F144B}" parentId="{CAC02FCF-1B4C-449B-AA7E-2AA0AF283B49}">
    <text>HRM OK</text>
  </threadedComment>
  <threadedComment ref="H67" dT="2024-04-29T06:17:50.46" personId="{C20833D7-5DE2-4E82-B429-63A06E6D1EA0}" id="{2321AAA9-3F42-480A-8829-4C6B3A5C954D}">
    <text>1 JC HRM OK</text>
  </threadedComment>
  <threadedComment ref="I67" dT="2024-04-22T11:03:00.78" personId="{C20833D7-5DE2-4E82-B429-63A06E6D1EA0}" id="{2114F8A9-74B4-4CA9-8705-C80229AAD883}">
    <text>2 DS Dépt HRM OK</text>
  </threadedComment>
  <threadedComment ref="M67" dT="2024-05-06T11:08:35.26" personId="{1D4E5FD9-AD70-4D51-9D0D-3307C388B641}" id="{B4E53296-0413-495D-B405-C46CC3913FDD}">
    <text>Secouriste zone 2</text>
  </threadedComment>
  <threadedComment ref="S67" dT="2024-05-13T06:29:17.15" personId="{C20833D7-5DE2-4E82-B429-63A06E6D1EA0}" id="{BE0C0C06-BE5D-448B-B1E5-4322B7D0E511}">
    <text>0.50 Réc à 07:30 HRM NOK
VS à 08:45 HRM NOK
Doc NOK</text>
  </threadedComment>
  <threadedComment ref="V67" dT="2024-05-16T07:43:18.37" personId="{1D4E5FD9-AD70-4D51-9D0D-3307C388B641}" id="{048528B6-3E45-4E65-951B-B746E8FB191E}">
    <text>1,00 HRM OK à 07:30</text>
  </threadedComment>
  <threadedComment ref="AA67" dT="2024-05-17T04:48:13.24" personId="{1D4E5FD9-AD70-4D51-9D0D-3307C388B641}" id="{06988FDA-E208-4E87-AB47-F0E213F7A345}">
    <text>Secouriste zone 2</text>
  </threadedComment>
  <threadedComment ref="AG67" dT="2024-05-24T11:25:52.59" personId="{1D4E5FD9-AD70-4D51-9D0D-3307C388B641}" id="{97C3330C-4F36-4269-910D-F92AC4EE90F1}">
    <text>1,00 HRM OK à 07:30</text>
  </threadedComment>
  <threadedComment ref="AH67" dT="2024-05-27T12:02:30.66" personId="{C20833D7-5DE2-4E82-B429-63A06E6D1EA0}" id="{796E551C-419F-4DE0-B961-F267137B6C6E}">
    <text>1.00 Réc à 07:30 HRM OK</text>
  </threadedComment>
  <threadedComment ref="AJ67" dT="2024-05-29T06:07:37.22" personId="{C20833D7-5DE2-4E82-B429-63A06E6D1EA0}" id="{41FBDA22-B848-4AA0-90E6-0AC4833A34F2}">
    <text>1.00 Réc à 07:30 HRM OK</text>
  </threadedComment>
  <threadedComment ref="T68" dT="2024-05-15T06:51:57.35" personId="{C20833D7-5DE2-4E82-B429-63A06E6D1EA0}" id="{257A76DB-7383-4B08-B8ED-B10271398FC2}">
    <text xml:space="preserve">??? Pas d'HRM </text>
  </threadedComment>
  <threadedComment ref="T68" dT="2024-05-15T08:13:31.14" personId="{1D4E5FD9-AD70-4D51-9D0D-3307C388B641}" id="{D53B6DC3-CC9F-4CAB-9DEB-3296F9F67C36}" parentId="{257A76DB-7383-4B08-B8ED-B10271398FC2}">
    <text>3,00 HRM OK à 12:30</text>
  </threadedComment>
  <threadedComment ref="V68" dT="2024-05-16T07:43:30.95" personId="{1D4E5FD9-AD70-4D51-9D0D-3307C388B641}" id="{D4510287-781E-42F8-867A-81458B5FC507}">
    <text>1,00 HRM OK à 15:00</text>
  </threadedComment>
  <threadedComment ref="W68" dT="2024-05-17T11:09:47.94" personId="{C20833D7-5DE2-4E82-B429-63A06E6D1EA0}" id="{023866B2-6183-4D2A-BBC0-E3245B8D50B0}">
    <text>0.50 Réc à 15:30 HRM NOK</text>
  </threadedComment>
  <threadedComment ref="AD68" dT="2024-05-24T11:25:32.99" personId="{1D4E5FD9-AD70-4D51-9D0D-3307C388B641}" id="{264961B9-EE15-44C1-9408-8DCC8CAB776B}">
    <text>1,00 HRM OK à 15:00</text>
  </threadedComment>
  <threadedComment ref="AH68" dT="2024-05-28T11:10:23.52" personId="{C20833D7-5DE2-4E82-B429-63A06E6D1EA0}" id="{A82906EF-7338-411A-9DFA-9BC1754A5295}">
    <text>2.50 Réc à 13:30 HRM OK</text>
  </threadedComment>
  <threadedComment ref="AK68" dT="2024-05-31T11:16:04.61" personId="{C20833D7-5DE2-4E82-B429-63A06E6D1EA0}" id="{83272154-8530-4435-83AC-7ABC29030C1A}">
    <text>1.00 Réc à 15:00 HRM OK</text>
  </threadedComment>
  <threadedComment ref="H69" dT="2024-04-29T06:19:01.62" personId="{C20833D7-5DE2-4E82-B429-63A06E6D1EA0}" id="{E7D0F58B-0D40-4A15-89DD-45B18BCA057B}">
    <text>2 JC HRM OK</text>
  </threadedComment>
  <threadedComment ref="AD69" dT="2024-05-23T08:22:14.56" personId="{1D4E5FD9-AD70-4D51-9D0D-3307C388B641}" id="{E7F9F0A1-D0BC-40E7-B742-4C68799C9D1D}">
    <text>1 JC HRM OK</text>
  </threadedComment>
  <threadedComment ref="AG69" dT="2024-05-27T06:39:23.64" personId="{C20833D7-5DE2-4E82-B429-63A06E6D1EA0}" id="{796C1228-5FB3-4BDE-AE6E-B38A7B8D799C}">
    <text>1.00 Réc à 07:00 HRM OK</text>
  </threadedComment>
  <threadedComment ref="U70" dT="2024-05-15T06:50:28.32" personId="{C20833D7-5DE2-4E82-B429-63A06E6D1EA0}" id="{3ABBA829-A80A-4685-97C7-04823F48F89D}">
    <text>1/2 JC HRM NOK</text>
  </threadedComment>
  <threadedComment ref="U70" dT="2024-05-15T07:51:30.59" personId="{1D4E5FD9-AD70-4D51-9D0D-3307C388B641}" id="{C3188FD2-BBD0-4BAF-89E2-9E5BF64D3F96}" parentId="{3ABBA829-A80A-4685-97C7-04823F48F89D}">
    <text>HRM OK</text>
  </threadedComment>
  <threadedComment ref="W70" dT="2024-05-17T06:39:02.94" personId="{C20833D7-5DE2-4E82-B429-63A06E6D1EA0}" id="{80765B4E-A053-48F0-ACC3-76CDB3012F35}">
    <text>2.00 Réc à 13:30 HRM OK</text>
  </threadedComment>
  <threadedComment ref="AC70" dT="2024-05-23T11:45:25.21" personId="{1D4E5FD9-AD70-4D51-9D0D-3307C388B641}" id="{62E2B57A-894B-4041-9C9C-6821B6D17E29}">
    <text>5,50 HRM OK à 10:00</text>
  </threadedComment>
  <threadedComment ref="AI70" dT="2024-05-29T06:09:08.82" personId="{C20833D7-5DE2-4E82-B429-63A06E6D1EA0}" id="{A6281803-1973-42D6-8EBC-D1ABA934BDFF}">
    <text>2.50 Réc à 13:00 HRM Ok</text>
  </threadedComment>
  <threadedComment ref="G74" dT="2023-10-17T07:39:51.92" personId="{1D4E5FD9-AD70-4D51-9D0D-3307C388B641}" id="{0EBCC056-930E-4974-91FF-C8A447071500}">
    <text>Fête du Travail</text>
  </threadedComment>
  <threadedComment ref="O74" dT="2023-10-17T07:41:15.17" personId="{1D4E5FD9-AD70-4D51-9D0D-3307C388B641}" id="{118442D7-3895-4F5E-AB3A-74BB343D4F24}">
    <text>Ascension</text>
  </threadedComment>
  <threadedComment ref="P74" dT="2023-10-17T07:41:31.36" personId="{1D4E5FD9-AD70-4D51-9D0D-3307C388B641}" id="{1A479734-D6D1-4ECD-AF79-034FF2F92ED0}">
    <text>Compensation pont BOSA Validé</text>
  </threadedComment>
  <threadedComment ref="Z74" dT="2023-10-17T07:42:25.56" personId="{1D4E5FD9-AD70-4D51-9D0D-3307C388B641}" id="{C101E491-A7E2-46B2-A917-F1CD37AC6F9D}">
    <text>Lundi de Pentecôte</text>
  </threadedComment>
  <threadedComment ref="S75" dT="2024-05-06T05:51:40.69" personId="{C20833D7-5DE2-4E82-B429-63A06E6D1EA0}" id="{59FAB4AE-10ED-4176-8F83-A0D7FE505DA5}">
    <text>2 JC HRM OK</text>
  </threadedComment>
  <threadedComment ref="U75" dT="2023-11-06T12:26:51.94" personId="{1D4E5FD9-AD70-4D51-9D0D-3307C388B641}" id="{3AAA0672-C1D4-479B-91C4-F8EB51C12DBF}">
    <text>Fmn Formateur PMS ERM</text>
  </threadedComment>
  <threadedComment ref="AI75" dT="2024-05-29T09:10:25.46" personId="{1D4E5FD9-AD70-4D51-9D0D-3307C388B641}" id="{580FE7D8-C9D4-43C6-8D09-CE34A578BBF7}">
    <text>MJ HRM OK + DOC OK</text>
  </threadedComment>
  <threadedComment ref="AJ75" dT="2024-05-22T08:33:25.86" personId="{1D4E5FD9-AD70-4D51-9D0D-3307C388B641}" id="{EAE1E5FF-0062-4D31-8EA1-DE569C2F35F3}">
    <text>1 J CC HRM OK + DOC HRM OK</text>
  </threadedComment>
  <threadedComment ref="AK75" dT="2024-05-31T06:25:26.42" personId="{C20833D7-5DE2-4E82-B429-63A06E6D1EA0}" id="{2C0EC6ED-DC77-4416-A9C4-6695050750AE}">
    <text>1 JC HRM OK</text>
  </threadedComment>
  <threadedComment ref="W76" dT="2024-05-17T11:19:54.62" personId="{C20833D7-5DE2-4E82-B429-63A06E6D1EA0}" id="{373A0CB2-F216-43D4-8F77-29F0EF5AD990}">
    <text>3.50 Rc à 12:30 HRM OK</text>
  </threadedComment>
  <threadedComment ref="AA76" dT="2024-05-22T06:56:39.34" personId="{1D4E5FD9-AD70-4D51-9D0D-3307C388B641}" id="{FBC7B8CE-955C-41F6-B6DC-4B57092A2E08}">
    <text>2,00 HRM OK à 14:00</text>
  </threadedComment>
  <threadedComment ref="AD76" dT="2024-05-24T11:37:08.97" personId="{1D4E5FD9-AD70-4D51-9D0D-3307C388B641}" id="{46D63168-F072-4341-A2C5-CE28AF0B67D1}">
    <text>3,33 HRM OK à 12:40</text>
  </threadedComment>
  <threadedComment ref="AH76" dT="2024-05-28T11:42:56.65" personId="{C20833D7-5DE2-4E82-B429-63A06E6D1EA0}" id="{8023717C-F7BC-41EC-8C11-B0B8E92B93EE}">
    <text>VS HRM NOK
DOC NOK</text>
  </threadedComment>
  <threadedComment ref="AH76" dT="2024-05-29T08:27:35.13" personId="{1D4E5FD9-AD70-4D51-9D0D-3307C388B641}" id="{44DCBAD1-3DCA-4754-8CCE-E81E5623A802}" parentId="{8023717C-F7BC-41EC-8C11-B0B8E92B93EE}">
    <text>HRM OK</text>
  </threadedComment>
  <threadedComment ref="L77" dT="2024-05-06T05:30:42.84" personId="{C20833D7-5DE2-4E82-B429-63A06E6D1EA0}" id="{08A8DAD4-4435-4C68-A021-653080A7E090}">
    <text>3 JC HRM OK</text>
  </threadedComment>
  <threadedComment ref="V77" dT="2024-05-16T06:34:50.75" personId="{C20833D7-5DE2-4E82-B429-63A06E6D1EA0}" id="{F6C24CF3-8CB5-4086-B37B-9C2D90EE7D55}">
    <text>1.00 Réc à 07:00 HRM NOK</text>
  </threadedComment>
  <threadedComment ref="V77" dT="2024-05-16T07:42:26.11" personId="{1D4E5FD9-AD70-4D51-9D0D-3307C388B641}" id="{3097C2B8-42BB-4C6A-9653-CDC8D3F5EBA9}" parentId="{F6C24CF3-8CB5-4086-B37B-9C2D90EE7D55}">
    <text>HRM OK</text>
  </threadedComment>
  <threadedComment ref="L79" dT="2024-05-06T05:31:43.09" personId="{C20833D7-5DE2-4E82-B429-63A06E6D1EA0}" id="{A2D86983-62DA-4608-9B46-88183BE9DD70}">
    <text>3 DS Dépt HRM OK</text>
  </threadedComment>
  <threadedComment ref="H81" dT="2024-05-02T05:48:30.21" personId="{C20833D7-5DE2-4E82-B429-63A06E6D1EA0}" id="{3BC34651-5357-4C1E-B95E-E21E152CBC5E}">
    <text>15.20 Réc HRM OK</text>
  </threadedComment>
  <threadedComment ref="M82" dT="2024-05-07T06:19:13.25" personId="{C20833D7-5DE2-4E82-B429-63A06E6D1EA0}" id="{2BD7B426-F312-4F21-B7AE-1180FF3007D2}">
    <text>1.00 Réc à 14:30 HRM OK</text>
  </threadedComment>
  <threadedComment ref="AD82" dT="2024-05-24T05:58:50.50" personId="{1D4E5FD9-AD70-4D51-9D0D-3307C388B641}" id="{619C374A-C9FB-4508-A770-9799FA91CA87}">
    <text>2,00 HRM OK à 13:30</text>
  </threadedComment>
  <threadedComment ref="I83" dT="2024-04-29T07:31:11.58" personId="{1D4E5FD9-AD70-4D51-9D0D-3307C388B641}" id="{ED6CB6F1-8416-4A36-AE16-404291144949}">
    <text>7,60 HRM OK</text>
  </threadedComment>
  <threadedComment ref="L83" dT="2024-05-06T11:08:02.16" personId="{1D4E5FD9-AD70-4D51-9D0D-3307C388B641}" id="{040FED29-BB46-455C-B443-E3C93D41E5F7}">
    <text>Secouriste zone 2</text>
  </threadedComment>
  <threadedComment ref="M83" dT="2024-05-07T09:43:10.27" personId="{1D4E5FD9-AD70-4D51-9D0D-3307C388B641}" id="{F3228562-C89E-4088-BA39-8FB22A0B5E6C}">
    <text>1,50 HRM OK à 09:10</text>
  </threadedComment>
  <threadedComment ref="W83" dT="2024-05-06T11:10:16.92" personId="{1D4E5FD9-AD70-4D51-9D0D-3307C388B641}" id="{384B5DA5-3582-4D8A-89F5-28AE175BA0A1}">
    <text>Secouriste zone 2</text>
  </threadedComment>
  <threadedComment ref="AH83" dT="2024-05-27T06:41:36.15" personId="{C20833D7-5DE2-4E82-B429-63A06E6D1EA0}" id="{4619341B-452D-46F9-BB3C-C13499721A4A}">
    <text>Mission EVERE</text>
  </threadedComment>
  <threadedComment ref="AJ83" dT="2024-05-17T04:48:13.24" personId="{1D4E5FD9-AD70-4D51-9D0D-3307C388B641}" id="{A2DDBCD6-4189-4929-A68D-0A2AA06657DB}">
    <text>Secouriste zone 2</text>
  </threadedComment>
  <threadedComment ref="G86" dT="2023-10-17T07:39:51.92" personId="{1D4E5FD9-AD70-4D51-9D0D-3307C388B641}" id="{97B877BA-40C9-446D-A5B8-211A90F9D599}">
    <text>Fête du Travail</text>
  </threadedComment>
  <threadedComment ref="O86" dT="2023-10-17T07:41:15.17" personId="{1D4E5FD9-AD70-4D51-9D0D-3307C388B641}" id="{3B82C66D-798B-48B6-95BA-D7E1FB0A4CE1}">
    <text>Ascension</text>
  </threadedComment>
  <threadedComment ref="P86" dT="2023-10-17T07:41:31.36" personId="{1D4E5FD9-AD70-4D51-9D0D-3307C388B641}" id="{4856C084-043F-4EDE-9308-9C41DEA0ED7F}">
    <text>Compensation pont BOSA Validé</text>
  </threadedComment>
  <threadedComment ref="Z86" dT="2023-10-17T07:42:25.56" personId="{1D4E5FD9-AD70-4D51-9D0D-3307C388B641}" id="{F7EA2373-CEE0-4464-AA1A-88FE04B80827}">
    <text>Lundi de Pentecôte</text>
  </threadedComment>
  <threadedComment ref="T87" dT="2024-05-13T07:54:25.98" personId="{1D4E5FD9-AD70-4D51-9D0D-3307C388B641}" id="{6FE97382-0684-4C84-830F-D9AEF9F20D21}">
    <text>REPRISE EN FORCE</text>
  </threadedComment>
  <threadedComment ref="AA87" dT="2024-05-30T11:17:02.61" personId="{C20833D7-5DE2-4E82-B429-63A06E6D1EA0}" id="{D97B7B8F-72FB-4242-AE7A-BD3A9D8DA753}">
    <text>1 JC HRM OK</text>
  </threadedComment>
  <threadedComment ref="AB87" dT="2024-05-22T07:41:25.06" personId="{1D4E5FD9-AD70-4D51-9D0D-3307C388B641}" id="{FD259BB6-106C-46C1-9275-EBF6808191F8}">
    <text>VS à 10:00</text>
  </threadedComment>
  <threadedComment ref="AC87" dT="2024-05-22T07:42:39.24" personId="{1D4E5FD9-AD70-4D51-9D0D-3307C388B641}" id="{119DDBD5-A3D4-440D-B0EC-9C2B800A0BEF}">
    <text xml:space="preserve"> VS Journée HRM OK</text>
  </threadedComment>
  <threadedComment ref="AK87" dT="2024-05-30T11:17:02.61" personId="{C20833D7-5DE2-4E82-B429-63A06E6D1EA0}" id="{D7EE86C2-68C8-48A0-B499-857977AE4777}">
    <text>1 JC HRM OK</text>
  </threadedComment>
  <threadedComment ref="AJ88" dT="2024-05-30T11:15:20.95" personId="{C20833D7-5DE2-4E82-B429-63A06E6D1EA0}" id="{D2727E29-C02D-469C-83F3-E0961EC50516}">
    <text>2.00 Réc à 13:30 HRM NOK</text>
  </threadedComment>
  <threadedComment ref="AJ88" dT="2024-06-03T07:31:27.69" personId="{1D4E5FD9-AD70-4D51-9D0D-3307C388B641}" id="{C1385729-FC18-4B56-937F-95990BC2F354}" parentId="{D2727E29-C02D-469C-83F3-E0961EC50516}">
    <text>HRM OK</text>
  </threadedComment>
  <threadedComment ref="M89" dT="2024-05-06T11:12:57.56" personId="{1D4E5FD9-AD70-4D51-9D0D-3307C388B641}" id="{DD69EDF5-36EF-43C1-93A9-31D6F1AFAA74}">
    <text>REPRISE EN FORCE</text>
  </threadedComment>
  <threadedComment ref="N89" dT="2024-05-07T06:44:39.61" personId="{C20833D7-5DE2-4E82-B429-63A06E6D1EA0}" id="{6C93A5E0-9036-468D-93E5-CD3D148A3414}">
    <text>En Grève</text>
  </threadedComment>
  <threadedComment ref="U89" dT="2024-05-15T06:57:24.37" personId="{C20833D7-5DE2-4E82-B429-63A06E6D1EA0}" id="{6E02B7CC-D4DC-4F70-A5B2-089967B6E88F}">
    <text>1 CS HRM OK</text>
  </threadedComment>
  <threadedComment ref="W89" dT="2024-05-17T05:50:48.42" personId="{C20833D7-5DE2-4E82-B429-63A06E6D1EA0}" id="{5CDF1281-8E21-4D5D-8551-F9A781F08B5E}">
    <text>1 CC HRM NOK</text>
  </threadedComment>
  <threadedComment ref="W89" dT="2024-05-22T07:35:35.41" personId="{1D4E5FD9-AD70-4D51-9D0D-3307C388B641}" id="{B8AC8C76-352D-4549-9530-FD312C40FBA9}" parentId="{5CDF1281-8E21-4D5D-8551-F9A781F08B5E}">
    <text>HRM OK</text>
  </threadedComment>
  <threadedComment ref="AB89" dT="2024-05-22T07:43:14.62" personId="{1D4E5FD9-AD70-4D51-9D0D-3307C388B641}" id="{C2C23BCC-CD77-41D8-B22A-300FCDA45C12}">
    <text>7,60 HRM NOK</text>
  </threadedComment>
  <threadedComment ref="AC89" dT="2024-05-24T06:55:14.24" personId="{1D4E5FD9-AD70-4D51-9D0D-3307C388B641}" id="{9CEC1B3A-7D2E-4C6D-814E-533778A5C456}">
    <text>4 JC Force Majeure HRM NOK</text>
  </threadedComment>
  <threadedComment ref="H91" dT="2024-04-30T11:12:35.60" personId="{C20833D7-5DE2-4E82-B429-63A06E6D1EA0}" id="{EEC61C16-1983-43DD-B80B-281F854E647E}">
    <text>2 JC HRM OK</text>
  </threadedComment>
  <threadedComment ref="L91" dT="2024-05-06T06:46:44.71" personId="{C20833D7-5DE2-4E82-B429-63A06E6D1EA0}" id="{9980E0AF-606D-4392-92EA-73D089C0B2CD}">
    <text>2.00 Réc à 07:30 HRM NOK</text>
  </threadedComment>
  <threadedComment ref="L91" dT="2024-05-06T12:04:50.30" personId="{1D4E5FD9-AD70-4D51-9D0D-3307C388B641}" id="{33CEF6DB-5257-4441-A99C-6ABC5422C84D}" parentId="{9980E0AF-606D-4392-92EA-73D089C0B2CD}">
    <text>HRM OK</text>
  </threadedComment>
  <threadedComment ref="N91" dT="2024-05-07T07:44:43.04" personId="{1D4E5FD9-AD70-4D51-9D0D-3307C388B641}" id="{39ED0EE9-F9FB-4B1A-A6B6-0EB300DE79EC}">
    <text>REPRISE EN FORCE</text>
  </threadedComment>
  <threadedComment ref="U91" dT="2024-05-15T06:58:34.60" personId="{C20833D7-5DE2-4E82-B429-63A06E6D1EA0}" id="{3AE9A535-9823-46DD-9D07-44CA1CE89D2B}">
    <text>1.00 Réc à 07:30 HRM NOK</text>
  </threadedComment>
  <threadedComment ref="U91" dT="2024-05-15T07:56:30.62" personId="{1D4E5FD9-AD70-4D51-9D0D-3307C388B641}" id="{43C2CA1C-6727-4FC1-A871-8351F9149C07}" parentId="{3AE9A535-9823-46DD-9D07-44CA1CE89D2B}">
    <text>HRM OK</text>
  </threadedComment>
  <threadedComment ref="AJ92" dT="2024-05-30T11:15:20.95" personId="{C20833D7-5DE2-4E82-B429-63A06E6D1EA0}" id="{2DC9CF16-8AF1-4800-8F71-1E597C62A148}">
    <text>2.00 Réc à 13:30 HRM OK</text>
  </threadedComment>
  <threadedComment ref="H93" dT="2024-04-30T11:11:44.97" personId="{C20833D7-5DE2-4E82-B429-63A06E6D1EA0}" id="{04B0DDE7-0150-4E19-BEBC-AD657D1F453E}">
    <text>1 JC HRM NOK</text>
  </threadedComment>
  <threadedComment ref="H93" dT="2024-04-30T14:58:07.91" personId="{1D4E5FD9-AD70-4D51-9D0D-3307C388B641}" id="{93AFF07C-2B70-4432-9AF2-D7A8DE3D7AA3}" parentId="{04B0DDE7-0150-4E19-BEBC-AD657D1F453E}">
    <text>HRM OK</text>
  </threadedComment>
  <threadedComment ref="M93" dT="2024-05-07T06:45:52.13" personId="{C20833D7-5DE2-4E82-B429-63A06E6D1EA0}" id="{04C4B2D0-5C06-4C88-A19B-C6F563A4083F}">
    <text>0.25 Réc à 08:00 HRM NOK</text>
  </threadedComment>
  <threadedComment ref="M93" dT="2024-05-07T11:11:21.19" personId="{1D4E5FD9-AD70-4D51-9D0D-3307C388B641}" id="{C8049E0C-1048-421F-81D0-71BDB4327631}" parentId="{04C4B2D0-5C06-4C88-A19B-C6F563A4083F}">
    <text>HRM OK</text>
  </threadedComment>
  <threadedComment ref="T93" dT="2024-05-14T06:41:25.81" personId="{C20833D7-5DE2-4E82-B429-63A06E6D1EA0}" id="{812F0C42-CA4D-4B0D-A8D0-BFA09362279B}">
    <text>0.50 Réc à 08:00 HRM NOK</text>
  </threadedComment>
  <threadedComment ref="T93" dT="2024-05-15T07:53:52.37" personId="{1D4E5FD9-AD70-4D51-9D0D-3307C388B641}" id="{CE9AD08A-A39E-473F-AFAE-0DA4EBA6B95B}" parentId="{812F0C42-CA4D-4B0D-A8D0-BFA09362279B}">
    <text>HRM OK</text>
  </threadedComment>
  <threadedComment ref="V93" dT="2024-05-16T06:36:28.06" personId="{C20833D7-5DE2-4E82-B429-63A06E6D1EA0}" id="{8FC37C6F-605B-441D-BE6C-AD6AD22F0A2A}">
    <text>0.50 Réc à 08:00 HRM NOK</text>
  </threadedComment>
  <threadedComment ref="V93" dT="2024-05-16T08:04:28.71" personId="{1D4E5FD9-AD70-4D51-9D0D-3307C388B641}" id="{DA920B73-A0DD-4284-BB84-94661C8FA5CB}" parentId="{8FC37C6F-605B-441D-BE6C-AD6AD22F0A2A}">
    <text>HRM OK</text>
  </threadedComment>
  <threadedComment ref="AH93" dT="2024-05-28T06:55:17.66" personId="{C20833D7-5DE2-4E82-B429-63A06E6D1EA0}" id="{EAEDCF8E-FF3E-4AF4-9AD6-0C71F804C856}">
    <text>0.33 Réc à 08:00 HRM NOK</text>
  </threadedComment>
  <threadedComment ref="AH93" dT="2024-05-28T08:29:16.42" personId="{1D4E5FD9-AD70-4D51-9D0D-3307C388B641}" id="{B28BA316-DCD3-4DA8-8E1C-E73C8949072F}" parentId="{EAEDCF8E-FF3E-4AF4-9AD6-0C71F804C856}">
    <text>HRM OK</text>
  </threadedComment>
  <threadedComment ref="M94" dT="2024-05-07T11:11:36.77" personId="{1D4E5FD9-AD70-4D51-9D0D-3307C388B641}" id="{9FD5657D-4CB6-4B68-AB8B-FD708E0DBA72}">
    <text>3,00 HRM OK à 13:30</text>
  </threadedComment>
  <threadedComment ref="S94" dT="2024-05-13T10:41:08.61" personId="{C20833D7-5DE2-4E82-B429-63A06E6D1EA0}" id="{474D3671-0F30-4451-958E-4ADBF0FE270C}">
    <text>0.50 Réc à 13:00 HRM NOK</text>
  </threadedComment>
  <threadedComment ref="S94" dT="2024-05-15T07:53:04.87" personId="{1D4E5FD9-AD70-4D51-9D0D-3307C388B641}" id="{6769FFB2-214E-49A0-A38C-3A31288B7965}" parentId="{474D3671-0F30-4451-958E-4ADBF0FE270C}">
    <text>HRM OK</text>
  </threadedComment>
  <threadedComment ref="AC94" dT="2024-05-28T08:31:07.21" personId="{1D4E5FD9-AD70-4D51-9D0D-3307C388B641}" id="{6AE124CB-7F28-466E-80A5-D2447B00153F}">
    <text>0,50 HRM OK à 12:30</text>
  </threadedComment>
  <threadedComment ref="I95" dT="2024-05-02T05:51:52.78" personId="{C20833D7-5DE2-4E82-B429-63A06E6D1EA0}" id="{ED1138E3-6B87-4862-898F-F82E51D1ADA2}">
    <text>4 JC HRM OK</text>
  </threadedComment>
  <threadedComment ref="AB95" dT="2024-05-22T07:44:04.36" personId="{1D4E5FD9-AD70-4D51-9D0D-3307C388B641}" id="{7648DF2D-1D3C-4853-B3B2-E5139D0228C2}">
    <text>Mis à Schaffen</text>
  </threadedComment>
  <threadedComment ref="AC95" dT="2024-05-22T07:44:04.36" personId="{1D4E5FD9-AD70-4D51-9D0D-3307C388B641}" id="{5AA32DA1-B78B-42D5-8D69-FE2875002658}">
    <text>Mis à Schaffen</text>
  </threadedComment>
  <threadedComment ref="AG95" dT="2024-05-27T06:43:07.05" personId="{C20833D7-5DE2-4E82-B429-63A06E6D1EA0}" id="{D457AA58-17E7-4EF5-9AE1-F40100ACF852}">
    <text>Mission SCHAFFEN</text>
  </threadedComment>
  <threadedComment ref="AH95" dT="2024-05-27T06:43:07.05" personId="{C20833D7-5DE2-4E82-B429-63A06E6D1EA0}" id="{AF54E148-5FAE-4DA6-B8CE-C3CC7E21889F}">
    <text>Mission SCHAFFEN</text>
  </threadedComment>
  <threadedComment ref="AK96" dT="2024-05-31T06:37:04.56" personId="{C20833D7-5DE2-4E82-B429-63A06E6D1EA0}" id="{0F9840BA-CBEE-43E2-89F1-9E257169AE7C}">
    <text>0.30 Réc à 15:42 HRM OK</text>
  </threadedComment>
  <threadedComment ref="I97" dT="2024-05-03T06:38:54.47" personId="{C20833D7-5DE2-4E82-B429-63A06E6D1EA0}" id="{5E6F534F-3D4B-4D4A-A1C2-D9D7356A9467}">
    <text>3.00 Crédits D'Heures HRM OK</text>
  </threadedComment>
  <threadedComment ref="L97" dT="2024-05-06T06:45:38.62" personId="{C20833D7-5DE2-4E82-B429-63A06E6D1EA0}" id="{03B44A6D-E029-47EA-A6AC-85588DFA05D4}">
    <text>1.00 Réc à 07:30 HRM NOK</text>
  </threadedComment>
  <threadedComment ref="L97" dT="2024-05-06T12:03:50.73" personId="{1D4E5FD9-AD70-4D51-9D0D-3307C388B641}" id="{051FDB2B-BD04-4C8A-A54A-55E15188EBA6}" parentId="{03B44A6D-E029-47EA-A6AC-85588DFA05D4}">
    <text>HRM OK</text>
  </threadedComment>
  <threadedComment ref="T97" dT="2024-05-14T06:42:23.37" personId="{C20833D7-5DE2-4E82-B429-63A06E6D1EA0}" id="{665C2809-7A15-4E00-8EA7-A1E24341CC5E}">
    <text>0.50 Réc à 07:30 HRM NOK</text>
  </threadedComment>
  <threadedComment ref="T97" dT="2024-05-15T07:57:19.99" personId="{1D4E5FD9-AD70-4D51-9D0D-3307C388B641}" id="{B138606E-F918-46F1-BDFE-6317670C868F}" parentId="{665C2809-7A15-4E00-8EA7-A1E24341CC5E}">
    <text>HRM OK</text>
  </threadedComment>
  <threadedComment ref="W97" dT="2024-05-22T07:47:02.12" personId="{1D4E5FD9-AD70-4D51-9D0D-3307C388B641}" id="{8980CD4C-DD41-490F-A6EE-612C48BE8588}">
    <text>7,60  DS Sv Fmn HRM OK</text>
  </threadedComment>
  <threadedComment ref="AA97" dT="2024-01-22T06:34:05.35" personId="{C20833D7-5DE2-4E82-B429-63A06E6D1EA0}" id="{0CCCA574-E64C-45A0-BBC4-A3128F7FE475}">
    <text>Fm leadership</text>
  </threadedComment>
  <threadedComment ref="AC97" dT="2024-05-15T07:36:29.04" personId="{C20833D7-5DE2-4E82-B429-63A06E6D1EA0}" id="{ABDE88C0-6E67-41D0-A326-9066909B3B65}">
    <text>March des forts</text>
  </threadedComment>
  <threadedComment ref="L98" dT="2024-05-07T06:48:05.66" personId="{C20833D7-5DE2-4E82-B429-63A06E6D1EA0}" id="{59CDBEA2-B6BE-4170-8714-5D321D8E70D7}">
    <text>Régul 2.00 Réc à 14:00 HRM OK</text>
  </threadedComment>
  <threadedComment ref="G102" dT="2023-10-17T07:39:51.92" personId="{1D4E5FD9-AD70-4D51-9D0D-3307C388B641}" id="{F5AFDD4B-87A2-4EEB-A6D4-366695403FFE}">
    <text>Fête du Travail</text>
  </threadedComment>
  <threadedComment ref="O102" dT="2023-10-17T07:41:15.17" personId="{1D4E5FD9-AD70-4D51-9D0D-3307C388B641}" id="{84810648-BD90-4281-A4F9-BC3A75DE0DEB}">
    <text>Ascension</text>
  </threadedComment>
  <threadedComment ref="P102" dT="2023-10-17T07:41:31.36" personId="{1D4E5FD9-AD70-4D51-9D0D-3307C388B641}" id="{CC46F3F9-FE90-433F-AEC4-480FAB403A3E}">
    <text>Compensation pont BOSA Validé</text>
  </threadedComment>
  <threadedComment ref="Z102" dT="2023-10-17T07:42:25.56" personId="{1D4E5FD9-AD70-4D51-9D0D-3307C388B641}" id="{CE95FF98-B11F-4F56-A484-FAFB6E4D039E}">
    <text>Lundi de Pentecôte</text>
  </threadedComment>
  <threadedComment ref="H103" dT="2024-04-08T11:21:09.98" personId="{1D4E5FD9-AD70-4D51-9D0D-3307C388B641}" id="{2EA0FC5E-8CFB-49ED-9932-507DE54C9693}">
    <text>5 JC HRM OK</text>
  </threadedComment>
  <threadedComment ref="AI103" dT="2024-05-28T06:22:02.39" personId="{C20833D7-5DE2-4E82-B429-63A06E6D1EA0}" id="{993A971A-2F09-4CC4-9D75-7533F3DDCDC2}">
    <text>Mission à SAFF</text>
  </threadedComment>
  <threadedComment ref="S104" dT="2024-05-13T06:43:31.85" personId="{C20833D7-5DE2-4E82-B429-63A06E6D1EA0}" id="{408F8B4A-59FD-4B4B-BEF7-2DDFD35AEBC8}">
    <text>VS APM HRM NOK
Doc NOK</text>
  </threadedComment>
  <threadedComment ref="T104" dT="2024-05-15T07:07:59.19" personId="{C20833D7-5DE2-4E82-B429-63A06E6D1EA0}" id="{32E1C357-E321-491C-9254-299485AFD13E}">
    <text>2.00 Réc à 13:30 HRM NOK</text>
  </threadedComment>
  <threadedComment ref="T104" dT="2024-05-15T07:58:38.47" personId="{1D4E5FD9-AD70-4D51-9D0D-3307C388B641}" id="{BB941D5F-867B-477B-9C42-7A94E7888228}" parentId="{32E1C357-E321-491C-9254-299485AFD13E}">
    <text>HRM OK</text>
  </threadedComment>
  <threadedComment ref="U104" dT="2024-05-15T11:38:52.40" personId="{1D4E5FD9-AD70-4D51-9D0D-3307C388B641}" id="{AC4BB240-97AF-4EE1-BB58-8820CE87A451}">
    <text>2,00 HRM OK à 13:30</text>
  </threadedComment>
  <threadedComment ref="W104" dT="2024-05-17T10:40:14.49" personId="{C20833D7-5DE2-4E82-B429-63A06E6D1EA0}" id="{300F507E-F485-4198-B0BF-295E581BF790}">
    <text>1/2 JC HRM OK</text>
  </threadedComment>
  <threadedComment ref="AA104" dT="2024-05-21T11:58:55.63" personId="{1D4E5FD9-AD70-4D51-9D0D-3307C388B641}" id="{241DF1DD-916B-4DC6-B3D0-E6111440BF52}">
    <text>2,00 HRM OK à 13:30</text>
  </threadedComment>
  <threadedComment ref="AC104" dT="2024-05-23T11:50:25.77" personId="{1D4E5FD9-AD70-4D51-9D0D-3307C388B641}" id="{7A18CAE5-CECD-4A23-8BDC-ED2689F59E32}">
    <text>1/2 JC HRM OK</text>
  </threadedComment>
  <threadedComment ref="AD104" dT="2024-05-23T11:50:25.77" personId="{1D4E5FD9-AD70-4D51-9D0D-3307C388B641}" id="{30BB2BEC-0C53-4BF2-8491-8E901E2053A8}">
    <text>1/2 JC HRM OK</text>
  </threadedComment>
  <threadedComment ref="AH104" dT="2024-05-28T11:39:07.37" personId="{C20833D7-5DE2-4E82-B429-63A06E6D1EA0}" id="{0DD2ED44-601B-447C-8167-2D9F4F3B8737}">
    <text>2.00 Réc à 13:30 HRM OK</text>
  </threadedComment>
  <threadedComment ref="AJ104" dT="2024-05-30T11:46:30.71" personId="{C20833D7-5DE2-4E82-B429-63A06E6D1EA0}" id="{793A2306-E353-4C2A-BBC8-F929CA31D37B}">
    <text>2.00 Réc à 13:30 HRM OK</text>
  </threadedComment>
  <threadedComment ref="AK104" dT="2024-05-31T06:38:48.40" personId="{C20833D7-5DE2-4E82-B429-63A06E6D1EA0}" id="{0E96E3B0-1100-4D27-B346-551F6A0CEE07}">
    <text>1/2 JC HRM OK</text>
  </threadedComment>
  <threadedComment ref="H107" dT="2024-04-23T11:33:00.64" personId="{C20833D7-5DE2-4E82-B429-63A06E6D1EA0}" id="{BF2EF3BA-14E7-4FA8-BF1E-79F7A484A7CA}">
    <text>5 JC HRM OK</text>
  </threadedComment>
  <threadedComment ref="U107" dT="2024-05-15T06:57:24.37" personId="{C20833D7-5DE2-4E82-B429-63A06E6D1EA0}" id="{8D10A6ED-9A36-42A6-9B7D-043C19A2F744}">
    <text>1 CS HRM OK</text>
  </threadedComment>
  <threadedComment ref="S108" dT="2024-05-14T06:28:27.72" personId="{C20833D7-5DE2-4E82-B429-63A06E6D1EA0}" id="{AFB86CEF-71F9-4C30-A132-79089518EB42}">
    <text>Régul 1.50 Réc à 14:00 HRM OK</text>
  </threadedComment>
  <threadedComment ref="T108" dT="2024-05-15T07:05:58.95" personId="{C20833D7-5DE2-4E82-B429-63A06E6D1EA0}" id="{88ED2BE6-56AC-4918-B1D9-485801AD620B}">
    <text>1.00 Réc à 14:30 HRM NOK</text>
  </threadedComment>
  <threadedComment ref="T108" dT="2024-05-15T08:00:03.19" personId="{1D4E5FD9-AD70-4D51-9D0D-3307C388B641}" id="{4C6DC650-4E3F-400B-A1A8-CD2DA3362C77}" parentId="{88ED2BE6-56AC-4918-B1D9-485801AD620B}">
    <text>HRM OK</text>
  </threadedComment>
  <threadedComment ref="W108" dT="2024-05-21T11:56:24.70" personId="{1D4E5FD9-AD70-4D51-9D0D-3307C388B641}" id="{526CB4A7-461D-40BD-AA3A-0B2A3D88200D}">
    <text>0,50 HRM OK à 15:00</text>
  </threadedComment>
  <threadedComment ref="T109" dT="2024-04-02T11:33:14.11" personId="{1D4E5FD9-AD70-4D51-9D0D-3307C388B641}" id="{4CC8B078-BAE9-44A5-AFE3-6E31AD9B4C7F}">
    <text>4 JC HRM OK</text>
  </threadedComment>
  <threadedComment ref="AI109" dT="2024-05-28T06:22:02.39" personId="{C20833D7-5DE2-4E82-B429-63A06E6D1EA0}" id="{5B712D87-60ED-4729-905D-5B9B437C671E}">
    <text>Mission à SAFF</text>
  </threadedComment>
  <threadedComment ref="AD110" dT="2024-05-27T06:25:39.65" personId="{C20833D7-5DE2-4E82-B429-63A06E6D1EA0}" id="{292CEAB5-F6A4-47FA-B772-ABC35E922686}">
    <text>Régul 1.00 Réc à 15:00 HRM NOK</text>
  </threadedComment>
  <threadedComment ref="AD110" dT="2024-05-27T12:53:04.28" personId="{1D4E5FD9-AD70-4D51-9D0D-3307C388B641}" id="{00C053D1-9434-4D5C-B594-37B83DBDE2DA}" parentId="{292CEAB5-F6A4-47FA-B772-ABC35E922686}">
    <text>HRM OK</text>
  </threadedComment>
  <threadedComment ref="I111" dT="2024-05-02T06:18:47.60" personId="{C20833D7-5DE2-4E82-B429-63A06E6D1EA0}" id="{2561CC07-0A75-4BF3-B325-7B5D50B184C5}">
    <text>1 JC HRM OK</text>
  </threadedComment>
  <threadedComment ref="V111" dT="2024-05-16T06:40:47.59" personId="{C20833D7-5DE2-4E82-B429-63A06E6D1EA0}" id="{E19EB026-F734-45C9-AC47-D2DB814BE2B0}">
    <text>2 JC HRM OK</text>
  </threadedComment>
  <threadedComment ref="AD111" dT="2024-05-23T08:12:41.40" personId="{1D4E5FD9-AD70-4D51-9D0D-3307C388B641}" id="{113F448D-4948-4726-BAF7-757D4DA700BD}">
    <text>7,60 HRM OK</text>
  </threadedComment>
  <threadedComment ref="AK111" dT="2024-05-31T06:39:48.70" personId="{C20833D7-5DE2-4E82-B429-63A06E6D1EA0}" id="{C4C88834-2634-4338-A286-59910C1D527D}">
    <text>7.60 Réc HRM OK</text>
  </threadedComment>
  <threadedComment ref="H113" dT="2024-04-10T11:33:49.03" personId="{1D4E5FD9-AD70-4D51-9D0D-3307C388B641}" id="{2F90CFAA-D524-410C-A9CD-589750AF91C8}">
    <text>5 JC HRM OK</text>
  </threadedComment>
  <threadedComment ref="AA113" dT="2024-05-21T11:57:01.22" personId="{1D4E5FD9-AD70-4D51-9D0D-3307C388B641}" id="{DC81E3C6-1631-475C-8D1D-B30DAB394A55}">
    <text>REPRISE EN FORCE</text>
  </threadedComment>
  <threadedComment ref="AD113" dT="2024-05-24T11:41:53.77" personId="{1D4E5FD9-AD70-4D51-9D0D-3307C388B641}" id="{72914B09-EC17-4470-A420-CEFAC6E9EB9D}">
    <text>1 JC HRM OK</text>
  </threadedComment>
  <threadedComment ref="AI113" dT="2024-05-28T06:22:02.39" personId="{C20833D7-5DE2-4E82-B429-63A06E6D1EA0}" id="{3E1880C9-44F9-483E-B3B5-576EA9AF2B12}">
    <text>Mission à SAFF</text>
  </threadedComment>
  <threadedComment ref="S114" dT="2024-05-13T06:41:39.47" personId="{C20833D7-5DE2-4E82-B429-63A06E6D1EA0}" id="{18AAECE2-3923-49F1-B631-429CE6C0EE0E}">
    <text>3.00 Réc ç 12:30 HRM OK</text>
  </threadedComment>
  <threadedComment ref="AJ114" dT="2024-05-30T11:44:18.24" personId="{C20833D7-5DE2-4E82-B429-63A06E6D1EA0}" id="{5544D047-0E46-4383-8679-A3326F4BC6A9}">
    <text>1.00 Réc à 14:30 HRM OK</text>
  </threadedComment>
  <threadedComment ref="AK114" dT="2024-05-30T11:44:18.24" personId="{C20833D7-5DE2-4E82-B429-63A06E6D1EA0}" id="{081802C2-231F-4168-8D97-9352CC399AAA}">
    <text>1.00 Réc à 14:30 HRM OK</text>
  </threadedComment>
  <threadedComment ref="H115" dT="2024-04-26T11:32:33.47" personId="{C20833D7-5DE2-4E82-B429-63A06E6D1EA0}" id="{00CF3938-DE8A-4344-A3BE-FDE99E28E97C}">
    <text>2 JC HRM OK</text>
  </threadedComment>
  <threadedComment ref="S115" dT="2024-05-07T07:33:12.01" personId="{1D4E5FD9-AD70-4D51-9D0D-3307C388B641}" id="{04CE7FBE-C5CF-4C09-B563-A1F6A1D12E0B}">
    <text>REPRISE EN FORCE</text>
  </threadedComment>
  <threadedComment ref="S115" dT="2024-05-13T06:40:30.66" personId="{C20833D7-5DE2-4E82-B429-63A06E6D1EA0}" id="{2833407B-61F7-4C9F-97C6-78F3F6111993}" parentId="{04CE7FBE-C5CF-4C09-B563-A1F6A1D12E0B}">
    <text>1 JC HRM NOK</text>
  </threadedComment>
  <threadedComment ref="S115" dT="2024-05-13T07:49:59.78" personId="{1D4E5FD9-AD70-4D51-9D0D-3307C388B641}" id="{05748D16-9B8D-422E-B7EC-70A0E47B2F03}" parentId="{04CE7FBE-C5CF-4C09-B563-A1F6A1D12E0B}">
    <text>HRM OK</text>
  </threadedComment>
  <threadedComment ref="AI115" dT="2024-05-28T06:22:02.39" personId="{C20833D7-5DE2-4E82-B429-63A06E6D1EA0}" id="{77033088-716E-43BA-88FE-54C6E0CCEDAD}">
    <text>Mission à SAFF</text>
  </threadedComment>
  <threadedComment ref="AG116" dT="2024-05-27T11:52:54.73" personId="{C20833D7-5DE2-4E82-B429-63A06E6D1EA0}" id="{3B18EDC0-B27D-4365-9C89-1683B4D0C973}">
    <text>2.00 Réc à 13:30 HRM OK</text>
  </threadedComment>
  <threadedComment ref="AK116" dT="2024-05-31T06:41:02.76" personId="{C20833D7-5DE2-4E82-B429-63A06E6D1EA0}" id="{97419314-BD39-4C6D-A8E3-2F947465DE53}">
    <text>2.00 Réc à 14:00 HRM OK</text>
  </threadedComment>
  <threadedComment ref="H117" dT="2024-04-22T08:45:30.91" personId="{C20833D7-5DE2-4E82-B429-63A06E6D1EA0}" id="{99C146ED-E70C-4458-BE46-D430ADD01BEE}">
    <text>Reprise en force</text>
  </threadedComment>
  <threadedComment ref="AJ117" dT="2024-05-06T12:00:53.97" personId="{1D4E5FD9-AD70-4D51-9D0D-3307C388B641}" id="{01937BED-F406-4572-9818-C45FB47C1A65}">
    <text>12 JC HRM OK</text>
  </threadedComment>
  <threadedComment ref="I118" dT="2024-05-02T06:19:46.85" personId="{C20833D7-5DE2-4E82-B429-63A06E6D1EA0}" id="{56967D71-8368-48C8-8573-ED196266934B}">
    <text>1/2 DS Dépt HRM NOK</text>
  </threadedComment>
  <threadedComment ref="W118" dT="2024-05-17T10:41:07.27" personId="{C20833D7-5DE2-4E82-B429-63A06E6D1EA0}" id="{1302153C-35D8-4FD1-B605-C654D5F2E1D6}">
    <text>2.50 Réc à 13:00 HRM OK</text>
  </threadedComment>
  <threadedComment ref="AA118" dT="2024-05-21T11:59:12.29" personId="{1D4E5FD9-AD70-4D51-9D0D-3307C388B641}" id="{6BA8EEF7-9CAB-4731-ABFF-95B951EDCCFC}">
    <text>VS Dép 12:30</text>
  </threadedComment>
  <threadedComment ref="AD118" dT="2024-05-24T06:50:08.90" personId="{1D4E5FD9-AD70-4D51-9D0D-3307C388B641}" id="{B614D3DB-432D-40F3-858A-76549C4256EA}">
    <text>3,00 HRM OK à 12:30</text>
  </threadedComment>
  <threadedComment ref="H119" dT="2024-04-30T06:31:01.46" personId="{C20833D7-5DE2-4E82-B429-63A06E6D1EA0}" id="{AE196573-CE7A-44ED-B39F-F4BB9A4BB335}">
    <text>2 JC HRM NOK</text>
  </threadedComment>
  <threadedComment ref="H119" dT="2024-04-30T14:56:41.29" personId="{1D4E5FD9-AD70-4D51-9D0D-3307C388B641}" id="{09E5809C-9A87-427E-A70C-349F6F0DCA08}" parentId="{AE196573-CE7A-44ED-B39F-F4BB9A4BB335}">
    <text>HRM OK</text>
  </threadedComment>
  <threadedComment ref="S119" dT="2024-05-13T06:42:36.60" personId="{C20833D7-5DE2-4E82-B429-63A06E6D1EA0}" id="{B9CE4756-026E-4058-BE5D-1D860FD3C448}">
    <text>1 JC HRM OK</text>
  </threadedComment>
  <threadedComment ref="W119" dT="2024-05-16T11:08:42.10" personId="{C20833D7-5DE2-4E82-B429-63A06E6D1EA0}" id="{D0539F45-8810-4F2A-AF9C-87DC1EE8146D}">
    <text>1 JC HRM OK</text>
  </threadedComment>
  <threadedComment ref="AC119" dT="2024-05-17T04:48:13.24" personId="{1D4E5FD9-AD70-4D51-9D0D-3307C388B641}" id="{90916096-27B9-455C-BDD9-F58391778FF9}">
    <text>Secouriste zone 1</text>
  </threadedComment>
  <threadedComment ref="AC119" dT="2024-05-23T11:53:26.70" personId="{1D4E5FD9-AD70-4D51-9D0D-3307C388B641}" id="{3010279A-32C3-4592-97D0-18499653D257}" parentId="{90916096-27B9-455C-BDD9-F58391778FF9}">
    <text>3,00 HRM OK à 07:00</text>
  </threadedComment>
  <threadedComment ref="AI119" dT="2024-05-28T06:22:02.39" personId="{C20833D7-5DE2-4E82-B429-63A06E6D1EA0}" id="{2DAC6F82-F6CA-4267-8470-BBEE27186FEB}">
    <text>Mission à SAFF</text>
  </threadedComment>
  <threadedComment ref="AK119" dT="2024-05-17T04:48:13.24" personId="{1D4E5FD9-AD70-4D51-9D0D-3307C388B641}" id="{2B64FBDC-A7AA-4D93-BF1B-8F540F48091B}">
    <text>Secouriste zone 2</text>
  </threadedComment>
  <threadedComment ref="L120" dT="2024-05-06T12:00:25.36" personId="{1D4E5FD9-AD70-4D51-9D0D-3307C388B641}" id="{813D5625-A1BC-4AED-9685-7D52C7963214}">
    <text>2,50 HRM OK à 13:00</text>
  </threadedComment>
  <threadedComment ref="N120" dT="2024-05-08T15:56:11.51" personId="{1D4E5FD9-AD70-4D51-9D0D-3307C388B641}" id="{299DE85D-DE4B-4F4C-B63F-BAFBECB1BC8A}">
    <text>2,50 HRM OK à 13:00</text>
  </threadedComment>
  <threadedComment ref="U120" dT="2024-05-15T11:38:52.40" personId="{1D4E5FD9-AD70-4D51-9D0D-3307C388B641}" id="{E2A58AA0-A088-4C5D-964F-974CEDD63392}">
    <text>2,00 HRM OK à 13:30</text>
  </threadedComment>
  <threadedComment ref="AB120" dT="2024-05-22T11:30:21.62" personId="{1D4E5FD9-AD70-4D51-9D0D-3307C388B641}" id="{74786A07-A1C8-4C33-96E5-BF015B88CE49}">
    <text>2,00 HRM OK à 13:30</text>
  </threadedComment>
  <threadedComment ref="AD120" dT="2024-05-24T11:43:06.45" personId="{1D4E5FD9-AD70-4D51-9D0D-3307C388B641}" id="{1394DFA3-CA2A-4E2B-8122-5FC51CB0F747}">
    <text>1/2 JC HRM OK</text>
  </threadedComment>
  <threadedComment ref="AJ120" dT="2024-05-30T11:43:12.37" personId="{C20833D7-5DE2-4E82-B429-63A06E6D1EA0}" id="{B908E8D1-9A1D-44F4-9656-FA051E86AB51}">
    <text>2.00 Réc à 13:30 HRM OK</text>
  </threadedComment>
  <threadedComment ref="H121" dT="2024-04-30T06:29:42.90" personId="{C20833D7-5DE2-4E82-B429-63A06E6D1EA0}" id="{0D28DE35-A212-4F5A-A69D-D7E3C58A1637}">
    <text>1 JC HRM OK</text>
  </threadedComment>
  <threadedComment ref="L121" dT="2024-05-03T06:36:11.09" personId="{C20833D7-5DE2-4E82-B429-63A06E6D1EA0}" id="{E09439C6-FBEF-4458-A1EF-31BA5E2B26E5}">
    <text>1 JC HRM OK</text>
  </threadedComment>
  <threadedComment ref="S121" dT="2024-05-08T06:15:46.35" personId="{1D4E5FD9-AD70-4D51-9D0D-3307C388B641}" id="{BE8C724D-E6CB-4804-90C0-D8CAA51F4D21}">
    <text>1 JC HRM OK</text>
  </threadedComment>
  <threadedComment ref="U121" dT="2024-05-14T06:29:24.82" personId="{C20833D7-5DE2-4E82-B429-63A06E6D1EA0}" id="{066B1D06-6707-4F68-8069-6C8AE6CB6CA1}">
    <text>1 JC HRM Ok</text>
  </threadedComment>
  <threadedComment ref="AI121" dT="2024-05-28T06:22:02.39" personId="{C20833D7-5DE2-4E82-B429-63A06E6D1EA0}" id="{9FA562F8-2C5B-457B-AD6B-CDD351F3674A}">
    <text>Mission à SAFF</text>
  </threadedComment>
  <threadedComment ref="I122" dT="2024-05-03T06:35:44.03" personId="{C20833D7-5DE2-4E82-B429-63A06E6D1EA0}" id="{42D3097C-2DE1-4632-A72F-FDD7C7DEFCD1}">
    <text>1.00 Réc à 12:30 HRM OK</text>
  </threadedComment>
  <threadedComment ref="N122" dT="2024-05-08T06:15:33.40" personId="{1D4E5FD9-AD70-4D51-9D0D-3307C388B641}" id="{9922FCDF-DBD1-41DA-8ED3-3BA05BEBC9C8}">
    <text>2,00 HRM OK à 14:00</text>
  </threadedComment>
  <threadedComment ref="AK122" dT="2024-05-31T06:41:02.76" personId="{C20833D7-5DE2-4E82-B429-63A06E6D1EA0}" id="{D337D620-859C-481D-BD24-535DD146F7A7}">
    <text>2.00 Réc à 14:00 HRM OK</text>
  </threadedComment>
  <threadedComment ref="H123" dT="2024-04-30T06:30:20.67" personId="{C20833D7-5DE2-4E82-B429-63A06E6D1EA0}" id="{E8761DD4-F0C8-404F-9512-82F2EE64D490}">
    <text>1 JC HRM OK</text>
  </threadedComment>
  <threadedComment ref="L123" dT="2024-04-30T11:26:40.27" personId="{C20833D7-5DE2-4E82-B429-63A06E6D1EA0}" id="{BEDEC4D1-8B1C-4996-AD22-C8FC6FB1621A}">
    <text>3 JC HRM OK</text>
  </threadedComment>
  <threadedComment ref="V123" dT="2024-05-16T06:39:21.18" personId="{C20833D7-5DE2-4E82-B429-63A06E6D1EA0}" id="{345BA8A8-1EE8-498C-A745-1260C93A4013}">
    <text>VS à 08:00 HRM  OK
Doc NOK</text>
  </threadedComment>
  <threadedComment ref="I124" dT="2024-05-06T05:13:47.28" personId="{C20833D7-5DE2-4E82-B429-63A06E6D1EA0}" id="{401CC353-147D-495E-B221-68235FA8C101}">
    <text>3.50 Réc à 12:30 HRM OK</text>
  </threadedComment>
  <threadedComment ref="T124" dT="2024-05-15T07:09:07.25" personId="{C20833D7-5DE2-4E82-B429-63A06E6D1EA0}" id="{F57CC81E-4E84-4542-8E11-60192B21A3C5}">
    <text>0.50 Réc à15:30 HRM NOK</text>
  </threadedComment>
  <threadedComment ref="G126" dT="2023-10-17T07:39:51.92" personId="{1D4E5FD9-AD70-4D51-9D0D-3307C388B641}" id="{B47AF126-69C4-4BC1-9A8F-BFE739927C1C}">
    <text>Fête du Travail</text>
  </threadedComment>
  <threadedComment ref="O126" dT="2023-10-17T07:41:15.17" personId="{1D4E5FD9-AD70-4D51-9D0D-3307C388B641}" id="{CDB6D3B7-75EE-4A6E-995C-8D2FE15D04BF}">
    <text>Ascension</text>
  </threadedComment>
  <threadedComment ref="P126" dT="2023-10-17T07:41:31.36" personId="{1D4E5FD9-AD70-4D51-9D0D-3307C388B641}" id="{B7F4C5B7-77A1-4A9C-87CE-E2F26C6EBC60}">
    <text>Compensation pont BOSA Validé</text>
  </threadedComment>
  <threadedComment ref="Z126" dT="2023-10-17T07:42:25.56" personId="{1D4E5FD9-AD70-4D51-9D0D-3307C388B641}" id="{E08EFD9B-32A1-4E59-8066-84ABD7FBAAC0}">
    <text>Lundi de Pentecôte</text>
  </threadedComment>
  <threadedComment ref="H127" dT="2024-04-08T08:31:58.67" personId="{1D4E5FD9-AD70-4D51-9D0D-3307C388B641}" id="{1EFD8AB7-837D-4B0A-889D-AF157B6D7164}">
    <text>15,20 HRM OK</text>
  </threadedComment>
  <threadedComment ref="L127" dT="2024-04-08T08:32:10.91" personId="{1D4E5FD9-AD70-4D51-9D0D-3307C388B641}" id="{4D73E9FF-7A9C-42AC-9A56-444005DE0453}">
    <text>3 JC HRM OK</text>
  </threadedComment>
  <threadedComment ref="AB127" dT="2024-05-22T07:44:04.36" personId="{1D4E5FD9-AD70-4D51-9D0D-3307C388B641}" id="{A2942B43-4FB3-4460-BA66-14C11A3A0136}">
    <text>Mis à Schaffen</text>
  </threadedComment>
  <threadedComment ref="AC127" dT="2024-05-22T07:44:04.36" personId="{1D4E5FD9-AD70-4D51-9D0D-3307C388B641}" id="{C9109A14-2EFF-47C0-BB07-642E570F852C}">
    <text>Mis à Schaffen</text>
  </threadedComment>
  <threadedComment ref="L129" dT="2024-05-06T07:26:53.36" personId="{1D4E5FD9-AD70-4D51-9D0D-3307C388B641}" id="{08A72D75-59C3-4D80-B506-BBBCB067B35B}">
    <text>REPRISE EN FORCE</text>
  </threadedComment>
  <threadedComment ref="N129" dT="2024-05-06T06:08:53.36" personId="{C20833D7-5DE2-4E82-B429-63A06E6D1EA0}" id="{DDB6B15D-9C40-460C-ACBE-1559BDC8547C}">
    <text>1 DS Dépt HRM OK</text>
  </threadedComment>
  <threadedComment ref="N129" dT="2024-05-07T07:31:06.50" personId="{1D4E5FD9-AD70-4D51-9D0D-3307C388B641}" id="{79CE2FDD-0A39-4366-AD14-0A67784F0D46}" parentId="{DDB6B15D-9C40-460C-ACBE-1559BDC8547C}">
    <text>REPRISE EN FORCE</text>
  </threadedComment>
  <threadedComment ref="N129" dT="2024-05-16T07:10:58.12" personId="{1D4E5FD9-AD70-4D51-9D0D-3307C388B641}" id="{B4E85576-0149-4CA2-88E4-AE150155A2B6}" parentId="{DDB6B15D-9C40-460C-ACBE-1559BDC8547C}">
    <text>Modifé 1 FC HRM OK</text>
  </threadedComment>
  <threadedComment ref="AI129" dT="2024-05-28T06:09:03.08" personId="{C20833D7-5DE2-4E82-B429-63A06E6D1EA0}" id="{172E1DED-5AEC-4AF2-B6EA-2BD07E92AB65}">
    <text>Mission SAFF Marche</text>
  </threadedComment>
  <threadedComment ref="AK129" dT="2024-05-31T06:44:08.77" personId="{C20833D7-5DE2-4E82-B429-63A06E6D1EA0}" id="{A6EE219C-FBA8-42B1-96ED-58B7B06BD2A5}">
    <text>0.50 Réc à 08:00 + 3.50 Réc à 12:30 HRM OK</text>
  </threadedComment>
  <threadedComment ref="T130" dT="2024-05-15T07:15:00.44" personId="{C20833D7-5DE2-4E82-B429-63A06E6D1EA0}" id="{C3422FC3-7C07-4748-B267-BF5694777E23}">
    <text>1.00 Réc à 15:00 HRM OK</text>
  </threadedComment>
  <threadedComment ref="AD130" dT="2024-05-24T06:10:53.32" personId="{1D4E5FD9-AD70-4D51-9D0D-3307C388B641}" id="{CBA21447-B9D4-48A6-8C9B-7E3B54365949}">
    <text>2,00 HRM OK à 14:00</text>
  </threadedComment>
  <threadedComment ref="H131" dT="2024-04-24T11:19:31.15" personId="{C20833D7-5DE2-4E82-B429-63A06E6D1EA0}" id="{61C2EBC6-4C9A-4C63-9278-E0003F656CDA}">
    <text>1 JC HRM NOK</text>
  </threadedComment>
  <threadedComment ref="H131" dT="2024-04-29T09:11:49.05" personId="{1D4E5FD9-AD70-4D51-9D0D-3307C388B641}" id="{1E78143A-6F50-4FC9-A269-098685CD0015}" parentId="{61C2EBC6-4C9A-4C63-9278-E0003F656CDA}">
    <text>HRM OK</text>
  </threadedComment>
  <threadedComment ref="AC131" dT="2024-05-23T07:50:23.53" personId="{1D4E5FD9-AD70-4D51-9D0D-3307C388B641}" id="{A701044C-2B51-47B7-AA9B-E40FF1ED4795}">
    <text>Marche des Forts</text>
  </threadedComment>
  <threadedComment ref="AI131" dT="2024-05-28T06:09:03.08" personId="{C20833D7-5DE2-4E82-B429-63A06E6D1EA0}" id="{FE0D79DF-A167-4E79-AA96-A16CEC39A318}">
    <text>Mission SAFF Marche</text>
  </threadedComment>
  <threadedComment ref="AJ131" dT="2024-05-28T11:19:16.14" personId="{C20833D7-5DE2-4E82-B429-63A06E6D1EA0}" id="{1BE85398-1F7D-4FC5-9EEA-D47BC6596A2B}">
    <text>1/2 DS Dépt HRM OK</text>
  </threadedComment>
  <threadedComment ref="V132" dT="2024-05-16T08:01:04.10" personId="{1D4E5FD9-AD70-4D51-9D0D-3307C388B641}" id="{F52D8DC3-E4BB-4CFD-9049-B50AF648812B}">
    <text>2,00 HRM OK à 14:30</text>
  </threadedComment>
  <threadedComment ref="AJ132" dT="2024-05-28T11:20:27.78" personId="{C20833D7-5DE2-4E82-B429-63A06E6D1EA0}" id="{F55261FB-6C37-43BD-81CB-D29E9C09D8F0}">
    <text>VS HRM OK 
DOC NOK</text>
  </threadedComment>
  <threadedComment ref="AJ132" dT="2024-06-03T07:29:41.30" personId="{1D4E5FD9-AD70-4D51-9D0D-3307C388B641}" id="{4AD53938-3A0C-4A66-B885-0528E9A8F946}" parentId="{F55261FB-6C37-43BD-81CB-D29E9C09D8F0}">
    <text>HRM OK</text>
  </threadedComment>
  <threadedComment ref="AB133" dT="2024-05-22T07:44:04.36" personId="{1D4E5FD9-AD70-4D51-9D0D-3307C388B641}" id="{894788B2-47C5-4B2D-AD5C-65819BA14A22}">
    <text>Mis à Schaffen</text>
  </threadedComment>
  <threadedComment ref="AC133" dT="2024-05-22T07:44:04.36" personId="{1D4E5FD9-AD70-4D51-9D0D-3307C388B641}" id="{35B7E60B-CD08-4410-9B66-AAC7A021F633}">
    <text>Mis à Schaffen</text>
  </threadedComment>
  <threadedComment ref="I135" dT="2024-05-02T08:42:23.77" personId="{C20833D7-5DE2-4E82-B429-63A06E6D1EA0}" id="{33AA8FF0-89C2-4B59-B363-836AD90E253B}">
    <text>1 JC HRM OK</text>
  </threadedComment>
  <threadedComment ref="M135" dT="2024-04-24T11:15:54.97" personId="{C20833D7-5DE2-4E82-B429-63A06E6D1EA0}" id="{18BDC47A-EF4B-4ED5-9310-473EBA6AB698}">
    <text>2 JC HRM OK</text>
  </threadedComment>
  <threadedComment ref="AB135" dT="2024-05-16T07:59:51.56" personId="{1D4E5FD9-AD70-4D51-9D0D-3307C388B641}" id="{DE3C0673-35C2-4E79-B1FE-7725D535DC41}">
    <text>Reporté 20-05 HRM OK</text>
  </threadedComment>
  <threadedComment ref="AD135" dT="2024-05-16T07:59:51.56" personId="{1D4E5FD9-AD70-4D51-9D0D-3307C388B641}" id="{7BFC1A76-AB5E-4717-8B14-A45997511097}">
    <text>Reporté 15-04 HRM OK</text>
  </threadedComment>
  <threadedComment ref="H136" dT="2024-05-02T08:41:17.69" personId="{C20833D7-5DE2-4E82-B429-63A06E6D1EA0}" id="{9169BB17-EBB3-4080-BFC0-6CC9D8306B27}">
    <text>3.00 Réc HRM OK</text>
  </threadedComment>
  <threadedComment ref="T136" dT="2024-05-15T07:15:32.61" personId="{C20833D7-5DE2-4E82-B429-63A06E6D1EA0}" id="{3A954FBD-FF82-47DE-8554-15500C4C0E4F}">
    <text>0.50 Réc à 15:00 HRM OK</text>
  </threadedComment>
  <threadedComment ref="AK136" dT="2024-05-30T11:04:21.84" personId="{C20833D7-5DE2-4E82-B429-63A06E6D1EA0}" id="{E02387F2-CCE9-440D-9260-F08E9429F53E}">
    <text>1.50 Réc à 14:00 HRM Ok</text>
  </threadedComment>
  <threadedComment ref="AB137" dT="2024-05-22T07:44:04.36" personId="{1D4E5FD9-AD70-4D51-9D0D-3307C388B641}" id="{D29E753C-276B-41DF-91D0-E4D069A7901C}">
    <text>Mis à Schaffen</text>
  </threadedComment>
  <threadedComment ref="AC137" dT="2024-05-22T07:44:04.36" personId="{1D4E5FD9-AD70-4D51-9D0D-3307C388B641}" id="{56D85992-D62C-41FC-9BE4-F390329FFCB6}">
    <text>Mis à Schaffen</text>
  </threadedComment>
  <threadedComment ref="AI138" dT="2024-05-28T06:08:02.33" personId="{C20833D7-5DE2-4E82-B429-63A06E6D1EA0}" id="{79A187E5-8116-4490-8C0F-401F61E1C7C8}">
    <text>3.50 Réc à 12:30 HRM OK</text>
  </threadedComment>
  <threadedComment ref="I139" dT="2024-05-03T06:44:46.02" personId="{C20833D7-5DE2-4E82-B429-63A06E6D1EA0}" id="{BABC5FD0-669E-49A4-AC1F-7ED9741EF0F4}">
    <text>7.60 Réc HRM OK</text>
  </threadedComment>
  <threadedComment ref="L139" dT="2024-04-09T12:13:53.76" personId="{1D4E5FD9-AD70-4D51-9D0D-3307C388B641}" id="{848063D2-FACB-473B-A9C7-5DE83486A9A5}">
    <text>3 JC HRM OK</text>
  </threadedComment>
  <threadedComment ref="S139" dT="2024-05-13T06:45:28.48" personId="{C20833D7-5DE2-4E82-B429-63A06E6D1EA0}" id="{D5D73CCA-E811-444F-ABD6-A4DAC87D53DE}">
    <text>1 FDC HRM NOK</text>
  </threadedComment>
  <threadedComment ref="S139" dT="2024-05-13T07:48:37.81" personId="{1D4E5FD9-AD70-4D51-9D0D-3307C388B641}" id="{C8B52DB2-5C06-4D7E-B385-A70B650F4CAC}" parentId="{D5D73CCA-E811-444F-ABD6-A4DAC87D53DE}">
    <text>HRM OK</text>
  </threadedComment>
  <threadedComment ref="AB141" dT="2024-05-22T07:44:04.36" personId="{1D4E5FD9-AD70-4D51-9D0D-3307C388B641}" id="{B73E1B46-A292-445D-BEFF-2C41E7F3AC35}">
    <text>Mis à Schaffen</text>
  </threadedComment>
  <threadedComment ref="AC141" dT="2024-05-22T07:44:04.36" personId="{1D4E5FD9-AD70-4D51-9D0D-3307C388B641}" id="{0A703FEF-725D-44FE-975A-56B899AD73AA}">
    <text>Mis à Schaffen</text>
  </threadedComment>
  <threadedComment ref="G144" dT="2023-10-17T07:39:51.92" personId="{1D4E5FD9-AD70-4D51-9D0D-3307C388B641}" id="{4AB35066-6899-4BC5-BBC0-BA4E068709D5}">
    <text>Fête du Travail</text>
  </threadedComment>
  <threadedComment ref="O144" dT="2023-10-17T07:41:15.17" personId="{1D4E5FD9-AD70-4D51-9D0D-3307C388B641}" id="{AE3F9CA3-9AAE-4E91-83CA-8AAEC8B31644}">
    <text>Ascension</text>
  </threadedComment>
  <threadedComment ref="P144" dT="2023-10-17T07:41:31.36" personId="{1D4E5FD9-AD70-4D51-9D0D-3307C388B641}" id="{C0308466-5E35-4176-B0F5-C3E0CA646CF3}">
    <text>Compensation pont BOSA Validé</text>
  </threadedComment>
  <threadedComment ref="Z144" dT="2023-10-17T07:42:25.56" personId="{1D4E5FD9-AD70-4D51-9D0D-3307C388B641}" id="{2B305B37-EF04-44F5-924C-9B60CC37372E}">
    <text>Lundi de Pentecôte</text>
  </threadedComment>
  <threadedComment ref="H145" dT="2024-05-02T06:27:22.44" personId="{C20833D7-5DE2-4E82-B429-63A06E6D1EA0}" id="{CE787A6C-068A-4063-B45E-44A53EBB2DE1}">
    <text>0.50 Réc à 07:00 HRM OK</text>
  </threadedComment>
  <threadedComment ref="L145" dT="2024-05-02T06:29:11.64" personId="{C20833D7-5DE2-4E82-B429-63A06E6D1EA0}" id="{242A0A44-6CDE-4AF5-BDC7-34D6CDCAC4CF}">
    <text>1 DS Dépt HRM OK</text>
  </threadedComment>
  <threadedComment ref="U145" dT="2024-01-17T07:56:35.65" personId="{C20833D7-5DE2-4E82-B429-63A06E6D1EA0}" id="{8796721A-9C3B-4DB8-8CAB-4436FB0A2D6F}">
    <text>7 JC HRM ??</text>
  </threadedComment>
  <threadedComment ref="U145" dT="2024-01-18T13:33:34.00" personId="{1D4E5FD9-AD70-4D51-9D0D-3307C388B641}" id="{BC2788FA-2CE1-4351-91FE-AA063CED0562}" parentId="{8796721A-9C3B-4DB8-8CAB-4436FB0A2D6F}">
    <text>HRM OK</text>
  </threadedComment>
  <threadedComment ref="AI145" dT="2024-05-27T11:47:46.02" personId="{C20833D7-5DE2-4E82-B429-63A06E6D1EA0}" id="{CD7E663F-0698-486D-871F-C289F24D5D7C}">
    <text>Mission SAFF</text>
  </threadedComment>
  <threadedComment ref="I146" dT="2024-05-03T06:42:41.89" personId="{C20833D7-5DE2-4E82-B429-63A06E6D1EA0}" id="{AE751DEB-CA37-4AE1-8D17-ACEDFD93230A}">
    <text>1.50 Réc HRM OK</text>
  </threadedComment>
  <threadedComment ref="N146" dT="2024-04-12T11:03:46.10" personId="{C20833D7-5DE2-4E82-B429-63A06E6D1EA0}" id="{988C3F38-6A31-45F5-8B3D-0456B508DEB6}">
    <text>1.75 Réc à 14:45 HRM OK</text>
  </threadedComment>
  <threadedComment ref="AH146" dT="2024-05-30T06:34:44.73" personId="{C20833D7-5DE2-4E82-B429-63A06E6D1EA0}" id="{921A9867-E948-4A8A-B443-292C91645BE2}">
    <text>1.25 Réc à 14:15 HRM OK</text>
  </threadedComment>
  <threadedComment ref="L147" dT="2024-04-25T06:14:28.67" personId="{C20833D7-5DE2-4E82-B429-63A06E6D1EA0}" id="{FFA33061-E6A9-43CE-BFA8-850A11492628}">
    <text>2 JC HRM OK</text>
  </threadedComment>
  <threadedComment ref="N147" dT="2024-04-09T06:50:48.51" personId="{C20833D7-5DE2-4E82-B429-63A06E6D1EA0}" id="{7269DD0B-9631-4081-8408-2473A72C68A7}">
    <text>1 JC HRM OK</text>
  </threadedComment>
  <threadedComment ref="U147" dT="2024-04-09T06:50:48.51" personId="{C20833D7-5DE2-4E82-B429-63A06E6D1EA0}" id="{38AC3C35-1902-480E-9665-1D8D13F947C4}">
    <text>1 JC HRM OK</text>
  </threadedComment>
  <threadedComment ref="W147" dT="2024-05-17T06:17:12.29" personId="{C20833D7-5DE2-4E82-B429-63A06E6D1EA0}" id="{7912D44E-EF8B-45E6-AFB9-71A21C88BB7D}">
    <text>0.50 Réc à 07:00 HRM NOK</text>
  </threadedComment>
  <threadedComment ref="W147" dT="2024-05-21T12:14:03.13" personId="{1D4E5FD9-AD70-4D51-9D0D-3307C388B641}" id="{41675D76-49E1-45E7-93AB-A8DB40507B5D}" parentId="{7912D44E-EF8B-45E6-AFB9-71A21C88BB7D}">
    <text>HRM OK</text>
  </threadedComment>
  <threadedComment ref="AB147" dT="2024-04-09T06:50:48.51" personId="{C20833D7-5DE2-4E82-B429-63A06E6D1EA0}" id="{3C9A46CC-29DF-4938-858F-CCA96BF9E28F}">
    <text>1 JC HRM OK</text>
  </threadedComment>
  <threadedComment ref="AC147" dT="2024-05-21T12:03:21.16" personId="{1D4E5FD9-AD70-4D51-9D0D-3307C388B641}" id="{8E9AE079-AAA1-4919-876B-573CBC3D9705}">
    <text>0,50 HRM OK à 07:00</text>
  </threadedComment>
  <threadedComment ref="AD147" dT="2024-05-21T12:03:21.16" personId="{1D4E5FD9-AD70-4D51-9D0D-3307C388B641}" id="{570267A7-3CEC-4F94-8FF1-588C47FCB4E7}">
    <text>0,50 HRM OK à 07:00</text>
  </threadedComment>
  <threadedComment ref="AG147" dT="2024-05-21T12:03:21.16" personId="{1D4E5FD9-AD70-4D51-9D0D-3307C388B641}" id="{0D4E3293-BECC-43AB-A30F-70493E2CA7D7}">
    <text>0,50 HRM OK à 07:00</text>
  </threadedComment>
  <threadedComment ref="AI147" dT="2024-04-09T06:50:48.51" personId="{C20833D7-5DE2-4E82-B429-63A06E6D1EA0}" id="{27772E9A-D063-4FB2-81BC-783D4A864459}">
    <text>1 JC HRM OK</text>
  </threadedComment>
  <threadedComment ref="AJ147" dT="2024-05-30T06:32:21.84" personId="{C20833D7-5DE2-4E82-B429-63A06E6D1EA0}" id="{FCFAB79D-9B0B-4489-95EF-8ABE5F9FAADA}">
    <text>0.50 Réc à 07:00 HRM OK</text>
  </threadedComment>
  <threadedComment ref="AK147" dT="2024-05-30T06:32:21.84" personId="{C20833D7-5DE2-4E82-B429-63A06E6D1EA0}" id="{F0B36A39-2A87-4B30-A783-E1053561EF3B}">
    <text>0.50 Réc à 07:00 HRM OK</text>
  </threadedComment>
  <threadedComment ref="U149" dT="2024-05-17T06:03:23.79" personId="{C20833D7-5DE2-4E82-B429-63A06E6D1EA0}" id="{DFE78E05-6C78-4609-AEDE-CB2A9F290C2D}">
    <text>En CMAR</text>
  </threadedComment>
  <threadedComment ref="H151" dT="2024-05-02T06:27:22.44" personId="{C20833D7-5DE2-4E82-B429-63A06E6D1EA0}" id="{D83102B1-CEA3-4D6B-9665-002B017B2391}">
    <text>0.50 Réc à 07:00 HRM OK</text>
  </threadedComment>
  <threadedComment ref="M151" dT="2024-05-07T06:22:18.13" personId="{C20833D7-5DE2-4E82-B429-63A06E6D1EA0}" id="{997512F1-82A3-4CE7-AAF6-DD3545D29087}">
    <text>0.50 Réc à 11:30 HRM OK</text>
  </threadedComment>
  <threadedComment ref="N151" dT="2024-05-08T06:13:35.68" personId="{1D4E5FD9-AD70-4D51-9D0D-3307C388B641}" id="{468E24C5-8D76-4903-B6FD-84756A5648CD}">
    <text>0,50 HRM OK à 11:30</text>
  </threadedComment>
  <threadedComment ref="S151" dT="2024-05-13T06:47:28.21" personId="{C20833D7-5DE2-4E82-B429-63A06E6D1EA0}" id="{75267BB8-A3DA-4807-9C41-9F7E2A792682}">
    <text>1 JC HRM OK</text>
  </threadedComment>
  <threadedComment ref="T151" dT="2024-05-14T06:11:09.11" personId="{C20833D7-5DE2-4E82-B429-63A06E6D1EA0}" id="{039762B7-0823-4AF4-94F2-161929CE15A0}">
    <text>0.33 Réc à 07:00 + 0.50 Réc à 11:30 HRM OK</text>
  </threadedComment>
  <threadedComment ref="U151" dT="2024-05-15T07:21:11.45" personId="{C20833D7-5DE2-4E82-B429-63A06E6D1EA0}" id="{C1A46D06-1723-4619-8541-93483842F847}">
    <text>0.50 Réc à 11:30 HRM OK</text>
  </threadedComment>
  <threadedComment ref="V151" dT="2024-05-16T06:46:49.94" personId="{C20833D7-5DE2-4E82-B429-63A06E6D1EA0}" id="{CB010CDB-CED8-4219-872D-9E88E3E8B64F}">
    <text>0.50 Réc à 11:30 HRM OK</text>
  </threadedComment>
  <threadedComment ref="W151" dT="2024-05-17T06:18:27.55" personId="{C20833D7-5DE2-4E82-B429-63A06E6D1EA0}" id="{306FA64E-AC50-41A0-953F-6B38E5AF571B}">
    <text>0.50 Réc à 11:30 HRM OK</text>
  </threadedComment>
  <threadedComment ref="AA151" dT="2024-05-21T12:04:00.72" personId="{1D4E5FD9-AD70-4D51-9D0D-3307C388B641}" id="{4ADA8E4B-319A-4E88-9655-039A21A469BB}">
    <text>1,17 HRM OK à 07:00 et 11:30</text>
  </threadedComment>
  <threadedComment ref="AB151" dT="2024-05-22T08:01:09.86" personId="{1D4E5FD9-AD70-4D51-9D0D-3307C388B641}" id="{7753E907-B333-4ACC-A981-0762A3A071D8}">
    <text>0,50 HRM OK à 11:30</text>
  </threadedComment>
  <threadedComment ref="AC151" dT="2024-05-22T08:01:09.86" personId="{1D4E5FD9-AD70-4D51-9D0D-3307C388B641}" id="{C0C1F665-6941-490A-A377-6430CC3A68E7}">
    <text>0,50 HRM OK à 11:30</text>
  </threadedComment>
  <threadedComment ref="AD151" dT="2024-05-24T06:04:33.92" personId="{1D4E5FD9-AD70-4D51-9D0D-3307C388B641}" id="{3BA38A3B-FA70-4472-B691-EA2A17172427}">
    <text>1 JC HRM OK</text>
  </threadedComment>
  <threadedComment ref="AG151" dT="2024-05-27T06:18:28.85" personId="{C20833D7-5DE2-4E82-B429-63A06E6D1EA0}" id="{D33CDB15-E03B-44AD-8282-16826A4FF6D6}">
    <text>0.50 Réc à 11:30 HRM OK</text>
  </threadedComment>
  <threadedComment ref="AI151" dT="2024-05-27T11:45:09.34" personId="{C20833D7-5DE2-4E82-B429-63A06E6D1EA0}" id="{C6BF0900-3FFE-42DA-9CD2-823245C68AB8}">
    <text>1 JC HRM Ok</text>
  </threadedComment>
  <threadedComment ref="N152" dT="2024-05-08T15:57:19.96" personId="{1D4E5FD9-AD70-4D51-9D0D-3307C388B641}" id="{41CA41B9-64A0-4AA4-9FB6-46139116D543}">
    <text>1,00 HRM OK à 14:30</text>
  </threadedComment>
  <threadedComment ref="AH152" dT="2024-05-28T06:50:57.49" personId="{C20833D7-5DE2-4E82-B429-63A06E6D1EA0}" id="{78A6301D-50CF-4176-9EFD-22A257EDEA68}">
    <text>1/2 JC HRM OK</text>
  </threadedComment>
  <threadedComment ref="W153" dT="2024-05-16T06:46:08.63" personId="{C20833D7-5DE2-4E82-B429-63A06E6D1EA0}" id="{5CEDF913-BD14-42D3-BDDE-2FCC0299602D}">
    <text>1 JC HRM OK</text>
  </threadedComment>
  <threadedComment ref="AB153" dT="2024-05-23T12:34:58.01" personId="{1D4E5FD9-AD70-4D51-9D0D-3307C388B641}" id="{DE6689E1-1D97-4F3B-846B-45623CC68852}">
    <text>MJ HRM OK mais Accident de travail !</text>
  </threadedComment>
  <threadedComment ref="M154" dT="2024-05-07T06:21:32.56" personId="{C20833D7-5DE2-4E82-B429-63A06E6D1EA0}" id="{32BA8368-5FD5-4EA9-8209-E011D5A9924B}">
    <text>1/2 JC HRM OK</text>
  </threadedComment>
  <threadedComment ref="V154" dT="2024-05-16T06:45:43.81" personId="{C20833D7-5DE2-4E82-B429-63A06E6D1EA0}" id="{7E4A2102-B653-4F13-8A38-9757E1A277D7}">
    <text>0.50 Réc à 15:00 HRM OK</text>
  </threadedComment>
  <threadedComment ref="L155" dT="2024-05-06T07:13:23.18" personId="{1D4E5FD9-AD70-4D51-9D0D-3307C388B641}" id="{61C9AD2C-DD76-4ED5-B043-DB7D0CAD7B42}">
    <text>REPRISE EN FORCE</text>
  </threadedComment>
  <threadedComment ref="W155" dT="2024-05-17T06:19:08.38" personId="{C20833D7-5DE2-4E82-B429-63A06E6D1EA0}" id="{F9E10AE3-4F9A-4C8B-8911-9E6CE0E246AF}">
    <text>1.00 Réc + 1/2 JC HRM OK</text>
  </threadedComment>
  <threadedComment ref="AH155" dT="2024-05-27T06:20:34.40" personId="{C20833D7-5DE2-4E82-B429-63A06E6D1EA0}" id="{6B2B78C5-C752-4B92-8B80-717AB5F73E9E}">
    <text>1 JC HRM OK</text>
  </threadedComment>
  <threadedComment ref="AI155" dT="2024-05-27T11:47:46.02" personId="{C20833D7-5DE2-4E82-B429-63A06E6D1EA0}" id="{9FDB7990-225B-4044-9E63-C04AB6E6D984}">
    <text>Mission SAFF</text>
  </threadedComment>
  <threadedComment ref="S156" dT="2024-05-13T06:48:20.78" personId="{C20833D7-5DE2-4E82-B429-63A06E6D1EA0}" id="{8F2ABC2D-DBFE-4F67-8B5E-64114625AF9B}">
    <text>VS à 12:00 HRM OK
Doc OK</text>
  </threadedComment>
  <threadedComment ref="AA156" dT="2024-05-21T12:04:16.73" personId="{1D4E5FD9-AD70-4D51-9D0D-3307C388B641}" id="{7B5F6BF9-759F-46E1-8F4F-78D395A31985}">
    <text>1,00 HRM OK à 14:30</text>
  </threadedComment>
  <threadedComment ref="AC156" dT="2024-05-23T07:28:57.33" personId="{1D4E5FD9-AD70-4D51-9D0D-3307C388B641}" id="{AF0AC8B3-EC14-4607-A147-33E3991BA0F5}">
    <text>1,75 HRM OK à 13:45</text>
  </threadedComment>
  <threadedComment ref="AD156" dT="2024-05-27T06:20:12.45" personId="{C20833D7-5DE2-4E82-B429-63A06E6D1EA0}" id="{839DFF5A-A663-44B0-BF0A-40F36883E7D4}">
    <text>Régul 1.00 Réc à 14:30 HRM OK</text>
  </threadedComment>
  <threadedComment ref="G158" dT="2023-10-17T07:39:51.92" personId="{1D4E5FD9-AD70-4D51-9D0D-3307C388B641}" id="{C2F582D0-9FD0-45CC-8609-96730600CE7E}">
    <text>Fête du Travail</text>
  </threadedComment>
  <threadedComment ref="O158" dT="2023-10-17T07:41:15.17" personId="{1D4E5FD9-AD70-4D51-9D0D-3307C388B641}" id="{D2DBB0FB-2668-4C71-B7EF-68FF2396B20F}">
    <text>Ascension</text>
  </threadedComment>
  <threadedComment ref="P158" dT="2023-10-17T07:41:31.36" personId="{1D4E5FD9-AD70-4D51-9D0D-3307C388B641}" id="{964EAD93-0C72-4FE7-B3D8-30022183D470}">
    <text>Compensation pont BOSA Validé</text>
  </threadedComment>
  <threadedComment ref="Z158" dT="2023-10-17T07:42:25.56" personId="{1D4E5FD9-AD70-4D51-9D0D-3307C388B641}" id="{D4E3516C-FBC8-4193-A00F-F0E26FA4CC0D}">
    <text>Lundi de Pentecôte</text>
  </threadedComment>
  <threadedComment ref="L161" dT="2024-05-02T06:31:19.10" personId="{C20833D7-5DE2-4E82-B429-63A06E6D1EA0}" id="{B811AA25-2B30-461B-9324-9697D23A2198}">
    <text>3  PVE HRM OK</text>
  </threadedComment>
  <threadedComment ref="AB161" dT="2024-05-22T08:02:39.55" personId="{1D4E5FD9-AD70-4D51-9D0D-3307C388B641}" id="{39D60D9B-4A8F-4942-BD1C-8DF2EF312CEC}">
    <text>Mis  à Schaffen</text>
  </threadedComment>
  <threadedComment ref="AC161" dT="2024-05-17T06:34:44.40" personId="{C20833D7-5DE2-4E82-B429-63A06E6D1EA0}" id="{7954A606-8708-42D3-B5C5-4C1C7A5E5EC0}">
    <text>1 JC HRM OK</text>
  </threadedComment>
  <threadedComment ref="I162" dT="2024-05-03T05:56:23.93" personId="{C20833D7-5DE2-4E82-B429-63A06E6D1EA0}" id="{D368B5EB-9CF8-40B1-B044-1A99D64EDF7B}">
    <text>3.00 Réc à 12:30 HRM OK</text>
  </threadedComment>
  <threadedComment ref="AD162" dT="2024-05-24T06:08:29.91" personId="{1D4E5FD9-AD70-4D51-9D0D-3307C388B641}" id="{801DFB5A-BF52-4FDD-8943-FF1379E7D745}">
    <text>3,00 HRM OK à 12:30</text>
  </threadedComment>
  <threadedComment ref="H163" dT="2024-04-29T06:08:33.45" personId="{C20833D7-5DE2-4E82-B429-63A06E6D1EA0}" id="{E862B15B-F5E5-4C19-BC3B-B5CFCAEFD724}">
    <text>5 JC HRM OK</text>
  </threadedComment>
  <threadedComment ref="AB163" dT="2024-05-22T08:02:39.55" personId="{1D4E5FD9-AD70-4D51-9D0D-3307C388B641}" id="{6F0A70DE-D5A9-43A8-85E8-275EFD6DB959}">
    <text>Mis  à Schaffen</text>
  </threadedComment>
  <threadedComment ref="AC163" dT="2024-05-22T08:02:39.55" personId="{1D4E5FD9-AD70-4D51-9D0D-3307C388B641}" id="{1259F1AD-30E4-4B66-AA82-46EEA69C868D}">
    <text>Mis  à Schaffen</text>
  </threadedComment>
  <threadedComment ref="AG163" dT="2024-05-30T12:24:40.98" personId="{68E4EB75-2E06-4BF2-B8CC-A06705F02815}" id="{E99B2DFB-226D-4040-84A2-561CD5CC0C67}">
    <text>En attente du certificat original</text>
  </threadedComment>
  <threadedComment ref="AG163" dT="2024-05-31T10:24:28.27" personId="{C20833D7-5DE2-4E82-B429-63A06E6D1EA0}" id="{617C7E9B-8C03-4ED1-ACD3-B236B9B6147C}" parentId="{E99B2DFB-226D-4040-84A2-561CD5CC0C67}">
    <text>Reçu certificat</text>
  </threadedComment>
  <threadedComment ref="AD164" dT="2024-05-24T06:08:46.27" personId="{1D4E5FD9-AD70-4D51-9D0D-3307C388B641}" id="{CE37E1FC-76F6-4960-B72D-5F656DD5A29F}">
    <text>2,00 HRM OK à 13:30</text>
  </threadedComment>
  <threadedComment ref="N165" dT="2024-05-07T08:20:42.98" personId="{1D4E5FD9-AD70-4D51-9D0D-3307C388B641}" id="{D8B7DAC8-6AB2-440C-BDCC-75E0AE4AE960}">
    <text>1 DS Dept HRM OK</text>
  </threadedComment>
  <threadedComment ref="AC165" dT="2024-05-22T08:02:39.55" personId="{1D4E5FD9-AD70-4D51-9D0D-3307C388B641}" id="{06DC96BC-14EB-4AC7-90D4-01C72DAD81D4}">
    <text>Mis  à Schaffen</text>
  </threadedComment>
  <threadedComment ref="AI165" dT="2024-05-27T06:11:38.50" personId="{C20833D7-5DE2-4E82-B429-63A06E6D1EA0}" id="{3647C3F1-028C-4506-8EED-7EB23D7DB474}">
    <text>1 JC HRM OK</text>
  </threadedComment>
  <threadedComment ref="AA166" dT="2024-05-21T12:05:53.48" personId="{1D4E5FD9-AD70-4D51-9D0D-3307C388B641}" id="{C2D2831C-15B2-4199-9E02-F342E73ED7C7}">
    <text>0,50 HRM OK à 15:00</text>
  </threadedComment>
  <threadedComment ref="AB166" dT="2024-05-22T08:01:52.57" personId="{1D4E5FD9-AD70-4D51-9D0D-3307C388B641}" id="{02851525-9017-42D1-A9DA-C780DDC7718A}">
    <text>VS Dép 13:00</text>
  </threadedComment>
  <threadedComment ref="AG166" dT="2024-05-27T06:12:33.33" personId="{C20833D7-5DE2-4E82-B429-63A06E6D1EA0}" id="{D1D4BCEF-FE0B-491C-95FE-2C0EEC767E2C}">
    <text>0.50 Réc à 15:30 HRM OK</text>
  </threadedComment>
  <threadedComment ref="G168" dT="2023-10-17T07:39:51.92" personId="{1D4E5FD9-AD70-4D51-9D0D-3307C388B641}" id="{68DEE723-E635-4492-AA5A-45BA9CAFCC96}">
    <text>Fête du Travail</text>
  </threadedComment>
  <threadedComment ref="O168" dT="2023-10-17T07:41:15.17" personId="{1D4E5FD9-AD70-4D51-9D0D-3307C388B641}" id="{E2E96944-C578-4858-B567-A9371793616E}">
    <text>Ascension</text>
  </threadedComment>
  <threadedComment ref="P168" dT="2023-10-17T07:41:31.36" personId="{1D4E5FD9-AD70-4D51-9D0D-3307C388B641}" id="{04E6FA4C-BC5D-4BCC-A811-0EF1934E91E3}">
    <text>Compensation pont BOSA Validé</text>
  </threadedComment>
  <threadedComment ref="Z168" dT="2023-10-17T07:42:25.56" personId="{1D4E5FD9-AD70-4D51-9D0D-3307C388B641}" id="{ABF56E28-DC54-4FDA-8E21-708C7FAE47C1}">
    <text>Lundi de Pentecôte</text>
  </threadedComment>
  <threadedComment ref="L169" dT="2024-04-11T08:40:48.93" personId="{1D4E5FD9-AD70-4D51-9D0D-3307C388B641}" id="{7C66B066-F570-4971-80C4-195227A549E8}">
    <text>3 JC HRM OK</text>
  </threadedComment>
  <threadedComment ref="T169" dT="2024-05-15T10:34:39.86" personId="{1D4E5FD9-AD70-4D51-9D0D-3307C388B641}" id="{76CE7D09-12A0-4B2A-AAD6-36C60338FEF9}">
    <text>VS OK</text>
  </threadedComment>
  <threadedComment ref="M171" dT="2024-05-06T05:18:14.78" personId="{C20833D7-5DE2-4E82-B429-63A06E6D1EA0}" id="{77F052C4-3CB0-4257-9F5F-138C8AE087D9}">
    <text>1 JC HRM OK</text>
  </threadedComment>
  <threadedComment ref="I172" dT="2024-05-06T05:17:42.17" personId="{C20833D7-5DE2-4E82-B429-63A06E6D1EA0}" id="{C03FBBA6-79DB-4207-A1B1-8E80A8D6260B}">
    <text>4.50 Réc HRM OK</text>
  </threadedComment>
  <threadedComment ref="N172" dT="2024-05-08T10:43:14.51" personId="{1D4E5FD9-AD70-4D51-9D0D-3307C388B641}" id="{B93000EA-6E7E-4F9C-8F5A-AED53E8953FA}">
    <text>1/2 JC HRM OK</text>
  </threadedComment>
  <threadedComment ref="H173" dT="2024-05-02T06:34:00.13" personId="{C20833D7-5DE2-4E82-B429-63A06E6D1EA0}" id="{70FC1D32-22A9-4619-A325-5ECA009644E6}">
    <text>2 JC HRM OK</text>
  </threadedComment>
  <threadedComment ref="N173" dT="2024-05-08T06:06:04.09" personId="{1D4E5FD9-AD70-4D51-9D0D-3307C388B641}" id="{9BC0DE87-23CE-4B63-A0E5-4EA3B8D76018}">
    <text>1 JC HRM OK</text>
  </threadedComment>
  <threadedComment ref="AA173" dT="2024-05-21T12:09:01.29" personId="{1D4E5FD9-AD70-4D51-9D0D-3307C388B641}" id="{20AE260A-C1D6-4575-A14C-88BD5B8F4EC0}">
    <text>1 JC HRM OK</text>
  </threadedComment>
  <threadedComment ref="W175" dT="2024-05-17T05:54:31.80" personId="{C20833D7-5DE2-4E82-B429-63A06E6D1EA0}" id="{55D71AD3-FF78-4AAC-8058-C4AE013FF1C7}">
    <text>1 JC HRM OK</text>
  </threadedComment>
  <threadedComment ref="AD175" dT="2024-05-23T12:04:56.30" personId="{1D4E5FD9-AD70-4D51-9D0D-3307C388B641}" id="{31FE4DE7-BA97-46FF-8551-320ACDC1CE40}">
    <text>1 JC HRM OK</text>
  </threadedComment>
  <threadedComment ref="S176" dT="2024-05-13T10:45:38.79" personId="{C20833D7-5DE2-4E82-B429-63A06E6D1EA0}" id="{AAFC39C4-E0A1-4ABD-A79D-08ED0124B185}">
    <text>1/2 JC HRM OK</text>
  </threadedComment>
  <threadedComment ref="U176" dT="2024-05-15T10:54:12.16" personId="{1D4E5FD9-AD70-4D51-9D0D-3307C388B641}" id="{E3C18846-2EAA-4C45-A90E-37A6373CEF33}">
    <text>1/2 JC HRM OK</text>
  </threadedComment>
  <threadedComment ref="V176" dT="2024-05-17T05:57:50.76" personId="{C20833D7-5DE2-4E82-B429-63A06E6D1EA0}" id="{68AC6245-D6E0-42D7-BB51-C3F3E28567FC}">
    <text>1/2 JC HRM OK</text>
  </threadedComment>
  <threadedComment ref="AA176" dT="2024-05-21T12:08:27.72" personId="{1D4E5FD9-AD70-4D51-9D0D-3307C388B641}" id="{DAC9C752-81C7-4275-8C90-4704E6637669}">
    <text>1/2 JC HRM OK</text>
  </threadedComment>
  <threadedComment ref="AB176" dT="2024-05-21T12:08:27.72" personId="{1D4E5FD9-AD70-4D51-9D0D-3307C388B641}" id="{2C81E47C-9F74-4CF9-9FD5-6FB9B08B6A0F}">
    <text>1/2 JC HRM OK</text>
  </threadedComment>
  <threadedComment ref="H177" dT="2024-05-02T06:34:00.13" personId="{C20833D7-5DE2-4E82-B429-63A06E6D1EA0}" id="{4ED1B057-35DA-422C-9F93-24DA17BE52F4}">
    <text>2 JC HRM OK</text>
  </threadedComment>
  <threadedComment ref="W177" dT="2024-05-13T10:44:20.55" personId="{C20833D7-5DE2-4E82-B429-63A06E6D1EA0}" id="{5DA5CF8B-EA88-413A-80CF-33D415FFEE20}">
    <text>1 PVE HRM OK</text>
  </threadedComment>
  <threadedComment ref="AD177" dT="2024-05-13T10:44:20.55" personId="{C20833D7-5DE2-4E82-B429-63A06E6D1EA0}" id="{079DF6B2-C736-4B21-855A-4D6B38DB3F71}">
    <text>1 PVE HRM OK</text>
  </threadedComment>
  <threadedComment ref="AJ177" dT="2024-05-30T06:40:09.06" personId="{C20833D7-5DE2-4E82-B429-63A06E6D1EA0}" id="{8C86CA33-E0E1-44C8-BA1F-74D2DEE6B4E0}">
    <text>1 PVE HRM Ok</text>
  </threadedComment>
  <threadedComment ref="AD179" dT="2024-05-22T07:07:59.10" personId="{1D4E5FD9-AD70-4D51-9D0D-3307C388B641}" id="{22588EB3-734F-4F56-B0A5-5007EF66D23A}">
    <text>1 FC HRM OK</text>
  </threadedComment>
  <threadedComment ref="S180" dT="2024-05-13T10:43:38.61" personId="{C20833D7-5DE2-4E82-B429-63A06E6D1EA0}" id="{24A13745-BA12-4977-BC73-F30DB9477D8C}">
    <text>3.00 Réc à 13:00 HRM OK</text>
  </threadedComment>
  <threadedComment ref="AA180" dT="2024-05-22T07:07:45.73" personId="{1D4E5FD9-AD70-4D51-9D0D-3307C388B641}" id="{80E72064-3CC0-4DA6-8C76-236F4A73FE2D}">
    <text>4,00 HRM OK à 12:30</text>
  </threadedComment>
  <threadedComment ref="AB180" dT="2024-05-22T07:07:45.73" personId="{1D4E5FD9-AD70-4D51-9D0D-3307C388B641}" id="{B6A85E00-FCC8-477A-A0BF-F231D9A8EE31}">
    <text>4,00 HRM OK à 12:30</text>
  </threadedComment>
  <threadedComment ref="AC180" dT="2024-05-22T07:07:45.73" personId="{1D4E5FD9-AD70-4D51-9D0D-3307C388B641}" id="{BA017E0F-06FD-4009-951C-0C50231F5C09}">
    <text>4,00 HRM OK à 12:30</text>
  </threadedComment>
  <threadedComment ref="H181" dT="2024-05-02T06:34:00.13" personId="{C20833D7-5DE2-4E82-B429-63A06E6D1EA0}" id="{86DB3BA2-EF2A-4A98-827C-BDFAAB2A1B85}">
    <text>2 JC HRM OK</text>
  </threadedComment>
  <threadedComment ref="W181" dT="2024-05-17T05:55:22.83" personId="{C20833D7-5DE2-4E82-B429-63A06E6D1EA0}" id="{99DE9BCA-4879-414F-B462-AC053DA7AC66}">
    <text>7.60 Réc HRM  OK</text>
  </threadedComment>
  <threadedComment ref="AG183" dT="2024-05-27T12:59:12.20" personId="{1D4E5FD9-AD70-4D51-9D0D-3307C388B641}" id="{890EFF83-EC08-43BA-9A29-91278858F9DF}">
    <text>2,50 HRM OK à 07:00 + VS à 10:00 OK</text>
  </threadedComment>
  <threadedComment ref="N184" dT="2024-05-08T10:44:18.22" personId="{1D4E5FD9-AD70-4D51-9D0D-3307C388B641}" id="{4603CB0A-C929-485F-A85B-C280001C14DA}">
    <text>2,50 HRM OK à 13:00</text>
  </threadedComment>
  <threadedComment ref="V184" dT="2024-05-17T05:59:47.03" personId="{C20833D7-5DE2-4E82-B429-63A06E6D1EA0}" id="{89854D59-D9C7-4D11-A725-5B327DD33076}">
    <text>2.50 Réc HRM OK</text>
  </threadedComment>
  <threadedComment ref="W184" dT="2024-05-17T10:22:22.93" personId="{C20833D7-5DE2-4E82-B429-63A06E6D1EA0}" id="{DCF97B33-15B4-4486-A50D-4DE770D9F118}">
    <text>2.50 Réc HRM OK</text>
  </threadedComment>
  <threadedComment ref="AD184" dT="2024-05-27T12:59:36.26" personId="{1D4E5FD9-AD70-4D51-9D0D-3307C388B641}" id="{1FB3E5AF-18C0-471D-9038-5D5C153B7BDA}">
    <text>2,50 HRM OK à 13:00</text>
  </threadedComment>
  <threadedComment ref="I185" dT="2024-04-22T09:44:35.10" personId="{C20833D7-5DE2-4E82-B429-63A06E6D1EA0}" id="{95F51B71-C690-4C68-BDBD-C6D2804D85B0}">
    <text>Secouriste Zone 1</text>
  </threadedComment>
  <threadedComment ref="N185" dT="2024-05-06T11:09:14.44" personId="{1D4E5FD9-AD70-4D51-9D0D-3307C388B641}" id="{96FE1D03-CD27-4EF8-AE10-F47D6E0BE38B}">
    <text>Secouriste zone 2</text>
  </threadedComment>
  <threadedComment ref="S185" dT="2024-05-13T06:52:19.82" personId="{C20833D7-5DE2-4E82-B429-63A06E6D1EA0}" id="{C732D3AA-5A46-4DCB-A572-CF9135914EC4}">
    <text>1 JC + 1 DS Dépt HRM OK</text>
  </threadedComment>
  <threadedComment ref="U185" dT="2024-05-15T08:12:37.48" personId="{1D4E5FD9-AD70-4D51-9D0D-3307C388B641}" id="{381DA5AB-AE20-4557-8DB6-DABE8D29448B}">
    <text>1 DS Dept HRM OK</text>
  </threadedComment>
  <threadedComment ref="V185" dT="2024-05-06T11:09:14.44" personId="{1D4E5FD9-AD70-4D51-9D0D-3307C388B641}" id="{BC498C15-EC8C-4770-A3D2-CC04D9DFA7C5}">
    <text>Secouriste zone 2</text>
  </threadedComment>
  <threadedComment ref="W185" dT="2024-02-09T09:56:00.79" personId="{1D4E5FD9-AD70-4D51-9D0D-3307C388B641}" id="{4CBF54E3-9515-4AA7-8CC0-49371E341491}">
    <text>PHeB</text>
  </threadedComment>
  <threadedComment ref="AB185" dT="2024-05-17T04:48:13.24" personId="{1D4E5FD9-AD70-4D51-9D0D-3307C388B641}" id="{F7C61028-BA18-470B-98FF-6656681A31D5}">
    <text>Secouriste zone 2</text>
  </threadedComment>
  <threadedComment ref="AD185" dT="2024-05-22T07:07:59.10" personId="{1D4E5FD9-AD70-4D51-9D0D-3307C388B641}" id="{FA974885-508F-449D-939F-52D0B5CA5E9C}">
    <text>7,60 HRM OK</text>
  </threadedComment>
  <threadedComment ref="AG185" dT="2024-05-27T06:14:52.65" personId="{C20833D7-5DE2-4E82-B429-63A06E6D1EA0}" id="{5E26F41A-A2A1-4E54-B6BC-772A4B763808}">
    <text>0.50 Réc à 07:30 Réc HRM OK</text>
  </threadedComment>
  <threadedComment ref="AH185" dT="2024-05-17T04:48:13.24" personId="{1D4E5FD9-AD70-4D51-9D0D-3307C388B641}" id="{115F760C-D588-45D4-83D0-C92E434967CA}">
    <text>Secouriste zone 2</text>
  </threadedComment>
  <threadedComment ref="H187" dT="2024-05-03T05:26:13.89" personId="{C20833D7-5DE2-4E82-B429-63A06E6D1EA0}" id="{9D38A823-6958-4EE1-9E84-E1E3A028A691}">
    <text>2 JC HRM OK</text>
  </threadedComment>
  <threadedComment ref="L187" dT="2024-03-21T09:07:48.21" personId="{C20833D7-5DE2-4E82-B429-63A06E6D1EA0}" id="{96A25708-7268-4F34-82F4-85606196B471}">
    <text>Formation GTS239 du 06/05 au 05/07/2024</text>
  </threadedComment>
  <threadedComment ref="I189" dT="2024-05-02T06:37:19.73" personId="{C20833D7-5DE2-4E82-B429-63A06E6D1EA0}" id="{16BAB4C2-0BCC-4170-A0E4-F4560F99A634}">
    <text>2 FDC HRM OK</text>
  </threadedComment>
  <threadedComment ref="W189" dT="2024-05-16T07:54:18.59" personId="{1D4E5FD9-AD70-4D51-9D0D-3307C388B641}" id="{34B208AB-C844-498A-9314-F8B03E80094D}">
    <text>1 FC HRM OK</text>
  </threadedComment>
  <threadedComment ref="AB189" dT="2024-05-16T07:54:18.59" personId="{1D4E5FD9-AD70-4D51-9D0D-3307C388B641}" id="{AB18B8BC-7B91-4900-BC9F-F4404E7CC373}">
    <text>1 FC HRM OK</text>
  </threadedComment>
  <threadedComment ref="AD189" dT="2024-05-16T07:54:18.59" personId="{1D4E5FD9-AD70-4D51-9D0D-3307C388B641}" id="{679399EC-BA83-42F9-920B-F5E8E1DA4F3B}">
    <text>1 FC HRM OK</text>
  </threadedComment>
  <threadedComment ref="AG189" dT="2024-05-16T07:54:18.59" personId="{1D4E5FD9-AD70-4D51-9D0D-3307C388B641}" id="{E4C93BA5-9D90-4238-9BEA-FA72A227D1A8}">
    <text>1 FC HRM OK</text>
  </threadedComment>
  <threadedComment ref="AI189" dT="2024-06-03T07:28:02.51" personId="{1D4E5FD9-AD70-4D51-9D0D-3307C388B641}" id="{36E85D90-1520-4C7E-A61E-9698EF369A91}">
    <text>1 J FC HRM OK</text>
  </threadedComment>
  <threadedComment ref="G192" dT="2023-10-17T07:39:51.92" personId="{1D4E5FD9-AD70-4D51-9D0D-3307C388B641}" id="{B634B393-CA26-41DE-B91F-4F9191306877}">
    <text>Fête du Travail</text>
  </threadedComment>
  <threadedComment ref="O192" dT="2023-10-17T07:41:15.17" personId="{1D4E5FD9-AD70-4D51-9D0D-3307C388B641}" id="{A1CE70B7-3AC3-41C8-8962-1592F0D53631}">
    <text>Ascension</text>
  </threadedComment>
  <threadedComment ref="P192" dT="2023-10-17T07:41:31.36" personId="{1D4E5FD9-AD70-4D51-9D0D-3307C388B641}" id="{250B96BA-1954-44F6-ABA8-5F72A3F74EF4}">
    <text>Compensation pont BOSA Validé</text>
  </threadedComment>
  <threadedComment ref="Z192" dT="2023-10-17T07:42:25.56" personId="{1D4E5FD9-AD70-4D51-9D0D-3307C388B641}" id="{B68A8960-2254-4D85-B904-05B6B80B6ACD}">
    <text>Lundi de Pentecôte</text>
  </threadedComment>
  <threadedComment ref="L193" dT="2024-04-05T11:29:04.22" personId="{1D4E5FD9-AD70-4D51-9D0D-3307C388B641}" id="{7978D448-17FB-4615-9C7B-C619715342F0}">
    <text>2 JC + 1 DS Dept HRM OK</text>
  </threadedComment>
  <threadedComment ref="U194" dT="2024-05-15T10:50:55.25" personId="{1D4E5FD9-AD70-4D51-9D0D-3307C388B641}" id="{53A9AA9E-DFC8-4C61-AE1B-CC6327C5EF83}">
    <text>1/2 PRENAT HRM OK</text>
  </threadedComment>
  <threadedComment ref="AA194" dT="2024-05-28T06:39:22.27" personId="{C20833D7-5DE2-4E82-B429-63A06E6D1EA0}" id="{FB9AB8FD-78EA-4FD6-8BFE-7DD2411F2C57}">
    <text>2.25 Réc HRM OK</text>
  </threadedComment>
  <threadedComment ref="AB194" dT="2024-05-28T06:38:26.99" personId="{C20833D7-5DE2-4E82-B429-63A06E6D1EA0}" id="{AE0F7F93-81DC-45F4-B497-EAF33C5D3401}">
    <text>1.00 Réc HRM OK</text>
  </threadedComment>
  <threadedComment ref="AH194" dT="2024-05-28T06:39:49.51" personId="{C20833D7-5DE2-4E82-B429-63A06E6D1EA0}" id="{EF4E11C9-FC5E-40B3-A320-51766B6FD7DF}">
    <text>2.00 Réc à 14:30 HRM OK</text>
  </threadedComment>
  <threadedComment ref="AI194" dT="2024-05-29T12:35:53.05" personId="{1D4E5FD9-AD70-4D51-9D0D-3307C388B641}" id="{9EF6F9D7-6672-4F4B-A0D3-2C6B09DD99CE}">
    <text>1/2 DS Dept HRM OK</text>
  </threadedComment>
  <threadedComment ref="H195" dT="2024-05-02T06:39:47.47" personId="{C20833D7-5DE2-4E82-B429-63A06E6D1EA0}" id="{E30F6018-9381-48CB-86BA-8A62A642A64F}">
    <text>1 JC HRM OK</text>
  </threadedComment>
  <threadedComment ref="AH195" dT="2024-05-28T06:41:00.39" personId="{C20833D7-5DE2-4E82-B429-63A06E6D1EA0}" id="{4B12F6D4-F959-4D2A-AD94-6AC0BC6FA150}">
    <text>1 DS Dépt HRM OK</text>
  </threadedComment>
  <threadedComment ref="AK195" dT="2024-05-27T07:16:05.81" personId="{1D4E5FD9-AD70-4D51-9D0D-3307C388B641}" id="{7C02BD15-2804-42C9-BD32-AB941EE39498}">
    <text>1 DS Dept HRM OK</text>
  </threadedComment>
  <threadedComment ref="H197" dT="2024-05-02T06:39:47.47" personId="{C20833D7-5DE2-4E82-B429-63A06E6D1EA0}" id="{A274DF6D-202F-4519-A5BF-A3E6C146F27F}">
    <text>1 JC HRM OK</text>
  </threadedComment>
  <threadedComment ref="AK197" dT="2024-05-27T10:54:39.83" personId="{C20833D7-5DE2-4E82-B429-63A06E6D1EA0}" id="{D8533B8E-F6B0-4BFE-84D3-6AB4307F0E62}">
    <text>1 JC HRM OK</text>
  </threadedComment>
  <threadedComment ref="AA198" dT="2024-05-22T07:06:41.33" personId="{1D4E5FD9-AD70-4D51-9D0D-3307C388B641}" id="{4DAC3D7D-E8C1-4BCE-B439-37F09274C7D3}">
    <text>3,00 HRM OK à 12:30</text>
  </threadedComment>
  <threadedComment ref="G200" dT="2023-10-17T07:39:51.92" personId="{1D4E5FD9-AD70-4D51-9D0D-3307C388B641}" id="{9B0A8269-E9DF-4F2A-A661-A873FCAB268A}">
    <text>Fête du Travail</text>
  </threadedComment>
  <threadedComment ref="O200" dT="2023-10-17T07:41:15.17" personId="{1D4E5FD9-AD70-4D51-9D0D-3307C388B641}" id="{F2D852CA-53B9-4CA3-AB4B-D129AB461569}">
    <text>Ascension</text>
  </threadedComment>
  <threadedComment ref="P200" dT="2023-10-17T07:41:31.36" personId="{1D4E5FD9-AD70-4D51-9D0D-3307C388B641}" id="{B24FCA60-BE1D-4958-B8D9-FD467ABAC03B}">
    <text>Compensation pont BOSA Validé</text>
  </threadedComment>
  <threadedComment ref="Z200" dT="2023-10-17T07:42:25.56" personId="{1D4E5FD9-AD70-4D51-9D0D-3307C388B641}" id="{C5EEF845-9A0A-4A32-A8A3-4924582B7096}">
    <text>Lundi de Pentecôte</text>
  </threadedComment>
  <threadedComment ref="H201" dT="2024-04-29T06:26:27.57" personId="{C20833D7-5DE2-4E82-B429-63A06E6D1EA0}" id="{C9F5AE15-D736-46A7-B026-489E478B16F9}">
    <text>2 JC HRM OK</text>
  </threadedComment>
  <threadedComment ref="N201" dT="2024-05-08T06:08:23.91" personId="{1D4E5FD9-AD70-4D51-9D0D-3307C388B641}" id="{4CCFC123-1AB9-4BC8-9C87-A7F9815216BD}">
    <text>Challenge Gailly</text>
  </threadedComment>
  <threadedComment ref="AC201" dT="2024-05-23T06:40:56.82" personId="{1D4E5FD9-AD70-4D51-9D0D-3307C388B641}" id="{73EBED00-1587-405D-8755-EF103A8CC061}">
    <text xml:space="preserve">Marche des Forts </text>
  </threadedComment>
  <threadedComment ref="AD201" dT="2024-05-24T06:46:15.89" personId="{1D4E5FD9-AD70-4D51-9D0D-3307C388B641}" id="{299F8819-647E-4C27-B135-9A94B72CD7E1}">
    <text>1 JC HRM OK</text>
  </threadedComment>
  <threadedComment ref="AK201" dT="2024-05-30T11:08:42.23" personId="{C20833D7-5DE2-4E82-B429-63A06E6D1EA0}" id="{2DBE5F6F-F7AC-4B17-81A2-CB5A868B36BD}">
    <text>1 JC HRM OK</text>
  </threadedComment>
  <threadedComment ref="U202" dT="2024-05-15T10:45:33.66" personId="{1D4E5FD9-AD70-4D51-9D0D-3307C388B641}" id="{2D0E6D29-143B-457D-9A29-F52E95617D9E}">
    <text>3,50 HRM OK à 12:30</text>
  </threadedComment>
  <threadedComment ref="W202" dT="2024-05-17T11:13:33.06" personId="{C20833D7-5DE2-4E82-B429-63A06E6D1EA0}" id="{5C6CB79E-ECF6-4686-8221-0B724FA02604}">
    <text>2.00 Réc à 14:00 HRM NOK</text>
  </threadedComment>
  <threadedComment ref="W202" dT="2024-05-21T12:13:17.85" personId="{1D4E5FD9-AD70-4D51-9D0D-3307C388B641}" id="{FBD8B49F-4DF0-42F9-A7FC-DD54BACABD33}" parentId="{5C6CB79E-ECF6-4686-8221-0B724FA02604}">
    <text>HRM OK</text>
  </threadedComment>
  <threadedComment ref="AA202" dT="2024-05-22T07:00:11.78" personId="{1D4E5FD9-AD70-4D51-9D0D-3307C388B641}" id="{6BDBB5AF-9138-41DE-A6B9-FEDEA3FB8FF3}">
    <text>Mis Lambert à Rhisnes</text>
  </threadedComment>
  <threadedComment ref="AJ202" dT="2024-05-30T11:08:18.64" personId="{C20833D7-5DE2-4E82-B429-63A06E6D1EA0}" id="{E995B05D-804E-413F-ABB5-75A6D27B1A1E}">
    <text>0.50 Réc à 15:30 HRM OK</text>
  </threadedComment>
  <threadedComment ref="N203" dT="2024-05-08T06:13:16.56" personId="{1D4E5FD9-AD70-4D51-9D0D-3307C388B641}" id="{4E3086A6-3798-43F2-9885-F52E718B13BB}">
    <text>CTL IP + Dépôt mat garage</text>
  </threadedComment>
  <threadedComment ref="W203" dT="2024-05-16T07:46:07.06" personId="{1D4E5FD9-AD70-4D51-9D0D-3307C388B641}" id="{5A89C90F-5824-4DD2-8DE3-0DE3FE1D99F2}">
    <text>1 JC HRM OK</text>
  </threadedComment>
  <threadedComment ref="AC203" dT="2024-05-23T07:02:26.25" personId="{1D4E5FD9-AD70-4D51-9D0D-3307C388B641}" id="{67EA4414-3D25-43F2-BDDE-696D045F94CB}">
    <text>Mis CTL IP à Balen+Herstal</text>
  </threadedComment>
  <threadedComment ref="AI203" dT="2024-05-22T11:05:13.91" personId="{1D4E5FD9-AD70-4D51-9D0D-3307C388B641}" id="{99649F9B-30AB-4BF2-9207-0B3A4EAC4608}">
    <text>3 JC RHM OK</text>
  </threadedComment>
  <threadedComment ref="AA204" dT="2024-05-22T07:01:51.06" personId="{1D4E5FD9-AD70-4D51-9D0D-3307C388B641}" id="{CD86885E-768F-41C4-8069-9F46B0686392}">
    <text>Mis Réunion Ets Lambert
Mis</text>
  </threadedComment>
  <threadedComment ref="AB204" dT="2024-05-22T11:04:27.40" personId="{1D4E5FD9-AD70-4D51-9D0D-3307C388B641}" id="{13BD21D8-FCBC-45B9-A41A-277DD0BF35D8}">
    <text>2,50 HRM OK à 13:30</text>
  </threadedComment>
  <threadedComment ref="AC204" dT="2024-05-22T11:04:27.40" personId="{1D4E5FD9-AD70-4D51-9D0D-3307C388B641}" id="{76831FD9-65AE-4DE7-93BC-832B56E3B28B}">
    <text>2,50 HRM OK à 13:30</text>
  </threadedComment>
  <threadedComment ref="W205" dT="2024-05-17T06:29:42.74" personId="{C20833D7-5DE2-4E82-B429-63A06E6D1EA0}" id="{22C9EED0-B791-4768-BF10-3FEA8BC06A1B}">
    <text>1 JC HRM OK</text>
  </threadedComment>
  <threadedComment ref="AA205" dT="2024-05-22T07:02:06.10" personId="{1D4E5FD9-AD70-4D51-9D0D-3307C388B641}" id="{8694EF0E-A0AD-48E7-8180-B4E895A47FF9}">
    <text>Mis MEF CTL CLV</text>
  </threadedComment>
  <threadedComment ref="AD205" dT="2024-05-24T06:46:25.27" personId="{1D4E5FD9-AD70-4D51-9D0D-3307C388B641}" id="{F2CFAB0D-113A-49CA-B44A-934FF13076D4}">
    <text>1 JC HRM OK</text>
  </threadedComment>
  <threadedComment ref="S207" dT="2024-05-13T07:07:59.92" personId="{1D4E5FD9-AD70-4D51-9D0D-3307C388B641}" id="{E72101A5-FC8A-4130-B2A0-0AFB10EAA647}">
    <text>1 CC (Communion Solennelle) HRM OK</text>
  </threadedComment>
  <threadedComment ref="AG207" dT="2024-05-15T08:19:29.09" personId="{1D4E5FD9-AD70-4D51-9D0D-3307C388B641}" id="{AEB6A8C0-98D5-40FC-8EFE-0FEE9BAAD935}">
    <text>1 JC HRM OK</text>
  </threadedComment>
  <threadedComment ref="AH207" dT="2024-05-28T07:38:32.30" personId="{1D4E5FD9-AD70-4D51-9D0D-3307C388B641}" id="{A2DAC657-FE5F-478B-8D4D-EF0BA91BF4DB}">
    <text>0,75 HRM OK à 08:00</text>
  </threadedComment>
  <threadedComment ref="AA208" dT="2024-05-22T07:01:51.06" personId="{1D4E5FD9-AD70-4D51-9D0D-3307C388B641}" id="{E1F36FE5-5BF9-4148-9804-680D115F6C5B}">
    <text>Mis Réunion Ets Lambert
Mis</text>
  </threadedComment>
  <threadedComment ref="AH208" dT="2024-05-28T07:38:46.38" personId="{1D4E5FD9-AD70-4D51-9D0D-3307C388B641}" id="{6B3F3C02-EAE0-460C-BF9C-74ED2A20684E}">
    <text>1,50 HRM OK à 15:00</text>
  </threadedComment>
  <threadedComment ref="L209" dT="2024-05-06T06:36:07.17" personId="{C20833D7-5DE2-4E82-B429-63A06E6D1EA0}" id="{43A3B67C-748F-478C-A635-37E1CFB16418}">
    <text>3 JC HRM OK</text>
  </threadedComment>
  <threadedComment ref="AB209" dT="2024-05-22T08:21:08.45" personId="{1D4E5FD9-AD70-4D51-9D0D-3307C388B641}" id="{0D0A849B-6BC7-44BF-B0DF-F0D5C8966AB8}">
    <text>Mis à Peutie</text>
  </threadedComment>
  <threadedComment ref="AC209" dT="2024-05-23T06:40:56.82" personId="{1D4E5FD9-AD70-4D51-9D0D-3307C388B641}" id="{CB8BEF23-3209-4548-ADB5-D212DB2A7844}">
    <text xml:space="preserve">Marche des Forts </text>
  </threadedComment>
  <threadedComment ref="AI209" dT="2024-05-29T11:04:59.05" personId="{1D4E5FD9-AD70-4D51-9D0D-3307C388B641}" id="{CC6AF235-9EF1-4105-ACD4-525BF4928D74}">
    <text>Mission SaffDay</text>
  </threadedComment>
  <threadedComment ref="W210" dT="2024-05-17T11:14:38.94" personId="{C20833D7-5DE2-4E82-B429-63A06E6D1EA0}" id="{547127D9-95C4-4BB1-8068-6FFED6353020}">
    <text>1.50 Réc à 14:00 HRM Ok</text>
  </threadedComment>
  <threadedComment ref="AK210" dT="2024-05-27T07:18:02.68" personId="{1D4E5FD9-AD70-4D51-9D0D-3307C388B641}" id="{098107B6-B7A6-4863-8F5F-0C4C8F7A66E5}">
    <text>3,00 HRM OK à 12:30</text>
  </threadedComment>
  <threadedComment ref="N213" dT="2024-05-08T06:08:23.91" personId="{1D4E5FD9-AD70-4D51-9D0D-3307C388B641}" id="{92705806-B05C-4A18-9596-B6E14A617BBA}">
    <text>Challenge Gailly</text>
  </threadedComment>
  <threadedComment ref="S213" dT="2024-04-05T11:29:34.94" personId="{1D4E5FD9-AD70-4D51-9D0D-3307C388B641}" id="{44B398A6-7561-41B3-987A-2078510BC6CB}">
    <text>1 JC HRM OK</text>
  </threadedComment>
  <threadedComment ref="AI213" dT="2024-05-29T08:37:35.04" personId="{1D4E5FD9-AD70-4D51-9D0D-3307C388B641}" id="{D9920B2E-57B5-4D58-B812-7130BA424E0B}">
    <text>1,50 HRM OK à 08:00</text>
  </threadedComment>
  <threadedComment ref="AD214" dT="2024-05-24T11:58:13.06" personId="{1D4E5FD9-AD70-4D51-9D0D-3307C388B641}" id="{0D8217F5-C84A-4C26-A08D-317F0BFBB0B5}">
    <text>2,00 HRM OK à 14:30</text>
  </threadedComment>
  <threadedComment ref="AJ214" dT="2024-05-30T11:10:09.31" personId="{C20833D7-5DE2-4E82-B429-63A06E6D1EA0}" id="{41D85D6F-5801-48E8-B52B-DC75FCF5293B}">
    <text>1.50 Réc à 15:00  HRM OK</text>
  </threadedComment>
  <threadedComment ref="AK214" dT="2024-05-31T11:23:17.65" personId="{C20833D7-5DE2-4E82-B429-63A06E6D1EA0}" id="{0F021133-893D-48A2-824D-85CFA77383DC}">
    <text>1.00 Réc à 15:00 HRM OK</text>
  </threadedComment>
  <threadedComment ref="H215" dT="2024-04-29T12:14:51.97" personId="{1D4E5FD9-AD70-4D51-9D0D-3307C388B641}" id="{34526DAA-44D9-4711-9186-B41FBE63379D}">
    <text>2 FC HRM OK</text>
  </threadedComment>
  <threadedComment ref="L215" dT="2024-04-29T12:19:42.11" personId="{1D4E5FD9-AD70-4D51-9D0D-3307C388B641}" id="{69EE30AD-AE9C-42B5-B2BD-FE956EABCF23}">
    <text>1 DS HRM OK DOC OK</text>
  </threadedComment>
  <threadedComment ref="T215" dT="2024-04-29T12:16:00.63" personId="{1D4E5FD9-AD70-4D51-9D0D-3307C388B641}" id="{50AD0B47-166E-4D9F-AF84-4D59399C4C1D}">
    <text>4 JC HRM OK</text>
  </threadedComment>
  <threadedComment ref="AC215" dT="2024-04-29T12:16:41.93" personId="{1D4E5FD9-AD70-4D51-9D0D-3307C388B641}" id="{1D46999D-51F3-4202-BA1B-A2E8415C3729}">
    <text>Marche des Forts</text>
  </threadedComment>
  <threadedComment ref="AH215" dT="2024-05-28T06:45:04.44" personId="{C20833D7-5DE2-4E82-B429-63A06E6D1EA0}" id="{4E1657B0-AEBE-4106-9EBF-1508784111D2}">
    <text xml:space="preserve">Réc à Régul dès son arrivée </text>
  </threadedComment>
  <threadedComment ref="AH215" dT="2024-05-28T07:39:41.84" personId="{1D4E5FD9-AD70-4D51-9D0D-3307C388B641}" id="{C7CC083A-4EA4-4DC0-ABBC-58BB2C63EF1E}" parentId="{4E1657B0-AEBE-4106-9EBF-1508784111D2}">
    <text>2,25 HRM OK à 07:00</text>
  </threadedComment>
  <threadedComment ref="AI215" dT="2024-04-29T12:17:28.60" personId="{1D4E5FD9-AD70-4D51-9D0D-3307C388B641}" id="{184E7213-DBD9-4C9B-AFA6-F961FA042558}">
    <text>Saffday</text>
  </threadedComment>
  <threadedComment ref="AJ215" dT="2024-04-29T09:35:07.22" personId="{1D4E5FD9-AD70-4D51-9D0D-3307C388B641}" id="{A7B2F191-0759-4ADB-A4C5-8149470D7870}">
    <text>AMT à 08:30</text>
  </threadedComment>
  <threadedComment ref="N216" dT="2024-04-29T12:15:29.14" personId="{1D4E5FD9-AD70-4D51-9D0D-3307C388B641}" id="{8CDD31D4-56A6-4F8B-91DA-E839BDF47DE9}">
    <text>1/2 DS Dept HRM OK</text>
  </threadedComment>
  <threadedComment ref="AB216" dT="2024-04-29T12:15:29.14" personId="{1D4E5FD9-AD70-4D51-9D0D-3307C388B641}" id="{AA6A6E1C-CE57-499E-BDE2-AAAB687515E8}">
    <text>1/2 DS Dept HRM OK</text>
  </threadedComment>
  <threadedComment ref="H217" dT="2024-05-02T06:46:40.17" personId="{C20833D7-5DE2-4E82-B429-63A06E6D1EA0}" id="{2C9FEE56-ADA6-4EA4-91A4-9B33DD4E7BAB}">
    <text>7.60 Réc HRM OK</text>
  </threadedComment>
  <threadedComment ref="U217" dT="2024-05-15T07:28:22.20" personId="{C20833D7-5DE2-4E82-B429-63A06E6D1EA0}" id="{3D97C813-AB3D-496E-B26F-A6827F6A0F80}">
    <text>1 JC HRM NOK</text>
  </threadedComment>
  <threadedComment ref="U217" dT="2024-05-15T08:16:59.78" personId="{1D4E5FD9-AD70-4D51-9D0D-3307C388B641}" id="{722BA4C4-3791-44C6-8387-D2C2C3D6118C}" parentId="{3D97C813-AB3D-496E-B26F-A6827F6A0F80}">
    <text>HRM OK</text>
  </threadedComment>
  <threadedComment ref="L219" dT="2024-05-06T06:36:53.00" personId="{C20833D7-5DE2-4E82-B429-63A06E6D1EA0}" id="{F9461925-7512-4848-8775-8BF2934677FE}">
    <text>2 JC HRM OK</text>
  </threadedComment>
  <threadedComment ref="AA219" dT="2024-05-22T07:05:20.76" personId="{1D4E5FD9-AD70-4D51-9D0D-3307C388B641}" id="{3C97AEAA-FB1B-46A1-8BD3-4E1F0806B861}">
    <text>1 JC HRM OK</text>
  </threadedComment>
  <threadedComment ref="AD220" dT="2024-05-24T11:56:49.39" personId="{1D4E5FD9-AD70-4D51-9D0D-3307C388B641}" id="{B10D007C-1D95-4372-9ED8-39535B565869}">
    <text>2,50 HRM OK à 13:30</text>
  </threadedComment>
  <threadedComment ref="H221" dT="2024-05-02T06:45:55.08" personId="{C20833D7-5DE2-4E82-B429-63A06E6D1EA0}" id="{D487ED62-8F11-4147-8E7C-A3E499E59CA8}">
    <text>1JC HRM OK</text>
  </threadedComment>
  <threadedComment ref="AA221" dT="2024-05-22T07:06:06.57" personId="{1D4E5FD9-AD70-4D51-9D0D-3307C388B641}" id="{B23FC4FE-FC56-48A2-B3D6-2641666BB9B8}">
    <text>3 JC HRM OK</text>
  </threadedComment>
  <threadedComment ref="L223" dT="2024-05-06T06:37:51.94" personId="{C20833D7-5DE2-4E82-B429-63A06E6D1EA0}" id="{1598A339-971B-4514-B265-D5734A3DB2F8}">
    <text>3 JC HRM OK</text>
  </threadedComment>
  <threadedComment ref="AC223" dT="2024-05-23T06:40:56.82" personId="{1D4E5FD9-AD70-4D51-9D0D-3307C388B641}" id="{9FC6136B-1897-47B2-9D0B-363F668B8FAD}">
    <text xml:space="preserve">Marche des Forts </text>
  </threadedComment>
  <threadedComment ref="AC225" dT="2024-05-23T06:40:56.82" personId="{1D4E5FD9-AD70-4D51-9D0D-3307C388B641}" id="{2B8BA24A-6902-48D5-BA9E-390D35FEDA82}">
    <text xml:space="preserve">Marche des Forts </text>
  </threadedComment>
  <threadedComment ref="AK225" dT="2024-05-31T06:53:20.34" personId="{C20833D7-5DE2-4E82-B429-63A06E6D1EA0}" id="{96D67A02-C90A-466E-95D9-CDA7E7183E68}">
    <text>7.60 Réc HRM OK</text>
  </threadedComment>
  <threadedComment ref="H227" dT="2024-04-29T06:26:27.57" personId="{C20833D7-5DE2-4E82-B429-63A06E6D1EA0}" id="{C9D50970-487F-4B8E-BE83-3B0DD1F58316}">
    <text>2 JC HRM OK</text>
  </threadedComment>
  <threadedComment ref="AA229" dT="2024-05-16T07:49:08.54" personId="{1D4E5FD9-AD70-4D51-9D0D-3307C388B641}" id="{453E97C3-79CD-49C9-ADFE-EF397E002C9B}">
    <text>1 JC HRM OK</text>
  </threadedComment>
  <threadedComment ref="AB229" dT="2024-05-16T07:49:17.45" personId="{1D4E5FD9-AD70-4D51-9D0D-3307C388B641}" id="{7F885CDF-5D30-45DA-9859-08A0E22C52F9}">
    <text>7,60 HRM OK</text>
  </threadedComment>
  <threadedComment ref="AC229" dT="2024-05-23T06:40:56.82" personId="{1D4E5FD9-AD70-4D51-9D0D-3307C388B641}" id="{409394F5-B3D4-4023-925A-5405FD5C598B}">
    <text xml:space="preserve">Marche des Forts </text>
  </threadedComment>
  <threadedComment ref="W230" dT="2024-05-17T11:15:35.65" personId="{C20833D7-5DE2-4E82-B429-63A06E6D1EA0}" id="{00066EA1-AB5F-485C-ABCC-A06463D7BBEF}">
    <text>3.00 Réc à 12:30 HRM OK</text>
  </threadedComment>
  <threadedComment ref="AD230" dT="2024-05-24T11:57:09.94" personId="{1D4E5FD9-AD70-4D51-9D0D-3307C388B641}" id="{79EF9382-51EE-4E71-99AA-08603606DF43}">
    <text>3,00 HRM OK à 12:30</text>
  </threadedComment>
  <threadedComment ref="H231" dT="2024-05-02T06:44:54.34" personId="{C20833D7-5DE2-4E82-B429-63A06E6D1EA0}" id="{1C8586DA-4283-4CD3-A598-7C491421532A}">
    <text>5 JC HRM OK</text>
  </threadedComment>
  <threadedComment ref="AI231" dT="2024-05-29T11:04:59.05" personId="{1D4E5FD9-AD70-4D51-9D0D-3307C388B641}" id="{2473CAA5-FFC1-4ECD-B849-E7C0387D4A5A}">
    <text>Mission SaffDay</text>
  </threadedComment>
  <threadedComment ref="AK231" dT="2024-05-31T06:54:03.30" personId="{C20833D7-5DE2-4E82-B429-63A06E6D1EA0}" id="{112BFD77-1D89-4F2E-83F5-E4E97AD1D5BE}">
    <text>HRM NOK ???</text>
  </threadedComment>
  <threadedComment ref="AK231" dT="2024-06-03T07:37:54.90" personId="{1D4E5FD9-AD70-4D51-9D0D-3307C388B641}" id="{7F8FEA51-D982-44E0-835B-05F0F2613EFD}" parentId="{112BFD77-1D89-4F2E-83F5-E4E97AD1D5BE}">
    <text>HRM OK</text>
  </threadedComment>
  <threadedComment ref="AA232" dT="2024-05-22T07:00:51.30" personId="{1D4E5FD9-AD70-4D51-9D0D-3307C388B641}" id="{3AD5A85E-8666-4C7D-AE36-F5E5C7BAC825}">
    <text>Mis Breefing Koo</text>
  </threadedComment>
  <threadedComment ref="L233" dT="2024-05-06T06:39:28.88" personId="{C20833D7-5DE2-4E82-B429-63A06E6D1EA0}" id="{39FF7A81-31D1-49B9-86A5-434C188372AC}">
    <text>3 JC HRM NOK</text>
  </threadedComment>
  <threadedComment ref="H235" dT="2024-05-02T06:43:58.68" personId="{C20833D7-5DE2-4E82-B429-63A06E6D1EA0}" id="{DD587B77-DCF1-4888-8D6C-2737F06DF60E}">
    <text>1 CS HRM OK</text>
  </threadedComment>
  <threadedComment ref="L235" dT="2024-05-13T07:14:03.15" personId="{1D4E5FD9-AD70-4D51-9D0D-3307C388B641}" id="{92C6644A-CD41-4C8B-861D-1AA031CC33F7}">
    <text>1 CS HRM OK</text>
  </threadedComment>
  <threadedComment ref="N235" dT="2024-05-07T07:22:23.65" personId="{1D4E5FD9-AD70-4D51-9D0D-3307C388B641}" id="{AA8FCCDB-C45C-4508-BC39-3AB46153E49B}">
    <text>1 DS Dept HRM OK</text>
  </threadedComment>
  <threadedComment ref="S235" dT="2024-05-07T07:22:23.65" personId="{1D4E5FD9-AD70-4D51-9D0D-3307C388B641}" id="{372451BF-8950-4B74-BE58-BE994539B234}">
    <text>1 DS Dept HRM OK</text>
  </threadedComment>
  <threadedComment ref="T235" dT="2024-05-07T07:23:31.77" personId="{1D4E5FD9-AD70-4D51-9D0D-3307C388B641}" id="{9CDBABC0-EB9D-4DB6-839A-6D71255426B0}">
    <text>1 CS HRM OK</text>
  </threadedComment>
  <threadedComment ref="V235" dT="2024-05-07T07:23:31.77" personId="{1D4E5FD9-AD70-4D51-9D0D-3307C388B641}" id="{3D431837-4C43-4050-A000-B22C72FBCC42}">
    <text>1 CS HRM OK</text>
  </threadedComment>
  <threadedComment ref="AB235" dT="2024-05-22T08:21:53.18" personId="{1D4E5FD9-AD70-4D51-9D0D-3307C388B641}" id="{B8F38470-C397-4344-92F0-1A3B6421BB60}">
    <text>1/2 JC + 4,00 HRM 0K</text>
  </threadedComment>
  <threadedComment ref="AC235" dT="2024-05-07T07:23:31.77" personId="{1D4E5FD9-AD70-4D51-9D0D-3307C388B641}" id="{A0BBD57A-E99D-4AD2-9518-AEAD2C3AC146}">
    <text>1 CS HRM OK</text>
  </threadedComment>
  <threadedComment ref="AK236" dT="2024-05-31T11:24:04.65" personId="{C20833D7-5DE2-4E82-B429-63A06E6D1EA0}" id="{A5C9E6F5-7A27-49D4-BCE8-AC6B2FE27B43}">
    <text>5.50 Réc HRM OK</text>
  </threadedComment>
  <threadedComment ref="H237" dT="2024-05-02T06:42:56.53" personId="{C20833D7-5DE2-4E82-B429-63A06E6D1EA0}" id="{A7B4CD06-6A38-43CE-99A8-7F1DBB7E1E03}">
    <text>2 JC HRM OK</text>
  </threadedComment>
  <threadedComment ref="AC237" dT="2024-05-23T06:40:56.82" personId="{1D4E5FD9-AD70-4D51-9D0D-3307C388B641}" id="{10133937-4B52-49A4-958D-9B3E2FF98BCF}">
    <text xml:space="preserve">Marche des Forts </text>
  </threadedComment>
  <threadedComment ref="AH239" dT="2024-05-23T12:12:23.82" personId="{1D4E5FD9-AD70-4D51-9D0D-3307C388B641}" id="{147335E1-0551-4A94-8116-726935D5AF9D}">
    <text>5,00 HRM OK à 07:00</text>
  </threadedComment>
  <threadedComment ref="AC240" dT="2024-05-23T12:12:08.86" personId="{1D4E5FD9-AD70-4D51-9D0D-3307C388B641}" id="{23F3C950-456F-4B0E-956E-B83C3320F03F}">
    <text>3,00 HRM OK à 12:30</text>
  </threadedComment>
  <threadedComment ref="L241" dT="2024-02-28T07:58:01.05" personId="{1D4E5FD9-AD70-4D51-9D0D-3307C388B641}" id="{7F802F48-6D4A-41E1-BD1E-81CA31DF73B4}">
    <text>3 JC HRM OK</text>
  </threadedComment>
  <threadedComment ref="S241" dT="2024-05-13T06:57:34.10" personId="{C20833D7-5DE2-4E82-B429-63A06E6D1EA0}" id="{54EFB20D-5ABA-4F63-AA58-854AFDEFDF8A}">
    <text>1 DS Dépt HRM OK</text>
  </threadedComment>
  <threadedComment ref="W241" dT="2024-05-16T07:52:35.64" personId="{1D4E5FD9-AD70-4D51-9D0D-3307C388B641}" id="{55BE6843-0330-4C26-819B-27A11A1CF013}">
    <text>1 DS Dept HRM OK</text>
  </threadedComment>
  <threadedComment ref="AB241" dT="2024-05-22T08:21:08.45" personId="{1D4E5FD9-AD70-4D51-9D0D-3307C388B641}" id="{7C06A6EB-23B0-4364-9A83-8CB4B0DA6EC8}">
    <text>Mis à Peutie</text>
  </threadedComment>
  <threadedComment ref="AC241" dT="2024-05-23T06:40:56.82" personId="{1D4E5FD9-AD70-4D51-9D0D-3307C388B641}" id="{E4201CC8-C9F5-4051-AD3D-C58C1DC1C1DF}">
    <text xml:space="preserve">Marche des Forts </text>
  </threadedComment>
  <threadedComment ref="AI241" dT="2024-05-29T11:04:59.05" personId="{1D4E5FD9-AD70-4D51-9D0D-3307C388B641}" id="{642F6056-0A44-47F4-8BE5-CEFBB2CEA4A0}">
    <text>Mission SaffDay</text>
  </threadedComment>
  <threadedComment ref="AJ241" dT="2024-05-29T11:06:25.43" personId="{1D4E5FD9-AD70-4D51-9D0D-3307C388B641}" id="{D737530A-ABCF-45B8-A790-54884D42315D}">
    <text>8 JC HRM OK</text>
  </threadedComment>
  <threadedComment ref="AC243" dT="2024-05-17T04:48:13.24" personId="{1D4E5FD9-AD70-4D51-9D0D-3307C388B641}" id="{BDD6D389-7F43-4581-8D15-253D2155BEB5}">
    <text>Secouriste zone 2</text>
  </threadedComment>
  <threadedComment ref="AG243" dT="2024-05-17T04:48:13.24" personId="{1D4E5FD9-AD70-4D51-9D0D-3307C388B641}" id="{AA224D40-6FD4-43C2-94DA-434B32FF2F63}">
    <text>Secouriste zone 2</text>
  </threadedComment>
  <threadedComment ref="U244" dT="2024-05-15T10:45:14.23" personId="{1D4E5FD9-AD70-4D51-9D0D-3307C388B641}" id="{3A477778-D4A8-45FA-BC9C-0276506BC7BA}">
    <text>3,00 HRM OK à 12:30</text>
  </threadedComment>
  <threadedComment ref="W244" dT="2024-05-17T11:16:30.35" personId="{C20833D7-5DE2-4E82-B429-63A06E6D1EA0}" id="{1F48B9FD-5E22-4804-B8D3-8E985BB0443D}">
    <text>2.50 Réc HRM OK</text>
  </threadedComment>
  <threadedComment ref="AB244" dT="2024-05-22T11:04:02.71" personId="{1D4E5FD9-AD70-4D51-9D0D-3307C388B641}" id="{74C27E9A-6979-453B-84E2-768CB0B69D41}">
    <text>3,00 HRM OK à 12:30</text>
  </threadedComment>
  <threadedComment ref="AK244" dT="2024-05-31T11:24:46.00" personId="{C20833D7-5DE2-4E82-B429-63A06E6D1EA0}" id="{C275B3F1-DA8D-41CC-827B-EA9E54DE3389}">
    <text>1/2 DS Dépt HRM OK</text>
  </threadedComment>
  <threadedComment ref="L245" dT="2024-05-06T05:55:02.33" personId="{C20833D7-5DE2-4E82-B429-63A06E6D1EA0}" id="{17D8197C-6226-4A65-AA51-308EBF074836}">
    <text>0.50 Réc à 10;00 HRM Ok</text>
  </threadedComment>
  <threadedComment ref="U245" dT="2024-05-13T11:28:25.05" personId="{C20833D7-5DE2-4E82-B429-63A06E6D1EA0}" id="{B66C9835-3110-4989-BEDA-27D114BC2AE4}">
    <text>VS à 08:15 HRM OK
Doc NOK</text>
  </threadedComment>
  <threadedComment ref="H246" dT="2024-05-02T08:16:46.69" personId="{C20833D7-5DE2-4E82-B429-63A06E6D1EA0}" id="{08125481-8451-4DCA-B963-8962531FDE30}">
    <text>0.50 Réc à 15:00 HRM OK</text>
  </threadedComment>
  <threadedComment ref="I246" dT="2024-05-03T05:29:41.71" personId="{C20833D7-5DE2-4E82-B429-63A06E6D1EA0}" id="{304C6A62-8DFA-42C1-AD05-EC0F4D669C27}">
    <text>1/2 JC HRM OK</text>
  </threadedComment>
  <threadedComment ref="M246" dT="2024-05-07T05:03:35.23" personId="{C20833D7-5DE2-4E82-B429-63A06E6D1EA0}" id="{5A83744B-3F67-4B74-B89A-64D6B927C8D2}">
    <text>0.50 Réc à 15:00 HRM NOK</text>
  </threadedComment>
  <threadedComment ref="M246" dT="2024-05-07T07:21:26.31" personId="{1D4E5FD9-AD70-4D51-9D0D-3307C388B641}" id="{CF6704AB-7B93-44C7-8854-7167E6A2F3FF}" parentId="{5A83744B-3F67-4B74-B89A-64D6B927C8D2}">
    <text>HRM OK</text>
  </threadedComment>
  <threadedComment ref="N246" dT="2024-05-08T06:07:56.84" personId="{1D4E5FD9-AD70-4D51-9D0D-3307C388B641}" id="{4CB6B2CB-7BF1-48F8-941B-CAB579D3C111}">
    <text>0,50 HRM OK à 15:00</text>
  </threadedComment>
  <threadedComment ref="S246" dT="2024-05-13T05:19:19.63" personId="{C20833D7-5DE2-4E82-B429-63A06E6D1EA0}" id="{A96C38F6-6D5A-4D46-B950-CC6994EF1515}">
    <text>0.50 Réc à 15:00 HRM OK</text>
  </threadedComment>
  <threadedComment ref="T246" dT="2024-05-14T05:02:39.52" personId="{C20833D7-5DE2-4E82-B429-63A06E6D1EA0}" id="{22FD799C-C231-47B1-ABD8-A28362703EE7}">
    <text>0.50 Réc à 15:00 HRM OK</text>
  </threadedComment>
  <threadedComment ref="U246" dT="2024-05-15T07:30:59.37" personId="{C20833D7-5DE2-4E82-B429-63A06E6D1EA0}" id="{C54B9E7A-868B-48BF-8944-72F5D520AB42}">
    <text>0.50 Réc à 15:00 HRM OK</text>
  </threadedComment>
  <threadedComment ref="V246" dT="2024-05-16T06:53:33.27" personId="{C20833D7-5DE2-4E82-B429-63A06E6D1EA0}" id="{9AF844D2-7CDF-472B-84E9-EF65DAE9A182}">
    <text>0.50 Réc à 15:00 HRM OK</text>
  </threadedComment>
  <threadedComment ref="W246" dT="2024-05-17T05:43:48.29" personId="{C20833D7-5DE2-4E82-B429-63A06E6D1EA0}" id="{8E1A80DD-24A0-4C67-905A-7F9D5077979E}">
    <text>1/2 JC HRM OK</text>
  </threadedComment>
  <threadedComment ref="AA246" dT="2024-05-21T12:12:16.62" personId="{1D4E5FD9-AD70-4D51-9D0D-3307C388B641}" id="{CF871A08-871E-4176-B490-91067FA49563}">
    <text>0,50 HRM OK à 15:00</text>
  </threadedComment>
  <threadedComment ref="AB246" dT="2024-05-21T12:12:16.62" personId="{1D4E5FD9-AD70-4D51-9D0D-3307C388B641}" id="{2BB32F97-8D89-41BF-BCB5-39F9CC604E2E}">
    <text>0,50 HRM OK à 15:00</text>
  </threadedComment>
  <threadedComment ref="AC246" dT="2024-05-21T12:12:16.62" personId="{1D4E5FD9-AD70-4D51-9D0D-3307C388B641}" id="{B9AF30D3-369F-49C3-9E2D-9FE6D5E10742}">
    <text>0,50 HRM OK à 15:00</text>
  </threadedComment>
  <threadedComment ref="AD246" dT="2024-05-24T06:46:05.05" personId="{1D4E5FD9-AD70-4D51-9D0D-3307C388B641}" id="{C4CD7D02-BB8C-4F83-8D85-A5F39FC48E0B}">
    <text>0,50 HRM OK à 15:00</text>
  </threadedComment>
  <threadedComment ref="AG246" dT="2024-05-27T05:17:04.57" personId="{C20833D7-5DE2-4E82-B429-63A06E6D1EA0}" id="{40E0C4D2-5AFD-490D-8387-F4CD943C58F8}">
    <text>0.50 Réc à 15:00 HRM OK</text>
  </threadedComment>
  <threadedComment ref="AH246" dT="2024-05-27T05:17:04.57" personId="{C20833D7-5DE2-4E82-B429-63A06E6D1EA0}" id="{17C57635-9D23-4E5F-BF42-40FA01464B3C}">
    <text>0.50 Réc à 15:00 HRM OK</text>
  </threadedComment>
  <threadedComment ref="AI246" dT="2024-05-27T05:17:04.57" personId="{C20833D7-5DE2-4E82-B429-63A06E6D1EA0}" id="{1B3BC966-A45C-4E80-BF60-C5C60A0E6631}">
    <text>0.50 Réc à 15:00 HRM OK</text>
  </threadedComment>
  <threadedComment ref="AJ246" dT="2024-05-27T05:17:04.57" personId="{C20833D7-5DE2-4E82-B429-63A06E6D1EA0}" id="{12E60FF5-C67F-4FD3-82A4-81AC67234CB2}">
    <text>0.50 Réc à 15:00 HRM OK</text>
  </threadedComment>
  <threadedComment ref="AK246" dT="2024-05-31T05:31:53.70" personId="{C20833D7-5DE2-4E82-B429-63A06E6D1EA0}" id="{4EEF82F0-36F8-4665-9210-954AAE308B54}">
    <text>1/2 JC HRM OK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L13" dT="2024-06-06T06:16:39.37" personId="{C20833D7-5DE2-4E82-B429-63A06E6D1EA0}" id="{75CE3F00-ED57-4B4C-9464-C04875310BEB}">
    <text>Rando Cyclo CCR&amp;A</text>
  </threadedComment>
  <threadedComment ref="R13" dT="2024-05-27T06:48:11.29" personId="{1D4E5FD9-AD70-4D51-9D0D-3307C388B641}" id="{6E35C6A1-25D5-4DF7-80F6-484395E15E67}">
    <text>Trail Trophy à Spa</text>
  </threadedComment>
  <threadedComment ref="T13" dT="2024-05-24T08:44:30.38" personId="{1D4E5FD9-AD70-4D51-9D0D-3307C388B641}" id="{D8725562-7A39-485F-9CD9-C31CA34211C0}">
    <text>REPAS CIE BBQ BM20</text>
  </threadedComment>
  <threadedComment ref="AA13" dT="2024-06-06T07:49:48.64" personId="{1D4E5FD9-AD70-4D51-9D0D-3307C388B641}" id="{579291C6-DEF1-47CD-BB31-9641F2BA2749}">
    <text>Collecte de sang (Don) Salle Ste Barbe</text>
  </threadedComment>
  <threadedComment ref="AD13" dT="2024-06-13T12:02:07.16" personId="{1D4E5FD9-AD70-4D51-9D0D-3307C388B641}" id="{33C20DDD-7D17-4C2A-ABE6-C18E61C1AC92}">
    <text>Salut au Drapeau MIL</text>
  </threadedComment>
  <threadedComment ref="AE13" dT="2024-06-04T13:20:22.12" personId="{1D4E5FD9-AD70-4D51-9D0D-3307C388B641}" id="{898B6597-B674-4C24-895C-A3A5D9ACCCFF}">
    <text>Marche MESA 25 au 28</text>
  </threadedComment>
  <threadedComment ref="AG13" dT="2024-06-04T13:20:39.32" personId="{1D4E5FD9-AD70-4D51-9D0D-3307C388B641}" id="{F22FB0F9-C9DB-432C-8784-DCEA606B07B7}">
    <text>Marche MESA 25 au 28</text>
  </threadedComment>
  <threadedComment ref="AH13" dT="2024-02-22T13:33:26.05" personId="{1D4E5FD9-AD70-4D51-9D0D-3307C388B641}" id="{16B6BBA8-4BDE-4552-A77A-46EEAD7269A6}">
    <text>EPS -Séance PhEF Natation</text>
  </threadedComment>
  <threadedComment ref="M21" dT="2024-06-03T07:16:17.51" personId="{1D4E5FD9-AD70-4D51-9D0D-3307C388B641}" id="{210692DC-DB42-4366-9BA0-6FA50F87F514}">
    <text>HRM OK</text>
  </threadedComment>
  <threadedComment ref="T21" dT="2024-06-03T07:16:17.51" personId="{1D4E5FD9-AD70-4D51-9D0D-3307C388B641}" id="{26CE9D18-CE31-4C84-A2E9-CF157C20E8EA}">
    <text>HRM OK</text>
  </threadedComment>
  <threadedComment ref="X21" dT="2024-06-12T06:14:32.03" personId="{1D4E5FD9-AD70-4D51-9D0D-3307C388B641}" id="{42773F58-8EFC-4062-AA1B-5BC6253F90D2}">
    <text>HRM OK</text>
  </threadedComment>
  <threadedComment ref="Z21" dT="2024-06-21T05:28:59.97" personId="{1D4E5FD9-AD70-4D51-9D0D-3307C388B641}" id="{D3052088-D7E4-47A1-9A74-595A56401D24}">
    <text>HRM + DOC OK</text>
  </threadedComment>
  <threadedComment ref="AA21" dT="2024-06-03T07:16:17.51" personId="{1D4E5FD9-AD70-4D51-9D0D-3307C388B641}" id="{43125007-B98E-4BD1-8BC0-40A0BE5C6A1D}">
    <text>HRM OK</text>
  </threadedComment>
  <threadedComment ref="AE21" dT="2024-06-12T06:14:32.03" personId="{1D4E5FD9-AD70-4D51-9D0D-3307C388B641}" id="{EF595846-00E5-42B9-AFBB-59BFB38D1508}">
    <text>HRM OK</text>
  </threadedComment>
  <threadedComment ref="AF21" dT="2024-06-26T09:17:18.71" personId="{1D4E5FD9-AD70-4D51-9D0D-3307C388B641}" id="{90C48A5B-B45E-4A3A-9DCC-D06FF4A102B7}">
    <text>0,83 HRM OK à 10:10</text>
  </threadedComment>
  <threadedComment ref="AG21" dT="2024-06-26T08:37:16.10" personId="{C20833D7-5DE2-4E82-B429-63A06E6D1EA0}" id="{4A29EEB9-837E-4928-B53C-4E48B712BC45}">
    <text>1/2 JC +3.60 Réc HRM OK</text>
  </threadedComment>
  <threadedComment ref="AH21" dT="2024-06-03T07:16:17.51" personId="{1D4E5FD9-AD70-4D51-9D0D-3307C388B641}" id="{361D45F8-056C-4747-8284-8372A66ED7E9}">
    <text>HRM OK</text>
  </threadedComment>
  <threadedComment ref="L22" dT="2024-06-04T12:19:53.04" personId="{1D4E5FD9-AD70-4D51-9D0D-3307C388B641}" id="{ED0FEF5E-8DEE-40DA-92CA-E890C6D53995}">
    <text>HRM OK</text>
  </threadedComment>
  <threadedComment ref="M22" dT="2024-06-04T12:20:11.15" personId="{1D4E5FD9-AD70-4D51-9D0D-3307C388B641}" id="{05149576-E01C-4DC8-B82D-D412B9650782}">
    <text>1/2 JC HRM OK</text>
  </threadedComment>
  <threadedComment ref="Y22" dT="2024-06-19T13:39:56.86" personId="{1D4E5FD9-AD70-4D51-9D0D-3307C388B641}" id="{B1C3BD54-AD72-4322-938A-A0481300628F}">
    <text>0,75 HRM OK à 15:45</text>
  </threadedComment>
  <threadedComment ref="K23" dT="2024-05-30T12:29:46.46" personId="{68E4EB75-2E06-4BF2-B8CC-A06705F02815}" id="{8556677A-7AC8-48E6-AFAB-DE62AA19E65A}">
    <text>HRM OK</text>
  </threadedComment>
  <threadedComment ref="R23" dT="2024-05-30T12:29:57.87" personId="{68E4EB75-2E06-4BF2-B8CC-A06705F02815}" id="{86E964DF-359F-418C-8919-4A21C655F6F9}">
    <text>HRM OK</text>
  </threadedComment>
  <threadedComment ref="T23" dT="2024-06-14T06:25:46.20" personId="{1D4E5FD9-AD70-4D51-9D0D-3307C388B641}" id="{9A6D9AEB-27ED-4FB2-95CA-A986B1C005AC}">
    <text>REPRISE FORCE</text>
  </threadedComment>
  <threadedComment ref="Y23" dT="2024-05-30T12:30:06.42" personId="{68E4EB75-2E06-4BF2-B8CC-A06705F02815}" id="{CC363E24-9F92-4B2F-8DDD-DC2D9599EB16}">
    <text>HRM OK</text>
  </threadedComment>
  <threadedComment ref="AA23" dT="2024-06-20T11:04:07.16" personId="{C20833D7-5DE2-4E82-B429-63A06E6D1EA0}" id="{62D6F6FA-0F61-496C-A959-3D74A2EB500A}">
    <text>HRM NOK</text>
  </threadedComment>
  <threadedComment ref="AA23" dT="2024-06-21T05:28:45.55" personId="{1D4E5FD9-AD70-4D51-9D0D-3307C388B641}" id="{5C36104B-B234-4871-AB73-0237B4AF3DDF}" parentId="{62D6F6FA-0F61-496C-A959-3D74A2EB500A}">
    <text>HRM OK</text>
  </threadedComment>
  <threadedComment ref="AD23" dT="2024-05-30T12:30:14.88" personId="{68E4EB75-2E06-4BF2-B8CC-A06705F02815}" id="{4C6E0AE7-15CB-45F5-B923-E2AFFC2847C0}">
    <text>HRM OK</text>
  </threadedComment>
  <threadedComment ref="J25" dT="2024-05-30T04:44:19.59" personId="{68E4EB75-2E06-4BF2-B8CC-A06705F02815}" id="{8ECD5935-C944-4ECD-AF1C-14FF11722A09}">
    <text>2 JC HRM OK</text>
  </threadedComment>
  <threadedComment ref="M25" dT="2024-05-30T04:45:01.60" personId="{68E4EB75-2E06-4BF2-B8CC-A06705F02815}" id="{BE2F0945-5080-4E80-B71C-FF0094FD547C}">
    <text>1JC HRM OK</text>
  </threadedComment>
  <threadedComment ref="P25" dT="2024-05-30T04:46:19.20" personId="{68E4EB75-2E06-4BF2-B8CC-A06705F02815}" id="{F50F6F6F-D60F-4B3C-9B12-5B93E89F1F22}">
    <text xml:space="preserve">1,0 rec HRM OK 7 à 8h </text>
  </threadedComment>
  <threadedComment ref="Q25" dT="2024-05-30T05:13:49.98" personId="{68E4EB75-2E06-4BF2-B8CC-A06705F02815}" id="{87B9637C-C636-49CC-A303-2E138A042DA0}">
    <text>4 JC HRM NOK</text>
  </threadedComment>
  <threadedComment ref="Q25" dT="2024-06-03T10:24:30.22" personId="{1D4E5FD9-AD70-4D51-9D0D-3307C388B641}" id="{44CA1C95-05E9-483D-BE04-C449823D27F3}" parentId="{87B9637C-C636-49CC-A303-2E138A042DA0}">
    <text>HRM OK</text>
  </threadedComment>
  <threadedComment ref="W25" dT="2024-06-18T05:25:33.38" personId="{1D4E5FD9-AD70-4D51-9D0D-3307C388B641}" id="{33C89FB8-96A8-4154-889F-EB2D14AF1B59}">
    <text>2,00 HRM OK à 08:00</text>
  </threadedComment>
  <threadedComment ref="X25" dT="2024-06-27T05:17:54.20" personId="{C20833D7-5DE2-4E82-B429-63A06E6D1EA0}" id="{4BBBA96F-E90C-45AA-8EF0-C1A5C44BEE36}">
    <text>Hrm ok</text>
  </threadedComment>
  <threadedComment ref="Z25" dT="2024-04-03T08:02:18.22" personId="{1D4E5FD9-AD70-4D51-9D0D-3307C388B641}" id="{638A146B-AB91-4D94-B51A-AE5C02931BB3}">
    <text>3 JC HRM OK</text>
  </threadedComment>
  <threadedComment ref="AF25" dT="2024-05-30T04:47:52.15" personId="{68E4EB75-2E06-4BF2-B8CC-A06705F02815}" id="{20FB4860-D31B-48A9-9AA9-5858C6E1C732}">
    <text>7,6 rec HRM OK</text>
  </threadedComment>
  <threadedComment ref="AG25" dT="2024-06-05T05:21:08.12" personId="{C20833D7-5DE2-4E82-B429-63A06E6D1EA0}" id="{D72C48A4-BAC8-49FF-9C87-CB84A8FC8C4C}">
    <text>Marche Mesa innscrit ok</text>
  </threadedComment>
  <threadedComment ref="AH25" dT="2024-06-17T08:10:54.48" personId="{1D4E5FD9-AD70-4D51-9D0D-3307C388B641}" id="{B14BA60F-395B-47C9-939F-061D4F9EADA6}">
    <text>7,60 HRM OK</text>
  </threadedComment>
  <threadedComment ref="K27" dT="2024-06-03T10:34:44.31" personId="{1D4E5FD9-AD70-4D51-9D0D-3307C388B641}" id="{C299E195-EF7D-464D-A6DB-2C7207869FC2}">
    <text>HRM OK</text>
  </threadedComment>
  <threadedComment ref="R27" dT="2024-06-07T09:07:14.85" personId="{C20833D7-5DE2-4E82-B429-63A06E6D1EA0}" id="{83FE0413-444F-4C9B-9118-38BF06ED2DF9}">
    <text>1 CC HRM OK</text>
  </threadedComment>
  <threadedComment ref="R27" dT="2024-06-10T13:38:04.92" personId="{1D4E5FD9-AD70-4D51-9D0D-3307C388B641}" id="{6ACBFBF6-18FD-408A-A5C3-EA614FC60E92}" parentId="{83FE0413-444F-4C9B-9118-38BF06ED2DF9}">
    <text xml:space="preserve">(congé de Naissance) </text>
  </threadedComment>
  <threadedComment ref="Y27" dT="2024-06-11T09:32:15.56" personId="{C20833D7-5DE2-4E82-B429-63A06E6D1EA0}" id="{F8F4699B-83C0-4ABD-81DA-BFE85A01A7EC}">
    <text>HRM OK</text>
  </threadedComment>
  <threadedComment ref="AD27" dT="2024-06-06T11:59:32.62" personId="{C20833D7-5DE2-4E82-B429-63A06E6D1EA0}" id="{F121799B-04FF-4F9F-A50C-BD0EE026A867}">
    <text>1 JC HRM OK</text>
  </threadedComment>
  <threadedComment ref="J28" dT="2024-05-30T06:17:43.39" personId="{C20833D7-5DE2-4E82-B429-63A06E6D1EA0}" id="{D896A99E-21F5-4139-BCAE-79DBB44190FF}">
    <text>1/2 DS HRM OK</text>
  </threadedComment>
  <threadedComment ref="M28" dT="2024-06-07T05:20:26.26" personId="{1D4E5FD9-AD70-4D51-9D0D-3307C388B641}" id="{F53542EE-3AF8-497E-A2F7-DA611C7312C6}">
    <text>1,00 HRM OK à 14:30</text>
  </threadedComment>
  <threadedComment ref="W28" dT="2024-06-17T05:22:17.73" personId="{C20833D7-5DE2-4E82-B429-63A06E6D1EA0}" id="{0310A39D-97CA-4839-9F38-77D22DA41435}">
    <text>1.00 Réc à 14:30 HRM OK</text>
  </threadedComment>
  <threadedComment ref="Z28" dT="2024-06-20T09:04:34.05" personId="{C20833D7-5DE2-4E82-B429-63A06E6D1EA0}" id="{638D8E60-1290-4CC7-A555-193F26AEF802}">
    <text>2.00 Réc à 13:30 HRM OK</text>
  </threadedComment>
  <threadedComment ref="AE28" dT="2024-06-25T13:10:00.15" personId="{1D4E5FD9-AD70-4D51-9D0D-3307C388B641}" id="{06DE6511-B347-4F2D-8441-1C24DC08C0D8}">
    <text>1,50 HRM OK à 14:00</text>
  </threadedComment>
  <threadedComment ref="AF28" dT="2024-06-26T08:45:50.15" personId="{C20833D7-5DE2-4E82-B429-63A06E6D1EA0}" id="{D86C8184-EC68-4EAA-A073-4F24EA79D94C}">
    <text>3.50 Réc HRM OK</text>
  </threadedComment>
  <threadedComment ref="AH28" dT="2024-06-28T12:05:24.52" personId="{1D4E5FD9-AD70-4D51-9D0D-3307C388B641}" id="{2B1ED617-D9CB-4063-88AF-99440DC772A4}">
    <text>1,00 HRM OK à 14:30</text>
  </threadedComment>
  <threadedComment ref="W31" dT="2024-06-12T06:36:09.97" personId="{1D4E5FD9-AD70-4D51-9D0D-3307C388B641}" id="{A16D80C8-CE17-4A1A-9A4A-A54D08FA260B}">
    <text>2 PVE HRM OK</text>
  </threadedComment>
  <threadedComment ref="AH31" dT="2024-06-26T06:42:22.75" personId="{C20833D7-5DE2-4E82-B429-63A06E6D1EA0}" id="{FCCFE2CA-7A17-4511-9D85-A187655FE99C}">
    <text>1 PVE HRM OK</text>
  </threadedComment>
  <threadedComment ref="P32" dT="2024-06-26T06:43:59.93" personId="{C20833D7-5DE2-4E82-B429-63A06E6D1EA0}" id="{A6A2A672-3DC9-4623-A965-BAA16A239141}">
    <text>0.42 Réc à 16:05 HRM OK</text>
  </threadedComment>
  <threadedComment ref="Y32" dT="2024-06-26T06:43:17.34" personId="{C20833D7-5DE2-4E82-B429-63A06E6D1EA0}" id="{16D2EBE9-63F8-462F-9556-57112F7AB648}">
    <text>0.33 Réc à 16:10 HRM OK</text>
  </threadedComment>
  <threadedComment ref="I33" dT="2024-06-03T06:19:07.30" personId="{C20833D7-5DE2-4E82-B429-63A06E6D1EA0}" id="{B10A20B1-16EA-40B7-8A74-79CFD06AC96A}">
    <text>0.75 Réc HRM OK</text>
  </threadedComment>
  <threadedComment ref="M33" dT="2024-06-07T06:33:13.08" personId="{1D4E5FD9-AD70-4D51-9D0D-3307C388B641}" id="{E1BB7372-8BEA-4722-8C92-C10A0D1FC796}">
    <text>HRM OK</text>
  </threadedComment>
  <threadedComment ref="T33" dT="2024-06-11T06:21:56.96" personId="{C20833D7-5DE2-4E82-B429-63A06E6D1EA0}" id="{2D1C4FB5-AB77-4847-8D63-198CA4CF7528}">
    <text>HRM OK</text>
  </threadedComment>
  <threadedComment ref="Y33" dT="2024-06-19T07:07:13.61" personId="{C20833D7-5DE2-4E82-B429-63A06E6D1EA0}" id="{2C8922FD-5E9E-4FCA-AFCB-56837D483821}">
    <text>HRM OK</text>
  </threadedComment>
  <threadedComment ref="Z33" dT="2024-06-19T07:07:46.42" personId="{C20833D7-5DE2-4E82-B429-63A06E6D1EA0}" id="{B5D99006-5E2C-472D-88FC-F5D68B5EDF40}">
    <text>1 DS Dépt HRM OK</text>
  </threadedComment>
  <threadedComment ref="AA33" dT="2024-06-24T12:37:05.61" personId="{1D4E5FD9-AD70-4D51-9D0D-3307C388B641}" id="{57FBBDBE-38B6-420C-B738-4657DBC8F2EF}">
    <text xml:space="preserve"> CS HRM + DOC OK</text>
  </threadedComment>
  <threadedComment ref="AF33" dT="2024-06-26T06:40:47.37" personId="{C20833D7-5DE2-4E82-B429-63A06E6D1EA0}" id="{125E9BD7-FC05-4805-A6E2-3C7E3B69C77A}">
    <text>1 DS Dépt HRM OK</text>
  </threadedComment>
  <threadedComment ref="AH33" dT="2024-06-25T10:53:33.70" personId="{C20833D7-5DE2-4E82-B429-63A06E6D1EA0}" id="{CFA7704D-10F6-4AE5-A3D2-B572B1D81C64}">
    <text>HRM OK</text>
  </threadedComment>
  <threadedComment ref="AE34" dT="2024-06-25T10:52:21.88" personId="{C20833D7-5DE2-4E82-B429-63A06E6D1EA0}" id="{7D50D5DA-3D48-4C1C-A04F-E478EE56F56D}">
    <text>3.05 Réc à 12:27 HRM OK</text>
  </threadedComment>
  <threadedComment ref="AG34" dT="2024-06-25T10:53:07.30" personId="{C20833D7-5DE2-4E82-B429-63A06E6D1EA0}" id="{4EA2D440-AC73-4035-9AE5-2F5AC11B6B1A}">
    <text>3.00 Réc à 12:30 HRM OK</text>
  </threadedComment>
  <threadedComment ref="J35" dT="2024-06-03T06:26:49.77" personId="{C20833D7-5DE2-4E82-B429-63A06E6D1EA0}" id="{E4116179-438F-4A55-AD56-66292E1D47CD}">
    <text>VS à 10:00 HRM NOK
Doc NOK</text>
  </threadedComment>
  <threadedComment ref="J35" dT="2024-06-04T11:32:46.57" personId="{1D4E5FD9-AD70-4D51-9D0D-3307C388B641}" id="{D31EF170-0E87-4E96-B073-06B59843D76B}" parentId="{E4116179-438F-4A55-AD56-66292E1D47CD}">
    <text>2,50 HRM OK</text>
  </threadedComment>
  <threadedComment ref="Q35" dT="2024-06-11T06:21:56.96" personId="{C20833D7-5DE2-4E82-B429-63A06E6D1EA0}" id="{37408D3A-AA38-467F-9A29-1FBD16554EBE}">
    <text>HRM OK</text>
  </threadedComment>
  <threadedComment ref="R35" dT="2024-05-27T06:48:53.50" personId="{1D4E5FD9-AD70-4D51-9D0D-3307C388B641}" id="{4AD32A01-307D-46C8-B96B-C3099BE279C1}">
    <text>Mission Sport Trail Trophy à Spa</text>
  </threadedComment>
  <threadedComment ref="Y35" dT="2024-06-19T07:07:13.61" personId="{C20833D7-5DE2-4E82-B429-63A06E6D1EA0}" id="{99E76FD9-FA6A-4F72-A45A-2BF01FC533ED}">
    <text>HRM OK</text>
  </threadedComment>
  <threadedComment ref="AG35" dT="2024-06-27T06:07:14.13" personId="{C20833D7-5DE2-4E82-B429-63A06E6D1EA0}" id="{163C718B-5004-45BB-AF06-E3700D35E2EE}">
    <text>HRM OK</text>
  </threadedComment>
  <threadedComment ref="I37" dT="2024-06-04T07:34:53.05" personId="{1D4E5FD9-AD70-4D51-9D0D-3307C388B641}" id="{BFE8C870-CDCB-4364-8582-8C050FD3BAE4}">
    <text>1 DS HRM + DOC OK</text>
  </threadedComment>
  <threadedComment ref="M37" dT="2024-06-04T06:05:48.75" personId="{C20833D7-5DE2-4E82-B429-63A06E6D1EA0}" id="{E63A67DD-441B-4132-BF5F-90A7FC11B722}">
    <text>15.20 Réc HRM NOK</text>
  </threadedComment>
  <threadedComment ref="M37" dT="2024-06-04T07:36:03.03" personId="{1D4E5FD9-AD70-4D51-9D0D-3307C388B641}" id="{D8D2525F-71D2-49B2-8CD6-7A323CD00EBD}" parentId="{E63A67DD-441B-4132-BF5F-90A7FC11B722}">
    <text>HRM OK</text>
  </threadedComment>
  <threadedComment ref="S37" dT="2024-06-11T12:50:14.87" personId="{1D4E5FD9-AD70-4D51-9D0D-3307C388B641}" id="{B7815581-D0AD-42B6-9FB2-ADC88B7AE5E9}">
    <text>7,60 DV POL HRM OK</text>
  </threadedComment>
  <threadedComment ref="Y37" dT="2024-06-17T06:13:39.43" personId="{C20833D7-5DE2-4E82-B429-63A06E6D1EA0}" id="{922D789F-96F6-4F11-96B9-DED690B69522}">
    <text>1 JKC HRM OK</text>
  </threadedComment>
  <threadedComment ref="AA37" dT="2024-06-21T07:07:51.02" personId="{1D4E5FD9-AD70-4D51-9D0D-3307C388B641}" id="{9D9A7638-AE17-4B4C-A17D-7DABA7328397}">
    <text>1 JC HRM OK</text>
  </threadedComment>
  <threadedComment ref="AE37" dT="2024-06-24T06:35:44.94" personId="{1D4E5FD9-AD70-4D51-9D0D-3307C388B641}" id="{0527EA55-2ABC-43E0-A22F-79F7DFA9B8A1}">
    <text>2 JC HRM OK</text>
  </threadedComment>
  <threadedComment ref="Z38" dT="2024-06-20T06:27:07.99" personId="{C20833D7-5DE2-4E82-B429-63A06E6D1EA0}" id="{E099BE72-E0B7-4984-8376-D481602DA80B}">
    <text>2.00 DS Politique HRM OK</text>
  </threadedComment>
  <threadedComment ref="AG38" dT="2024-06-27T06:12:12.96" personId="{C20833D7-5DE2-4E82-B429-63A06E6D1EA0}" id="{663AAC4B-8F84-474D-94EB-C297DC82B072}">
    <text>1.50 DS Politique HRM OK</text>
  </threadedComment>
  <threadedComment ref="J39" dT="2024-05-16T06:28:02.35" personId="{C20833D7-5DE2-4E82-B429-63A06E6D1EA0}" id="{42167032-5E7B-4474-A32C-139E50ACC0A1}">
    <text>2 épargne temps HRM OK</text>
  </threadedComment>
  <threadedComment ref="L39" dT="2024-05-16T06:28:26.29" personId="{C20833D7-5DE2-4E82-B429-63A06E6D1EA0}" id="{BEF76060-E2E5-40D1-9FCA-1CB3549E15E8}">
    <text>1/2 JC HRM OK</text>
  </threadedComment>
  <threadedComment ref="Q39" dT="2024-05-16T06:31:01.38" personId="{C20833D7-5DE2-4E82-B429-63A06E6D1EA0}" id="{2AA4923A-9532-4143-B3E3-3EF83AB9CBA4}">
    <text>2 FDC HRM OK</text>
  </threadedComment>
  <threadedComment ref="S39" dT="2024-05-16T06:28:26.29" personId="{C20833D7-5DE2-4E82-B429-63A06E6D1EA0}" id="{233E0058-20E1-4FD1-BA59-0ED441C175F0}">
    <text>1/2 JC HRM OK</text>
  </threadedComment>
  <threadedComment ref="X39" dT="2024-05-16T06:31:01.38" personId="{C20833D7-5DE2-4E82-B429-63A06E6D1EA0}" id="{14D1FE66-0CAD-4D56-9A1F-92FE39C67D61}">
    <text>2 FDC HRM OK</text>
  </threadedComment>
  <threadedComment ref="Z39" dT="2024-05-16T06:28:26.29" personId="{C20833D7-5DE2-4E82-B429-63A06E6D1EA0}" id="{41F5B606-893A-41DC-8808-C6135DD22BAA}">
    <text>1/2 JC HRM OK</text>
  </threadedComment>
  <threadedComment ref="AE39" dT="2024-05-16T06:31:01.38" personId="{C20833D7-5DE2-4E82-B429-63A06E6D1EA0}" id="{94EF32CA-6CA6-47D4-BC5C-BAEC630D1628}">
    <text>2 FDC HRM OK</text>
  </threadedComment>
  <threadedComment ref="AG39" dT="2024-05-16T06:28:26.29" personId="{C20833D7-5DE2-4E82-B429-63A06E6D1EA0}" id="{3F31E7A3-4773-4244-BD68-A19ECF164D91}">
    <text>1/2 JC HRM OK</text>
  </threadedComment>
  <threadedComment ref="X41" dT="2024-05-21T12:23:35.65" personId="{1D4E5FD9-AD70-4D51-9D0D-3307C388B641}" id="{0B3316FB-ED2A-4AEE-9035-3991341D51D7}">
    <text>2,50 JC HRM OK</text>
  </threadedComment>
  <threadedComment ref="AE41" dT="2024-05-21T12:23:35.65" personId="{1D4E5FD9-AD70-4D51-9D0D-3307C388B641}" id="{34541E6C-9BFE-4B34-8B61-D03D84636900}">
    <text>2,50 JC HRM OK</text>
  </threadedComment>
  <threadedComment ref="K43" dT="2024-05-29T11:25:17.03" personId="{1D4E5FD9-AD70-4D51-9D0D-3307C388B641}" id="{F5A96A28-0EF6-4FA2-A4C3-C5E65220E79A}">
    <text>1 DS Dept HRM OK</text>
  </threadedComment>
  <threadedComment ref="M43" dT="2024-06-07T06:33:34.76" personId="{1D4E5FD9-AD70-4D51-9D0D-3307C388B641}" id="{412EA839-06D7-46E8-9180-DA5A718932F7}">
    <text>HRM OK</text>
  </threadedComment>
  <threadedComment ref="P43" dT="2024-05-29T11:25:44.36" personId="{1D4E5FD9-AD70-4D51-9D0D-3307C388B641}" id="{66411BB8-A10E-4CA9-94CE-5165DFA53D55}">
    <text>10 JC HRM OK</text>
  </threadedComment>
  <threadedComment ref="AD43" dT="2024-06-07T06:33:34.76" personId="{1D4E5FD9-AD70-4D51-9D0D-3307C388B641}" id="{27173FA0-E2F2-4CFE-A050-A8F42D3A1035}">
    <text>HRM OK</text>
  </threadedComment>
  <threadedComment ref="I45" dT="2024-05-22T07:21:00.91" personId="{1D4E5FD9-AD70-4D51-9D0D-3307C388B641}" id="{931DDAAB-4355-4CBB-AF0C-2592814B2302}">
    <text>5 JC HRM OK</text>
  </threadedComment>
  <threadedComment ref="P45" dT="2024-06-03T06:23:52.48" personId="{C20833D7-5DE2-4E82-B429-63A06E6D1EA0}" id="{DFEC7C98-D574-4284-BAA5-109772F24523}">
    <text>1 CS HRM OK</text>
  </threadedComment>
  <threadedComment ref="Q45" dT="2024-06-03T06:24:22.22" personId="{C20833D7-5DE2-4E82-B429-63A06E6D1EA0}" id="{C81B153F-F255-4241-AE17-9F06D5A05A24}">
    <text>4.00 Réc + 1/2 JC HRM NOK</text>
  </threadedComment>
  <threadedComment ref="Q45" dT="2024-06-12T09:23:45.06" personId="{1D4E5FD9-AD70-4D51-9D0D-3307C388B641}" id="{59C5EDDC-6A55-47EC-B1EE-492EF02217F1}" parentId="{C81B153F-F255-4241-AE17-9F06D5A05A24}">
    <text>HRM OK</text>
  </threadedComment>
  <threadedComment ref="W45" dT="2024-06-13T06:32:58.88" personId="{C20833D7-5DE2-4E82-B429-63A06E6D1EA0}" id="{0BD210D5-7952-48A5-A897-634E41ED7E3B}">
    <text>1 CS HRM OK</text>
  </threadedComment>
  <threadedComment ref="X45" dT="2024-06-17T11:57:57.45" personId="{C20833D7-5DE2-4E82-B429-63A06E6D1EA0}" id="{D50B2F92-CAE3-4E8F-A1E2-53A5861AE59B}">
    <text>1.83 Réc à 07:00 HRM OK</text>
  </threadedComment>
  <threadedComment ref="AA45" dT="2024-06-12T06:59:26.08" personId="{1D4E5FD9-AD70-4D51-9D0D-3307C388B641}" id="{AD3B68D5-BC60-4DD5-8B5F-95B7C6EF8CB4}">
    <text>DS HRM OK + DOC OK</text>
  </threadedComment>
  <threadedComment ref="AD45" dT="2024-05-22T07:21:31.05" personId="{1D4E5FD9-AD70-4D51-9D0D-3307C388B641}" id="{8EFE6B9D-8771-4C05-A1B0-7B4D85A04D98}">
    <text>5 CS HRM OK</text>
  </threadedComment>
  <threadedComment ref="I47" dT="2024-06-03T06:20:37.87" personId="{C20833D7-5DE2-4E82-B429-63A06E6D1EA0}" id="{D10491FF-B843-4AB1-AF04-70BDBFD4ED05}">
    <text>1 JC HRM NOK</text>
  </threadedComment>
  <threadedComment ref="I47" dT="2024-06-04T07:37:03.90" personId="{1D4E5FD9-AD70-4D51-9D0D-3307C388B641}" id="{46A0321D-AB79-453A-8483-55F4605AE08A}" parentId="{D10491FF-B843-4AB1-AF04-70BDBFD4ED05}">
    <text>HRM OK</text>
  </threadedComment>
  <threadedComment ref="M47" dT="2024-06-07T06:33:34.76" personId="{1D4E5FD9-AD70-4D51-9D0D-3307C388B641}" id="{2AA4EF20-EC20-4A98-B270-5230DDAD872B}">
    <text>HRM OK</text>
  </threadedComment>
  <threadedComment ref="P47" dT="2024-06-10T06:14:23.77" personId="{C20833D7-5DE2-4E82-B429-63A06E6D1EA0}" id="{25CAF41E-5D1B-40D5-8D12-095B9B052284}">
    <text>1 JC HRM NOK</text>
  </threadedComment>
  <threadedComment ref="P47" dT="2024-06-11T11:55:46.10" personId="{1D4E5FD9-AD70-4D51-9D0D-3307C388B641}" id="{2A7815B8-4933-4526-99DD-3C961B18A72C}" parentId="{25CAF41E-5D1B-40D5-8D12-095B9B052284}">
    <text>HRM OK</text>
  </threadedComment>
  <threadedComment ref="R47" dT="2024-06-07T06:33:34.76" personId="{1D4E5FD9-AD70-4D51-9D0D-3307C388B641}" id="{DB272221-B967-4836-8C9D-D86FF13CA909}">
    <text>HRM OK</text>
  </threadedComment>
  <threadedComment ref="X47" dT="2024-06-18T06:17:45.60" personId="{1D4E5FD9-AD70-4D51-9D0D-3307C388B641}" id="{CAF2BB84-D1A2-4907-BBC2-AC937BD11BA3}">
    <text>4,00 HRM OK à 07:00</text>
  </threadedComment>
  <threadedComment ref="Y47" dT="2024-06-19T07:07:13.61" personId="{C20833D7-5DE2-4E82-B429-63A06E6D1EA0}" id="{4F864903-1E2F-4AA5-8A63-658F4B5BBF60}">
    <text>HRM OK</text>
  </threadedComment>
  <threadedComment ref="AF47" dT="2024-06-26T06:41:28.11" personId="{C20833D7-5DE2-4E82-B429-63A06E6D1EA0}" id="{C5611208-85E1-4F5F-BA1B-97112C3F14FE}">
    <text>HRM OK</text>
  </threadedComment>
  <threadedComment ref="J48" dT="2024-06-04T07:36:55.75" personId="{1D4E5FD9-AD70-4D51-9D0D-3307C388B641}" id="{B89CBA84-5B04-4CDB-A783-C8A280EDDEB7}">
    <text>2,50 HRM OK à 13:00</text>
  </threadedComment>
  <threadedComment ref="M49" dT="2024-06-07T06:33:34.76" personId="{1D4E5FD9-AD70-4D51-9D0D-3307C388B641}" id="{8D11C2A4-6057-4AEF-BAAC-574B6D0A2C80}">
    <text xml:space="preserve">HRM OK </text>
  </threadedComment>
  <threadedComment ref="P49" dT="2024-06-07T06:33:34.76" personId="{1D4E5FD9-AD70-4D51-9D0D-3307C388B641}" id="{99E34B62-8132-41C9-9DFC-7F0EFB73E3CA}">
    <text xml:space="preserve">HRM OK </text>
  </threadedComment>
  <threadedComment ref="AA49" dT="2024-06-21T12:10:08.27" personId="{1D4E5FD9-AD70-4D51-9D0D-3307C388B641}" id="{17B82166-D425-4F19-9ABF-990EFC9D7FDC}">
    <text>HRM OK</text>
  </threadedComment>
  <threadedComment ref="AG49" dT="2024-06-27T06:09:22.95" personId="{C20833D7-5DE2-4E82-B429-63A06E6D1EA0}" id="{CF586C56-3CC0-4275-8739-2348C0B5ECDF}">
    <text>3 JC HRM OK</text>
  </threadedComment>
  <threadedComment ref="AD51" dT="2024-01-31T06:48:28.99" personId="{C20833D7-5DE2-4E82-B429-63A06E6D1EA0}" id="{D2D220E8-672A-4017-A65F-319DD6BB7E6D}">
    <text>Formation à TOURNAI</text>
  </threadedComment>
  <threadedComment ref="AF51" dT="2024-06-21T07:03:36.96" personId="{1D4E5FD9-AD70-4D51-9D0D-3307C388B641}" id="{845FF527-DCFE-45E5-BCA1-B7961F95E67D}">
    <text>2 JC HRM OK</text>
  </threadedComment>
  <threadedComment ref="I53" dT="2024-06-03T10:49:55.59" personId="{C20833D7-5DE2-4E82-B429-63A06E6D1EA0}" id="{6FCFCE43-7977-4A04-8CD7-96682F9965A6}">
    <text>HRM OK</text>
  </threadedComment>
  <threadedComment ref="P53" dT="2024-06-10T06:23:50.19" personId="{C20833D7-5DE2-4E82-B429-63A06E6D1EA0}" id="{D30EBD93-560F-4540-A9CF-F603C3BEED38}">
    <text>HRM OK</text>
  </threadedComment>
  <threadedComment ref="R53" dT="2024-05-27T06:48:53.50" personId="{1D4E5FD9-AD70-4D51-9D0D-3307C388B641}" id="{8E06CAE7-5419-47D6-9C95-5271D7850632}">
    <text>Mission Sport Trail Trophy à Spa</text>
  </threadedComment>
  <threadedComment ref="S53" dT="2024-06-12T06:47:49.27" personId="{1D4E5FD9-AD70-4D51-9D0D-3307C388B641}" id="{F9DD112E-567F-4387-B349-077DB7D4A752}">
    <text>HRM OK</text>
  </threadedComment>
  <threadedComment ref="W53" dT="2024-06-17T06:21:48.55" personId="{C20833D7-5DE2-4E82-B429-63A06E6D1EA0}" id="{ABAB98F5-EB6F-48C1-8FE7-897295676E3F}">
    <text>HRM OK</text>
  </threadedComment>
  <threadedComment ref="Z53" dT="2024-06-20T06:28:43.14" personId="{C20833D7-5DE2-4E82-B429-63A06E6D1EA0}" id="{5DBA5A92-C1B9-456B-A747-2119BB5EAF73}">
    <text>HRM OK</text>
  </threadedComment>
  <threadedComment ref="AD53" dT="2024-06-17T06:22:23.32" personId="{C20833D7-5DE2-4E82-B429-63A06E6D1EA0}" id="{55EF4C0E-D1BA-4B1A-8E55-2D84792F7C63}">
    <text>7.60 Réc  HRM OK</text>
  </threadedComment>
  <threadedComment ref="AH53" dT="2024-06-28T06:07:01.70" personId="{C20833D7-5DE2-4E82-B429-63A06E6D1EA0}" id="{1B55C549-7DFD-46FC-89B5-5FFFA5EF5AC6}">
    <text>7.360 Réc HRM OK</text>
  </threadedComment>
  <threadedComment ref="K55" dT="2024-06-05T06:42:39.34" personId="{C20833D7-5DE2-4E82-B429-63A06E6D1EA0}" id="{B19A24C2-B683-4EF2-A525-04504A1B9E71}">
    <text>VQS à 10:15 HRM NOK
Doc NOK</text>
  </threadedComment>
  <threadedComment ref="L55" dT="2024-06-06T06:20:10.04" personId="{C20833D7-5DE2-4E82-B429-63A06E6D1EA0}" id="{E1C4AAF0-1189-4A13-9990-22C7AE271488}">
    <text>VS à 08:15 HRM OK
Doc OK</text>
  </threadedComment>
  <threadedComment ref="M55" dT="2024-06-06T11:05:19.19" personId="{C20833D7-5DE2-4E82-B429-63A06E6D1EA0}" id="{98DD3D2C-39C9-4950-9923-06ADF9E15A3A}">
    <text>1 PVE HRM OK</text>
  </threadedComment>
  <threadedComment ref="P55" dT="2024-06-10T06:17:41.89" personId="{C20833D7-5DE2-4E82-B429-63A06E6D1EA0}" id="{144EBCFD-B00F-4A4B-872F-843156482D7A}">
    <text>VS à 11:15 HRM NOK
Doc NOK</text>
  </threadedComment>
  <threadedComment ref="P55" dT="2024-06-11T11:48:01.10" personId="{1D4E5FD9-AD70-4D51-9D0D-3307C388B641}" id="{F3D70113-325B-4A12-854A-35D7F8AAAC8F}" parentId="{144EBCFD-B00F-4A4B-872F-843156482D7A}">
    <text>HRM + DOC OK</text>
  </threadedComment>
  <threadedComment ref="S55" dT="2024-06-13T06:38:18.38" personId="{C20833D7-5DE2-4E82-B429-63A06E6D1EA0}" id="{CE6741E5-D61F-4245-BE58-37BF160499D8}">
    <text>VS à 09:45 HRM NOK
Doc NOK</text>
  </threadedComment>
  <threadedComment ref="T55" dT="2024-06-13T06:35:31.34" personId="{C20833D7-5DE2-4E82-B429-63A06E6D1EA0}" id="{D8A6A7A7-2CB4-4ECC-A4F6-326C090016D4}">
    <text>1 PVE HRM Ok</text>
  </threadedComment>
  <threadedComment ref="W55" dT="2024-06-17T06:30:03.89" personId="{C20833D7-5DE2-4E82-B429-63A06E6D1EA0}" id="{2F4A6346-3E77-485C-8EF6-A1BDB0531629}">
    <text>VS à 09:15 HRM NOK
DOC NOk</text>
  </threadedComment>
  <threadedComment ref="W55" dT="2024-06-17T13:45:44.95" personId="{1D4E5FD9-AD70-4D51-9D0D-3307C388B641}" id="{C13E611A-E275-464B-8388-4BA6FEBF5724}" parentId="{2F4A6346-3E77-485C-8EF6-A1BDB0531629}">
    <text>HRM OK</text>
  </threadedComment>
  <threadedComment ref="Y55" dT="2024-06-18T06:17:21.82" personId="{1D4E5FD9-AD70-4D51-9D0D-3307C388B641}" id="{FBDD37F6-9A38-4E73-A6B4-E2B5F063F718}">
    <text>1 PVE HRM OK</text>
  </threadedComment>
  <threadedComment ref="AA55" dT="2024-06-21T07:11:00.78" personId="{1D4E5FD9-AD70-4D51-9D0D-3307C388B641}" id="{8EC4ED0E-08E7-4F30-AC95-FF93725E3DCE}">
    <text>1,25 HRM OK à 07:00</text>
  </threadedComment>
  <threadedComment ref="AD55" dT="2024-06-24T11:25:37.94" personId="{1D4E5FD9-AD70-4D51-9D0D-3307C388B641}" id="{A7B7D783-10AE-45ED-B9A5-47E45ABDDB11}">
    <text>0,50 HRM OK à 10:30</text>
  </threadedComment>
  <threadedComment ref="AE55" dT="2024-06-24T06:33:42.19" personId="{1D4E5FD9-AD70-4D51-9D0D-3307C388B641}" id="{4C534A0E-CE3F-41E3-B188-FA540E3F270F}">
    <text>1 DS Dept HRM OK</text>
  </threadedComment>
  <threadedComment ref="AF55" dT="2024-06-24T06:37:24.85" personId="{1D4E5FD9-AD70-4D51-9D0D-3307C388B641}" id="{2E028D1B-B673-4CD8-9F68-773080C169B4}">
    <text xml:space="preserve">VS Dep 08:30 </text>
  </threadedComment>
  <threadedComment ref="AG55" dT="2024-06-26T06:45:35.32" personId="{C20833D7-5DE2-4E82-B429-63A06E6D1EA0}" id="{171B9D80-5863-477F-9A90-2E322434DFC0}">
    <text>2 DS Dépt HRM OK</text>
  </threadedComment>
  <threadedComment ref="I56" dT="2024-06-03T11:25:44.58" personId="{C20833D7-5DE2-4E82-B429-63A06E6D1EA0}" id="{D9AA907F-BD14-4BB4-831B-4D22B67AA26F}">
    <text>1.67 Réc à 13:50 HRM OK</text>
  </threadedComment>
  <threadedComment ref="Q56" dT="2024-06-11T06:18:54.01" personId="{C20833D7-5DE2-4E82-B429-63A06E6D1EA0}" id="{6297D2FE-9F6A-4D54-A888-99190C8F6CB1}">
    <text>1/2 JC HRM OK</text>
  </threadedComment>
  <threadedComment ref="S56" dT="2024-06-13T11:44:09.16" personId="{C20833D7-5DE2-4E82-B429-63A06E6D1EA0}" id="{93079ED0-684B-4E6A-B9D4-FB9DF8C498D2}">
    <text>0.66 Réc à 12:30 + 0.66 Réc à 14:50 
Hrm ,,</text>
  </threadedComment>
  <threadedComment ref="S56" dT="2024-06-17T08:25:11.41" personId="{1D4E5FD9-AD70-4D51-9D0D-3307C388B641}" id="{2BCEC937-E380-4275-9B13-ED948D08FD0F}" parentId="{93079ED0-684B-4E6A-B9D4-FB9DF8C498D2}">
    <text>HRM OK</text>
  </threadedComment>
  <threadedComment ref="W56" dT="2024-06-17T06:27:50.18" personId="{C20833D7-5DE2-4E82-B429-63A06E6D1EA0}" id="{540AA590-DDFB-4930-A63D-F69109B0ECAB}">
    <text>1/2 JC HRM OK</text>
  </threadedComment>
  <threadedComment ref="X56" dT="2024-06-18T11:03:37.52" personId="{1D4E5FD9-AD70-4D51-9D0D-3307C388B641}" id="{1F08FBFF-DE0D-49C9-A7C5-FC7195FA17F9}">
    <text>1/2 JC HRM OK</text>
  </threadedComment>
  <threadedComment ref="AA56" dT="2024-06-21T07:11:20.36" personId="{1D4E5FD9-AD70-4D51-9D0D-3307C388B641}" id="{622427D3-CB29-4487-95AF-75A651A20075}">
    <text>1/2 JC HRM OK</text>
  </threadedComment>
  <threadedComment ref="AF56" dT="2024-06-24T06:37:36.07" personId="{1D4E5FD9-AD70-4D51-9D0D-3307C388B641}" id="{95303390-024C-4C37-92CB-922A06FF3377}">
    <text>VS Dep 14:15</text>
  </threadedComment>
  <threadedComment ref="K57" dT="2024-06-05T06:44:55.73" personId="{C20833D7-5DE2-4E82-B429-63A06E6D1EA0}" id="{71F0A9CE-E1B9-4208-8405-0F98231DFDD4}">
    <text>1 CS HRM OK</text>
  </threadedComment>
  <threadedComment ref="L57" dT="2024-06-05T06:44:55.73" personId="{C20833D7-5DE2-4E82-B429-63A06E6D1EA0}" id="{349F67EC-A1AD-40AD-AB42-D7C1D36E0069}">
    <text>1 CS HRM OK</text>
  </threadedComment>
  <threadedComment ref="P57" dT="2024-06-10T06:14:23.77" personId="{C20833D7-5DE2-4E82-B429-63A06E6D1EA0}" id="{F3CE1101-8942-44D3-8571-F190856404C0}">
    <text>1 JC HRM NOK</text>
  </threadedComment>
  <threadedComment ref="P57" dT="2024-06-11T11:57:06.75" personId="{1D4E5FD9-AD70-4D51-9D0D-3307C388B641}" id="{B2742BE3-EA03-43F0-9C74-66973BE44AFC}" parentId="{F3CE1101-8942-44D3-8571-F190856404C0}">
    <text>HRM OK</text>
  </threadedComment>
  <threadedComment ref="W57" dT="2024-06-17T06:15:40.46" personId="{C20833D7-5DE2-4E82-B429-63A06E6D1EA0}" id="{0ABDF6C7-3F64-4139-AEFE-B155A96ADE4E}">
    <text>1 CS HRM OK</text>
  </threadedComment>
  <threadedComment ref="AA57" dT="2024-06-21T07:07:33.61" personId="{1D4E5FD9-AD70-4D51-9D0D-3307C388B641}" id="{31D13981-95D3-4CBA-A655-AC20F8EDFEFA}">
    <text>1 JC HRM OK</text>
  </threadedComment>
  <threadedComment ref="AH57" dT="2024-06-24T06:34:53.57" personId="{1D4E5FD9-AD70-4D51-9D0D-3307C388B641}" id="{C701BF03-13ED-4E4B-A59D-998D59893D1C}">
    <text>1 JC HRM OK</text>
  </threadedComment>
  <threadedComment ref="M58" dT="2024-06-07T06:30:57.03" personId="{1D4E5FD9-AD70-4D51-9D0D-3307C388B641}" id="{CEBB7972-9FA9-4D59-8079-DBBCE1DCD7F4}">
    <text>4,00 HRM OK à 11:30</text>
  </threadedComment>
  <threadedComment ref="AD58" dT="2024-06-24T06:34:05.36" personId="{1D4E5FD9-AD70-4D51-9D0D-3307C388B641}" id="{E7AFB003-0BF8-48A4-BC9E-6B8B9BA1856B}">
    <text>3,00 HRM OK à 12:30</text>
  </threadedComment>
  <threadedComment ref="AG58" dT="2024-06-24T06:34:34.86" personId="{1D4E5FD9-AD70-4D51-9D0D-3307C388B641}" id="{72E44442-21E2-4A54-85DB-854C6BD2766C}">
    <text>1/2 JC HRM OK</text>
  </threadedComment>
  <threadedComment ref="I59" dT="2024-06-03T06:21:20.28" personId="{C20833D7-5DE2-4E82-B429-63A06E6D1EA0}" id="{5A589465-8FB1-443F-BCC3-37444F565404}">
    <text>HRM OK</text>
  </threadedComment>
  <threadedComment ref="I59" dT="2024-06-05T06:41:50.95" personId="{C20833D7-5DE2-4E82-B429-63A06E6D1EA0}" id="{03164E73-0D1C-4ACA-9302-4A47184E571F}" parentId="{5A589465-8FB1-443F-BCC3-37444F565404}">
    <text>VS à 10: 15 HRM NOK
Doc NOK</text>
  </threadedComment>
  <threadedComment ref="P59" dT="2024-06-10T06:25:35.63" personId="{C20833D7-5DE2-4E82-B429-63A06E6D1EA0}" id="{4A09A88D-DFB4-4FB1-8610-77C18E82442B}">
    <text>HRM OK</text>
  </threadedComment>
  <threadedComment ref="S59" dT="2024-06-13T06:32:58.88" personId="{C20833D7-5DE2-4E82-B429-63A06E6D1EA0}" id="{1046B53C-FBDC-4643-92AA-5A3B9CB1C69E}">
    <text>1 CS HRM OK</text>
  </threadedComment>
  <threadedComment ref="W59" dT="2024-06-17T06:21:48.55" personId="{C20833D7-5DE2-4E82-B429-63A06E6D1EA0}" id="{F79F7BA4-726A-4BAF-96B5-B725189AA195}">
    <text>HRM OK</text>
  </threadedComment>
  <threadedComment ref="W59" dT="2024-06-17T06:27:13.33" personId="{C20833D7-5DE2-4E82-B429-63A06E6D1EA0}" id="{1D8F709B-CF5A-4CD6-9CD4-8C419240A95A}" parentId="{F79F7BA4-726A-4BAF-96B5-B725189AA195}">
    <text>1/2 JC HRM OK</text>
  </threadedComment>
  <threadedComment ref="AA59" dT="2024-06-18T06:16:31.12" personId="{1D4E5FD9-AD70-4D51-9D0D-3307C388B641}" id="{98D44F16-90EE-4C92-AA30-B20EDBA262F0}">
    <text>1 CS HRM OK</text>
  </threadedComment>
  <threadedComment ref="AD59" dT="2024-06-24T11:26:47.59" personId="{1D4E5FD9-AD70-4D51-9D0D-3307C388B641}" id="{EDF30153-430B-4C58-912C-546636B3CAEB}">
    <text>HRM OK</text>
  </threadedComment>
  <threadedComment ref="AH59" dT="2024-06-28T06:07:01.70" personId="{C20833D7-5DE2-4E82-B429-63A06E6D1EA0}" id="{BE3E14AA-5C45-486B-9A36-8A8088509A89}">
    <text>7.360 Réc HRM OK</text>
  </threadedComment>
  <threadedComment ref="J61" dT="2024-05-13T06:27:42.40" personId="{C20833D7-5DE2-4E82-B429-63A06E6D1EA0}" id="{EFE142A5-3989-46E8-BA50-EA76437FAB6E}">
    <text>2 JC HRM NOK</text>
  </threadedComment>
  <threadedComment ref="J61" dT="2024-05-28T09:26:06.57" personId="{1D4E5FD9-AD70-4D51-9D0D-3307C388B641}" id="{81F777DC-6942-46E0-93BF-8971DAFF2E08}" parentId="{EFE142A5-3989-46E8-BA50-EA76437FAB6E}">
    <text>HRM OK</text>
  </threadedComment>
  <threadedComment ref="P61" dT="2024-03-20T09:47:52.95" personId="{1D4E5FD9-AD70-4D51-9D0D-3307C388B641}" id="{7CB36652-70B1-4BF5-9DCF-0C61E3793CB0}">
    <text>AMT horaire suivra</text>
  </threadedComment>
  <threadedComment ref="R61" dT="2024-05-27T06:48:53.50" personId="{1D4E5FD9-AD70-4D51-9D0D-3307C388B641}" id="{A635CB9F-914C-4A9C-9A8A-32C02C3F83D8}">
    <text>Mission Sport Trail Trophy à Spa</text>
  </threadedComment>
  <threadedComment ref="T61" dT="2024-04-26T05:58:00.54" personId="{C20833D7-5DE2-4E82-B429-63A06E6D1EA0}" id="{66DCCA19-D576-47AA-A348-EB4A107FE718}">
    <text>1 JC HRM NOK</text>
  </threadedComment>
  <threadedComment ref="T61" dT="2024-04-29T07:22:55.38" personId="{1D4E5FD9-AD70-4D51-9D0D-3307C388B641}" id="{690D9E2F-E033-47CA-A77E-411A0B1D0DD5}" parentId="{66DCCA19-D576-47AA-A348-EB4A107FE718}">
    <text>HRM OK</text>
  </threadedComment>
  <threadedComment ref="Z61" dT="2024-06-20T06:27:48.04" personId="{C20833D7-5DE2-4E82-B429-63A06E6D1EA0}" id="{A6B0FB46-DF04-4EF2-89E2-81AAE00936B4}">
    <text>Miss AMAY Vaccination</text>
  </threadedComment>
  <threadedComment ref="AA61" dT="2024-06-12T06:59:26.08" personId="{1D4E5FD9-AD70-4D51-9D0D-3307C388B641}" id="{B9A8538C-BE03-47DF-9FB2-B8153470E550}">
    <text>DS HRM OK + DOC NOK</text>
  </threadedComment>
  <threadedComment ref="AA61" dT="2024-06-26T08:33:15.48" personId="{C20833D7-5DE2-4E82-B429-63A06E6D1EA0}" id="{7D9B1EC6-7D4A-4407-872F-309980459F4E}" parentId="{B9A8538C-BE03-47DF-9FB2-B8153470E550}">
    <text>Doc OK</text>
  </threadedComment>
  <threadedComment ref="AE62" dT="2024-06-25T10:54:39.07" personId="{C20833D7-5DE2-4E82-B429-63A06E6D1EA0}" id="{994EDA45-292E-4728-B48C-39A38E910D08}">
    <text>1.50 Réc à 14:00 HRM OK</text>
  </threadedComment>
  <threadedComment ref="AG62" dT="2024-06-28T06:09:14.44" personId="{C20833D7-5DE2-4E82-B429-63A06E6D1EA0}" id="{CB720A51-5B83-4B57-BFDE-B3AFC784F78F}">
    <text>0.15 Réc à 15:15 HRM NOK</text>
  </threadedComment>
  <threadedComment ref="AG62" dT="2024-07-10T11:35:45.88" personId="{1D4E5FD9-AD70-4D51-9D0D-3307C388B641}" id="{F844459A-D934-4D02-A2CF-91AA8A4EC705}" parentId="{CB720A51-5B83-4B57-BFDE-B3AFC784F78F}">
    <text>HRM OK</text>
  </threadedComment>
  <threadedComment ref="AD63" dT="2024-02-07T13:09:57.42" personId="{1D4E5FD9-AD70-4D51-9D0D-3307C388B641}" id="{209DB7C2-B29C-4A94-AD70-5BBDDA4DA1FF}">
    <text>15 JC RHM OK</text>
  </threadedComment>
  <threadedComment ref="M64" dT="2024-06-07T06:31:15.77" personId="{1D4E5FD9-AD70-4D51-9D0D-3307C388B641}" id="{B763054C-0F13-4557-A386-A85E79ADDC65}">
    <text>2,00 HRM OK à 13:30</text>
  </threadedComment>
  <threadedComment ref="R64" dT="2024-06-12T06:36:31.30" personId="{1D4E5FD9-AD70-4D51-9D0D-3307C388B641}" id="{C21093BF-EB1F-4120-A3DA-96CD7B3FAFFE}">
    <text>2,00 HRM OK à 13:30</text>
  </threadedComment>
  <threadedComment ref="AA64" dT="2024-06-17T11:59:26.73" personId="{C20833D7-5DE2-4E82-B429-63A06E6D1EA0}" id="{C80B89BC-D826-431B-B19A-A0313BD205EE}">
    <text>1.42 Réc à 14:05 HRM OK</text>
  </threadedComment>
  <threadedComment ref="AA65" dT="2024-06-12T11:07:01.36" personId="{1D4E5FD9-AD70-4D51-9D0D-3307C388B641}" id="{913304B8-4330-42B2-9E35-3DA942A5F77D}">
    <text>DS HRM OK + DOC OK</text>
  </threadedComment>
  <threadedComment ref="AH65" dT="2024-06-25T10:55:47.43" personId="{C20833D7-5DE2-4E82-B429-63A06E6D1EA0}" id="{D5680F9C-ED2A-40C6-9F2D-751904542DB3}">
    <text>1 JC HRM OK</text>
  </threadedComment>
  <threadedComment ref="R66" dT="2024-06-12T11:06:12.29" personId="{1D4E5FD9-AD70-4D51-9D0D-3307C388B641}" id="{A01904E2-D744-443A-BC53-0790A270F047}">
    <text>4,50 HRM OK à 11:00</text>
  </threadedComment>
  <threadedComment ref="Y66" dT="2024-06-17T06:31:09.75" personId="{C20833D7-5DE2-4E82-B429-63A06E6D1EA0}" id="{FA2FC5CB-AB49-4B68-9318-77DF0F4E2FF8}">
    <text>VS à 14:15 HRM NOK
Doc NOK</text>
  </threadedComment>
  <threadedComment ref="J67" dT="2024-05-30T07:39:41.59" personId="{C20833D7-5DE2-4E82-B429-63A06E6D1EA0}" id="{BF1DBB86-3609-4E29-9AD3-CBE46471EAC5}">
    <text>Secouriste Zone 2</text>
  </threadedComment>
  <threadedComment ref="M67" dT="2024-06-07T06:31:29.99" personId="{1D4E5FD9-AD70-4D51-9D0D-3307C388B641}" id="{F0DE6049-9ED4-453B-8189-BF33589381D0}">
    <text>1,00 HRM OK à 07:30</text>
  </threadedComment>
  <threadedComment ref="Q67" dT="2024-06-11T06:14:32.03" personId="{C20833D7-5DE2-4E82-B429-63A06E6D1EA0}" id="{83752462-0E16-4BDF-BB0D-53EDFF6C9922}">
    <text>1.00 Réc à 07:30 HRM OK</text>
  </threadedComment>
  <threadedComment ref="R67" dT="2024-06-12T06:47:49.27" personId="{1D4E5FD9-AD70-4D51-9D0D-3307C388B641}" id="{46C8C7A8-A8BD-43E7-8CC6-AF45843EFA9B}">
    <text>HRM OK</text>
  </threadedComment>
  <threadedComment ref="S67" dT="2024-06-13T06:37:48.25" personId="{C20833D7-5DE2-4E82-B429-63A06E6D1EA0}" id="{DC8EE8D2-CCC2-4772-84CC-BDC49ADB6AC7}">
    <text>VS à09:00 HRM OK
Doc OK</text>
  </threadedComment>
  <threadedComment ref="T67" dT="2024-06-14T06:20:53.10" personId="{1D4E5FD9-AD70-4D51-9D0D-3307C388B641}" id="{8729191B-AB27-4209-AC59-8FB35E3F159B}">
    <text>1,00 HRM OK à 07:30</text>
  </threadedComment>
  <threadedComment ref="W67" dT="2024-06-13T06:32:58.88" personId="{C20833D7-5DE2-4E82-B429-63A06E6D1EA0}" id="{DC141AD8-0ADB-4D8D-8F42-DC71BE10021A}">
    <text>1 CS HRM Ok</text>
  </threadedComment>
  <threadedComment ref="Z67" dT="2024-06-13T11:53:30.53" personId="{1D4E5FD9-AD70-4D51-9D0D-3307C388B641}" id="{944453E9-2758-43D6-8FF6-1F30130EBFD4}">
    <text>Secouriste Zone 2</text>
  </threadedComment>
  <threadedComment ref="AA67" dT="2024-06-18T06:16:31.12" personId="{1D4E5FD9-AD70-4D51-9D0D-3307C388B641}" id="{3F71B06F-C7CC-439B-88CD-7DE67B37FC00}">
    <text>1 CS HRM OK</text>
  </threadedComment>
  <threadedComment ref="AD67" dT="2024-06-24T06:35:22.25" personId="{1D4E5FD9-AD70-4D51-9D0D-3307C388B641}" id="{0DCD7401-30AF-4625-9EFF-2C23F94451C9}">
    <text>1,00 HRM OK à 07:30</text>
  </threadedComment>
  <threadedComment ref="AE67" dT="2024-06-24T11:24:03.93" personId="{1D4E5FD9-AD70-4D51-9D0D-3307C388B641}" id="{41DC8D6B-31B5-4E20-A705-DEE9F14D733F}">
    <text>1,00 HRM OK à 07:30</text>
  </threadedComment>
  <threadedComment ref="AF67" dT="2024-06-24T11:24:19.38" personId="{1D4E5FD9-AD70-4D51-9D0D-3307C388B641}" id="{D2936AAA-0B30-4B5E-BCEA-E8D2EFA77308}">
    <text>HRM OK</text>
  </threadedComment>
  <threadedComment ref="M68" dT="2024-06-07T06:31:39.52" personId="{1D4E5FD9-AD70-4D51-9D0D-3307C388B641}" id="{C6DC9C86-17CC-4551-947B-70E5FCCFCB7B}">
    <text>1,00 HRM OK à 15:00</text>
  </threadedComment>
  <threadedComment ref="S68" dT="2024-06-13T06:33:45.60" personId="{C20833D7-5DE2-4E82-B429-63A06E6D1EA0}" id="{A86A8ED6-2F1F-458B-85E1-BFFD9098EDE5}">
    <text>2.00 Réc à 14:00 HRM ??</text>
  </threadedComment>
  <threadedComment ref="S68" dT="2024-06-17T09:42:33.28" personId="{1D4E5FD9-AD70-4D51-9D0D-3307C388B641}" id="{FCDEB37D-66AB-4458-B9D0-5C8ED5C2568F}" parentId="{A86A8ED6-2F1F-458B-85E1-BFFD9098EDE5}">
    <text>HRM OK</text>
  </threadedComment>
  <threadedComment ref="Y68" dT="2024-06-19T07:04:11.57" personId="{C20833D7-5DE2-4E82-B429-63A06E6D1EA0}" id="{C13F6439-ACDF-405A-8C0F-74713799D623}">
    <text>1.00 Réc à 15:00 HRM NOK</text>
  </threadedComment>
  <threadedComment ref="AD68" dT="2024-06-25T10:00:42.83" personId="{C20833D7-5DE2-4E82-B429-63A06E6D1EA0}" id="{3D49354B-415B-47A1-B40D-42D1AD537BD8}">
    <text>0.50 Réc à 12:30 HRM OK</text>
  </threadedComment>
  <threadedComment ref="AH68" dT="2024-06-28T12:04:52.44" personId="{1D4E5FD9-AD70-4D51-9D0D-3307C388B641}" id="{4EF32D63-5C62-4B8D-8665-51CDA073E3EF}">
    <text>1/2 DS Normale HRM OK</text>
  </threadedComment>
  <threadedComment ref="M69" dT="2024-06-04T11:31:24.55" personId="{1D4E5FD9-AD70-4D51-9D0D-3307C388B641}" id="{E9ADEA31-A7B8-4511-99A7-CCCF30083562}">
    <text>2 J FC HRM OK</text>
  </threadedComment>
  <threadedComment ref="Q69" dT="2024-06-11T06:20:16.29" personId="{C20833D7-5DE2-4E82-B429-63A06E6D1EA0}" id="{0DF9B291-2308-410B-BA9E-6240F9BD21E8}">
    <text>1/2 CC HRM OK
Doc OK</text>
  </threadedComment>
  <threadedComment ref="R69" dT="2024-06-11T06:20:16.29" personId="{C20833D7-5DE2-4E82-B429-63A06E6D1EA0}" id="{2278E452-867F-4FA0-9F96-34D8F7FA33D0}">
    <text>1/2 CC HRM OK
Doc OK</text>
  </threadedComment>
  <threadedComment ref="T69" dT="2024-06-04T11:31:24.55" personId="{1D4E5FD9-AD70-4D51-9D0D-3307C388B641}" id="{3A7437AB-9131-4A78-A2A2-0967D4583F93}">
    <text>1 J FC HRM OK</text>
  </threadedComment>
  <threadedComment ref="W69" dT="2024-02-26T07:16:43.45" personId="{C20833D7-5DE2-4E82-B429-63A06E6D1EA0}" id="{D139142F-4F34-4BD5-ACE5-D13DB831F5C5}">
    <text>10 JC HRM OK</text>
  </threadedComment>
  <threadedComment ref="J70" dT="2024-06-04T11:30:52.75" personId="{1D4E5FD9-AD70-4D51-9D0D-3307C388B641}" id="{680EFCC5-40AC-477A-BE68-A108895101BD}">
    <text>2,00 HRM OK à 13:30</text>
  </threadedComment>
  <threadedComment ref="K70" dT="2024-06-06T06:21:36.04" personId="{C20833D7-5DE2-4E82-B429-63A06E6D1EA0}" id="{7B2A47F5-D101-4B89-B4AB-DD88DADF6E8D}">
    <text>Régul 1.00 Réc à 14:30 HRM NOK</text>
  </threadedComment>
  <threadedComment ref="K70" dT="2024-06-07T04:52:32.42" personId="{1D4E5FD9-AD70-4D51-9D0D-3307C388B641}" id="{742FDA06-4D8D-4461-8233-CCF96CBB9013}" parentId="{7B2A47F5-D101-4B89-B4AB-DD88DADF6E8D}">
    <text>HRM OK</text>
  </threadedComment>
  <threadedComment ref="AA71" dT="2024-06-12T11:07:01.36" personId="{1D4E5FD9-AD70-4D51-9D0D-3307C388B641}" id="{CB790221-5514-45DD-BB83-C5D8C5754035}">
    <text>DS HRM OK + DOC OK</text>
  </threadedComment>
  <threadedComment ref="I75" dT="2023-11-06T12:26:51.94" personId="{1D4E5FD9-AD70-4D51-9D0D-3307C388B641}" id="{1DD3AE17-581D-4AB7-95EC-E0D0DC76D888}">
    <text>Fmn Formateur PMS ERM</text>
  </threadedComment>
  <threadedComment ref="M75" dT="2024-06-07T11:18:10.79" personId="{C20833D7-5DE2-4E82-B429-63A06E6D1EA0}" id="{9D168A9B-A2BA-4C80-A4C5-01413DF09F75}">
    <text>0.50 Réc à 07:00 HRMOK</text>
  </threadedComment>
  <threadedComment ref="Q75" dT="2023-11-06T12:26:51.94" personId="{1D4E5FD9-AD70-4D51-9D0D-3307C388B641}" id="{7E33322C-D1DA-401F-B293-848FD98B6DEB}">
    <text>Fmn Formateur PMS ERM</text>
  </threadedComment>
  <threadedComment ref="W75" dT="2024-06-07T06:38:38.54" personId="{1D4E5FD9-AD70-4D51-9D0D-3307C388B641}" id="{EA49A174-4344-455B-8ECA-3D5DA0F103B4}">
    <text>HRM OK</text>
  </threadedComment>
  <threadedComment ref="Y75" dT="2024-06-07T06:38:38.54" personId="{1D4E5FD9-AD70-4D51-9D0D-3307C388B641}" id="{58CDE960-638A-4707-8AD8-0E7EF00F12B5}">
    <text>HRM OK</text>
  </threadedComment>
  <threadedComment ref="AF75" dT="2024-06-07T06:38:38.54" personId="{1D4E5FD9-AD70-4D51-9D0D-3307C388B641}" id="{7195D54D-546F-4B3F-92A2-13DA19D6EE07}">
    <text>HRM OK</text>
  </threadedComment>
  <threadedComment ref="AH75" dT="2024-06-07T06:38:38.54" personId="{1D4E5FD9-AD70-4D51-9D0D-3307C388B641}" id="{603A6EE9-D995-48D0-98AD-672BA5C308D3}">
    <text>HRM OK</text>
  </threadedComment>
  <threadedComment ref="K76" dT="2024-06-07T06:37:42.60" personId="{1D4E5FD9-AD70-4D51-9D0D-3307C388B641}" id="{A36107ED-755C-4B24-AA85-A066090D5FB0}">
    <text>1,25 HRM OK à 14:45</text>
  </threadedComment>
  <threadedComment ref="L76" dT="2024-06-07T06:37:32.05" personId="{1D4E5FD9-AD70-4D51-9D0D-3307C388B641}" id="{F38460B2-CB8E-462A-A052-D92CCDA0FE0D}">
    <text>1,00 HRM OK à 15:00</text>
  </threadedComment>
  <threadedComment ref="M76" dT="2024-06-07T11:19:12.71" personId="{C20833D7-5DE2-4E82-B429-63A06E6D1EA0}" id="{2E4172BF-0C5D-40EF-B8E7-CA01CDE2FE67}">
    <text>2.75 Réc à 13:15 HRM OK</text>
  </threadedComment>
  <threadedComment ref="I77" dT="2024-05-29T07:21:34.48" personId="{1D4E5FD9-AD70-4D51-9D0D-3307C388B641}" id="{AB50968B-0B8A-44F0-9079-5709E8759DB1}">
    <text>5 JC HRM OK</text>
  </threadedComment>
  <threadedComment ref="I79" dT="2024-06-03T06:32:10.46" personId="{C20833D7-5DE2-4E82-B429-63A06E6D1EA0}" id="{286630C1-5843-4863-A706-612CF1A29CDD}">
    <text>7.60 Réc HRM OK</text>
  </threadedComment>
  <threadedComment ref="AA79" dT="2024-06-20T06:06:07.65" personId="{C20833D7-5DE2-4E82-B429-63A06E6D1EA0}" id="{49B5E2D5-6C91-460E-8F19-6AE6185BCA8F}">
    <text>7.60 Réc HRM OK</text>
  </threadedComment>
  <threadedComment ref="M80" dT="2024-06-07T11:16:27.03" personId="{C20833D7-5DE2-4E82-B429-63A06E6D1EA0}" id="{72FD89EF-F6B5-414E-81E5-A33DAFDC556D}">
    <text>1.00 Réc à 15:00 HRM ok</text>
  </threadedComment>
  <threadedComment ref="P80" dT="2024-06-10T10:39:30.62" personId="{C20833D7-5DE2-4E82-B429-63A06E6D1EA0}" id="{914B3273-103C-4B39-B773-1C986828A223}">
    <text>1.00 Réc à 15:00 HRM OK</text>
  </threadedComment>
  <threadedComment ref="AH80" dT="2024-06-28T06:11:49.82" personId="{C20833D7-5DE2-4E82-B429-63A06E6D1EA0}" id="{2CC1C7BC-F2FA-483F-BCF4-031709B3A4DB}">
    <text>4.00 Réc HRM OK</text>
  </threadedComment>
  <threadedComment ref="W81" dT="2024-06-12T12:13:59.89" personId="{1D4E5FD9-AD70-4D51-9D0D-3307C388B641}" id="{46D87FFD-9B28-4B54-8CA7-3050590FD77E}">
    <text>3 JC HRM OK</text>
  </threadedComment>
  <threadedComment ref="Z81" dT="2024-06-12T12:14:36.67" personId="{1D4E5FD9-AD70-4D51-9D0D-3307C388B641}" id="{8AD697EF-6362-490C-BC1E-BD24D73AED14}">
    <text>2 J DS OPS HRM OK</text>
  </threadedComment>
  <threadedComment ref="AH81" dT="2024-06-28T06:13:21.31" personId="{C20833D7-5DE2-4E82-B429-63A06E6D1EA0}" id="{62B29E0F-332C-4E0B-98B6-F1AF10996F0A}">
    <text>1 DS Dépt HRM OK</text>
  </threadedComment>
  <threadedComment ref="T82" dT="2024-06-12T12:13:27.49" personId="{1D4E5FD9-AD70-4D51-9D0D-3307C388B641}" id="{1F41B206-363B-4A23-9412-D4400F2DD63D}">
    <text>3,00 HRM OK à 12:30</text>
  </threadedComment>
  <threadedComment ref="K83" dT="2024-06-04T06:07:48.51" personId="{C20833D7-5DE2-4E82-B429-63A06E6D1EA0}" id="{89D164E0-9AA4-44D0-8E4E-746F211F3AB9}">
    <text>Remise de commandement AMAY</text>
  </threadedComment>
  <threadedComment ref="M83" dT="2024-05-30T07:40:11.09" personId="{C20833D7-5DE2-4E82-B429-63A06E6D1EA0}" id="{11BF3D0B-93AD-4690-9B30-A5D18286BF60}">
    <text>Secouriste Zone 2</text>
  </threadedComment>
  <threadedComment ref="Q83" dT="2024-06-06T06:23:58.87" personId="{C20833D7-5DE2-4E82-B429-63A06E6D1EA0}" id="{5DDBD94E-7CF8-4B34-A42B-5E600F286DCA}">
    <text>7.60 Réc HRM OK</text>
  </threadedComment>
  <threadedComment ref="R83" dT="2024-06-12T06:52:08.03" personId="{1D4E5FD9-AD70-4D51-9D0D-3307C388B641}" id="{C1935A6D-7473-4866-9F9E-BE5911141B51}">
    <text>1,00 HRM OK à 07:30</text>
  </threadedComment>
  <threadedComment ref="S83" dT="2024-05-30T07:40:11.09" personId="{C20833D7-5DE2-4E82-B429-63A06E6D1EA0}" id="{1C9E258D-58BF-4887-B161-41932DDE9F3F}">
    <text>Secouriste Zone 2</text>
  </threadedComment>
  <threadedComment ref="T83" dT="2024-06-04T11:29:12.58" personId="{1D4E5FD9-AD70-4D51-9D0D-3307C388B641}" id="{E82E230C-108F-4B21-9504-B96863F9AE23}">
    <text>1 DS Dept HRM OK</text>
  </threadedComment>
  <threadedComment ref="Y83" dT="2024-06-13T11:53:30.53" personId="{1D4E5FD9-AD70-4D51-9D0D-3307C388B641}" id="{01313954-B08C-4425-85E3-3F937DCAF112}">
    <text>Secouriste Zone 2</text>
  </threadedComment>
  <threadedComment ref="AD83" dT="2024-06-06T06:24:40.63" personId="{C20833D7-5DE2-4E82-B429-63A06E6D1EA0}" id="{A61F47CA-B3A5-4589-8EDE-742BB614DB98}">
    <text>38.00 Réc HRM OK</text>
  </threadedComment>
  <threadedComment ref="R84" dT="2024-06-12T12:11:39.47" personId="{1D4E5FD9-AD70-4D51-9D0D-3307C388B641}" id="{963B2CF3-41F5-442F-8B15-BB730D84450B}">
    <text>3,50 HRM OK à 12:30</text>
  </threadedComment>
  <threadedComment ref="W84" dT="2024-06-13T10:43:33.11" personId="{C20833D7-5DE2-4E82-B429-63A06E6D1EA0}" id="{B9B04AD0-7A7B-46F7-BDB9-B831896C72C5}">
    <text>VS à 12:00 HRM NOK
Doc NOK</text>
  </threadedComment>
  <threadedComment ref="W84" dT="2024-06-19T13:38:18.73" personId="{1D4E5FD9-AD70-4D51-9D0D-3307C388B641}" id="{F4A9B8BC-A547-4C1C-BC8B-8604FC77C4A0}" parentId="{B9B04AD0-7A7B-46F7-BDB9-B831896C72C5}">
    <text>HRM OK</text>
  </threadedComment>
  <threadedComment ref="I87" dT="2024-06-17T08:29:43.24" personId="{1D4E5FD9-AD70-4D51-9D0D-3307C388B641}" id="{D123334B-A651-4E80-8670-EF910D7D4E3B}">
    <text>11 JC HRM OK</text>
  </threadedComment>
  <threadedComment ref="Y87" dT="2024-06-24T13:23:44.29" personId="{1D4E5FD9-AD70-4D51-9D0D-3307C388B641}" id="{C41682F1-AAA5-47AB-938F-C3C1F2525AC3}">
    <text>HRM OK</text>
  </threadedComment>
  <threadedComment ref="AE87" dT="2024-06-24T11:37:55.72" personId="{1D4E5FD9-AD70-4D51-9D0D-3307C388B641}" id="{B491BC83-0603-4C4D-AE01-FDAA8E4E202D}">
    <text>7,60 HRM OK</text>
  </threadedComment>
  <threadedComment ref="AF87" dT="2024-06-26T06:51:58.19" personId="{C20833D7-5DE2-4E82-B429-63A06E6D1EA0}" id="{758143B4-44BE-4421-BEDA-5A601A2C7B83}">
    <text>HRM OK</text>
  </threadedComment>
  <threadedComment ref="AG87" dT="2024-06-27T11:24:43.23" personId="{C20833D7-5DE2-4E82-B429-63A06E6D1EA0}" id="{F4199879-82EA-46F9-8B1F-51CBD4C06BE8}">
    <text>0.50 Réc à 11:30 HRM OK</text>
  </threadedComment>
  <threadedComment ref="AH87" dT="2024-06-28T07:16:28.59" personId="{C20833D7-5DE2-4E82-B429-63A06E6D1EA0}" id="{CF05C221-E9C4-4E30-B183-2A4EB5FD3B42}">
    <text>VS à 07:00 HRM OK</text>
  </threadedComment>
  <threadedComment ref="AH88" dT="2024-06-28T11:02:36.03" personId="{1D4E5FD9-AD70-4D51-9D0D-3307C388B641}" id="{D4C1F36C-4FD3-4A2B-A7EF-BB35B8928C01}">
    <text>2,00 HRM OK à 13:30</text>
  </threadedComment>
  <threadedComment ref="K91" dT="2024-06-05T09:23:40.64" personId="{C20833D7-5DE2-4E82-B429-63A06E6D1EA0}" id="{48F3233B-16BC-4712-A4A9-42E627E00735}">
    <text>1 JC HRM NOK</text>
  </threadedComment>
  <threadedComment ref="L91" dT="2024-06-06T07:01:14.64" personId="{C20833D7-5DE2-4E82-B429-63A06E6D1EA0}" id="{D24D62F7-FFA2-4C5A-A03D-CABD1750233E}">
    <text>HRM OK</text>
  </threadedComment>
  <threadedComment ref="R91" dT="2024-06-12T06:53:00.61" personId="{1D4E5FD9-AD70-4D51-9D0D-3307C388B641}" id="{30CF41A0-A4F3-4B0D-B77E-096F476A75AF}">
    <text>1,00 HRM OK à 07:30</text>
  </threadedComment>
  <threadedComment ref="S91" dT="2024-06-07T06:38:38.54" personId="{1D4E5FD9-AD70-4D51-9D0D-3307C388B641}" id="{0AA972A4-91A7-48CE-9A70-26AFADFBDFA0}">
    <text>HRM OK</text>
  </threadedComment>
  <threadedComment ref="X91" dT="2024-06-18T06:55:19.50" personId="{1D4E5FD9-AD70-4D51-9D0D-3307C388B641}" id="{C99CB891-7E2A-48F4-869C-5C336C16D552}">
    <text>2,00 HRM OK à 07:30</text>
  </threadedComment>
  <threadedComment ref="Z91" dT="2024-06-20T06:35:41.70" personId="{C20833D7-5DE2-4E82-B429-63A06E6D1EA0}" id="{231DD587-5888-43BB-B33D-D69ED6834DB7}">
    <text>1.00 Réc à 07:30 HRM OK</text>
  </threadedComment>
  <threadedComment ref="AA91" dT="2024-06-20T10:42:26.88" personId="{C20833D7-5DE2-4E82-B429-63A06E6D1EA0}" id="{73055778-F2AD-4288-A5BA-2FFCB759FDE6}">
    <text>HRM OK</text>
  </threadedComment>
  <threadedComment ref="AF91" dT="2024-06-24T11:37:38.96" personId="{1D4E5FD9-AD70-4D51-9D0D-3307C388B641}" id="{AB923D6C-2EFD-458A-898D-3C081D9F81FA}">
    <text>1 JC HRM OK</text>
  </threadedComment>
  <threadedComment ref="AG91" dT="2024-06-24T06:47:25.70" personId="{1D4E5FD9-AD70-4D51-9D0D-3307C388B641}" id="{B584FF51-3BB9-4FDC-A4AC-3211E062AB8B}">
    <text>Mission à Beringen</text>
  </threadedComment>
  <threadedComment ref="AH91" dT="2024-07-08T06:34:01.32" personId="{1D4E5FD9-AD70-4D51-9D0D-3307C388B641}" id="{92A69A14-B04D-4609-BF77-C25025E49576}">
    <text>7 JC HRM OK</text>
  </threadedComment>
  <threadedComment ref="Y92" dT="2024-06-19T10:51:15.50" personId="{C20833D7-5DE2-4E82-B429-63A06E6D1EA0}" id="{2AB8A58E-0E4F-47A8-AD2A-364AF21479A2}">
    <text>1/2 JC HRM OK</text>
  </threadedComment>
  <threadedComment ref="AE92" dT="2024-06-25T11:04:12.54" personId="{C20833D7-5DE2-4E82-B429-63A06E6D1EA0}" id="{D75FFF47-88AB-446E-AD6A-20DE57F369EF}">
    <text>1.00 Réc à 15:00 HRM OK</text>
  </threadedComment>
  <threadedComment ref="I93" dT="2024-06-03T06:36:10.01" personId="{C20833D7-5DE2-4E82-B429-63A06E6D1EA0}" id="{D3B2C01F-7747-45AE-9FB9-7B7A624A71A6}">
    <text>0.33 Réc à 08:00 HRM NOK</text>
  </threadedComment>
  <threadedComment ref="I93" dT="2024-06-03T10:22:48.82" personId="{1D4E5FD9-AD70-4D51-9D0D-3307C388B641}" id="{190D0B42-4EF9-4ADC-A470-9BA2B13AAECD}" parentId="{D3B2C01F-7747-45AE-9FB9-7B7A624A71A6}">
    <text>HRM OK</text>
  </threadedComment>
  <threadedComment ref="K93" dT="2024-06-06T05:14:30.13" personId="{C20833D7-5DE2-4E82-B429-63A06E6D1EA0}" id="{9191DC9F-9943-4D0C-B16E-154303C91677}">
    <text>HRM OK</text>
  </threadedComment>
  <threadedComment ref="P93" dT="2024-06-07T06:40:03.25" personId="{1D4E5FD9-AD70-4D51-9D0D-3307C388B641}" id="{520D4BFB-6DE2-4AB7-BE3D-A6B3446D942C}">
    <text>4 JC HRM OK</text>
  </threadedComment>
  <threadedComment ref="W93" dT="2024-06-17T06:38:38.71" personId="{C20833D7-5DE2-4E82-B429-63A06E6D1EA0}" id="{6E07823D-2F3E-4058-9837-0EA138D61FD5}">
    <text>0.50 Réc HRM NOK</text>
  </threadedComment>
  <threadedComment ref="W93" dT="2024-06-18T11:01:17.47" personId="{1D4E5FD9-AD70-4D51-9D0D-3307C388B641}" id="{665FCEF4-5FE2-47C5-A8A1-6AE35CFE98F2}" parentId="{6E07823D-2F3E-4058-9837-0EA138D61FD5}">
    <text>HRM OK</text>
  </threadedComment>
  <threadedComment ref="X93" dT="2024-06-18T06:54:33.05" personId="{1D4E5FD9-AD70-4D51-9D0D-3307C388B641}" id="{F42AC2B4-CBAB-4E32-8A47-FD73AE4808BD}">
    <text>0,50 HRM OK à 08:00</text>
  </threadedComment>
  <threadedComment ref="Y93" dT="2024-06-07T06:38:38.54" personId="{1D4E5FD9-AD70-4D51-9D0D-3307C388B641}" id="{2B3D76E0-48C2-421A-8B70-79C72CC69C85}">
    <text>HRM OK</text>
  </threadedComment>
  <threadedComment ref="AD93" dT="2024-06-24T06:46:08.50" personId="{1D4E5FD9-AD70-4D51-9D0D-3307C388B641}" id="{55B94EAA-1503-4C2D-BFCB-53E84E223799}">
    <text>0,50 HRM OK à 08:00</text>
  </threadedComment>
  <threadedComment ref="AF93" dT="2024-06-07T06:38:38.54" personId="{1D4E5FD9-AD70-4D51-9D0D-3307C388B641}" id="{1C3F334D-7606-4404-9999-7D81DD75BD3A}">
    <text>HRM OK</text>
  </threadedComment>
  <threadedComment ref="AG93" dT="2024-06-24T11:37:55.72" personId="{1D4E5FD9-AD70-4D51-9D0D-3307C388B641}" id="{31E6AD89-3C00-4249-8FD3-4DFB5331ABF2}">
    <text>1 JC HRM OK</text>
  </threadedComment>
  <threadedComment ref="AE94" dT="2024-06-26T06:52:56.79" personId="{C20833D7-5DE2-4E82-B429-63A06E6D1EA0}" id="{B800524D-1203-4B15-813C-7656081385C6}">
    <text>0.50 Réc HRM NOK</text>
  </threadedComment>
  <threadedComment ref="AE94" dT="2024-06-26T09:20:05.40" personId="{1D4E5FD9-AD70-4D51-9D0D-3307C388B641}" id="{0A0F06DB-EB9B-4241-A9BD-674AD6ECCC46}" parentId="{B800524D-1203-4B15-813C-7656081385C6}">
    <text>HRM OK</text>
  </threadedComment>
  <threadedComment ref="K95" dT="2024-06-03T06:37:15.66" personId="{C20833D7-5DE2-4E82-B429-63A06E6D1EA0}" id="{A7A644D4-7B9D-41E0-80CF-9296EADB1C8E}">
    <text>1 JC HRM OK</text>
  </threadedComment>
  <threadedComment ref="M95" dT="2024-06-06T06:26:25.06" personId="{C20833D7-5DE2-4E82-B429-63A06E6D1EA0}" id="{E9CAF1A9-DDEA-4DE4-9D4C-AB84AFE80318}">
    <text>1 JC HRM OK</text>
  </threadedComment>
  <threadedComment ref="Q95" dT="2024-06-10T06:20:43.59" personId="{C20833D7-5DE2-4E82-B429-63A06E6D1EA0}" id="{F98FFF97-D94C-4D9D-BAEC-30BE7A9D9C13}">
    <text>2 JC HRM OK</text>
  </threadedComment>
  <threadedComment ref="Y95" dT="2024-06-17T06:37:18.34" personId="{C20833D7-5DE2-4E82-B429-63A06E6D1EA0}" id="{94C71D91-8455-4F6A-AFBE-D685E0CA162E}">
    <text>1 JC HRM OK</text>
  </threadedComment>
  <threadedComment ref="AA95" dT="2024-06-17T06:37:18.34" personId="{C20833D7-5DE2-4E82-B429-63A06E6D1EA0}" id="{9D648160-986A-4EBB-B703-79AB2828E4FA}">
    <text>1 JC HRM OK</text>
  </threadedComment>
  <threadedComment ref="AE95" dT="2024-06-18T06:55:42.92" personId="{1D4E5FD9-AD70-4D51-9D0D-3307C388B641}" id="{1660B5FC-C07B-4982-895A-5314FE5967F9}">
    <text>2 JC HRM OK</text>
  </threadedComment>
  <threadedComment ref="AG95" dT="2024-06-20T06:36:44.36" personId="{C20833D7-5DE2-4E82-B429-63A06E6D1EA0}" id="{4A76D7D7-B7EF-4CA3-806C-BBBACE496430}">
    <text>Mission à BERINGEN</text>
  </threadedComment>
  <threadedComment ref="AH95" dT="2024-06-24T06:46:51.42" personId="{1D4E5FD9-AD70-4D51-9D0D-3307C388B641}" id="{4E7AA908-847B-4B4A-8197-EB23374AAAC1}">
    <text>7,60 HRM OK</text>
  </threadedComment>
  <threadedComment ref="J97" dT="2024-06-04T06:29:56.48" personId="{C20833D7-5DE2-4E82-B429-63A06E6D1EA0}" id="{812961C7-524F-4DE7-A0AE-A795CFC43E36}">
    <text xml:space="preserve"> TD HRM NOK</text>
  </threadedComment>
  <threadedComment ref="J97" dT="2024-06-04T07:59:46.44" personId="{1D4E5FD9-AD70-4D51-9D0D-3307C388B641}" id="{11E23FF9-57D1-4BCE-B6DA-11C13677A070}" parentId="{812961C7-524F-4DE7-A0AE-A795CFC43E36}">
    <text>HRM OK</text>
  </threadedComment>
  <threadedComment ref="K97" dT="2024-06-05T09:22:15.94" personId="{C20833D7-5DE2-4E82-B429-63A06E6D1EA0}" id="{619C9C47-3752-4051-8EAD-95912A78C7F4}">
    <text>1.00 Réc à 07:30 HRM OK</text>
  </threadedComment>
  <threadedComment ref="M97" dT="2024-06-07T06:40:24.00" personId="{1D4E5FD9-AD70-4D51-9D0D-3307C388B641}" id="{1E41AA05-B539-4A03-BA79-D8FD9767FA8C}">
    <text>1,00 HRM OK à 07:30</text>
  </threadedComment>
  <threadedComment ref="P97" dT="2024-06-10T06:21:14.66" personId="{C20833D7-5DE2-4E82-B429-63A06E6D1EA0}" id="{92B8B904-4380-4368-BC4A-01A8249223C5}">
    <text>HRM OK</text>
  </threadedComment>
  <threadedComment ref="W97" dT="2024-06-17T06:40:09.27" personId="{C20833D7-5DE2-4E82-B429-63A06E6D1EA0}" id="{99DE6D6D-B6DA-4C5E-9F62-A430ADD4E68A}">
    <text>0.50 Réc à 07:30 HRM OK</text>
  </threadedComment>
  <threadedComment ref="Y97" dT="2024-06-19T07:17:15.54" personId="{C20833D7-5DE2-4E82-B429-63A06E6D1EA0}" id="{487217B7-4173-4E6C-8EE8-30C405976729}">
    <text>TD AM HRM NOK</text>
  </threadedComment>
  <threadedComment ref="Y97" dT="2024-06-19T13:37:33.89" personId="{1D4E5FD9-AD70-4D51-9D0D-3307C388B641}" id="{8CFCF826-6384-4AB6-9797-AB3CC90FD7E7}" parentId="{487217B7-4173-4E6C-8EE8-30C405976729}">
    <text>HRM OK</text>
  </threadedComment>
  <threadedComment ref="Z97" dT="2024-06-20T06:34:48.47" personId="{C20833D7-5DE2-4E82-B429-63A06E6D1EA0}" id="{F86623A8-4EFF-4CAE-A81A-B499D206EA7F}">
    <text>.50 Réc à 07:30 HRM NOK</text>
  </threadedComment>
  <threadedComment ref="AD97" dT="2024-06-24T06:46:08.50" personId="{1D4E5FD9-AD70-4D51-9D0D-3307C388B641}" id="{1D4EB94B-D684-41A0-B0AC-514EBF75B4B6}">
    <text>0,50 HRM OK à 07:30</text>
  </threadedComment>
  <threadedComment ref="AE97" dT="2024-06-07T06:38:38.54" personId="{1D4E5FD9-AD70-4D51-9D0D-3307C388B641}" id="{A0B6AE24-DC0C-4980-B797-3ED22050B320}">
    <text>HRM OK</text>
  </threadedComment>
  <threadedComment ref="AG97" dT="2024-06-24T11:37:55.72" personId="{1D4E5FD9-AD70-4D51-9D0D-3307C388B641}" id="{AEEAD01A-52EF-4A79-9884-DC9FF719CDCA}">
    <text>1 JC HRM OK</text>
  </threadedComment>
  <threadedComment ref="AH97" dT="2024-06-27T12:03:50.04" personId="{C20833D7-5DE2-4E82-B429-63A06E6D1EA0}" id="{E26006C4-E6CE-477C-99FA-43555422CCA4}">
    <text>1/2 JC HRM OK</text>
  </threadedComment>
  <threadedComment ref="R98" dT="2024-06-12T11:32:43.73" personId="{1D4E5FD9-AD70-4D51-9D0D-3307C388B641}" id="{4470F1D0-604C-40F2-BDD9-41971896662A}">
    <text>3,00 DS de Fmn HRM OK à 13:00</text>
  </threadedComment>
  <threadedComment ref="W98" dT="2024-06-17T06:41:00.83" personId="{C20833D7-5DE2-4E82-B429-63A06E6D1EA0}" id="{9AA9F5E7-C1CF-4797-8E53-E5509617453F}">
    <text>TD APM HRM OK</text>
  </threadedComment>
  <threadedComment ref="AE103" dT="2024-06-17T06:47:27.72" personId="{C20833D7-5DE2-4E82-B429-63A06E6D1EA0}" id="{DC3DD566-5E70-44C0-8324-036248BDA0DA}">
    <text>Miss ERM</text>
  </threadedComment>
  <threadedComment ref="J104" dT="2024-06-04T11:18:13.02" personId="{1D4E5FD9-AD70-4D51-9D0D-3307C388B641}" id="{ECAE28EE-7BF7-4C97-AB21-17F643BD760F}">
    <text>2,00 HRM OK à 13:30</text>
  </threadedComment>
  <threadedComment ref="M104" dT="2024-06-07T07:13:05.13" personId="{1D4E5FD9-AD70-4D51-9D0D-3307C388B641}" id="{8AF9A997-14C2-4138-B29F-7B2B91637FBF}">
    <text>2,00 HRM OK à 13:30</text>
  </threadedComment>
  <threadedComment ref="P104" dT="2024-06-10T11:22:17.99" personId="{C20833D7-5DE2-4E82-B429-63A06E6D1EA0}" id="{25266EC2-B58A-4494-BD46-D10B579C93EB}">
    <text>2.00 Réc à 13:30 HRM OK</text>
  </threadedComment>
  <threadedComment ref="W104" dT="2024-06-17T11:13:55.41" personId="{C20833D7-5DE2-4E82-B429-63A06E6D1EA0}" id="{E4738A8B-5562-4410-B349-24D61ABEEA4F}">
    <text>2.00 Réc à 13:30 HRM OK</text>
  </threadedComment>
  <threadedComment ref="Z104" dT="2024-06-20T06:40:13.32" personId="{C20833D7-5DE2-4E82-B429-63A06E6D1EA0}" id="{8CD35298-0966-4560-B25C-C32BF62357CC}">
    <text>1/2 JC HRM OK</text>
  </threadedComment>
  <threadedComment ref="AD104" dT="2024-06-17T06:46:47.19" personId="{C20833D7-5DE2-4E82-B429-63A06E6D1EA0}" id="{FFB981ED-8030-41A7-AEE8-DACEA117C644}">
    <text>VS à 12:00 HRM NOK
Doc NOK</text>
  </threadedComment>
  <threadedComment ref="AF104" dT="2024-06-26T06:59:44.05" personId="{C20833D7-5DE2-4E82-B429-63A06E6D1EA0}" id="{FDA6FBD9-5AA0-4324-9BB9-E48A9EAFF07D}">
    <text>1/2 JC HRM OK</text>
  </threadedComment>
  <threadedComment ref="AG104" dT="2024-06-27T06:47:07.18" personId="{C20833D7-5DE2-4E82-B429-63A06E6D1EA0}" id="{126C7BAD-55F3-4F1C-A276-9009B4697FAE}">
    <text>1/2 JC HRM OK</text>
  </threadedComment>
  <threadedComment ref="K105" dT="2024-04-23T11:33:36.29" personId="{C20833D7-5DE2-4E82-B429-63A06E6D1EA0}" id="{FBAFE5E3-62E5-46E5-BEDF-AE9E6BD1DE7C}">
    <text>3 JC HRM OK</text>
  </threadedComment>
  <threadedComment ref="T105" dT="2024-06-11T06:30:09.63" personId="{C20833D7-5DE2-4E82-B429-63A06E6D1EA0}" id="{B49650C1-C078-4B38-AC40-5C5AF15F5A13}">
    <text>1 CS HRM OK</text>
  </threadedComment>
  <threadedComment ref="W105" dT="2024-06-12T06:55:08.89" personId="{1D4E5FD9-AD70-4D51-9D0D-3307C388B641}" id="{2C86F0AF-F250-4575-AEC5-D51D72E309A5}">
    <text>CS HRM OK</text>
  </threadedComment>
  <threadedComment ref="AG105" dT="2024-06-04T13:27:11.11" personId="{1D4E5FD9-AD70-4D51-9D0D-3307C388B641}" id="{19BCC2A1-2350-4764-820D-13D3812C9C7A}">
    <text>Marche de 32km inscrit Ok</text>
  </threadedComment>
  <threadedComment ref="AH105" dT="2024-06-26T07:08:37.60" personId="{C20833D7-5DE2-4E82-B429-63A06E6D1EA0}" id="{237837BE-7558-4921-B487-4B979B62DE46}">
    <text>CS HRM OK</text>
  </threadedComment>
  <threadedComment ref="P106" dT="2024-06-11T06:29:31.21" personId="{C20833D7-5DE2-4E82-B429-63A06E6D1EA0}" id="{7E73D85F-BE46-4D29-A927-7BD158E63A02}">
    <text>Régul 0.50 Réc HRM OK</text>
  </threadedComment>
  <threadedComment ref="R106" dT="2024-06-12T06:55:36.37" personId="{1D4E5FD9-AD70-4D51-9D0D-3307C388B641}" id="{7E2D8ED7-AA85-4C28-AD23-89747A7B59E0}">
    <text>2,00 HRM OK à 13:30</text>
  </threadedComment>
  <threadedComment ref="AA106" dT="2024-06-24T06:52:03.43" personId="{1D4E5FD9-AD70-4D51-9D0D-3307C388B641}" id="{6C066628-FD6E-4217-9082-F2CB433D941E}">
    <text>0,50 HRM OK à 15:00</text>
  </threadedComment>
  <threadedComment ref="AF106" dT="2024-06-26T06:59:44.05" personId="{C20833D7-5DE2-4E82-B429-63A06E6D1EA0}" id="{E5E475D4-BF3F-4BE8-B542-D2F14353BF44}">
    <text>1/2 JC HRM OK</text>
  </threadedComment>
  <threadedComment ref="L107" dT="2024-06-11T11:32:48.29" personId="{1D4E5FD9-AD70-4D51-9D0D-3307C388B641}" id="{869A99E0-4E38-4598-9CD3-273B6A7989A4}">
    <text>4 JC HRM OK</text>
  </threadedComment>
  <threadedComment ref="K108" dT="2024-06-05T11:37:38.52" personId="{C20833D7-5DE2-4E82-B429-63A06E6D1EA0}" id="{8385EADD-5660-41E8-97DB-29F7D6C6518E}">
    <text>3.00 Réc à 13:00 HRM OK</text>
  </threadedComment>
  <threadedComment ref="S108" dT="2024-06-12T06:56:15.60" personId="{1D4E5FD9-AD70-4D51-9D0D-3307C388B641}" id="{081EB2AB-370F-4010-8691-72B8EB6AD206}">
    <text>VS Dép 13h45 HRM + DOC NOK</text>
  </threadedComment>
  <threadedComment ref="W108" dT="2024-06-18T06:30:40.79" personId="{1D4E5FD9-AD70-4D51-9D0D-3307C388B641}" id="{CF596E4C-CCF7-4A87-B20B-91F22DF4EC74}">
    <text>2,00 HRM OK à 14:00</text>
  </threadedComment>
  <threadedComment ref="AA108" dT="2024-06-21T06:07:59.85" personId="{1D4E5FD9-AD70-4D51-9D0D-3307C388B641}" id="{801B83EB-6E0C-4631-B4F1-A0CCDF28D9D3}">
    <text xml:space="preserve">VS Dép 12:30 HRM NOK </text>
  </threadedComment>
  <threadedComment ref="AA108" dT="2024-06-27T07:05:17.22" personId="{C20833D7-5DE2-4E82-B429-63A06E6D1EA0}" id="{5997118B-C81C-4A3B-B225-F622A80AEE8A}" parentId="{801B83EB-6E0C-4631-B4F1-A0CCDF28D9D3}">
    <text xml:space="preserve"> DOC OK + HRM OK</text>
  </threadedComment>
  <threadedComment ref="I109" dT="2024-06-03T06:40:08.77" personId="{C20833D7-5DE2-4E82-B429-63A06E6D1EA0}" id="{01040454-1111-4B92-946E-73A6ACDDA71B}">
    <text>1 JC HRM NOK</text>
  </threadedComment>
  <threadedComment ref="I109" dT="2024-06-04T08:02:58.99" personId="{1D4E5FD9-AD70-4D51-9D0D-3307C388B641}" id="{5DF3573B-34A6-4336-8563-ABF81A102A6F}" parentId="{01040454-1111-4B92-946E-73A6ACDDA71B}">
    <text>HRM OK</text>
  </threadedComment>
  <threadedComment ref="M109" dT="2024-06-06T06:28:44.03" personId="{C20833D7-5DE2-4E82-B429-63A06E6D1EA0}" id="{8C068F32-003B-4AB3-A599-2E0BE930E834}">
    <text>7.60 Réc HRM OK</text>
  </threadedComment>
  <threadedComment ref="S109" dT="2024-06-12T06:56:37.91" personId="{1D4E5FD9-AD70-4D51-9D0D-3307C388B641}" id="{937FF729-92A8-4AAC-AE91-3E640191CF74}">
    <text>1 JC HRM OK</text>
  </threadedComment>
  <threadedComment ref="Z109" dT="2024-06-18T11:44:51.13" personId="{1D4E5FD9-AD70-4D51-9D0D-3307C388B641}" id="{B4597A27-3FD7-4D08-84B8-32006C0D1B5B}">
    <text>2 JC HRM OK</text>
  </threadedComment>
  <threadedComment ref="AE109" dT="2024-06-24T06:52:42.22" personId="{1D4E5FD9-AD70-4D51-9D0D-3307C388B641}" id="{C91DCF0D-DCC5-4A49-8CF4-3102B3DC8424}">
    <text>3 DS HRM OK</text>
  </threadedComment>
  <threadedComment ref="M111" dT="2024-06-06T06:30:07.30" personId="{C20833D7-5DE2-4E82-B429-63A06E6D1EA0}" id="{7D05C918-6BD7-4331-992C-698F0EC1D53F}">
    <text>2.00 Réc à 09:00 HRM OK</text>
  </threadedComment>
  <threadedComment ref="Y111" dT="2024-06-17T06:49:32.63" personId="{C20833D7-5DE2-4E82-B429-63A06E6D1EA0}" id="{EB819085-8D66-49DB-A433-7E460B1E39B4}">
    <text>1 JC HRM OK</text>
  </threadedComment>
  <threadedComment ref="AE111" dT="2024-06-17T06:47:27.72" personId="{C20833D7-5DE2-4E82-B429-63A06E6D1EA0}" id="{DF821BEB-A0EB-45AF-BABB-4E2EEEB45FCB}">
    <text>Miss ERM</text>
  </threadedComment>
  <threadedComment ref="AF111" dT="2024-06-26T07:02:18.01" personId="{C20833D7-5DE2-4E82-B429-63A06E6D1EA0}" id="{60A0A925-DBF1-4F36-99A2-31C66229AC23}">
    <text>1 JC HRM OK</text>
  </threadedComment>
  <threadedComment ref="J112" dT="2024-06-05T06:51:28.91" personId="{C20833D7-5DE2-4E82-B429-63A06E6D1EA0}" id="{1D9FDA8B-7B09-4F4A-A5BE-CDEDF59B17D4}">
    <text>1.00 Réc à 14:30 HRM OK</text>
  </threadedComment>
  <threadedComment ref="M112" dT="2024-06-07T07:12:25.20" personId="{1D4E5FD9-AD70-4D51-9D0D-3307C388B641}" id="{682F4A25-CA7F-44C0-BB79-AD306B38D3CF}">
    <text>1/2 JC HRM OK</text>
  </threadedComment>
  <threadedComment ref="Q112" dT="2024-06-11T11:31:47.42" personId="{1D4E5FD9-AD70-4D51-9D0D-3307C388B641}" id="{20E8EED7-E2CB-4D7C-81B8-383BC8E46665}">
    <text>2,00 HRM OK à 13:30</text>
  </threadedComment>
  <threadedComment ref="AH112" dT="2024-07-01T06:38:47.60" personId="{C20833D7-5DE2-4E82-B429-63A06E6D1EA0}" id="{426837CE-8E69-4C05-9DD5-341937DF79CE}">
    <text>Régul 1.00 Réc à 14:30 HRM OK</text>
  </threadedComment>
  <threadedComment ref="I113" dT="2024-06-04T09:00:27.75" personId="{1D4E5FD9-AD70-4D51-9D0D-3307C388B641}" id="{FD1B569F-966C-4B14-B17E-090CC2BE16F3}">
    <text>1/2 JC + 3,60 HRM OK</text>
  </threadedComment>
  <threadedComment ref="M113" dT="2024-06-07T07:11:03.13" personId="{1D4E5FD9-AD70-4D51-9D0D-3307C388B641}" id="{590651ED-E0C8-4A15-84B4-811833900A89}">
    <text>1 JC HRM OK</text>
  </threadedComment>
  <threadedComment ref="Y113" dT="2024-06-18T06:30:16.42" personId="{1D4E5FD9-AD70-4D51-9D0D-3307C388B641}" id="{20E99E48-BB6E-4A3B-B355-A5ED1AB5E7BD}">
    <text>REPRISE EN FORCE</text>
  </threadedComment>
  <threadedComment ref="AA113" dT="2024-06-21T11:47:27.81" personId="{1D4E5FD9-AD70-4D51-9D0D-3307C388B641}" id="{091BA46B-1747-4A26-A3EF-3F95402F9F3E}">
    <text>1 JC HRM OK</text>
  </threadedComment>
  <threadedComment ref="AF114" dT="2024-06-26T07:12:08.45" personId="{C20833D7-5DE2-4E82-B429-63A06E6D1EA0}" id="{3D60ADC0-2BD0-4B1D-B4D1-E0B766621CE1}">
    <text>1.40 Réc à 14:36 HRM OK</text>
  </threadedComment>
  <threadedComment ref="AH114" dT="2024-07-01T06:41:02.30" personId="{C20833D7-5DE2-4E82-B429-63A06E6D1EA0}" id="{4BE959A1-4C4F-4502-AD89-6BCCAAA5B627}">
    <text>Régul 2.00 Réc à 14:00 HRM OK</text>
  </threadedComment>
  <threadedComment ref="Z116" dT="2024-06-20T06:40:57.84" personId="{C20833D7-5DE2-4E82-B429-63A06E6D1EA0}" id="{C01E7A9D-5CFD-4422-AEE2-E56400C93D20}">
    <text>3.00 Réc à 12:30 HRM OK</text>
  </threadedComment>
  <threadedComment ref="AA116" dT="2024-06-21T06:11:33.17" personId="{1D4E5FD9-AD70-4D51-9D0D-3307C388B641}" id="{A2CE9E3E-2698-42E5-A225-1A13C93102C4}">
    <text>1/2 JC HRM OK</text>
  </threadedComment>
  <threadedComment ref="AD116" dT="2024-06-24T06:53:18.48" personId="{1D4E5FD9-AD70-4D51-9D0D-3307C388B641}" id="{D29490EB-88C6-4C23-BB64-731F92A1CDC8}">
    <text>2,00 HRM OK  à 13:30</text>
  </threadedComment>
  <threadedComment ref="AE116" dT="2024-06-25T11:13:45.78" personId="{C20833D7-5DE2-4E82-B429-63A06E6D1EA0}" id="{FEFA10EF-8CDF-4E68-B9D6-72CE72487E40}">
    <text>2.00 Réc à 13:30 HRM OK</text>
  </threadedComment>
  <threadedComment ref="AF116" dT="2024-06-26T06:59:44.05" personId="{C20833D7-5DE2-4E82-B429-63A06E6D1EA0}" id="{20267EAA-2248-4033-9C9B-B9A60C0AD3ED}">
    <text>1/2 JC HRM OK</text>
  </threadedComment>
  <threadedComment ref="AG116" dT="2024-06-27T06:48:29.02" personId="{C20833D7-5DE2-4E82-B429-63A06E6D1EA0}" id="{FF2BB863-17F0-4D3D-9C8B-23E4D87A8DCC}">
    <text>0.50 Réc à 10:30 +1/2 JC HRM OK</text>
  </threadedComment>
  <threadedComment ref="AH116" dT="2024-06-28T06:22:53.66" personId="{C20833D7-5DE2-4E82-B429-63A06E6D1EA0}" id="{2BFC982E-F77E-4D8D-8D32-7BBC5285E86F}">
    <text>1/2 JC  +0.50 Réc HRM OK</text>
  </threadedComment>
  <threadedComment ref="L117" dT="2024-05-30T07:41:09.98" personId="{C20833D7-5DE2-4E82-B429-63A06E6D1EA0}" id="{06ED32E7-C34E-46ED-BEE4-BFFE8A5BB661}">
    <text>Secouriste Zone 1</text>
  </threadedComment>
  <threadedComment ref="Q117" dT="2024-06-11T06:32:05.77" personId="{C20833D7-5DE2-4E82-B429-63A06E6D1EA0}" id="{1035B3C8-D151-4082-9E76-DF53B5B5352A}">
    <text>1.00 Réc à 10:45 HRM OK</text>
  </threadedComment>
  <threadedComment ref="R117" dT="2024-05-30T07:41:40.37" personId="{C20833D7-5DE2-4E82-B429-63A06E6D1EA0}" id="{44747A08-48D2-4E6A-839A-2C09A05DB887}">
    <text>Secouriste Zone 2</text>
  </threadedComment>
  <threadedComment ref="S117" dT="2024-06-13T06:28:26.40" personId="{C20833D7-5DE2-4E82-B429-63A06E6D1EA0}" id="{6A8647ED-EA6E-4E06-AD4E-74586FC3EDD6}">
    <text>6 CC Paternité HRM OK</text>
  </threadedComment>
  <threadedComment ref="AA117" dT="2024-06-12T06:59:26.08" personId="{1D4E5FD9-AD70-4D51-9D0D-3307C388B641}" id="{DF5419E4-2C2C-4F5E-9DBD-40D29A949B34}">
    <text>DS HRM OK + DOC OK</text>
  </threadedComment>
  <threadedComment ref="AD117" dT="2024-06-13T06:29:24.67" personId="{C20833D7-5DE2-4E82-B429-63A06E6D1EA0}" id="{B6BED5D5-C6BE-4B8E-9A44-2A7C76DA70EB}">
    <text>4 CC Paternité HRM OK</text>
  </threadedComment>
  <threadedComment ref="M118" dT="2024-06-10T06:33:58.63" personId="{C20833D7-5DE2-4E82-B429-63A06E6D1EA0}" id="{FAF11FDA-0476-4088-B32D-B45CF8E09709}">
    <text>Régul 2.00 Réc à 13:30 HRM OK</text>
  </threadedComment>
  <threadedComment ref="R118" dT="2024-06-13T06:30:07.01" personId="{C20833D7-5DE2-4E82-B429-63A06E6D1EA0}" id="{A96A20BA-77DE-43DC-A830-DE402D78883B}">
    <text>Régul 1..50 Réc HRM ??</text>
  </threadedComment>
  <threadedComment ref="R118" dT="2024-06-17T08:46:20.63" personId="{1D4E5FD9-AD70-4D51-9D0D-3307C388B641}" id="{BA6C40FA-61BE-4233-A4B9-4188AB2D3A53}" parentId="{A96A20BA-77DE-43DC-A830-DE402D78883B}">
    <text>HRM OK</text>
  </threadedComment>
  <threadedComment ref="I119" dT="2024-06-03T05:49:19.83" personId="{C20833D7-5DE2-4E82-B429-63A06E6D1EA0}" id="{9694591C-B5C1-4180-8859-73E447DE77A3}">
    <text>1JC HRM OK</text>
  </threadedComment>
  <threadedComment ref="M119" dT="2024-06-06T06:29:16.37" personId="{C20833D7-5DE2-4E82-B429-63A06E6D1EA0}" id="{84CD7A54-F88B-49CC-A29B-A5376A47FA14}">
    <text>1 JC HRM OK</text>
  </threadedComment>
  <threadedComment ref="Q119" dT="2024-06-10T11:22:56.66" personId="{C20833D7-5DE2-4E82-B429-63A06E6D1EA0}" id="{BCCB3578-8472-49D2-A31E-6B81831FFE16}">
    <text>1 JC HRM OK</text>
  </threadedComment>
  <threadedComment ref="X119" dT="2024-05-24T06:51:08.35" personId="{1D4E5FD9-AD70-4D51-9D0D-3307C388B641}" id="{B6CFC94B-561D-4DEE-939E-8AF14E235B4B}">
    <text>Mission jury d'examen</text>
  </threadedComment>
  <threadedComment ref="Y119" dT="2024-06-19T11:43:48.69" personId="{C20833D7-5DE2-4E82-B429-63A06E6D1EA0}" id="{061FAD6D-A70D-47ED-A780-45A523B69ACD}">
    <text>Régul 1.00 Réc à 10:30 HRM OK</text>
  </threadedComment>
  <threadedComment ref="Z119" dT="2024-06-19T11:44:34.77" personId="{C20833D7-5DE2-4E82-B429-63A06E6D1EA0}" id="{AF2F0452-4DCC-4381-8847-1FCDFAB81E58}">
    <text>2 JC HRM OK</text>
  </threadedComment>
  <threadedComment ref="AD119" dT="2024-05-24T06:51:08.35" personId="{1D4E5FD9-AD70-4D51-9D0D-3307C388B641}" id="{7A25EFFF-253F-4452-B8D2-5A7E5356BC16}">
    <text>Mission jury d'examen</text>
  </threadedComment>
  <threadedComment ref="AE119" dT="2024-05-24T06:51:08.35" personId="{1D4E5FD9-AD70-4D51-9D0D-3307C388B641}" id="{E5548E1E-8B1E-41C8-B5FF-2E54059B9741}">
    <text>Mission jury d'examen</text>
  </threadedComment>
  <threadedComment ref="AF119" dT="2024-06-19T11:44:34.77" personId="{C20833D7-5DE2-4E82-B429-63A06E6D1EA0}" id="{A9F6D974-B9CA-44B5-8893-28431595C8D3}">
    <text>2 JC HRM OK</text>
  </threadedComment>
  <threadedComment ref="AH120" dT="2024-07-01T06:43:41.83" personId="{C20833D7-5DE2-4E82-B429-63A06E6D1EA0}" id="{8D568779-3A2C-4F72-935B-9520CA9F6EA1}">
    <text>1.50 Réc à 14:30 HRM OK</text>
  </threadedComment>
  <threadedComment ref="P121" dT="2024-06-10T07:00:15.56" personId="{C20833D7-5DE2-4E82-B429-63A06E6D1EA0}" id="{0D9EAEC9-A151-47BA-A055-08D06912490F}">
    <text>Reprise en Force</text>
  </threadedComment>
  <threadedComment ref="T121" dT="2024-06-12T11:57:42.38" personId="{1D4E5FD9-AD70-4D51-9D0D-3307C388B641}" id="{EF967521-69CB-4D7D-B74A-278B8B23A73D}">
    <text>HRM OK</text>
  </threadedComment>
  <threadedComment ref="Z121" dT="2024-06-19T11:49:27.69" personId="{C20833D7-5DE2-4E82-B429-63A06E6D1EA0}" id="{01DB5009-3A57-4732-865F-46B52675F86D}">
    <text>7.60 Réc HRM OK</text>
  </threadedComment>
  <threadedComment ref="AA121" dT="2024-06-19T11:49:38.84" personId="{C20833D7-5DE2-4E82-B429-63A06E6D1EA0}" id="{0B539377-37C2-4EBA-8574-300571F5B27F}">
    <text>2 JC HRM OK</text>
  </threadedComment>
  <threadedComment ref="AE121" dT="2024-06-19T11:49:08.17" personId="{C20833D7-5DE2-4E82-B429-63A06E6D1EA0}" id="{E797CACC-BB84-40E0-A8DC-8743D9320946}">
    <text>VS de 07:30 à 12:00 HRM Ok
Doc NOK</text>
  </threadedComment>
  <threadedComment ref="AF121" dT="2024-06-19T11:50:05.59" personId="{C20833D7-5DE2-4E82-B429-63A06E6D1EA0}" id="{C931A146-1F25-4B1A-817F-FB8B877E24CE}">
    <text>3 JC HRM OK</text>
  </threadedComment>
  <threadedComment ref="I125" dT="2024-06-03T06:42:57.62" personId="{C20833D7-5DE2-4E82-B429-63A06E6D1EA0}" id="{D80EBB53-3585-41B6-B342-1C90E8DFDAEA}">
    <text>Grève</text>
  </threadedComment>
  <threadedComment ref="T125" dT="2024-06-10T11:25:19.19" personId="{C20833D7-5DE2-4E82-B429-63A06E6D1EA0}" id="{A9B2A3D2-28B6-48EC-AE52-F1A8D33F72F8}">
    <text>3.00 Réc à 07:00 HRM OK</text>
  </threadedComment>
  <threadedComment ref="AA125" dT="2024-06-12T06:59:26.08" personId="{1D4E5FD9-AD70-4D51-9D0D-3307C388B641}" id="{82406F84-528C-4956-8A1B-8C275B8E3AF7}">
    <text>DS HRM OK + DOC OK</text>
  </threadedComment>
  <threadedComment ref="AG125" dT="2024-06-27T05:47:11.38" personId="{C20833D7-5DE2-4E82-B429-63A06E6D1EA0}" id="{D906D83B-D661-488D-BD4B-50E4B50AC4E7}">
    <text>7.60 Réc HRM OK</text>
  </threadedComment>
  <threadedComment ref="M126" dT="2024-06-07T11:06:29.09" personId="{C20833D7-5DE2-4E82-B429-63A06E6D1EA0}" id="{6DACBBEA-DA43-497C-B8EE-D41E6CD861DF}">
    <text>1.50 Réc à 14:00 HRM OK</text>
  </threadedComment>
  <threadedComment ref="I127" dT="2024-06-03T06:42:57.62" personId="{C20833D7-5DE2-4E82-B429-63A06E6D1EA0}" id="{47D82CE3-18E2-49ED-BD94-1DD450BA330B}">
    <text>Grève</text>
  </threadedComment>
  <threadedComment ref="X127" dT="2024-06-12T07:00:04.09" personId="{1D4E5FD9-AD70-4D51-9D0D-3307C388B641}" id="{DD63CCE8-6872-4FC5-B06F-B00466E9531D}">
    <text>1 DS Dept HRM OK</text>
  </threadedComment>
  <threadedComment ref="Z127" dT="2024-06-24T06:56:44.47" personId="{1D4E5FD9-AD70-4D51-9D0D-3307C388B641}" id="{852C32A4-5876-47B8-8C47-B6F5C6605634}">
    <text>1,50 HRM OK à 09:00</text>
  </threadedComment>
  <threadedComment ref="AA127" dT="2024-06-12T06:59:26.08" personId="{1D4E5FD9-AD70-4D51-9D0D-3307C388B641}" id="{3C1FDEF6-AD01-4CD2-ACBD-10455538E1DB}">
    <text>DS HRM OK + DOC OK</text>
  </threadedComment>
  <threadedComment ref="AF127" dT="2024-06-24T11:42:47.79" personId="{1D4E5FD9-AD70-4D51-9D0D-3307C388B641}" id="{8154A191-1B7B-4BE0-99C1-DFB4C3CFD134}">
    <text>1 DS Dept HRM OK</text>
  </threadedComment>
  <threadedComment ref="AG127" dT="2024-06-24T11:43:00.05" personId="{1D4E5FD9-AD70-4D51-9D0D-3307C388B641}" id="{32E95F4D-9249-49B7-A149-470C5501D54C}">
    <text>1 JC HRM OK</text>
  </threadedComment>
  <threadedComment ref="J128" dT="2024-06-04T06:26:01.07" personId="{C20833D7-5DE2-4E82-B429-63A06E6D1EA0}" id="{0096EC20-98A5-44EC-BB34-EDBA9ECBF58E}">
    <text>1/2 Ds Dpt HRM OK</text>
  </threadedComment>
  <threadedComment ref="M128" dT="2024-06-07T06:43:12.21" personId="{1D4E5FD9-AD70-4D51-9D0D-3307C388B641}" id="{2CF5F938-F6A8-4E5A-A3F4-B297B931CBB0}">
    <text>2,00 HRM OK à 14:00</text>
  </threadedComment>
  <threadedComment ref="AD128" dT="2024-06-24T11:42:19.38" personId="{1D4E5FD9-AD70-4D51-9D0D-3307C388B641}" id="{B9093D42-DFB6-4C72-B006-413A04D5DD65}">
    <text>2,00 HRM OK à 14:00</text>
  </threadedComment>
  <threadedComment ref="AE128" dT="2024-06-25T11:20:55.97" personId="{C20833D7-5DE2-4E82-B429-63A06E6D1EA0}" id="{5427FD0B-08E3-4035-B2D2-1C4F3098B98D}">
    <text>1/2 DS Dépt HRM OK</text>
  </threadedComment>
  <threadedComment ref="L129" dT="2024-06-05T06:57:54.42" personId="{C20833D7-5DE2-4E82-B429-63A06E6D1EA0}" id="{E88F6FDE-452B-4274-BE48-BEBBA989F534}">
    <text>4/5 du 10/05/24 HRM OK</text>
  </threadedComment>
  <threadedComment ref="K130" dT="2024-06-05T10:58:05.87" personId="{C20833D7-5DE2-4E82-B429-63A06E6D1EA0}" id="{A60CCB40-9821-4007-8F13-086096556213}">
    <text>3.00 à 13:30 HRM OK</text>
  </threadedComment>
  <threadedComment ref="S130" dT="2024-06-13T11:13:15.52" personId="{C20833D7-5DE2-4E82-B429-63A06E6D1EA0}" id="{12643AA5-AE51-4B19-A1F9-AC139B70CA31}">
    <text>2.00 Réc à 14:30 HRM ??</text>
  </threadedComment>
  <threadedComment ref="S130" dT="2024-06-17T08:47:57.36" personId="{1D4E5FD9-AD70-4D51-9D0D-3307C388B641}" id="{BF952656-840B-4898-838C-95C9DE4F66BB}" parentId="{12643AA5-AE51-4B19-A1F9-AC139B70CA31}">
    <text>HRM OK</text>
  </threadedComment>
  <threadedComment ref="K131" dT="2024-06-05T06:55:02.43" personId="{C20833D7-5DE2-4E82-B429-63A06E6D1EA0}" id="{F75A30E4-8404-41FF-ACC9-1CCEBD13B01F}">
    <text>1.50 Réc à 07:00 HRM OK</text>
  </threadedComment>
  <threadedComment ref="AA131" dT="2024-06-12T06:59:26.08" personId="{1D4E5FD9-AD70-4D51-9D0D-3307C388B641}" id="{71D0DE61-3D0D-48D4-8004-BB73AE5DAC56}">
    <text>DS HRM OK + DOC OK</text>
  </threadedComment>
  <threadedComment ref="AF131" dT="2024-06-25T11:22:50.70" personId="{C20833D7-5DE2-4E82-B429-63A06E6D1EA0}" id="{C07BF885-4CD9-4D90-8D31-455953D82F22}">
    <text>1 JC HRM OK</text>
  </threadedComment>
  <threadedComment ref="AG131" dT="2024-06-04T13:27:11.11" personId="{1D4E5FD9-AD70-4D51-9D0D-3307C388B641}" id="{FD61B9BB-BE4A-42CF-A73B-FC350DD4028D}">
    <text>Marche de 16km inscrit Ok</text>
  </threadedComment>
  <threadedComment ref="M132" dT="2024-06-07T11:07:25.62" personId="{C20833D7-5DE2-4E82-B429-63A06E6D1EA0}" id="{D56FF7DC-FE30-4A68-9C91-75C6A49E885B}">
    <text>1.50 Réc à 14:00 HRM OK</text>
  </threadedComment>
  <threadedComment ref="S133" dT="2024-06-17T08:58:42.38" personId="{1D4E5FD9-AD70-4D51-9D0D-3307C388B641}" id="{3B823DE1-3E55-41B2-8864-98DB303D03AB}">
    <text>2 JC HRM OK</text>
  </threadedComment>
  <threadedComment ref="X133" dT="2024-06-17T11:05:28.38" personId="{C20833D7-5DE2-4E82-B429-63A06E6D1EA0}" id="{D85A5967-FEDE-4E66-83E3-5F6CD8AACF0E}">
    <text>1 JC HRM OK</text>
  </threadedComment>
  <threadedComment ref="Y133" dT="2024-06-19T07:21:37.14" personId="{C20833D7-5DE2-4E82-B429-63A06E6D1EA0}" id="{CBAA17AB-D014-43E7-B4DE-295787823429}">
    <text>1 JC HRM OK</text>
  </threadedComment>
  <threadedComment ref="AA133" dT="2024-06-17T11:05:28.38" personId="{C20833D7-5DE2-4E82-B429-63A06E6D1EA0}" id="{CC91D38C-1F08-4607-9A93-049D80E00B52}">
    <text>1 JC HRM OK</text>
  </threadedComment>
  <threadedComment ref="AG133" dT="2024-06-04T13:27:11.11" personId="{1D4E5FD9-AD70-4D51-9D0D-3307C388B641}" id="{DCE26F5C-855D-4598-AEF7-D765F6C755EB}">
    <text>Marche de 32km inscrit Ok</text>
  </threadedComment>
  <threadedComment ref="L134" dT="2024-06-06T11:13:44.15" personId="{C20833D7-5DE2-4E82-B429-63A06E6D1EA0}" id="{7A3235E5-C8D4-4758-8BDE-E576B11DA9DF}">
    <text>3.00 Réc à 12:30 HRM OK</text>
  </threadedComment>
  <threadedComment ref="M134" dT="2024-06-07T11:09:43.11" personId="{C20833D7-5DE2-4E82-B429-63A06E6D1EA0}" id="{69136727-F5E9-4491-8780-1E1BC039B973}">
    <text>3.00 Réc à 12:30 HRM OK</text>
  </threadedComment>
  <threadedComment ref="Z134" dT="2024-06-20T06:09:48.39" personId="{C20833D7-5DE2-4E82-B429-63A06E6D1EA0}" id="{E8EE2627-C321-4014-83F4-E98B3A20E122}">
    <text>3.00 Réc HRM OK</text>
  </threadedComment>
  <threadedComment ref="AH134" dT="2024-06-28T11:01:21.53" personId="{1D4E5FD9-AD70-4D51-9D0D-3307C388B641}" id="{1993444E-A253-4DD4-BA9E-72A4A2F2F522}">
    <text>0,50 HRM OK à 15:00</text>
  </threadedComment>
  <threadedComment ref="I135" dT="2024-06-03T06:42:57.62" personId="{C20833D7-5DE2-4E82-B429-63A06E6D1EA0}" id="{86ECA19E-040A-45EF-B11E-787EB9538F3F}">
    <text>Grève</text>
  </threadedComment>
  <threadedComment ref="T135" dT="2024-06-10T11:26:38.78" personId="{C20833D7-5DE2-4E82-B429-63A06E6D1EA0}" id="{8F0AECF9-589A-45B2-B685-497F2CD29462}">
    <text>2.50 Réc à 08:00 HRM NOK</text>
  </threadedComment>
  <threadedComment ref="T135" dT="2024-06-10T13:53:55.67" personId="{1D4E5FD9-AD70-4D51-9D0D-3307C388B641}" id="{5EE63244-2ED2-4EDD-8E60-E275509825D7}" parentId="{8F0AECF9-589A-45B2-B685-497F2CD29462}">
    <text>HRM ON à 07:30</text>
  </threadedComment>
  <threadedComment ref="AA135" dT="2024-06-20T11:09:31.12" personId="{C20833D7-5DE2-4E82-B429-63A06E6D1EA0}" id="{64EE8BDE-9760-48E8-B04E-350BC93B570D}">
    <text>1 JC HRM OK</text>
  </threadedComment>
  <threadedComment ref="AE135" dT="2024-06-26T06:03:15.87" personId="{C20833D7-5DE2-4E82-B429-63A06E6D1EA0}" id="{5E04BF66-E722-40BD-BF02-AF1F7ADE132E}">
    <text>VS HRM OK
Doc OK</text>
  </threadedComment>
  <threadedComment ref="AG135" dT="2024-06-04T13:27:11.11" personId="{1D4E5FD9-AD70-4D51-9D0D-3307C388B641}" id="{075C1ECD-BA7E-4EC6-81E1-8F7C45D30CBE}">
    <text>Marche de 32km inscrit Ok</text>
  </threadedComment>
  <threadedComment ref="M136" dT="2024-06-07T11:08:30.09" personId="{C20833D7-5DE2-4E82-B429-63A06E6D1EA0}" id="{7AE47168-D91F-40A9-81E6-DC4116B8C66E}">
    <text>2.00 R2C à 14:00 HRM OK</text>
  </threadedComment>
  <threadedComment ref="AA137" dT="2024-06-20T11:09:31.12" personId="{C20833D7-5DE2-4E82-B429-63A06E6D1EA0}" id="{B3EEC94F-9322-4F28-A255-92495C0D2704}">
    <text>1 JC HRM OK</text>
  </threadedComment>
  <threadedComment ref="AF137" dT="2024-06-24T06:57:24.04" personId="{1D4E5FD9-AD70-4D51-9D0D-3307C388B641}" id="{DA15FEDB-E2CD-49BA-B7F5-4C841D968B3E}">
    <text>1 FC HRM OK</text>
  </threadedComment>
  <threadedComment ref="AH137" dT="2024-05-30T06:28:05.59" personId="{C20833D7-5DE2-4E82-B429-63A06E6D1EA0}" id="{5668C8ED-AA5F-46CA-86F0-745CD4CD1D43}">
    <text>7.60 Réc HRM OK</text>
  </threadedComment>
  <threadedComment ref="M138" dT="2024-06-06T06:33:25.56" personId="{C20833D7-5DE2-4E82-B429-63A06E6D1EA0}" id="{2AB3B185-A5AE-4AF9-910F-A1765348FDDF}">
    <text>3.00 Réc à 12:30 HRM OK</text>
  </threadedComment>
  <threadedComment ref="I139" dT="2024-06-03T06:42:57.62" personId="{C20833D7-5DE2-4E82-B429-63A06E6D1EA0}" id="{47137DC1-A3A5-4B55-8CF8-37DF46E0E90A}">
    <text>Grève</text>
  </threadedComment>
  <threadedComment ref="T139" dT="2024-06-10T11:26:38.78" personId="{C20833D7-5DE2-4E82-B429-63A06E6D1EA0}" id="{1D780C45-FDF4-4AA6-B72A-323E99B5B432}">
    <text>2.50 Réc à 08:00 HRM NOK</text>
  </threadedComment>
  <threadedComment ref="T139" dT="2024-06-10T13:54:04.46" personId="{1D4E5FD9-AD70-4D51-9D0D-3307C388B641}" id="{6070939A-0DE2-450E-B50B-3C0868317CFE}" parentId="{1D780C45-FDF4-4AA6-B72A-323E99B5B432}">
    <text>HRM OK à 07:30</text>
  </threadedComment>
  <threadedComment ref="AA139" dT="2024-06-12T06:59:26.08" personId="{1D4E5FD9-AD70-4D51-9D0D-3307C388B641}" id="{B5D1F572-1AE3-4D7D-AB56-788885FF4FB4}">
    <text>DS HRM OK + DOC NOK</text>
  </threadedComment>
  <threadedComment ref="AA139" dT="2024-07-01T07:18:51.70" personId="{C20833D7-5DE2-4E82-B429-63A06E6D1EA0}" id="{7196B312-7869-4C8B-9587-3DCB312C7DBD}" parentId="{B5D1F572-1AE3-4D7D-AB56-788885FF4FB4}">
    <text>DOC OK</text>
  </threadedComment>
  <threadedComment ref="AD139" dT="2024-06-17T11:08:46.93" personId="{C20833D7-5DE2-4E82-B429-63A06E6D1EA0}" id="{5BBAAD3E-A036-4893-B599-F8C716A26BA0}">
    <text>7.60 Réc HRM OK</text>
  </threadedComment>
  <threadedComment ref="AE139" dT="2024-06-17T11:09:34.49" personId="{C20833D7-5DE2-4E82-B429-63A06E6D1EA0}" id="{E068F2C6-44C1-43C5-98CA-348485F48A04}">
    <text>1 JC HRM OK</text>
  </threadedComment>
  <threadedComment ref="AG139" dT="2024-06-04T13:27:11.11" personId="{1D4E5FD9-AD70-4D51-9D0D-3307C388B641}" id="{C8110C5C-3741-4062-BFBE-3CE9BDFFE7D9}">
    <text>Marche de 32km inscrit Ok</text>
  </threadedComment>
  <threadedComment ref="AH139" dT="2024-06-28T06:15:52.99" personId="{C20833D7-5DE2-4E82-B429-63A06E6D1EA0}" id="{5FBF99A7-DA04-4221-B5BB-C187AF4A0EBB}">
    <text>1 JC HRM OK</text>
  </threadedComment>
  <threadedComment ref="M140" dT="2024-06-07T11:10:27.05" personId="{C20833D7-5DE2-4E82-B429-63A06E6D1EA0}" id="{6E14605F-4B94-44B9-AE77-80B2CEFE6912}">
    <text>2.00 Réc à 14:00 HRM Ok</text>
  </threadedComment>
  <threadedComment ref="AF140" dT="2024-06-26T06:00:34.86" personId="{C20833D7-5DE2-4E82-B429-63A06E6D1EA0}" id="{261BD576-A675-4ADF-A1C4-EB27A7F00F86}">
    <text>1/2 JC HRM OK</text>
  </threadedComment>
  <threadedComment ref="M143" dT="2024-06-07T06:45:36.62" personId="{1D4E5FD9-AD70-4D51-9D0D-3307C388B641}" id="{996E4EEF-9AAF-4893-83AD-2956E1CF056C}">
    <text>1,00 HRM OK à 07:00</text>
  </threadedComment>
  <threadedComment ref="P143" dT="2024-06-10T06:43:36.44" personId="{C20833D7-5DE2-4E82-B429-63A06E6D1EA0}" id="{C7FCA570-B320-467F-8D44-27E844423E9D}">
    <text>0.50 Réc à 07:00 HRM OK</text>
  </threadedComment>
  <threadedComment ref="W143" dT="2024-06-17T06:05:02.30" personId="{C20833D7-5DE2-4E82-B429-63A06E6D1EA0}" id="{C14C3E2B-B942-4ACD-90CC-718170171FB4}">
    <text>0.50 Réc à  07:00 HRM OK</text>
  </threadedComment>
  <threadedComment ref="X143" dT="2024-06-18T06:39:31.21" personId="{1D4E5FD9-AD70-4D51-9D0D-3307C388B641}" id="{011D2DAE-9F9C-4533-B0BA-FAA4D83B1737}">
    <text>Mission Peutie</text>
  </threadedComment>
  <threadedComment ref="AA143" dT="2024-06-21T06:26:07.83" personId="{1D4E5FD9-AD70-4D51-9D0D-3307C388B641}" id="{2B7A71C2-7614-4834-A842-30EAFF89338A}">
    <text>0,75 HRM OK à 07:00</text>
  </threadedComment>
  <threadedComment ref="AE143" dT="2024-06-21T11:40:15.85" personId="{1D4E5FD9-AD70-4D51-9D0D-3307C388B641}" id="{5660B22A-3295-4C4D-BEAB-44BD2A28AD1B}">
    <text>2 DS Dept HRM OK</text>
  </threadedComment>
  <threadedComment ref="J144" dT="2024-06-04T06:12:26.79" personId="{C20833D7-5DE2-4E82-B429-63A06E6D1EA0}" id="{ED1CE0DC-B4B7-437C-ACCA-DC86C47F619C}">
    <text>2.00 Réc à 13:30 HRM OK</text>
  </threadedComment>
  <threadedComment ref="S144" dT="2024-06-11T06:35:10.25" personId="{C20833D7-5DE2-4E82-B429-63A06E6D1EA0}" id="{A6F14EBB-7256-47CB-A9E3-735A92A1E7B1}">
    <text>1/2 JC HRM OK</text>
  </threadedComment>
  <threadedComment ref="AD144" dT="2024-06-24T07:03:25.38" personId="{1D4E5FD9-AD70-4D51-9D0D-3307C388B641}" id="{1258B200-8B1B-4A68-85BF-E65F75C25D28}">
    <text>2,50 HRM OK à 13:00</text>
  </threadedComment>
  <threadedComment ref="K145" dT="2024-04-09T06:50:48.51" personId="{C20833D7-5DE2-4E82-B429-63A06E6D1EA0}" id="{9F19FA3B-9EE0-4A31-9A86-9D9D76B40E49}">
    <text>1 JC HRM OK</text>
  </threadedComment>
  <threadedComment ref="R145" dT="2024-04-09T06:50:48.51" personId="{C20833D7-5DE2-4E82-B429-63A06E6D1EA0}" id="{19BDA917-FDBD-4AB2-A81F-53D332ABF193}">
    <text>1 JC HRM OK</text>
  </threadedComment>
  <threadedComment ref="S145" dT="2024-06-03T06:48:26.04" personId="{C20833D7-5DE2-4E82-B429-63A06E6D1EA0}" id="{D57D4A81-2A00-4541-9731-1197DE54602B}">
    <text>15.20 Réc HRM OK</text>
  </threadedComment>
  <threadedComment ref="X145" dT="2024-06-18T06:39:31.21" personId="{1D4E5FD9-AD70-4D51-9D0D-3307C388B641}" id="{4C87EBF4-0C32-45D9-ABEF-57F5C69AC8BC}">
    <text>Mission Peutie</text>
  </threadedComment>
  <threadedComment ref="Y145" dT="2024-04-09T06:50:48.51" personId="{C20833D7-5DE2-4E82-B429-63A06E6D1EA0}" id="{80506BA7-0041-4F9D-929E-BCACB7E884FC}">
    <text>1 JC HRM OK</text>
  </threadedComment>
  <threadedComment ref="AF145" dT="2024-04-09T06:50:48.51" personId="{C20833D7-5DE2-4E82-B429-63A06E6D1EA0}" id="{863DC2AC-85DB-4F01-B476-A371B7BA75C8}">
    <text>1 JC HRM OK</text>
  </threadedComment>
  <threadedComment ref="AH145" dT="2024-06-17T06:06:39.86" personId="{C20833D7-5DE2-4E82-B429-63A06E6D1EA0}" id="{E71FD829-44E8-4557-97C6-B22E91207D8C}">
    <text>7.60 Réc HRM OK</text>
  </threadedComment>
  <threadedComment ref="M146" dT="2024-06-07T06:45:46.48" personId="{1D4E5FD9-AD70-4D51-9D0D-3307C388B641}" id="{9B002EFE-4C5A-4E24-8034-A3EE3B802F3F}">
    <text>0,50 HRM OK à 15:00</text>
  </threadedComment>
  <threadedComment ref="AE146" dT="2024-06-24T07:02:40.10" personId="{1D4E5FD9-AD70-4D51-9D0D-3307C388B641}" id="{E62FDB21-9776-4E84-8E88-DC25D26BA87C}">
    <text>4,00 HRM OK à 11:00</text>
  </threadedComment>
  <threadedComment ref="I149" dT="2024-06-03T06:46:24.82" personId="{C20833D7-5DE2-4E82-B429-63A06E6D1EA0}" id="{2FDC37E9-0694-4B56-A134-F88901490E02}">
    <text>0.50 Réc à 11:30 HRM OK</text>
  </threadedComment>
  <threadedComment ref="J149" dT="2024-06-04T06:11:35.10" personId="{C20833D7-5DE2-4E82-B429-63A06E6D1EA0}" id="{46A62B4B-1ED9-4F20-BE23-AF86062CA8BE}">
    <text>0.50 Réc à 11:30 HRM OK</text>
  </threadedComment>
  <threadedComment ref="K149" dT="2024-06-05T06:58:53.60" personId="{C20833D7-5DE2-4E82-B429-63A06E6D1EA0}" id="{8D059030-CB0B-4D6F-A850-5ADA2D7B5A08}">
    <text>0.50 Réc à 11:30 HRM OKI</text>
  </threadedComment>
  <threadedComment ref="L149" dT="2024-06-06T06:36:45.16" personId="{C20833D7-5DE2-4E82-B429-63A06E6D1EA0}" id="{FDAED34A-998C-4316-88E5-7EB724F921E6}">
    <text>0.50 Réc à 11:30 HRM OK</text>
  </threadedComment>
  <threadedComment ref="M149" dT="2024-06-07T06:45:18.04" personId="{1D4E5FD9-AD70-4D51-9D0D-3307C388B641}" id="{40922456-D8FA-40EA-8C25-CEF7B7341793}">
    <text>1,00 HRM OK à 10:00</text>
  </threadedComment>
  <threadedComment ref="P149" dT="2024-06-03T06:47:05.87" personId="{C20833D7-5DE2-4E82-B429-63A06E6D1EA0}" id="{D448C781-82D6-431C-9CDE-152A9E483501}">
    <text>1 JC HRM OK</text>
  </threadedComment>
  <threadedComment ref="Q149" dT="2024-06-11T06:35:51.23" personId="{C20833D7-5DE2-4E82-B429-63A06E6D1EA0}" id="{9DE7E1D5-FCC4-4E82-92D1-F6D42FAFF23D}">
    <text>1 JC HRM OK</text>
  </threadedComment>
  <threadedComment ref="R149" dT="2024-06-12T07:01:30.04" personId="{1D4E5FD9-AD70-4D51-9D0D-3307C388B641}" id="{0526890F-063D-470E-9777-BBDA54E4BB38}">
    <text>1 JC HRM OK</text>
  </threadedComment>
  <threadedComment ref="S149" dT="2024-06-13T06:06:59.69" personId="{C20833D7-5DE2-4E82-B429-63A06E6D1EA0}" id="{F8AE616F-9DBE-4925-ADFC-9AE73C297BC4}">
    <text>0.50 Réc à 11:30 HRM NOK</text>
  </threadedComment>
  <threadedComment ref="S149" dT="2024-06-14T05:58:25.93" personId="{1D4E5FD9-AD70-4D51-9D0D-3307C388B641}" id="{37312F81-593B-438D-B81C-80CED2002679}" parentId="{F8AE616F-9DBE-4925-ADFC-9AE73C297BC4}">
    <text>HRM OK</text>
  </threadedComment>
  <threadedComment ref="T149" dT="2024-06-14T05:57:53.69" personId="{1D4E5FD9-AD70-4D51-9D0D-3307C388B641}" id="{F8CBA262-C997-41AC-8724-8D9ED7ABE7F8}">
    <text>1 JC HRM OK</text>
  </threadedComment>
  <threadedComment ref="W149" dT="2024-06-17T06:05:50.66" personId="{C20833D7-5DE2-4E82-B429-63A06E6D1EA0}" id="{E44A1E68-14FE-4430-BF80-2148A6E425E7}">
    <text>0.50 Réc à 11:30 HRM OK</text>
  </threadedComment>
  <threadedComment ref="X149" dT="2024-06-18T06:39:46.91" personId="{1D4E5FD9-AD70-4D51-9D0D-3307C388B641}" id="{8713EEDF-F9B9-4DBC-B593-6C33B2F21CB5}">
    <text>0,50 HRM OK à 11:30</text>
  </threadedComment>
  <threadedComment ref="Y149" dT="2024-06-19T07:23:30.67" personId="{C20833D7-5DE2-4E82-B429-63A06E6D1EA0}" id="{4286C9A7-D6A0-445C-90AB-A74759288B91}">
    <text>0.50 Réc à 141:30 HRM OK</text>
  </threadedComment>
  <threadedComment ref="Z149" dT="2024-06-20T06:12:44.20" personId="{C20833D7-5DE2-4E82-B429-63A06E6D1EA0}" id="{E50F88AE-B0B0-4424-9662-D79D3987EF19}">
    <text>0.50 Réc à 11:30 HRM OK</text>
  </threadedComment>
  <threadedComment ref="AA149" dT="2024-06-21T06:26:24.59" personId="{1D4E5FD9-AD70-4D51-9D0D-3307C388B641}" id="{5EB5A322-5678-47EB-A781-9876F2BE25D7}">
    <text>0,50 HRM OK à 11:30</text>
  </threadedComment>
  <threadedComment ref="AE149" dT="2024-06-25T11:25:47.52" personId="{C20833D7-5DE2-4E82-B429-63A06E6D1EA0}" id="{2188D312-A939-4C45-8B06-7F8970070732}">
    <text>0.50 Réc à11:30 HRM OK</text>
  </threadedComment>
  <threadedComment ref="AG149" dT="2024-06-27T05:58:09.22" personId="{C20833D7-5DE2-4E82-B429-63A06E6D1EA0}" id="{C91F5EC6-7A36-4CA6-9B13-A97698E1EDAB}">
    <text>0.50 Réc à 07:00 HRM OK</text>
  </threadedComment>
  <threadedComment ref="M150" dT="2024-06-07T06:45:25.88" personId="{1D4E5FD9-AD70-4D51-9D0D-3307C388B641}" id="{44A0FDE4-3242-4E95-B1D9-8BCC07720D0A}">
    <text>1/2 JC HRM OK</text>
  </threadedComment>
  <threadedComment ref="AF150" dT="2024-06-26T05:52:18.50" personId="{C20833D7-5DE2-4E82-B429-63A06E6D1EA0}" id="{CC116F62-C805-44EB-8FD0-BE36B624131F}">
    <text>1.00 Réc à 14:30 HRM OK</text>
  </threadedComment>
  <threadedComment ref="P153" dT="2024-06-10T11:30:45.53" personId="{C20833D7-5DE2-4E82-B429-63A06E6D1EA0}" id="{3EBC6957-9970-4972-AB3F-F95152C179C7}">
    <text>1/2 JC HRM OK</text>
  </threadedComment>
  <threadedComment ref="AF153" dT="2024-06-26T05:53:43.80" personId="{C20833D7-5DE2-4E82-B429-63A06E6D1EA0}" id="{CF932DA3-C678-46CB-895D-D072DA74019E}">
    <text>1.00 Réc à 11:00 HRM OK</text>
  </threadedComment>
  <threadedComment ref="J154" dT="2024-06-04T11:16:14.32" personId="{1D4E5FD9-AD70-4D51-9D0D-3307C388B641}" id="{299D62C5-F2EA-4453-92F1-16B0D1B6C9FA}">
    <text>1/2 JC HRM OK</text>
  </threadedComment>
  <threadedComment ref="X154" dT="2024-06-18T06:40:00.78" personId="{1D4E5FD9-AD70-4D51-9D0D-3307C388B641}" id="{6BB90D80-86BF-4E39-B3CD-50BF29BE8F9D}">
    <text>2,50 HRM OK à 13:00</text>
  </threadedComment>
  <threadedComment ref="AG154" dT="2024-06-27T11:21:24.19" personId="{C20833D7-5DE2-4E82-B429-63A06E6D1EA0}" id="{01AF690A-8895-43BC-AFC4-76A10CF7B5BA}">
    <text>1.00 Réc à 14:00 HRM OK</text>
  </threadedComment>
  <threadedComment ref="M159" dT="2024-06-06T06:40:54.93" personId="{C20833D7-5DE2-4E82-B429-63A06E6D1EA0}" id="{237C0444-F364-4459-BC7B-C6ABC40A3095}">
    <text>1 JC HRM OK</text>
  </threadedComment>
  <threadedComment ref="AD159" dT="2024-06-13T06:01:40.67" personId="{C20833D7-5DE2-4E82-B429-63A06E6D1EA0}" id="{7C4F9DD8-106D-472C-B15C-7E88693FA1D4}">
    <text>2 PVE HRM NOK</text>
  </threadedComment>
  <threadedComment ref="AD159" dT="2024-06-17T09:02:13.20" personId="{1D4E5FD9-AD70-4D51-9D0D-3307C388B641}" id="{89EC909B-D80C-4E44-93D0-740C6F51416C}" parentId="{7C4F9DD8-106D-472C-B15C-7E88693FA1D4}">
    <text>HRM OK</text>
  </threadedComment>
  <threadedComment ref="AA160" dT="2024-06-21T12:34:11.10" personId="{1D4E5FD9-AD70-4D51-9D0D-3307C388B641}" id="{1DB04381-DE3F-43C3-B8B3-3EAB6CEBE52C}">
    <text>3,00 HRM OK à 12:30</text>
  </threadedComment>
  <threadedComment ref="J162" dT="2024-06-04T11:08:21.34" personId="{1D4E5FD9-AD70-4D51-9D0D-3307C388B641}" id="{C78775AE-CAC4-4A30-93E4-A1DE653D94AC}">
    <text>1,00 HRM OK à 14:30</text>
  </threadedComment>
  <threadedComment ref="M162" dT="2024-06-07T07:09:12.34" personId="{1D4E5FD9-AD70-4D51-9D0D-3307C388B641}" id="{D17AA881-AC47-4EAB-BE11-26222E38C1BA}">
    <text>2,00 HRM OK à 13:30</text>
  </threadedComment>
  <threadedComment ref="S162" dT="2024-06-13T06:01:02.78" personId="{C20833D7-5DE2-4E82-B429-63A06E6D1EA0}" id="{A41CFA50-74CC-4621-A9AE-52CFB808F0CA}">
    <text>1/2 JC HRM NOK</text>
  </threadedComment>
  <threadedComment ref="S162" dT="2024-06-17T08:59:44.35" personId="{1D4E5FD9-AD70-4D51-9D0D-3307C388B641}" id="{CAE1124A-96C3-42D3-A68B-0E00588A8853}" parentId="{A41CFA50-74CC-4621-A9AE-52CFB808F0CA}">
    <text>HRM OK</text>
  </threadedComment>
  <threadedComment ref="AE162" dT="2024-06-25T10:44:41.63" personId="{C20833D7-5DE2-4E82-B429-63A06E6D1EA0}" id="{DCF5BA6C-261E-49CF-AAD5-703A51BFD4CF}">
    <text>2.00 Réc à 13:30 HRM OK</text>
  </threadedComment>
  <threadedComment ref="K163" dT="2024-06-05T09:25:07.95" personId="{C20833D7-5DE2-4E82-B429-63A06E6D1EA0}" id="{81AEE4F3-B66E-46C9-874D-090244D01B4A}">
    <text>0.501 Réc à v15:30 HRM OK</text>
  </threadedComment>
  <threadedComment ref="L163" dT="2024-06-04T06:15:46.91" personId="{C20833D7-5DE2-4E82-B429-63A06E6D1EA0}" id="{03CA4F0D-A777-4BF7-AE2D-1AF8FDFF57E5}">
    <text>2 JC HRM Ok</text>
  </threadedComment>
  <threadedComment ref="R163" dT="2024-06-11T06:37:36.00" personId="{C20833D7-5DE2-4E82-B429-63A06E6D1EA0}" id="{F0DFD4B1-53F8-4076-84E9-34CBF89A702E}">
    <text>1 JC HRM OK</text>
  </threadedComment>
  <threadedComment ref="Z163" dT="2024-06-17T06:09:19.57" personId="{C20833D7-5DE2-4E82-B429-63A06E6D1EA0}" id="{293AF11F-983B-4DC0-9E1B-96548DF87719}">
    <text>2 JC HRM OK</text>
  </threadedComment>
  <threadedComment ref="AG163" dT="2024-06-17T06:09:19.57" personId="{C20833D7-5DE2-4E82-B429-63A06E6D1EA0}" id="{AA011F3E-B701-408A-9C42-2D53643C41C2}">
    <text>2 JC HRM OK</text>
  </threadedComment>
  <threadedComment ref="I164" dT="2024-06-03T06:50:23.63" personId="{C20833D7-5DE2-4E82-B429-63A06E6D1EA0}" id="{1DE611C1-F8CE-4502-858C-ED2006A44E75}">
    <text>0.50 Réc à15:30 HRM NOK</text>
  </threadedComment>
  <threadedComment ref="I164" dT="2024-06-03T10:21:10.78" personId="{1D4E5FD9-AD70-4D51-9D0D-3307C388B641}" id="{AC228B95-ECD0-4C89-AF63-6309B2C8C72D}" parentId="{1DE611C1-F8CE-4502-858C-ED2006A44E75}">
    <text>HRM OK</text>
  </threadedComment>
  <threadedComment ref="P164" dT="2024-06-10T06:04:52.67" personId="{C20833D7-5DE2-4E82-B429-63A06E6D1EA0}" id="{C4F12DD0-7ACC-4EF5-BB53-77E32CA9910C}">
    <text>1/2 JC HRM NOK</text>
  </threadedComment>
  <threadedComment ref="P164" dT="2024-06-10T13:47:38.16" personId="{1D4E5FD9-AD70-4D51-9D0D-3307C388B641}" id="{81BB0B9D-FB36-4B93-87F3-60B627EEE0A4}" parentId="{C4F12DD0-7ACC-4EF5-BB53-77E32CA9910C}">
    <text>HRM OK</text>
  </threadedComment>
  <threadedComment ref="T164" dT="2024-06-17T09:01:06.43" personId="{1D4E5FD9-AD70-4D51-9D0D-3307C388B641}" id="{B69AF7BB-2AFF-48B1-AFF1-D61546D0824D}">
    <text>0,50 HRM OK à 15:30</text>
  </threadedComment>
  <threadedComment ref="W164" dT="2024-06-17T09:01:36.17" personId="{1D4E5FD9-AD70-4D51-9D0D-3307C388B641}" id="{1410BE5E-0FCB-44F6-82F7-8829050742D2}">
    <text>0,50 HRM OK à 15:30</text>
  </threadedComment>
  <threadedComment ref="X164" dT="2024-06-18T06:42:20.70" personId="{1D4E5FD9-AD70-4D51-9D0D-3307C388B641}" id="{0CC4284A-FF86-4CC0-B53D-BEBED717285A}">
    <text>0,50 HRM OK à 15:00</text>
  </threadedComment>
  <threadedComment ref="AD164" dT="2024-06-24T07:25:29.74" personId="{1D4E5FD9-AD70-4D51-9D0D-3307C388B641}" id="{589D18E3-3A6B-4DA6-B109-B70226128981}">
    <text>1/2 JC HRM OK</text>
  </threadedComment>
  <threadedComment ref="AE164" dT="2024-06-25T11:36:54.38" personId="{C20833D7-5DE2-4E82-B429-63A06E6D1EA0}" id="{7BFFBD25-0FBE-48AE-8365-3F9D55A5CFDF}">
    <text xml:space="preserve">2.50 Réc HRM OK
</text>
  </threadedComment>
  <threadedComment ref="W169" dT="2024-06-17T06:00:01.52" personId="{C20833D7-5DE2-4E82-B429-63A06E6D1EA0}" id="{C01BCEA3-55B1-49A4-89BA-FF41BA8DAE21}">
    <text>3 JC HRM OK</text>
  </threadedComment>
  <threadedComment ref="K170" dT="2024-06-05T10:40:47.68" personId="{C20833D7-5DE2-4E82-B429-63A06E6D1EA0}" id="{D81214B0-54ED-4EA4-9D4B-2C9C677BF2AA}">
    <text>1/2 JC HRM OK</text>
  </threadedComment>
  <threadedComment ref="P171" dT="2024-06-10T06:08:17.69" personId="{C20833D7-5DE2-4E82-B429-63A06E6D1EA0}" id="{334417F2-3166-4FD1-A2E1-975847C43F81}">
    <text>7.60 Réc HRM OK</text>
  </threadedComment>
  <threadedComment ref="Y171" dT="2024-06-17T10:34:46.19" personId="{1D4E5FD9-AD70-4D51-9D0D-3307C388B641}" id="{1CFE0F5A-7913-4C26-A9A9-D707501CAB33}">
    <text>1 JC HRM OK</text>
  </threadedComment>
  <threadedComment ref="AA171" dT="2024-06-24T12:51:04.82" personId="{1D4E5FD9-AD70-4D51-9D0D-3307C388B641}" id="{039C0DB5-F5B1-4CF8-BE55-5ACF2095B29D}">
    <text>DS HRM + DOC OK</text>
  </threadedComment>
  <threadedComment ref="AD171" dT="2024-06-24T07:05:07.36" personId="{1D4E5FD9-AD70-4D51-9D0D-3307C388B641}" id="{6383F3A2-24C4-4929-9E20-C14922A16F50}">
    <text>1 JC HRM OK</text>
  </threadedComment>
  <threadedComment ref="T173" dT="2024-06-14T06:01:50.03" personId="{1D4E5FD9-AD70-4D51-9D0D-3307C388B641}" id="{E8210DFD-5966-4002-AC53-D2CF6917BE1D}">
    <text>1  JC HRM OK</text>
  </threadedComment>
  <threadedComment ref="X173" dT="2024-06-17T10:34:46.19" personId="{1D4E5FD9-AD70-4D51-9D0D-3307C388B641}" id="{A96E391A-B88D-4A9D-98E0-C58E9483554B}">
    <text>1 JC HRM OK</text>
  </threadedComment>
  <threadedComment ref="Y173" dT="2024-06-17T10:34:46.19" personId="{1D4E5FD9-AD70-4D51-9D0D-3307C388B641}" id="{94078836-9A70-4D82-B254-D64581A2811E}">
    <text>1 JC HRM OK</text>
  </threadedComment>
  <threadedComment ref="Z173" dT="2024-06-17T10:34:46.19" personId="{1D4E5FD9-AD70-4D51-9D0D-3307C388B641}" id="{5FA7EC03-CFDA-4832-A696-3B31D52CC595}">
    <text>1 JC HRM OK</text>
  </threadedComment>
  <threadedComment ref="AA173" dT="2024-06-17T10:34:46.19" personId="{1D4E5FD9-AD70-4D51-9D0D-3307C388B641}" id="{C06B292E-E7B8-4F81-BEA1-24CA18B44334}">
    <text>1 JC HRM OK</text>
  </threadedComment>
  <threadedComment ref="AD173" dT="2024-06-17T10:34:46.19" personId="{1D4E5FD9-AD70-4D51-9D0D-3307C388B641}" id="{55E1F0CF-D45C-4CDE-99AD-3A3222998932}">
    <text>1 JC HRM OK</text>
  </threadedComment>
  <threadedComment ref="AE173" dT="2024-06-17T10:36:18.74" personId="{1D4E5FD9-AD70-4D51-9D0D-3307C388B641}" id="{5E4F570F-2ADC-4A8B-BF81-47682F800E70}">
    <text>3 DS Dept HRM OK</text>
  </threadedComment>
  <threadedComment ref="AH173" dT="2024-06-17T10:37:03.14" personId="{1D4E5FD9-AD70-4D51-9D0D-3307C388B641}" id="{BA24ED66-3A04-4E7C-BDAE-49AF5516292F}">
    <text>5,00 HRM OK à 07:00</text>
  </threadedComment>
  <threadedComment ref="K174" dT="2024-06-05T10:40:47.68" personId="{C20833D7-5DE2-4E82-B429-63A06E6D1EA0}" id="{BDE7A423-3902-461F-8745-6194FD4F0D5E}">
    <text>1/2 JC HRM OK</text>
  </threadedComment>
  <threadedComment ref="L174" dT="2024-06-06T11:18:15.46" personId="{C20833D7-5DE2-4E82-B429-63A06E6D1EA0}" id="{12C23F79-8DBF-4073-9AAC-B15365363E73}">
    <text>1/2JC HRM OK</text>
  </threadedComment>
  <threadedComment ref="M174" dT="2024-06-07T10:42:46.48" personId="{C20833D7-5DE2-4E82-B429-63A06E6D1EA0}" id="{8361EDFA-BFFD-4845-B4C5-F4F0ECA32321}">
    <text>1/2 JC HRM OK</text>
  </threadedComment>
  <threadedComment ref="P174" dT="2024-06-10T10:46:18.39" personId="{C20833D7-5DE2-4E82-B429-63A06E6D1EA0}" id="{7EDA3F79-B110-4F83-BBD4-A5FD188BE4B2}">
    <text>3.00 Réc HRM OK</text>
  </threadedComment>
  <threadedComment ref="R174" dT="2024-06-12T11:59:49.48" personId="{1D4E5FD9-AD70-4D51-9D0D-3307C388B641}" id="{9CDCF03E-3125-4B01-B263-AA4CF14317CF}">
    <text>1/2 JC HRM OK</text>
  </threadedComment>
  <threadedComment ref="S174" dT="2024-06-13T11:49:03.33" personId="{C20833D7-5DE2-4E82-B429-63A06E6D1EA0}" id="{0FE02EB7-FFFD-4B00-BA79-EC94E66C3F15}">
    <text>1/2 JC HRM??</text>
  </threadedComment>
  <threadedComment ref="W174" dT="2024-06-17T10:34:15.61" personId="{1D4E5FD9-AD70-4D51-9D0D-3307C388B641}" id="{18395674-A8AE-4DA5-A47B-5DB92ED398F5}">
    <text>1/2 JC HRM OK</text>
  </threadedComment>
  <threadedComment ref="M175" dT="2024-05-15T10:41:33.98" personId="{1D4E5FD9-AD70-4D51-9D0D-3307C388B641}" id="{AC755F12-E04E-4010-B371-E0306EFD6B66}">
    <text>1 PVE HRM OK</text>
  </threadedComment>
  <threadedComment ref="P175" dT="2024-05-15T10:41:33.98" personId="{1D4E5FD9-AD70-4D51-9D0D-3307C388B641}" id="{D7241B2D-9EC0-4DF1-8424-40AC0EA1C3C8}">
    <text>7,60 HRM OK</text>
  </threadedComment>
  <threadedComment ref="Q175" dT="2024-05-15T10:41:33.98" personId="{1D4E5FD9-AD70-4D51-9D0D-3307C388B641}" id="{05829D5F-B7BE-4A32-B292-85D36F76D638}">
    <text>4 JC HRM OK</text>
  </threadedComment>
  <threadedComment ref="Z175" dT="2024-06-20T06:15:49.23" personId="{C20833D7-5DE2-4E82-B429-63A06E6D1EA0}" id="{00E59B73-4524-44F0-8406-32F3905FE8FC}">
    <text>1 PVE HRM OK</text>
  </threadedComment>
  <threadedComment ref="AA175" dT="2024-06-24T12:51:04.82" personId="{1D4E5FD9-AD70-4D51-9D0D-3307C388B641}" id="{C87BB264-52FD-45F7-A991-52F356E189B8}">
    <text>DS HRM + DOC OK</text>
  </threadedComment>
  <threadedComment ref="AD175" dT="2024-06-20T06:15:49.23" personId="{C20833D7-5DE2-4E82-B429-63A06E6D1EA0}" id="{DE5510B2-13EC-4F38-99DD-E6F710CC55C1}">
    <text>1 PVE HRM OK</text>
  </threadedComment>
  <threadedComment ref="AG175" dT="2024-06-27T06:01:16.03" personId="{C20833D7-5DE2-4E82-B429-63A06E6D1EA0}" id="{8305E323-2B13-4D09-AFF7-4C92E7957B58}">
    <text>1 DS Dépt HRM OK</text>
  </threadedComment>
  <threadedComment ref="AA177" dT="2024-06-24T12:51:04.82" personId="{1D4E5FD9-AD70-4D51-9D0D-3307C388B641}" id="{418CE85F-CCD7-410E-95F3-32D5D0FA5DFC}">
    <text>DS HRM + DOC OK</text>
  </threadedComment>
  <threadedComment ref="M178" dT="2024-06-07T10:43:33.57" personId="{C20833D7-5DE2-4E82-B429-63A06E6D1EA0}" id="{3CD98750-C7DC-41A2-8C2C-A864121C642D}">
    <text>5.50 Réc HRM OK</text>
  </threadedComment>
  <threadedComment ref="R179" dT="2024-06-10T09:43:02.43" personId="{1D4E5FD9-AD70-4D51-9D0D-3307C388B641}" id="{34E811B7-C26E-48F6-AE19-65C39390EE09}">
    <text>REPRISE EN FORCE</text>
  </threadedComment>
  <threadedComment ref="AA179" dT="2024-06-24T12:51:04.82" personId="{1D4E5FD9-AD70-4D51-9D0D-3307C388B641}" id="{A1F838EE-BB9A-48ED-95A2-A07251DB9EB4}">
    <text>DS HRM + DOC OK</text>
  </threadedComment>
  <threadedComment ref="X180" dT="2024-06-18T10:20:33.40" personId="{1D4E5FD9-AD70-4D51-9D0D-3307C388B641}" id="{297A71B4-7E47-42EC-9925-3EC38309583E}">
    <text>3,50 HRM OK à 12:30</text>
  </threadedComment>
  <threadedComment ref="J181" dT="2024-05-23T12:07:11.79" personId="{1D4E5FD9-AD70-4D51-9D0D-3307C388B641}" id="{1E44B80E-7FD5-4A0B-8C12-B9AF84D4DFEE}">
    <text>3 JC HRM OK</text>
  </threadedComment>
  <threadedComment ref="W181" dT="2024-06-17T09:04:39.93" personId="{1D4E5FD9-AD70-4D51-9D0D-3307C388B641}" id="{F45D56CE-57D4-4D71-BDF1-29B266E170D3}">
    <text>2,00 HRM OK à 07:00</text>
  </threadedComment>
  <threadedComment ref="AA181" dT="2024-06-24T12:51:04.82" personId="{1D4E5FD9-AD70-4D51-9D0D-3307C388B641}" id="{5803573F-A94D-41E6-92F4-9027C8B8D6A6}">
    <text>DS HRM + DOC OK</text>
  </threadedComment>
  <threadedComment ref="AD181" dT="2024-06-24T07:06:35.65" personId="{1D4E5FD9-AD70-4D51-9D0D-3307C388B641}" id="{6B296F8D-C878-4223-8E0A-46230FF27E23}">
    <text xml:space="preserve"> 1 JC HRM OK</text>
  </threadedComment>
  <threadedComment ref="AG181" dT="2024-04-16T10:31:01.35" personId="{C20833D7-5DE2-4E82-B429-63A06E6D1EA0}" id="{084871E8-05B6-4E25-8197-D4138FCF39B6}">
    <text>Marche des forts</text>
  </threadedComment>
  <threadedComment ref="AG182" dT="2024-06-27T10:47:59.45" personId="{C20833D7-5DE2-4E82-B429-63A06E6D1EA0}" id="{EF33AC09-523F-4758-A879-D53258CEAD32}">
    <text>2.50 Réc  HRM OK</text>
  </threadedComment>
  <threadedComment ref="K183" dT="2024-05-30T07:43:09.83" personId="{C20833D7-5DE2-4E82-B429-63A06E6D1EA0}" id="{D87DDF12-E05B-46DA-A169-440790F41E53}">
    <text>Secouriste Zone2</text>
  </threadedComment>
  <threadedComment ref="L183" dT="2024-06-06T06:43:33.33" personId="{C20833D7-5DE2-4E82-B429-63A06E6D1EA0}" id="{93D3E609-A000-4BDC-BE97-4133B5F33DA3}">
    <text>1 JC HRM OK</text>
  </threadedComment>
  <threadedComment ref="R183" dT="2024-06-04T05:19:07.64" personId="{C20833D7-5DE2-4E82-B429-63A06E6D1EA0}" id="{332ACEE8-E7F1-43E0-8B74-027DC137D11E}">
    <text>Secouriste Zone 1</text>
  </threadedComment>
  <threadedComment ref="T183" dT="2024-05-30T07:43:09.83" personId="{C20833D7-5DE2-4E82-B429-63A06E6D1EA0}" id="{B05ED197-7080-4790-9254-8489629B62B5}">
    <text>Secouriste Zone2</text>
  </threadedComment>
  <threadedComment ref="X183" dT="2024-06-17T06:43:53.15" personId="{C20833D7-5DE2-4E82-B429-63A06E6D1EA0}" id="{6990CC41-622D-4ABE-A076-AAAA84A6A87D}">
    <text>1 JC HRM OK</text>
  </threadedComment>
  <threadedComment ref="AF183" dT="2024-06-13T11:53:30.53" personId="{1D4E5FD9-AD70-4D51-9D0D-3307C388B641}" id="{D36EB8DF-1569-482B-91A1-877C9EEBE7C5}">
    <text>Secouriste Zone 2</text>
  </threadedComment>
  <threadedComment ref="AG183" dT="2024-06-04T13:26:31.45" personId="{1D4E5FD9-AD70-4D51-9D0D-3307C388B641}" id="{ACEBCBC3-8DDF-4BAA-8285-0185E40B223F}">
    <text>Marche MESA</text>
  </threadedComment>
  <threadedComment ref="I184" dT="2024-06-03T11:28:49.23" personId="{C20833D7-5DE2-4E82-B429-63A06E6D1EA0}" id="{0E9A68F0-79FE-48E9-8033-0E1EDE421744}">
    <text>3.00 Réc HRM OK</text>
  </threadedComment>
  <threadedComment ref="J184" dT="2024-06-04T11:11:31.77" personId="{1D4E5FD9-AD70-4D51-9D0D-3307C388B641}" id="{A6CB2311-FF13-4C21-827C-AF76EEBDF102}">
    <text>3,00 HRM OK à 12:30</text>
  </threadedComment>
  <threadedComment ref="Q184" dT="2024-06-11T10:54:34.93" personId="{1D4E5FD9-AD70-4D51-9D0D-3307C388B641}" id="{3E0C29D1-EB45-4C2F-9027-21E986F00932}">
    <text>1,00 HRM OK à 14:30</text>
  </threadedComment>
  <threadedComment ref="W184" dT="2024-06-17T09:06:03.58" personId="{1D4E5FD9-AD70-4D51-9D0D-3307C388B641}" id="{78D88733-4AD0-4F8A-980D-8748F40FCBD8}">
    <text xml:space="preserve">VS 5,00 HRM OK à 10:30 + DOC NOK </text>
  </threadedComment>
  <threadedComment ref="W184" dT="2024-06-19T05:28:54.81" personId="{C20833D7-5DE2-4E82-B429-63A06E6D1EA0}" id="{BCAFCB48-7167-44E5-8E03-BDF6F156433E}" parentId="{78D88733-4AD0-4F8A-980D-8748F40FCBD8}">
    <text>Doc OK</text>
  </threadedComment>
  <threadedComment ref="M187" dT="2024-06-04T11:14:11.67" personId="{1D4E5FD9-AD70-4D51-9D0D-3307C388B641}" id="{21E7E759-9E79-4EDC-9C8B-E1C525937346}">
    <text>1 J FC HRM OK</text>
  </threadedComment>
  <threadedComment ref="R187" dT="2024-06-04T11:14:11.67" personId="{1D4E5FD9-AD70-4D51-9D0D-3307C388B641}" id="{6F95FBC8-8F9B-46C3-AAD8-4DE7342C3A51}">
    <text>1 J FC HRM OK</text>
  </threadedComment>
  <threadedComment ref="T187" dT="2024-06-04T11:14:11.67" personId="{1D4E5FD9-AD70-4D51-9D0D-3307C388B641}" id="{8C16B438-B5CC-407C-910F-A0FB4A976D02}">
    <text>1 J FC HRM OK</text>
  </threadedComment>
  <threadedComment ref="W187" dT="2024-06-04T11:14:11.67" personId="{1D4E5FD9-AD70-4D51-9D0D-3307C388B641}" id="{3965E483-EB60-4611-97BD-D16C81089A2D}">
    <text>1 J FC HRM OK</text>
  </threadedComment>
  <threadedComment ref="Y187" dT="2024-06-04T11:14:11.67" personId="{1D4E5FD9-AD70-4D51-9D0D-3307C388B641}" id="{C2E2B457-51EF-48DA-A991-C8B81F990429}">
    <text>1 J FC HRM OK</text>
  </threadedComment>
  <threadedComment ref="AA187" dT="2024-06-04T11:14:11.67" personId="{1D4E5FD9-AD70-4D51-9D0D-3307C388B641}" id="{5C9F28C7-8871-40F9-B330-00168C7EE6A2}">
    <text>1 J FC HRM OK</text>
  </threadedComment>
  <threadedComment ref="AD187" dT="2024-06-04T11:14:11.67" personId="{1D4E5FD9-AD70-4D51-9D0D-3307C388B641}" id="{576B947E-1025-4DE1-AB7E-D022401043FD}">
    <text>1 J FC HRM OK</text>
  </threadedComment>
  <threadedComment ref="AF187" dT="2024-06-04T11:14:11.67" personId="{1D4E5FD9-AD70-4D51-9D0D-3307C388B641}" id="{0EA3771D-F04D-4E37-9922-569A1970BA0B}">
    <text>1 J FC HRM OK</text>
  </threadedComment>
  <threadedComment ref="AH187" dT="2024-06-04T11:14:11.67" personId="{1D4E5FD9-AD70-4D51-9D0D-3307C388B641}" id="{0790D88B-933D-4071-AE7C-1B13D043F636}">
    <text>1 J FC HRM OK</text>
  </threadedComment>
  <threadedComment ref="I191" dT="2024-05-29T12:36:41.95" personId="{1D4E5FD9-AD70-4D51-9D0D-3307C388B641}" id="{7199587B-3447-4CCA-808E-9F1C0D61F64C}">
    <text>1/2 J PRENAT HRM OK</text>
  </threadedComment>
  <threadedComment ref="J191" dT="2024-06-03T11:44:34.50" personId="{1D4E5FD9-AD70-4D51-9D0D-3307C388B641}" id="{F54F2361-910F-4F6A-B3BA-921FEFA2D808}">
    <text>1/2 DS Dept HRM OK</text>
  </threadedComment>
  <threadedComment ref="P191" dT="2024-06-10T13:42:34.20" personId="{1D4E5FD9-AD70-4D51-9D0D-3307C388B641}" id="{97ED3AE1-BBDC-43F5-8DA6-AE01335E763D}">
    <text>2 J Force Majeure HRM OK + DOC OK</text>
  </threadedComment>
  <threadedComment ref="X191" dT="2024-06-18T06:47:22.48" personId="{1D4E5FD9-AD70-4D51-9D0D-3307C388B641}" id="{4B8AC3E2-6DF9-4667-A832-0EDD2D556F09}">
    <text xml:space="preserve">1/2 CC (Justice) HRM OK + DOC OK </text>
  </threadedComment>
  <threadedComment ref="AF191" dT="2024-06-26T06:16:54.00" personId="{C20833D7-5DE2-4E82-B429-63A06E6D1EA0}" id="{ED627896-D24E-48E7-A9BA-A3C7EF6D3D92}">
    <text>0.08 Réc à 08:00 HRM OK</text>
  </threadedComment>
  <threadedComment ref="I192" dT="2024-06-03T11:45:35.81" personId="{1D4E5FD9-AD70-4D51-9D0D-3307C388B641}" id="{B5986C11-9DDE-4996-A6FA-5E3B720758B8}">
    <text>1/2 JC HRM OK</text>
  </threadedComment>
  <threadedComment ref="R192" dT="2024-05-29T12:37:13.42" personId="{1D4E5FD9-AD70-4D51-9D0D-3307C388B641}" id="{0C2D8103-3595-4F36-A752-61E253FB1D4D}">
    <text>1/2 J PRENAT HRM OK</text>
  </threadedComment>
  <threadedComment ref="T192" dT="2024-06-14T06:18:21.49" personId="{1D4E5FD9-AD70-4D51-9D0D-3307C388B641}" id="{92D38B89-3621-436D-AE60-CB7138F9293D}">
    <text>1/2 J DS Dept HRM OK</text>
  </threadedComment>
  <threadedComment ref="AA192" dT="2024-06-18T06:46:38.73" personId="{1D4E5FD9-AD70-4D51-9D0D-3307C388B641}" id="{43C6D7F9-AA51-4C81-A78A-FEC5AE246673}">
    <text>1,50 HRM OK à 15:00</text>
  </threadedComment>
  <threadedComment ref="K193" dT="2024-06-05T09:27:56.47" personId="{C20833D7-5DE2-4E82-B429-63A06E6D1EA0}" id="{D80CFEDA-A97E-4814-92BC-EE8B37E4E247}">
    <text>HRM OK</text>
  </threadedComment>
  <threadedComment ref="Q193" dT="2024-06-11T06:42:32.03" personId="{C20833D7-5DE2-4E82-B429-63A06E6D1EA0}" id="{59507507-5D99-438E-BBD3-224D2E0ECB66}">
    <text>1 JC HRM OK</text>
  </threadedComment>
  <threadedComment ref="R193" dT="2024-06-12T07:04:17.67" personId="{1D4E5FD9-AD70-4D51-9D0D-3307C388B641}" id="{0A1915DF-4D90-476F-899E-5EBD6B7D41B1}">
    <text>HRM OK</text>
  </threadedComment>
  <threadedComment ref="Y193" dT="2024-06-19T07:37:57.73" personId="{C20833D7-5DE2-4E82-B429-63A06E6D1EA0}" id="{EE1949D1-36CB-4A95-A5FE-8851960C166E}">
    <text>HRM OK</text>
  </threadedComment>
  <threadedComment ref="Z193" dT="2024-06-18T06:47:22.48" personId="{1D4E5FD9-AD70-4D51-9D0D-3307C388B641}" id="{DC2C2C56-087B-47E0-97DB-916647875C1D}">
    <text xml:space="preserve">1/2 CC (Justice) HRM OK + DOC OK </text>
  </threadedComment>
  <threadedComment ref="Z194" dT="2024-06-24T12:28:44.41" personId="{1D4E5FD9-AD70-4D51-9D0D-3307C388B641}" id="{928009D8-5D44-4A74-94E7-3012408991E8}">
    <text xml:space="preserve">HRM OK autorité du Cdt Ponsard) </text>
  </threadedComment>
  <threadedComment ref="P195" dT="2024-06-10T07:51:51.48" personId="{1D4E5FD9-AD70-4D51-9D0D-3307C388B641}" id="{A218A095-269D-4C96-AED5-E507886D2AE4}">
    <text>1 JC Exceptionnel HRM OK</text>
  </threadedComment>
  <threadedComment ref="AA195" dT="2024-06-11T12:22:21.37" personId="{1D4E5FD9-AD70-4D51-9D0D-3307C388B641}" id="{BE7951EB-8D31-4A21-A18B-2156F12D4581}">
    <text>1 DS HRM OK + DOC OK</text>
  </threadedComment>
  <threadedComment ref="AH196" dT="2024-06-28T11:00:02.77" personId="{1D4E5FD9-AD70-4D51-9D0D-3307C388B641}" id="{01CB2A63-DA54-41D3-AAAC-DA4A8096C175}">
    <text>3,00 HRM OK à 12:30</text>
  </threadedComment>
  <threadedComment ref="AE197" dT="2024-06-10T10:05:35.15" personId="{C20833D7-5DE2-4E82-B429-63A06E6D1EA0}" id="{17E294A5-8F24-43A1-8DDA-F24F98985A04}">
    <text>AMT à 08:45</text>
  </threadedComment>
  <threadedComment ref="M201" dT="2024-06-07T07:07:46.99" personId="{1D4E5FD9-AD70-4D51-9D0D-3307C388B641}" id="{9E4CFBB2-9FC0-47A5-9183-AAAEBFA112E8}">
    <text>1 JC HRM OK</text>
  </threadedComment>
  <threadedComment ref="W201" dT="2024-06-12T12:02:41.81" personId="{1D4E5FD9-AD70-4D51-9D0D-3307C388B641}" id="{D2C813D8-4D97-4AF7-BFC0-6F7A9A3AF291}">
    <text>1 JC HRM OK</text>
  </threadedComment>
  <threadedComment ref="AA201" dT="2024-06-18T10:53:31.28" personId="{1D4E5FD9-AD70-4D51-9D0D-3307C388B641}" id="{008D4818-DB87-4BC9-AF1C-A063109F7483}">
    <text>1 JC HRM OK</text>
  </threadedComment>
  <threadedComment ref="AH201" dT="2024-06-28T06:34:51.72" personId="{C20833D7-5DE2-4E82-B429-63A06E6D1EA0}" id="{09BB582F-B378-48F6-BB61-DE2C8DABA274}">
    <text>1 JC HRM OK</text>
  </threadedComment>
  <threadedComment ref="R202" dT="2024-06-12T12:02:52.90" personId="{1D4E5FD9-AD70-4D51-9D0D-3307C388B641}" id="{01343285-B0DA-4AAD-93B9-96FBC9586C6B}">
    <text>3,50 HRM OK à 12:30</text>
  </threadedComment>
  <threadedComment ref="X202" dT="2024-06-18T10:53:13.40" personId="{1D4E5FD9-AD70-4D51-9D0D-3307C388B641}" id="{11BB879D-A1C6-40FC-A2AB-0DC943F0B9AF}">
    <text>0,50 HRM OK à 15:30</text>
  </threadedComment>
  <threadedComment ref="Y202" dT="2024-06-19T11:06:57.24" personId="{C20833D7-5DE2-4E82-B429-63A06E6D1EA0}" id="{C0FBFA10-D450-4D8E-9403-E2A0E6C18572}">
    <text>0.50 Réc à 15:30 HRM OK</text>
  </threadedComment>
  <threadedComment ref="Z202" dT="2024-06-20T10:46:24.48" personId="{C20833D7-5DE2-4E82-B429-63A06E6D1EA0}" id="{D96694D8-E1B8-42B9-A711-DEA4AF6814EC}">
    <text>0.50 Réc à 15:30 HRM NOK</text>
  </threadedComment>
  <threadedComment ref="AF202" dT="2024-06-26T11:04:53.93" personId="{1D4E5FD9-AD70-4D51-9D0D-3307C388B641}" id="{CF45AD7F-CC7C-41A1-AC46-F5AD32ABB6DE}">
    <text>3,50 HRM OK à 12:30</text>
  </threadedComment>
  <threadedComment ref="K203" dT="2024-06-05T09:31:21.69" personId="{C20833D7-5DE2-4E82-B429-63A06E6D1EA0}" id="{AB816968-42BF-44DA-AE36-146FCF25C5B9}">
    <text>1 JC HRM OK</text>
  </threadedComment>
  <threadedComment ref="L203" dT="2024-06-06T06:47:15.15" personId="{C20833D7-5DE2-4E82-B429-63A06E6D1EA0}" id="{DC00C8BD-AAC5-4A29-8215-AAC6B07E410E}">
    <text>Rando cyclo</text>
  </threadedComment>
  <threadedComment ref="M203" dT="2024-06-07T06:52:51.88" personId="{1D4E5FD9-AD70-4D51-9D0D-3307C388B641}" id="{DC08ED1B-2A11-4782-A313-438B6499169C}">
    <text>VS à 10:40 HRM OK</text>
  </threadedComment>
  <threadedComment ref="R203" dT="2024-06-07T10:50:40.82" personId="{C20833D7-5DE2-4E82-B429-63A06E6D1EA0}" id="{8960AE98-27AC-44A9-95E9-CA658435CFDA}">
    <text>7.60 Réc HRM OK</text>
  </threadedComment>
  <threadedComment ref="T203" dT="2024-06-14T06:37:57.83" personId="{1D4E5FD9-AD70-4D51-9D0D-3307C388B641}" id="{26639C5F-DDFA-4AFA-B2E9-AEC8D5AE728E}">
    <text>Mis CTL IP Grogoor BALEN</text>
  </threadedComment>
  <threadedComment ref="W203" dT="2024-06-07T10:51:25.68" personId="{C20833D7-5DE2-4E82-B429-63A06E6D1EA0}" id="{500D483A-5DE5-4D76-A376-7CFFE45CC3BE}">
    <text>1 JC HRM OK</text>
  </threadedComment>
  <threadedComment ref="X203" dT="2024-06-18T06:49:34.52" personId="{1D4E5FD9-AD70-4D51-9D0D-3307C388B641}" id="{2AF29E37-D164-4E32-988F-65829640A196}">
    <text>Mission Ctl Veh GB</text>
  </threadedComment>
  <threadedComment ref="Y203" dT="2024-06-07T10:51:25.68" personId="{C20833D7-5DE2-4E82-B429-63A06E6D1EA0}" id="{7518E20D-DD50-4B9C-925B-BFCEE53630CD}">
    <text>1 JC HRM OK</text>
  </threadedComment>
  <threadedComment ref="AA203" dT="2024-06-07T10:51:25.68" personId="{C20833D7-5DE2-4E82-B429-63A06E6D1EA0}" id="{2D30E952-85A5-43D8-A118-2C1A6EB9B15E}">
    <text>1 JC HRM OK</text>
  </threadedComment>
  <threadedComment ref="AE203" dT="2024-06-21T12:04:46.76" personId="{1D4E5FD9-AD70-4D51-9D0D-3307C388B641}" id="{03E914C5-F5B4-4AB1-9D6D-06FAC23FBE3C}">
    <text>1 JC HRM OK</text>
  </threadedComment>
  <threadedComment ref="M204" dT="2024-06-07T10:50:06.73" personId="{C20833D7-5DE2-4E82-B429-63A06E6D1EA0}" id="{365C227C-7321-4F9E-A2F1-522E4FE16C4F}">
    <text>2.00 Réc à 14:00 HRM OK</text>
  </threadedComment>
  <threadedComment ref="K205" dT="2024-06-03T10:50:40.15" personId="{C20833D7-5DE2-4E82-B429-63A06E6D1EA0}" id="{F6DA54DF-1610-4A53-8F9F-FC702F592164}">
    <text>HRM OK</text>
  </threadedComment>
  <threadedComment ref="M205" dT="2024-05-28T09:15:14.44" personId="{1D4E5FD9-AD70-4D51-9D0D-3307C388B641}" id="{957D07CF-B58E-4C4D-B9C0-35C744D7D65B}">
    <text>1 JC HRM OK</text>
  </threadedComment>
  <threadedComment ref="P205" dT="2024-05-28T09:16:24.37" personId="{1D4E5FD9-AD70-4D51-9D0D-3307C388B641}" id="{3D36C2EB-F930-4802-A60D-DAFEEB16231E}">
    <text>6 JC de Fmn Bachelier HRM OK</text>
  </threadedComment>
  <threadedComment ref="X205" dT="2024-05-28T09:17:31.12" personId="{1D4E5FD9-AD70-4D51-9D0D-3307C388B641}" id="{5A613756-3371-498D-AC52-3885CCB8A85C}">
    <text>3 DS Dept HRM OK</text>
  </threadedComment>
  <threadedComment ref="AA205" dT="2024-05-28T09:17:47.83" personId="{1D4E5FD9-AD70-4D51-9D0D-3307C388B641}" id="{1E457CF9-5B26-43CF-B48F-6630C7DC86C5}">
    <text>1 JC HRM OK</text>
  </threadedComment>
  <threadedComment ref="AF205" dT="2024-06-03T10:50:50.56" personId="{C20833D7-5DE2-4E82-B429-63A06E6D1EA0}" id="{73EBCD48-4220-4778-97D5-BDB702FA983F}">
    <text>HRM OK</text>
  </threadedComment>
  <threadedComment ref="AH205" dT="2024-06-27T07:00:49.04" personId="{C20833D7-5DE2-4E82-B429-63A06E6D1EA0}" id="{375C7CFD-BE94-4BC0-9E9B-27BC2236E751}">
    <text>1 JC HRM OK</text>
  </threadedComment>
  <threadedComment ref="AG206" dT="2024-06-28T12:20:07.56" personId="{1D4E5FD9-AD70-4D51-9D0D-3307C388B641}" id="{661BDEBA-0BE7-4E8C-8DDD-A5E645741CAA}">
    <text>1/2 JC HRM OK</text>
  </threadedComment>
  <threadedComment ref="K207" dT="2024-06-03T10:50:40.15" personId="{C20833D7-5DE2-4E82-B429-63A06E6D1EA0}" id="{817E7C5E-1D72-475F-A757-312EC5EA0948}">
    <text>HRM OK</text>
  </threadedComment>
  <threadedComment ref="M207" dT="2024-06-06T07:44:45.33" personId="{1D4E5FD9-AD70-4D51-9D0D-3307C388B641}" id="{CDA1FEF8-B05A-40A0-B762-B2358D9341B9}">
    <text>HRM OK</text>
  </threadedComment>
  <threadedComment ref="Q207" dT="2024-05-15T08:20:39.68" personId="{1D4E5FD9-AD70-4D51-9D0D-3307C388B641}" id="{83EDB201-6082-4A15-B219-2626B86B22BE}">
    <text>1 JC HRM OK</text>
  </threadedComment>
  <threadedComment ref="R207" dT="2024-06-06T07:44:45.33" personId="{1D4E5FD9-AD70-4D51-9D0D-3307C388B641}" id="{7D77730E-725A-4FBE-B6CA-DFCB78A7AEB1}">
    <text>HRM OK</text>
  </threadedComment>
  <threadedComment ref="T207" dT="2024-06-14T06:37:57.83" personId="{1D4E5FD9-AD70-4D51-9D0D-3307C388B641}" id="{1650E062-7CD3-44E8-A5FE-8A7FF52D5A43}">
    <text>Mis CTL IP Grogoor BALEN</text>
  </threadedComment>
  <threadedComment ref="X207" dT="2024-06-18T06:49:34.52" personId="{1D4E5FD9-AD70-4D51-9D0D-3307C388B641}" id="{3E2FE78C-C3B3-454E-8A05-2DB3D8DC0F87}">
    <text>Mission Ctl Veh GB</text>
  </threadedComment>
  <threadedComment ref="Y207" dT="2024-06-06T07:44:45.33" personId="{1D4E5FD9-AD70-4D51-9D0D-3307C388B641}" id="{F9E0BE86-66C7-41FC-B96E-2446609E388E}">
    <text>HRM OK</text>
  </threadedComment>
  <threadedComment ref="Z207" dT="2024-05-15T08:20:39.68" personId="{1D4E5FD9-AD70-4D51-9D0D-3307C388B641}" id="{581BCFE5-DA40-45C0-AC4D-5AD9B52E64F2}">
    <text>1 JC HRM OK</text>
  </threadedComment>
  <threadedComment ref="AA207" dT="2024-06-06T07:44:45.33" personId="{1D4E5FD9-AD70-4D51-9D0D-3307C388B641}" id="{D8E2B933-AA47-4400-BC1F-C73916750248}">
    <text>HRM OK</text>
  </threadedComment>
  <threadedComment ref="AD207" dT="2024-05-15T08:20:39.68" personId="{1D4E5FD9-AD70-4D51-9D0D-3307C388B641}" id="{A8614382-4FFD-405E-A5F0-F195620A6944}">
    <text>2 JC HRM OK</text>
  </threadedComment>
  <threadedComment ref="AF207" dT="2024-06-26T07:16:47.49" personId="{C20833D7-5DE2-4E82-B429-63A06E6D1EA0}" id="{EB259E66-50F8-4087-84F5-D2687FE86E99}">
    <text>1 JC HRM OK</text>
  </threadedComment>
  <threadedComment ref="AH207" dT="2024-06-11T12:58:14.47" personId="{1D4E5FD9-AD70-4D51-9D0D-3307C388B641}" id="{7EF0E169-8C67-43D1-8D71-1D32E038D191}">
    <text>1/2 JC + 3,80 HRM OK</text>
  </threadedComment>
  <threadedComment ref="K209" dT="2024-03-20T09:47:52.95" personId="{1D4E5FD9-AD70-4D51-9D0D-3307C388B641}" id="{51A36618-AEB3-4CC1-99AD-54DD1C36F0C4}">
    <text>AMT horaire suivra</text>
  </threadedComment>
  <threadedComment ref="L209" dT="2024-06-03T10:50:40.15" personId="{C20833D7-5DE2-4E82-B429-63A06E6D1EA0}" id="{0F10F62D-35EF-4A93-A96D-BA12B26BBE0A}">
    <text>HRM OK</text>
  </threadedComment>
  <threadedComment ref="M209" dT="2024-06-06T07:44:45.33" personId="{1D4E5FD9-AD70-4D51-9D0D-3307C388B641}" id="{C2AA4EC7-C51C-4156-A077-A63BD49E5F3F}">
    <text>1/2 TD HRM OK</text>
  </threadedComment>
  <threadedComment ref="Q209" dT="2024-06-03T10:50:40.15" personId="{C20833D7-5DE2-4E82-B429-63A06E6D1EA0}" id="{AF858A4C-D4B3-4717-8D8E-1F8817D789F5}">
    <text>HRM OK</text>
  </threadedComment>
  <threadedComment ref="S209" dT="2024-06-06T07:43:14.89" personId="{1D4E5FD9-AD70-4D51-9D0D-3307C388B641}" id="{AA9B7F20-31DD-4523-99F1-AA32D0B4AFAB}">
    <text>HRM OK</text>
  </threadedComment>
  <threadedComment ref="W209" dT="2024-06-17T06:57:43.84" personId="{C20833D7-5DE2-4E82-B429-63A06E6D1EA0}" id="{1F113B78-39CD-4EA1-849E-972A38EE8418}">
    <text>HRM OK</text>
  </threadedComment>
  <threadedComment ref="AA209" dT="2024-06-06T07:47:48.20" personId="{1D4E5FD9-AD70-4D51-9D0D-3307C388B641}" id="{6A303D77-2E3F-4832-B061-43316A837411}">
    <text>1 DS HRM OK + DOC OK</text>
  </threadedComment>
  <threadedComment ref="AG209" dT="2024-06-17T06:57:43.84" personId="{C20833D7-5DE2-4E82-B429-63A06E6D1EA0}" id="{42A52387-402D-4108-A45B-7B5462D848ED}">
    <text>HRM OK</text>
  </threadedComment>
  <threadedComment ref="AH209" dT="2024-06-06T07:47:11.60" personId="{1D4E5FD9-AD70-4D51-9D0D-3307C388B641}" id="{891C846E-6C2D-4E07-82AE-7698BF65F4BE}">
    <text>7,60 HRM OK</text>
  </threadedComment>
  <threadedComment ref="M210" dT="2024-06-06T07:44:29.67" personId="{1D4E5FD9-AD70-4D51-9D0D-3307C388B641}" id="{D9590A67-0BCF-4196-B47C-12F40D07A86A}">
    <text>3,00 HRM OK à12:30</text>
  </threadedComment>
  <threadedComment ref="P210" dT="2024-06-10T11:35:21.79" personId="{C20833D7-5DE2-4E82-B429-63A06E6D1EA0}" id="{D1AA8C7D-517C-423A-97D6-0EF437B6A627}">
    <text>2.00 Réc HRM OK</text>
  </threadedComment>
  <threadedComment ref="X210" dT="2024-06-18T10:49:53.60" personId="{1D4E5FD9-AD70-4D51-9D0D-3307C388B641}" id="{8FDF11F4-CD6A-4C46-99F5-0B930D9BAAC2}">
    <text>Mission Lambert</text>
  </threadedComment>
  <threadedComment ref="I211" dT="2024-06-06T07:30:25.96" personId="{1D4E5FD9-AD70-4D51-9D0D-3307C388B641}" id="{1E14DA0E-056D-49DF-90AA-0571C8370751}">
    <text>7,60 HRM OK</text>
  </threadedComment>
  <threadedComment ref="J211" dT="2024-06-03T06:57:50.76" personId="{C20833D7-5DE2-4E82-B429-63A06E6D1EA0}" id="{6FDB8ACD-0CF6-4623-8055-4DC25A0FDFFE}">
    <text>9 JC HRM OK</text>
  </threadedComment>
  <threadedComment ref="W211" dT="2024-06-03T06:59:19.08" personId="{C20833D7-5DE2-4E82-B429-63A06E6D1EA0}" id="{4315E444-352A-45CE-AF67-E8B791971790}">
    <text>5 JC Pour Motif Impérieuxx Ord Fam HRM OK</text>
  </threadedComment>
  <threadedComment ref="AF211" dT="2024-06-17T06:57:43.84" personId="{C20833D7-5DE2-4E82-B429-63A06E6D1EA0}" id="{211A6B6B-ABE3-4D99-80B7-41029D4955CD}">
    <text>HRM OK</text>
  </threadedComment>
  <threadedComment ref="P213" dT="2024-06-07T10:55:52.11" personId="{C20833D7-5DE2-4E82-B429-63A06E6D1EA0}" id="{DE608727-870B-4C4D-BE01-BA45DC5124E2}">
    <text>7.60 Réc HRM OK</text>
  </threadedComment>
  <threadedComment ref="W213" dT="2024-06-07T10:55:52.11" personId="{C20833D7-5DE2-4E82-B429-63A06E6D1EA0}" id="{82119110-FEC4-45DF-A5A8-213D9C18053D}">
    <text>7.60 Réc HRM OK</text>
  </threadedComment>
  <threadedComment ref="AD213" dT="2024-06-24T07:12:45.04" personId="{1D4E5FD9-AD70-4D51-9D0D-3307C388B641}" id="{266EBDD7-FC83-4EEE-BC39-4611DB61BA6B}">
    <text>1 DS Dept HRM OK</text>
  </threadedComment>
  <threadedComment ref="M214" dT="2024-06-07T10:55:07.61" personId="{C20833D7-5DE2-4E82-B429-63A06E6D1EA0}" id="{428BBDF7-93D1-4FC1-B3F5-08099CCF31AE}">
    <text>1.50 Réc à 15:00 HRM OK</text>
  </threadedComment>
  <threadedComment ref="AE214" dT="2024-06-25T11:43:59.56" personId="{C20833D7-5DE2-4E82-B429-63A06E6D1EA0}" id="{FCBD7578-3142-4CF5-BBC4-1F8BF321B3B2}">
    <text>0.50 Réc à 16:00 HRM OK</text>
  </threadedComment>
  <threadedComment ref="K215" dT="2024-06-05T09:35:06.76" personId="{C20833D7-5DE2-4E82-B429-63A06E6D1EA0}" id="{81F864E1-057E-4765-BBCE-CA9EFB98A98F}">
    <text>1 FDC HRM NOK</text>
  </threadedComment>
  <threadedComment ref="K215" dT="2024-06-06T07:31:38.87" personId="{1D4E5FD9-AD70-4D51-9D0D-3307C388B641}" id="{6E2D25C3-7894-4E40-94C6-B06041705364}" parentId="{81F864E1-057E-4765-BBCE-CA9EFB98A98F}">
    <text>HRM OK</text>
  </threadedComment>
  <threadedComment ref="L215" dT="2024-06-06T06:47:15.15" personId="{C20833D7-5DE2-4E82-B429-63A06E6D1EA0}" id="{3A2F68E2-C091-4B70-A08E-1FC33653B285}">
    <text>Rando cyclo</text>
  </threadedComment>
  <threadedComment ref="M215" dT="2024-06-07T07:04:25.84" personId="{1D4E5FD9-AD70-4D51-9D0D-3307C388B641}" id="{3AE4269B-B935-48AE-AA71-DEF145BC82EF}">
    <text>1 DS HRM OK - DOC OK</text>
  </threadedComment>
  <threadedComment ref="R215" dT="2024-06-12T07:12:30.29" personId="{1D4E5FD9-AD70-4D51-9D0D-3307C388B641}" id="{A3607CFA-04EC-4450-9FAB-02BE4BE64BC2}">
    <text>1FC HRM OK</text>
  </threadedComment>
  <threadedComment ref="Y215" dT="2024-06-12T07:12:30.29" personId="{1D4E5FD9-AD70-4D51-9D0D-3307C388B641}" id="{A0594FDE-A7B3-4277-983F-A483AAD52079}">
    <text>1FC HRM OK</text>
  </threadedComment>
  <threadedComment ref="AA215" dT="2024-06-12T07:13:05.29" personId="{1D4E5FD9-AD70-4D51-9D0D-3307C388B641}" id="{9D0DE5BE-F56C-4E7E-9448-E107FA545E58}">
    <text>HRM OK</text>
  </threadedComment>
  <threadedComment ref="AF215" dT="2024-06-12T07:12:30.29" personId="{1D4E5FD9-AD70-4D51-9D0D-3307C388B641}" id="{02F3E5F2-AFFF-4B63-99FA-D966DA039FE9}">
    <text>1FC HRM OK</text>
  </threadedComment>
  <threadedComment ref="AG215" dT="2024-06-04T13:27:11.11" personId="{1D4E5FD9-AD70-4D51-9D0D-3307C388B641}" id="{E63370D1-0A10-432D-943E-33C30B8691C7}">
    <text>Marche de 32km inscrit Ok</text>
  </threadedComment>
  <threadedComment ref="AH215" dT="2024-06-28T06:34:08.64" personId="{C20833D7-5DE2-4E82-B429-63A06E6D1EA0}" id="{5C9BE209-D2ED-4994-BA20-3D2403DC1EF9}">
    <text>HRM OK</text>
  </threadedComment>
  <threadedComment ref="AE216" dT="2024-06-12T07:13:55.95" personId="{1D4E5FD9-AD70-4D51-9D0D-3307C388B641}" id="{576725C3-5025-4D2E-9AB5-54ECE6034D99}">
    <text>VS à 13:00 HRM OK +  DOC NOK</text>
  </threadedComment>
  <threadedComment ref="AE216" dT="2024-06-26T07:20:40.93" personId="{C20833D7-5DE2-4E82-B429-63A06E6D1EA0}" id="{AFC9D63B-AB13-4CEF-AE78-4BC2C54C75BB}" parentId="{576725C3-5025-4D2E-9AB5-54ECE6034D99}">
    <text>DOC OK</text>
  </threadedComment>
  <threadedComment ref="J217" dT="2024-06-04T06:23:41.04" personId="{C20833D7-5DE2-4E82-B429-63A06E6D1EA0}" id="{25A9CA46-442F-4E89-8502-4312A3E16A33}">
    <text>2 JC HRM OK</text>
  </threadedComment>
  <threadedComment ref="X217" dT="2024-06-18T06:50:01.98" personId="{1D4E5FD9-AD70-4D51-9D0D-3307C388B641}" id="{7A21F08E-751B-4E0A-A20B-40B6062F176C}">
    <text xml:space="preserve">Mission stand </text>
  </threadedComment>
  <threadedComment ref="AA217" dT="2024-06-21T06:52:17.16" personId="{1D4E5FD9-AD70-4D51-9D0D-3307C388B641}" id="{7DD767D8-B0EA-4C8E-9ACD-37E2231C0DFE}">
    <text>Mission Jury Henallux</text>
  </threadedComment>
  <threadedComment ref="AD217" dT="2024-06-24T07:17:34.12" personId="{1D4E5FD9-AD70-4D51-9D0D-3307C388B641}" id="{BB43AE19-A52C-492E-9CC7-2BEB58D93504}">
    <text>1 DS HRM NOK + DOC NOK</text>
  </threadedComment>
  <threadedComment ref="AD217" dT="2024-06-26T07:22:09.08" personId="{C20833D7-5DE2-4E82-B429-63A06E6D1EA0}" id="{B0F5AB6B-B13E-4CCC-9C7C-E47235440BF0}" parentId="{BB43AE19-A52C-492E-9CC7-2BEB58D93504}">
    <text>HRM OK + DOC OK</text>
  </threadedComment>
  <threadedComment ref="I219" dT="2024-06-03T06:52:50.47" personId="{C20833D7-5DE2-4E82-B429-63A06E6D1EA0}" id="{808D9A69-300B-4544-984A-4C0D42EB64C8}">
    <text>Grève</text>
  </threadedComment>
  <threadedComment ref="Z220" dT="2024-06-20T06:44:22.97" personId="{C20833D7-5DE2-4E82-B429-63A06E6D1EA0}" id="{45D21DC4-C7B9-438C-98DE-C48FAEF209C4}">
    <text>1/2 DS Dépt HRM OK</text>
  </threadedComment>
  <threadedComment ref="S221" dT="2024-06-11T13:03:47.02" personId="{1D4E5FD9-AD70-4D51-9D0D-3307C388B641}" id="{A0E0559B-4CFA-4278-ADFC-A9403659F36B}">
    <text>1 JC HRM OK</text>
  </threadedComment>
  <threadedComment ref="Z221" dT="2024-06-20T06:43:00.87" personId="{C20833D7-5DE2-4E82-B429-63A06E6D1EA0}" id="{39E0217B-2EEF-43E1-9935-3944B9C98D6C}">
    <text>1 JC HRM OK</text>
  </threadedComment>
  <threadedComment ref="AF221" dT="2024-06-26T07:24:45.40" personId="{C20833D7-5DE2-4E82-B429-63A06E6D1EA0}" id="{81AB2C21-7ACD-4BDE-994B-603EDFB53386}">
    <text>2 JC HRM OK</text>
  </threadedComment>
  <threadedComment ref="Y223" dT="2024-06-06T07:43:14.89" personId="{1D4E5FD9-AD70-4D51-9D0D-3307C388B641}" id="{3A28D5B9-8732-4B33-BC2F-ECC8A1897BC0}">
    <text>HRM OK</text>
  </threadedComment>
  <threadedComment ref="AH223" dT="2024-06-28T06:33:05.53" personId="{C20833D7-5DE2-4E82-B429-63A06E6D1EA0}" id="{CDFDA202-133B-441D-9518-96C46A61F1ED}">
    <text>1 JC HRM OK</text>
  </threadedComment>
  <threadedComment ref="M224" dT="2024-06-07T10:58:41.90" personId="{C20833D7-5DE2-4E82-B429-63A06E6D1EA0}" id="{04B8A7A3-EF99-421D-9324-4DE296568671}">
    <text>3.00 Réc à 13:330 HRM OK</text>
  </threadedComment>
  <threadedComment ref="I225" dT="2024-06-03T06:52:50.47" personId="{C20833D7-5DE2-4E82-B429-63A06E6D1EA0}" id="{717F6163-57C8-4DEE-9972-6F6AB116D991}">
    <text>Grève</text>
  </threadedComment>
  <threadedComment ref="J225" dT="2024-06-04T12:27:31.72" personId="{1D4E5FD9-AD70-4D51-9D0D-3307C388B641}" id="{AF8C2E72-A7C3-4D2F-8E8B-C89F5821988D}">
    <text>VS Journée HRM OK</text>
  </threadedComment>
  <threadedComment ref="P225" dT="2024-01-08T13:11:45.58" personId="{1D4E5FD9-AD70-4D51-9D0D-3307C388B641}" id="{6D53ECEA-7663-48CC-AD89-D85A3AB26DC5}">
    <text>10 JC HRM OK</text>
  </threadedComment>
  <threadedComment ref="AE225" dT="2024-06-25T11:37:22.36" personId="{C20833D7-5DE2-4E82-B429-63A06E6D1EA0}" id="{754855E9-8787-4EB4-8307-636BA1856BF5}">
    <text>VS HRM OK
Doc OK</text>
  </threadedComment>
  <threadedComment ref="AG225" dT="2024-06-27T07:02:27.68" personId="{C20833D7-5DE2-4E82-B429-63A06E6D1EA0}" id="{577B166D-6D49-43FD-B093-AB16BBA69940}">
    <text>7.60 Réc HRM OK</text>
  </threadedComment>
  <threadedComment ref="L227" dT="2024-06-06T06:51:55.10" personId="{C20833D7-5DE2-4E82-B429-63A06E6D1EA0}" id="{B84DD099-6F74-432A-B98F-1FE0CF8CBC63}">
    <text>15.20 Réc HRM OK</text>
  </threadedComment>
  <threadedComment ref="T227" dT="2024-06-06T07:43:14.89" personId="{1D4E5FD9-AD70-4D51-9D0D-3307C388B641}" id="{18B643D8-BB3E-428B-9CA5-8ED7ACB25FF5}">
    <text>HRM Refusé ! (voir mail)</text>
  </threadedComment>
  <threadedComment ref="AA227" dT="2024-06-21T06:50:28.23" personId="{1D4E5FD9-AD70-4D51-9D0D-3307C388B641}" id="{6CC183D6-6E37-46BC-8A9D-189C962947A0}">
    <text>HRM OK</text>
  </threadedComment>
  <threadedComment ref="AH227" dT="2024-06-21T06:50:28.23" personId="{1D4E5FD9-AD70-4D51-9D0D-3307C388B641}" id="{7B8CC833-B388-4564-B598-3BF9533C0CFC}">
    <text>HRM OK</text>
  </threadedComment>
  <threadedComment ref="Y229" dT="2024-06-06T07:43:14.89" personId="{1D4E5FD9-AD70-4D51-9D0D-3307C388B641}" id="{0540B6A4-C32C-4749-907D-803E6770571A}">
    <text>HRM OK</text>
  </threadedComment>
  <threadedComment ref="Z229" dT="2024-06-19T07:42:04.20" personId="{C20833D7-5DE2-4E82-B429-63A06E6D1EA0}" id="{F5373508-64BF-4CCE-A740-F0BD40781E2D}">
    <text>7.60 Réc HRM OK</text>
  </threadedComment>
  <threadedComment ref="AH230" dT="2024-06-28T12:15:19.79" personId="{1D4E5FD9-AD70-4D51-9D0D-3307C388B641}" id="{0B6A4C9D-7103-4715-82D9-86940D67E6E3}">
    <text>1,00 HRM OK à 14:30</text>
  </threadedComment>
  <threadedComment ref="AF231" dT="2024-06-26T07:26:58.89" personId="{C20833D7-5DE2-4E82-B429-63A06E6D1EA0}" id="{54020B7A-729B-4C83-8919-828A22F5CECA}">
    <text>1 JC HRM OK</text>
  </threadedComment>
  <threadedComment ref="P232" dT="2024-06-10T11:34:36.89" personId="{C20833D7-5DE2-4E82-B429-63A06E6D1EA0}" id="{1E594E23-3D95-4009-9CD3-F91BE8B2147E}">
    <text>3.00 Réc à 12:30 HRM OK</text>
  </threadedComment>
  <threadedComment ref="AE232" dT="2024-06-25T11:40:32.50" personId="{C20833D7-5DE2-4E82-B429-63A06E6D1EA0}" id="{40974DA7-9265-4FF7-956E-8537F644815C}">
    <text>3.00 Réc HRM OK</text>
  </threadedComment>
  <threadedComment ref="AA233" dT="2024-06-21T06:49:56.30" personId="{1D4E5FD9-AD70-4D51-9D0D-3307C388B641}" id="{F9EF1C25-3C2C-436F-9F4C-493B420A05BC}">
    <text>1 JC HRM OK</text>
  </threadedComment>
  <threadedComment ref="AE233" dT="2024-05-13T07:16:24.64" personId="{1D4E5FD9-AD70-4D51-9D0D-3307C388B641}" id="{A71C98A6-71E3-4952-8BF9-5B1AC20B4F78}">
    <text>2 DS HRM OK</text>
  </threadedComment>
  <threadedComment ref="AG233" dT="2024-05-13T07:16:34.65" personId="{1D4E5FD9-AD70-4D51-9D0D-3307C388B641}" id="{9937C9C2-E80F-4542-9845-44F2B068DB7B}">
    <text>2 JC HRM OK</text>
  </threadedComment>
  <threadedComment ref="L235" dT="2024-05-02T06:43:58.68" personId="{C20833D7-5DE2-4E82-B429-63A06E6D1EA0}" id="{AC4ACE4A-B4CE-4D8F-9D78-7256D55E7D6E}">
    <text>1 CS HRM OK</text>
  </threadedComment>
  <threadedComment ref="M235" dT="2024-06-07T06:59:01.93" personId="{1D4E5FD9-AD70-4D51-9D0D-3307C388B641}" id="{5FBE7782-9027-4DDD-B945-2FE627BC6D4E}">
    <text xml:space="preserve">A régulariser </text>
  </threadedComment>
  <threadedComment ref="M235" dT="2024-06-07T11:02:53.84" personId="{C20833D7-5DE2-4E82-B429-63A06E6D1EA0}" id="{0733C27B-3F2B-498F-A3BE-16332FE076F4}" parentId="{5FBE7782-9027-4DDD-B945-2FE627BC6D4E}">
    <text>4.50 Réc 07:30 HRM OK</text>
  </threadedComment>
  <threadedComment ref="Q235" dT="2024-05-02T06:43:58.68" personId="{C20833D7-5DE2-4E82-B429-63A06E6D1EA0}" id="{7E2A9B8B-B4A6-4924-A356-FA1BDD1F0F6A}">
    <text>1 CS HRM OK</text>
  </threadedComment>
  <threadedComment ref="W235" dT="2024-06-17T06:59:33.15" personId="{C20833D7-5DE2-4E82-B429-63A06E6D1EA0}" id="{AC8A3155-4F9E-4A9C-A368-EEAA097CD0FB}">
    <text>1 CS HRM NOK</text>
  </threadedComment>
  <threadedComment ref="W235" dT="2024-06-19T13:22:08.70" personId="{1D4E5FD9-AD70-4D51-9D0D-3307C388B641}" id="{ED9D5ACC-70E8-4749-84DF-8B87AFBFF936}" parentId="{AC8A3155-4F9E-4A9C-A368-EEAA097CD0FB}">
    <text>HRM OK</text>
  </threadedComment>
  <threadedComment ref="AA235" dT="2024-05-02T06:43:58.68" personId="{C20833D7-5DE2-4E82-B429-63A06E6D1EA0}" id="{6FD4E580-2951-413B-909C-EDB1CBC2406D}">
    <text>1 CS HRM OK</text>
  </threadedComment>
  <threadedComment ref="AD235" dT="2024-06-24T07:24:16.86" personId="{1D4E5FD9-AD70-4D51-9D0D-3307C388B641}" id="{DC72A296-0287-438A-AF14-DD08E84F5B48}">
    <text>1 DS Dept HRM OK</text>
  </threadedComment>
  <threadedComment ref="AG235" dT="2024-06-27T07:03:29.47" personId="{C20833D7-5DE2-4E82-B429-63A06E6D1EA0}" id="{2CBE14F4-7864-4C4F-BD16-AAD39C9A4836}">
    <text>1 CS HRM OK</text>
  </threadedComment>
  <threadedComment ref="AH235" dT="2024-06-28T12:16:24.33" personId="{1D4E5FD9-AD70-4D51-9D0D-3307C388B641}" id="{1D33F9E7-B963-435A-8C41-4134EAF75E22}">
    <text>1,00 HRM OK à 07:30</text>
  </threadedComment>
  <threadedComment ref="J237" dT="2024-06-04T06:22:48.56" personId="{C20833D7-5DE2-4E82-B429-63A06E6D1EA0}" id="{6DAB79A5-78EC-4D20-B90B-CCC022007DB8}">
    <text>4 JC HRM OK</text>
  </threadedComment>
  <threadedComment ref="I239" dT="2024-06-03T06:55:27.74" personId="{C20833D7-5DE2-4E82-B429-63A06E6D1EA0}" id="{99A2229D-FB1B-4BA6-8F57-D19701AC6FE8}">
    <text>1.00 Réc à 10:00 HRM Ok</text>
  </threadedComment>
  <threadedComment ref="K239" dT="2024-06-05T09:29:55.66" personId="{C20833D7-5DE2-4E82-B429-63A06E6D1EA0}" id="{02905007-F358-473A-B869-4898446AE321}">
    <text>1.00 Réc à 10:00 HRM OK</text>
  </threadedComment>
  <threadedComment ref="AA239" dT="2024-06-06T07:47:48.20" personId="{1D4E5FD9-AD70-4D51-9D0D-3307C388B641}" id="{F9E0F9F9-4B02-4A8A-9634-27A2E0963D97}">
    <text>1 DS HRM OK + DOC OK</text>
  </threadedComment>
  <threadedComment ref="AF239" dT="2024-06-26T07:27:55.06" personId="{C20833D7-5DE2-4E82-B429-63A06E6D1EA0}" id="{02026347-2BA6-4456-9E17-49318F70BC5E}">
    <text>1 JC HRM OK</text>
  </threadedComment>
  <threadedComment ref="AH239" dT="2024-06-26T07:27:55.06" personId="{C20833D7-5DE2-4E82-B429-63A06E6D1EA0}" id="{81530104-2CDC-4830-94BC-1A64A5392BD1}">
    <text>1 JC HRM OK</text>
  </threadedComment>
  <threadedComment ref="AE240" dT="2024-06-25T11:42:14.94" personId="{C20833D7-5DE2-4E82-B429-63A06E6D1EA0}" id="{F4899403-E31E-4E8F-A3FA-2F4F742DD5D3}">
    <text>1/2 JC HRM OK</text>
  </threadedComment>
  <threadedComment ref="AG240" dT="2024-06-26T07:28:28.34" personId="{C20833D7-5DE2-4E82-B429-63A06E6D1EA0}" id="{E394F8ED-9DE6-4D66-9435-CD3E691F9313}">
    <text>3.00 Réc à 12:30 HRM OK</text>
  </threadedComment>
  <threadedComment ref="W241" dT="2024-02-28T07:59:35.04" personId="{1D4E5FD9-AD70-4D51-9D0D-3307C388B641}" id="{0F9EC5BB-2BFF-4219-8B92-CF0518694D03}">
    <text>1 DS Dept HRM OK</text>
  </threadedComment>
  <threadedComment ref="AA241" dT="2024-06-06T07:47:48.20" personId="{1D4E5FD9-AD70-4D51-9D0D-3307C388B641}" id="{A62B3A5B-C031-4C06-9A31-65B06C147799}">
    <text>1 DS HRM OK + DOC OK</text>
  </threadedComment>
  <threadedComment ref="AH241" dT="2024-06-28T06:32:21.66" personId="{C20833D7-5DE2-4E82-B429-63A06E6D1EA0}" id="{E8CC2696-7352-4DB5-9674-69A86387D2D9}">
    <text>HRM OK</text>
  </threadedComment>
  <threadedComment ref="X242" dT="2024-06-18T10:49:53.60" personId="{1D4E5FD9-AD70-4D51-9D0D-3307C388B641}" id="{E6C547B4-6A3F-4A02-B468-C24D59FD4BB1}">
    <text>Mission Lambert</text>
  </threadedComment>
  <threadedComment ref="J243" dT="2024-06-04T11:58:59.73" personId="{1D4E5FD9-AD70-4D51-9D0D-3307C388B641}" id="{AC37B59A-9BB0-4C8B-AC65-2B48FA95E535}">
    <text>PHEF</text>
  </threadedComment>
  <threadedComment ref="L243" dT="2024-05-30T07:44:03.29" personId="{C20833D7-5DE2-4E82-B429-63A06E6D1EA0}" id="{12046478-C934-4700-AAC9-74988A8AC392}">
    <text>Secouriste Zone 2</text>
  </threadedComment>
  <threadedComment ref="M243" dT="2024-06-07T06:54:04.98" personId="{1D4E5FD9-AD70-4D51-9D0D-3307C388B641}" id="{8197AB53-D0D7-49BE-864C-E4F9538D1D77}">
    <text>Mission Tournai</text>
  </threadedComment>
  <threadedComment ref="P243" dT="2024-06-10T06:54:55.15" personId="{C20833D7-5DE2-4E82-B429-63A06E6D1EA0}" id="{A129011B-1F3C-4C6A-AB71-D5B0DB84246C}">
    <text>1 JC HRM OK</text>
  </threadedComment>
  <threadedComment ref="Q243" dT="2024-05-30T07:44:03.29" personId="{C20833D7-5DE2-4E82-B429-63A06E6D1EA0}" id="{5406B8EE-3205-46B7-A38A-AF1FD0D31B94}">
    <text>Secouriste Zone 2</text>
  </threadedComment>
  <threadedComment ref="J244" dT="2024-06-04T11:58:07.20" personId="{1D4E5FD9-AD70-4D51-9D0D-3307C388B641}" id="{11CABA2F-D781-402A-BAB9-A99B33604D3E}">
    <text>2,50 HRM OK à 13:00</text>
  </threadedComment>
  <threadedComment ref="K244" dT="2024-06-05T11:00:59.89" personId="{C20833D7-5DE2-4E82-B429-63A06E6D1EA0}" id="{82A209E0-2A6B-4F4A-B701-D6292AFACCDC}">
    <text>1/2 DS Dépt HRM OK</text>
  </threadedComment>
  <threadedComment ref="AA245" dT="2024-06-21T06:51:05.72" personId="{1D4E5FD9-AD70-4D51-9D0D-3307C388B641}" id="{A5271ACD-F1CE-4FB3-BBAB-B52D817666A4}">
    <text>Participe Collecte don de sang OK</text>
  </threadedComment>
  <threadedComment ref="I246" dT="2024-06-03T05:42:26.84" personId="{C20833D7-5DE2-4E82-B429-63A06E6D1EA0}" id="{6D4787FE-7C11-4725-A148-0A094AE56FDC}">
    <text>0.50 Réc à 15:00 HRM OK</text>
  </threadedComment>
  <threadedComment ref="J246" dT="2024-06-04T05:15:17.35" personId="{C20833D7-5DE2-4E82-B429-63A06E6D1EA0}" id="{A285A2CD-25D2-43D3-885E-80A3CCF230E6}">
    <text>0.50 Réc à 15:00 HRM OK</text>
  </threadedComment>
  <threadedComment ref="K246" dT="2024-06-05T05:01:51.65" personId="{C20833D7-5DE2-4E82-B429-63A06E6D1EA0}" id="{7D44794B-CC22-4F12-BECA-A5066B70B20E}">
    <text>0.50 Réc à 15:00 HRM OK</text>
  </threadedComment>
  <threadedComment ref="L246" dT="2024-06-06T07:38:39.36" personId="{1D4E5FD9-AD70-4D51-9D0D-3307C388B641}" id="{DA0EF923-AF0D-4D02-8A25-23A1021B735A}">
    <text>0,50 HRM OK à 15:00</text>
  </threadedComment>
  <threadedComment ref="M246" dT="2024-06-07T05:11:34.42" personId="{1D4E5FD9-AD70-4D51-9D0D-3307C388B641}" id="{C1A0BC51-87E4-4BB6-98F5-D32FE5E364A4}">
    <text>1/2 JC HRM OK</text>
  </threadedComment>
  <threadedComment ref="P246" dT="2024-06-10T05:07:05.84" personId="{C20833D7-5DE2-4E82-B429-63A06E6D1EA0}" id="{E6B19355-E35F-4F80-B6A7-A24ABC5FE865}">
    <text>0.50 Réc à 15:00 HRM OK</text>
  </threadedComment>
  <threadedComment ref="Q246" dT="2024-06-11T06:10:30.70" personId="{C20833D7-5DE2-4E82-B429-63A06E6D1EA0}" id="{605F542E-46B3-480B-8417-15E052DFE4E6}">
    <text>0.50 Réc à15:00 HRM OK</text>
  </threadedComment>
  <threadedComment ref="R246" dT="2024-06-12T07:11:08.64" personId="{1D4E5FD9-AD70-4D51-9D0D-3307C388B641}" id="{FA410F10-DD7D-42BC-B7BE-92A01D7380B0}">
    <text>0,50 HRM OK à 15:00</text>
  </threadedComment>
  <threadedComment ref="S246" dT="2024-06-13T06:00:42.90" personId="{C20833D7-5DE2-4E82-B429-63A06E6D1EA0}" id="{78B8984C-1B8B-4BC4-AA65-511237D3F8F0}">
    <text>0.50 Réc à15:00 HRM OK</text>
  </threadedComment>
  <threadedComment ref="T246" dT="2024-06-07T05:11:34.42" personId="{1D4E5FD9-AD70-4D51-9D0D-3307C388B641}" id="{7077AB0B-D3B7-40CC-85CC-663A1E3FF0F6}">
    <text>1/2 JC HRM OK</text>
  </threadedComment>
  <threadedComment ref="W246" dT="2024-06-17T05:13:34.41" personId="{C20833D7-5DE2-4E82-B429-63A06E6D1EA0}" id="{671E56D8-806C-45F3-97D2-029FB807BACB}">
    <text>0.50 Réc HRM OK</text>
  </threadedComment>
  <threadedComment ref="X246" dT="2024-06-18T05:10:22.01" personId="{1D4E5FD9-AD70-4D51-9D0D-3307C388B641}" id="{357A0105-D56B-4F22-9E01-EEF1CF40A0BA}">
    <text>0,50 HRM OK à 15:00</text>
  </threadedComment>
  <threadedComment ref="Y246" dT="2024-06-19T05:02:40.36" personId="{C20833D7-5DE2-4E82-B429-63A06E6D1EA0}" id="{7F88B900-C3FA-440B-ACC3-CD047FA362C6}">
    <text>0.50 Réc à 15:00 HRM OK</text>
  </threadedComment>
  <threadedComment ref="Z246" dT="2024-06-20T05:07:00.23" personId="{C20833D7-5DE2-4E82-B429-63A06E6D1EA0}" id="{349E27C9-6C38-4C5E-8404-10FE5D08659C}">
    <text>0.50 Réc à 15:00 HRM OK</text>
  </threadedComment>
  <threadedComment ref="AD246" dT="2024-06-18T05:10:22.01" personId="{1D4E5FD9-AD70-4D51-9D0D-3307C388B641}" id="{16B0C452-2E1B-4128-9641-6BE24BC026B3}">
    <text>0,50 HRM OK à 15:00</text>
  </threadedComment>
  <threadedComment ref="AE246" dT="2024-06-25T05:22:12.06" personId="{C20833D7-5DE2-4E82-B429-63A06E6D1EA0}" id="{AA714109-C293-4365-B25C-83D88E272972}">
    <text>0.50 Réc à 15:00 HRM OK</text>
  </threadedComment>
  <threadedComment ref="AF246" dT="2024-06-26T07:32:57.46" personId="{C20833D7-5DE2-4E82-B429-63A06E6D1EA0}" id="{AA77B288-B8E5-4830-BA63-22BB14ECBED5}">
    <text>0.50 Réc à 15:00 HRM OK</text>
  </threadedComment>
  <threadedComment ref="AG246" dT="2024-06-27T05:11:52.61" personId="{C20833D7-5DE2-4E82-B429-63A06E6D1EA0}" id="{B087B98F-D4D8-4015-9A52-A047998D8577}">
    <text>0.50 Réc HRM OK</text>
  </threadedComment>
  <threadedComment ref="AH246" dT="2024-06-28T05:05:08.05" personId="{C20833D7-5DE2-4E82-B429-63A06E6D1EA0}" id="{7949E0CA-E686-4D66-ADAC-D27F3701373A}">
    <text>1/2 JC HRM NOK</text>
  </threadedComment>
  <threadedComment ref="AH246" dT="2024-06-28T12:16:55.03" personId="{1D4E5FD9-AD70-4D51-9D0D-3307C388B641}" id="{CFA3704E-4514-414C-896E-246C8F853260}" parentId="{7949E0CA-E686-4D66-ADAC-D27F3701373A}">
    <text>HRM OK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A20" dT="2023-10-17T07:45:42.33" personId="{1D4E5FD9-AD70-4D51-9D0D-3307C388B641}" id="{6E3CDC53-2CED-46C4-BE7F-C9AA1EDECF73}">
    <text>Fête Nationale</text>
  </threadedComment>
  <threadedComment ref="H21" dT="2024-06-03T10:38:29.15" personId="{1D4E5FD9-AD70-4D51-9D0D-3307C388B641}" id="{0A00A0C5-2D2D-4C4B-9809-7F05BDE5959E}">
    <text xml:space="preserve">4 JC HRM OK
</text>
  </threadedComment>
  <threadedComment ref="N21" dT="2024-07-01T13:24:04.34" personId="{1D4E5FD9-AD70-4D51-9D0D-3307C388B641}" id="{A681D194-BBE7-437B-ACE9-270EA5C8025B}">
    <text>HRM OK</text>
  </threadedComment>
  <threadedComment ref="R21" dT="2024-06-03T10:38:29.15" personId="{1D4E5FD9-AD70-4D51-9D0D-3307C388B641}" id="{AF9F525E-4D5F-4DAF-9514-E63F05D51DFE}">
    <text>1 JC HRM OK</text>
  </threadedComment>
  <threadedComment ref="U21" dT="2024-07-01T13:24:11.89" personId="{1D4E5FD9-AD70-4D51-9D0D-3307C388B641}" id="{7CE666F8-5084-4D0E-8CEB-C384998B7DD5}">
    <text>HRM OK</text>
  </threadedComment>
  <threadedComment ref="Y21" dT="2024-06-03T10:38:29.15" personId="{1D4E5FD9-AD70-4D51-9D0D-3307C388B641}" id="{12090527-A272-4C42-BCFC-91D42EE748CA}">
    <text>1 JC HRM OK</text>
  </threadedComment>
  <threadedComment ref="AC21" dT="2024-07-01T13:24:11.89" personId="{1D4E5FD9-AD70-4D51-9D0D-3307C388B641}" id="{817D029E-90CC-43EC-9F33-1D26146140C0}">
    <text>HRM OK</text>
  </threadedComment>
  <threadedComment ref="AE21" dT="2024-07-24T07:53:39.06" personId="{1D4E5FD9-AD70-4D51-9D0D-3307C388B641}" id="{3FC8ED36-020A-49E6-801F-3DF22FB1B505}">
    <text>1 JC HRM OK</text>
  </threadedComment>
  <threadedComment ref="AF21" dT="2024-07-01T13:24:11.89" personId="{1D4E5FD9-AD70-4D51-9D0D-3307C388B641}" id="{FB33B0DB-DFA5-4C64-8E95-FD4AFE0859E5}">
    <text>HRM OK</text>
  </threadedComment>
  <threadedComment ref="AJ21" dT="2024-07-01T13:24:11.89" personId="{1D4E5FD9-AD70-4D51-9D0D-3307C388B641}" id="{1466E691-97BF-47CD-A6B4-ECC4B141A277}">
    <text>HRM OK</text>
  </threadedComment>
  <threadedComment ref="Q22" dT="2024-07-18T12:14:30.29" personId="{1D4E5FD9-AD70-4D51-9D0D-3307C388B641}" id="{B20350C9-72BF-4CB6-AF24-C2DE2875D94D}">
    <text>2,00 HRM OK à 14:30</text>
  </threadedComment>
  <threadedComment ref="I23" dT="2024-07-01T13:24:47.66" personId="{1D4E5FD9-AD70-4D51-9D0D-3307C388B641}" id="{1006744D-D297-4062-B1E3-62E604D253CD}">
    <text>HMR OK</text>
  </threadedComment>
  <threadedComment ref="K23" dT="2024-07-05T06:24:28.88" personId="{C20833D7-5DE2-4E82-B429-63A06E6D1EA0}" id="{FE2EA5CA-A821-4294-A638-7136E3113F85}">
    <text>VS 0 07:00 HRM OK
DOC OK</text>
  </threadedComment>
  <threadedComment ref="P23" dT="2024-07-01T13:24:47.66" personId="{1D4E5FD9-AD70-4D51-9D0D-3307C388B641}" id="{16834DA5-76AF-44DD-B6E8-B12CAA20B285}">
    <text>HMR OK</text>
  </threadedComment>
  <threadedComment ref="W23" dT="2024-07-01T13:24:47.66" personId="{1D4E5FD9-AD70-4D51-9D0D-3307C388B641}" id="{40619B62-6D5B-4F16-8930-17272DF4605B}">
    <text>HMR OK</text>
  </threadedComment>
  <threadedComment ref="AD23" dT="2024-07-01T13:24:47.66" personId="{1D4E5FD9-AD70-4D51-9D0D-3307C388B641}" id="{737498D0-78BA-4B10-8EE4-2DD9799F2058}">
    <text>HMR OK</text>
  </threadedComment>
  <threadedComment ref="AK23" dT="2024-07-01T13:24:47.66" personId="{1D4E5FD9-AD70-4D51-9D0D-3307C388B641}" id="{4491F875-1E1D-4BA3-8F33-B3BAC0467CB0}">
    <text>HMR OK</text>
  </threadedComment>
  <threadedComment ref="U24" dT="2024-07-05T08:50:23.54" personId="{C20833D7-5DE2-4E82-B429-63A06E6D1EA0}" id="{24328A65-7992-45B4-9ECD-7BF5E4EB2BB8}">
    <text>4.00 Réc HRM OK</text>
  </threadedComment>
  <threadedComment ref="AI24" dT="2024-07-29T05:09:45.88" personId="{C20833D7-5DE2-4E82-B429-63A06E6D1EA0}" id="{05E18EDC-68F5-4BDB-B278-458400536468}">
    <text>VS + 1.48 Réc HRM OK
Doc OK</text>
  </threadedComment>
  <threadedComment ref="AJ24" dT="2024-07-29T05:09:45.88" personId="{C20833D7-5DE2-4E82-B429-63A06E6D1EA0}" id="{BB342661-6148-40F8-A6F2-3B0DA99D19A5}">
    <text>VS HRM OK
DOC OK</text>
  </threadedComment>
  <threadedComment ref="AK24" dT="2024-07-11T10:43:08.80" personId="{1D4E5FD9-AD70-4D51-9D0D-3307C388B641}" id="{B742B146-17B2-4C30-8229-AACD73746E89}">
    <text>3,00 HRM OK à 12:30</text>
  </threadedComment>
  <threadedComment ref="J25" dT="2024-05-30T04:50:23.56" personId="{68E4EB75-2E06-4BF2-B8CC-A06705F02815}" id="{7C9BD026-7EE7-4AC3-AC38-95FC2663EF81}">
    <text>7jc HRM OK</text>
  </threadedComment>
  <threadedComment ref="U25" dT="2024-07-15T05:09:21.50" personId="{C20833D7-5DE2-4E82-B429-63A06E6D1EA0}" id="{A2D4B68A-11F1-4F2F-B47D-80C60DDB65D0}">
    <text>1.50 Réc à 07:00 HRM OK</text>
  </threadedComment>
  <threadedComment ref="V25" dT="2024-07-15T05:09:40.05" personId="{C20833D7-5DE2-4E82-B429-63A06E6D1EA0}" id="{B4381642-A459-4515-B561-198EFC874A38}">
    <text>HRM OK</text>
  </threadedComment>
  <threadedComment ref="W25" dT="2024-07-15T05:09:40.05" personId="{C20833D7-5DE2-4E82-B429-63A06E6D1EA0}" id="{5C4463E3-FC2C-422D-AA67-97DBDBF74DE0}">
    <text>HRM OK</text>
  </threadedComment>
  <threadedComment ref="X25" dT="2024-07-15T05:09:21.50" personId="{C20833D7-5DE2-4E82-B429-63A06E6D1EA0}" id="{7199F2DA-C093-4192-A53D-BDACB5E6EA35}">
    <text>1.50 Réc à 07:00 HRM OK</text>
  </threadedComment>
  <threadedComment ref="Y25" dT="2024-07-15T05:09:21.50" personId="{C20833D7-5DE2-4E82-B429-63A06E6D1EA0}" id="{0D9C50AE-3044-4BDB-A618-BEF7F0EF49F1}">
    <text>1.50 Réc à 07:00 HRM OK</text>
  </threadedComment>
  <threadedComment ref="AB25" dT="2024-07-16T11:02:16.19" personId="{1D4E5FD9-AD70-4D51-9D0D-3307C388B641}" id="{0CE2DF64-6C99-49D4-9008-95A9F106753F}">
    <text>5,00 HRM OK à 07:00</text>
  </threadedComment>
  <threadedComment ref="AC25" dT="2024-07-05T07:38:55.81" personId="{C20833D7-5DE2-4E82-B429-63A06E6D1EA0}" id="{3CC6B40C-AA59-430D-BAED-3A5D50DE8C23}">
    <text>Secouriste Zone 2</text>
  </threadedComment>
  <threadedComment ref="AD25" dT="2024-07-01T13:24:47.66" personId="{1D4E5FD9-AD70-4D51-9D0D-3307C388B641}" id="{0E9B4D06-FFB9-4B1B-9AD3-D7A22D74D746}">
    <text>HMR OK</text>
  </threadedComment>
  <threadedComment ref="AE25" dT="2024-07-01T13:24:47.66" personId="{1D4E5FD9-AD70-4D51-9D0D-3307C388B641}" id="{75D870FB-0091-4A0B-A0B9-3C6C668C8CDA}">
    <text>HMR OK</text>
  </threadedComment>
  <threadedComment ref="AF25" dT="2024-07-25T13:04:32.15" personId="{C20833D7-5DE2-4E82-B429-63A06E6D1EA0}" id="{48A72BB2-EE3F-4827-BF90-0D7F5C26FCE6}">
    <text>Secouriste Zone 2</text>
  </threadedComment>
  <threadedComment ref="AI25" dT="2024-07-25T13:04:32.15" personId="{C20833D7-5DE2-4E82-B429-63A06E6D1EA0}" id="{7E1B62B3-6E6B-4CEA-8475-6B12FFFB78F9}">
    <text>Secouriste Zone 2</text>
  </threadedComment>
  <threadedComment ref="AJ25" dT="2024-07-29T07:32:51.98" personId="{C20833D7-5DE2-4E82-B429-63A06E6D1EA0}" id="{6142F525-911B-4985-8AA3-89B258D2F704}">
    <text>HRM OK</text>
  </threadedComment>
  <threadedComment ref="AK25" dT="2024-07-29T09:33:12.62" personId="{1D4E5FD9-AD70-4D51-9D0D-3307C388B641}" id="{A7B710CD-CE76-42BC-9EB8-610BA07A202A}">
    <text>HRM OK</text>
  </threadedComment>
  <threadedComment ref="G26" dT="2024-07-01T12:54:38.07" personId="{1D4E5FD9-AD70-4D51-9D0D-3307C388B641}" id="{B73B23A6-65EA-4917-96D0-D86CB065A001}">
    <text>VS à 15:00</text>
  </threadedComment>
  <threadedComment ref="I26" dT="2024-05-30T04:49:35.24" personId="{68E4EB75-2E06-4BF2-B8CC-A06705F02815}" id="{4FE9C599-0B34-4305-A983-D538FA309B59}">
    <text>1/2 Do dep HRM OK</text>
  </threadedComment>
  <threadedComment ref="Y26" dT="2024-07-19T10:09:46.14" personId="{C20833D7-5DE2-4E82-B429-63A06E6D1EA0}" id="{B6E95429-E03B-47E4-B2D9-71EA91B6975D}">
    <text>0.67 Réc à 14:50 HRM OK</text>
  </threadedComment>
  <threadedComment ref="N27" dT="2024-07-04T05:24:55.56" personId="{C20833D7-5DE2-4E82-B429-63A06E6D1EA0}" id="{2A81EDD0-67E5-40F6-9E35-A7002F8A064F}">
    <text>1 JC HRM OK</text>
  </threadedComment>
  <threadedComment ref="P27" dT="2024-06-28T09:41:18.95" personId="{C20833D7-5DE2-4E82-B429-63A06E6D1EA0}" id="{6D2A29D4-9376-4D7B-8E98-26C453E3062C}">
    <text>HRM OK</text>
  </threadedComment>
  <threadedComment ref="AD27" dT="2024-06-28T09:41:02.82" personId="{C20833D7-5DE2-4E82-B429-63A06E6D1EA0}" id="{3DE53ECB-7FA0-47A6-8D6F-BECEFA7547E1}">
    <text>HRM OK</text>
  </threadedComment>
  <threadedComment ref="I28" dT="2024-07-03T10:02:54.38" personId="{C20833D7-5DE2-4E82-B429-63A06E6D1EA0}" id="{CC79EDB6-6CC3-4B34-B24F-A8551DDB9442}">
    <text>1.50 Réc HRM OK</text>
  </threadedComment>
  <threadedComment ref="J28" dT="2024-07-04T05:24:36.80" personId="{C20833D7-5DE2-4E82-B429-63A06E6D1EA0}" id="{82EDADDE-BAFD-4ABF-87CD-045EF18DE21A}">
    <text>1.50 Réc HRM OK</text>
  </threadedComment>
  <threadedComment ref="AA30" dT="2023-10-17T07:45:42.33" personId="{1D4E5FD9-AD70-4D51-9D0D-3307C388B641}" id="{57EF0879-A79C-4486-982B-39363ECB9635}">
    <text>Fête Nationale</text>
  </threadedComment>
  <threadedComment ref="Y31" dT="2024-07-18T06:27:31.36" personId="{C20833D7-5DE2-4E82-B429-63A06E6D1EA0}" id="{FCE39E71-DC95-4CF5-8CAE-F4A1971EAAE3}">
    <text>1 PVE HRM OK</text>
  </threadedComment>
  <threadedComment ref="AF31" dT="2024-07-25T06:57:54.61" personId="{C20833D7-5DE2-4E82-B429-63A06E6D1EA0}" id="{371222F7-9FF7-4694-97DA-1414D49AD1B2}">
    <text>1 PVE HRM OK</text>
  </threadedComment>
  <threadedComment ref="AK31" dT="2024-07-30T06:27:24.84" personId="{C20833D7-5DE2-4E82-B429-63A06E6D1EA0}" id="{2DB4769B-6A4D-4F49-B5C9-B7140D241DC5}">
    <text>1 PVE HRM NOK</text>
  </threadedComment>
  <threadedComment ref="AK31" dT="2024-07-30T12:19:25.21" personId="{1D4E5FD9-AD70-4D51-9D0D-3307C388B641}" id="{C7203DD8-C9F6-4001-BF7D-9FC3CA0392C1}" parentId="{2DB4769B-6A4D-4F49-B5C9-B7140D241DC5}">
    <text>HRM OK</text>
  </threadedComment>
  <threadedComment ref="G32" dT="2024-07-02T12:36:45.51" personId="{C20833D7-5DE2-4E82-B429-63A06E6D1EA0}" id="{A525799B-0CA0-4149-88EC-56AF03001596}">
    <text>0.50 Réc à 16:00 HRM OK</text>
  </threadedComment>
  <threadedComment ref="V32" dT="2024-07-16T06:28:51.27" personId="{C20833D7-5DE2-4E82-B429-63A06E6D1EA0}" id="{7412BDF5-FC32-4CC9-836D-F953F1BACD64}">
    <text>4.00 R2C à 12:30 HRM OK</text>
  </threadedComment>
  <threadedComment ref="X32" dT="2024-07-18T06:27:09.83" personId="{C20833D7-5DE2-4E82-B429-63A06E6D1EA0}" id="{EB7621B0-788F-4153-8AC9-FCD025C9BBB8}">
    <text>4.00 Réc à 12:30 HRM OK</text>
  </threadedComment>
  <threadedComment ref="AE32" dT="2024-07-25T06:57:32.83" personId="{C20833D7-5DE2-4E82-B429-63A06E6D1EA0}" id="{FB9B8E4E-90D1-4A2D-B99D-E8F049CB2562}">
    <text>4.00 Réc à 12:30 HRM OK</text>
  </threadedComment>
  <threadedComment ref="AI32" dT="2024-07-29T12:40:07.76" personId="{1D4E5FD9-AD70-4D51-9D0D-3307C388B641}" id="{F73D955B-9FAB-46A4-B4AF-B130C2F7CED2}">
    <text>4,00 HRM OK à 12:30</text>
  </threadedComment>
  <threadedComment ref="AJ32" dT="2024-07-30T06:26:22.08" personId="{C20833D7-5DE2-4E82-B429-63A06E6D1EA0}" id="{0232C58D-1502-47BD-BF88-53BD48B4895E}">
    <text>2.00 Réc à 14:00 HRM NOK</text>
  </threadedComment>
  <threadedComment ref="AJ32" dT="2024-07-30T12:19:19.39" personId="{1D4E5FD9-AD70-4D51-9D0D-3307C388B641}" id="{02FEF4DA-AA9F-40BE-AB0C-BEB9135BC93E}" parentId="{0232C58D-1502-47BD-BF88-53BD48B4895E}">
    <text>HRM OK</text>
  </threadedComment>
  <threadedComment ref="K33" dT="2024-07-05T05:44:51.07" personId="{C20833D7-5DE2-4E82-B429-63A06E6D1EA0}" id="{200843A6-25F7-4072-B251-717E5FE04BC0}">
    <text>HRM OK</text>
  </threadedComment>
  <threadedComment ref="R33" dT="2024-07-05T05:44:51.07" personId="{C20833D7-5DE2-4E82-B429-63A06E6D1EA0}" id="{C5D1754F-AF34-43FE-8C27-2B72C7FFC3E0}">
    <text>HRM OK</text>
  </threadedComment>
  <threadedComment ref="Y33" dT="2024-07-19T06:21:50.03" personId="{C20833D7-5DE2-4E82-B429-63A06E6D1EA0}" id="{F1981F1F-3DAE-4DE5-B38F-669AFD296625}">
    <text>HRM OK</text>
  </threadedComment>
  <threadedComment ref="AF33" dT="2024-07-26T06:46:35.67" personId="{C20833D7-5DE2-4E82-B429-63A06E6D1EA0}" id="{4E0B5A63-6FB8-4172-9B74-A7354FF317E8}">
    <text>HRM OK</text>
  </threadedComment>
  <threadedComment ref="H35" dT="2024-07-02T06:37:38.33" personId="{C20833D7-5DE2-4E82-B429-63A06E6D1EA0}" id="{5ECA2835-175E-49B0-983F-B2C982AFA5D8}">
    <text>HRM OK</text>
  </threadedComment>
  <threadedComment ref="Q35" dT="2024-07-11T06:27:05.02" personId="{C20833D7-5DE2-4E82-B429-63A06E6D1EA0}" id="{EF1266A6-66CB-4E93-9242-8858650A91D7}">
    <text>HRM OK</text>
  </threadedComment>
  <threadedComment ref="V35" dT="2024-07-16T11:14:37.19" personId="{1D4E5FD9-AD70-4D51-9D0D-3307C388B641}" id="{9F79569B-24D7-4055-9BA1-CB9F9C364EC7}">
    <text>HRM OK</text>
  </threadedComment>
  <threadedComment ref="AE35" dT="2024-07-25T06:48:51.73" personId="{C20833D7-5DE2-4E82-B429-63A06E6D1EA0}" id="{B205F124-0325-4ECD-B58E-F79157FB6DD0}">
    <text>HRM NOK</text>
  </threadedComment>
  <threadedComment ref="Y36" dT="2024-07-19T06:20:23.37" personId="{C20833D7-5DE2-4E82-B429-63A06E6D1EA0}" id="{4A096552-29CC-4CBB-84F6-9F92CB85A4FE}">
    <text>3.00 Réc à 12:30 HRM OK</text>
  </threadedComment>
  <threadedComment ref="AI37" dT="2024-07-25T11:21:27.21" personId="{C20833D7-5DE2-4E82-B429-63A06E6D1EA0}" id="{474C0EB8-25D2-4B96-B553-C69274ECC533}">
    <text>AMT 08:00</text>
  </threadedComment>
  <threadedComment ref="H39" dT="2024-07-01T11:42:40.38" personId="{1D4E5FD9-AD70-4D51-9D0D-3307C388B641}" id="{14D76F86-A037-4E01-9CE0-339AE7617A98}">
    <text>4 CC HRM + DOC NOK</text>
  </threadedComment>
  <threadedComment ref="H39" dT="2024-07-09T08:03:08.36" personId="{C20833D7-5DE2-4E82-B429-63A06E6D1EA0}" id="{22C4E3C4-ECAC-4683-9CB0-AFDB641F0615}" parentId="{14D76F86-A037-4E01-9CE0-339AE7617A98}">
    <text>Doc OK</text>
  </threadedComment>
  <threadedComment ref="O39" dT="2024-07-08T06:46:19.92" personId="{1D4E5FD9-AD70-4D51-9D0D-3307C388B641}" id="{C46088B4-1A19-473D-8782-A4231801D789}">
    <text>1 PVE HRM OK</text>
  </threadedComment>
  <threadedComment ref="U39" dT="2024-07-11T06:27:47.40" personId="{C20833D7-5DE2-4E82-B429-63A06E6D1EA0}" id="{E641D009-53F1-4EDA-B366-0EAAE0010438}">
    <text>1 JC HRM OK</text>
  </threadedComment>
  <threadedComment ref="X39" dT="2024-07-16T11:13:37.38" personId="{1D4E5FD9-AD70-4D51-9D0D-3307C388B641}" id="{D0FFAF10-16D0-419B-BD27-47424C18E72E}">
    <text>1 PVE HRM OK</text>
  </threadedComment>
  <threadedComment ref="AD39" dT="2024-07-23T11:46:21.66" personId="{1D4E5FD9-AD70-4D51-9D0D-3307C388B641}" id="{EC0CFF0E-03DD-462F-B691-F7EA968DD152}">
    <text>1 PVE HRM OK</text>
  </threadedComment>
  <threadedComment ref="AE39" dT="2024-07-23T11:46:28.91" personId="{1D4E5FD9-AD70-4D51-9D0D-3307C388B641}" id="{08764931-CE80-481A-8B35-C052398D65B4}">
    <text>1 JC HRM OK</text>
  </threadedComment>
  <threadedComment ref="AI39" dT="2024-07-29T06:28:38.04" personId="{C20833D7-5DE2-4E82-B429-63A06E6D1EA0}" id="{19E04078-2E0A-4730-BF07-EBD2FE938933}">
    <text>1 DS Dépt HRM OK</text>
  </threadedComment>
  <threadedComment ref="AK39" dT="2024-07-30T10:52:19.63" personId="{1D4E5FD9-AD70-4D51-9D0D-3307C388B641}" id="{20189A7C-B4D4-4E29-AA33-F1F1293123F3}">
    <text xml:space="preserve"> DS FLEX HRM OK</text>
  </threadedComment>
  <threadedComment ref="Q40" dT="2024-08-02T10:42:47.73" personId="{C20833D7-5DE2-4E82-B429-63A06E6D1EA0}" id="{BEFE5098-63D5-4CAD-BC66-AF62C53C3F22}">
    <text>3.00 Réc à 12:30 HRM OK</text>
  </threadedComment>
  <threadedComment ref="W40" dT="2024-07-17T06:30:56.40" personId="{C20833D7-5DE2-4E82-B429-63A06E6D1EA0}" id="{F0B6518D-1187-4BFE-84D5-3A805302E1FB}">
    <text>2.00 Réc à 13:30 HRM OK</text>
  </threadedComment>
  <threadedComment ref="Y40" dT="2024-07-19T11:32:34.21" personId="{C20833D7-5DE2-4E82-B429-63A06E6D1EA0}" id="{4F1FF3DE-759F-40F9-9D3B-EA205B13FEFE}">
    <text>2.00 Réc à 13:30  HRM OK</text>
  </threadedComment>
  <threadedComment ref="AC40" dT="2024-07-23T11:46:02.84" personId="{1D4E5FD9-AD70-4D51-9D0D-3307C388B641}" id="{6CE6868D-1F6A-4E3E-AA0F-AC27DA9F81F8}">
    <text>1,00 HRM OK à 14:30</text>
  </threadedComment>
  <threadedComment ref="AF40" dT="2024-07-26T06:51:17.09" personId="{C20833D7-5DE2-4E82-B429-63A06E6D1EA0}" id="{D8382C04-9019-4E8D-864A-BA0F03DF052E}">
    <text>2.00 Réc à 13:30 HRM OK</text>
  </threadedComment>
  <threadedComment ref="H41" dT="2024-05-16T06:31:01.38" personId="{C20833D7-5DE2-4E82-B429-63A06E6D1EA0}" id="{47186441-807B-464F-947C-F8ACF6FC38CB}">
    <text>2 FDC HRM OK</text>
  </threadedComment>
  <threadedComment ref="J41" dT="2024-05-16T06:28:26.29" personId="{C20833D7-5DE2-4E82-B429-63A06E6D1EA0}" id="{05B7B98E-5494-44DB-A7E7-8CAE86A955DD}">
    <text>1/2 JC HRM OK</text>
  </threadedComment>
  <threadedComment ref="O41" dT="2024-05-16T06:31:01.38" personId="{C20833D7-5DE2-4E82-B429-63A06E6D1EA0}" id="{304C2282-7B0E-4497-8DB0-FECABF1CFA4D}">
    <text>2 FDC HRM OK</text>
  </threadedComment>
  <threadedComment ref="Q41" dT="2024-05-16T06:28:26.29" personId="{C20833D7-5DE2-4E82-B429-63A06E6D1EA0}" id="{8F8A4798-A9C9-42E7-A81D-E75F787077DF}">
    <text>1/2 JC HRM OK</text>
  </threadedComment>
  <threadedComment ref="V41" dT="2024-05-16T06:31:01.38" personId="{C20833D7-5DE2-4E82-B429-63A06E6D1EA0}" id="{C4F998EA-5607-4956-9BDE-554DECC6CF45}">
    <text>2 FDC HRM OK</text>
  </threadedComment>
  <threadedComment ref="X41" dT="2024-05-16T06:28:26.29" personId="{C20833D7-5DE2-4E82-B429-63A06E6D1EA0}" id="{BFACE8A9-3B0E-4138-B6B5-24FD18745A32}">
    <text>1/2 JC HRM OK</text>
  </threadedComment>
  <threadedComment ref="AC41" dT="2024-05-16T06:31:01.38" personId="{C20833D7-5DE2-4E82-B429-63A06E6D1EA0}" id="{B599AE5E-B848-413E-8434-02BA420CD9E0}">
    <text>2 FDC HRM OK</text>
  </threadedComment>
  <threadedComment ref="AE41" dT="2024-05-16T06:28:26.29" personId="{C20833D7-5DE2-4E82-B429-63A06E6D1EA0}" id="{4A434B24-8D1B-4E2D-BD7D-5556F54102E7}">
    <text>1/2 JC HRM OK</text>
  </threadedComment>
  <threadedComment ref="AJ41" dT="2024-05-16T06:31:01.38" personId="{C20833D7-5DE2-4E82-B429-63A06E6D1EA0}" id="{3560EEFB-19C1-435C-9258-E75EC8A297CE}">
    <text>2 FDC HRM OK</text>
  </threadedComment>
  <threadedComment ref="Q43" dT="2024-06-11T06:11:39.21" personId="{C20833D7-5DE2-4E82-B429-63A06E6D1EA0}" id="{3630D88A-8BD8-4EBC-9E19-E3915724347A}">
    <text>VS à 07:30 HRM OK
Doc OK</text>
  </threadedComment>
  <threadedComment ref="G45" dT="2024-07-01T06:23:11.88" personId="{C20833D7-5DE2-4E82-B429-63A06E6D1EA0}" id="{36992BBA-C89F-4848-A2CC-E1199374BF44}">
    <text>HRM OK</text>
  </threadedComment>
  <threadedComment ref="K45" dT="2024-07-05T05:46:06.83" personId="{C20833D7-5DE2-4E82-B429-63A06E6D1EA0}" id="{53EC05F5-9961-4FFC-89CE-706A99C7C43F}">
    <text>HRM OK</text>
  </threadedComment>
  <threadedComment ref="N45" dT="2024-07-08T07:34:52.00" personId="{1D4E5FD9-AD70-4D51-9D0D-3307C388B641}" id="{79CAB310-1278-4B8D-A96B-0ED560D71972}">
    <text>TT HRM NOK</text>
  </threadedComment>
  <threadedComment ref="N45" dT="2024-07-09T08:00:43.44" personId="{C20833D7-5DE2-4E82-B429-63A06E6D1EA0}" id="{671AC815-FD51-4241-A4ED-9F20CD6D3C6C}" parentId="{79CAB310-1278-4B8D-A96B-0ED560D71972}">
    <text>HRM OK</text>
  </threadedComment>
  <threadedComment ref="R45" dT="2024-07-12T06:24:07.11" personId="{C20833D7-5DE2-4E82-B429-63A06E6D1EA0}" id="{EA6E647F-AA13-4C25-9C46-3B812EC32D9B}">
    <text>HRM OK</text>
  </threadedComment>
  <threadedComment ref="U45" dT="2024-07-12T06:25:39.96" personId="{C20833D7-5DE2-4E82-B429-63A06E6D1EA0}" id="{615FCE4A-9BF2-49F0-93B6-2CAD4D3E0E21}">
    <text>38.00 Réc HRM OK</text>
  </threadedComment>
  <threadedComment ref="AB45" dT="2024-07-12T06:26:19.40" personId="{C20833D7-5DE2-4E82-B429-63A06E6D1EA0}" id="{D827B489-7888-43E0-B0F0-32137170D7EA}">
    <text>3 JC HRM OK</text>
  </threadedComment>
  <threadedComment ref="AF45" dT="2024-07-12T06:26:47.46" personId="{C20833D7-5DE2-4E82-B429-63A06E6D1EA0}" id="{C84E92AE-9A92-4778-AC70-6DAA50A27696}">
    <text>7.60 Réc HRM OK</text>
  </threadedComment>
  <threadedComment ref="AI45" dT="2024-07-29T06:27:18.02" personId="{C20833D7-5DE2-4E82-B429-63A06E6D1EA0}" id="{5440A548-1B9D-4BB7-822D-DF7C09EAE520}">
    <text>1 JC HRM OK</text>
  </threadedComment>
  <threadedComment ref="I46" dT="2024-07-03T06:48:10.18" personId="{C20833D7-5DE2-4E82-B429-63A06E6D1EA0}" id="{F5133C8C-9416-418C-B2A3-C176AFDFE606}">
    <text>1.00 Réc à 14:30 HRM OK</text>
  </threadedComment>
  <threadedComment ref="J46" dT="2024-07-04T06:10:54.44" personId="{C20833D7-5DE2-4E82-B429-63A06E6D1EA0}" id="{8C7752A1-A60F-4A13-8207-97DEC8ECB977}">
    <text>1.00 Réc à 14:30 HRM OK</text>
  </threadedComment>
  <threadedComment ref="H47" dT="2024-06-21T07:05:10.66" personId="{1D4E5FD9-AD70-4D51-9D0D-3307C388B641}" id="{D8F6C491-33BB-4FD4-A2DA-3F6A3CAAFFA6}">
    <text>3,75 HRM OK à 07:00</text>
  </threadedComment>
  <threadedComment ref="J47" dT="2024-06-21T07:04:23.46" personId="{1D4E5FD9-AD70-4D51-9D0D-3307C388B641}" id="{37786D13-669E-42FF-8203-DE4ECF2F0D37}">
    <text>1 JC HRM OK</text>
  </threadedComment>
  <threadedComment ref="N47" dT="2024-07-05T05:48:17.07" personId="{C20833D7-5DE2-4E82-B429-63A06E6D1EA0}" id="{F470AD7D-A886-4CFC-B6DF-E67FB79A6303}">
    <text>1 CS HRM OK</text>
  </threadedComment>
  <threadedComment ref="Q47" dT="2024-06-03T06:25:27.11" personId="{C20833D7-5DE2-4E82-B429-63A06E6D1EA0}" id="{67802796-8787-4932-B869-F6A7A6B2D8C5}">
    <text>2 JC HRM OK</text>
  </threadedComment>
  <threadedComment ref="X47" dT="2024-07-18T06:29:01.19" personId="{C20833D7-5DE2-4E82-B429-63A06E6D1EA0}" id="{CFE595FD-DE21-4DE3-A13F-1CCD63DE71F9}">
    <text>1 CS HRM OK</text>
  </threadedComment>
  <threadedComment ref="AI47" dT="2024-08-19T11:15:54.64" personId="{1D4E5FD9-AD70-4D51-9D0D-3307C388B641}" id="{D223CC4B-5DF4-415D-B4C4-C0B528B31D84}">
    <text>1 CC Deces Oncle HRM OK</text>
  </threadedComment>
  <threadedComment ref="H48" dT="2024-07-02T10:54:14.78" personId="{C20833D7-5DE2-4E82-B429-63A06E6D1EA0}" id="{FB164897-C859-4E26-A820-903A3310F178}">
    <text>0.50 Réc à 12:30 HRM OK</text>
  </threadedComment>
  <threadedComment ref="K48" dT="2024-07-05T05:47:11.45" personId="{C20833D7-5DE2-4E82-B429-63A06E6D1EA0}" id="{020196C2-34D8-4728-B3E1-CEFBFB21652F}">
    <text>1.50 Réc à 14:00 HRM OK</text>
  </threadedComment>
  <threadedComment ref="O48" dT="2024-07-09T06:36:09.20" personId="{C20833D7-5DE2-4E82-B429-63A06E6D1EA0}" id="{C38D243E-AA11-4499-9047-166BD97269E8}">
    <text>1.50 Réc à 14:00 HRM OK</text>
  </threadedComment>
  <threadedComment ref="P48" dT="2024-07-10T11:11:52.50" personId="{1D4E5FD9-AD70-4D51-9D0D-3307C388B641}" id="{FE1DFD45-8916-4468-88BB-DC9B3EF04B16}">
    <text>3,00 HRM OK à 12:30</text>
  </threadedComment>
  <threadedComment ref="AD48" dT="2024-07-24T06:22:05.02" personId="{C20833D7-5DE2-4E82-B429-63A06E6D1EA0}" id="{3802BB07-4FE1-440E-9E61-3CE30A8644DB}">
    <text>1.75 Réc à 13:45 HRM OK</text>
  </threadedComment>
  <threadedComment ref="I49" dT="2024-07-03T06:48:54.38" personId="{C20833D7-5DE2-4E82-B429-63A06E6D1EA0}" id="{18A02051-F576-4F9C-B338-DFBF7B530430}">
    <text>HRM OK</text>
  </threadedComment>
  <threadedComment ref="P49" dT="2024-07-10T06:36:57.56" personId="{C20833D7-5DE2-4E82-B429-63A06E6D1EA0}" id="{51361F3C-7907-4DA5-A03F-3DA0CE232D37}">
    <text>HRM OK</text>
  </threadedComment>
  <threadedComment ref="Q49" dT="2024-07-11T06:30:47.00" personId="{C20833D7-5DE2-4E82-B429-63A06E6D1EA0}" id="{D38A2CF1-496E-45C4-AB6E-C67A6E0B0D7D}">
    <text>1 JC HRM OK</text>
  </threadedComment>
  <threadedComment ref="W49" dT="2024-07-17T06:34:57.05" personId="{C20833D7-5DE2-4E82-B429-63A06E6D1EA0}" id="{BD015867-5649-4D6E-976B-02F245E3B9AF}">
    <text>HRM OK</text>
  </threadedComment>
  <threadedComment ref="AD49" dT="2024-07-24T06:19:23.52" personId="{C20833D7-5DE2-4E82-B429-63A06E6D1EA0}" id="{B0C24086-5AEC-4AAA-B2FF-4298F784E8EE}">
    <text>HRM OK</text>
  </threadedComment>
  <threadedComment ref="AE49" dT="2024-07-25T06:52:01.56" personId="{C20833D7-5DE2-4E82-B429-63A06E6D1EA0}" id="{D2CAE071-626E-4000-8A53-D513CD04B290}">
    <text>2 JC HRM OK</text>
  </threadedComment>
  <threadedComment ref="AK49" dT="2024-07-30T06:29:01.03" personId="{C20833D7-5DE2-4E82-B429-63A06E6D1EA0}" id="{6FA37D9E-721E-4AB7-A0EE-BEBEC5D61FDB}">
    <text>HRM OK</text>
  </threadedComment>
  <threadedComment ref="AJ50" dT="2024-07-30T06:28:52.50" personId="{C20833D7-5DE2-4E82-B429-63A06E6D1EA0}" id="{02B98216-E63C-4988-8840-51129AA87562}">
    <text>1/2 JC HRM OK</text>
  </threadedComment>
  <threadedComment ref="J51" dT="2024-07-02T12:41:43.16" personId="{C20833D7-5DE2-4E82-B429-63A06E6D1EA0}" id="{E3F5926D-EC50-4DC1-B24E-33FB83A8CACB}">
    <text>1 JC HRM OK</text>
  </threadedComment>
  <threadedComment ref="Q51" dT="2024-07-11T06:31:41.15" personId="{C20833D7-5DE2-4E82-B429-63A06E6D1EA0}" id="{E301DD8F-8104-408B-A922-C1C379005E85}">
    <text>1/2 JC HRM OK</text>
  </threadedComment>
  <threadedComment ref="R51" dT="2024-07-12T06:27:28.04" personId="{C20833D7-5DE2-4E82-B429-63A06E6D1EA0}" id="{2258764C-0361-4CD4-988A-C3AD4FEC97C8}">
    <text>HRM OK</text>
  </threadedComment>
  <threadedComment ref="Y51" dT="2024-07-19T06:23:06.82" personId="{C20833D7-5DE2-4E82-B429-63A06E6D1EA0}" id="{E105BC67-628B-4A54-A51A-24B0B7F5CF0C}">
    <text>1 DS Dépt HRM OK</text>
  </threadedComment>
  <threadedComment ref="AF51" dT="2024-07-25T06:50:33.69" personId="{C20833D7-5DE2-4E82-B429-63A06E6D1EA0}" id="{64FACA9A-9E16-4338-AF43-2B289D3209E4}">
    <text>1 DS Dépt HRM OK</text>
  </threadedComment>
  <threadedComment ref="H52" dT="2024-07-03T05:46:54.48" personId="{C20833D7-5DE2-4E82-B429-63A06E6D1EA0}" id="{42C11578-0F4C-4C94-B64D-EE8FA084B516}">
    <text>1/2 JC HRM OK</text>
  </threadedComment>
  <threadedComment ref="I52" dT="2024-07-03T05:46:54.48" personId="{C20833D7-5DE2-4E82-B429-63A06E6D1EA0}" id="{78D59363-C8EF-4A95-8F21-51D919754585}">
    <text>1/2 JC HRM OK</text>
  </threadedComment>
  <threadedComment ref="K52" dT="2024-07-08T06:45:37.22" personId="{1D4E5FD9-AD70-4D51-9D0D-3307C388B641}" id="{70359076-C354-4093-830D-45AC4609C79F}">
    <text>2,00 HRM OK à 13:30</text>
  </threadedComment>
  <threadedComment ref="N52" dT="2024-07-08T07:32:19.78" personId="{1D4E5FD9-AD70-4D51-9D0D-3307C388B641}" id="{D54F942A-5407-4E4A-8021-BF2C2FA324CA}">
    <text>1/2 JC HRM OK</text>
  </threadedComment>
  <threadedComment ref="AD52" dT="2024-07-25T06:51:04.84" personId="{C20833D7-5DE2-4E82-B429-63A06E6D1EA0}" id="{B92768FE-AE41-4FDE-9754-3FE9271E965D}">
    <text>1.50 Réc à 14:00 HRM OK</text>
  </threadedComment>
  <threadedComment ref="J53" dT="2024-07-03T06:46:45.49" personId="{C20833D7-5DE2-4E82-B429-63A06E6D1EA0}" id="{30A0B99C-629C-4E40-8122-A3D3DEE28341}">
    <text>3 JC HRM OK</text>
  </threadedComment>
  <threadedComment ref="R53" dT="2024-07-11T10:54:45.81" personId="{1D4E5FD9-AD70-4D51-9D0D-3307C388B641}" id="{2E67B783-36F0-40AA-A96F-F4CA3E10D257}">
    <text>7,60 HRM OK</text>
  </threadedComment>
  <threadedComment ref="U53" dT="2024-07-11T10:54:53.99" personId="{1D4E5FD9-AD70-4D51-9D0D-3307C388B641}" id="{F35E06FC-A45B-4293-92F3-4C75C23C8FD7}">
    <text>1 JC HRM OK</text>
  </threadedComment>
  <threadedComment ref="I55" dT="2024-07-03T06:50:08.25" personId="{C20833D7-5DE2-4E82-B429-63A06E6D1EA0}" id="{86EED1BF-58D4-40B1-AE25-A86766499A99}">
    <text>HRM OK</text>
  </threadedComment>
  <threadedComment ref="K55" dT="2024-07-04T06:12:06.01" personId="{C20833D7-5DE2-4E82-B429-63A06E6D1EA0}" id="{0964E836-5AD9-45B8-931C-3CE1B91BC16D}">
    <text>1 DS Dépt HRM OK</text>
  </threadedComment>
  <threadedComment ref="Q55" dT="2024-07-08T06:45:15.76" personId="{1D4E5FD9-AD70-4D51-9D0D-3307C388B641}" id="{DC4296F7-269A-4DEB-AD3F-41F3C8D91EA6}">
    <text>1 DS Dept HRM OK</text>
  </threadedComment>
  <threadedComment ref="R55" dT="2024-07-12T06:27:28.04" personId="{C20833D7-5DE2-4E82-B429-63A06E6D1EA0}" id="{93932118-EF4E-4B05-8A85-324643AF5B0D}">
    <text>HRM OK</text>
  </threadedComment>
  <threadedComment ref="U55" dT="2024-07-15T06:25:43.33" personId="{C20833D7-5DE2-4E82-B429-63A06E6D1EA0}" id="{BD395C9D-D6A4-4B46-8856-D0FD0A66810C}">
    <text>HRM OK</text>
  </threadedComment>
  <threadedComment ref="W55" dT="2024-07-17T06:34:57.05" personId="{C20833D7-5DE2-4E82-B429-63A06E6D1EA0}" id="{7C55C834-BCC2-4F2B-AF5C-A3EDE968209D}">
    <text>HRM OK</text>
  </threadedComment>
  <threadedComment ref="AE55" dT="2024-07-25T06:53:01.73" personId="{C20833D7-5DE2-4E82-B429-63A06E6D1EA0}" id="{94F7419F-73C7-45E3-9F54-D016AD23D89E}">
    <text>HRM OK</text>
  </threadedComment>
  <threadedComment ref="AF55" dT="2024-07-26T06:46:35.67" personId="{C20833D7-5DE2-4E82-B429-63A06E6D1EA0}" id="{4B1417A9-C4CD-4767-8A08-A9D6B22F0D86}">
    <text>HRM OK</text>
  </threadedComment>
  <threadedComment ref="AI55" dT="2024-07-25T06:53:30.18" personId="{C20833D7-5DE2-4E82-B429-63A06E6D1EA0}" id="{3F04E9BA-F83B-448C-8876-FAB1D2140475}">
    <text>1 DS Dépt HRM OK</text>
  </threadedComment>
  <threadedComment ref="H57" dT="2024-07-02T06:32:26.86" personId="{C20833D7-5DE2-4E82-B429-63A06E6D1EA0}" id="{52680268-C1FC-4814-BA7A-E62600515E5D}">
    <text>1.25 Réc à 08:45 HRM OK</text>
  </threadedComment>
  <threadedComment ref="I57" dT="2024-07-03T06:45:47.20" personId="{C20833D7-5DE2-4E82-B429-63A06E6D1EA0}" id="{ADFE87BF-6868-47D6-BC1B-432A7C4D3179}">
    <text>3.00 Réc à 09:00 HRM OK</text>
  </threadedComment>
  <threadedComment ref="J57" dT="2024-07-02T06:34:10.80" personId="{C20833D7-5DE2-4E82-B429-63A06E6D1EA0}" id="{039F72CA-9710-4D1B-B244-750C413E9B80}">
    <text>3 PVE HRM OK</text>
  </threadedComment>
  <threadedComment ref="O57" dT="2024-07-02T06:33:58.24" personId="{C20833D7-5DE2-4E82-B429-63A06E6D1EA0}" id="{52B11C53-69DB-4ED0-8552-F3E24725DAC5}">
    <text>7 JC HRM OK</text>
  </threadedComment>
  <threadedComment ref="AC57" dT="2024-07-23T11:44:42.12" personId="{1D4E5FD9-AD70-4D51-9D0D-3307C388B641}" id="{579292B3-486D-43B1-AE70-711E3F0B8D3D}">
    <text>0,50 HRM OK à 10:30</text>
  </threadedComment>
  <threadedComment ref="AC58" dT="2024-07-23T11:44:57.51" personId="{1D4E5FD9-AD70-4D51-9D0D-3307C388B641}" id="{45B9D072-7E2D-459A-907C-3CD2EFC40B26}">
    <text>1/2 JC HRM OK</text>
  </threadedComment>
  <threadedComment ref="AK58" dT="2024-07-31T11:40:46.54" personId="{C20833D7-5DE2-4E82-B429-63A06E6D1EA0}" id="{2685451F-E96B-496F-B0BC-02140219FDF7}">
    <text>1.00 Réc à 14:30 HRM OK</text>
  </threadedComment>
  <threadedComment ref="K59" dT="2024-07-10T11:26:23.69" personId="{1D4E5FD9-AD70-4D51-9D0D-3307C388B641}" id="{B5868100-4A59-455B-96D5-1739B423040F}">
    <text>1 JC HRM OK</text>
  </threadedComment>
  <threadedComment ref="R59" dT="2024-07-10T11:25:09.12" personId="{1D4E5FD9-AD70-4D51-9D0D-3307C388B641}" id="{D65BB9B2-B04F-43F6-BC5F-829A48ECA1C6}">
    <text>1 DS Dept HRM OK</text>
  </threadedComment>
  <threadedComment ref="U59" dT="2024-01-25T08:46:47.45" personId="{1D4E5FD9-AD70-4D51-9D0D-3307C388B641}" id="{9C64FD3A-99D6-4CDB-BAAE-C5601E86B93D}">
    <text>15 JC HRM OK</text>
  </threadedComment>
  <threadedComment ref="H60" dT="2024-07-02T12:49:02.25" personId="{C20833D7-5DE2-4E82-B429-63A06E6D1EA0}" id="{E2FE8A89-CC2C-40D0-BAE3-C00C755EF2DC}">
    <text>2.00 Réc à 13:30 HRM OK</text>
  </threadedComment>
  <threadedComment ref="J60" dT="2024-07-05T05:49:38.32" personId="{C20833D7-5DE2-4E82-B429-63A06E6D1EA0}" id="{D6A3DA9E-8500-4676-B5C4-6BAA1B998ED7}">
    <text>0.50 Réc à 15:00 HRM OK</text>
  </threadedComment>
  <threadedComment ref="Q60" dT="2024-07-11T06:34:20.74" personId="{C20833D7-5DE2-4E82-B429-63A06E6D1EA0}" id="{0BA5FEC6-AB33-490E-8C7A-85C733463009}">
    <text>3.00 Réc à 12:30 HRM OK</text>
  </threadedComment>
  <threadedComment ref="G61" dT="2024-07-01T06:25:32.32" personId="{C20833D7-5DE2-4E82-B429-63A06E6D1EA0}" id="{EDFC6F96-6C17-4BA6-AACF-23CC52D9BFA6}">
    <text>HRM OK</text>
  </threadedComment>
  <threadedComment ref="N61" dT="2024-07-08T07:36:37.98" personId="{1D4E5FD9-AD70-4D51-9D0D-3307C388B641}" id="{F64BB019-4FE7-40D9-8D15-73010D574862}">
    <text>HRM OK</text>
  </threadedComment>
  <threadedComment ref="U61" dT="2024-07-15T06:25:43.33" personId="{C20833D7-5DE2-4E82-B429-63A06E6D1EA0}" id="{20B252D8-3FAE-46AF-ACB9-F5EA84B480D8}">
    <text>HRM OK</text>
  </threadedComment>
  <threadedComment ref="AB61" dT="2024-03-20T09:48:55.16" personId="{1D4E5FD9-AD70-4D51-9D0D-3307C388B641}" id="{A6DDD9C4-A8F2-46D8-BC69-A0B3688E10FD}">
    <text>AMT horaire suivra</text>
  </threadedComment>
  <threadedComment ref="AF61" dT="2024-07-26T06:46:35.67" personId="{C20833D7-5DE2-4E82-B429-63A06E6D1EA0}" id="{9E7E459D-981A-49AD-976E-AADAB6B5135F}">
    <text>HRM OK</text>
  </threadedComment>
  <threadedComment ref="AI61" dT="2024-07-29T06:26:33.43" personId="{C20833D7-5DE2-4E82-B429-63A06E6D1EA0}" id="{B8E79F48-5D53-4655-80F3-E60AA05EAB19}">
    <text>HRM OK</text>
  </threadedComment>
  <threadedComment ref="H63" dT="2024-06-14T05:39:47.42" personId="{1D4E5FD9-AD70-4D51-9D0D-3307C388B641}" id="{A79AA4C6-A2BB-4225-BF39-A6DA1D700261}">
    <text>AMT à 09:00</text>
  </threadedComment>
  <threadedComment ref="I63" dT="2024-07-03T06:39:14.47" personId="{C20833D7-5DE2-4E82-B429-63A06E6D1EA0}" id="{E6750229-590D-44A8-931E-6AC2E1FF54A4}">
    <text>2.00 R2C 0 07:00 HRM OK</text>
  </threadedComment>
  <threadedComment ref="P63" dT="2024-04-29T07:23:58.90" personId="{1D4E5FD9-AD70-4D51-9D0D-3307C388B641}" id="{C4ED7044-D2D1-4F60-92A3-8C34D48A0692}">
    <text>1 JC HRM OK</text>
  </threadedComment>
  <threadedComment ref="Q63" dT="2024-04-29T07:25:09.40" personId="{1D4E5FD9-AD70-4D51-9D0D-3307C388B641}" id="{636D4614-6A34-4333-8C4C-5ABDFB2B2655}">
    <text>7 JC HRM OK</text>
  </threadedComment>
  <threadedComment ref="W63" dT="2024-03-20T09:48:55.16" personId="{1D4E5FD9-AD70-4D51-9D0D-3307C388B641}" id="{B7E45A99-37F3-4862-86D7-74055D6854FA}">
    <text>AMT horaire suivra</text>
  </threadedComment>
  <threadedComment ref="AF65" dT="2024-07-17T06:32:18.22" personId="{C20833D7-5DE2-4E82-B429-63A06E6D1EA0}" id="{BE2F7307-D5DD-4EF6-BE38-93007DCB23E4}">
    <text>VS à 10:45 HRM NOK
Doc NOK</text>
  </threadedComment>
  <threadedComment ref="AI65" dT="2024-07-22T11:29:09.12" personId="{1D4E5FD9-AD70-4D51-9D0D-3307C388B641}" id="{9ACE5221-2DBB-4A36-BFDC-C9558B43BFA3}">
    <text>3,00 HRM OK à 09:00</text>
  </threadedComment>
  <threadedComment ref="AI66" dT="2024-07-22T11:28:37.21" personId="{1D4E5FD9-AD70-4D51-9D0D-3307C388B641}" id="{45BBC119-5502-4F63-B58A-EF9ED159AEAF}">
    <text>3,00 HRM OK à 12:30</text>
  </threadedComment>
  <threadedComment ref="G67" dT="2024-03-21T13:20:17.06" personId="{C20833D7-5DE2-4E82-B429-63A06E6D1EA0}" id="{136CBD7F-1A38-4B32-B42A-FDD824EACACF}">
    <text>15 JC HRM OK</text>
  </threadedComment>
  <threadedComment ref="AE67" dT="2024-07-25T10:41:44.75" personId="{C20833D7-5DE2-4E82-B429-63A06E6D1EA0}" id="{725313A9-12AA-4A99-A53F-9918A45F3082}">
    <text>1CC HRM NOK ???</text>
  </threadedComment>
  <threadedComment ref="J69" dT="2024-07-03T06:41:53.08" personId="{C20833D7-5DE2-4E82-B429-63A06E6D1EA0}" id="{19004C22-6911-4F2E-BA25-84EAC9D7133C}">
    <text>HRM OK</text>
  </threadedComment>
  <threadedComment ref="K69" dT="2024-07-05T05:51:16.96" personId="{C20833D7-5DE2-4E82-B429-63A06E6D1EA0}" id="{1B46E469-7F7F-46C7-95E9-3D19FE5FB4B4}">
    <text>VS à 07:30 HRM OK
DOC OK</text>
  </threadedComment>
  <threadedComment ref="N69" dT="2024-06-28T16:08:23.87" personId="{1D4E5FD9-AD70-4D51-9D0D-3307C388B641}" id="{FA4BE917-01E8-420E-91FA-83CBD63780E7}">
    <text>Secouriste zone 2</text>
  </threadedComment>
  <threadedComment ref="P69" dT="2024-07-10T06:38:08.66" personId="{C20833D7-5DE2-4E82-B429-63A06E6D1EA0}" id="{F15BA4D6-95CC-4562-905A-2CF0CD4DC4A2}">
    <text>HRM OK</text>
  </threadedComment>
  <threadedComment ref="Q69" dT="2024-06-04T06:04:04.36" personId="{C20833D7-5DE2-4E82-B429-63A06E6D1EA0}" id="{4185E644-DEFA-4683-9446-B0657E25E89C}">
    <text>1 JC HRM OK</text>
  </threadedComment>
  <threadedComment ref="R69" dT="2024-07-11T06:32:51.36" personId="{C20833D7-5DE2-4E82-B429-63A06E6D1EA0}" id="{D0F30B32-A0B8-47FE-B549-100734035B20}">
    <text>VS à 07:30 HRM OK
DOC OK</text>
  </threadedComment>
  <threadedComment ref="U69" dT="2024-05-14T06:20:26.25" personId="{C20833D7-5DE2-4E82-B429-63A06E6D1EA0}" id="{27DEFD58-A1DE-49C0-97D8-138F7199634B}">
    <text>5 JC HRM OK</text>
  </threadedComment>
  <threadedComment ref="AD69" dT="2024-07-23T06:15:46.58" personId="{C20833D7-5DE2-4E82-B429-63A06E6D1EA0}" id="{CBD5C87F-3F83-4D1F-A727-1DBF260F7250}">
    <text>HRM OK</text>
  </threadedComment>
  <threadedComment ref="AI69" dT="2024-07-25T06:56:25.75" personId="{C20833D7-5DE2-4E82-B429-63A06E6D1EA0}" id="{4CA4CB53-7B6E-4BF2-9712-CEA995D86DED}">
    <text>1 JC HRM OK</text>
  </threadedComment>
  <threadedComment ref="AK69" dT="2024-07-31T05:58:56.28" personId="{C20833D7-5DE2-4E82-B429-63A06E6D1EA0}" id="{BB2860C3-A664-44E0-9695-0EF32AAE5FCD}">
    <text>HRM OK</text>
  </threadedComment>
  <threadedComment ref="H70" dT="2024-07-02T06:31:07.02" personId="{C20833D7-5DE2-4E82-B429-63A06E6D1EA0}" id="{EC71908F-6E95-49FC-8F05-ED2C0C386CDB}">
    <text>1/2 DS HRM OK</text>
  </threadedComment>
  <threadedComment ref="I70" dT="2024-07-03T06:41:28.75" personId="{C20833D7-5DE2-4E82-B429-63A06E6D1EA0}" id="{FADF2192-7312-4665-946A-6F1FA1C6D57A}">
    <text>1.00 Réc à 13:00 HRM Ok</text>
  </threadedComment>
  <threadedComment ref="O70" dT="2024-07-09T06:37:00.28" personId="{C20833D7-5DE2-4E82-B429-63A06E6D1EA0}" id="{7922EC63-E806-4F00-94FC-A931F051F891}">
    <text>2.00 Réc à 14:00 HRM OK</text>
  </threadedComment>
  <threadedComment ref="AB70" dT="2024-07-22T06:18:49.70" personId="{C20833D7-5DE2-4E82-B429-63A06E6D1EA0}" id="{251A9EFA-047F-456D-B194-A757B3A3F0AE}">
    <text>2.00 Réc à 14:00 HRM OK</text>
  </threadedComment>
  <threadedComment ref="AC70" dT="2024-07-23T06:15:19.39" personId="{C20833D7-5DE2-4E82-B429-63A06E6D1EA0}" id="{A42875A9-8A8B-4A87-8B1C-F935987B7E39}">
    <text>1/2 JC HRM Ok</text>
  </threadedComment>
  <threadedComment ref="AE70" dT="2024-07-25T06:56:03.68" personId="{C20833D7-5DE2-4E82-B429-63A06E6D1EA0}" id="{35112034-33A9-437D-9DEE-3BAB51A8C527}">
    <text>1.50 Réc à 14:30 HRM OK</text>
  </threadedComment>
  <threadedComment ref="AF70" dT="2024-07-26T06:49:54.06" personId="{C20833D7-5DE2-4E82-B429-63A06E6D1EA0}" id="{E6117071-2466-402D-ADCE-EA7F0AE44AF4}">
    <text>1/2 JC HRM OK</text>
  </threadedComment>
  <threadedComment ref="G71" dT="2024-06-13T06:37:09.88" personId="{C20833D7-5DE2-4E82-B429-63A06E6D1EA0}" id="{330085C6-3221-4E33-814B-EA607D6885F8}">
    <text>5 JC HRM OK</text>
  </threadedComment>
  <threadedComment ref="X71" dT="2024-07-16T06:29:46.27" personId="{C20833D7-5DE2-4E82-B429-63A06E6D1EA0}" id="{99AD4F10-DCDC-4B1F-A99A-9F959F185D39}">
    <text>2 JC HRM OK</text>
  </threadedComment>
  <threadedComment ref="AC71" dT="2024-07-12T06:38:07.05" personId="{C20833D7-5DE2-4E82-B429-63A06E6D1EA0}" id="{CE5D51E4-9F11-42BE-8CA6-E5EF4695ADB9}">
    <text>AMT à 08:00</text>
  </threadedComment>
  <threadedComment ref="AF71" dT="2024-07-23T06:16:50.71" personId="{C20833D7-5DE2-4E82-B429-63A06E6D1EA0}" id="{690469B1-AE9D-40E1-898B-BBDE64D53AC1}">
    <text>1 JC HRM OK</text>
  </threadedComment>
  <threadedComment ref="R72" dT="2024-07-12T06:22:15.14" personId="{C20833D7-5DE2-4E82-B429-63A06E6D1EA0}" id="{EEF844F5-450C-4C54-8787-07267DF52417}">
    <text>3.00 Réc à 12:30 HRM OK</text>
  </threadedComment>
  <threadedComment ref="AD72" dT="2024-07-24T06:20:25.06" personId="{C20833D7-5DE2-4E82-B429-63A06E6D1EA0}" id="{51CCF38A-FC0A-4619-9B2C-8F7EC76AA82B}">
    <text>2.50 Réc à 13:00 HRM OK</text>
  </threadedComment>
  <threadedComment ref="AI72" dT="2024-07-29T06:24:59.42" personId="{C20833D7-5DE2-4E82-B429-63A06E6D1EA0}" id="{7712D7CE-58DE-472D-BAD0-B695A7B138C2}">
    <text>3.00 Réc à 12:30 HRM OK</text>
  </threadedComment>
  <threadedComment ref="AA76" dT="2023-10-17T07:45:42.33" personId="{1D4E5FD9-AD70-4D51-9D0D-3307C388B641}" id="{5C34F96C-0677-4487-BF92-DAD038E642D6}">
    <text>Fête Nationale</text>
  </threadedComment>
  <threadedComment ref="G77" dT="2024-07-01T06:30:24.49" personId="{C20833D7-5DE2-4E82-B429-63A06E6D1EA0}" id="{18696282-4E1A-4E9E-B650-AE3F69A3976E}">
    <text>2 JC HRM OK</text>
  </threadedComment>
  <threadedComment ref="I77" dT="2024-05-22T08:35:32.84" personId="{1D4E5FD9-AD70-4D51-9D0D-3307C388B641}" id="{B4729784-F375-4D87-AEA5-81892BC28D8F}">
    <text>8 JC HRM OK</text>
  </threadedComment>
  <threadedComment ref="AB77" dT="2024-07-22T05:57:34.74" personId="{C20833D7-5DE2-4E82-B429-63A06E6D1EA0}" id="{C674E0FE-BAEC-462C-8180-F4D62F4C3277}">
    <text>HRM NOK</text>
  </threadedComment>
  <threadedComment ref="AB77" dT="2024-07-22T11:24:39.02" personId="{1D4E5FD9-AD70-4D51-9D0D-3307C388B641}" id="{A41F3DD0-6D5B-4398-BC6E-2EBBF3C5BF07}" parentId="{C674E0FE-BAEC-462C-8180-F4D62F4C3277}">
    <text>4,50 HRM OK à 07:30</text>
  </threadedComment>
  <threadedComment ref="AC77" dT="2024-07-23T06:26:34.05" personId="{C20833D7-5DE2-4E82-B429-63A06E6D1EA0}" id="{19C33BF1-976A-40B7-9395-C108AE68AE18}">
    <text>15.20 Réc HRM OK</text>
  </threadedComment>
  <threadedComment ref="AE77" dT="2024-07-23T07:28:52.47" personId="{C20833D7-5DE2-4E82-B429-63A06E6D1EA0}" id="{D2CBE975-EE5C-439F-A608-303B2875D4C1}">
    <text>VS a BRUXELLES HRM OK
DOC OK</text>
  </threadedComment>
  <threadedComment ref="AF77" dT="2024-07-26T05:58:31.95" personId="{C20833D7-5DE2-4E82-B429-63A06E6D1EA0}" id="{25CE8AA3-4AA2-4A97-B40A-B15D6D69AA79}">
    <text>2.00 Réc à 07:30 HRM OK</text>
  </threadedComment>
  <threadedComment ref="U78" dT="2024-07-15T11:16:23.39" personId="{1D4E5FD9-AD70-4D51-9D0D-3307C388B641}" id="{7347863F-BDA5-4ABF-9954-A626379BE42D}">
    <text>3,50 HRM OK à 12:30</text>
  </threadedComment>
  <threadedComment ref="W78" dT="2024-07-15T11:16:23.39" personId="{1D4E5FD9-AD70-4D51-9D0D-3307C388B641}" id="{8CBBA742-B1E5-434C-A041-6197F1F97566}">
    <text>3,50 HRM OK à 12:30</text>
  </threadedComment>
  <threadedComment ref="Y78" dT="2024-07-19T11:35:31.50" personId="{C20833D7-5DE2-4E82-B429-63A06E6D1EA0}" id="{44706A13-47AB-49E6-8EE4-08050B283590}">
    <text>3.50 Réc à 12:00 HRM OK</text>
  </threadedComment>
  <threadedComment ref="AE78" dT="2024-07-26T05:57:47.25" personId="{C20833D7-5DE2-4E82-B429-63A06E6D1EA0}" id="{06D9EE3E-E5BD-42DD-976C-7D6C6759C5B2}">
    <text>2.00 Réc à 14:00 HRM OK</text>
  </threadedComment>
  <threadedComment ref="AF78" dT="2024-07-26T05:58:59.08" personId="{C20833D7-5DE2-4E82-B429-63A06E6D1EA0}" id="{9D8EE4C3-42F4-4F64-8FE5-02801A655231}">
    <text>4.00 Réc à 12:30 HRM OK</text>
  </threadedComment>
  <threadedComment ref="AI78" dT="2024-07-29T12:38:44.06" personId="{1D4E5FD9-AD70-4D51-9D0D-3307C388B641}" id="{D2BC86D5-A5E8-4669-BA2F-19D703A6E914}">
    <text>2,50 HRM OK à 13:30</text>
  </threadedComment>
  <threadedComment ref="AJ78" dT="2024-07-30T11:57:52.93" personId="{1D4E5FD9-AD70-4D51-9D0D-3307C388B641}" id="{9E3DE42A-3928-401F-A8CC-AABEB8FAB401}">
    <text>2,00 HRM OK à 14:00</text>
  </threadedComment>
  <threadedComment ref="AK78" dT="2024-07-31T11:35:07.20" personId="{C20833D7-5DE2-4E82-B429-63A06E6D1EA0}" id="{04AE7F1B-8DC6-449E-A3F0-39FC03D91177}">
    <text>3.50 Réc HRM OK</text>
  </threadedComment>
  <threadedComment ref="N79" dT="2024-07-05T11:11:22.40" personId="{C20833D7-5DE2-4E82-B429-63A06E6D1EA0}" id="{49389ABC-6C38-4217-8FC2-68C388E93A9A}">
    <text>7.60 Réc HRM OK</text>
  </threadedComment>
  <threadedComment ref="Q79" dT="2024-07-03T05:14:49.91" personId="{C20833D7-5DE2-4E82-B429-63A06E6D1EA0}" id="{27179194-90FF-4295-9C93-498E404B5B97}">
    <text>3 JC HRM OK</text>
  </threadedComment>
  <threadedComment ref="AB79" dT="2024-07-03T05:15:10.51" personId="{C20833D7-5DE2-4E82-B429-63A06E6D1EA0}" id="{3E43742F-3CEE-443B-8CBC-8FA761F4F9F6}">
    <text>6 JC HRM OK</text>
  </threadedComment>
  <threadedComment ref="AJ79" dT="2024-07-30T06:10:22.08" personId="{C20833D7-5DE2-4E82-B429-63A06E6D1EA0}" id="{48FA8084-95A1-4A5C-B30B-6D4D1D05A104}">
    <text>7.60 Réc HRM OK</text>
  </threadedComment>
  <threadedComment ref="P81" dT="2024-07-10T05:30:22.94" personId="{C20833D7-5DE2-4E82-B429-63A06E6D1EA0}" id="{283642C2-358F-445D-B6A5-8A57F4656237}">
    <text>1 DS FLEX HRM OK</text>
  </threadedComment>
  <threadedComment ref="AC81" dT="2024-07-23T07:30:11.68" personId="{C20833D7-5DE2-4E82-B429-63A06E6D1EA0}" id="{ACB75D34-A3E6-41E3-9666-729BFED49614}">
    <text>1.75 Réc à 07:30 HRM OK</text>
  </threadedComment>
  <threadedComment ref="P83" dT="2024-07-03T05:17:14.90" personId="{C20833D7-5DE2-4E82-B429-63A06E6D1EA0}" id="{9EA4A87A-E85E-4C74-9BF1-FFDF0E72B1CC}">
    <text>DS à cause d'Ops HRM OK</text>
  </threadedComment>
  <threadedComment ref="AD83" dT="2024-07-03T05:17:14.90" personId="{C20833D7-5DE2-4E82-B429-63A06E6D1EA0}" id="{3AE9C709-1A21-498A-BF1B-48F393068350}">
    <text>DS à cause d'Ops HRM OK</text>
  </threadedComment>
  <threadedComment ref="AI83" dT="2024-07-29T05:53:45.13" personId="{C20833D7-5DE2-4E82-B429-63A06E6D1EA0}" id="{5DCB257A-05E9-4CBE-ADEE-9E5DE42F6F5C}">
    <text>DS cause D'OPS HRM Ok</text>
  </threadedComment>
  <threadedComment ref="G84" dT="2024-07-01T06:27:44.21" personId="{C20833D7-5DE2-4E82-B429-63A06E6D1EA0}" id="{A488D46E-2C14-4D4C-B9B0-32EF0C684585}">
    <text>3.00 Réc à 12:30 HRM OK</text>
  </threadedComment>
  <threadedComment ref="H85" dT="2024-07-02T05:56:56.48" personId="{C20833D7-5DE2-4E82-B429-63A06E6D1EA0}" id="{C76293AB-347E-4165-A268-869E703633A5}">
    <text>VS à 10:00 HRM OK
DOC OK</text>
  </threadedComment>
  <threadedComment ref="I85" dT="2024-06-28T16:08:23.87" personId="{1D4E5FD9-AD70-4D51-9D0D-3307C388B641}" id="{BBBD6E70-E6E3-4E39-BD4B-0CB54251409D}">
    <text>Secouriste zone 2</text>
  </threadedComment>
  <threadedComment ref="P85" dT="2024-06-28T16:08:23.87" personId="{1D4E5FD9-AD70-4D51-9D0D-3307C388B641}" id="{D1029727-90EA-40D8-99A9-98636D6DB9D0}">
    <text>Secouriste zone 2</text>
  </threadedComment>
  <threadedComment ref="U85" dT="2024-07-11T06:03:33.85" personId="{C20833D7-5DE2-4E82-B429-63A06E6D1EA0}" id="{7E3C94C6-BB52-4391-8B7F-42A6E614CC1D}">
    <text>2.50 Réc à 07:30 HRM OK</text>
  </threadedComment>
  <threadedComment ref="Y85" dT="2024-07-15T08:56:00.42" personId="{C20833D7-5DE2-4E82-B429-63A06E6D1EA0}" id="{67C20BB3-D9AA-420E-8035-CAF5868B03C4}">
    <text>Secouriste Zone 2</text>
  </threadedComment>
  <threadedComment ref="AE85" dT="2024-07-15T08:56:00.42" personId="{C20833D7-5DE2-4E82-B429-63A06E6D1EA0}" id="{44E0F607-865B-43E6-8175-DCF2A6A67B3E}">
    <text>Secouriste Zone 2</text>
  </threadedComment>
  <threadedComment ref="AI85" dT="2024-07-26T11:20:12.99" personId="{1D4E5FD9-AD70-4D51-9D0D-3307C388B641}" id="{65575C79-2383-49A9-809A-5DBE7C5BD21D}">
    <text>2 JC HRM OK</text>
  </threadedComment>
  <threadedComment ref="Q86" dT="2024-07-11T06:03:02.05" personId="{C20833D7-5DE2-4E82-B429-63A06E6D1EA0}" id="{9EDEE42E-1F4B-4126-8DD4-E0E4C4EBB14C}">
    <text>3.50 Réc à 12:30 HRM OK</text>
  </threadedComment>
  <threadedComment ref="AD86" dT="2024-07-24T10:07:38.29" personId="{1D4E5FD9-AD70-4D51-9D0D-3307C388B641}" id="{5F40DA4D-0F39-44E8-83FF-796219EA5A72}">
    <text>1/2 JC HRM OK</text>
  </threadedComment>
  <threadedComment ref="AA88" dT="2023-10-17T07:45:42.33" personId="{1D4E5FD9-AD70-4D51-9D0D-3307C388B641}" id="{F057359C-EB01-4FDF-87BD-9DBC2EF0B60A}">
    <text>Fête Nationale</text>
  </threadedComment>
  <threadedComment ref="I89" dT="2024-07-03T05:51:19.55" personId="{C20833D7-5DE2-4E82-B429-63A06E6D1EA0}" id="{9024BFB9-20D6-4E1E-8922-06597A46FCF2}">
    <text>HRM OK</text>
  </threadedComment>
  <threadedComment ref="J89" dT="2024-07-04T06:32:09.08" personId="{C20833D7-5DE2-4E82-B429-63A06E6D1EA0}" id="{135AFE3E-E885-4942-95BF-CE4BFF90C31C}">
    <text>VS à 10:15 HRM OK
DOC OK</text>
  </threadedComment>
  <threadedComment ref="P89" dT="2024-07-03T05:51:19.55" personId="{C20833D7-5DE2-4E82-B429-63A06E6D1EA0}" id="{DF78A777-C165-426F-804A-2B8AA9A0B36F}">
    <text>HRM OK</text>
  </threadedComment>
  <threadedComment ref="W89" dT="2024-07-03T05:51:19.55" personId="{C20833D7-5DE2-4E82-B429-63A06E6D1EA0}" id="{9BABFED8-EB4E-4B20-A516-E28F4E42FE31}">
    <text>HRM OK</text>
  </threadedComment>
  <threadedComment ref="AB89" dT="2024-07-03T05:51:19.55" personId="{C20833D7-5DE2-4E82-B429-63A06E6D1EA0}" id="{A1065254-139C-4845-8A66-621457BE17E7}">
    <text>HRM OK</text>
  </threadedComment>
  <threadedComment ref="AD89" dT="2024-07-24T06:24:40.37" personId="{C20833D7-5DE2-4E82-B429-63A06E6D1EA0}" id="{D772E03A-910B-4CE3-A90F-E3075FA84B09}">
    <text>1 JC HRM NOK</text>
  </threadedComment>
  <threadedComment ref="AD89" dT="2024-07-26T11:45:12.20" personId="{1D4E5FD9-AD70-4D51-9D0D-3307C388B641}" id="{E9AEFB75-9586-4BE5-989E-3CFF08F8DCD6}" parentId="{D772E03A-910B-4CE3-A90F-E3075FA84B09}">
    <text>HRM OK</text>
  </threadedComment>
  <threadedComment ref="AI89" dT="2024-07-30T12:00:45.55" personId="{1D4E5FD9-AD70-4D51-9D0D-3307C388B641}" id="{B3A51E31-06D9-46DE-892D-56FC397FB0F3}">
    <text>1 JC HRM OK</text>
  </threadedComment>
  <threadedComment ref="AK89" dT="2024-07-03T05:51:19.55" personId="{C20833D7-5DE2-4E82-B429-63A06E6D1EA0}" id="{A502E1DD-73DF-4405-8FE0-D082AD759855}">
    <text>HRM OK</text>
  </threadedComment>
  <threadedComment ref="K90" dT="2024-07-05T05:55:30.31" personId="{C20833D7-5DE2-4E82-B429-63A06E6D1EA0}" id="{3C72CA35-0B38-4672-8072-DDD240544FB4}">
    <text>2.00 Réc à 13:30 HRM OK</text>
  </threadedComment>
  <threadedComment ref="O90" dT="2024-07-09T11:28:15.09" personId="{1D4E5FD9-AD70-4D51-9D0D-3307C388B641}" id="{CFE774B6-E56C-4A36-8774-BF3285B07CD7}">
    <text>2,00 HRM OK à 13:30</text>
  </threadedComment>
  <threadedComment ref="Y90" dT="2024-07-19T11:38:09.09" personId="{C20833D7-5DE2-4E82-B429-63A06E6D1EA0}" id="{9199D62E-A32C-42EB-B2CD-C768208B2290}">
    <text>2.50 Réc à 13:00 HRM OK</text>
  </threadedComment>
  <threadedComment ref="AC90" dT="2024-07-23T11:37:28.41" personId="{1D4E5FD9-AD70-4D51-9D0D-3307C388B641}" id="{612E2B6A-856D-4AC2-9B2B-624FC6807D71}">
    <text>2,50 HRM OK à 13:00</text>
  </threadedComment>
  <threadedComment ref="G91" dT="2024-07-01T06:33:45.34" personId="{C20833D7-5DE2-4E82-B429-63A06E6D1EA0}" id="{E978A124-05B6-4C4F-A5FA-DA2AE5161509}">
    <text>Reprise en force</text>
  </threadedComment>
  <threadedComment ref="I91" dT="2024-07-03T05:51:19.55" personId="{C20833D7-5DE2-4E82-B429-63A06E6D1EA0}" id="{F687133F-76D6-4E5B-BC5D-AF07E87BB25C}">
    <text>HRM OK</text>
  </threadedComment>
  <threadedComment ref="K91" dT="2024-07-03T05:51:19.55" personId="{C20833D7-5DE2-4E82-B429-63A06E6D1EA0}" id="{AF82B5F8-9E36-49B5-9FC2-3F6E7C6FD231}">
    <text>HRM OK</text>
  </threadedComment>
  <threadedComment ref="P91" dT="2024-07-03T05:51:19.55" personId="{C20833D7-5DE2-4E82-B429-63A06E6D1EA0}" id="{BC0FC6A0-3B93-43C3-87B9-9B7D6CA8BF22}">
    <text>HRM OK</text>
  </threadedComment>
  <threadedComment ref="R91" dT="2024-07-03T05:51:19.55" personId="{C20833D7-5DE2-4E82-B429-63A06E6D1EA0}" id="{8FC1B0F5-CB10-4E8D-B8D5-A62B591CB2B2}">
    <text>HRM OK</text>
  </threadedComment>
  <threadedComment ref="W91" dT="2024-07-03T05:51:19.55" personId="{C20833D7-5DE2-4E82-B429-63A06E6D1EA0}" id="{E20179E8-ABFE-4A65-B0C8-9B1213E6585F}">
    <text>HRM OK</text>
  </threadedComment>
  <threadedComment ref="Y91" dT="2024-07-03T05:51:19.55" personId="{C20833D7-5DE2-4E82-B429-63A06E6D1EA0}" id="{B437B19F-6510-41C0-81FB-C5A75E79F351}">
    <text>HRM OK</text>
  </threadedComment>
  <threadedComment ref="AB91" dT="2024-07-22T06:41:12.21" personId="{C20833D7-5DE2-4E82-B429-63A06E6D1EA0}" id="{01AA9A7D-EB05-4CCF-BBFF-BAD96CD94B11}">
    <text>1 JC HRM NOK</text>
  </threadedComment>
  <threadedComment ref="AB91" dT="2024-07-23T11:42:10.97" personId="{1D4E5FD9-AD70-4D51-9D0D-3307C388B641}" id="{31BBC6FA-3671-4687-B092-64F6481447D8}" parentId="{01AA9A7D-EB05-4CCF-BBFF-BAD96CD94B11}">
    <text>HRM OK</text>
  </threadedComment>
  <threadedComment ref="AD91" dT="2024-07-03T05:51:19.55" personId="{C20833D7-5DE2-4E82-B429-63A06E6D1EA0}" id="{37851656-A70C-4AE4-B265-B35E346B185E}">
    <text>HRM OK</text>
  </threadedComment>
  <threadedComment ref="AF91" dT="2024-07-03T05:51:19.55" personId="{C20833D7-5DE2-4E82-B429-63A06E6D1EA0}" id="{A117D0E2-A02C-4F48-B66D-7C367E3DB992}">
    <text>HRM OK</text>
  </threadedComment>
  <threadedComment ref="AK91" dT="2024-07-03T05:51:19.55" personId="{C20833D7-5DE2-4E82-B429-63A06E6D1EA0}" id="{1C2AAFC2-668D-423F-ADBC-3EE7B40926F8}">
    <text>HRM OK</text>
  </threadedComment>
  <threadedComment ref="O92" dT="2024-07-09T06:29:16.00" personId="{C20833D7-5DE2-4E82-B429-63A06E6D1EA0}" id="{B76393F9-3AFE-4914-B698-E7A1A7127006}">
    <text>4.00 Réc à 12:30  HRM OK</text>
  </threadedComment>
  <threadedComment ref="X92" dT="2024-07-18T06:42:54.90" personId="{C20833D7-5DE2-4E82-B429-63A06E6D1EA0}" id="{1DF10129-2152-44D4-890F-5AB10AD6C3F9}">
    <text>4.00 Réc à 11:30 HRM OK</text>
  </threadedComment>
  <threadedComment ref="AJ92" dT="2024-07-30T06:47:28.29" personId="{C20833D7-5DE2-4E82-B429-63A06E6D1EA0}" id="{ACEE8C51-85E2-4BDD-987A-A0EF5D4D3271}">
    <text>1/2 JC HRM OK</text>
  </threadedComment>
  <threadedComment ref="O93" dT="2024-07-09T06:30:58.29" personId="{C20833D7-5DE2-4E82-B429-63A06E6D1EA0}" id="{4801F384-41B3-4280-A32E-C10B090CE4F2}">
    <text>0.50 Réc à 07:30 HRM OK</text>
  </threadedComment>
  <threadedComment ref="R93" dT="2024-07-03T05:51:19.55" personId="{C20833D7-5DE2-4E82-B429-63A06E6D1EA0}" id="{143149CC-8671-4B59-B076-C1BA787F36D3}">
    <text>HRM OK</text>
  </threadedComment>
  <threadedComment ref="Y93" dT="2024-07-03T05:51:19.55" personId="{C20833D7-5DE2-4E82-B429-63A06E6D1EA0}" id="{01E15F8C-DCEF-4D5F-88CC-F6A485A0ED28}">
    <text>HRM OK</text>
  </threadedComment>
  <threadedComment ref="AC93" dT="2024-07-23T11:39:04.44" personId="{1D4E5FD9-AD70-4D51-9D0D-3307C388B641}" id="{8529EA53-ABCB-4779-90FC-BD70C61943B8}">
    <text>1,50 HRM OK à 07:30</text>
  </threadedComment>
  <threadedComment ref="AE93" dT="2024-07-03T05:51:19.55" personId="{C20833D7-5DE2-4E82-B429-63A06E6D1EA0}" id="{A4355D4F-034F-485A-8B03-6B9A137B173E}">
    <text>HRM OK</text>
  </threadedComment>
  <threadedComment ref="AJ93" dT="2024-07-03T05:51:19.55" personId="{C20833D7-5DE2-4E82-B429-63A06E6D1EA0}" id="{E65B0B0F-5D2F-48C8-9975-4ABDB5C0854E}">
    <text>HRM OK</text>
  </threadedComment>
  <threadedComment ref="O94" dT="2024-07-09T06:32:08.22" personId="{C20833D7-5DE2-4E82-B429-63A06E6D1EA0}" id="{FB7A935C-E3D9-4838-BF63-2C499708A599}">
    <text>1/2 JC HRM OK</text>
  </threadedComment>
  <threadedComment ref="P94" dT="2024-07-10T10:30:10.12" personId="{1D4E5FD9-AD70-4D51-9D0D-3307C388B641}" id="{2322B443-C0AE-4E89-B432-C2820643D27D}">
    <text>3,00 HRM OK à 13:00</text>
  </threadedComment>
  <threadedComment ref="U94" dT="2024-07-15T10:52:35.22" personId="{1D4E5FD9-AD70-4D51-9D0D-3307C388B641}" id="{74425DF8-0860-49A0-8D90-7D99C7CD5352}">
    <text>3,00 HRM OK à 13:00</text>
  </threadedComment>
  <threadedComment ref="AD94" dT="2024-07-25T07:03:11.89" personId="{C20833D7-5DE2-4E82-B429-63A06E6D1EA0}" id="{33EC5D13-A9B9-4336-8FB1-20A44F90874C}">
    <text>2.00 Réc à 14:00 HRM OK</text>
  </threadedComment>
  <threadedComment ref="G95" dT="2024-07-01T06:34:29.05" personId="{C20833D7-5DE2-4E82-B429-63A06E6D1EA0}" id="{B03E23FF-BE1E-4068-A7D0-DC79AA006955}">
    <text>0.50 Réc à 08:00 HRM OK</text>
  </threadedComment>
  <threadedComment ref="I95" dT="2024-07-02T06:22:22.92" personId="{C20833D7-5DE2-4E82-B429-63A06E6D1EA0}" id="{8A8BCCF8-F108-4529-AD59-EAC44928D797}">
    <text>HRM OK</text>
  </threadedComment>
  <threadedComment ref="Q95" dT="2024-07-02T06:22:22.92" personId="{C20833D7-5DE2-4E82-B429-63A06E6D1EA0}" id="{84D2AE92-6EF6-4952-B142-865FC01F787D}">
    <text>HRM OK</text>
  </threadedComment>
  <threadedComment ref="U95" dT="2024-07-15T06:29:36.44" personId="{C20833D7-5DE2-4E82-B429-63A06E6D1EA0}" id="{5515AAEA-9808-4E5E-8F2D-75C5C8C65E75}">
    <text>1.00 Réc à 08:00 HRM NOK</text>
  </threadedComment>
  <threadedComment ref="U95" dT="2024-07-16T11:34:01.06" personId="{1D4E5FD9-AD70-4D51-9D0D-3307C388B641}" id="{042DA1EC-994B-435A-974D-C1127C89D482}" parentId="{5515AAEA-9808-4E5E-8F2D-75C5C8C65E75}">
    <text>HRM OK</text>
  </threadedComment>
  <threadedComment ref="V95" dT="2024-07-16T06:37:11.85" personId="{C20833D7-5DE2-4E82-B429-63A06E6D1EA0}" id="{6A1D0BF6-8E78-47CC-9066-485BED2A7011}">
    <text>0.50 Réc à 08:00 HRM OK</text>
  </threadedComment>
  <threadedComment ref="W95" dT="2024-07-02T06:22:22.92" personId="{C20833D7-5DE2-4E82-B429-63A06E6D1EA0}" id="{B5E12609-FA56-46BF-BADC-2AB399832586}">
    <text>HRM OK</text>
  </threadedComment>
  <threadedComment ref="X95" dT="2024-07-18T06:41:57.28" personId="{C20833D7-5DE2-4E82-B429-63A06E6D1EA0}" id="{F9562ACE-7A31-4A00-9E61-6209984F98DA}">
    <text>0.50 Réc à 08:00 HRM NOK</text>
  </threadedComment>
  <threadedComment ref="X95" dT="2024-07-18T11:38:21.52" personId="{1D4E5FD9-AD70-4D51-9D0D-3307C388B641}" id="{36935B39-DFD8-4B67-91D4-255B5BA14809}" parentId="{F9562ACE-7A31-4A00-9E61-6209984F98DA}">
    <text>HRM OK</text>
  </threadedComment>
  <threadedComment ref="AB95" dT="2024-07-22T06:40:16.51" personId="{C20833D7-5DE2-4E82-B429-63A06E6D1EA0}" id="{F6988155-8907-41FD-8E3B-163FC68D644A}">
    <text>0.50 Réc HRM NOK</text>
  </threadedComment>
  <threadedComment ref="AB95" dT="2024-07-22T11:17:16.42" personId="{1D4E5FD9-AD70-4D51-9D0D-3307C388B641}" id="{D86E188F-46E4-4622-8169-621543F974A3}" parentId="{F6988155-8907-41FD-8E3B-163FC68D644A}">
    <text>HRM OK</text>
  </threadedComment>
  <threadedComment ref="AC95" dT="2024-07-23T06:49:43.99" personId="{C20833D7-5DE2-4E82-B429-63A06E6D1EA0}" id="{1E136C65-5A47-4875-88CB-F24EFAA841E3}">
    <text>0.50 Réc à 08:00 HRM NOK</text>
  </threadedComment>
  <threadedComment ref="AC95" dT="2024-07-23T11:40:02.94" personId="{1D4E5FD9-AD70-4D51-9D0D-3307C388B641}" id="{8587F089-F924-4E4A-B042-E1FEA23C9333}" parentId="{1E136C65-5A47-4875-88CB-F24EFAA841E3}">
    <text>HRM OK</text>
  </threadedComment>
  <threadedComment ref="AD95" dT="2024-07-02T06:22:22.92" personId="{C20833D7-5DE2-4E82-B429-63A06E6D1EA0}" id="{7C147B86-0659-4968-BAB9-FC75C602F2DB}">
    <text>HRM OK</text>
  </threadedComment>
  <threadedComment ref="AE95" dT="2024-07-25T07:01:17.61" personId="{C20833D7-5DE2-4E82-B429-63A06E6D1EA0}" id="{C1901F8E-15AE-459F-BD53-42AE99656F35}">
    <text>0.33 Réc à 08:00 HRM NOK</text>
  </threadedComment>
  <threadedComment ref="AI95" dT="2024-07-30T12:00:45.55" personId="{1D4E5FD9-AD70-4D51-9D0D-3307C388B641}" id="{EB630BDB-8267-4ED4-AA23-A3D377A0FF47}">
    <text>1 JC HRM OK</text>
  </threadedComment>
  <threadedComment ref="AK95" dT="2024-07-02T06:22:22.92" personId="{C20833D7-5DE2-4E82-B429-63A06E6D1EA0}" id="{A3F17408-F8C7-4100-9F50-DB6F60734CEB}">
    <text>HRM OK</text>
  </threadedComment>
  <threadedComment ref="O96" dT="2024-07-09T12:37:45.41" personId="{1D4E5FD9-AD70-4D51-9D0D-3307C388B641}" id="{AF939F7E-2504-4426-970F-9CBA794F71C6}">
    <text>1,00 HRM OK à 15:30</text>
  </threadedComment>
  <threadedComment ref="P96" dT="2024-07-09T12:37:45.41" personId="{1D4E5FD9-AD70-4D51-9D0D-3307C388B641}" id="{3FF00448-0DBB-4958-9CB2-CD32EAF1E6B0}">
    <text>1,00 HRM OK à 15:30</text>
  </threadedComment>
  <threadedComment ref="AC96" dT="2024-07-23T11:39:42.13" personId="{1D4E5FD9-AD70-4D51-9D0D-3307C388B641}" id="{248B2C9E-9126-4BB9-8663-B88D01FAE225}">
    <text>1,00 HRM OK à 15:30</text>
  </threadedComment>
  <threadedComment ref="AE96" dT="2024-07-26T06:44:49.54" personId="{C20833D7-5DE2-4E82-B429-63A06E6D1EA0}" id="{FE5CABE2-BE90-4FDB-B1A7-16D28C84BF8D}">
    <text>1.25 Réc à 15:15 HRM OK</text>
  </threadedComment>
  <threadedComment ref="AJ96" dT="2024-07-31T06:44:13.57" personId="{C20833D7-5DE2-4E82-B429-63A06E6D1EA0}" id="{75546CE2-3835-4A9A-AA76-B12DA5D81271}">
    <text>Régul 1.00 Réc à 15:30 HRM OK</text>
  </threadedComment>
  <threadedComment ref="V97" dT="2024-07-11T06:47:18.72" personId="{C20833D7-5DE2-4E82-B429-63A06E6D1EA0}" id="{BA213934-7BA9-4F41-8E6A-B7747054327C}">
    <text>7.60 Réc HRM OK</text>
  </threadedComment>
  <threadedComment ref="AB97" dT="2024-07-18T06:43:59.88" personId="{C20833D7-5DE2-4E82-B429-63A06E6D1EA0}" id="{BE6F994B-92C0-4318-9CD7-252A5B849564}">
    <text>1 DS Dépt HRM OK</text>
  </threadedComment>
  <threadedComment ref="AD97" dT="2024-07-23T06:48:58.96" personId="{C20833D7-5DE2-4E82-B429-63A06E6D1EA0}" id="{380836B9-E521-486F-965B-A09CCFBE96FC}">
    <text>1 DS Dépt HRM OK</text>
  </threadedComment>
  <threadedComment ref="AI97" dT="2024-07-29T06:44:39.06" personId="{C20833D7-5DE2-4E82-B429-63A06E6D1EA0}" id="{93A0FE4F-91F8-44A9-A068-831EFB2641BA}">
    <text>1 DS Dépt HRM OK</text>
  </threadedComment>
  <threadedComment ref="W98" dT="2024-07-17T06:11:29.94" personId="{C20833D7-5DE2-4E82-B429-63A06E6D1EA0}" id="{FE98D569-1524-4A7B-A85D-CF158F217A08}">
    <text>0.50 Réc à 15:30 HRM OK</text>
  </threadedComment>
  <threadedComment ref="H99" dT="2024-07-02T06:22:22.92" personId="{C20833D7-5DE2-4E82-B429-63A06E6D1EA0}" id="{1E561467-9211-4DB0-957F-6FCBBDFAA5BB}">
    <text>HRM OK</text>
  </threadedComment>
  <threadedComment ref="J99" dT="2024-07-04T06:34:55.09" personId="{C20833D7-5DE2-4E82-B429-63A06E6D1EA0}" id="{306F3583-6DE3-4601-9283-00F736B9C597}">
    <text>:Réc à  HRM OK</text>
  </threadedComment>
  <threadedComment ref="O99" dT="2024-07-02T06:22:22.92" personId="{C20833D7-5DE2-4E82-B429-63A06E6D1EA0}" id="{F51B7344-4609-4143-91B3-5932CB403F97}">
    <text>HRM OK</text>
  </threadedComment>
  <threadedComment ref="U99" dT="2024-07-15T10:52:58.94" personId="{1D4E5FD9-AD70-4D51-9D0D-3307C388B641}" id="{71B77A36-21AE-4B0C-B5AC-D5DED72AB6B6}">
    <text>1 JC HRM OK</text>
  </threadedComment>
  <threadedComment ref="W99" dT="2024-07-17T06:10:28.01" personId="{C20833D7-5DE2-4E82-B429-63A06E6D1EA0}" id="{C710940A-F3CF-49F9-A232-7DAA07034A4C}">
    <text>1.00 Réc à 07:30 HRM OK</text>
  </threadedComment>
  <threadedComment ref="Y99" dT="2024-07-02T06:22:22.92" personId="{C20833D7-5DE2-4E82-B429-63A06E6D1EA0}" id="{68D7C9DC-E432-467F-AA29-CB0FA2E580E6}">
    <text>HRM OK</text>
  </threadedComment>
  <threadedComment ref="AB99" dT="2024-07-02T06:22:22.92" personId="{C20833D7-5DE2-4E82-B429-63A06E6D1EA0}" id="{F4826907-8946-47AF-9207-5315F9CB95DC}">
    <text>HRM OK</text>
  </threadedComment>
  <threadedComment ref="AJ99" dT="2024-07-31T06:42:47.84" personId="{C20833D7-5DE2-4E82-B429-63A06E6D1EA0}" id="{A312C2AD-8C1E-40AC-81FB-94999CE8AB53}">
    <text>Régul 0.50 Réc à 07:30 HRM OK</text>
  </threadedComment>
  <threadedComment ref="P100" dT="2024-07-11T06:43:49.62" personId="{C20833D7-5DE2-4E82-B429-63A06E6D1EA0}" id="{DB127184-DA47-4D21-844A-276A974392E3}">
    <text>1.00 Réc à 15:00 HRM OK</text>
  </threadedComment>
  <threadedComment ref="AC100" dT="2024-07-23T11:39:54.21" personId="{1D4E5FD9-AD70-4D51-9D0D-3307C388B641}" id="{59B88CB7-3DAB-4CF9-9766-6ED63FDEE907}">
    <text>2,00 HRM OK à 14:00</text>
  </threadedComment>
  <threadedComment ref="AD100" dT="2024-07-25T07:03:52.45" personId="{C20833D7-5DE2-4E82-B429-63A06E6D1EA0}" id="{D7C0DDCB-C869-422B-8B22-B3E180ACB382}">
    <text>VS à 14:30 HRM OK
Doc OK</text>
  </threadedComment>
  <threadedComment ref="AF100" dT="2024-07-26T11:43:49.99" personId="{1D4E5FD9-AD70-4D51-9D0D-3307C388B641}" id="{C8A50A00-515C-4589-AEEA-844B6F9F7281}">
    <text>0,50 HRM OK à 15:30</text>
  </threadedComment>
  <threadedComment ref="AA104" dT="2023-10-17T07:45:42.33" personId="{1D4E5FD9-AD70-4D51-9D0D-3307C388B641}" id="{091C5C0D-E639-4FBE-837A-1531D60D93EB}">
    <text>Fête Nationale</text>
  </threadedComment>
  <threadedComment ref="AD105" dT="2024-07-24T06:15:58.37" personId="{C20833D7-5DE2-4E82-B429-63A06E6D1EA0}" id="{30ACB0BF-CB17-4777-83A2-627AEF7EAE38}">
    <text>1 JC HRM NOK</text>
  </threadedComment>
  <threadedComment ref="AD105" dT="2024-07-26T10:37:25.45" personId="{1D4E5FD9-AD70-4D51-9D0D-3307C388B641}" id="{A2DEC667-19FB-4B04-89CE-5A69C6CA739D}" parentId="{30ACB0BF-CB17-4777-83A2-627AEF7EAE38}">
    <text>HRM OK</text>
  </threadedComment>
  <threadedComment ref="I106" dT="2024-07-04T06:37:57.70" personId="{C20833D7-5DE2-4E82-B429-63A06E6D1EA0}" id="{3C1577B9-840E-4BD4-9E43-C7685C806D92}">
    <text xml:space="preserve"> 1.00 Réc à 14:30 HRM OK</text>
  </threadedComment>
  <threadedComment ref="U106" dT="2024-07-15T11:15:12.57" personId="{1D4E5FD9-AD70-4D51-9D0D-3307C388B641}" id="{F6CD210B-EFA6-4B2F-987B-78907402E3F2}">
    <text>2,00 HRM OK à 13:30</text>
  </threadedComment>
  <threadedComment ref="W106" dT="2024-07-17T11:35:43.15" personId="{1D4E5FD9-AD70-4D51-9D0D-3307C388B641}" id="{292721BC-2C9D-4D37-8EDA-33CA05AB4AA7}">
    <text>2,00 HRM OK à 13:30</text>
  </threadedComment>
  <threadedComment ref="AC106" dT="2024-07-23T11:35:02.79" personId="{1D4E5FD9-AD70-4D51-9D0D-3307C388B641}" id="{37869E52-DAAE-4382-A7B6-DF5265B94E89}">
    <text>2,00 HRM OK à 13:30</text>
  </threadedComment>
  <threadedComment ref="AF106" dT="2024-07-26T10:37:18.67" personId="{1D4E5FD9-AD70-4D51-9D0D-3307C388B641}" id="{F49C64D1-7CBD-469A-879B-D011A8E0C059}">
    <text>1/2 JC HRM OK</text>
  </threadedComment>
  <threadedComment ref="AI106" dT="2024-07-29T12:37:46.00" personId="{1D4E5FD9-AD70-4D51-9D0D-3307C388B641}" id="{FD17D0FF-14B3-4120-B7CC-601A7E1774B2}">
    <text>2,00 HRM OK à 13:30</text>
  </threadedComment>
  <threadedComment ref="I108" dT="2024-07-04T06:37:57.70" personId="{C20833D7-5DE2-4E82-B429-63A06E6D1EA0}" id="{D4FF10D4-8832-4CFC-8801-C9C37A29FA4E}">
    <text xml:space="preserve"> 1.00 Réc à 14:30 HRM OK</text>
  </threadedComment>
  <threadedComment ref="K108" dT="2024-07-05T06:20:03.24" personId="{C20833D7-5DE2-4E82-B429-63A06E6D1EA0}" id="{A967D82A-4DAD-407C-B3EB-25CDF392A071}">
    <text>1/2 JC Hrm OK</text>
  </threadedComment>
  <threadedComment ref="R108" dT="2024-07-15T06:36:37.64" personId="{C20833D7-5DE2-4E82-B429-63A06E6D1EA0}" id="{1CD1A8EB-5E81-4650-82B8-862E111D8A99}">
    <text>Régul 2.00 Réc à 13:30 HRM OK</text>
  </threadedComment>
  <threadedComment ref="U108" dT="2024-07-16T06:40:56.05" personId="{C20833D7-5DE2-4E82-B429-63A06E6D1EA0}" id="{75F8CCB0-5E73-4EF6-BECC-53FD7821AB3B}">
    <text>Régul 1.00 Réc à 14:30 HRM Ok</text>
  </threadedComment>
  <threadedComment ref="V108" dT="2024-07-17T06:21:47.96" personId="{C20833D7-5DE2-4E82-B429-63A06E6D1EA0}" id="{CCB57ED0-1DCA-4C0D-B9B6-9BF63C3AE049}">
    <text>Régul 0.50 Réc à 15:00 HRM OK</text>
  </threadedComment>
  <threadedComment ref="W108" dT="2024-07-18T05:58:27.77" personId="{C20833D7-5DE2-4E82-B429-63A06E6D1EA0}" id="{CAC0F9D2-4D46-4B7A-9D68-D5EF0E93A8A1}">
    <text>Régul 0.17 Réc à 15:20 HRM NOK</text>
  </threadedComment>
  <threadedComment ref="W108" dT="2024-07-18T11:28:25.40" personId="{1D4E5FD9-AD70-4D51-9D0D-3307C388B641}" id="{E9EDA92C-047D-444C-B7B0-78C0F4826457}" parentId="{CAC0F9D2-4D46-4B7A-9D68-D5EF0E93A8A1}">
    <text>HRM OK</text>
  </threadedComment>
  <threadedComment ref="Y108" dT="2024-07-19T11:41:59.81" personId="{C20833D7-5DE2-4E82-B429-63A06E6D1EA0}" id="{A818A8C1-F505-40B2-8BEA-F002ED6B46EE}">
    <text>1.50 Réc à 14:00 HRM OK</text>
  </threadedComment>
  <threadedComment ref="AD108" dT="2024-07-25T07:08:13.99" personId="{C20833D7-5DE2-4E82-B429-63A06E6D1EA0}" id="{1EB29A74-C7B9-461F-B4A3-EB24D095035F}">
    <text>Régul 1.75 Réc à  13:45 HRM OK</text>
  </threadedComment>
  <threadedComment ref="AJ108" dT="2024-07-30T11:47:12.04" personId="{1D4E5FD9-AD70-4D51-9D0D-3307C388B641}" id="{68D3A1C2-EEA9-41FC-B906-7C1E3ED75D9D}">
    <text>2,50 HRM OK à 13:00</text>
  </threadedComment>
  <threadedComment ref="O109" dT="2024-07-09T06:21:56.11" personId="{C20833D7-5DE2-4E82-B429-63A06E6D1EA0}" id="{29E43DC7-2F0E-4C51-B69C-D72A72B23A8D}">
    <text>1 FDC HRM OK</text>
  </threadedComment>
  <threadedComment ref="Y109" dT="2024-07-18T11:26:51.65" personId="{1D4E5FD9-AD70-4D51-9D0D-3307C388B641}" id="{9FF4707D-0EEF-41E5-A36A-3A4A3935F891}">
    <text>VS Dép 10h</text>
  </threadedComment>
  <threadedComment ref="AF109" dT="2024-07-25T07:12:45.61" personId="{C20833D7-5DE2-4E82-B429-63A06E6D1EA0}" id="{BFEDBE9E-A524-4CFE-84D1-F1EA78F941CB}">
    <text>VS à 07:30 HRM NOK
DOC NOK</text>
  </threadedComment>
  <threadedComment ref="AI109" dT="2024-07-22T06:49:44.78" personId="{C20833D7-5DE2-4E82-B429-63A06E6D1EA0}" id="{A46EE59E-0CE3-45C0-BFC0-E3109C3BF1AC}">
    <text>3 JC HRM OK</text>
  </threadedComment>
  <threadedComment ref="U110" dT="2024-07-16T08:14:00.29" personId="{C20833D7-5DE2-4E82-B429-63A06E6D1EA0}" id="{19B5EAC3-37A1-4BB8-99D0-BBBA50D11990}">
    <text>1.25 Réc à14:45 HRM OK</text>
  </threadedComment>
  <threadedComment ref="V110" dT="2024-07-16T08:17:05.73" personId="{C20833D7-5DE2-4E82-B429-63A06E6D1EA0}" id="{157C733B-A6B3-4DC2-9E6E-A4798BE3FDC5}">
    <text>VS à 14:30 HRM OK
Doc OK</text>
  </threadedComment>
  <threadedComment ref="X110" dT="2024-07-18T11:26:38.00" personId="{1D4E5FD9-AD70-4D51-9D0D-3307C388B641}" id="{E263121C-43CB-4589-A6E9-0B23B30165A7}">
    <text>VS  Dep 14:30</text>
  </threadedComment>
  <threadedComment ref="X110" dT="2024-07-19T07:05:22.80" personId="{C20833D7-5DE2-4E82-B429-63A06E6D1EA0}" id="{B5F43CC3-F053-40EA-BEDD-57CC8DF780AC}" parentId="{E263121C-43CB-4589-A6E9-0B23B30165A7}">
    <text>HRM OK 
DOC OK</text>
  </threadedComment>
  <threadedComment ref="AB110" dT="2024-07-22T06:47:40.90" personId="{C20833D7-5DE2-4E82-B429-63A06E6D1EA0}" id="{764C8E22-6164-40E6-B7BD-1E6CE0DE7343}">
    <text>3.00 Réc à 12:30 HRM OK</text>
  </threadedComment>
  <threadedComment ref="AD110" dT="2024-07-22T06:47:40.90" personId="{C20833D7-5DE2-4E82-B429-63A06E6D1EA0}" id="{212146B7-40A8-4DA3-80A5-AE349D8462D8}">
    <text>3.00 Réc à 12:30 HRM OK</text>
  </threadedComment>
  <threadedComment ref="AF110" dT="2024-07-25T07:12:10.82" personId="{C20833D7-5DE2-4E82-B429-63A06E6D1EA0}" id="{F0F785BE-C91C-422F-B8BF-422C6D2B1FBC}">
    <text>3.50  Réc à 12:30 HRM OK</text>
  </threadedComment>
  <threadedComment ref="AB111" dT="2024-07-22T06:44:35.22" personId="{C20833D7-5DE2-4E82-B429-63A06E6D1EA0}" id="{372B0A40-C70E-4EC1-B340-4374D0A6FB29}">
    <text>1/2 JC HRM NOK</text>
  </threadedComment>
  <threadedComment ref="AB111" dT="2024-07-22T11:05:37.21" personId="{1D4E5FD9-AD70-4D51-9D0D-3307C388B641}" id="{14DD37CE-CEB0-4382-8557-BCDB98947531}" parentId="{372B0A40-C70E-4EC1-B340-4374D0A6FB29}">
    <text>HRM OK</text>
  </threadedComment>
  <threadedComment ref="AJ111" dT="2024-07-30T06:16:52.87" personId="{C20833D7-5DE2-4E82-B429-63A06E6D1EA0}" id="{95EF00B2-BB41-42DD-BAD5-6896E05F8CA6}">
    <text>2.00 Réc à 07:00 HRM NOK</text>
  </threadedComment>
  <threadedComment ref="J112" dT="2024-07-05T06:20:39.90" personId="{C20833D7-5DE2-4E82-B429-63A06E6D1EA0}" id="{ECA7E917-8C4D-49F9-BBD2-436D73CF8D85}">
    <text>1.00 Réc à 14:30 HRM OK</text>
  </threadedComment>
  <threadedComment ref="O112" dT="2024-07-10T06:29:39.40" personId="{C20833D7-5DE2-4E82-B429-63A06E6D1EA0}" id="{3C10F041-E093-4D9B-8838-CCE9DDE4381E}">
    <text>0.50 Réc à 15:00 HRM OK</text>
  </threadedComment>
  <threadedComment ref="Q112" dT="2024-07-11T06:39:49.20" personId="{C20833D7-5DE2-4E82-B429-63A06E6D1EA0}" id="{1468F6B2-0CB9-4F3A-947B-A5E215CA87B2}">
    <text>2.00 Réc à 13:30 HRM OK</text>
  </threadedComment>
  <threadedComment ref="R112" dT="2024-07-11T06:40:23.36" personId="{C20833D7-5DE2-4E82-B429-63A06E6D1EA0}" id="{A1C848B0-F8D6-4E24-A231-923336B6AB14}">
    <text>0.50 R2C à 15:00 HRM OK</text>
  </threadedComment>
  <threadedComment ref="X112" dT="2024-07-18T11:27:06.59" personId="{1D4E5FD9-AD70-4D51-9D0D-3307C388B641}" id="{015A77FD-8184-4B40-9D5F-7FC806F82D40}">
    <text>1,00 HRM OK à 14:30</text>
  </threadedComment>
  <threadedComment ref="U113" dT="2024-07-11T11:20:36.47" personId="{1D4E5FD9-AD70-4D51-9D0D-3307C388B641}" id="{2F4F9C77-D175-477B-8585-79073277FE7A}">
    <text>1/2 JC + 3,60 HRM OK</text>
  </threadedComment>
  <threadedComment ref="V113" dT="2024-07-12T06:31:35.72" personId="{C20833D7-5DE2-4E82-B429-63A06E6D1EA0}" id="{27E957D4-C8F1-4312-AA92-C633C1F73321}">
    <text>3 JC HRM OK</text>
  </threadedComment>
  <threadedComment ref="Y113" dT="2024-07-17T06:26:03.45" personId="{C20833D7-5DE2-4E82-B429-63A06E6D1EA0}" id="{E6BC9FDB-BD8C-43E4-90F5-CE2D93311DFD}">
    <text>1/2 JC + 3.60 Réc HRM NOK</text>
  </threadedComment>
  <threadedComment ref="Y113" dT="2024-07-17T10:58:20.58" personId="{1D4E5FD9-AD70-4D51-9D0D-3307C388B641}" id="{6ED60D03-A72F-46C5-95CC-5AEDFD5806D1}" parentId="{E6BC9FDB-BD8C-43E4-90F5-CE2D93311DFD}">
    <text>HRM OK</text>
  </threadedComment>
  <threadedComment ref="J114" dT="2024-07-04T11:33:51.26" personId="{C20833D7-5DE2-4E82-B429-63A06E6D1EA0}" id="{74750969-8A55-44FC-9935-94E981F7AA73}">
    <text>0.50 Réc à 15:30 HRM NOK</text>
  </threadedComment>
  <threadedComment ref="AB114" dT="2024-07-22T06:45:50.72" personId="{C20833D7-5DE2-4E82-B429-63A06E6D1EA0}" id="{F36D9678-0165-48DE-B227-BA0759972302}">
    <text>3.00 Réc à 13:00 HRM NOK</text>
  </threadedComment>
  <threadedComment ref="AB114" dT="2024-07-22T11:03:44.21" personId="{1D4E5FD9-AD70-4D51-9D0D-3307C388B641}" id="{26BC6D08-7EFE-4241-BDE2-AC0D348A84FC}" parentId="{F36D9678-0165-48DE-B227-BA0759972302}">
    <text>HRM OK</text>
  </threadedComment>
  <threadedComment ref="O115" dT="2024-07-08T06:27:37.77" personId="{1D4E5FD9-AD70-4D51-9D0D-3307C388B641}" id="{0D642835-0CD3-4C40-A6FA-73D5A94467D1}">
    <text>REPRISE EN FORCE</text>
  </threadedComment>
  <threadedComment ref="X115" dT="2024-07-16T06:43:52.64" personId="{C20833D7-5DE2-4E82-B429-63A06E6D1EA0}" id="{44760C08-2E30-437B-B240-705139A25F79}">
    <text>1 DS Dépt HRM OK</text>
  </threadedComment>
  <threadedComment ref="K116" dT="2024-07-05T06:22:23.81" personId="{C20833D7-5DE2-4E82-B429-63A06E6D1EA0}" id="{CBB9E6B9-FBF9-4C5B-BE4B-40FF7CCD3854}">
    <text>2.50 Réc à 13:00 HRM OK</text>
  </threadedComment>
  <threadedComment ref="R116" dT="2024-07-12T06:32:55.29" personId="{C20833D7-5DE2-4E82-B429-63A06E6D1EA0}" id="{108E74C3-4C43-436E-BAF7-02798FCC3E58}">
    <text>2.00 Réc à13:30 HRM NOk</text>
  </threadedComment>
  <threadedComment ref="R116" dT="2024-07-16T11:32:57.48" personId="{1D4E5FD9-AD70-4D51-9D0D-3307C388B641}" id="{7996C44A-26C4-4396-B590-5D387D80EFF7}" parentId="{108E74C3-4C43-436E-BAF7-02798FCC3E58}">
    <text>HRM OK</text>
  </threadedComment>
  <threadedComment ref="Y116" dT="2024-07-19T06:27:26.56" personId="{C20833D7-5DE2-4E82-B429-63A06E6D1EA0}" id="{493BC9E4-597D-4996-82C1-CCCEB51E8153}">
    <text>1.50 Réc à 14:00 HRM Ok</text>
  </threadedComment>
  <threadedComment ref="AF116" dT="2024-07-26T06:14:13.69" personId="{C20833D7-5DE2-4E82-B429-63A06E6D1EA0}" id="{4086D523-0A0D-40BF-B2C8-846F8C8F7376}">
    <text>2.00 Réc à 13:30 HRM OK</text>
  </threadedComment>
  <threadedComment ref="AJ116" dT="2024-07-31T06:07:06.00" personId="{C20833D7-5DE2-4E82-B429-63A06E6D1EA0}" id="{627A1604-1C0A-43DE-A302-8BA50418A1C5}">
    <text>Régul 1.00 Réc à 14:30 HRM OK</text>
  </threadedComment>
  <threadedComment ref="AI117" dT="2024-07-30T12:22:43.22" personId="{1D4E5FD9-AD70-4D51-9D0D-3307C388B641}" id="{4EEE6B6E-070C-4287-AB53-EA92222D10F3}">
    <text>1 JC HRM OK</text>
  </threadedComment>
  <threadedComment ref="H118" dT="2024-07-03T06:02:49.08" personId="{C20833D7-5DE2-4E82-B429-63A06E6D1EA0}" id="{4D85FBBC-DBC4-472D-997B-D44026108510}">
    <text>1.50 Réc à 14:00 HRM OK</text>
  </threadedComment>
  <threadedComment ref="I118" dT="2024-07-03T11:21:11.72" personId="{C20833D7-5DE2-4E82-B429-63A06E6D1EA0}" id="{36B0923A-878E-421B-9868-1F27C7E8C2BC}">
    <text>2.00 Réc à 13:30 HRM OK</text>
  </threadedComment>
  <threadedComment ref="J118" dT="2024-07-05T06:23:19.82" personId="{C20833D7-5DE2-4E82-B429-63A06E6D1EA0}" id="{BC672DF5-01E1-4F96-98C8-81E11A231CC8}">
    <text>1.50 Réc à 14:00 HRM OK</text>
  </threadedComment>
  <threadedComment ref="O118" dT="2024-07-09T06:23:20.10" personId="{C20833D7-5DE2-4E82-B429-63A06E6D1EA0}" id="{03C27C5A-809D-4512-9B93-B37ED26241C9}">
    <text>1/2 CC Naissance HRM OK</text>
  </threadedComment>
  <threadedComment ref="R118" dT="2024-07-15T06:38:02.28" personId="{C20833D7-5DE2-4E82-B429-63A06E6D1EA0}" id="{85928C2E-BD1D-4089-9705-2D8B6ECF83C7}">
    <text>Régul 1.00 Réc à 14:30 HRM OK</text>
  </threadedComment>
  <threadedComment ref="U118" dT="2024-07-15T06:39:16.99" personId="{C20833D7-5DE2-4E82-B429-63A06E6D1EA0}" id="{2745A33A-9ADA-4F72-B4F3-495580671923}">
    <text>1/2 CC Naissance HRM OK</text>
  </threadedComment>
  <threadedComment ref="W118" dT="2024-07-17T11:35:43.15" personId="{1D4E5FD9-AD70-4D51-9D0D-3307C388B641}" id="{591E8811-D822-4DBA-AAB5-B7784DF4B63B}">
    <text>2,00 HRM OK à 13:30</text>
  </threadedComment>
  <threadedComment ref="X118" dT="2024-07-18T11:27:52.49" personId="{1D4E5FD9-AD70-4D51-9D0D-3307C388B641}" id="{05848760-9DEA-4AC4-81B0-4590BA1BA6D0}">
    <text>2,00 HRM OK à 13:30</text>
  </threadedComment>
  <threadedComment ref="Y118" dT="2024-07-22T06:43:59.74" personId="{C20833D7-5DE2-4E82-B429-63A06E6D1EA0}" id="{0D4D4A7C-5540-4C86-9439-BD2616C9F4EE}">
    <text>Régul 2.00 Réc à 13:30 HRM Ok</text>
  </threadedComment>
  <threadedComment ref="AB118" dT="2024-07-23T06:19:20.04" personId="{C20833D7-5DE2-4E82-B429-63A06E6D1EA0}" id="{0967D715-8397-4317-A94D-1F64CCD9B2F2}">
    <text>Régul 1.50 Réc à 1:00 HRM OK</text>
  </threadedComment>
  <threadedComment ref="AC118" dT="2024-07-23T11:34:49.66" personId="{1D4E5FD9-AD70-4D51-9D0D-3307C388B641}" id="{F10DCC8A-2EC2-439D-824B-3D87297EFBAF}">
    <text>1,20 HRM OK à 14:18</text>
  </threadedComment>
  <threadedComment ref="AD118" dT="2024-07-24T11:26:13.45" personId="{1D4E5FD9-AD70-4D51-9D0D-3307C388B641}" id="{0A1E9465-FA21-4257-A8EC-401663BAFD07}">
    <text>1/2 J CC (Naissance) HRM OK</text>
  </threadedComment>
  <threadedComment ref="AF118" dT="2024-07-24T11:26:13.45" personId="{1D4E5FD9-AD70-4D51-9D0D-3307C388B641}" id="{C3D57D5D-5CD6-4AD9-B4D3-0A224667C2C8}">
    <text>1/2 J CC (Naissance) HRM OK</text>
  </threadedComment>
  <threadedComment ref="AK118" dT="2024-07-31T11:31:18.65" personId="{C20833D7-5DE2-4E82-B429-63A06E6D1EA0}" id="{9333B25E-C809-47D9-A31E-6D93113BCA9C}">
    <text>1/2 CC Naissance départ 11:00 HRM OK</text>
  </threadedComment>
  <threadedComment ref="G119" dT="2024-06-28T06:26:01.10" personId="{C20833D7-5DE2-4E82-B429-63A06E6D1EA0}" id="{C3F4A358-5879-41FA-8724-A3C9B5CB269D}">
    <text>2.00 Réc à 09:15 HRM OK</text>
  </threadedComment>
  <threadedComment ref="H119" dT="2024-07-02T06:43:24.55" personId="{C20833D7-5DE2-4E82-B429-63A06E6D1EA0}" id="{400984F6-6C90-4C49-9BF1-8581E19AFA9A}">
    <text>1 JC HRM OK</text>
  </threadedComment>
  <threadedComment ref="X119" dT="2024-07-17T06:24:23.47" personId="{C20833D7-5DE2-4E82-B429-63A06E6D1EA0}" id="{7A627486-01E7-43D1-A5C7-C0C1D3304509}">
    <text>2 Jr Congé de circonstance HRM OK</text>
  </threadedComment>
  <threadedComment ref="J120" dT="2024-07-04T11:34:41.48" personId="{C20833D7-5DE2-4E82-B429-63A06E6D1EA0}" id="{D1BE407C-F266-45B3-9A2F-8C5D4BEC9237}">
    <text>0.50 Réc à 15:30 HRM OK</text>
  </threadedComment>
  <threadedComment ref="O120" dT="2024-07-09T06:24:30.24" personId="{C20833D7-5DE2-4E82-B429-63A06E6D1EA0}" id="{C12677E9-F972-4589-AC3D-7CD6FCD6182B}">
    <text>3.50 Réc à 12:30 HRM OK</text>
  </threadedComment>
  <threadedComment ref="R120" dT="2024-07-12T06:33:48.20" personId="{C20833D7-5DE2-4E82-B429-63A06E6D1EA0}" id="{5F38714C-A748-456B-828E-CAD97B7CB264}">
    <text>1.00 Réc à 12:30 HRM OK</text>
  </threadedComment>
  <threadedComment ref="U120" dT="2024-07-15T06:40:13.69" personId="{C20833D7-5DE2-4E82-B429-63A06E6D1EA0}" id="{9492013D-0538-472D-A2F7-711121C88138}">
    <text>0.50 Réc à 15:30 HRM OK</text>
  </threadedComment>
  <threadedComment ref="K121" dT="2024-07-05T06:23:49.07" personId="{C20833D7-5DE2-4E82-B429-63A06E6D1EA0}" id="{5127DC1D-3B3D-41D3-AF32-8B7A3DEF8BDE}">
    <text>HRM OK</text>
  </threadedComment>
  <threadedComment ref="R121" dT="2024-07-11T11:21:09.67" personId="{1D4E5FD9-AD70-4D51-9D0D-3307C388B641}" id="{82A7C89A-79FE-46D9-8162-3BDF4A14DBE2}">
    <text>HRM NOK</text>
  </threadedComment>
  <threadedComment ref="R121" dT="2024-07-12T06:34:27.41" personId="{C20833D7-5DE2-4E82-B429-63A06E6D1EA0}" id="{8CEEF8A1-7210-4C85-BB00-3190244ACFBA}" parentId="{82A7C89A-79FE-46D9-8162-3BDF4A14DBE2}">
    <text>HRM OK</text>
  </threadedComment>
  <threadedComment ref="Y121" dT="2024-07-19T06:27:57.96" personId="{C20833D7-5DE2-4E82-B429-63A06E6D1EA0}" id="{9C4A5CD2-0B61-41D3-A265-4066FBF0E37F}">
    <text>HRM OK</text>
  </threadedComment>
  <threadedComment ref="AE121" dT="2024-07-24T11:27:39.42" personId="{1D4E5FD9-AD70-4D51-9D0D-3307C388B641}" id="{19FCFA98-491A-4A50-97AD-FF27EE2211D1}">
    <text>HRM OK</text>
  </threadedComment>
  <threadedComment ref="AF121" dT="2024-07-24T11:27:32.77" personId="{1D4E5FD9-AD70-4D51-9D0D-3307C388B641}" id="{B8FC5F32-34A8-49F9-9F99-4865450279FF}">
    <text>1 JC HRM OK</text>
  </threadedComment>
  <threadedComment ref="AD122" dT="2024-07-24T11:26:31.42" personId="{1D4E5FD9-AD70-4D51-9D0D-3307C388B641}" id="{CA3DB1EB-CC8A-411A-B451-3AC62082D161}">
    <text>3,50 HRM OK à 12:30</text>
  </threadedComment>
  <threadedComment ref="AJ122" dT="2024-07-31T06:06:05.29" personId="{C20833D7-5DE2-4E82-B429-63A06E6D1EA0}" id="{3ACD6292-5854-4C57-B470-9BF1E57617B4}">
    <text>Régul 1.00 Réc à 15:00 HRM OK</text>
  </threadedComment>
  <threadedComment ref="AK122" dT="2024-07-31T11:32:17.04" personId="{C20833D7-5DE2-4E82-B429-63A06E6D1EA0}" id="{7564E25D-E270-4886-BADF-9D4E10E70EC5}">
    <text>1.00 Réc à 15:00 HRM NOK</text>
  </threadedComment>
  <threadedComment ref="AA124" dT="2023-10-17T07:45:42.33" personId="{1D4E5FD9-AD70-4D51-9D0D-3307C388B641}" id="{24681884-4B3A-4721-A830-227271B3BBD1}">
    <text>Fête Nationale</text>
  </threadedComment>
  <threadedComment ref="G127" dT="2024-06-24T11:43:47.80" personId="{1D4E5FD9-AD70-4D51-9D0D-3307C388B641}" id="{EFD15CFD-1971-4431-B582-B9E51666BA2A}">
    <text>8 JC HRM OK</text>
  </threadedComment>
  <threadedComment ref="AB127" dT="2024-07-22T06:16:19.86" personId="{C20833D7-5DE2-4E82-B429-63A06E6D1EA0}" id="{DBF651E0-F355-4527-A121-038A44B5A1EB}">
    <text xml:space="preserve">Reprise en Force </text>
  </threadedComment>
  <threadedComment ref="X128" dT="2024-07-18T06:00:33.20" personId="{C20833D7-5DE2-4E82-B429-63A06E6D1EA0}" id="{2D996C53-F09B-4783-9AAB-44951298C960}">
    <text>2.00 Réc à 14:00 HRM OK</text>
  </threadedComment>
  <threadedComment ref="AB128" dT="2024-07-22T06:11:05.31" personId="{C20833D7-5DE2-4E82-B429-63A06E6D1EA0}" id="{B540FF55-CAAC-4EF6-8D69-C260FE25831D}">
    <text>1/2 JC HRM OK</text>
  </threadedComment>
  <threadedComment ref="AI128" dT="2024-07-29T12:31:53.88" personId="{1D4E5FD9-AD70-4D51-9D0D-3307C388B641}" id="{008D26F3-ABD1-4B5A-821D-4D7431C4698C}">
    <text>1,00 HRM OK à 15:00</text>
  </threadedComment>
  <threadedComment ref="AJ128" dT="2024-07-30T06:32:55.09" personId="{C20833D7-5DE2-4E82-B429-63A06E6D1EA0}" id="{925821DC-3F83-48CD-B7F1-59B3DA768CFB}">
    <text>3.50 Réc à 12:30 HRM OK</text>
  </threadedComment>
  <threadedComment ref="U129" dT="2024-07-11T06:51:28.72" personId="{C20833D7-5DE2-4E82-B429-63A06E6D1EA0}" id="{BA446E3F-125C-4EC7-9C74-BA58055FE9A0}">
    <text>8 JC HRM OK</text>
  </threadedComment>
  <threadedComment ref="H130" dT="2024-07-02T10:58:27.67" personId="{C20833D7-5DE2-4E82-B429-63A06E6D1EA0}" id="{302A276F-BC40-46AF-89E4-BA74EB3BAE72}">
    <text>VS à 13:00 HRM OK 
DOC OK</text>
  </threadedComment>
  <threadedComment ref="Q130" dT="2024-07-11T06:49:30.81" personId="{C20833D7-5DE2-4E82-B429-63A06E6D1EA0}" id="{8DD73FBE-05DB-4A35-B2F0-780845FF5B81}">
    <text>1/2 DS Dépt HRM OK</text>
  </threadedComment>
  <threadedComment ref="U131" dT="2024-07-09T11:25:58.22" personId="{1D4E5FD9-AD70-4D51-9D0D-3307C388B641}" id="{EDCA7D35-B447-4D24-AD8C-1F7E5F846922}">
    <text>5 JC HRM OK</text>
  </threadedComment>
  <threadedComment ref="AF131" dT="2024-07-25T11:14:44.08" personId="{C20833D7-5DE2-4E82-B429-63A06E6D1EA0}" id="{3D6E98BC-720B-4169-AB20-A22D83A4D911}">
    <text>4.00 Réc  + 1/2 JC HRM OK</text>
  </threadedComment>
  <threadedComment ref="W133" dT="2024-07-16T11:06:59.03" personId="{1D4E5FD9-AD70-4D51-9D0D-3307C388B641}" id="{2575F80E-8CA4-4F96-A612-AA5D2E584F19}">
    <text>2 JC HRM OK</text>
  </threadedComment>
  <threadedComment ref="AC133" dT="2024-07-16T11:05:40.49" personId="{1D4E5FD9-AD70-4D51-9D0D-3307C388B641}" id="{0BFF0DFD-244C-4E1A-A7BD-3BC193537486}">
    <text>1/2 JC HRM OK</text>
  </threadedComment>
  <threadedComment ref="AJ133" dT="2024-08-09T09:32:09.36" personId="{C20833D7-5DE2-4E82-B429-63A06E6D1EA0}" id="{243C7A5D-F624-4EB1-B1F1-462FAE694A3E}">
    <text>1 CC JUSTICE HRM OK</text>
  </threadedComment>
  <threadedComment ref="AE134" dT="2024-07-25T06:08:10.69" personId="{C20833D7-5DE2-4E82-B429-63A06E6D1EA0}" id="{16E98891-2C69-480E-9E3E-D967A6C48B06}">
    <text>3.00 Réc à 12:30 HRM Ok</text>
  </threadedComment>
  <threadedComment ref="I135" dT="2024-07-03T06:10:05.67" personId="{C20833D7-5DE2-4E82-B429-63A06E6D1EA0}" id="{E6F77307-88CA-4F37-92C4-81BDE277607F}">
    <text>VS HRM OK
DOC OK</text>
  </threadedComment>
  <threadedComment ref="I135" dT="2024-07-10T11:27:23.23" personId="{1D4E5FD9-AD70-4D51-9D0D-3307C388B641}" id="{7D70B290-0C20-4951-AAB9-1F3DDF92BB6D}" parentId="{E6F77307-88CA-4F37-92C4-81BDE277607F}">
    <text>Pas droit 24'</text>
  </threadedComment>
  <threadedComment ref="Q135" dT="2024-07-08T11:50:58.40" personId="{1D4E5FD9-AD70-4D51-9D0D-3307C388B641}" id="{C0884712-13EC-4639-8228-868984DF7184}">
    <text>2,00 HRM OK à 07:30</text>
  </threadedComment>
  <threadedComment ref="X135" dT="2024-07-16T11:04:42.83" personId="{1D4E5FD9-AD70-4D51-9D0D-3307C388B641}" id="{5944FA8E-55D7-4386-81F4-10603C7270CF}">
    <text>7,60 HRM OK</text>
  </threadedComment>
  <threadedComment ref="AD135" dT="2024-06-17T11:07:09.55" personId="{C20833D7-5DE2-4E82-B429-63A06E6D1EA0}" id="{314413CD-9FDC-471E-9B77-A4A679231AA9}">
    <text>13 JC HRM OK</text>
  </threadedComment>
  <threadedComment ref="W136" dT="2024-07-17T11:36:55.42" personId="{1D4E5FD9-AD70-4D51-9D0D-3307C388B641}" id="{D7309A71-060B-4D1B-8B17-733F38A784E9}">
    <text>1,00 HRM OK à 15:00</text>
  </threadedComment>
  <threadedComment ref="U137" dT="2024-07-11T07:59:31.24" personId="{C20833D7-5DE2-4E82-B429-63A06E6D1EA0}" id="{E3D9D488-95A9-429A-8A92-6F37A637ACFB}">
    <text>5 JC HRM OK</text>
  </threadedComment>
  <threadedComment ref="AB137" dT="2024-07-19T06:38:10.72" personId="{C20833D7-5DE2-4E82-B429-63A06E6D1EA0}" id="{1A9BC175-0843-4887-A469-8384C7F4A949}">
    <text>5 Jrs FDC HRM OK</text>
  </threadedComment>
  <threadedComment ref="AB139" dT="2024-07-22T06:16:19.86" personId="{C20833D7-5DE2-4E82-B429-63A06E6D1EA0}" id="{298F6C38-1D95-4B68-83C2-C62A1721C6C5}">
    <text xml:space="preserve">Reprise en Force </text>
  </threadedComment>
  <threadedComment ref="AI139" dT="2024-07-25T11:17:13.57" personId="{C20833D7-5DE2-4E82-B429-63A06E6D1EA0}" id="{DCB69F9D-774E-45A8-B70C-236FE67D77E8}">
    <text>10 JC HRM OK</text>
  </threadedComment>
  <threadedComment ref="AA142" dT="2023-10-17T07:45:42.33" personId="{1D4E5FD9-AD70-4D51-9D0D-3307C388B641}" id="{7A40BD66-15A0-4C7B-8947-384765E2F1A8}">
    <text>Fête Nationale</text>
  </threadedComment>
  <threadedComment ref="I143" dT="2024-07-03T06:13:41.70" personId="{C20833D7-5DE2-4E82-B429-63A06E6D1EA0}" id="{848224D4-7A7A-41C0-B81A-39D2B6AAE7C2}">
    <text>0.33 Réc à 07:00 HRM OK</text>
  </threadedComment>
  <threadedComment ref="O143" dT="2024-07-09T06:43:25.49" personId="{C20833D7-5DE2-4E82-B429-63A06E6D1EA0}" id="{427B1620-68F4-45E2-999E-B9D8D88B1142}">
    <text>2.00 Réc à  07:00 HRM OK</text>
  </threadedComment>
  <threadedComment ref="V143" dT="2024-07-17T10:57:14.39" personId="{1D4E5FD9-AD70-4D51-9D0D-3307C388B641}" id="{B893865D-2DFA-46A3-96A3-EE4CADE7883C}">
    <text>2 JC HRM OK</text>
  </threadedComment>
  <threadedComment ref="Y143" dT="2024-07-19T06:30:25.98" personId="{C20833D7-5DE2-4E82-B429-63A06E6D1EA0}" id="{1488AE06-29F7-4C0A-B606-1A6B2DD03192}">
    <text>1.00 Réc à 07:00 HRM Ok</text>
  </threadedComment>
  <threadedComment ref="AB143" dT="2024-07-22T06:09:20.15" personId="{C20833D7-5DE2-4E82-B429-63A06E6D1EA0}" id="{E0ED8368-1F18-4BB3-A79E-F5089E6350E9}">
    <text>3.00 Réc à 07:00 HRM NOK</text>
  </threadedComment>
  <threadedComment ref="AB143" dT="2024-07-22T11:06:41.10" personId="{1D4E5FD9-AD70-4D51-9D0D-3307C388B641}" id="{D042A215-C704-43CB-8301-3A0503319A67}" parentId="{E0ED8368-1F18-4BB3-A79E-F5089E6350E9}">
    <text>HRM OK</text>
  </threadedComment>
  <threadedComment ref="AK143" dT="2024-07-31T06:15:27.43" personId="{C20833D7-5DE2-4E82-B429-63A06E6D1EA0}" id="{CE940888-5B76-4336-A17E-18556B28584B}">
    <text>0.75 Réc à 07:00 HRM OK</text>
  </threadedComment>
  <threadedComment ref="J144" dT="2024-07-05T05:59:13.16" personId="{C20833D7-5DE2-4E82-B429-63A06E6D1EA0}" id="{56580506-18D6-4FB1-A01E-BDA3B77AE650}">
    <text>0.67 Réc à 14:50 HRM OK</text>
  </threadedComment>
  <threadedComment ref="K144" dT="2024-07-05T05:59:40.02" personId="{C20833D7-5DE2-4E82-B429-63A06E6D1EA0}" id="{C8AB8AE5-BD84-406F-BC51-5A869CB90D83}">
    <text>1.50 Réc à 14:00 HRM OK</text>
  </threadedComment>
  <threadedComment ref="P144" dT="2024-07-10T11:01:48.64" personId="{1D4E5FD9-AD70-4D51-9D0D-3307C388B641}" id="{1C453F7E-7EDC-4C53-85E0-17C8F003A6F1}">
    <text>3,00 HRM OK à 12:30</text>
  </threadedComment>
  <threadedComment ref="U144" dT="2024-07-15T11:12:37.41" personId="{1D4E5FD9-AD70-4D51-9D0D-3307C388B641}" id="{68FCE74A-66B2-45D0-BC9C-E7805CEE36E8}">
    <text>0,75 HRM OK à 14:45</text>
  </threadedComment>
  <threadedComment ref="AI144" dT="2024-07-29T12:31:08.97" personId="{1D4E5FD9-AD70-4D51-9D0D-3307C388B641}" id="{0E78BC96-07A3-4A37-A89B-B11A0F17AA82}">
    <text>0,50 HRM OK à 15:00</text>
  </threadedComment>
  <threadedComment ref="AJ144" dT="2024-07-30T06:39:02.56" personId="{C20833D7-5DE2-4E82-B429-63A06E6D1EA0}" id="{9BFA95B0-7282-4F75-AE80-37C47F1350FE}">
    <text>1.00 Réc à 14:30 HRM OK</text>
  </threadedComment>
  <threadedComment ref="G145" dT="2024-07-01T11:32:26.65" personId="{1D4E5FD9-AD70-4D51-9D0D-3307C388B641}" id="{7D8658D3-EB20-4E0C-8D94-5FF4A9D524AB}">
    <text>2,50 HRM OK à 07:00</text>
  </threadedComment>
  <threadedComment ref="J145" dT="2024-07-03T06:14:51.61" personId="{C20833D7-5DE2-4E82-B429-63A06E6D1EA0}" id="{8C499E7D-86E0-41A5-AD5E-43A35D23DA88}">
    <text>1 JC HRM OK</text>
  </threadedComment>
  <threadedComment ref="K145" dT="2024-07-05T06:00:22.40" personId="{C20833D7-5DE2-4E82-B429-63A06E6D1EA0}" id="{DFCA9505-21D8-4D31-821E-2EF7F7BAEA4E}">
    <text>1 JC HRM OK</text>
  </threadedComment>
  <threadedComment ref="N145" dT="2024-07-08T06:15:12.51" personId="{1D4E5FD9-AD70-4D51-9D0D-3307C388B641}" id="{8D96DD81-0FB9-4A37-B924-12871BB18252}">
    <text>1 JC HRM OK</text>
  </threadedComment>
  <threadedComment ref="R145" dT="2024-07-12T11:10:47.76" personId="{C20833D7-5DE2-4E82-B429-63A06E6D1EA0}" id="{948C0758-C450-40CE-A6B1-22DD1DED2ED9}">
    <text>0.25 Réc à 11:45 HRM OK</text>
  </threadedComment>
  <threadedComment ref="W145" dT="2024-07-16T05:55:27.32" personId="{C20833D7-5DE2-4E82-B429-63A06E6D1EA0}" id="{BF6FDFFE-191A-424A-B8D2-ACC458F2C4EE}">
    <text>1 DS Dépt HRM OK</text>
  </threadedComment>
  <threadedComment ref="AD145" dT="2024-07-23T05:45:49.27" personId="{C20833D7-5DE2-4E82-B429-63A06E6D1EA0}" id="{B094ADC6-16F4-422B-8C75-A3A4768D0722}">
    <text>1 DS Dépt HRM OK</text>
  </threadedComment>
  <threadedComment ref="P146" dT="2024-07-10T11:02:02.99" personId="{1D4E5FD9-AD70-4D51-9D0D-3307C388B641}" id="{3BEF972E-8C0E-45C6-ACB0-A0F718EBCCCE}">
    <text>1,50 HRM OK à 14:00</text>
  </threadedComment>
  <threadedComment ref="R146" dT="2024-07-12T11:11:02.42" personId="{C20833D7-5DE2-4E82-B429-63A06E6D1EA0}" id="{1E87E0C5-075F-4D1D-A1D1-C131AA61BE83}">
    <text>1.00 Réc à 14:30 HRM OK</text>
  </threadedComment>
  <threadedComment ref="AB146" dT="2024-07-22T11:47:13.74" personId="{1D4E5FD9-AD70-4D51-9D0D-3307C388B641}" id="{55E54C53-8231-4EC1-B976-27BBB2A4675B}">
    <text>1,00 HRM OK à 12:30</text>
  </threadedComment>
  <threadedComment ref="AI146" dT="2024-07-29T12:31:08.97" personId="{1D4E5FD9-AD70-4D51-9D0D-3307C388B641}" id="{2FD329DE-7EBD-4D88-B7B1-BE0AAA45F257}">
    <text>0,50 HRM OK à 15:00</text>
  </threadedComment>
  <threadedComment ref="G149" dT="2024-07-01T06:49:09.30" personId="{C20833D7-5DE2-4E82-B429-63A06E6D1EA0}" id="{96287450-AEDF-491F-A473-6B15A8DE9D50}">
    <text>0.50 Réc à 11:30 HRM OK</text>
  </threadedComment>
  <threadedComment ref="H149" dT="2024-07-02T06:17:29.92" personId="{C20833D7-5DE2-4E82-B429-63A06E6D1EA0}" id="{3D95A36B-37B9-44C5-991B-4E02BF4C2A30}">
    <text>0.50 Réc à 11:30 HRM OK</text>
  </threadedComment>
  <threadedComment ref="I149" dT="2024-07-03T06:15:36.76" personId="{C20833D7-5DE2-4E82-B429-63A06E6D1EA0}" id="{4ED68E29-78AC-4013-B137-562F6AB78A49}">
    <text>0.50 Réc à 11:30 HRM OK</text>
  </threadedComment>
  <threadedComment ref="N149" dT="2024-07-08T06:15:32.61" personId="{1D4E5FD9-AD70-4D51-9D0D-3307C388B641}" id="{995B0811-6385-4D5E-B271-22EE443D4CB5}">
    <text>0,50 HRM OK à 07:00</text>
  </threadedComment>
  <threadedComment ref="U149" dT="2024-07-15T06:43:50.53" personId="{C20833D7-5DE2-4E82-B429-63A06E6D1EA0}" id="{D763EB4C-9B18-4531-A2A5-4DF9854B342A}">
    <text>0.50 Réc à 11:30 HRM OK</text>
  </threadedComment>
  <threadedComment ref="X149" dT="2024-07-18T06:30:41.98" personId="{C20833D7-5DE2-4E82-B429-63A06E6D1EA0}" id="{FEA75AA5-6EDB-4DD3-A58A-2916B72F61BC}">
    <text>0.50 Réc à 11:30 HRM OK</text>
  </threadedComment>
  <threadedComment ref="Y149" dT="2024-07-19T06:30:59.19" personId="{C20833D7-5DE2-4E82-B429-63A06E6D1EA0}" id="{CB5FA922-D884-4688-88E9-9C66B90CFDE1}">
    <text>0.50 Réc à 11:30 HRM OK</text>
  </threadedComment>
  <threadedComment ref="AB149" dT="2024-07-22T06:08:20.75" personId="{C20833D7-5DE2-4E82-B429-63A06E6D1EA0}" id="{B45A00BD-BC88-47CD-B06E-4882AC460524}">
    <text>0.50 Réc à 11:30 HRM OK</text>
  </threadedComment>
  <threadedComment ref="AE149" dT="2024-07-25T06:12:23.40" personId="{C20833D7-5DE2-4E82-B429-63A06E6D1EA0}" id="{7571908E-DCDE-48C2-9245-06211945D8C5}">
    <text>0.50 Réc à 11:30 HRM OK</text>
  </threadedComment>
  <threadedComment ref="AF149" dT="2024-07-26T05:44:33.76" personId="{C20833D7-5DE2-4E82-B429-63A06E6D1EA0}" id="{802D49B6-C6CE-42D9-BD8B-C598AC4F29A3}">
    <text>0.50 Réc à 11:30 HRM OK</text>
  </threadedComment>
  <threadedComment ref="R150" dT="2024-07-12T06:19:23.80" personId="{C20833D7-5DE2-4E82-B429-63A06E6D1EA0}" id="{70C7B431-EC96-4417-AC2A-D456D27DAEC1}">
    <text>1.00 Réc à 14:30 HRM OK</text>
  </threadedComment>
  <threadedComment ref="AI150" dT="2024-07-29T06:32:16.22" personId="{C20833D7-5DE2-4E82-B429-63A06E6D1EA0}" id="{58EFA8BC-8DFB-404C-A920-CC5DD7AE370E}">
    <text>1/2 JC HRM OK</text>
  </threadedComment>
  <threadedComment ref="Q153" dT="2024-07-11T06:05:47.40" personId="{C20833D7-5DE2-4E82-B429-63A06E6D1EA0}" id="{3FA643E6-2D24-445E-9E3F-02E5BC66203D}">
    <text>1 JC HRM OK</text>
  </threadedComment>
  <threadedComment ref="W153" dT="2024-07-17T06:14:06.18" personId="{C20833D7-5DE2-4E82-B429-63A06E6D1EA0}" id="{674E4670-CA0F-4C35-BC6A-58630A4B57C6}">
    <text>1.00 Réc à 11:00 HRM OK</text>
  </threadedComment>
  <threadedComment ref="AI153" dT="2024-07-26T11:29:20.63" personId="{1D4E5FD9-AD70-4D51-9D0D-3307C388B641}" id="{5295AB34-CF4C-4E16-8580-C3CE35DBFF5B}">
    <text>1 JC HRM OK</text>
  </threadedComment>
  <threadedComment ref="AJ153" dT="2024-07-30T06:42:36.80" personId="{C20833D7-5DE2-4E82-B429-63A06E6D1EA0}" id="{2BAE6AAC-1496-48BC-882B-BB53F9357D40}">
    <text>1 JC HRM OK</text>
  </threadedComment>
  <threadedComment ref="H154" dT="2024-07-02T06:19:38.29" personId="{C20833D7-5DE2-4E82-B429-63A06E6D1EA0}" id="{D4146284-9B03-41C0-AFBB-8FEF94B698CB}">
    <text>1/2 DS Dépt HRM OK</text>
  </threadedComment>
  <threadedComment ref="I154" dT="2024-07-03T06:16:27.52" personId="{C20833D7-5DE2-4E82-B429-63A06E6D1EA0}" id="{B7E823AD-4519-4CED-962F-20465CACB568}">
    <text>1/2 DS Dépt HRM OK</text>
  </threadedComment>
  <threadedComment ref="O154" dT="2024-07-09T06:46:30.01" personId="{C20833D7-5DE2-4E82-B429-63A06E6D1EA0}" id="{34590AFA-8993-4B1A-8272-7D3F6012A4D7}">
    <text>1.00 Réc à 14:30 HRM OK</text>
  </threadedComment>
  <threadedComment ref="Y154" dT="2024-07-19T06:31:40.92" personId="{C20833D7-5DE2-4E82-B429-63A06E6D1EA0}" id="{4DF5CCE2-0646-450B-946F-8F21C8174524}">
    <text>3.00 Réc à 12:30 HRM OK</text>
  </threadedComment>
  <threadedComment ref="AE154" dT="2024-07-25T11:20:49.92" personId="{C20833D7-5DE2-4E82-B429-63A06E6D1EA0}" id="{64153008-B8FE-413F-AB1C-5A129E254F64}">
    <text>1.50 Réc à 14:00 HRM OK</text>
  </threadedComment>
  <threadedComment ref="AA156" dT="2023-10-17T07:45:42.33" personId="{1D4E5FD9-AD70-4D51-9D0D-3307C388B641}" id="{11691100-2A98-4F86-AE89-2B0025C11D37}">
    <text>Fête Nationale</text>
  </threadedComment>
  <threadedComment ref="G157" dT="2024-07-01T11:13:53.75" personId="{1D4E5FD9-AD70-4D51-9D0D-3307C388B641}" id="{C56D95A0-048E-489B-A0F0-AB0E33D9ECE3}">
    <text>Ce matin AMT et absent MEDEX !</text>
  </threadedComment>
  <threadedComment ref="G157" dT="2024-07-02T07:34:33.01" personId="{C20833D7-5DE2-4E82-B429-63A06E6D1EA0}" id="{3D18514C-0257-49EE-8120-93D1E3B0DD44}" parentId="{C56D95A0-048E-489B-A0F0-AB0E33D9ECE3}">
    <text>Medex  OK</text>
  </threadedComment>
  <threadedComment ref="H159" dT="2024-07-02T06:00:49.71" personId="{C20833D7-5DE2-4E82-B429-63A06E6D1EA0}" id="{572C6C16-B981-46BA-BC5B-0873C0340032}">
    <text>Shaffen</text>
  </threadedComment>
  <threadedComment ref="H161" dT="2024-07-02T06:00:49.71" personId="{C20833D7-5DE2-4E82-B429-63A06E6D1EA0}" id="{F5678E0D-6385-4EA1-8AF7-3CAEFC3F8DCC}">
    <text>Shaffen</text>
  </threadedComment>
  <threadedComment ref="N161" dT="2024-06-24T07:34:45.84" personId="{1D4E5FD9-AD70-4D51-9D0D-3307C388B641}" id="{385B523D-8718-4DF5-9367-2F4084065E60}">
    <text>15 JC HRM OK</text>
  </threadedComment>
  <threadedComment ref="J162" dT="2024-07-04T10:43:27.93" personId="{C20833D7-5DE2-4E82-B429-63A06E6D1EA0}" id="{993891A0-B7A5-4322-8FAC-2D4C46C9145E}">
    <text>2.00 Réc à 13:30 HRM OK</text>
  </threadedComment>
  <threadedComment ref="K162" dT="2024-07-05T10:54:00.59" personId="{C20833D7-5DE2-4E82-B429-63A06E6D1EA0}" id="{92E63EBE-81C4-46FD-AF11-1F523C7CA616}">
    <text>2.00 Réc à 13:30 HRM OK</text>
  </threadedComment>
  <threadedComment ref="H163" dT="2024-07-02T06:00:49.71" personId="{C20833D7-5DE2-4E82-B429-63A06E6D1EA0}" id="{D41CCB2E-D21F-4300-99A5-9DB919C5410B}">
    <text>Shaffen</text>
  </threadedComment>
  <threadedComment ref="I164" dT="2024-07-03T10:40:31.49" personId="{C20833D7-5DE2-4E82-B429-63A06E6D1EA0}" id="{BE9A69F9-1FAA-443B-B82F-871919E622DE}">
    <text>1.00 Réc à 15:00 HRM OK</text>
  </threadedComment>
  <threadedComment ref="O164" dT="2024-07-09T11:23:03.61" personId="{1D4E5FD9-AD70-4D51-9D0D-3307C388B641}" id="{6A2B616F-5A83-4D48-A1DE-C70C93E6F8DF}">
    <text>1,00 HRM OK à 15:00</text>
  </threadedComment>
  <threadedComment ref="AA166" dT="2023-10-17T07:45:42.33" personId="{1D4E5FD9-AD70-4D51-9D0D-3307C388B641}" id="{D2260B39-FB5C-48B1-B400-31D051A9EDA6}">
    <text>Fête Nationale</text>
  </threadedComment>
  <threadedComment ref="R169" dT="2024-07-12T06:48:21.87" personId="{C20833D7-5DE2-4E82-B429-63A06E6D1EA0}" id="{DABEE9BC-02BE-44FA-945B-0C2CB3ECD4D2}">
    <text>7.60 Réc HRM OK</text>
  </threadedComment>
  <threadedComment ref="U170" dT="2024-07-15T10:57:13.55" personId="{1D4E5FD9-AD70-4D51-9D0D-3307C388B641}" id="{AE4B34E7-A6E7-45E6-AA6A-E1E0843547FD}">
    <text>4,00 HRM OK à 12:30</text>
  </threadedComment>
  <threadedComment ref="X170" dT="2024-07-22T11:07:54.57" personId="{1D4E5FD9-AD70-4D51-9D0D-3307C388B641}" id="{372698EB-15CF-4F15-979B-EFFB3B0C014A}">
    <text>4,00 HRM OK à 12:30</text>
  </threadedComment>
  <threadedComment ref="AK170" dT="2024-07-31T11:17:20.65" personId="{C20833D7-5DE2-4E82-B429-63A06E6D1EA0}" id="{04920DB0-A6CA-4CC2-895E-321719A47DF0}">
    <text>4.00 Réc HRM OK</text>
  </threadedComment>
  <threadedComment ref="G171" dT="2024-06-10T06:09:03.84" personId="{C20833D7-5DE2-4E82-B429-63A06E6D1EA0}" id="{62044802-2E75-4A66-8B5E-A797D262D6DC}">
    <text>13 JC HRM OK</text>
  </threadedComment>
  <threadedComment ref="AF171" dT="2024-07-26T06:05:06.24" personId="{C20833D7-5DE2-4E82-B429-63A06E6D1EA0}" id="{9E95098D-5E4A-4ACB-A891-03F3A96464F9}">
    <text>1 JC HRM OK</text>
  </threadedComment>
  <threadedComment ref="Y172" dT="2024-07-19T11:44:24.34" personId="{C20833D7-5DE2-4E82-B429-63A06E6D1EA0}" id="{710982A0-F466-463E-8397-E2D8E418FA10}">
    <text>3.00 Réc HRM OK</text>
  </threadedComment>
  <threadedComment ref="AB173" dT="2024-07-18T10:55:18.53" personId="{1D4E5FD9-AD70-4D51-9D0D-3307C388B641}" id="{E314478A-994E-40EF-98DE-4A6892C850D1}">
    <text>10 JC HRM OK</text>
  </threadedComment>
  <threadedComment ref="X174" dT="2024-07-18T10:51:07.65" personId="{1D4E5FD9-AD70-4D51-9D0D-3307C388B641}" id="{5785C513-D56E-4772-BEA6-D4E7EC4257B6}">
    <text>3,00 HRM OK à 12:30</text>
  </threadedComment>
  <threadedComment ref="Y174" dT="2024-07-18T10:53:25.23" personId="{1D4E5FD9-AD70-4D51-9D0D-3307C388B641}" id="{C82964EC-B969-4509-A2E3-98EE297A57CF}">
    <text>4,00 HRM OK à 11:30</text>
  </threadedComment>
  <threadedComment ref="J175" dT="2024-07-04T06:19:04.62" personId="{C20833D7-5DE2-4E82-B429-63A06E6D1EA0}" id="{7384E05D-D7EC-4A1E-9330-7610B628955C}">
    <text>1 JC HRM OK</text>
  </threadedComment>
  <threadedComment ref="K175" dT="2024-06-20T06:21:18.15" personId="{C20833D7-5DE2-4E82-B429-63A06E6D1EA0}" id="{C538E822-F236-4BCE-A6A6-D2DE3D1A5481}">
    <text>1 PVE HRM OK</text>
  </threadedComment>
  <threadedComment ref="R175" dT="2024-06-20T06:21:18.15" personId="{C20833D7-5DE2-4E82-B429-63A06E6D1EA0}" id="{89286A43-5EEB-4E95-9AAD-07F16E696EFB}">
    <text>1 JC HRM OK</text>
  </threadedComment>
  <threadedComment ref="Y175" dT="2024-06-20T06:21:18.15" personId="{C20833D7-5DE2-4E82-B429-63A06E6D1EA0}" id="{72D372D6-ED1F-4138-A72B-C57550EFBBB7}">
    <text>1 PVE HRM OK</text>
  </threadedComment>
  <threadedComment ref="AB175" dT="2024-07-22T07:56:36.94" personId="{C20833D7-5DE2-4E82-B429-63A06E6D1EA0}" id="{8E777AB3-C2C8-4370-B843-6A39D8AB1B26}">
    <text>1 FDC HRM OK</text>
  </threadedComment>
  <threadedComment ref="AC175" dT="2024-07-22T07:57:02.47" personId="{C20833D7-5DE2-4E82-B429-63A06E6D1EA0}" id="{EA4C02E6-547C-4B8B-A7A9-A986A3912816}">
    <text>3 JC HRM OK</text>
  </threadedComment>
  <threadedComment ref="AF175" dT="2024-06-20T06:21:18.15" personId="{C20833D7-5DE2-4E82-B429-63A06E6D1EA0}" id="{2CB4F798-BFF0-41F4-9CB3-77F26F1CA740}">
    <text>1 PVE HRM OK</text>
  </threadedComment>
  <threadedComment ref="AK176" dT="2024-07-31T11:18:24.69" personId="{C20833D7-5DE2-4E82-B429-63A06E6D1EA0}" id="{6CB64D9B-C334-4F91-84BB-A15426211F87}">
    <text>1/2 JC HRM OK</text>
  </threadedComment>
  <threadedComment ref="U177" dT="2024-05-22T07:10:15.19" personId="{1D4E5FD9-AD70-4D51-9D0D-3307C388B641}" id="{A14B87E3-1AA5-4534-895B-05B9E922493C}">
    <text>15 JC HRM OK</text>
  </threadedComment>
  <threadedComment ref="R178" dT="2024-07-12T10:39:04.76" personId="{C20833D7-5DE2-4E82-B429-63A06E6D1EA0}" id="{72D234A4-493C-4EF2-92D5-8304FD76E5B5}">
    <text>4.00 Réc HRM OK</text>
  </threadedComment>
  <threadedComment ref="U179" dT="2024-07-15T06:45:46.41" personId="{C20833D7-5DE2-4E82-B429-63A06E6D1EA0}" id="{D2FF857F-8F80-4904-A31A-948BF614F281}">
    <text>1 JC HRM OK</text>
  </threadedComment>
  <threadedComment ref="X179" dT="2024-07-18T06:03:52.16" personId="{C20833D7-5DE2-4E82-B429-63A06E6D1EA0}" id="{7DF6E1D2-BA76-4D6D-B0B0-7AEEDD50331D}">
    <text>7.60 Réc HRM OK</text>
  </threadedComment>
  <threadedComment ref="Y179" dT="2024-07-18T06:04:07.65" personId="{C20833D7-5DE2-4E82-B429-63A06E6D1EA0}" id="{427B252A-5E62-437C-803C-B9BDFF72E055}">
    <text>1 JC HRM OK</text>
  </threadedComment>
  <threadedComment ref="AB179" dT="2024-06-18T10:22:14.97" personId="{1D4E5FD9-AD70-4D51-9D0D-3307C388B641}" id="{B3414C94-2B18-4277-9A90-A68B52C59245}">
    <text>18 JC HRM OK</text>
  </threadedComment>
  <threadedComment ref="O181" dT="2024-07-09T06:08:20.45" personId="{C20833D7-5DE2-4E82-B429-63A06E6D1EA0}" id="{E6BEBCF7-F662-4378-A61B-ACF3369AAAAD}">
    <text>9 JC HRM OK</text>
  </threadedComment>
  <threadedComment ref="G183" dT="2024-06-28T16:08:23.87" personId="{1D4E5FD9-AD70-4D51-9D0D-3307C388B641}" id="{AE16ECC5-7DD2-49CC-A65C-2B6E54B69DA3}">
    <text>Secouriste zone 2</text>
  </threadedComment>
  <threadedComment ref="H183" dT="2024-07-02T06:09:13.31" personId="{C20833D7-5DE2-4E82-B429-63A06E6D1EA0}" id="{E7667A07-10ED-44F6-9747-99F4D1EB8F70}">
    <text>30.40 Réc HRM OK</text>
  </threadedComment>
  <threadedComment ref="R183" dT="2024-06-28T16:08:23.87" personId="{1D4E5FD9-AD70-4D51-9D0D-3307C388B641}" id="{DB6DD648-50B5-4020-99F3-8DA68482FF9A}">
    <text>Secouriste zone 2</text>
  </threadedComment>
  <threadedComment ref="AB183" dT="2024-05-13T08:45:35.45" personId="{1D4E5FD9-AD70-4D51-9D0D-3307C388B641}" id="{C263672D-A01C-4C47-8FD2-AE72E2296CA6}">
    <text>Fmn Permis PIRANHA SMD05</text>
  </threadedComment>
  <threadedComment ref="AI183" dT="2024-05-13T08:45:35.45" personId="{1D4E5FD9-AD70-4D51-9D0D-3307C388B641}" id="{804A0EC4-61EB-41EF-B5EF-93F952163BD2}">
    <text>Fmn Permis PIRANHA SMD05</text>
  </threadedComment>
  <threadedComment ref="R185" dT="2024-07-12T06:09:51.37" personId="{C20833D7-5DE2-4E82-B429-63A06E6D1EA0}" id="{17A43446-DFAF-48A6-B518-894C4B5EE5BD}">
    <text>7.60 Réc HRM OK</text>
  </threadedComment>
  <threadedComment ref="AB185" dT="2024-07-22T07:53:34.35" personId="{C20833D7-5DE2-4E82-B429-63A06E6D1EA0}" id="{597E7D29-3704-46A3-80DC-C13CAFE4370C}">
    <text xml:space="preserve">Réc à régulariser </text>
  </threadedComment>
  <threadedComment ref="AB185" dT="2024-07-22T11:08:31.84" personId="{1D4E5FD9-AD70-4D51-9D0D-3307C388B641}" id="{B04E1276-CC57-4A89-B462-26CFBB3E89FC}" parentId="{597E7D29-3704-46A3-80DC-C13CAFE4370C}">
    <text>5,00 HRM OK à 07:00</text>
  </threadedComment>
  <threadedComment ref="AC185" dT="2024-07-15T07:31:42.74" personId="{C20833D7-5DE2-4E82-B429-63A06E6D1EA0}" id="{DDC853A5-6423-4CB0-BD89-918E912E8761}">
    <text>AMT à 07:30  DUO</text>
  </threadedComment>
  <threadedComment ref="Q186" dT="2024-07-12T06:09:28.19" personId="{C20833D7-5DE2-4E82-B429-63A06E6D1EA0}" id="{C50DFA7A-C338-4E70-9CE9-D2D7AEFBC7E0}">
    <text>2.00 Réc HRM OK</text>
  </threadedComment>
  <threadedComment ref="G187" dT="2024-07-11T11:08:40.85" personId="{1D4E5FD9-AD70-4D51-9D0D-3307C388B641}" id="{F07A8714-35EC-48AB-84F0-FDD18BD006CF}">
    <text>5 FC HRM OK</text>
  </threadedComment>
  <threadedComment ref="W187" dT="2024-07-17T06:17:23.41" personId="{C20833D7-5DE2-4E82-B429-63A06E6D1EA0}" id="{18C4D0C7-7954-4762-A2A7-B7B8E80827A4}">
    <text>1 FDC HRM OK</text>
  </threadedComment>
  <threadedComment ref="Y187" dT="2024-07-17T06:17:23.41" personId="{C20833D7-5DE2-4E82-B429-63A06E6D1EA0}" id="{87471307-060A-44EE-AB07-4F5991166E0A}">
    <text>1 FDC HRM OK</text>
  </threadedComment>
  <threadedComment ref="AD187" dT="2024-07-23T11:52:52.77" personId="{1D4E5FD9-AD70-4D51-9D0D-3307C388B641}" id="{CB908D3A-54DF-4A26-BE58-F2E84E22221D}">
    <text>1 JFC HRM OK</text>
  </threadedComment>
  <threadedComment ref="AF187" dT="2024-07-23T11:52:52.77" personId="{1D4E5FD9-AD70-4D51-9D0D-3307C388B641}" id="{4E2A6C2A-D8CD-4ADE-801A-5BF2F023244B}">
    <text>1 JFC HRM OK</text>
  </threadedComment>
  <threadedComment ref="AJ187" dT="2024-07-30T12:27:03.12" personId="{1D4E5FD9-AD70-4D51-9D0D-3307C388B641}" id="{9DB5D8F5-F3A9-477B-8378-D6BE67A81EF8}">
    <text>3 J PVE HRM OK</text>
  </threadedComment>
  <threadedComment ref="AA190" dT="2023-10-17T07:45:42.33" personId="{1D4E5FD9-AD70-4D51-9D0D-3307C388B641}" id="{832CDE74-B7A6-4918-8111-B5CE98225DD1}">
    <text>Fête Nationale</text>
  </threadedComment>
  <threadedComment ref="U191" dT="2024-07-05T06:08:45.02" personId="{C20833D7-5DE2-4E82-B429-63A06E6D1EA0}" id="{F240C52F-A0B9-4E49-8C1F-3211D7BBC201}">
    <text>10 JC HRM OK</text>
  </threadedComment>
  <threadedComment ref="AI191" dT="2024-07-05T06:09:45.27" personId="{C20833D7-5DE2-4E82-B429-63A06E6D1EA0}" id="{506A4EFB-193E-441A-8D9C-D0768A6C7879}">
    <text>1.00 Réc à 08:00 HRM OK</text>
  </threadedComment>
  <threadedComment ref="AJ191" dT="2024-07-05T06:09:45.27" personId="{C20833D7-5DE2-4E82-B429-63A06E6D1EA0}" id="{EA048A54-A8CE-4FBE-AE63-EE124EF22137}">
    <text>1.00 Réc à 08:00 HRM OK</text>
  </threadedComment>
  <threadedComment ref="AK191" dT="2024-07-05T06:09:45.27" personId="{C20833D7-5DE2-4E82-B429-63A06E6D1EA0}" id="{57A5D839-9493-4B56-ADE4-D9BC58CA3B04}">
    <text>1.00 Réc à 08:00 HRM OK</text>
  </threadedComment>
  <threadedComment ref="K192" dT="2024-07-05T06:06:09.05" personId="{C20833D7-5DE2-4E82-B429-63A06E6D1EA0}" id="{CC69A131-4CDE-4736-9952-92FDABC0664E}">
    <text>1.50 Réc à 15:00 HRM OK</text>
  </threadedComment>
  <threadedComment ref="P192" dT="2024-07-05T06:07:38.61" personId="{C20833D7-5DE2-4E82-B429-63A06E6D1EA0}" id="{F2DD4BC7-CB8C-4141-AAD8-82795DFCF9F3}">
    <text>1/2 C Prénatal HRM OK</text>
  </threadedComment>
  <threadedComment ref="Q192" dT="2024-07-05T06:07:38.61" personId="{C20833D7-5DE2-4E82-B429-63A06E6D1EA0}" id="{5ECF818D-F269-42CD-832A-A7F22BBCA397}">
    <text>1/2 C Prénatal HRM OK</text>
  </threadedComment>
  <threadedComment ref="G193" dT="2024-07-08T06:06:09.23" personId="{1D4E5FD9-AD70-4D51-9D0D-3307C388B641}" id="{818185E4-34CB-499D-BBF2-5D0C384E88B5}">
    <text>6 JC HRM OK</text>
  </threadedComment>
  <threadedComment ref="W193" dT="2024-07-17T06:19:02.65" personId="{C20833D7-5DE2-4E82-B429-63A06E6D1EA0}" id="{C4FE9AC1-DB7B-471A-BB90-971CA142C0B9}">
    <text>HRM OK</text>
  </threadedComment>
  <threadedComment ref="AD193" dT="2024-07-24T05:33:57.55" personId="{C20833D7-5DE2-4E82-B429-63A06E6D1EA0}" id="{0A5C9F86-F1C3-4CCF-870F-D6A3EC99BFC7}">
    <text>HRM OK</text>
  </threadedComment>
  <threadedComment ref="AK193" dT="2024-07-31T05:40:58.35" personId="{C20833D7-5DE2-4E82-B429-63A06E6D1EA0}" id="{AD9BF3CE-64BD-4120-9065-BC8DD60C5958}">
    <text>HRM OK</text>
  </threadedComment>
  <threadedComment ref="J195" dT="2024-07-02T06:14:39.08" personId="{C20833D7-5DE2-4E82-B429-63A06E6D1EA0}" id="{27E3B6A0-72C9-47D9-89FF-751B616E7FC8}">
    <text>7.60 Réc HRM OK</text>
  </threadedComment>
  <threadedComment ref="K195" dT="2024-07-01T10:44:58.81" personId="{1D4E5FD9-AD70-4D51-9D0D-3307C388B641}" id="{91F55F96-65AB-403A-AD13-818D0B7427EC}">
    <text>12 JC HRM OK</text>
  </threadedComment>
  <threadedComment ref="AD195" dT="2024-07-23T11:31:03.92" personId="{1D4E5FD9-AD70-4D51-9D0D-3307C388B641}" id="{D4FEDE11-7434-4A4A-91AF-FB7EF2C844ED}">
    <text>1 JC HRM OK</text>
  </threadedComment>
  <threadedComment ref="AF195" dT="2024-07-23T11:31:12.12" personId="{1D4E5FD9-AD70-4D51-9D0D-3307C388B641}" id="{85E39264-44AB-437C-96A7-4B63CDEA5D39}">
    <text>7,60 HRM OK</text>
  </threadedComment>
  <threadedComment ref="AB197" dT="2024-07-16T10:57:30.58" personId="{1D4E5FD9-AD70-4D51-9D0D-3307C388B641}" id="{5A1FF477-E31B-4ED5-9FE0-06491C9F3E06}">
    <text>REPRISE EN FORCE</text>
  </threadedComment>
  <threadedComment ref="AA200" dT="2023-10-17T07:45:42.33" personId="{1D4E5FD9-AD70-4D51-9D0D-3307C388B641}" id="{7C2D0A2D-5BA9-4544-A59A-E3584D086F48}">
    <text>Fête Nationale</text>
  </threadedComment>
  <threadedComment ref="X201" dT="2024-07-18T06:33:04.32" personId="{C20833D7-5DE2-4E82-B429-63A06E6D1EA0}" id="{CA24B85C-4373-4A7E-B759-2E139355DDEA}">
    <text>0.33 Réc à 07:30 HRM OK</text>
  </threadedComment>
  <threadedComment ref="AF201" dT="2024-07-18T06:33:43.30" personId="{C20833D7-5DE2-4E82-B429-63A06E6D1EA0}" id="{E07B7831-02D4-4364-845B-D9E10743345E}">
    <text>7.60 Réc HRM OK</text>
  </threadedComment>
  <threadedComment ref="AI201" dT="2024-07-18T06:36:16.90" personId="{C20833D7-5DE2-4E82-B429-63A06E6D1EA0}" id="{F71B4E4E-3363-4B4F-B4A7-9179635D1B7C}">
    <text>16 Jrs C HRM OK</text>
  </threadedComment>
  <threadedComment ref="Y202" dT="2024-07-19T06:35:23.05" personId="{C20833D7-5DE2-4E82-B429-63A06E6D1EA0}" id="{A30F33C9-E569-4F01-8476-C486134B2DF7}">
    <text>1.00 Réc à 15:00 HRM OK</text>
  </threadedComment>
  <threadedComment ref="U203" dT="2024-07-15T06:50:43.37" personId="{C20833D7-5DE2-4E82-B429-63A06E6D1EA0}" id="{95F9C336-19BD-4F5B-8309-6A9F6991E0A8}">
    <text>10  JC HRM OK</text>
  </threadedComment>
  <threadedComment ref="I205" dT="2024-07-04T06:42:22.33" personId="{C20833D7-5DE2-4E82-B429-63A06E6D1EA0}" id="{BD0745B7-A06C-4413-AE99-0550ECEABC86}">
    <text>HRM OK</text>
  </threadedComment>
  <threadedComment ref="K205" dT="2024-07-05T06:14:29.33" personId="{C20833D7-5DE2-4E82-B429-63A06E6D1EA0}" id="{FB4DD35B-BD6F-4069-AC5A-808776DC82E0}">
    <text>7.60 Réc HRM OK</text>
  </threadedComment>
  <threadedComment ref="N205" dT="2024-07-08T06:10:49.80" personId="{1D4E5FD9-AD70-4D51-9D0D-3307C388B641}" id="{81A49A26-839C-496B-80E6-5E81D23EB3A3}">
    <text>20 JC HRM OK</text>
  </threadedComment>
  <threadedComment ref="H207" dT="2024-07-02T06:47:32.63" personId="{C20833D7-5DE2-4E82-B429-63A06E6D1EA0}" id="{9F315964-4B0A-45B0-878F-5452C0DD514F}">
    <text>3hr36 Réc + 1/2 DS HRM OK</text>
  </threadedComment>
  <threadedComment ref="I207" dT="2024-07-02T09:07:25.40" personId="{C20833D7-5DE2-4E82-B429-63A06E6D1EA0}" id="{9514DCE6-6FA2-43D8-8EE4-94A18A4673BE}">
    <text>HRM OK</text>
  </threadedComment>
  <threadedComment ref="K207" dT="2024-07-02T09:07:25.40" personId="{C20833D7-5DE2-4E82-B429-63A06E6D1EA0}" id="{F6CCB80E-A6CC-4F6D-8973-0535797C07BD}">
    <text>HRM OK</text>
  </threadedComment>
  <threadedComment ref="N207" dT="2024-07-02T06:47:32.63" personId="{C20833D7-5DE2-4E82-B429-63A06E6D1EA0}" id="{FDEB7917-BCC4-4DC8-B13D-C59F47804159}">
    <text>3hr36 Réc + 1/2 DS HRM OK</text>
  </threadedComment>
  <threadedComment ref="P207" dT="2024-07-02T09:07:25.40" personId="{C20833D7-5DE2-4E82-B429-63A06E6D1EA0}" id="{D204C45D-17DD-4E85-BA33-F684FBDCD373}">
    <text>HRM OK</text>
  </threadedComment>
  <threadedComment ref="R207" dT="2024-07-02T09:07:25.40" personId="{C20833D7-5DE2-4E82-B429-63A06E6D1EA0}" id="{D3425476-8553-4101-A0A6-DA1E4C668574}">
    <text>HRM OK</text>
  </threadedComment>
  <threadedComment ref="U207" dT="2024-07-15T06:52:09.53" personId="{C20833D7-5DE2-4E82-B429-63A06E6D1EA0}" id="{78737740-BFF5-494C-B695-2855B5B7BB32}">
    <text>2 JC HRM OK</text>
  </threadedComment>
  <threadedComment ref="W207" dT="2024-07-15T06:52:36.78" personId="{C20833D7-5DE2-4E82-B429-63A06E6D1EA0}" id="{FB3BD720-2774-42B5-9D4B-11725E2A6AE9}">
    <text>HRM OK</text>
  </threadedComment>
  <threadedComment ref="Y207" dT="2024-07-15T06:52:36.78" personId="{C20833D7-5DE2-4E82-B429-63A06E6D1EA0}" id="{421D6455-8E55-4305-B285-E8A092E58D26}">
    <text>HRM OK</text>
  </threadedComment>
  <threadedComment ref="AD207" dT="2024-07-15T06:52:09.53" personId="{C20833D7-5DE2-4E82-B429-63A06E6D1EA0}" id="{86866CB2-B886-40FD-AF4A-12BEF99A5272}">
    <text>1 JC HRM OK</text>
  </threadedComment>
  <threadedComment ref="AE207" dT="2024-07-25T06:15:25.92" personId="{C20833D7-5DE2-4E82-B429-63A06E6D1EA0}" id="{31E6502B-4428-4182-86D0-B34E05F0FEAD}">
    <text>HRM OK</text>
  </threadedComment>
  <threadedComment ref="AF207" dT="2024-07-26T06:38:21.67" personId="{C20833D7-5DE2-4E82-B429-63A06E6D1EA0}" id="{9957F12C-190A-48E4-BECD-2010572180BB}">
    <text>HRM OK</text>
  </threadedComment>
  <threadedComment ref="AK207" dT="2024-07-15T06:52:09.53" personId="{C20833D7-5DE2-4E82-B429-63A06E6D1EA0}" id="{0A05DFDD-D807-4A0F-8E79-075E240ACE41}">
    <text>1 JC HRM OK</text>
  </threadedComment>
  <threadedComment ref="G209" dT="2024-06-06T07:46:34.42" personId="{1D4E5FD9-AD70-4D51-9D0D-3307C388B641}" id="{FA799FDB-035D-4400-97E6-D119FDE23BF5}">
    <text>15 JC HRM OK</text>
  </threadedComment>
  <threadedComment ref="AB209" dT="2024-07-15T06:52:36.78" personId="{C20833D7-5DE2-4E82-B429-63A06E6D1EA0}" id="{2E1577E1-172D-4279-ABD0-97AA1A8147BC}">
    <text>HRM OK</text>
  </threadedComment>
  <threadedComment ref="AC209" dT="2024-07-23T06:22:16.77" personId="{C20833D7-5DE2-4E82-B429-63A06E6D1EA0}" id="{F349140B-D9CF-472E-AB46-5D12BAD500D2}">
    <text>HRM OK</text>
  </threadedComment>
  <threadedComment ref="AI209" dT="2024-07-29T06:39:28.75" personId="{C20833D7-5DE2-4E82-B429-63A06E6D1EA0}" id="{09E7ECE6-3BFE-4858-87BA-0A6AB2107B79}">
    <text>HRM OK</text>
  </threadedComment>
  <threadedComment ref="AF210" dT="2024-07-26T06:36:17.21" personId="{C20833D7-5DE2-4E82-B429-63A06E6D1EA0}" id="{2BBEE305-64D9-4125-8EEF-7F25FE2E2420}">
    <text>3.00 Réc à12:00 HRM OK</text>
  </threadedComment>
  <threadedComment ref="AK210" dT="2024-07-31T10:46:32.96" personId="{C20833D7-5DE2-4E82-B429-63A06E6D1EA0}" id="{A738728D-48A1-4507-B66A-22F53C8F89FF}">
    <text>2.00 Réc à 13:30 HRM OK</text>
  </threadedComment>
  <threadedComment ref="I211" dT="2024-07-03T06:27:38.68" personId="{C20833D7-5DE2-4E82-B429-63A06E6D1EA0}" id="{5C2B302C-D0C8-422C-8608-91DDA284DD15}">
    <text>TD HRM OK</text>
  </threadedComment>
  <threadedComment ref="J211" dT="2024-07-04T06:43:44.63" personId="{C20833D7-5DE2-4E82-B429-63A06E6D1EA0}" id="{024C2AEB-968E-4D4B-9F0E-1FCB85BE4069}">
    <text>1 JC HRM OK</text>
  </threadedComment>
  <threadedComment ref="K211" dT="2024-07-11T11:23:24.54" personId="{1D4E5FD9-AD70-4D51-9D0D-3307C388B641}" id="{23BD074B-62C2-4C4A-8BD2-04CA2ED85F9E}">
    <text>4 JC HRM OK</text>
  </threadedComment>
  <threadedComment ref="R211" dT="2024-07-12T06:15:34.18" personId="{C20833D7-5DE2-4E82-B429-63A06E6D1EA0}" id="{2B3FC145-4FA7-44BC-8332-A4B646BEFDCA}">
    <text>HRM OK</text>
  </threadedComment>
  <threadedComment ref="X211" dT="2024-07-15T06:52:36.78" personId="{C20833D7-5DE2-4E82-B429-63A06E6D1EA0}" id="{8802D3DB-0BDE-4DC1-B541-E53B982BC747}">
    <text>HRM OK</text>
  </threadedComment>
  <threadedComment ref="AC211" dT="2024-07-23T09:43:15.80" personId="{1D4E5FD9-AD70-4D51-9D0D-3307C388B641}" id="{BB781122-DC12-4E24-8FCB-B65FF32E3482}">
    <text>REPRISE EN FORCE</text>
  </threadedComment>
  <threadedComment ref="AF211" dT="2024-07-26T06:38:21.67" personId="{C20833D7-5DE2-4E82-B429-63A06E6D1EA0}" id="{5C114A8D-B3F7-47B8-8539-2A290D223631}">
    <text>HRM OK</text>
  </threadedComment>
  <threadedComment ref="AI211" dT="2024-07-18T12:09:50.78" personId="{1D4E5FD9-AD70-4D51-9D0D-3307C388B641}" id="{D88C956D-2639-4A9E-85E6-A21B235F342E}">
    <text>5 JC (congé motif impérieux HRM OK)</text>
  </threadedComment>
  <threadedComment ref="P213" dT="2024-07-10T06:14:59.75" personId="{C20833D7-5DE2-4E82-B429-63A06E6D1EA0}" id="{6DEF0789-1C45-4484-8D07-2DBD6EDE9534}">
    <text>1 DS Dépt HRM OK</text>
  </threadedComment>
  <threadedComment ref="Q213" dT="2024-06-07T10:57:02.97" personId="{C20833D7-5DE2-4E82-B429-63A06E6D1EA0}" id="{A3154846-81E5-43A3-83DD-1ED27DD31BB3}">
    <text>14 JC HRM OK</text>
  </threadedComment>
  <threadedComment ref="K214" dT="2024-07-05T11:01:59.17" personId="{C20833D7-5DE2-4E82-B429-63A06E6D1EA0}" id="{F66085D0-C2D5-4DF9-95A9-9E806879738C}">
    <text>1.50 Réc à 15:00 HRM OK</text>
  </threadedComment>
  <threadedComment ref="I215" dT="2024-07-03T06:23:03.85" personId="{C20833D7-5DE2-4E82-B429-63A06E6D1EA0}" id="{674517C5-9BB4-4375-AD68-3B1F2A57D3CD}">
    <text>1 PVE HRM OK</text>
  </threadedComment>
  <threadedComment ref="K215" dT="2024-07-08T12:18:28.67" personId="{1D4E5FD9-AD70-4D51-9D0D-3307C388B641}" id="{73ABB071-93AB-4B70-A71B-18B0EEFE4929}">
    <text>DS + DOC HRM OK</text>
  </threadedComment>
  <threadedComment ref="P215" dT="2024-07-03T06:23:03.85" personId="{C20833D7-5DE2-4E82-B429-63A06E6D1EA0}" id="{A6AC2C6F-0F0B-4232-8F09-4231B915D615}">
    <text>1 PVE HRM OK</text>
  </threadedComment>
  <threadedComment ref="R215" dT="2024-07-12T06:13:17.21" personId="{C20833D7-5DE2-4E82-B429-63A06E6D1EA0}" id="{989F3D4B-E790-49EB-8301-5D701E21BBB9}">
    <text>1 JC HRM OK</text>
  </threadedComment>
  <threadedComment ref="W215" dT="2024-07-03T06:23:03.85" personId="{C20833D7-5DE2-4E82-B429-63A06E6D1EA0}" id="{DFDC52CF-97D0-46AC-9912-1AE0C02B833A}">
    <text>1 PVE HRM OK</text>
  </threadedComment>
  <threadedComment ref="Y215" dT="2024-07-12T06:13:44.45" personId="{C20833D7-5DE2-4E82-B429-63A06E6D1EA0}" id="{80844786-7721-4B76-B16C-E5C32159457D}">
    <text>HRM OK</text>
  </threadedComment>
  <threadedComment ref="AD215" dT="2024-07-03T06:24:35.67" personId="{C20833D7-5DE2-4E82-B429-63A06E6D1EA0}" id="{30B8E5AB-9666-40A2-A121-22830009E655}">
    <text>1 JC HRM OK</text>
  </threadedComment>
  <threadedComment ref="AF215" dT="2024-07-12T06:13:44.45" personId="{C20833D7-5DE2-4E82-B429-63A06E6D1EA0}" id="{C18EB1F4-575B-4553-BD0B-4452DF4985F5}">
    <text>HRM OK</text>
  </threadedComment>
  <threadedComment ref="AK215" dT="2024-07-03T06:24:35.67" personId="{C20833D7-5DE2-4E82-B429-63A06E6D1EA0}" id="{CFC62669-A7B6-4CC4-8E49-A9893F169F9A}">
    <text>1 JC HRM OK</text>
  </threadedComment>
  <threadedComment ref="G216" dT="2024-07-01T10:41:35.77" personId="{1D4E5FD9-AD70-4D51-9D0D-3307C388B641}" id="{61A4CEB2-D6F9-496F-A7C8-AAF5FF3FAF35}">
    <text>2,50 HRM OK à 13:00</text>
  </threadedComment>
  <threadedComment ref="AI216" dT="2024-07-29T06:38:44.87" personId="{C20833D7-5DE2-4E82-B429-63A06E6D1EA0}" id="{1499AF8D-CE27-4744-B638-5FDAEC99B434}">
    <text>1.00 Réc à 14:30 HRM OK</text>
  </threadedComment>
  <threadedComment ref="K217" dT="2024-07-05T06:14:58.94" personId="{C20833D7-5DE2-4E82-B429-63A06E6D1EA0}" id="{E74D3DEC-0249-4425-826D-A7270A6EA2BD}">
    <text>HRM OK</text>
  </threadedComment>
  <threadedComment ref="AB217" dT="2024-07-05T06:15:38.82" personId="{C20833D7-5DE2-4E82-B429-63A06E6D1EA0}" id="{B299786D-3658-412E-A114-37DDB2A2AE17}">
    <text>5 JC HRM OK</text>
  </threadedComment>
  <threadedComment ref="W218" dT="2024-07-17T12:12:38.87" personId="{1D4E5FD9-AD70-4D51-9D0D-3307C388B641}" id="{33D75379-820F-41B0-98D4-740328CF9FA6}">
    <text>3,00 HRM OK à 12:30</text>
  </threadedComment>
  <threadedComment ref="Q219" dT="2024-07-11T06:23:10.92" personId="{C20833D7-5DE2-4E82-B429-63A06E6D1EA0}" id="{648E8F84-5663-4AC9-B8AC-4BA9E3D73912}">
    <text>4 JC HRM OK</text>
  </threadedComment>
  <threadedComment ref="X219" dT="2024-07-11T06:23:22.10" personId="{C20833D7-5DE2-4E82-B429-63A06E6D1EA0}" id="{FC77179F-AC56-4B70-AD21-C5FFB1ACCB37}">
    <text>2 JC HRM OK</text>
  </threadedComment>
  <threadedComment ref="G221" dT="2024-06-11T13:04:54.54" personId="{1D4E5FD9-AD70-4D51-9D0D-3307C388B641}" id="{3951ED6D-8FE6-4FD1-A8F8-4ABDFB011191}">
    <text>1 JC HRM OK</text>
  </threadedComment>
  <threadedComment ref="P221" dT="2024-07-10T06:14:59.75" personId="{C20833D7-5DE2-4E82-B429-63A06E6D1EA0}" id="{62EEDECA-1948-4FB1-8888-2C26E5EF3680}">
    <text>1 DS Dépt HRM OK</text>
  </threadedComment>
  <threadedComment ref="Q221" dT="2024-07-10T06:14:59.75" personId="{C20833D7-5DE2-4E82-B429-63A06E6D1EA0}" id="{D5044053-23DD-4D2E-8191-768340AE0DD2}">
    <text>1 DS Dépt HRM OK</text>
  </threadedComment>
  <threadedComment ref="U221" dT="2024-07-10T06:14:59.75" personId="{C20833D7-5DE2-4E82-B429-63A06E6D1EA0}" id="{EDB7367F-5A29-45B8-BF49-ABAF49AB6E3D}">
    <text>1 DS Dépt HRM OK</text>
  </threadedComment>
  <threadedComment ref="AK221" dT="2024-07-31T06:27:13.01" personId="{C20833D7-5DE2-4E82-B429-63A06E6D1EA0}" id="{CDEC82DD-A391-4FDF-936D-F2E61C9F9F22}">
    <text>7.60 Réc HRM OK</text>
  </threadedComment>
  <threadedComment ref="I223" dT="2024-07-03T06:32:15.70" personId="{C20833D7-5DE2-4E82-B429-63A06E6D1EA0}" id="{30BF8CF5-62C6-4370-9D0C-B3CADF5E5BB5}">
    <text>3 DS Dépt HRM OK</text>
  </threadedComment>
  <threadedComment ref="N223" dT="2024-07-03T06:30:55.95" personId="{C20833D7-5DE2-4E82-B429-63A06E6D1EA0}" id="{01D2B352-2D8B-4AB6-AAD9-22E8C8004D52}">
    <text>7 JC HRM OK</text>
  </threadedComment>
  <threadedComment ref="AB223" dT="2024-07-22T06:58:05.87" personId="{C20833D7-5DE2-4E82-B429-63A06E6D1EA0}" id="{7B41CB51-D483-43C6-AABF-5D6147C768CA}">
    <text>DS Fmn  non Fed HRM OK</text>
  </threadedComment>
  <threadedComment ref="AK223" dT="2024-07-31T06:25:40.61" personId="{C20833D7-5DE2-4E82-B429-63A06E6D1EA0}" id="{38E94612-7143-405A-8F0D-8F27E2AD2D59}">
    <text>HRM OK</text>
  </threadedComment>
  <threadedComment ref="AF224" dT="2024-07-26T11:17:42.34" personId="{1D4E5FD9-AD70-4D51-9D0D-3307C388B641}" id="{C632340E-DABF-4740-B8DF-18AC9E153101}">
    <text>3,50 HRM OK à 13:00</text>
  </threadedComment>
  <threadedComment ref="P225" dT="2024-07-10T06:13:36.35" personId="{C20833D7-5DE2-4E82-B429-63A06E6D1EA0}" id="{DE5AE69A-5D13-48DA-8AEE-DD98B2B148E7}">
    <text>HRM OK</text>
  </threadedComment>
  <threadedComment ref="U225" dT="2024-07-15T06:49:29.30" personId="{C20833D7-5DE2-4E82-B429-63A06E6D1EA0}" id="{CE27C531-D5D0-47CB-A9A9-FD045200D4FD}">
    <text>HRM OK</text>
  </threadedComment>
  <threadedComment ref="W225" dT="2024-07-17T06:37:49.89" personId="{C20833D7-5DE2-4E82-B429-63A06E6D1EA0}" id="{1FD55DEA-63E9-4897-BE82-038D4D372FB3}">
    <text>HRM OK</text>
  </threadedComment>
  <threadedComment ref="AB225" dT="2024-07-22T06:56:49.40" personId="{C20833D7-5DE2-4E82-B429-63A06E6D1EA0}" id="{8592416E-3B23-4817-8644-99317B383722}">
    <text>HRM OK</text>
  </threadedComment>
  <threadedComment ref="AE225" dT="2024-07-25T06:16:24.21" personId="{C20833D7-5DE2-4E82-B429-63A06E6D1EA0}" id="{03DA8C1C-99C8-4C13-9AC8-219B3E9715C3}">
    <text>1 DS Dépt HRM OK</text>
  </threadedComment>
  <threadedComment ref="AI225" dT="2024-07-29T06:39:28.75" personId="{C20833D7-5DE2-4E82-B429-63A06E6D1EA0}" id="{716679A8-3C86-42AD-A437-F651B4F86666}">
    <text>HRM OK</text>
  </threadedComment>
  <threadedComment ref="AK226" dT="2024-07-31T10:45:32.34" personId="{C20833D7-5DE2-4E82-B429-63A06E6D1EA0}" id="{6FC1EF21-878B-4E66-A06E-5D57FA24B9A5}">
    <text>2.70 Réc à 12:48 HRM OK</text>
  </threadedComment>
  <threadedComment ref="K227" dT="2024-07-03T06:33:00.93" personId="{C20833D7-5DE2-4E82-B429-63A06E6D1EA0}" id="{40179B9D-1594-4A21-B93F-5E1FCE5C9642}">
    <text>HRM OK</text>
  </threadedComment>
  <threadedComment ref="N227" dT="2024-07-08T06:10:49.80" personId="{1D4E5FD9-AD70-4D51-9D0D-3307C388B641}" id="{2C6D2241-AD4F-4505-9309-B543023DB2EE}">
    <text>1 JC HRM NOK</text>
  </threadedComment>
  <threadedComment ref="N227" dT="2024-07-09T08:12:03.57" personId="{C20833D7-5DE2-4E82-B429-63A06E6D1EA0}" id="{6C21DBFC-1300-4A4B-A40F-F41D1A887C37}" parentId="{2C6D2241-AD4F-4505-9309-B543023DB2EE}">
    <text>HRM OK</text>
  </threadedComment>
  <threadedComment ref="R227" dT="2024-07-12T06:12:15.81" personId="{C20833D7-5DE2-4E82-B429-63A06E6D1EA0}" id="{05A49E06-0E98-4E73-A58F-94676597FDF6}">
    <text>HRM OK</text>
  </threadedComment>
  <threadedComment ref="Y227" dT="2024-07-19T06:36:18.10" personId="{C20833D7-5DE2-4E82-B429-63A06E6D1EA0}" id="{9520F5DB-6189-4C66-BD1F-965770432CB1}">
    <text>HRM OK</text>
  </threadedComment>
  <threadedComment ref="AF227" dT="2024-07-26T06:38:21.67" personId="{C20833D7-5DE2-4E82-B429-63A06E6D1EA0}" id="{3130E0A5-41C9-479F-A752-C70C81BFD169}">
    <text>HRM OK</text>
  </threadedComment>
  <threadedComment ref="W228" dT="2024-07-17T11:39:46.24" personId="{1D4E5FD9-AD70-4D51-9D0D-3307C388B641}" id="{B418A21A-6B31-4F81-B0E8-C42A7EF4746B}">
    <text>3,00 HRM OK à 13:00</text>
  </threadedComment>
  <threadedComment ref="I229" dT="2024-07-03T06:33:00.93" personId="{C20833D7-5DE2-4E82-B429-63A06E6D1EA0}" id="{6B7291FE-73E0-4668-96C3-E356ACA030D0}">
    <text>HRM OK</text>
  </threadedComment>
  <threadedComment ref="P229" dT="2024-07-10T06:12:50.68" personId="{C20833D7-5DE2-4E82-B429-63A06E6D1EA0}" id="{D2056770-E936-4689-9ACE-105856C9ABF6}">
    <text>HRM OK</text>
  </threadedComment>
  <threadedComment ref="AB229" dT="2024-07-22T06:56:15.97" personId="{C20833D7-5DE2-4E82-B429-63A06E6D1EA0}" id="{780E757A-C9F4-4E4B-9929-099888D46A65}">
    <text>5.50 Réc HRM OK</text>
  </threadedComment>
  <threadedComment ref="AE229" dT="2024-07-24T09:19:59.66" personId="{1D4E5FD9-AD70-4D51-9D0D-3307C388B641}" id="{5D8161E6-F077-47EC-AFF9-FE328B8BD494}">
    <text>HRM OK</text>
  </threadedComment>
  <threadedComment ref="AF229" dT="2024-07-24T09:21:45.96" personId="{1D4E5FD9-AD70-4D51-9D0D-3307C388B641}" id="{6FA516EB-1975-434C-BB32-4F303B93049B}">
    <text>11 JC HRM OK</text>
  </threadedComment>
  <threadedComment ref="W230" dT="2024-07-17T11:39:09.45" personId="{1D4E5FD9-AD70-4D51-9D0D-3307C388B641}" id="{14C6E526-E664-463F-AAE7-BA8EBBC94B0D}">
    <text>3,00 HRM OK à 12:30</text>
  </threadedComment>
  <threadedComment ref="AI231" dT="2024-07-29T06:40:59.99" personId="{C20833D7-5DE2-4E82-B429-63A06E6D1EA0}" id="{9C167B20-2175-46D7-AFEC-05976C0262C7}">
    <text>18 JC HRM OK</text>
  </threadedComment>
  <threadedComment ref="P233" dT="2024-07-10T06:12:03.55" personId="{C20833D7-5DE2-4E82-B429-63A06E6D1EA0}" id="{33F3AA97-241E-457B-8E8D-B379402BA3E3}">
    <text>7.60 Réc HRM OK</text>
  </threadedComment>
  <threadedComment ref="AB233" dT="2024-07-18T10:37:15.66" personId="{1D4E5FD9-AD70-4D51-9D0D-3307C388B641}" id="{885EF5D4-344D-41EF-A2EF-299A159D6A26}">
    <text>18 JC HRM OK</text>
  </threadedComment>
  <threadedComment ref="U235" dT="2024-07-11T11:26:20.46" personId="{1D4E5FD9-AD70-4D51-9D0D-3307C388B641}" id="{E8C6BCDC-BB21-4B9A-A963-30BBF6AD56A6}">
    <text>REPRISE EN FORCE</text>
  </threadedComment>
  <threadedComment ref="V235" dT="2024-06-13T06:32:58.88" personId="{C20833D7-5DE2-4E82-B429-63A06E6D1EA0}" id="{1BF0F9BA-EBD5-4EE6-BB38-A491ABB68882}">
    <text>1 CS HRM OK</text>
  </threadedComment>
  <threadedComment ref="AD235" dT="2024-07-24T07:27:54.94" personId="{C20833D7-5DE2-4E82-B429-63A06E6D1EA0}" id="{2D84B85D-3AFB-4F0C-B06A-D63E6E67FCEC}">
    <text>7.60 Réc HRM OIK</text>
  </threadedComment>
  <threadedComment ref="AJ235" dT="2024-07-30T07:39:22.41" personId="{C20833D7-5DE2-4E82-B429-63A06E6D1EA0}" id="{D8677BDE-6789-427A-92A0-36AD835D9EFC}">
    <text>1 JC HRM OK</text>
  </threadedComment>
  <threadedComment ref="K236" dT="2024-07-05T11:03:52.60" personId="{C20833D7-5DE2-4E82-B429-63A06E6D1EA0}" id="{C21F1D2A-390D-40D3-B236-B7ECB1E46444}">
    <text>3.50 Réc à 12:30 HRM OK</text>
  </threadedComment>
  <threadedComment ref="AB237" dT="2024-07-22T06:55:31.20" personId="{C20833D7-5DE2-4E82-B429-63A06E6D1EA0}" id="{42EAF0B8-7883-46E7-9AD5-83F3C753A5DA}">
    <text>4.00 Réc HRM OK</text>
  </threadedComment>
  <threadedComment ref="I239" dT="2024-07-03T06:33:48.39" personId="{C20833D7-5DE2-4E82-B429-63A06E6D1EA0}" id="{500D177A-CC89-4D0C-8A23-9E9696E43F24}">
    <text>1 DS Dépt HRM OK</text>
  </threadedComment>
  <threadedComment ref="R239" dT="2024-07-10T11:16:48.78" personId="{1D4E5FD9-AD70-4D51-9D0D-3307C388B641}" id="{8E09675E-6BB4-4CBD-8829-997DCEF42637}">
    <text>HRM OK</text>
  </threadedComment>
  <threadedComment ref="X239" dT="2024-07-10T11:16:48.78" personId="{1D4E5FD9-AD70-4D51-9D0D-3307C388B641}" id="{073DF701-40FC-461B-8735-440E605E3513}">
    <text>HRM OK</text>
  </threadedComment>
  <threadedComment ref="Y239" dT="2024-07-10T11:17:37.18" personId="{1D4E5FD9-AD70-4D51-9D0D-3307C388B641}" id="{97773944-694A-4967-816F-7E0DF76075E9}">
    <text>1 JC HRM OK</text>
  </threadedComment>
  <threadedComment ref="AB239" dT="2024-07-10T11:16:48.78" personId="{1D4E5FD9-AD70-4D51-9D0D-3307C388B641}" id="{94632D73-BF35-4B29-A72A-891CDEFDE230}">
    <text>HRM OK</text>
  </threadedComment>
  <threadedComment ref="AF239" dT="2024-07-26T06:38:21.67" personId="{C20833D7-5DE2-4E82-B429-63A06E6D1EA0}" id="{E523FA43-81C2-4FEB-BD3D-5CBC48A1C165}">
    <text>HRM OK</text>
  </threadedComment>
  <threadedComment ref="AK239" dT="2024-07-31T06:24:34.10" personId="{C20833D7-5DE2-4E82-B429-63A06E6D1EA0}" id="{72FE5DBE-4786-4F7C-BBCF-0E48574033AD}">
    <text>HRM OK</text>
  </threadedComment>
  <threadedComment ref="O240" dT="2024-07-09T11:11:59.31" personId="{1D4E5FD9-AD70-4D51-9D0D-3307C388B641}" id="{E74CB2EC-E2C9-473B-81EE-2172C0C489EA}">
    <text>1,00 HRM OK à 14:30</text>
  </threadedComment>
  <threadedComment ref="P240" dT="2024-07-10T11:16:21.97" personId="{1D4E5FD9-AD70-4D51-9D0D-3307C388B641}" id="{47E7827D-68C9-49C6-893A-168BDEE61813}">
    <text>1,50 HRM OK à 14:00</text>
  </threadedComment>
  <threadedComment ref="Q240" dT="2024-07-11T11:40:17.68" personId="{1D4E5FD9-AD70-4D51-9D0D-3307C388B641}" id="{F729B68B-B1A9-4195-BB57-377833008FE7}">
    <text>1/2 JC HRM OK</text>
  </threadedComment>
  <threadedComment ref="H241" dT="2024-07-02T06:49:07.82" personId="{C20833D7-5DE2-4E82-B429-63A06E6D1EA0}" id="{385A3D7E-D396-4FDC-B09B-3727E6162829}">
    <text>VS à 09:30 HRM OK
Doc OK</text>
  </threadedComment>
  <threadedComment ref="Y241" dT="2024-07-19T06:36:18.10" personId="{C20833D7-5DE2-4E82-B429-63A06E6D1EA0}" id="{2C62A2AD-9FC4-4704-AB6E-FE0079D1D876}">
    <text>HRM OK</text>
  </threadedComment>
  <threadedComment ref="AB241" dT="2024-07-19T06:36:18.10" personId="{C20833D7-5DE2-4E82-B429-63A06E6D1EA0}" id="{4FBD8325-9E53-4BE2-B59D-543FAEB6CCDC}">
    <text>HRM OK</text>
  </threadedComment>
  <threadedComment ref="AI241" dT="2024-07-24T11:22:39.66" personId="{1D4E5FD9-AD70-4D51-9D0D-3307C388B641}" id="{2D2DEBB3-8A99-4C64-8980-A38AC3587622}">
    <text>13 JC HRM OK</text>
  </threadedComment>
  <threadedComment ref="K242" dT="2024-07-05T11:02:56.24" personId="{C20833D7-5DE2-4E82-B429-63A06E6D1EA0}" id="{C9C8DC08-5BAA-4446-A7B6-C3B935F9FA45}">
    <text>3.00 Réc à 12:00 HRM OK</text>
  </threadedComment>
  <threadedComment ref="O242" dT="2024-07-09T11:12:12.97" personId="{1D4E5FD9-AD70-4D51-9D0D-3307C388B641}" id="{D1E92CF9-5E40-461F-958E-58E9791FB0D1}">
    <text>2,00 HRM OK à 13:30</text>
  </threadedComment>
  <threadedComment ref="AF242" dT="2024-07-26T06:36:17.21" personId="{C20833D7-5DE2-4E82-B429-63A06E6D1EA0}" id="{89583826-72BF-442B-A018-372ABB2DF41C}">
    <text>3.00 Réc à12:00 HRM OK</text>
  </threadedComment>
  <threadedComment ref="G246" dT="2024-07-01T05:10:23.02" personId="{C20833D7-5DE2-4E82-B429-63A06E6D1EA0}" id="{8B2462E5-ACF0-479C-AF51-1C54CF06364C}">
    <text>0.50 Réc à 15:00 HRM OK</text>
  </threadedComment>
  <threadedComment ref="H246" dT="2024-07-02T05:08:46.98" personId="{C20833D7-5DE2-4E82-B429-63A06E6D1EA0}" id="{C7171DA6-678A-44EE-BB43-4F5EA08E8AB8}">
    <text>0.50 Réc à 15:00 HRM OK</text>
  </threadedComment>
  <threadedComment ref="I246" dT="2024-07-03T05:02:55.66" personId="{C20833D7-5DE2-4E82-B429-63A06E6D1EA0}" id="{0745986B-1EE7-4FBF-8740-90FD97966629}">
    <text>0.50 Réc à 15:00 HRM OK</text>
  </threadedComment>
  <threadedComment ref="J246" dT="2024-07-04T05:03:44.32" personId="{C20833D7-5DE2-4E82-B429-63A06E6D1EA0}" id="{15E01E25-567D-47FA-88EA-928362ABB50E}">
    <text>0.50 Réc à 15:00 HRM NOK</text>
  </threadedComment>
  <threadedComment ref="K246" dT="2024-07-05T05:04:51.23" personId="{C20833D7-5DE2-4E82-B429-63A06E6D1EA0}" id="{E33AE596-4C24-40D9-8099-C129A22029E4}">
    <text>1/2 JC HRM OK</text>
  </threadedComment>
  <threadedComment ref="N246" dT="2024-07-08T12:03:20.26" personId="{1D4E5FD9-AD70-4D51-9D0D-3307C388B641}" id="{6EAD2AEA-A9FF-4CE4-9D38-E62F8833CEA4}">
    <text>0,50 HRM OK à 15:00</text>
  </threadedComment>
  <threadedComment ref="O246" dT="2024-07-09T05:17:37.39" personId="{C20833D7-5DE2-4E82-B429-63A06E6D1EA0}" id="{29743C51-65EF-4142-81F5-AF65231592E1}">
    <text>0.50 Réc à 15:00 HRM OK</text>
  </threadedComment>
  <threadedComment ref="P246" dT="2024-07-10T05:24:40.80" personId="{C20833D7-5DE2-4E82-B429-63A06E6D1EA0}" id="{49CF205A-0172-4C48-A5DD-1FD696CBE535}">
    <text>0.50 Réc HRM OK</text>
  </threadedComment>
  <threadedComment ref="Q246" dT="2024-07-11T05:28:28.65" personId="{C20833D7-5DE2-4E82-B429-63A06E6D1EA0}" id="{45F9D77D-071C-44A2-9EF9-DE0269354B7D}">
    <text>0.50 Réc à 15:00 HRM OK</text>
  </threadedComment>
  <threadedComment ref="R246" dT="2024-07-12T05:26:12.07" personId="{C20833D7-5DE2-4E82-B429-63A06E6D1EA0}" id="{A2804F92-16F4-4BA6-ACF6-8F4814CA1773}">
    <text>1/2 JC HRM OK</text>
  </threadedComment>
  <threadedComment ref="U246" dT="2024-07-15T05:05:01.83" personId="{C20833D7-5DE2-4E82-B429-63A06E6D1EA0}" id="{7C045669-8F45-466F-8547-9FF53293873D}">
    <text>0.50 Réc à 15:00 HRM OK</text>
  </threadedComment>
  <threadedComment ref="V246" dT="2024-07-16T05:17:29.34" personId="{C20833D7-5DE2-4E82-B429-63A06E6D1EA0}" id="{465147FC-4132-4ED1-A13B-20148D104650}">
    <text>0.50 RE&amp;c à 15:00  HRM OK</text>
  </threadedComment>
  <threadedComment ref="W246" dT="2024-07-17T05:07:35.35" personId="{C20833D7-5DE2-4E82-B429-63A06E6D1EA0}" id="{3F67EF95-3B11-4FEF-B14F-DFB4293625C5}">
    <text>0.50 Réc à 15:00 HRM OK</text>
  </threadedComment>
  <threadedComment ref="X246" dT="2024-07-18T05:13:14.00" personId="{C20833D7-5DE2-4E82-B429-63A06E6D1EA0}" id="{593FE883-4266-48E3-B25F-CE0AB93A0645}">
    <text>1.00 Réc à 14:30 HRM OK</text>
  </threadedComment>
  <threadedComment ref="Y246" dT="2024-07-19T05:07:59.60" personId="{C20833D7-5DE2-4E82-B429-63A06E6D1EA0}" id="{8E62EE63-761B-4C37-8CEA-76FBEBE27B45}">
    <text>1/2 JC HRM OK</text>
  </threadedComment>
  <threadedComment ref="AB246" dT="2024-07-22T04:59:44.47" personId="{C20833D7-5DE2-4E82-B429-63A06E6D1EA0}" id="{E9C93A61-D3DB-4F4C-8A7F-F8A5C6D995B6}">
    <text>0.50 Réc à 15:00 HRM OK</text>
  </threadedComment>
  <threadedComment ref="AC246" dT="2024-07-23T05:17:16.02" personId="{C20833D7-5DE2-4E82-B429-63A06E6D1EA0}" id="{60C5B3F6-700A-45E3-A686-941E2C1555F5}">
    <text>0.50 Réc à 15:00 HRM OK</text>
  </threadedComment>
  <threadedComment ref="AD246" dT="2024-07-24T05:47:06.28" personId="{C20833D7-5DE2-4E82-B429-63A06E6D1EA0}" id="{C9CF6A5B-6728-4EA5-A3BF-B7BCC4CDA03A}">
    <text>0.50 Réc à 15:00 HRM OK</text>
  </threadedComment>
  <threadedComment ref="AE246" dT="2024-07-25T05:19:05.02" personId="{C20833D7-5DE2-4E82-B429-63A06E6D1EA0}" id="{55E720C1-F53C-49DC-994D-8A2EB37D3AEA}">
    <text>0.50 Réc à 15:00 HRM OK</text>
  </threadedComment>
  <threadedComment ref="AF246" dT="2024-07-19T05:07:59.60" personId="{C20833D7-5DE2-4E82-B429-63A06E6D1EA0}" id="{A41E2CF8-491D-47BF-B9A0-62CF587CED1E}">
    <text>1/2 JC HRM OK</text>
  </threadedComment>
  <threadedComment ref="AI246" dT="2024-07-29T05:01:02.46" personId="{C20833D7-5DE2-4E82-B429-63A06E6D1EA0}" id="{DE1C1546-0DD0-4031-A26B-FA617B1858DC}">
    <text>0.50 Réc à 15:00 HRM OK</text>
  </threadedComment>
  <threadedComment ref="AJ246" dT="2024-07-29T05:01:02.46" personId="{C20833D7-5DE2-4E82-B429-63A06E6D1EA0}" id="{5142364E-1576-485B-8FF7-6DC968C9357F}">
    <text>0.50 Réc à 15:00 HRM OK</text>
  </threadedComment>
  <threadedComment ref="AK246" dT="2024-07-31T05:14:22.86" personId="{C20833D7-5DE2-4E82-B429-63A06E6D1EA0}" id="{2C3BA36B-F689-4A26-A33F-CD8B6627B40C}">
    <text>0.50 Réc à  15:00 HRM OK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V13" dT="2024-02-12T09:40:15.33" personId="{1D4E5FD9-AD70-4D51-9D0D-3307C388B641}" id="{5BE44576-D703-4291-A7AD-5E3A5576CACC}">
    <text>Compensation Pont BOSA Validé</text>
  </threadedComment>
  <threadedComment ref="U20" dT="2023-10-17T07:47:38.69" personId="{1D4E5FD9-AD70-4D51-9D0D-3307C388B641}" id="{E77C6CBF-9A29-4A8C-B1A8-AA22733140FF}">
    <text>Assomption</text>
  </threadedComment>
  <threadedComment ref="V20" dT="2024-02-12T09:39:30.53" personId="{1D4E5FD9-AD70-4D51-9D0D-3307C388B641}" id="{8161F193-F0D9-406F-91F6-EF96DE2B45CE}">
    <text>Compensation pont BOSA Validé</text>
  </threadedComment>
  <threadedComment ref="R21" dT="2024-05-13T07:20:35.30" personId="{1D4E5FD9-AD70-4D51-9D0D-3307C388B641}" id="{E070F04B-B7B9-4FD4-AE05-88537BC00903}">
    <text>3 JC HRM OK</text>
  </threadedComment>
  <threadedComment ref="Y21" dT="2024-08-06T05:09:37.32" personId="{C20833D7-5DE2-4E82-B429-63A06E6D1EA0}" id="{BB9F6918-4D5B-4238-8AB3-531D66C35001}">
    <text>Reprise en force</text>
  </threadedComment>
  <threadedComment ref="Z21" dT="2024-07-26T09:44:05.45" personId="{1D4E5FD9-AD70-4D51-9D0D-3307C388B641}" id="{8415BEB1-476E-433D-9FBF-99627DC7553B}">
    <text>HRM OK</text>
  </threadedComment>
  <threadedComment ref="AC21" dT="2024-07-26T09:44:05.45" personId="{1D4E5FD9-AD70-4D51-9D0D-3307C388B641}" id="{742AFD48-2997-48D8-9E23-2F02249FB6E6}">
    <text>HRM OK</text>
  </threadedComment>
  <threadedComment ref="AF21" dT="2024-08-23T12:56:04.70" personId="{1D4E5FD9-AD70-4D51-9D0D-3307C388B641}" id="{B6A99D36-5497-4CCA-B966-A18CA439C784}">
    <text>1 JC HRM OK</text>
  </threadedComment>
  <threadedComment ref="AG21" dT="2024-07-26T09:44:05.45" personId="{1D4E5FD9-AD70-4D51-9D0D-3307C388B641}" id="{332DF59F-EFA2-481A-8111-F9902EA7BA4F}">
    <text>HRM OK</text>
  </threadedComment>
  <threadedComment ref="AJ21" dT="2024-07-26T09:44:05.45" personId="{1D4E5FD9-AD70-4D51-9D0D-3307C388B641}" id="{1B997B41-8C19-4E8E-BD80-6616CE68D0C3}">
    <text>HRM OK</text>
  </threadedComment>
  <threadedComment ref="AB22" dT="2024-08-22T12:33:22.37" personId="{1D4E5FD9-AD70-4D51-9D0D-3307C388B641}" id="{57ACA19D-105D-43FE-90FA-470A33B8A79A}">
    <text>1,25 HRM OK à 15:15</text>
  </threadedComment>
  <threadedComment ref="AI22" dT="2024-08-29T10:10:16.41" personId="{1D4E5FD9-AD70-4D51-9D0D-3307C388B641}" id="{A7E36868-C274-44AB-B4CB-1BCF14F9D4DA}">
    <text>1,71 HRM OK à 14:47</text>
  </threadedComment>
  <threadedComment ref="M23" dT="2024-07-25T09:11:35.30" personId="{C20833D7-5DE2-4E82-B429-63A06E6D1EA0}" id="{CC5C7E61-CFD2-4230-AC16-6CCB754D40F4}">
    <text>HRM OK</text>
  </threadedComment>
  <threadedComment ref="R23" dT="2024-05-15T08:08:29.02" personId="{1D4E5FD9-AD70-4D51-9D0D-3307C388B641}" id="{B0B78099-AF80-49AE-8BBA-BD35F6A9ADAB}">
    <text>8 JC RHM OK</text>
  </threadedComment>
  <threadedComment ref="AG23" dT="2024-07-31T08:14:04.74" personId="{C20833D7-5DE2-4E82-B429-63A06E6D1EA0}" id="{37D8A5F1-41B5-4CC1-88A9-DBB82CFB32EE}">
    <text>7.60 Réc HRM NOK</text>
  </threadedComment>
  <threadedComment ref="AH23" dT="2024-07-25T09:11:51.25" personId="{C20833D7-5DE2-4E82-B429-63A06E6D1EA0}" id="{0B40EB6F-B771-4863-A143-4FE7C265F523}">
    <text>HRM OK</text>
  </threadedComment>
  <threadedComment ref="H24" dT="2024-07-22T09:09:47.18" personId="{1D4E5FD9-AD70-4D51-9D0D-3307C388B641}" id="{B2A18B34-3659-4E17-A619-D10DDA1CA9F3}">
    <text>HRM OK</text>
  </threadedComment>
  <threadedComment ref="G25" dT="2024-08-19T11:19:41.10" personId="{1D4E5FD9-AD70-4D51-9D0D-3307C388B641}" id="{0FD34961-1B59-4C24-9385-1FB17E54D53D}">
    <text>2 DS Dept HRM OK</text>
  </threadedComment>
  <threadedComment ref="K25" dT="2024-07-29T07:28:26.67" personId="{C20833D7-5DE2-4E82-B429-63A06E6D1EA0}" id="{03EBD291-EDA2-4E4A-8A77-3E2B1368D17C}">
    <text>Préparation Oral HOO HRM OK</text>
  </threadedComment>
  <threadedComment ref="L25" dT="2024-07-29T07:28:26.67" personId="{C20833D7-5DE2-4E82-B429-63A06E6D1EA0}" id="{3C099044-192C-4F5F-A3C3-3D066524752A}">
    <text>Préparation Oral HOO HRM OK</text>
  </threadedComment>
  <threadedComment ref="M25" dT="2024-07-29T07:28:26.67" personId="{C20833D7-5DE2-4E82-B429-63A06E6D1EA0}" id="{8D505B5F-387F-4699-82A8-D3167E8921F4}">
    <text>Préparation Oral HOO HRM OK</text>
  </threadedComment>
  <threadedComment ref="N25" dT="2024-07-29T07:28:26.67" personId="{C20833D7-5DE2-4E82-B429-63A06E6D1EA0}" id="{F8D538CC-1118-49FF-A82D-5C51139FF2ED}">
    <text>Préparation Oral HOO HRM OK</text>
  </threadedComment>
  <threadedComment ref="O25" dT="2024-07-29T07:28:26.67" personId="{C20833D7-5DE2-4E82-B429-63A06E6D1EA0}" id="{EDE93E24-89B1-4395-BE4A-759D1962791E}">
    <text>Préparation Oral HOO HRM OK</text>
  </threadedComment>
  <threadedComment ref="R25" dT="2024-05-30T04:51:58.81" personId="{68E4EB75-2E06-4BF2-B8CC-A06705F02815}" id="{01DA2A14-2287-4246-9755-F3337B7E9733}">
    <text>3JC HRM OK</text>
  </threadedComment>
  <threadedComment ref="Z25" dT="2024-08-20T09:59:24.46" personId="{1D4E5FD9-AD70-4D51-9D0D-3307C388B641}" id="{2771A298-0F1E-4BED-A5A6-6CA24311349E}">
    <text>HRM OK</text>
  </threadedComment>
  <threadedComment ref="AA25" dT="2024-08-19T11:19:54.36" personId="{1D4E5FD9-AD70-4D51-9D0D-3307C388B641}" id="{75213CAB-0AD5-46E5-AF18-306A07BF4FFA}">
    <text>HRM OK</text>
  </threadedComment>
  <threadedComment ref="AC25" dT="2024-08-22T11:10:07.13" personId="{1D4E5FD9-AD70-4D51-9D0D-3307C388B641}" id="{C158AA95-D97C-40ED-AE45-984896E41B9A}">
    <text>HRM OK</text>
  </threadedComment>
  <threadedComment ref="AF25" dT="2024-08-28T10:44:14.23" personId="{1D4E5FD9-AD70-4D51-9D0D-3307C388B641}" id="{936F03F5-623C-44A7-837B-A825576C1F8C}">
    <text>2,25 HRM OK à 07:00</text>
  </threadedComment>
  <threadedComment ref="AG25" dT="2024-08-27T06:01:20.85" personId="{C20833D7-5DE2-4E82-B429-63A06E6D1EA0}" id="{1439F395-77AA-41DF-BDA2-43AA7BC09BE3}">
    <text>1/2 TD HRM OK</text>
  </threadedComment>
  <threadedComment ref="AI25" dT="2024-08-22T11:10:07.13" personId="{1D4E5FD9-AD70-4D51-9D0D-3307C388B641}" id="{F19621EE-A403-48B5-A57E-C332E3B75DB5}">
    <text>HRM OK</text>
  </threadedComment>
  <threadedComment ref="AJ25" dT="2024-08-28T10:46:08.62" personId="{1D4E5FD9-AD70-4D51-9D0D-3307C388B641}" id="{A92AB40E-3011-41C9-95B5-BADFB14E9277}">
    <text>1 HRM OK</text>
  </threadedComment>
  <threadedComment ref="Y26" dT="2024-08-19T10:53:05.24" personId="{1D4E5FD9-AD70-4D51-9D0D-3307C388B641}" id="{5E76DD4D-FCD0-4D8F-B4B8-A93AD45967A1}">
    <text>1,00 HRM OK à 14:30</text>
  </threadedComment>
  <threadedComment ref="AB26" dT="2024-08-22T11:10:31.75" personId="{1D4E5FD9-AD70-4D51-9D0D-3307C388B641}" id="{BE01DD53-E70C-4FC8-880A-168CBC749385}">
    <text>3,00 HRM OK à 12:30</text>
  </threadedComment>
  <threadedComment ref="AH26" dT="2024-08-28T10:44:46.23" personId="{1D4E5FD9-AD70-4D51-9D0D-3307C388B641}" id="{2411267E-F7F0-4B2A-8DEF-300D2FAE5A5A}">
    <text>3,00 HRM OK à 12:30</text>
  </threadedComment>
  <threadedComment ref="M27" dT="2024-07-25T09:11:35.30" personId="{C20833D7-5DE2-4E82-B429-63A06E6D1EA0}" id="{FD520595-C37F-46F9-8EDE-EF75E3295D27}">
    <text>HRM OK</text>
  </threadedComment>
  <threadedComment ref="R27" dT="2024-08-08T06:51:23.99" personId="{C20833D7-5DE2-4E82-B429-63A06E6D1EA0}" id="{33647F74-ADEE-451D-947D-DF884DE03B41}">
    <text>3 JC HRM OK</text>
  </threadedComment>
  <threadedComment ref="AA27" dT="2024-07-25T09:11:35.30" personId="{C20833D7-5DE2-4E82-B429-63A06E6D1EA0}" id="{2F089F54-D8F4-490A-A887-3A6452F9FDD4}">
    <text>HRM OK</text>
  </threadedComment>
  <threadedComment ref="AC27" dT="2024-08-22T11:10:07.13" personId="{1D4E5FD9-AD70-4D51-9D0D-3307C388B641}" id="{A4D8FDBA-6E60-4874-AA94-8756AE850560}">
    <text>HRM OK</text>
  </threadedComment>
  <threadedComment ref="AH27" dT="2024-07-25T09:11:51.25" personId="{C20833D7-5DE2-4E82-B429-63A06E6D1EA0}" id="{338F5C8D-DD67-440F-93B0-560A9E9A080F}">
    <text>HRM OK</text>
  </threadedComment>
  <threadedComment ref="H28" dT="2024-08-02T09:30:30.90" personId="{C20833D7-5DE2-4E82-B429-63A06E6D1EA0}" id="{FA99F78E-0174-45E0-8058-5B491EFF5292}">
    <text>1.00 Réc à 14:30 HRM OK</text>
  </threadedComment>
  <threadedComment ref="K28" dT="2024-08-05T05:10:31.37" personId="{C20833D7-5DE2-4E82-B429-63A06E6D1EA0}" id="{DBFC3439-9A72-4E04-BF3E-F562DBA5793A}">
    <text>1.50 Ré à 14:00 HRM OK</text>
  </threadedComment>
  <threadedComment ref="AJ28" dT="2024-08-30T05:26:15.12" personId="{C20833D7-5DE2-4E82-B429-63A06E6D1EA0}" id="{0C130077-0489-469D-8FC8-FB50FFEB0BBF}">
    <text>1.50 Réc à 14:00 HRM OK</text>
  </threadedComment>
  <threadedComment ref="U30" dT="2023-10-17T07:47:38.69" personId="{1D4E5FD9-AD70-4D51-9D0D-3307C388B641}" id="{81743146-B2D4-410F-AD5A-24EBD6435CB2}">
    <text>Assomption</text>
  </threadedComment>
  <threadedComment ref="V30" dT="2024-02-12T09:39:30.53" personId="{1D4E5FD9-AD70-4D51-9D0D-3307C388B641}" id="{5E3BBB69-1DC9-4EF7-B9C4-CBAA55BCDC00}">
    <text>Compensation pont BOSA Validé</text>
  </threadedComment>
  <threadedComment ref="AC31" dT="2024-08-23T05:20:23.01" personId="{C20833D7-5DE2-4E82-B429-63A06E6D1EA0}" id="{CAB0144C-767D-4E7D-A9B4-558678C7B57C}">
    <text>1 PVE HRM OK</text>
  </threadedComment>
  <threadedComment ref="AF31" dT="2024-08-26T11:15:53.25" personId="{C20833D7-5DE2-4E82-B429-63A06E6D1EA0}" id="{0379690C-709B-4B5B-A285-8310C5169E4C}">
    <text>VS à  11: 30 HRM OK
DOC OK</text>
  </threadedComment>
  <threadedComment ref="AI31" dT="2024-08-28T11:58:32.94" personId="{1D4E5FD9-AD70-4D51-9D0D-3307C388B641}" id="{E00EA069-DB84-42C2-B725-1E21028C21E6}">
    <text>2 PVE HRM OK</text>
  </threadedComment>
  <threadedComment ref="H32" dT="2024-08-05T06:38:01.31" personId="{C20833D7-5DE2-4E82-B429-63A06E6D1EA0}" id="{AD5D732D-12AF-486C-94D5-A8A5BC272383}">
    <text>Régul 1.00 Réc HRM OK</text>
  </threadedComment>
  <threadedComment ref="L32" dT="2024-08-06T06:51:59.84" personId="{C20833D7-5DE2-4E82-B429-63A06E6D1EA0}" id="{85DB3E84-4C60-4C50-8A5E-34EA9A638F00}">
    <text>4.00 Réc à 12:30 HRM OK</text>
  </threadedComment>
  <threadedComment ref="AH32" dT="2024-08-28T11:58:04.93" personId="{1D4E5FD9-AD70-4D51-9D0D-3307C388B641}" id="{D86B9623-9005-4288-AD59-2F27464A153F}">
    <text>1,25 HRM OK à 15:15</text>
  </threadedComment>
  <threadedComment ref="H33" dT="2024-08-02T06:20:08.88" personId="{C20833D7-5DE2-4E82-B429-63A06E6D1EA0}" id="{43352CAB-D4C6-4F1F-B906-4430B422F31D}">
    <text>HRM OK</text>
  </threadedComment>
  <threadedComment ref="K33" dT="2024-08-02T06:21:11.45" personId="{C20833D7-5DE2-4E82-B429-63A06E6D1EA0}" id="{9E06A2C9-22D1-42E0-896B-B7578D779AE9}">
    <text>7.60 Réc HRM OK</text>
  </threadedComment>
  <threadedComment ref="L33" dT="2024-09-05T11:20:21.37" personId="{1D4E5FD9-AD70-4D51-9D0D-3307C388B641}" id="{3FCE5EA7-DEEB-4678-BF52-A761D033369F}">
    <text>22 JC HRM OK</text>
  </threadedComment>
  <threadedComment ref="G35" dT="2024-08-01T06:15:55.81" personId="{C20833D7-5DE2-4E82-B429-63A06E6D1EA0}" id="{F687F35C-3325-4722-BC60-07BF7B91A941}">
    <text>HRM OK</text>
  </threadedComment>
  <threadedComment ref="O35" dT="2024-08-09T06:08:19.75" personId="{C20833D7-5DE2-4E82-B429-63A06E6D1EA0}" id="{A6DD5B79-581E-416F-A4FD-2ADDC284E836}">
    <text>HRM OK</text>
  </threadedComment>
  <threadedComment ref="R35" dT="2024-07-15T06:23:25.70" personId="{C20833D7-5DE2-4E82-B429-63A06E6D1EA0}" id="{15709D45-5AE8-4A9F-BD6F-F74AA9ECBF1B}">
    <text>3 JC HRM OK</text>
  </threadedComment>
  <threadedComment ref="AA35" dT="2024-08-21T06:47:13.13" personId="{C20833D7-5DE2-4E82-B429-63A06E6D1EA0}" id="{CFA9A848-93B3-41D7-A9ED-3EA4DA0C1F1D}">
    <text>HRM OK</text>
  </threadedComment>
  <threadedComment ref="AJ35" dT="2024-08-28T07:37:24.70" personId="{C20833D7-5DE2-4E82-B429-63A06E6D1EA0}" id="{A47CBF15-81A9-41DB-8BD9-ECD165FD7C20}">
    <text>7.60 Réc HRM OK</text>
  </threadedComment>
  <threadedComment ref="K36" dT="2024-08-05T06:39:53.78" personId="{C20833D7-5DE2-4E82-B429-63A06E6D1EA0}" id="{AA61D188-7B32-4316-9F5F-2557290F602B}">
    <text>1.00 Réc à 14:30 HRM OK</text>
  </threadedComment>
  <threadedComment ref="T37" dT="2024-08-18T09:58:34.01" personId="{1D4E5FD9-AD70-4D51-9D0D-3307C388B641}" id="{06842BF3-F436-4CEF-8091-CF98B51EE108}">
    <text>7,60 DS Abs Dom HRM OK</text>
  </threadedComment>
  <threadedComment ref="Y37" dT="2024-07-18T06:20:19.06" personId="{C20833D7-5DE2-4E82-B429-63A06E6D1EA0}" id="{5FB3D9C1-B551-4E22-8D08-19377E52D70F}">
    <text>1 JC HRM OK</text>
  </threadedComment>
  <threadedComment ref="AC37" dT="2024-08-23T05:22:45.04" personId="{C20833D7-5DE2-4E82-B429-63A06E6D1EA0}" id="{EF701021-7962-492F-9421-8A0595C5AA55}">
    <text>HRM NOK</text>
  </threadedComment>
  <threadedComment ref="L38" dT="2024-08-06T10:56:36.62" personId="{C20833D7-5DE2-4E82-B429-63A06E6D1EA0}" id="{7105D489-C057-4ED6-B4FB-A983677EF63A}">
    <text>2.00  Réc à 13:30 HRM OK</text>
  </threadedComment>
  <threadedComment ref="O38" dT="2024-08-09T11:37:54.05" personId="{C20833D7-5DE2-4E82-B429-63A06E6D1EA0}" id="{14A7156E-C1CE-421E-8C2A-CAF223BC8D55}">
    <text>3.00 DS Absence domicile HRM OK</text>
  </threadedComment>
  <threadedComment ref="K39" dT="2024-09-02T11:40:26.44" personId="{1D4E5FD9-AD70-4D51-9D0D-3307C388B641}" id="{E22548A3-1877-4541-BBEC-544997F1890F}">
    <text>8 JC HRM OK</text>
  </threadedComment>
  <threadedComment ref="Y39" dT="2024-09-02T11:40:55.80" personId="{1D4E5FD9-AD70-4D51-9D0D-3307C388B641}" id="{2128C213-210A-4661-B621-A630CAB7B96F}">
    <text>1CC HRM + DOC OK</text>
  </threadedComment>
  <threadedComment ref="Z39" dT="2024-09-02T11:42:10.06" personId="{1D4E5FD9-AD70-4D51-9D0D-3307C388B641}" id="{F3688541-C33E-4700-8015-CCC54EAC21C5}">
    <text>6 JC HRM OK</text>
  </threadedComment>
  <threadedComment ref="AH39" dT="2024-07-11T06:29:45.70" personId="{C20833D7-5DE2-4E82-B429-63A06E6D1EA0}" id="{F41E5055-5566-447A-8487-C25277F50E1B}">
    <text>3 Jrs PVE HRM OK</text>
  </threadedComment>
  <threadedComment ref="G40" dT="2024-08-02T06:17:45.10" personId="{C20833D7-5DE2-4E82-B429-63A06E6D1EA0}" id="{60BB1CC9-AE84-482F-A6CC-866151C9BB5F}">
    <text>Régul 1.00 Réc à 14:30 HRM OK</text>
  </threadedComment>
  <threadedComment ref="H40" dT="2024-08-02T06:18:37.37" personId="{C20833D7-5DE2-4E82-B429-63A06E6D1EA0}" id="{EC25109A-5FC8-4425-B29A-3F4CA2C9D7C9}">
    <text>1/2 JC HRM OK</text>
  </threadedComment>
  <threadedComment ref="G41" dT="2024-07-01T11:43:35.44" personId="{1D4E5FD9-AD70-4D51-9D0D-3307C388B641}" id="{62F00208-AFCC-43D6-A97E-8FC856926BC7}">
    <text>1/2 JC HRM OK</text>
  </threadedComment>
  <threadedComment ref="L41" dT="2024-07-01T11:44:19.44" personId="{1D4E5FD9-AD70-4D51-9D0D-3307C388B641}" id="{0105DEDF-DB8F-4064-9637-23263BE7C836}">
    <text>2 J Epargne HRM OK</text>
  </threadedComment>
  <threadedComment ref="N41" dT="2024-07-01T11:44:31.84" personId="{1D4E5FD9-AD70-4D51-9D0D-3307C388B641}" id="{26C7E2BE-4C38-492A-90D1-029310FE5C58}">
    <text>1/2 JC HRM OK</text>
  </threadedComment>
  <threadedComment ref="S41" dT="2024-07-01T11:44:19.44" personId="{1D4E5FD9-AD70-4D51-9D0D-3307C388B641}" id="{9E7B359E-ACD8-4C42-98D1-87DB42FE0FD1}">
    <text>2 J Epargne HRM OK</text>
  </threadedComment>
  <threadedComment ref="Z41" dT="2024-07-01T11:44:19.44" personId="{1D4E5FD9-AD70-4D51-9D0D-3307C388B641}" id="{705F0F06-0265-4919-9F0F-08F89E0AE9F7}">
    <text>2 J Epargne HRM OK</text>
  </threadedComment>
  <threadedComment ref="AB41" dT="2024-07-01T11:44:31.84" personId="{1D4E5FD9-AD70-4D51-9D0D-3307C388B641}" id="{048A37EE-8AB2-4D09-95EC-718849A465B8}">
    <text>1/2 JC HRM OK</text>
  </threadedComment>
  <threadedComment ref="AG41" dT="2024-07-01T11:44:19.44" personId="{1D4E5FD9-AD70-4D51-9D0D-3307C388B641}" id="{33A903AF-4D91-4213-9FF7-50A22AA49C3C}">
    <text>2 J Epargne HRM OK</text>
  </threadedComment>
  <threadedComment ref="AI41" dT="2024-07-01T11:44:31.84" personId="{1D4E5FD9-AD70-4D51-9D0D-3307C388B641}" id="{ECD14FD8-46EB-4AC9-96D0-2B2AA918E1B4}">
    <text>1/2 JC HRM OK</text>
  </threadedComment>
  <threadedComment ref="Z43" dT="2024-08-07T11:11:13.73" personId="{C20833D7-5DE2-4E82-B429-63A06E6D1EA0}" id="{A0F0D7C9-64B7-41A5-8CDC-96D62817DA47}">
    <text>1 Jr épargne temps HRM OK</text>
  </threadedComment>
  <threadedComment ref="G45" dT="2024-07-30T06:23:57.71" personId="{C20833D7-5DE2-4E82-B429-63A06E6D1EA0}" id="{4FA750F0-31F4-4522-B52A-BB26BA63B6B8}">
    <text>2 JC HRM OK</text>
  </threadedComment>
  <threadedComment ref="K45" dT="2024-08-05T06:34:21.87" personId="{C20833D7-5DE2-4E82-B429-63A06E6D1EA0}" id="{5CAAB2A7-3934-4733-B5BD-DDA9CB91660F}">
    <text>HRM OK</text>
  </threadedComment>
  <threadedComment ref="O45" dT="2024-08-09T06:09:09.59" personId="{C20833D7-5DE2-4E82-B429-63A06E6D1EA0}" id="{985B9667-EB9A-4C73-AD12-0DB6A2EC3A47}">
    <text>HRM OK</text>
  </threadedComment>
  <threadedComment ref="R45" dT="2024-08-18T09:57:57.45" personId="{1D4E5FD9-AD70-4D51-9D0D-3307C388B641}" id="{0D873C64-5202-419A-AEE0-FF4F19D4BCA2}">
    <text>HRM OK</text>
  </threadedComment>
  <threadedComment ref="T45" dT="2024-08-18T09:57:57.45" personId="{1D4E5FD9-AD70-4D51-9D0D-3307C388B641}" id="{D0BE6049-DE5A-402D-8136-BE992CDF8060}">
    <text>HRM OK</text>
  </threadedComment>
  <threadedComment ref="Y45" dT="2024-08-18T09:57:57.45" personId="{1D4E5FD9-AD70-4D51-9D0D-3307C388B641}" id="{B79A1C56-1CDE-4980-B41A-CD0265D00D50}">
    <text>HRM OK</text>
  </threadedComment>
  <threadedComment ref="AB45" dT="2024-08-22T06:18:21.28" personId="{C20833D7-5DE2-4E82-B429-63A06E6D1EA0}" id="{E2DC8964-54C6-4FD3-96D0-4996FDE78E03}">
    <text>1 JC HRM OK</text>
  </threadedComment>
  <threadedComment ref="AC45" dT="2024-08-23T05:29:09.04" personId="{C20833D7-5DE2-4E82-B429-63A06E6D1EA0}" id="{1E239071-E571-4F58-A2A8-E8A5CF93D523}">
    <text>HRM OK</text>
  </threadedComment>
  <threadedComment ref="AH45" dT="2024-08-28T10:46:08.62" personId="{1D4E5FD9-AD70-4D51-9D0D-3307C388B641}" id="{0763708A-7B46-4133-8F7E-C6553B92A892}">
    <text xml:space="preserve"> HRM OK</text>
  </threadedComment>
  <threadedComment ref="N47" dT="2024-08-06T11:00:16.10" personId="{C20833D7-5DE2-4E82-B429-63A06E6D1EA0}" id="{C41871A3-D8D8-4C75-BD53-A1D27B46731E}">
    <text>VS à 10:15 HRM NOK 
DOC NOK</text>
  </threadedComment>
  <threadedComment ref="O47" dT="2024-08-09T06:09:30.20" personId="{C20833D7-5DE2-4E82-B429-63A06E6D1EA0}" id="{CDB6C419-B21F-4A66-8C6E-3B7D2009BC64}">
    <text>VS HRM OK
DOC NOK</text>
  </threadedComment>
  <threadedComment ref="S47" dT="2024-08-07T11:12:54.73" personId="{C20833D7-5DE2-4E82-B429-63A06E6D1EA0}" id="{7EA2B2FE-5E67-4C0C-8677-02CDC2B87E93}">
    <text>1 CS HRM OK</text>
  </threadedComment>
  <threadedComment ref="Y47" dT="2024-08-21T09:03:29.70" personId="{1D4E5FD9-AD70-4D51-9D0D-3307C388B641}" id="{A1E6E10B-6A34-42C8-B99D-BFC0165686FB}">
    <text>2 JC HRM OK</text>
  </threadedComment>
  <threadedComment ref="AF47" dT="2024-08-21T09:05:00.36" personId="{1D4E5FD9-AD70-4D51-9D0D-3307C388B641}" id="{5007B615-6BF9-4B58-8506-C000D82CDB9B}">
    <text>5 JC HRM OK</text>
  </threadedComment>
  <threadedComment ref="L48" dT="2024-08-06T10:59:30.83" personId="{C20833D7-5DE2-4E82-B429-63A06E6D1EA0}" id="{507D2CBA-23DD-4FD6-813E-F5B396A79ACF}">
    <text>1.00 Réc à 14:30 HRM OK</text>
  </threadedComment>
  <threadedComment ref="M49" dT="2024-08-07T07:02:56.54" personId="{C20833D7-5DE2-4E82-B429-63A06E6D1EA0}" id="{66372AB9-5668-4109-8384-036BA5744394}">
    <text>3 JC HRM OK</text>
  </threadedComment>
  <threadedComment ref="T49" dT="2024-08-18T10:05:35.58" personId="{1D4E5FD9-AD70-4D51-9D0D-3307C388B641}" id="{AAA685FB-B9C9-4931-BDE5-AB5CFE0B501E}">
    <text>HRM OK</text>
  </threadedComment>
  <threadedComment ref="AA49" dT="2024-08-21T06:47:13.13" personId="{C20833D7-5DE2-4E82-B429-63A06E6D1EA0}" id="{44ECFE04-E257-4F9E-B08A-10348AB23670}">
    <text>HRM OK</text>
  </threadedComment>
  <threadedComment ref="AB49" dT="2024-08-22T06:18:58.73" personId="{C20833D7-5DE2-4E82-B429-63A06E6D1EA0}" id="{59061EFC-872B-4641-B8C5-F39E119AC05C}">
    <text>2 JC HRM OK</text>
  </threadedComment>
  <threadedComment ref="AH49" dT="2024-08-28T07:34:22.32" personId="{C20833D7-5DE2-4E82-B429-63A06E6D1EA0}" id="{8269A7F5-93FF-4249-B45E-479A3C1CED2B}">
    <text>HRM OK</text>
  </threadedComment>
  <threadedComment ref="S50" dT="2024-08-18T09:57:26.36" personId="{1D4E5FD9-AD70-4D51-9D0D-3307C388B641}" id="{055E893C-36F1-412C-B554-7FB17F0B0AF0}">
    <text>1/2 JC HRM OK</text>
  </threadedComment>
  <threadedComment ref="AJ50" dT="2024-08-30T11:19:21.98" personId="{1D4E5FD9-AD70-4D51-9D0D-3307C388B641}" id="{EC611E9D-FE0D-491D-A21A-3CE54AF88901}">
    <text>1/2 JC HRM OK</text>
  </threadedComment>
  <threadedComment ref="H51" dT="2024-08-02T06:19:42.23" personId="{C20833D7-5DE2-4E82-B429-63A06E6D1EA0}" id="{E8927C78-0954-424E-9A14-E67CAD3451AB}">
    <text>1 JC HRM OK</text>
  </threadedComment>
  <threadedComment ref="O51" dT="2024-08-09T06:13:08.23" personId="{C20833D7-5DE2-4E82-B429-63A06E6D1EA0}" id="{9BE6587B-52B0-4F75-9070-173B1AB97E74}">
    <text>2 JC HRM OK</text>
  </threadedComment>
  <threadedComment ref="AC51" dT="2024-08-23T05:20:23.01" personId="{C20833D7-5DE2-4E82-B429-63A06E6D1EA0}" id="{D79CECB7-A8BA-45CB-AA63-88B05140A6FB}">
    <text>1 JC HRM OK</text>
  </threadedComment>
  <threadedComment ref="K52" dT="2024-08-06T06:51:01.07" personId="{C20833D7-5DE2-4E82-B429-63A06E6D1EA0}" id="{CD9335B1-AFD7-4C66-B298-9798E3EF8AC7}">
    <text>Régul 3.00 Réc à 12:30 HRM Ok</text>
  </threadedComment>
  <threadedComment ref="G53" dT="2024-07-31T11:42:52.47" personId="{C20833D7-5DE2-4E82-B429-63A06E6D1EA0}" id="{52B9B58B-AB06-480E-AE87-56A5FAA1BA82}">
    <text>4 JC HRM OK</text>
  </threadedComment>
  <threadedComment ref="R53" dT="2024-08-09T11:43:43.91" personId="{C20833D7-5DE2-4E82-B429-63A06E6D1EA0}" id="{36D57A15-3F4A-487B-A97A-FDDACD84DA0A}">
    <text>4 JC HRM OK</text>
  </threadedComment>
  <threadedComment ref="Z53" dT="2024-08-09T11:44:04.86" personId="{C20833D7-5DE2-4E82-B429-63A06E6D1EA0}" id="{5381462B-4966-4FAB-9C18-F8B2D2323711}">
    <text>7.60 Réc HRM OK</text>
  </threadedComment>
  <threadedComment ref="AC53" dT="2024-08-23T05:22:45.04" personId="{C20833D7-5DE2-4E82-B429-63A06E6D1EA0}" id="{A7F091B1-F994-47BA-AFF0-AE06848B75D9}">
    <text>HRM NOK</text>
  </threadedComment>
  <threadedComment ref="AJ53" dT="2024-08-29T06:37:00.60" personId="{C20833D7-5DE2-4E82-B429-63A06E6D1EA0}" id="{B5A290EC-0903-4046-81FF-C4FB8F24EE49}">
    <text>1 JC HRM OK</text>
  </threadedComment>
  <threadedComment ref="H55" dT="2024-08-02T06:23:52.40" personId="{C20833D7-5DE2-4E82-B429-63A06E6D1EA0}" id="{5E93863A-66A0-4C1E-8822-BB42462D8125}">
    <text>HRM OK</text>
  </threadedComment>
  <threadedComment ref="N55" dT="2024-08-06T10:58:12.50" personId="{C20833D7-5DE2-4E82-B429-63A06E6D1EA0}" id="{9588E431-0B85-42DF-8186-AED28E4130F9}">
    <text>2 JC HRM OK</text>
  </threadedComment>
  <threadedComment ref="S55" dT="2024-08-18T10:00:13.10" personId="{1D4E5FD9-AD70-4D51-9D0D-3307C388B641}" id="{62DD08A4-1ECE-4B90-AE54-332AA8CD992E}">
    <text>HRM OK</text>
  </threadedComment>
  <threadedComment ref="Y55" dT="2024-07-16T06:34:57.16" personId="{C20833D7-5DE2-4E82-B429-63A06E6D1EA0}" id="{CB41A986-37EF-409F-AFBC-B2C6BD559274}">
    <text>12 JC HRM NOK</text>
  </threadedComment>
  <threadedComment ref="Y55" dT="2024-08-18T10:08:03.20" personId="{1D4E5FD9-AD70-4D51-9D0D-3307C388B641}" id="{4DF4D2FD-5CD8-40C9-B22E-7AFD2BD396C2}" parentId="{CB41A986-37EF-409F-AFBC-B2C6BD559274}">
    <text>HRM OK</text>
  </threadedComment>
  <threadedComment ref="K56" dT="2024-08-05T06:41:14.61" personId="{C20833D7-5DE2-4E82-B429-63A06E6D1EA0}" id="{731BBF02-BCC7-44D0-B01B-16F35BF00D92}">
    <text>2.00 Réc à 13:30 HRM OK</text>
  </threadedComment>
  <threadedComment ref="L56" dT="2024-08-06T06:51:59.84" personId="{C20833D7-5DE2-4E82-B429-63A06E6D1EA0}" id="{47DAEA66-E5E0-40F7-B795-FF3A952FBBE4}">
    <text>3.00 Réc à 12:30 HRM OK</text>
  </threadedComment>
  <threadedComment ref="K57" dT="2024-08-05T06:33:23.64" personId="{C20833D7-5DE2-4E82-B429-63A06E6D1EA0}" id="{93312838-6FAB-4AB6-9841-76F84CEAC3DE}">
    <text>1 JC HRM NOK</text>
  </threadedComment>
  <threadedComment ref="K57" dT="2024-08-19T11:17:10.71" personId="{1D4E5FD9-AD70-4D51-9D0D-3307C388B641}" id="{8FAA2F7C-9703-4543-9596-ED0AD096E970}" parentId="{93312838-6FAB-4AB6-9841-76F84CEAC3DE}">
    <text>HRM OK</text>
  </threadedComment>
  <threadedComment ref="L57" dT="2024-08-01T11:21:04.38" personId="{C20833D7-5DE2-4E82-B429-63A06E6D1EA0}" id="{EEFFBD37-B845-4750-9113-8797389F554A}">
    <text>3 JC + 1 PVE HRM OK</text>
  </threadedComment>
  <threadedComment ref="AB57" dT="2024-08-21T11:11:16.53" personId="{1D4E5FD9-AD70-4D51-9D0D-3307C388B641}" id="{81E08398-DF72-4918-AF9F-C3150272BAF5}">
    <text>7 JC HRM OK</text>
  </threadedComment>
  <threadedComment ref="Z58" dT="2024-08-20T12:13:08.82" personId="{1D4E5FD9-AD70-4D51-9D0D-3307C388B641}" id="{1BCDE089-2515-4A82-A944-7B8D4C7DDB0B}">
    <text>0,50 HRM OK à 15:00</text>
  </threadedComment>
  <threadedComment ref="AA59" dT="2024-08-21T06:50:06.18" personId="{C20833D7-5DE2-4E82-B429-63A06E6D1EA0}" id="{C838A869-C4EF-4C3A-84B0-14C767EFB550}">
    <text>1 DS Dépt HRM NOK</text>
  </threadedComment>
  <threadedComment ref="AA59" dT="2024-09-04T08:58:09.43" personId="{1D4E5FD9-AD70-4D51-9D0D-3307C388B641}" id="{1467618A-D004-4E35-B7C7-1CAFCF4A6171}" parentId="{C838A869-C4EF-4C3A-84B0-14C767EFB550}">
    <text>HRM OK</text>
  </threadedComment>
  <threadedComment ref="T60" dT="2024-08-18T10:04:06.65" personId="{1D4E5FD9-AD70-4D51-9D0D-3307C388B641}" id="{7779FE91-16E4-4042-AF23-3B514CD153AF}">
    <text>2,50 HRM OK à 13:00</text>
  </threadedComment>
  <threadedComment ref="I61" dT="2024-07-02T12:52:00.33" personId="{C20833D7-5DE2-4E82-B429-63A06E6D1EA0}" id="{3D2CF889-952F-47F8-8C9E-CC6B1C39EB16}">
    <text>18 JC HRM OK</text>
  </threadedComment>
  <threadedComment ref="M63" dT="2024-08-07T06:53:58.12" personId="{C20833D7-5DE2-4E82-B429-63A06E6D1EA0}" id="{690D3456-EFD1-4D5F-9C42-42DFA8C98E42}">
    <text>2.00 Réc à 07:00 HRM OK</text>
  </threadedComment>
  <threadedComment ref="S63" dT="2024-05-31T10:20:38.42" personId="{C20833D7-5DE2-4E82-B429-63A06E6D1EA0}" id="{D15E6737-2C62-4153-9B89-C95274B9D7FA}">
    <text>1 JC HRM NOK</text>
  </threadedComment>
  <threadedComment ref="S63" dT="2024-07-24T11:06:55.75" personId="{1D4E5FD9-AD70-4D51-9D0D-3307C388B641}" id="{35F72EEB-7BE5-4247-9825-2F551F2A03E3}" parentId="{D15E6737-2C62-4153-9B89-C95274B9D7FA}">
    <text>HRM OK</text>
  </threadedComment>
  <threadedComment ref="T63" dT="2024-04-29T07:25:49.60" personId="{1D4E5FD9-AD70-4D51-9D0D-3307C388B641}" id="{40DD0884-96D8-4157-9715-5BFA488DC10A}">
    <text>6 JC HRM OK</text>
  </threadedComment>
  <threadedComment ref="G64" dT="2024-08-01T11:21:58.51" personId="{C20833D7-5DE2-4E82-B429-63A06E6D1EA0}" id="{9D5F14DC-EECC-453B-83AE-CD59600B053D}">
    <text>1.50 Réc à 14:00 HRM NOK</text>
  </threadedComment>
  <threadedComment ref="R64" dT="2024-08-07T06:54:42.36" personId="{C20833D7-5DE2-4E82-B429-63A06E6D1EA0}" id="{9E6E8547-DB17-47C6-9051-64D560C18305}">
    <text>1.50 Réc à 14:00 HRM OK</text>
  </threadedComment>
  <threadedComment ref="R65" dT="2024-02-07T13:16:58.42" personId="{1D4E5FD9-AD70-4D51-9D0D-3307C388B641}" id="{D0CDC4AF-3E92-4B78-A3FB-72F6701A6AF9}">
    <text xml:space="preserve">3 JC HRM OK </text>
  </threadedComment>
  <threadedComment ref="Z65" dT="2024-08-01T06:14:37.42" personId="{C20833D7-5DE2-4E82-B429-63A06E6D1EA0}" id="{7F04769B-52B4-4BE9-AD93-EBE626F7F709}">
    <text>5.00 Réc à 07:00 HRM NOK</text>
  </threadedComment>
  <threadedComment ref="Z65" dT="2024-08-19T11:09:36.54" personId="{1D4E5FD9-AD70-4D51-9D0D-3307C388B641}" id="{ED20792F-BC69-4B87-BF09-68220E4813EC}" parentId="{7F04769B-52B4-4BE9-AD93-EBE626F7F709}">
    <text>HRM OK</text>
  </threadedComment>
  <threadedComment ref="AC65" dT="2024-08-23T05:29:09.04" personId="{C20833D7-5DE2-4E82-B429-63A06E6D1EA0}" id="{ED9F6E95-7A46-4783-A119-A8E24223BAD0}">
    <text>HRM OK</text>
  </threadedComment>
  <threadedComment ref="AJ66" dT="2024-09-03T14:07:57.58" personId="{1D4E5FD9-AD70-4D51-9D0D-3307C388B641}" id="{A6E09D43-223F-4F4B-A8B1-6AF006A72528}">
    <text>3,00 HRM OK à 12:30</text>
  </threadedComment>
  <threadedComment ref="R67" dT="2024-03-21T13:24:24.01" personId="{C20833D7-5DE2-4E82-B429-63A06E6D1EA0}" id="{D81F90A3-63AE-49A1-AAED-E98594DB11D6}">
    <text>3 JC HRM OK</text>
  </threadedComment>
  <threadedComment ref="R67" dT="2024-07-29T10:42:46.68" personId="{1D4E5FD9-AD70-4D51-9D0D-3307C388B641}" id="{4AD87F7B-EABD-4BE4-B8CA-8AB53B207469}" parentId="{D81F90A3-63AE-49A1-AAED-E98594DB11D6}">
    <text xml:space="preserve">2 JC + 7,60 HRM OK </text>
  </threadedComment>
  <threadedComment ref="AC67" dT="2024-08-23T05:29:09.04" personId="{C20833D7-5DE2-4E82-B429-63A06E6D1EA0}" id="{FD645459-F268-4026-97AE-F4A911201100}">
    <text>HRM OK</text>
  </threadedComment>
  <threadedComment ref="H69" dT="2024-08-02T10:58:57.93" personId="{C20833D7-5DE2-4E82-B429-63A06E6D1EA0}" id="{D959285B-3BB9-46C3-AC11-5B867877F3A2}">
    <text>VS à 08:45 HRM OK
Doc OK</text>
  </threadedComment>
  <threadedComment ref="M69" dT="2024-08-07T06:57:04.89" personId="{C20833D7-5DE2-4E82-B429-63A06E6D1EA0}" id="{A94347FC-1209-41EF-B866-B0F418D07C8B}">
    <text>HRM OK</text>
  </threadedComment>
  <threadedComment ref="R69" dT="2024-08-09T11:42:30.43" personId="{C20833D7-5DE2-4E82-B429-63A06E6D1EA0}" id="{5137D380-99AC-4D37-8C21-4FD16DB46E37}">
    <text>2 JC HRM Ok</text>
  </threadedComment>
  <threadedComment ref="T69" dT="2024-08-19T11:04:18.59" personId="{1D4E5FD9-AD70-4D51-9D0D-3307C388B641}" id="{0878B343-63AF-499A-BCCD-45F660718DAC}">
    <text>1 CC Deces Grand-mère  HRM OK</text>
  </threadedComment>
  <threadedComment ref="AA69" dT="2024-08-21T06:47:13.13" personId="{C20833D7-5DE2-4E82-B429-63A06E6D1EA0}" id="{2BBB9D0A-A3E0-4FAB-AF58-4CE74F3C8E1B}">
    <text>HRM OK</text>
  </threadedComment>
  <threadedComment ref="AC69" dT="2024-08-18T09:57:57.45" personId="{1D4E5FD9-AD70-4D51-9D0D-3307C388B641}" id="{64C6ECAA-931B-41FD-A030-09813ECF42C7}">
    <text>HRM OK</text>
  </threadedComment>
  <threadedComment ref="AH69" dT="2024-08-28T07:33:28.10" personId="{C20833D7-5DE2-4E82-B429-63A06E6D1EA0}" id="{F0D2A023-2237-4810-93F5-E4FAD2E74B62}">
    <text>HRM OK</text>
  </threadedComment>
  <threadedComment ref="AI69" dT="2024-08-28T12:21:44.86" personId="{1D4E5FD9-AD70-4D51-9D0D-3307C388B641}" id="{5AD96F32-C2D6-4E06-92CE-CD8264EB809B}">
    <text>Secouriste Zone 1 et 2</text>
  </threadedComment>
  <threadedComment ref="AJ69" dT="2024-08-30T06:07:01.49" personId="{C20833D7-5DE2-4E82-B429-63A06E6D1EA0}" id="{D6F90626-8E75-4B68-995B-7273CE181E52}">
    <text>2.00 Réc à 09:00 HRM OK</text>
  </threadedComment>
  <threadedComment ref="K70" dT="2024-08-05T06:42:20.93" personId="{C20833D7-5DE2-4E82-B429-63A06E6D1EA0}" id="{83E11F99-C25E-41FF-8EE2-F0DC80D47352}">
    <text>2.00 Réc à 14:00 HRM OK</text>
  </threadedComment>
  <threadedComment ref="Y70" dT="2024-08-19T06:56:11.62" personId="{C20833D7-5DE2-4E82-B429-63A06E6D1EA0}" id="{38D51EEA-129C-43D0-8560-CC1BACFF16BD}">
    <text>2.00 Réc à 14:00 HRM OK</text>
  </threadedComment>
  <threadedComment ref="Z70" dT="2024-08-20T06:38:17.90" personId="{C20833D7-5DE2-4E82-B429-63A06E6D1EA0}" id="{F527C3B4-BC6B-4649-B623-F85477944E06}">
    <text>2.00 Réc à 14:00 HRM NOK</text>
  </threadedComment>
  <threadedComment ref="Z70" dT="2024-08-21T11:03:02.16" personId="{1D4E5FD9-AD70-4D51-9D0D-3307C388B641}" id="{2F77D475-8412-4342-9B7A-191486DAD117}" parentId="{F527C3B4-BC6B-4649-B623-F85477944E06}">
    <text>HRM OK</text>
  </threadedComment>
  <threadedComment ref="AB70" dT="2024-08-22T06:21:42.23" personId="{C20833D7-5DE2-4E82-B429-63A06E6D1EA0}" id="{5E1335D8-546A-4D13-80EE-E7B93004A148}">
    <text>2.00 Réc à 14:00 HRM OK</text>
  </threadedComment>
  <threadedComment ref="AJ70" dT="2024-08-30T06:07:20.08" personId="{C20833D7-5DE2-4E82-B429-63A06E6D1EA0}" id="{AE1AF574-131F-4202-A1E6-25E09F2B7D17}">
    <text>1.00 Réc à 15:00 HRM OK</text>
  </threadedComment>
  <threadedComment ref="H71" dT="2024-07-29T06:25:38.07" personId="{C20833D7-5DE2-4E82-B429-63A06E6D1EA0}" id="{232AC041-F308-4489-AAEB-704F241C896D}">
    <text>1 JC HRM OK</text>
  </threadedComment>
  <threadedComment ref="L71" dT="2024-08-06T06:55:20.66" personId="{C20833D7-5DE2-4E82-B429-63A06E6D1EA0}" id="{8BDBEA67-D88E-43A3-BD21-B577674A1886}">
    <text>1 JC HRM OK</text>
  </threadedComment>
  <threadedComment ref="R71" dT="2024-08-19T11:04:18.59" personId="{1D4E5FD9-AD70-4D51-9D0D-3307C388B641}" id="{EF0490F6-F41C-4E1E-891F-C0F43A3A3B10}">
    <text>1 CC Deces Frére HRM OK</text>
  </threadedComment>
  <threadedComment ref="S71" dT="2024-08-19T11:03:53.81" personId="{1D4E5FD9-AD70-4D51-9D0D-3307C388B641}" id="{056C8A1E-4AC4-45C1-AC3B-DF417F2914FC}">
    <text>2 JC HRM OK</text>
  </threadedComment>
  <threadedComment ref="AC71" dT="2024-08-28T10:49:57.10" personId="{1D4E5FD9-AD70-4D51-9D0D-3307C388B641}" id="{0B200983-FAD9-4B3B-B403-DE1C695AB459}">
    <text>1 JC HRM OK</text>
  </threadedComment>
  <threadedComment ref="M72" dT="2024-08-07T06:58:40.39" personId="{C20833D7-5DE2-4E82-B429-63A06E6D1EA0}" id="{F2852E40-2A96-4708-B792-AADBCF9D85B0}">
    <text>1/2  DS Dépt HRM OK</text>
  </threadedComment>
  <threadedComment ref="O72" dT="2024-08-19T11:05:19.80" personId="{1D4E5FD9-AD70-4D51-9D0D-3307C388B641}" id="{66C1C6CA-F665-4D55-92BB-43318E37D406}">
    <text>2,50 HRM OK à 13:00</text>
  </threadedComment>
  <threadedComment ref="AA72" dT="2024-08-21T11:12:16.68" personId="{1D4E5FD9-AD70-4D51-9D0D-3307C388B641}" id="{C48C182F-6920-446B-8C9E-E2E08CF7407E}">
    <text>3,00 HRM OK à 12:30</text>
  </threadedComment>
  <threadedComment ref="AG72" dT="2024-08-27T06:14:00.36" personId="{C20833D7-5DE2-4E82-B429-63A06E6D1EA0}" id="{2632C28E-8CD4-46DB-A4EC-1B3BF51F1C92}">
    <text>1/2 JC HRM OK</text>
  </threadedComment>
  <threadedComment ref="AI72" dT="2024-08-29T11:26:09.18" personId="{1D4E5FD9-AD70-4D51-9D0D-3307C388B641}" id="{4D3DFEFC-532C-4411-8E58-27CD30C300D0}">
    <text>1,50 HRM OK à 14:00</text>
  </threadedComment>
  <threadedComment ref="AC73" dT="2024-08-23T05:22:45.04" personId="{C20833D7-5DE2-4E82-B429-63A06E6D1EA0}" id="{8BA54241-01A1-4E82-A51B-628488ED9D09}">
    <text>HRM NOK</text>
  </threadedComment>
  <threadedComment ref="U76" dT="2023-10-17T07:47:38.69" personId="{1D4E5FD9-AD70-4D51-9D0D-3307C388B641}" id="{2DC5D940-962C-415A-B063-844986B0B5BF}">
    <text>Assomption</text>
  </threadedComment>
  <threadedComment ref="V76" dT="2024-02-12T09:39:30.53" personId="{1D4E5FD9-AD70-4D51-9D0D-3307C388B641}" id="{7DEFBE2E-95DF-494F-9C48-0115BAD9937E}">
    <text>Compensation pont BOSA Validé</text>
  </threadedComment>
  <threadedComment ref="G77" dT="2024-07-31T11:36:02.81" personId="{C20833D7-5DE2-4E82-B429-63A06E6D1EA0}" id="{2918EF43-D382-49C2-B006-79E4816CC545}">
    <text>7.60 Réc HRM OK</text>
  </threadedComment>
  <threadedComment ref="H77" dT="2024-07-26T10:33:14.83" personId="{1D4E5FD9-AD70-4D51-9D0D-3307C388B641}" id="{0CA441FA-5867-42E7-A1D2-472D37209850}">
    <text>2 JC HRM OK</text>
  </threadedComment>
  <threadedComment ref="N77" dT="2024-08-06T11:04:32.73" personId="{C20833D7-5DE2-4E82-B429-63A06E6D1EA0}" id="{A64F3165-3F1E-4C2D-A659-66AA6C858EF5}">
    <text>7.60 Réc HRM OK</text>
  </threadedComment>
  <threadedComment ref="O77" dT="2024-08-06T11:04:32.73" personId="{C20833D7-5DE2-4E82-B429-63A06E6D1EA0}" id="{C6659A79-9A00-44A6-A462-649DD805120D}">
    <text>7.60 Réc HRM OK</text>
  </threadedComment>
  <threadedComment ref="R77" dT="2024-07-03T05:13:42.06" personId="{C20833D7-5DE2-4E82-B429-63A06E6D1EA0}" id="{0FE00733-6392-4B71-96EA-2A511CC4EEFD}">
    <text>3 JC HRM OK</text>
  </threadedComment>
  <threadedComment ref="AC77" dT="2024-08-02T11:12:31.55" personId="{C20833D7-5DE2-4E82-B429-63A06E6D1EA0}" id="{FBE9DEE9-377F-4E15-9EC4-7544E4D29281}">
    <text xml:space="preserve">FRM BOSA </text>
  </threadedComment>
  <threadedComment ref="AF77" dT="2024-08-26T07:42:42.78" personId="{C20833D7-5DE2-4E82-B429-63A06E6D1EA0}" id="{980F9FA6-CA9C-4393-A2DC-4A34C54D9FD6}">
    <text>2.50 Réc à 07:30 HRM OK</text>
  </threadedComment>
  <threadedComment ref="AJ77" dT="2024-08-30T06:34:20.00" personId="{C20833D7-5DE2-4E82-B429-63A06E6D1EA0}" id="{EB61E164-701C-46E1-8A42-D5606526A850}">
    <text>0.50 Réc à 07:30 HRM OK</text>
  </threadedComment>
  <threadedComment ref="Y78" dT="2024-08-20T06:53:51.95" personId="{C20833D7-5DE2-4E82-B429-63A06E6D1EA0}" id="{1F7C9642-339A-4630-9B23-E5A14A83B76B}">
    <text>1.75 Réc à 14:45 HRM OK</text>
  </threadedComment>
  <threadedComment ref="AB78" dT="2024-08-22T11:21:46.25" personId="{1D4E5FD9-AD70-4D51-9D0D-3307C388B641}" id="{7874DB7B-B6DA-4A6D-A9EA-F8C5F5A38FEB}">
    <text>3,50 HRM OK à 12:30</text>
  </threadedComment>
  <threadedComment ref="AF78" dT="2024-08-26T07:43:04.40" personId="{C20833D7-5DE2-4E82-B429-63A06E6D1EA0}" id="{52FA1354-B16C-4588-BA7B-5C93212D41B9}">
    <text>2.00 Réc à 14:00 HRRM OK</text>
  </threadedComment>
  <threadedComment ref="AH78" dT="2024-08-28T11:54:02.63" personId="{1D4E5FD9-AD70-4D51-9D0D-3307C388B641}" id="{C6EF0B0C-0ADD-43A7-8050-93E28CDE960A}">
    <text>3,50 HRM OK à 12:30</text>
  </threadedComment>
  <threadedComment ref="AI78" dT="2024-08-29T11:08:58.19" personId="{1D4E5FD9-AD70-4D51-9D0D-3307C388B641}" id="{54A06770-ACD9-4891-99B8-3F55D419C4C0}">
    <text>2,00 HRM OK à 14:30</text>
  </threadedComment>
  <threadedComment ref="AJ78" dT="2024-08-29T11:08:32.37" personId="{1D4E5FD9-AD70-4D51-9D0D-3307C388B641}" id="{CAA0671F-952A-4FBD-AACE-5210A2832155}">
    <text>3,50 HRM OK à 12:30</text>
  </threadedComment>
  <threadedComment ref="AA79" dT="2024-08-21T06:07:34.20" personId="{C20833D7-5DE2-4E82-B429-63A06E6D1EA0}" id="{6C8C5F9C-718F-4025-B97C-3A5B669B397E}">
    <text>1/2 DS Dépt HRM OK</text>
  </threadedComment>
  <threadedComment ref="AC79" dT="2024-08-23T05:56:50.61" personId="{C20833D7-5DE2-4E82-B429-63A06E6D1EA0}" id="{CB086AAE-22B8-48C8-8505-FA9597F911ED}">
    <text>HRM NOK</text>
  </threadedComment>
  <threadedComment ref="AJ79" dT="2024-08-28T11:55:27.46" personId="{1D4E5FD9-AD70-4D51-9D0D-3307C388B641}" id="{507D07B0-0D87-4D90-8C56-474123C4D9D0}">
    <text>HRM OK</text>
  </threadedComment>
  <threadedComment ref="AI80" dT="2024-08-28T11:54:49.85" personId="{1D4E5FD9-AD70-4D51-9D0D-3307C388B641}" id="{9748E83A-9AC5-467A-8854-E322C71FB051}">
    <text>1/2 DS Dept HRM OK</text>
  </threadedComment>
  <threadedComment ref="L81" dT="2024-08-06T06:58:32.23" personId="{C20833D7-5DE2-4E82-B429-63A06E6D1EA0}" id="{5F37139A-1CC7-431B-89BA-2610193E0824}">
    <text xml:space="preserve">1.00 Réc  </text>
  </threadedComment>
  <threadedComment ref="R81" dT="2024-08-06T06:59:19.21" personId="{C20833D7-5DE2-4E82-B429-63A06E6D1EA0}" id="{60B1BB90-88D1-4807-8810-5FFF56BC06AC}">
    <text>9 JC HRM OK</text>
  </threadedComment>
  <threadedComment ref="AH81" dT="2024-08-28T07:09:07.36" personId="{C20833D7-5DE2-4E82-B429-63A06E6D1EA0}" id="{883FF1CB-5A0E-4004-A8C0-CFE5619A41C9}">
    <text>1/2 JC + 3.60 Réc HRM NOK</text>
  </threadedComment>
  <threadedComment ref="AH81" dT="2024-08-29T11:09:42.02" personId="{1D4E5FD9-AD70-4D51-9D0D-3307C388B641}" id="{858ADBF0-C8FF-4F08-B501-CE66A3399E43}" parentId="{883FF1CB-5A0E-4004-A8C0-CFE5619A41C9}">
    <text>HRM OK</text>
  </threadedComment>
  <threadedComment ref="K83" dT="2024-08-05T06:00:53.95" personId="{C20833D7-5DE2-4E82-B429-63A06E6D1EA0}" id="{EC1926D5-4E3E-4A88-925C-480AB23C177A}">
    <text>7.60 Réc HRM OK</text>
  </threadedComment>
  <threadedComment ref="R83" dT="2024-08-07T05:50:33.32" personId="{C20833D7-5DE2-4E82-B429-63A06E6D1EA0}" id="{EE92D079-DA9B-490E-9DBB-6957986FC429}">
    <text>23 JC HRM OK</text>
  </threadedComment>
  <threadedComment ref="L84" dT="2024-08-06T11:03:06.84" personId="{C20833D7-5DE2-4E82-B429-63A06E6D1EA0}" id="{5987837D-1BEE-428A-A0EF-2FDE73965CBF}">
    <text>1.50 R2C à 14:00 HRM OK</text>
  </threadedComment>
  <threadedComment ref="K85" dT="2024-07-31T11:37:53.79" personId="{C20833D7-5DE2-4E82-B429-63A06E6D1EA0}" id="{C4AE891A-C8C5-43BF-A761-EC05C4062DAE}">
    <text>3.00 Réc à 07:30 HRM OK</text>
  </threadedComment>
  <threadedComment ref="R85" dT="2024-07-03T05:13:42.06" personId="{C20833D7-5DE2-4E82-B429-63A06E6D1EA0}" id="{CCCF5914-FBC9-485C-8F4C-AB1DE561C5CE}">
    <text>3 JC HRM OK</text>
  </threadedComment>
  <threadedComment ref="Z85" dT="2024-08-08T12:26:46.56" personId="{C20833D7-5DE2-4E82-B429-63A06E6D1EA0}" id="{492A5DB6-E47A-4E68-AF50-A673FCAE16C2}">
    <text>Secouriste Zone 2 et Zone 1</text>
  </threadedComment>
  <threadedComment ref="AB85" dT="2024-08-08T12:26:46.56" personId="{C20833D7-5DE2-4E82-B429-63A06E6D1EA0}" id="{1C85FFD0-FE68-4FCA-8110-B103DF2E5405}">
    <text>Secouriste Zone 2 et Zone 1</text>
  </threadedComment>
  <threadedComment ref="AC85" dT="2024-08-22T11:20:18.77" personId="{1D4E5FD9-AD70-4D51-9D0D-3307C388B641}" id="{E272E060-F4C9-493E-BB49-8ECD49D211ED}">
    <text>HRM OK</text>
  </threadedComment>
  <threadedComment ref="AI85" dT="2024-08-27T05:53:26.55" personId="{C20833D7-5DE2-4E82-B429-63A06E6D1EA0}" id="{30010CC9-B26A-4338-ACC7-690EDA9FC869}">
    <text>1 JC HRM OK</text>
  </threadedComment>
  <threadedComment ref="AJ85" dT="2024-08-28T12:21:44.86" personId="{1D4E5FD9-AD70-4D51-9D0D-3307C388B641}" id="{39CB47AA-4819-419E-BD26-D746C287BD84}">
    <text>Secouriste Zone 1 et 2</text>
  </threadedComment>
  <threadedComment ref="H86" dT="2024-07-31T11:37:22.48" personId="{C20833D7-5DE2-4E82-B429-63A06E6D1EA0}" id="{674878CE-D9F4-404B-A158-42DEFDA561F5}">
    <text>3.50 Réc à 12:30 HRM OK</text>
  </threadedComment>
  <threadedComment ref="AA86" dT="2024-08-22T11:19:31.69" personId="{1D4E5FD9-AD70-4D51-9D0D-3307C388B641}" id="{9A381C76-97F7-4420-ABA4-6AF924C5D4CE}">
    <text>1,17 HRM OK à 14:50</text>
  </threadedComment>
  <threadedComment ref="AC86" dT="2024-08-22T11:20:49.29" personId="{1D4E5FD9-AD70-4D51-9D0D-3307C388B641}" id="{42A9EE3A-CB0C-440C-BCB8-28E8DD588F14}">
    <text>3,60 HRM OK à 12:30</text>
  </threadedComment>
  <threadedComment ref="U88" dT="2023-10-17T07:47:38.69" personId="{1D4E5FD9-AD70-4D51-9D0D-3307C388B641}" id="{DD041780-0835-4462-A8F0-25ED03EDDFFA}">
    <text>Assomption</text>
  </threadedComment>
  <threadedComment ref="V88" dT="2024-02-12T09:39:30.53" personId="{1D4E5FD9-AD70-4D51-9D0D-3307C388B641}" id="{6F75D2F2-5AA8-4D8F-8956-6DB47CA972CF}">
    <text>Compensation pont BOSA Validé</text>
  </threadedComment>
  <threadedComment ref="H89" dT="2024-08-01T11:03:54.51" personId="{C20833D7-5DE2-4E82-B429-63A06E6D1EA0}" id="{64F14A9F-E72D-4D4E-928D-AF0640B327F3}">
    <text>1 JC HRM OK</text>
  </threadedComment>
  <threadedComment ref="L89" dT="2024-08-06T11:08:10.30" personId="{C20833D7-5DE2-4E82-B429-63A06E6D1EA0}" id="{FF52E174-E631-4B58-A12E-8F00CAFBB455}">
    <text>1.00 Réc à 09:30 HRM OK</text>
  </threadedComment>
  <threadedComment ref="M89" dT="2024-07-26T11:43:05.16" personId="{1D4E5FD9-AD70-4D51-9D0D-3307C388B641}" id="{B431F110-45E2-42F3-B5EA-4C550C6B2C06}">
    <text>HRM OK</text>
  </threadedComment>
  <threadedComment ref="T89" dT="2024-07-26T11:43:05.16" personId="{1D4E5FD9-AD70-4D51-9D0D-3307C388B641}" id="{6AB52D30-D749-4B90-A451-5526D89EDA68}">
    <text>HRM OK</text>
  </threadedComment>
  <threadedComment ref="AA89" dT="2024-07-26T11:43:05.16" personId="{1D4E5FD9-AD70-4D51-9D0D-3307C388B641}" id="{A5BD7622-3B4C-4CED-B095-C79FE1359D3D}">
    <text>HRM OK</text>
  </threadedComment>
  <threadedComment ref="AC89" dT="2024-08-22T11:16:36.76" personId="{1D4E5FD9-AD70-4D51-9D0D-3307C388B641}" id="{BCA15ACA-3F47-4036-90B9-5F09F3DD43C6}">
    <text>HRM OK</text>
  </threadedComment>
  <threadedComment ref="AH89" dT="2024-07-26T11:43:05.16" personId="{1D4E5FD9-AD70-4D51-9D0D-3307C388B641}" id="{2CFFE20B-5CFC-44D5-9DA6-C57AA2D73161}">
    <text>HRM OK</text>
  </threadedComment>
  <threadedComment ref="AI89" dT="2024-08-29T06:40:40.25" personId="{C20833D7-5DE2-4E82-B429-63A06E6D1EA0}" id="{DFAC0929-3A92-4722-8ACC-F79946A7199A}">
    <text>2.75 Réc à 12:45 HRM OK</text>
  </threadedComment>
  <threadedComment ref="L90" dT="2024-08-06T11:08:29.18" personId="{C20833D7-5DE2-4E82-B429-63A06E6D1EA0}" id="{5191F723-1112-4DF0-B7B6-6BFFDC05BA72}">
    <text>1.00 Réc à 14:30 HRM OK</text>
  </threadedComment>
  <threadedComment ref="O90" dT="2024-08-09T10:17:03.00" personId="{C20833D7-5DE2-4E82-B429-63A06E6D1EA0}" id="{7B7D5DEE-637F-4770-B7BC-D1A621B80921}">
    <text>2.00 R HRM OK</text>
  </threadedComment>
  <threadedComment ref="O90" dT="2024-08-18T10:10:55.87" personId="{1D4E5FD9-AD70-4D51-9D0D-3307C388B641}" id="{B0A6526B-443E-4A3A-9007-EC192DBE8011}" parentId="{7B7D5DEE-637F-4770-B7BC-D1A621B80921}">
    <text>2,50 HRM OK à 13:00 (rectif)</text>
  </threadedComment>
  <threadedComment ref="AF90" dT="2024-08-26T11:01:16.75" personId="{C20833D7-5DE2-4E82-B429-63A06E6D1EA0}" id="{7DE5A601-6219-4B55-B1ED-238CBC26772F}">
    <text>1.00 Réc à 14:30 HRM OK</text>
  </threadedComment>
  <threadedComment ref="AG90" dT="2024-08-27T06:50:27.89" personId="{C20833D7-5DE2-4E82-B429-63A06E6D1EA0}" id="{00CB9909-B5F7-421F-AC38-711B0F298F5F}">
    <text>VS à 13:45 HRM NOK
DOC NOK</text>
  </threadedComment>
  <threadedComment ref="H91" dT="2024-08-01T11:05:13.92" personId="{C20833D7-5DE2-4E82-B429-63A06E6D1EA0}" id="{DF0CF7CA-F9E3-4CB7-9278-26CA9C3C7847}">
    <text>HRM OK</text>
  </threadedComment>
  <threadedComment ref="M91" dT="2024-08-07T07:17:34.61" personId="{C20833D7-5DE2-4E82-B429-63A06E6D1EA0}" id="{65207E74-7933-43BC-ABF3-F038AB5FE359}">
    <text>HRM OK</text>
  </threadedComment>
  <threadedComment ref="O91" dT="2024-08-05T06:46:30.95" personId="{C20833D7-5DE2-4E82-B429-63A06E6D1EA0}" id="{5067D453-9D18-460A-BC62-9128C038E7E2}">
    <text>4 JC HRM OK</text>
  </threadedComment>
  <threadedComment ref="AA91" dT="2024-08-21T06:23:29.70" personId="{C20833D7-5DE2-4E82-B429-63A06E6D1EA0}" id="{C5E711F4-A472-42EA-950A-DAC32E2D35F3}">
    <text>HRM OK</text>
  </threadedComment>
  <threadedComment ref="AC91" dT="2024-08-21T06:23:29.70" personId="{C20833D7-5DE2-4E82-B429-63A06E6D1EA0}" id="{C99A9C22-0626-4BE4-9AB4-79438D6BFAAE}">
    <text>HRM OK</text>
  </threadedComment>
  <threadedComment ref="AF91" dT="2024-08-26T07:45:10.41" personId="{C20833D7-5DE2-4E82-B429-63A06E6D1EA0}" id="{EC13A2CF-299F-4299-A729-FEB466C5616E}">
    <text>1 JC HRM OK</text>
  </threadedComment>
  <threadedComment ref="AG91" dT="2024-08-26T07:45:10.41" personId="{C20833D7-5DE2-4E82-B429-63A06E6D1EA0}" id="{93970658-47EA-4091-9388-C70EFC29D65C}">
    <text>1 JC HRM NOK</text>
  </threadedComment>
  <threadedComment ref="AG91" dT="2024-08-28T10:53:46.97" personId="{1D4E5FD9-AD70-4D51-9D0D-3307C388B641}" id="{71725459-6597-4B29-B026-78193F36B5DA}" parentId="{93970658-47EA-4091-9388-C70EFC29D65C}">
    <text>HRM OK</text>
  </threadedComment>
  <threadedComment ref="AH91" dT="2024-08-21T06:23:29.70" personId="{C20833D7-5DE2-4E82-B429-63A06E6D1EA0}" id="{4C0B784B-B39B-4B16-B962-C400524AB9A6}">
    <text>HRM OK</text>
  </threadedComment>
  <threadedComment ref="AI91" dT="2024-08-29T06:41:39.50" personId="{C20833D7-5DE2-4E82-B429-63A06E6D1EA0}" id="{58EFBEAA-6EC7-402D-B469-9CEED328C0C0}">
    <text>5.60 Réc à 09:54 HRM OK</text>
  </threadedComment>
  <threadedComment ref="AJ91" dT="2024-08-21T06:23:29.70" personId="{C20833D7-5DE2-4E82-B429-63A06E6D1EA0}" id="{1AD949BF-BEA7-4859-B53B-9383760188B8}">
    <text>HRM OK</text>
  </threadedComment>
  <threadedComment ref="G92" dT="2024-08-01T11:04:32.95" personId="{C20833D7-5DE2-4E82-B429-63A06E6D1EA0}" id="{F0F737DA-B91E-4194-8CEB-3582357C5C45}">
    <text>1/2 JC HRM OK</text>
  </threadedComment>
  <threadedComment ref="O93" dT="2024-08-09T06:03:54.18" personId="{C20833D7-5DE2-4E82-B429-63A06E6D1EA0}" id="{EC14F886-D7FE-4F4D-B51B-17C6BD0EEF61}">
    <text xml:space="preserve">HRM OK
</text>
  </threadedComment>
  <threadedComment ref="R93" dT="2024-08-18T10:11:20.65" personId="{1D4E5FD9-AD70-4D51-9D0D-3307C388B641}" id="{71B2680A-CF2B-46F7-8434-81EF13552674}">
    <text>3 JC HRM OK</text>
  </threadedComment>
  <threadedComment ref="AA93" dT="2024-08-21T10:40:45.01" personId="{1D4E5FD9-AD70-4D51-9D0D-3307C388B641}" id="{67AA6966-2778-4A20-9EFF-FEDEE206A67F}">
    <text>1,00 HRM OK à 09:00</text>
  </threadedComment>
  <threadedComment ref="AC93" dT="2024-08-22T11:16:36.76" personId="{1D4E5FD9-AD70-4D51-9D0D-3307C388B641}" id="{B350D8FF-40C5-42D6-A97B-65B97C1CC3C0}">
    <text>HRM OK</text>
  </threadedComment>
  <threadedComment ref="AF93" dT="2024-08-26T07:46:09.07" personId="{C20833D7-5DE2-4E82-B429-63A06E6D1EA0}" id="{0DD031C6-238D-4976-9AC1-370B301A7045}">
    <text>0.50 Réc à 07:30 HRM OK</text>
  </threadedComment>
  <threadedComment ref="AJ93" dT="2024-08-21T06:23:29.70" personId="{C20833D7-5DE2-4E82-B429-63A06E6D1EA0}" id="{286BC491-FFEC-435B-B210-7F49CCA622D6}">
    <text>HRM OK</text>
  </threadedComment>
  <threadedComment ref="G94" dT="2024-08-01T06:47:45.19" personId="{C20833D7-5DE2-4E82-B429-63A06E6D1EA0}" id="{74ABABC1-E148-41C1-A2CE-7D39A495E053}">
    <text>2.00 Réc à 14:00 HRM OK</text>
  </threadedComment>
  <threadedComment ref="Y94" dT="2024-08-19T06:46:56.51" personId="{C20833D7-5DE2-4E82-B429-63A06E6D1EA0}" id="{75642619-6AAC-436E-9A1B-B078BBFEF8D7}">
    <text>VS à 14:00  HRM OK
DOC OK</text>
  </threadedComment>
  <threadedComment ref="AB94" dT="2024-08-22T06:39:53.45" personId="{C20833D7-5DE2-4E82-B429-63A06E6D1EA0}" id="{6C267871-60EE-4082-8349-D4DDD6DEA9A0}">
    <text>VS à 14:30 HRM NOK
DOC NOK</text>
  </threadedComment>
  <threadedComment ref="AF94" dT="2024-08-26T07:46:30.23" personId="{C20833D7-5DE2-4E82-B429-63A06E6D1EA0}" id="{C99A8C1D-00C4-47E0-BC2F-34D420D0612A}">
    <text>VS à 14:45 HRM OK
DOC OK
+0.50 Réc HRM OK</text>
  </threadedComment>
  <threadedComment ref="AH94" dT="2024-08-28T11:52:52.32" personId="{1D4E5FD9-AD70-4D51-9D0D-3307C388B641}" id="{63BE0EEA-6075-4B26-8883-14235E4697ED}">
    <text>3,00 HRM OK à 13:00</text>
  </threadedComment>
  <threadedComment ref="AI94" dT="2024-08-30T06:30:55.23" personId="{C20833D7-5DE2-4E82-B429-63A06E6D1EA0}" id="{49873157-0392-427E-9CAC-102D4CDD5D9A}">
    <text>1.00 Réc à 15:00 HRM OK</text>
  </threadedComment>
  <threadedComment ref="G95" dT="2024-08-01T06:48:38.44" personId="{C20833D7-5DE2-4E82-B429-63A06E6D1EA0}" id="{B0128993-BBBD-4C4C-AEE7-EF2A8AFB563C}">
    <text>0.33 Réc à 08:00 HRM OK</text>
  </threadedComment>
  <threadedComment ref="K95" dT="2024-08-05T06:47:07.67" personId="{C20833D7-5DE2-4E82-B429-63A06E6D1EA0}" id="{8EA51DCC-4FBD-4FE6-BBB6-1D1076A8C4A5}">
    <text>0.33 Réc à 08:00 HRM OK</text>
  </threadedComment>
  <threadedComment ref="L95" dT="2024-08-06T06:39:15.10" personId="{C20833D7-5DE2-4E82-B429-63A06E6D1EA0}" id="{82C6B5F9-ACAA-4D92-8F51-A7A985AFFB52}">
    <text>0.50 Réc HRM OK</text>
  </threadedComment>
  <threadedComment ref="M95" dT="2024-08-07T07:13:37.50" personId="{C20833D7-5DE2-4E82-B429-63A06E6D1EA0}" id="{C3659FBF-F906-44D9-9918-2E4C4880D5A5}">
    <text>HRM NOK</text>
  </threadedComment>
  <threadedComment ref="R95" dT="2024-08-09T10:17:50.99" personId="{C20833D7-5DE2-4E82-B429-63A06E6D1EA0}" id="{CE69EBF3-29F7-425B-9801-EADCBCF33B10}">
    <text>2 JC HRM OK</text>
  </threadedComment>
  <threadedComment ref="T95" dT="2024-08-09T09:18:36.46" personId="{C20833D7-5DE2-4E82-B429-63A06E6D1EA0}" id="{286623C0-13BF-41EE-A3A3-219E9629F019}">
    <text>1 JC HRM OK</text>
  </threadedComment>
  <threadedComment ref="Y95" dT="2024-08-19T06:48:02.51" personId="{C20833D7-5DE2-4E82-B429-63A06E6D1EA0}" id="{366F4B8E-2430-4ABB-BE38-CCC0CA617AC0}">
    <text>0.50 Réc à 08;00 HRM NOK</text>
  </threadedComment>
  <threadedComment ref="Y95" dT="2024-08-19T11:01:25.27" personId="{1D4E5FD9-AD70-4D51-9D0D-3307C388B641}" id="{915C6244-C900-4F4C-AFB0-280E3D66C4D9}" parentId="{366F4B8E-2430-4ABB-BE38-CCC0CA617AC0}">
    <text>HRM OK</text>
  </threadedComment>
  <threadedComment ref="Z95" dT="2024-08-20T06:50:26.55" personId="{C20833D7-5DE2-4E82-B429-63A06E6D1EA0}" id="{138DFDF4-D384-4FC5-B0F7-8A6D2C91D747}">
    <text>0.33 Réc à 08:00 HRM OK</text>
  </threadedComment>
  <threadedComment ref="AA95" dT="2024-08-07T07:13:37.50" personId="{C20833D7-5DE2-4E82-B429-63A06E6D1EA0}" id="{2719567C-1EBE-41E4-A49C-CAE6C3B7510D}">
    <text>HRM NOK</text>
  </threadedComment>
  <threadedComment ref="AB95" dT="2024-08-22T06:41:04.11" personId="{C20833D7-5DE2-4E82-B429-63A06E6D1EA0}" id="{0CFA3778-28F0-43A8-8CEA-5D574BEB93FB}">
    <text>0.25 Réc à 08:00 HRM NOK</text>
  </threadedComment>
  <threadedComment ref="AB95" dT="2024-08-22T11:15:42.39" personId="{1D4E5FD9-AD70-4D51-9D0D-3307C388B641}" id="{EA18C387-19D5-4B0E-9955-D423C2AEB357}" parentId="{0CFA3778-28F0-43A8-8CEA-5D574BEB93FB}">
    <text>HRM OK</text>
  </threadedComment>
  <threadedComment ref="AG95" dT="2024-08-27T06:48:46.22" personId="{C20833D7-5DE2-4E82-B429-63A06E6D1EA0}" id="{827105F7-CA9A-4F16-B013-66CD7163450C}">
    <text>0.50 Réc à 08:00 HRM NOK</text>
  </threadedComment>
  <threadedComment ref="AG95" dT="2024-08-28T10:54:39.27" personId="{1D4E5FD9-AD70-4D51-9D0D-3307C388B641}" id="{A5200BE0-108F-42CE-B0D8-1F148BB1B7C7}" parentId="{827105F7-CA9A-4F16-B013-66CD7163450C}">
    <text>HRM OK</text>
  </threadedComment>
  <threadedComment ref="AH95" dT="2024-08-07T07:13:37.50" personId="{C20833D7-5DE2-4E82-B429-63A06E6D1EA0}" id="{060A17E5-9DE1-4E81-B36B-357C5348D116}">
    <text>HRM NOK</text>
  </threadedComment>
  <threadedComment ref="AI95" dT="2024-08-29T06:42:05.28" personId="{C20833D7-5DE2-4E82-B429-63A06E6D1EA0}" id="{ECC63DD1-F2BD-4793-BBBC-1BFA09EB45A8}">
    <text>0.50 Réc à 08:00 HRM NOK</text>
  </threadedComment>
  <threadedComment ref="AI95" dT="2024-08-29T11:44:42.69" personId="{1D4E5FD9-AD70-4D51-9D0D-3307C388B641}" id="{9191FF8D-2A77-470A-B1BA-DA9BE90A9313}" parentId="{ECC63DD1-F2BD-4793-BBBC-1BFA09EB45A8}">
    <text>HRM OK</text>
  </threadedComment>
  <threadedComment ref="G96" dT="2024-08-01T11:06:39.16" personId="{C20833D7-5DE2-4E82-B429-63A06E6D1EA0}" id="{33E4F191-468D-4C7F-82BC-40A08107C351}">
    <text>1.50 Réc à12:30 HRM OK</text>
  </threadedComment>
  <threadedComment ref="L96" dT="2024-08-07T07:12:57.32" personId="{C20833D7-5DE2-4E82-B429-63A06E6D1EA0}" id="{7C334B16-8ED3-47B2-A3E7-2574D880E52B}">
    <text>0.50 Réc à 16:00 HRM OK</text>
  </threadedComment>
  <threadedComment ref="Y96" dT="2024-08-19T11:00:56.40" personId="{1D4E5FD9-AD70-4D51-9D0D-3307C388B641}" id="{B8A2CAE0-BA18-4121-A3CA-0C6C803EACEB}">
    <text>0,50 HRM OK à 12:30</text>
  </threadedComment>
  <threadedComment ref="AB96" dT="2024-08-22T11:14:34.80" personId="{1D4E5FD9-AD70-4D51-9D0D-3307C388B641}" id="{AFD35976-42AB-417A-8977-9926A5CE90CF}">
    <text>0,50 HRM OK à 12:30</text>
  </threadedComment>
  <threadedComment ref="AC97" dT="2024-08-23T06:19:32.98" personId="{C20833D7-5DE2-4E82-B429-63A06E6D1EA0}" id="{7D0D92F0-4A52-4D7D-800A-30ABA4C7BCA1}">
    <text>HRM OK</text>
  </threadedComment>
  <threadedComment ref="AI97" dT="2024-08-27T06:51:27.16" personId="{C20833D7-5DE2-4E82-B429-63A06E6D1EA0}" id="{FDFBC922-E3E2-4EB6-B148-90F1A4F7AC88}">
    <text>7.60 Réc HRM OK</text>
  </threadedComment>
  <threadedComment ref="T98" dT="2024-08-18T10:17:24.77" personId="{1D4E5FD9-AD70-4D51-9D0D-3307C388B641}" id="{D88AA12D-9926-494E-8F1C-D54B177E26A3}">
    <text>2,00 HRM 0K à 14:00</text>
  </threadedComment>
  <threadedComment ref="H99" dT="2024-08-02T11:05:26.71" personId="{C20833D7-5DE2-4E82-B429-63A06E6D1EA0}" id="{0E6C4D71-A154-44E3-AFD8-B746E0FE8D98}">
    <text>HRM OK</text>
  </threadedComment>
  <threadedComment ref="L99" dT="2024-08-06T06:41:29.66" personId="{C20833D7-5DE2-4E82-B429-63A06E6D1EA0}" id="{9F7C776B-E4B3-4BDF-A4A1-EF2110503FF6}">
    <text>HRM OK</text>
  </threadedComment>
  <threadedComment ref="M99" dT="2024-08-07T07:24:35.80" personId="{C20833D7-5DE2-4E82-B429-63A06E6D1EA0}" id="{12810497-1E27-493B-B226-6C02A78CC384}">
    <text>VS à 07::30 HRM OK
DOC OK</text>
  </threadedComment>
  <threadedComment ref="N99" dT="2024-08-08T06:27:24.15" personId="{C20833D7-5DE2-4E82-B429-63A06E6D1EA0}" id="{292062C3-8DFB-4517-A94A-3FF449A8B4AA}">
    <text>1 JC HRM OK</text>
  </threadedComment>
  <threadedComment ref="O99" dT="2024-03-29T07:43:26.61" personId="{1D4E5FD9-AD70-4D51-9D0D-3307C388B641}" id="{C55ED090-51F1-4027-9E6B-49B862D744F2}">
    <text>13 JC HRM OK</text>
  </threadedComment>
  <threadedComment ref="AJ99" dT="2024-08-30T06:32:02.61" personId="{C20833D7-5DE2-4E82-B429-63A06E6D1EA0}" id="{DDC2336F-5C8B-489B-A9AB-4999CD9CD057}">
    <text>1/2 JC HRM NOK</text>
  </threadedComment>
  <threadedComment ref="G100" dT="2024-08-01T06:46:27.97" personId="{C20833D7-5DE2-4E82-B429-63A06E6D1EA0}" id="{2C5A3FBB-A8B8-4831-ABD1-C0911AEC4715}">
    <text>3.00 Réc à 13:00 HRM Ok</text>
  </threadedComment>
  <threadedComment ref="U104" dT="2023-10-17T07:47:38.69" personId="{1D4E5FD9-AD70-4D51-9D0D-3307C388B641}" id="{E0F219EF-EBB6-49D0-8811-9B5C733E0845}">
    <text>Assomption</text>
  </threadedComment>
  <threadedComment ref="V104" dT="2024-02-12T09:39:30.53" personId="{1D4E5FD9-AD70-4D51-9D0D-3307C388B641}" id="{98F75F71-DA9E-43E9-8978-88D6668F47DA}">
    <text>Compensation pont BOSA Validé</text>
  </threadedComment>
  <threadedComment ref="AC105" dT="2024-08-23T07:56:56.22" personId="{1D4E5FD9-AD70-4D51-9D0D-3307C388B641}" id="{2D2E699E-3929-41FE-AA81-0656CACA25D9}">
    <text>Excep par l'autorité du Lt DALE raison de coupure d'eau + DS Normale HRM OK</text>
  </threadedComment>
  <threadedComment ref="AG105" dT="2024-08-05T06:55:42.93" personId="{C20833D7-5DE2-4E82-B429-63A06E6D1EA0}" id="{96C483FC-DFC9-40AE-907A-3726C1DD3698}">
    <text>1 JC HRM OK</text>
  </threadedComment>
  <threadedComment ref="AI105" dT="2024-08-22T06:38:11.25" personId="{C20833D7-5DE2-4E82-B429-63A06E6D1EA0}" id="{4BF7FBE4-44F0-4574-960B-48100895EF9C}">
    <text>2 JC HRM OK</text>
  </threadedComment>
  <threadedComment ref="H106" dT="2024-08-05T06:55:32.09" personId="{C20833D7-5DE2-4E82-B429-63A06E6D1EA0}" id="{869C0BC3-0292-4458-8881-21919050B9B0}">
    <text>1.00 Réc à 14:30 HRM OK</text>
  </threadedComment>
  <threadedComment ref="K106" dT="2024-08-05T11:18:11.51" personId="{C20833D7-5DE2-4E82-B429-63A06E6D1EA0}" id="{CDD6D773-CD6C-48DB-8473-BD98BA439E08}">
    <text>2.00 Réc à 13:30 HRM OK</text>
  </threadedComment>
  <threadedComment ref="M106" dT="2024-08-07T11:47:45.47" personId="{C20833D7-5DE2-4E82-B429-63A06E6D1EA0}" id="{7DD3B1E1-2DF7-43FB-9EB4-AA1AB7B5D07F}">
    <text>2.00 Réc à 13:30 HRM OK</text>
  </threadedComment>
  <threadedComment ref="R106" dT="2024-08-18T10:22:27.52" personId="{1D4E5FD9-AD70-4D51-9D0D-3307C388B641}" id="{43449740-850C-4EAA-AFFA-70CDD1B091C9}">
    <text>1/2 JC HRM OK</text>
  </threadedComment>
  <threadedComment ref="S106" dT="2024-08-18T10:22:27.52" personId="{1D4E5FD9-AD70-4D51-9D0D-3307C388B641}" id="{23F29045-DC85-4BC7-9A1C-012096444CBF}">
    <text>1/2 JC HRM OK</text>
  </threadedComment>
  <threadedComment ref="T106" dT="2024-08-18T10:22:27.52" personId="{1D4E5FD9-AD70-4D51-9D0D-3307C388B641}" id="{7B4B6ACF-77BC-4CA2-A470-1EF5206CD1B6}">
    <text>1/2 JC HRM OK</text>
  </threadedComment>
  <threadedComment ref="Z106" dT="2024-08-20T12:08:46.09" personId="{1D4E5FD9-AD70-4D51-9D0D-3307C388B641}" id="{0CD1330D-F622-4FB1-9ABB-7BB038159A81}">
    <text>1,93 HRM OK à 13:34</text>
  </threadedComment>
  <threadedComment ref="AA106" dT="2024-08-21T06:30:50.16" personId="{C20833D7-5DE2-4E82-B429-63A06E6D1EA0}" id="{2463197F-D2EC-4D05-914C-5E227F7827F1}">
    <text>1/2 JC Départ à 11:00 HRM OK</text>
  </threadedComment>
  <threadedComment ref="R107" dT="2024-08-09T11:48:43.59" personId="{C20833D7-5DE2-4E82-B429-63A06E6D1EA0}" id="{3A78DAC8-50A9-4ED1-831F-06C73B3E18D0}">
    <text>1/2 JC +3.60 Réc HRM OK</text>
  </threadedComment>
  <threadedComment ref="S107" dT="2024-08-09T11:49:49.92" personId="{C20833D7-5DE2-4E82-B429-63A06E6D1EA0}" id="{F4E6FBF4-6918-4240-90E8-B0356564BA18}">
    <text>1 JC HRM OK</text>
  </threadedComment>
  <threadedComment ref="T107" dT="2024-08-09T11:48:43.59" personId="{C20833D7-5DE2-4E82-B429-63A06E6D1EA0}" id="{FA1C3ED1-E59B-4207-A8D1-D50DDD44F8E1}">
    <text>1/2 JC +3.60 Réc HRM OK</text>
  </threadedComment>
  <threadedComment ref="Y107" dT="2024-08-19T06:40:01.68" personId="{C20833D7-5DE2-4E82-B429-63A06E6D1EA0}" id="{EFD318FA-E58C-457C-BA77-237943D2D593}">
    <text>1.00 Réc à 07:00 HRM Ok</text>
  </threadedComment>
  <threadedComment ref="AA107" dT="2024-08-21T06:31:34.71" personId="{C20833D7-5DE2-4E82-B429-63A06E6D1EA0}" id="{849BA46D-DF7B-45D2-9376-85C88A892E53}">
    <text>2.00 Réc à 07:00 HRM NOK</text>
  </threadedComment>
  <threadedComment ref="AA107" dT="2024-08-21T10:56:12.16" personId="{1D4E5FD9-AD70-4D51-9D0D-3307C388B641}" id="{FC10E044-2B5A-4BCA-9E6D-8CFD966976C1}" parentId="{849BA46D-DF7B-45D2-9376-85C88A892E53}">
    <text>HRM OK</text>
  </threadedComment>
  <threadedComment ref="AC107" dT="2024-08-23T07:56:56.22" personId="{1D4E5FD9-AD70-4D51-9D0D-3307C388B641}" id="{C36CF254-1F32-4BDB-ADF8-7C3509F6A022}">
    <text>Excep par l'autorité du Lt DALE raison de coupure d'eau + DS Normale HRM OK</text>
  </threadedComment>
  <threadedComment ref="H108" dT="2024-08-05T06:52:18.10" personId="{C20833D7-5DE2-4E82-B429-63A06E6D1EA0}" id="{7CC8CE31-B0BD-4C61-92C6-0B198762DD4B}">
    <text>1.00 Réc à 14:30 HRM OK</text>
  </threadedComment>
  <threadedComment ref="Y108" dT="2024-08-20T06:18:56.95" personId="{C20833D7-5DE2-4E82-B429-63A06E6D1EA0}" id="{8A532D51-CD4A-4FED-99E8-72248DBCDADC}">
    <text>0.25 Réc à 15:15 HRM OK</text>
  </threadedComment>
  <threadedComment ref="AJ108" dT="2024-09-02T06:22:07.84" personId="{C20833D7-5DE2-4E82-B429-63A06E6D1EA0}" id="{02810A20-94D1-4D3D-8AB0-5DB84889FEEC}">
    <text>0.50 Réc à 15:00 HRM OK</text>
  </threadedComment>
  <threadedComment ref="G109" dT="2024-07-25T07:14:16.76" personId="{C20833D7-5DE2-4E82-B429-63A06E6D1EA0}" id="{723E5DD8-C8AA-4DE6-AAF3-410F9C225F1D}">
    <text>VS à 10:00 HRM NOK
DOC NOK</text>
  </threadedComment>
  <threadedComment ref="H109" dT="2024-07-25T07:14:16.76" personId="{C20833D7-5DE2-4E82-B429-63A06E6D1EA0}" id="{B8AD7F8C-7F00-4EFE-B9D2-E6055DF40CEA}">
    <text>VS à 10:00 HRM NOK
DOC NOK</text>
  </threadedComment>
  <threadedComment ref="O109" dT="2024-08-18T10:25:56.95" personId="{1D4E5FD9-AD70-4D51-9D0D-3307C388B641}" id="{7BEDD3B2-4F14-4CB4-958D-A6A156972069}">
    <text>9 JFC HRM OK</text>
  </threadedComment>
  <threadedComment ref="AF109" dT="2024-08-26T07:51:15.10" personId="{C20833D7-5DE2-4E82-B429-63A06E6D1EA0}" id="{676526AC-A780-4640-95E7-6ADE9A5756BE}">
    <text>1 FDC HRM NOK</text>
  </threadedComment>
  <threadedComment ref="AG109" dT="2024-08-26T07:51:15.10" personId="{C20833D7-5DE2-4E82-B429-63A06E6D1EA0}" id="{899A9C9B-DF22-438D-9FF5-278FE374B5BB}">
    <text>1 FDC HRM NOK</text>
  </threadedComment>
  <threadedComment ref="G110" dT="2024-08-01T11:29:45.96" personId="{C20833D7-5DE2-4E82-B429-63A06E6D1EA0}" id="{E8B9E36D-75AA-4416-974F-450281451FBE}">
    <text>3.50 Réc à 12:30 HRM NOK</text>
  </threadedComment>
  <threadedComment ref="G110" dT="2024-08-21T10:53:57.89" personId="{1D4E5FD9-AD70-4D51-9D0D-3307C388B641}" id="{5FE9265C-F57D-4B46-A072-A5A15929FE7B}" parentId="{E8B9E36D-75AA-4416-974F-450281451FBE}">
    <text>HRM OK</text>
  </threadedComment>
  <threadedComment ref="AH110" dT="2024-08-28T10:56:00.84" personId="{1D4E5FD9-AD70-4D51-9D0D-3307C388B641}" id="{4BC023E4-87A6-4C69-8FFE-B7473D91AEF7}">
    <text>2,50 HRM OK à 13:30</text>
  </threadedComment>
  <threadedComment ref="K111" dT="2024-06-17T06:50:17.92" personId="{C20833D7-5DE2-4E82-B429-63A06E6D1EA0}" id="{ECB51877-5945-4481-B1B0-B256F24BAD7E}">
    <text>8 JC HRM OK</text>
  </threadedComment>
  <threadedComment ref="AC111" dT="2024-08-23T07:56:56.22" personId="{1D4E5FD9-AD70-4D51-9D0D-3307C388B641}" id="{6556B318-163E-4003-A7AF-E54D08FC2174}">
    <text>Excep par l'autorité du Lt DALE raison de coupure d'eau + DS Normale HRM OK</text>
  </threadedComment>
  <threadedComment ref="AG111" dT="2024-08-19T06:42:42.36" personId="{C20833D7-5DE2-4E82-B429-63A06E6D1EA0}" id="{271A289C-BC79-4752-BF3B-21A6FEFCC615}">
    <text>7.60 Réc HRM OK</text>
  </threadedComment>
  <threadedComment ref="AH111" dT="2024-08-28T06:59:55.58" personId="{C20833D7-5DE2-4E82-B429-63A06E6D1EA0}" id="{B535B9F1-5F86-4E60-A9E3-6FBE8575800B}">
    <text>2.00 Réc à 07:00 HRM OK</text>
  </threadedComment>
  <threadedComment ref="H112" dT="2024-07-18T11:27:33.64" personId="{1D4E5FD9-AD70-4D51-9D0D-3307C388B641}" id="{972574B0-30CC-4CFA-861A-C16CC42D4179}">
    <text>1,00 HRM OK à 14:30</text>
  </threadedComment>
  <threadedComment ref="AF112" dT="2024-08-26T07:50:12.60" personId="{C20833D7-5DE2-4E82-B429-63A06E6D1EA0}" id="{7B847E6C-78EE-4287-955F-726C0AFBE7ED}">
    <text>2.00 Réc à 13:30 HRM OK</text>
  </threadedComment>
  <threadedComment ref="AH112" dT="2024-08-28T07:00:53.04" personId="{C20833D7-5DE2-4E82-B429-63A06E6D1EA0}" id="{D4C3BF6D-35D5-4240-B53D-F74377CD099F}">
    <text>1.00 Réc à 14:30 HRM OK</text>
  </threadedComment>
  <threadedComment ref="AJ112" dT="2024-08-30T06:10:05.49" personId="{C20833D7-5DE2-4E82-B429-63A06E6D1EA0}" id="{3C5A5278-3940-4041-9D1F-1330CFC943E7}">
    <text>2.00 Réc à 13:30 HRM OK</text>
  </threadedComment>
  <threadedComment ref="H113" dT="2024-08-01T06:19:20.24" personId="{C20833D7-5DE2-4E82-B429-63A06E6D1EA0}" id="{B1306458-5850-4560-966C-096AB5D21FA0}">
    <text>1 JC HRM NOK</text>
  </threadedComment>
  <threadedComment ref="H113" dT="2024-08-19T11:24:38.89" personId="{1D4E5FD9-AD70-4D51-9D0D-3307C388B641}" id="{C7B2E86C-0653-41E6-BDFE-8BA089647037}" parentId="{B1306458-5850-4560-966C-096AB5D21FA0}">
    <text>HRM OK</text>
  </threadedComment>
  <threadedComment ref="R113" dT="2024-08-08T06:35:26.07" personId="{C20833D7-5DE2-4E82-B429-63A06E6D1EA0}" id="{FCBE01CD-245F-4F87-B059-4BC9E63C2FAC}">
    <text>1 J 1/2 C +3.60 Réc HRM OK</text>
  </threadedComment>
  <threadedComment ref="T113" dT="2024-08-09T06:23:02.98" personId="{C20833D7-5DE2-4E82-B429-63A06E6D1EA0}" id="{1201CE6E-F4C3-43AC-9CD0-61659EA8B218}">
    <text>1/2 JC + 3.60 Réc HRM NOK</text>
  </threadedComment>
  <threadedComment ref="T113" dT="2024-08-18T10:28:56.25" personId="{1D4E5FD9-AD70-4D51-9D0D-3307C388B641}" id="{0528005A-BE36-46F3-B7B3-5D083516DEA2}" parentId="{1201CE6E-F4C3-43AC-9CD0-61659EA8B218}">
    <text>HRM OK</text>
  </threadedComment>
  <threadedComment ref="AC113" dT="2024-08-23T07:56:56.22" personId="{1D4E5FD9-AD70-4D51-9D0D-3307C388B641}" id="{423A9E55-6093-43B5-9074-F13DA172B278}">
    <text>Excep par l'autorité du Lt DALE raison de coupure d'eau + DS Normale HRM OK</text>
  </threadedComment>
  <threadedComment ref="AH113" dT="2024-08-28T07:04:16.73" personId="{C20833D7-5DE2-4E82-B429-63A06E6D1EA0}" id="{45D9ECAF-5FC4-44E1-A0CA-09CC7139915D}">
    <text>HRM NOK</text>
  </threadedComment>
  <threadedComment ref="AH113" dT="2024-08-29T11:43:46.38" personId="{1D4E5FD9-AD70-4D51-9D0D-3307C388B641}" id="{A703D98D-14F3-44C1-9CC5-52584F541F6C}" parentId="{45D9ECAF-5FC4-44E1-A0CA-09CC7139915D}">
    <text>1 JC HRM OK</text>
  </threadedComment>
  <threadedComment ref="S115" dT="2024-08-08T06:38:46.53" personId="{C20833D7-5DE2-4E82-B429-63A06E6D1EA0}" id="{41AAD6E3-DE18-4DBB-99FB-B57FEB85DDF9}">
    <text>2 JC HRM OK</text>
  </threadedComment>
  <threadedComment ref="AB115" dT="2024-08-22T11:51:15.20" personId="{1D4E5FD9-AD70-4D51-9D0D-3307C388B641}" id="{2DA43CD3-4705-42AD-A591-5BC513E7A2CC}">
    <text>DS Malade pdt la journée HRM OK</text>
  </threadedComment>
  <threadedComment ref="AC115" dT="2024-08-23T07:56:56.22" personId="{1D4E5FD9-AD70-4D51-9D0D-3307C388B641}" id="{13F1D561-6CCC-48FC-93A7-CA5B1592223F}">
    <text>Excep par l'autorité du Lt DALE raison de coupure d'eau + DS Normale HRM OK</text>
  </threadedComment>
  <threadedComment ref="H116" dT="2024-08-02T06:49:00.68" personId="{C20833D7-5DE2-4E82-B429-63A06E6D1EA0}" id="{33ED3B31-CF72-4DC2-B09D-7C7C4CBBDA0A}">
    <text>1.00 Réc à 14:30 HRM OK</text>
  </threadedComment>
  <threadedComment ref="O116" dT="2024-08-09T06:25:14.50" personId="{C20833D7-5DE2-4E82-B429-63A06E6D1EA0}" id="{168C31EE-C341-43CD-80EC-FA61AD50B75A}">
    <text>3.00 Réc à 12:30 HRM OK</text>
  </threadedComment>
  <threadedComment ref="AI116" dT="2024-08-29T06:46:21.07" personId="{C20833D7-5DE2-4E82-B429-63A06E6D1EA0}" id="{3A659837-71F9-4C4A-B257-03E4001732C5}">
    <text>VS à 14:00 HRM OK
DOC OK</text>
  </threadedComment>
  <threadedComment ref="AJ116" dT="2024-08-30T06:10:05.49" personId="{C20833D7-5DE2-4E82-B429-63A06E6D1EA0}" id="{9F5F1AEA-773D-46A2-9EA0-56F49E2825BA}">
    <text>2.00 Réc à 13:30 HRM OK</text>
  </threadedComment>
  <threadedComment ref="AC117" dT="2024-08-23T07:56:56.22" personId="{1D4E5FD9-AD70-4D51-9D0D-3307C388B641}" id="{BFFFD55D-4263-4734-848D-1E5EB38E900B}">
    <text>Excep par l'autorité du Lt DALE raison de coupure d'eau + DS Normale HRM OK</text>
  </threadedComment>
  <threadedComment ref="AG117" dT="2024-08-27T06:17:36.57" personId="{C20833D7-5DE2-4E82-B429-63A06E6D1EA0}" id="{613E406D-10C8-4D2D-BA07-0A2D28828573}">
    <text>4 JC HRM OK</text>
  </threadedComment>
  <threadedComment ref="G118" dT="2024-08-01T11:31:39.13" personId="{C20833D7-5DE2-4E82-B429-63A06E6D1EA0}" id="{683529D3-7D01-4D0B-8850-0AC32224FABE}">
    <text>1/2 CC Naissance HRM OK</text>
  </threadedComment>
  <threadedComment ref="H118" dT="2024-08-05T06:53:19.20" personId="{C20833D7-5DE2-4E82-B429-63A06E6D1EA0}" id="{107C95BE-0175-4C04-BBA5-4A5358B3AD1B}">
    <text>1.50 Réc à 14:00  HRM OK</text>
  </threadedComment>
  <threadedComment ref="M118" dT="2024-08-07T11:47:45.47" personId="{C20833D7-5DE2-4E82-B429-63A06E6D1EA0}" id="{12BB0BB7-55B4-4EEC-A3B2-4D10BEF1A7E1}">
    <text>2.00 Réc à 13:30 HRM OK</text>
  </threadedComment>
  <threadedComment ref="O118" dT="2024-08-09T11:47:21.15" personId="{C20833D7-5DE2-4E82-B429-63A06E6D1EA0}" id="{9004347E-EC47-44AA-A6E6-A27F4A768983}">
    <text>1.50 Réc à 14:00 HRM NOK</text>
  </threadedComment>
  <threadedComment ref="O118" dT="2024-08-18T10:21:10.42" personId="{1D4E5FD9-AD70-4D51-9D0D-3307C388B641}" id="{237AA4B4-007C-4494-97F1-2DDE61A8BF07}" parentId="{9004347E-EC47-44AA-A6E6-A27F4A768983}">
    <text>HRM OK</text>
  </threadedComment>
  <threadedComment ref="R118" dT="2024-08-18T10:20:58.38" personId="{1D4E5FD9-AD70-4D51-9D0D-3307C388B641}" id="{5590DA5F-5171-4215-ABF7-223DAB352DDA}">
    <text>1/2 J CC (NAISSANCE) HRM OK</text>
  </threadedComment>
  <threadedComment ref="S118" dT="2024-08-18T10:20:58.38" personId="{1D4E5FD9-AD70-4D51-9D0D-3307C388B641}" id="{72314240-CC19-4B83-BF11-FD0F1A593245}">
    <text>1/2 J CC (NAISSANCE) HRM OK</text>
  </threadedComment>
  <threadedComment ref="T118" dT="2024-08-18T10:20:58.38" personId="{1D4E5FD9-AD70-4D51-9D0D-3307C388B641}" id="{F7CFF00F-68A4-4AF8-ABA6-52B32BB8A2BB}">
    <text>1/2 J CC (NAISSANCE) HRM OK</text>
  </threadedComment>
  <threadedComment ref="Z118" dT="2024-08-20T12:09:41.35" personId="{1D4E5FD9-AD70-4D51-9D0D-3307C388B641}" id="{8E0B0511-23A8-4B6A-88E2-C0A35860154C}">
    <text>1,80 HRM OK à 13:42</text>
  </threadedComment>
  <threadedComment ref="AA118" dT="2024-08-18T10:20:58.38" personId="{1D4E5FD9-AD70-4D51-9D0D-3307C388B641}" id="{BAA4CC43-4BDA-47D7-A1A6-5E1E85A1BDA0}">
    <text>1/2 J CC (NAISSANCE) HRM OK</text>
  </threadedComment>
  <threadedComment ref="H119" dT="2024-08-01T06:20:01.30" personId="{C20833D7-5DE2-4E82-B429-63A06E6D1EA0}" id="{22CBFCEE-5B38-47A8-B9FD-3F042F395B8C}">
    <text>1 JC HRM OK</text>
  </threadedComment>
  <threadedComment ref="R119" dT="2024-08-08T06:35:26.07" personId="{C20833D7-5DE2-4E82-B429-63A06E6D1EA0}" id="{9EA3FEAD-59E6-4141-B001-11DCC32EBD90}">
    <text>1 J 1/2 C +3.60 Réc HRM OK</text>
  </threadedComment>
  <threadedComment ref="T119" dT="2024-08-09T06:23:02.98" personId="{C20833D7-5DE2-4E82-B429-63A06E6D1EA0}" id="{27897193-C874-4332-BCEA-220465132118}">
    <text>1/2 JC + 3.60 Réc HRM OK</text>
  </threadedComment>
  <threadedComment ref="AC119" dT="2024-08-23T07:56:56.22" personId="{1D4E5FD9-AD70-4D51-9D0D-3307C388B641}" id="{1D841D03-476C-4B14-BB28-69BE72B38779}">
    <text>Excep par l'autorité du Lt DALE raison de coupure d'eau + DS Normale HRM OK</text>
  </threadedComment>
  <threadedComment ref="AH119" dT="2024-08-27T11:27:16.28" personId="{1D4E5FD9-AD70-4D51-9D0D-3307C388B641}" id="{0087D4A6-EF57-43FD-B727-F6A135C0004A}">
    <text>1 JC HRM OK</text>
  </threadedComment>
  <threadedComment ref="H121" dT="2024-08-02T06:52:56.65" personId="{C20833D7-5DE2-4E82-B429-63A06E6D1EA0}" id="{BA201B5E-CBC6-49F9-9530-858EC8C02933}">
    <text>HRM OK</text>
  </threadedComment>
  <threadedComment ref="N121" dT="2024-08-08T06:36:57.36" personId="{C20833D7-5DE2-4E82-B429-63A06E6D1EA0}" id="{CCAA0436-42EE-489D-8EE0-43C5C11B4B16}">
    <text>HRM OK</text>
  </threadedComment>
  <threadedComment ref="O121" dT="2024-08-08T06:37:37.54" personId="{C20833D7-5DE2-4E82-B429-63A06E6D1EA0}" id="{8D3D03EE-68D5-49D2-9A5E-9EF356D9A8B8}">
    <text>1 JC + 3 DS Dépt HRM OK</text>
  </threadedComment>
  <threadedComment ref="Z121" dT="2024-08-20T06:14:30.19" personId="{C20833D7-5DE2-4E82-B429-63A06E6D1EA0}" id="{8EBDF632-4A05-47B0-BF17-1EF3696B0DD8}">
    <text>VS à 08:00 HRM NOK
DOC NOK</text>
  </threadedComment>
  <threadedComment ref="AC121" dT="2024-08-23T06:25:23.15" personId="{C20833D7-5DE2-4E82-B429-63A06E6D1EA0}" id="{EB37F858-8D2D-4ED0-AF72-1ED48629550B}">
    <text>HRM OK</text>
  </threadedComment>
  <threadedComment ref="AF121" dT="2024-08-26T07:48:55.36" personId="{C20833D7-5DE2-4E82-B429-63A06E6D1EA0}" id="{65FA4047-676E-4727-8C04-90E21DA0D01E}">
    <text>7.60 Réc HRM OK</text>
  </threadedComment>
  <threadedComment ref="AG121" dT="2024-08-26T07:49:15.78" personId="{C20833D7-5DE2-4E82-B429-63A06E6D1EA0}" id="{C3921FF1-A364-41FF-9478-88903FDD048A}">
    <text>4 JC HRM OK</text>
  </threadedComment>
  <threadedComment ref="U124" dT="2023-10-17T07:47:38.69" personId="{1D4E5FD9-AD70-4D51-9D0D-3307C388B641}" id="{C8118BAB-880E-4676-880D-2D18B894BC28}">
    <text>Assomption</text>
  </threadedComment>
  <threadedComment ref="V124" dT="2024-02-12T09:39:30.53" personId="{1D4E5FD9-AD70-4D51-9D0D-3307C388B641}" id="{08D52DE5-1898-4EF4-B82B-882A77BA86D4}">
    <text>Compensation pont BOSA Validé</text>
  </threadedComment>
  <threadedComment ref="AC125" dT="2024-08-23T07:56:56.22" personId="{1D4E5FD9-AD70-4D51-9D0D-3307C388B641}" id="{912458B9-AFC5-4A02-80F4-ED26D5B8E219}">
    <text>Excep par l'autorité du Lt DALE raison de coupure d'eau + DS Normale HRM OK</text>
  </threadedComment>
  <threadedComment ref="AH125" dT="2024-08-27T06:19:42.71" personId="{C20833D7-5DE2-4E82-B429-63A06E6D1EA0}" id="{E61FC040-2318-418C-B793-C6E8A2A2A833}">
    <text>7.60 Réc HRM OK</text>
  </threadedComment>
  <threadedComment ref="H126" dT="2024-08-02T06:05:57.54" personId="{C20833D7-5DE2-4E82-B429-63A06E6D1EA0}" id="{9D5AC02F-DD16-47F5-9151-3BD5158EDD92}">
    <text>1/2 DS Dépt HRL OK</text>
  </threadedComment>
  <threadedComment ref="K127" dT="2024-08-02T06:06:43.61" personId="{C20833D7-5DE2-4E82-B429-63A06E6D1EA0}" id="{6689C949-7EF7-4529-A48D-489A905C53DE}">
    <text>1 JC HRM OK</text>
  </threadedComment>
  <threadedComment ref="Y127" dT="2024-08-19T06:16:42.64" personId="{C20833D7-5DE2-4E82-B429-63A06E6D1EA0}" id="{EB39C050-E57B-4B8D-A376-4F33FDAC89CB}">
    <text>7.60 Réc HRM OK</text>
  </threadedComment>
  <threadedComment ref="AC127" dT="2024-08-23T07:56:56.22" personId="{1D4E5FD9-AD70-4D51-9D0D-3307C388B641}" id="{88DB6B03-4B93-4F11-BE95-0F7F0BFC0D04}">
    <text>Excep par l'autorité du Lt DALE raison de coupure d'eau + DS Normale HRM OK</text>
  </threadedComment>
  <threadedComment ref="AJ127" dT="2024-08-29T11:04:05.89" personId="{1D4E5FD9-AD70-4D51-9D0D-3307C388B641}" id="{C6FEC398-DCB4-4C75-AA8C-3DC3AC0600BB}">
    <text>REPRISE EN FORCE</text>
  </threadedComment>
  <threadedComment ref="H128" dT="2024-08-02T11:07:15.68" personId="{C20833D7-5DE2-4E82-B429-63A06E6D1EA0}" id="{BE3D19E2-00F4-43B0-8E88-D8BA776FE36C}">
    <text>2.00 Réc à 14:00 HRM OK</text>
  </threadedComment>
  <threadedComment ref="R128" dT="2024-08-18T10:31:51.54" personId="{1D4E5FD9-AD70-4D51-9D0D-3307C388B641}" id="{7A6F9009-399A-46E6-A485-5164E9CBD498}">
    <text>1,25 HRM OK à 14:25</text>
  </threadedComment>
  <threadedComment ref="R129" dT="2024-08-18T10:33:26.28" personId="{1D4E5FD9-AD70-4D51-9D0D-3307C388B641}" id="{5D952578-1766-4636-B269-446C9AD0E818}">
    <text>3 JC HRM OK</text>
  </threadedComment>
  <threadedComment ref="Y129" dT="2024-08-01T11:12:22.87" personId="{C20833D7-5DE2-4E82-B429-63A06E6D1EA0}" id="{B4EEFE48-6076-43F5-B6F1-E5630EF44C71}">
    <text>4 JC HRM OK</text>
  </threadedComment>
  <threadedComment ref="AF129" dT="2024-08-01T11:12:11.36" personId="{C20833D7-5DE2-4E82-B429-63A06E6D1EA0}" id="{A0F58F2A-4FC1-4139-8320-283D1B62F682}">
    <text>3 JC HRM OK</text>
  </threadedComment>
  <threadedComment ref="AI129" dT="2024-08-29T06:50:43.83" personId="{C20833D7-5DE2-4E82-B429-63A06E6D1EA0}" id="{1F0A5801-09C0-431C-B0CD-669D687A57AE}">
    <text xml:space="preserve">À Encoder dans HRM </text>
  </threadedComment>
  <threadedComment ref="M130" dT="2024-08-07T07:31:02.29" personId="{C20833D7-5DE2-4E82-B429-63A06E6D1EA0}" id="{B88EF926-07AB-4853-B5A0-3131314BB620}">
    <text>1.50 Réc à 15:00 HRM OK</text>
  </threadedComment>
  <threadedComment ref="N130" dT="2024-08-08T06:16:21.44" personId="{C20833D7-5DE2-4E82-B429-63A06E6D1EA0}" id="{A4612C5A-56B5-4B22-B877-2B3CE191E367}">
    <text>4.00 Réc à 14:30 HRM OK</text>
  </threadedComment>
  <threadedComment ref="N131" dT="2024-08-05T10:41:59.32" personId="{C20833D7-5DE2-4E82-B429-63A06E6D1EA0}" id="{69E103D1-AFC4-4A58-8104-AC1BC74909D7}">
    <text>7.60 Réc HRM OK</text>
  </threadedComment>
  <threadedComment ref="O131" dT="2024-08-05T10:43:04.68" personId="{C20833D7-5DE2-4E82-B429-63A06E6D1EA0}" id="{494EBF34-FA31-4124-A58E-474B2264D278}">
    <text>1/2 JC + 3.50 Réc HRM OK</text>
  </threadedComment>
  <threadedComment ref="R131" dT="2024-07-24T11:05:33.53" personId="{1D4E5FD9-AD70-4D51-9D0D-3307C388B641}" id="{CF28A6D2-E432-4C42-93A0-8CF7A6E5B403}">
    <text>8 JC HRM OK</text>
  </threadedComment>
  <threadedComment ref="G133" dT="2024-07-30T06:34:56.62" personId="{C20833D7-5DE2-4E82-B429-63A06E6D1EA0}" id="{4BBF9DB9-6FDA-4CD4-B024-19D9777F1479}">
    <text>3 JC HRM OK</text>
  </threadedComment>
  <threadedComment ref="T133" dT="2024-08-18T10:39:40.85" personId="{1D4E5FD9-AD70-4D51-9D0D-3307C388B641}" id="{0364051A-3BEA-417E-8880-55A9D3AC50CF}">
    <text xml:space="preserve">1 CC HRM OK </text>
  </threadedComment>
  <threadedComment ref="T133" dT="2024-08-28T12:02:54.91" personId="{1D4E5FD9-AD70-4D51-9D0D-3307C388B641}" id="{35F1DA49-FACA-45A2-8B28-C4C545AD35B5}" parentId="{0364051A-3BEA-417E-8880-55A9D3AC50CF}">
    <text>Contacte par mail - attendre</text>
  </threadedComment>
  <threadedComment ref="AA133" dT="2024-08-21T06:01:33.42" personId="{C20833D7-5DE2-4E82-B429-63A06E6D1EA0}" id="{C53F7E24-5C7B-423E-94C2-F0F30FB9D6CC}">
    <text>2.00 Réc à 07:00 HRM NOK</text>
  </threadedComment>
  <threadedComment ref="AA133" dT="2024-08-21T10:45:11.44" personId="{1D4E5FD9-AD70-4D51-9D0D-3307C388B641}" id="{055B9728-9086-4FAC-83EA-F1A010B6E756}" parentId="{C53F7E24-5C7B-423E-94C2-F0F30FB9D6CC}">
    <text>HRM OK</text>
  </threadedComment>
  <threadedComment ref="AB133" dT="2024-08-22T06:10:00.54" personId="{C20833D7-5DE2-4E82-B429-63A06E6D1EA0}" id="{91AB4822-F6E3-4EF9-835A-CE6517B856C1}">
    <text>1.00 Réc à 07:00 HRM OK</text>
  </threadedComment>
  <threadedComment ref="AC133" dT="2024-08-23T07:56:56.22" personId="{1D4E5FD9-AD70-4D51-9D0D-3307C388B641}" id="{AF929CC5-517F-4515-84DC-4ED05409ACA0}">
    <text>Excep par l'autorité du Lt DALE raison de coupure d'eau + DS Normale HRM OK</text>
  </threadedComment>
  <threadedComment ref="O134" dT="2024-08-09T10:57:24.31" personId="{C20833D7-5DE2-4E82-B429-63A06E6D1EA0}" id="{E9ACBDF1-9F5B-4536-B77B-13DCCE366884}">
    <text>2.00 Réc à 13:30 HRM OK</text>
  </threadedComment>
  <threadedComment ref="S134" dT="2024-08-18T10:39:15.27" personId="{1D4E5FD9-AD70-4D51-9D0D-3307C388B641}" id="{ED20AC70-5DCA-4441-8651-C9A91ABBA92A}">
    <text>1,50 HRM OK à 13:00</text>
  </threadedComment>
  <threadedComment ref="AJ134" dT="2024-08-30T11:15:02.93" personId="{1D4E5FD9-AD70-4D51-9D0D-3307C388B641}" id="{E5A2A198-6064-408A-8527-38A964AB78D6}">
    <text>2,25 HRM OK à 13:15</text>
  </threadedComment>
  <threadedComment ref="AC135" dT="2024-08-21T11:15:53.50" personId="{1D4E5FD9-AD70-4D51-9D0D-3307C388B641}" id="{7A5A985D-7CAD-4A27-ACEE-9FFED9F97C06}">
    <text>7,60 HRM OK</text>
  </threadedComment>
  <threadedComment ref="AC135" dT="2024-08-28T10:57:36.64" personId="{1D4E5FD9-AD70-4D51-9D0D-3307C388B641}" id="{0E97FC64-2139-46D6-A0E9-7D2AEE8A740E}" parentId="{7A5A985D-7CAD-4A27-ACEE-9FFED9F97C06}">
    <text>+ REPRISE EN FORCE</text>
  </threadedComment>
  <threadedComment ref="AF135" dT="2024-08-21T11:16:03.77" personId="{1D4E5FD9-AD70-4D51-9D0D-3307C388B641}" id="{96C40D37-2C20-47E4-82B6-354FA9273BB4}">
    <text>1 JC HRM OK</text>
  </threadedComment>
  <threadedComment ref="K137" dT="2024-03-11T07:28:07.87" personId="{C20833D7-5DE2-4E82-B429-63A06E6D1EA0}" id="{78916E09-0FA7-4F8E-9586-66E0D4501BF9}">
    <text>2 JC HRM OK</text>
  </threadedComment>
  <threadedComment ref="M137" dT="2024-03-11T07:28:32.86" personId="{C20833D7-5DE2-4E82-B429-63A06E6D1EA0}" id="{59BA5025-2EAF-45F2-B439-523B19E8D77E}">
    <text>3 DS Dépt HRM OK</text>
  </threadedComment>
  <threadedComment ref="R137" dT="2024-03-11T07:28:44.80" personId="{C20833D7-5DE2-4E82-B429-63A06E6D1EA0}" id="{4AA6BD59-D839-452E-9127-00D44B6347B9}">
    <text>3 JC HRM OK</text>
  </threadedComment>
  <threadedComment ref="AC137" dT="2024-08-23T07:56:56.22" personId="{1D4E5FD9-AD70-4D51-9D0D-3307C388B641}" id="{7C324F11-CC40-4992-BE7D-6360425FACA8}">
    <text>Excep par l'autorité du Lt DALE raison de coupure d'eau + DS Normale HRM OK</text>
  </threadedComment>
  <threadedComment ref="AJ137" dT="2024-08-26T11:11:22.77" personId="{C20833D7-5DE2-4E82-B429-63A06E6D1EA0}" id="{8E736C8C-64E2-4AD7-BBBE-3E2EDBC0F398}">
    <text>7.60 Réc HRM OK</text>
  </threadedComment>
  <threadedComment ref="S139" dT="2024-08-18T10:35:20.02" personId="{1D4E5FD9-AD70-4D51-9D0D-3307C388B641}" id="{3799FCA6-C0DB-47A6-8C28-7DB3C4CF1FB9}">
    <text>15,20 HRM OK</text>
  </threadedComment>
  <threadedComment ref="AC139" dT="2024-08-23T07:56:56.22" personId="{1D4E5FD9-AD70-4D51-9D0D-3307C388B641}" id="{4D209D2B-B3D5-4493-B47C-DE0EC396555E}">
    <text>Excep par l'autorité du Lt DALE raison de coupure d'eau + DS Normale HRM OK</text>
  </threadedComment>
  <threadedComment ref="AF139" dT="2024-08-23T08:02:14.07" personId="{1D4E5FD9-AD70-4D51-9D0D-3307C388B641}" id="{1097E711-0104-4C96-B632-BAA7F5550A2F}">
    <text>Changement horaire - Doc OK</text>
  </threadedComment>
  <threadedComment ref="U142" dT="2023-10-17T07:47:38.69" personId="{1D4E5FD9-AD70-4D51-9D0D-3307C388B641}" id="{B78D9C01-8933-492A-84FF-E20C8E221B99}">
    <text>Assomption</text>
  </threadedComment>
  <threadedComment ref="V142" dT="2024-02-12T09:39:30.53" personId="{1D4E5FD9-AD70-4D51-9D0D-3307C388B641}" id="{4BF62071-638C-43E5-A1FB-03D9552A8B2B}">
    <text>Compensation pont BOSA Validé</text>
  </threadedComment>
  <threadedComment ref="H143" dT="2024-08-02T06:43:44.44" personId="{C20833D7-5DE2-4E82-B429-63A06E6D1EA0}" id="{0EF5F587-1FD7-490F-8A59-CCBA802BED96}">
    <text>0.50 Réc à 07:00 HRM OK</text>
  </threadedComment>
  <threadedComment ref="O143" dT="2024-08-09T06:14:03.23" personId="{C20833D7-5DE2-4E82-B429-63A06E6D1EA0}" id="{4F707910-5E3B-4A86-88B4-83E224F99260}">
    <text>0.50 Réc à 07: 00 HRM OK</text>
  </threadedComment>
  <threadedComment ref="S143" dT="2024-08-18T10:43:39.23" personId="{1D4E5FD9-AD70-4D51-9D0D-3307C388B641}" id="{5609B129-63D3-4962-91F9-8A2B435EDBCF}">
    <text>0,75 HRM OK à 07:00</text>
  </threadedComment>
  <threadedComment ref="Y143" dT="2024-02-20T07:23:36.32" personId="{C20833D7-5DE2-4E82-B429-63A06E6D1EA0}" id="{9FB61488-2C0A-4DE6-8CE4-61099D7B7AEF}">
    <text>10 JC HRM OK</text>
  </threadedComment>
  <threadedComment ref="H144" dT="2024-08-02T06:43:57.98" personId="{C20833D7-5DE2-4E82-B429-63A06E6D1EA0}" id="{E7FAC8D2-FFFC-483E-901F-45FFBCEC6B26}">
    <text>1.00 Réc à 14:30 HRM OK</text>
  </threadedComment>
  <threadedComment ref="K144" dT="2024-08-05T06:23:36.32" personId="{C20833D7-5DE2-4E82-B429-63A06E6D1EA0}" id="{C5E1CF53-9776-414A-8C57-7EE4ADFCA64F}">
    <text>0.25 Réc à 15:15 HRM OK</text>
  </threadedComment>
  <threadedComment ref="M144" dT="2024-08-08T06:14:38.30" personId="{C20833D7-5DE2-4E82-B429-63A06E6D1EA0}" id="{3DB531C3-E5EB-46DB-B2DC-0AE5C50AD154}">
    <text>1.00 Réc à 14:30 HRM OK</text>
  </threadedComment>
  <threadedComment ref="T144" dT="2024-08-18T10:44:01.60" personId="{1D4E5FD9-AD70-4D51-9D0D-3307C388B641}" id="{E47F4997-7571-4B48-9B16-0F270D68B5DA}">
    <text>1,00 HRM OK à 14:30</text>
  </threadedComment>
  <threadedComment ref="G145" dT="2024-08-01T06:24:52.13" personId="{C20833D7-5DE2-4E82-B429-63A06E6D1EA0}" id="{EA6E72C5-0715-4393-AAE5-1E7FD9528F6C}">
    <text>1 DS Dépt HRM  Ok</text>
  </threadedComment>
  <threadedComment ref="H145" dT="2024-08-02T06:46:15.79" personId="{C20833D7-5DE2-4E82-B429-63A06E6D1EA0}" id="{99675AFC-64A1-425E-8EDA-A285CBC43A40}">
    <text>0.50 Réc à07:00 HRM OK</text>
  </threadedComment>
  <threadedComment ref="AA145" dT="2024-08-20T06:47:25.11" personId="{C20833D7-5DE2-4E82-B429-63A06E6D1EA0}" id="{F015CC00-1B57-4ECE-8997-713E3D96A32E}">
    <text>7.60 Réc HRM OK</text>
  </threadedComment>
  <threadedComment ref="AF145" dT="2024-08-26T07:56:35.65" personId="{C20833D7-5DE2-4E82-B429-63A06E6D1EA0}" id="{A1FF8960-D742-403D-8ACF-7BE53025A18F}">
    <text>0.50 Réc à 07:00 +1.00 à 09:45 HRM OK</text>
  </threadedComment>
  <threadedComment ref="AH145" dT="2024-08-28T06:53:59.91" personId="{C20833D7-5DE2-4E82-B429-63A06E6D1EA0}" id="{F74C253D-4CA1-4FEE-9CB8-3B58675D28A2}">
    <text>7.60 Réc HRM OK</text>
  </threadedComment>
  <threadedComment ref="AF146" dT="2024-08-27T06:35:01.56" personId="{C20833D7-5DE2-4E82-B429-63A06E6D1EA0}" id="{70E90BFE-84E3-426E-9980-E172A3129C04}">
    <text>0.75 Réc à 12:30 HRM OK</text>
  </threadedComment>
  <threadedComment ref="H149" dT="2024-08-02T06:44:31.59" personId="{C20833D7-5DE2-4E82-B429-63A06E6D1EA0}" id="{66517379-0265-479E-9275-8EB0AEFA4775}">
    <text>0.50 Réc à 10:30 HRM OK</text>
  </threadedComment>
  <threadedComment ref="K149" dT="2024-08-01T06:25:42.83" personId="{C20833D7-5DE2-4E82-B429-63A06E6D1EA0}" id="{1B987D56-8099-43D8-BC3B-D62B2F8E61B3}">
    <text>8 JC HRM OK</text>
  </threadedComment>
  <threadedComment ref="Y149" dT="2024-08-19T06:20:21.99" personId="{C20833D7-5DE2-4E82-B429-63A06E6D1EA0}" id="{A2C07440-8672-4E2E-8B98-9CF7615CB6FD}">
    <text>0.50 Réc à 11:30 HRM OK</text>
  </threadedComment>
  <threadedComment ref="Z149" dT="2024-08-20T06:46:16.91" personId="{C20833D7-5DE2-4E82-B429-63A06E6D1EA0}" id="{6347754B-5053-4978-B993-AD771FE83EB7}">
    <text>0.50 Réc à 11:30 HRM OK</text>
  </threadedComment>
  <threadedComment ref="AB149" dT="2024-08-22T06:14:39.18" personId="{C20833D7-5DE2-4E82-B429-63A06E6D1EA0}" id="{855683CB-3878-43EB-96A3-3A9AECD45CB5}">
    <text>0.50 Réc à 11:30 HRM OK</text>
  </threadedComment>
  <threadedComment ref="AC149" dT="2024-08-23T07:56:56.22" personId="{1D4E5FD9-AD70-4D51-9D0D-3307C388B641}" id="{AD9398E8-EADA-422E-8982-C60C4DEF2CB5}">
    <text>Excep par l'autorité du Lt DALE raison de coupure d'eau + DS Normale HRM OK</text>
  </threadedComment>
  <threadedComment ref="AF149" dT="2024-08-26T07:58:53.20" personId="{C20833D7-5DE2-4E82-B429-63A06E6D1EA0}" id="{373F758D-9036-4A0F-B3E4-9E9C4D278C3F}">
    <text>0.50 Réc à 11:30 HRM NOK</text>
  </threadedComment>
  <threadedComment ref="AG149" dT="2024-08-27T06:24:34.87" personId="{C20833D7-5DE2-4E82-B429-63A06E6D1EA0}" id="{177A8D61-8234-4D1E-8DD5-0109167F1137}">
    <text>0.50 Réc à 11:30 HRM OK</text>
  </threadedComment>
  <threadedComment ref="AI149" dT="2024-08-29T06:53:01.56" personId="{C20833D7-5DE2-4E82-B429-63A06E6D1EA0}" id="{8390562C-C984-4EE5-BF16-A424F05533F9}">
    <text>0.50 Réc à 11:30 HRM OK</text>
  </threadedComment>
  <threadedComment ref="H150" dT="2024-08-02T06:44:50.97" personId="{C20833D7-5DE2-4E82-B429-63A06E6D1EA0}" id="{A16247E0-327F-4721-A1FB-C5A67E09E122}">
    <text>1/2 JC HRM OK</text>
  </threadedComment>
  <threadedComment ref="AF150" dT="2024-08-26T11:18:40.34" personId="{C20833D7-5DE2-4E82-B429-63A06E6D1EA0}" id="{74658538-A11D-4B3B-9797-B0F1966FB694}">
    <text>1.00 Réc à 14:00 HRM NOK</text>
  </threadedComment>
  <threadedComment ref="AJ150" dT="2024-08-30T11:26:53.99" personId="{1D4E5FD9-AD70-4D51-9D0D-3307C388B641}" id="{1DCCF61B-2421-4EA1-A2B8-298D69F61C6E}">
    <text>1/2 JC HRM OK</text>
  </threadedComment>
  <threadedComment ref="Y151" dT="2024-08-01T06:06:59.74" personId="{C20833D7-5DE2-4E82-B429-63A06E6D1EA0}" id="{A9292138-318A-42E7-8D09-988EFD595887}">
    <text>Reprise en force
Mi-Temps Médical</text>
  </threadedComment>
  <threadedComment ref="AC151" dT="2024-08-23T07:56:56.22" personId="{1D4E5FD9-AD70-4D51-9D0D-3307C388B641}" id="{4FCDCFC5-C097-4E35-9CEF-B9177858E260}">
    <text>Excep par l'autorité du Lt DALE raison de coupure d'eau + DS Normale HRM OK</text>
  </threadedComment>
  <threadedComment ref="AF151" dT="2024-08-23T06:14:17.18" personId="{C20833D7-5DE2-4E82-B429-63A06E6D1EA0}" id="{8324B6F8-DA26-424A-914B-9486AADDBEB2}">
    <text>1/2 JC HRM NOK</text>
  </threadedComment>
  <threadedComment ref="AJ151" dT="2024-08-30T06:14:17.77" personId="{C20833D7-5DE2-4E82-B429-63A06E6D1EA0}" id="{50CE2846-1D58-4DD8-AE71-223335043F58}">
    <text>0.50 Réc à 10:30 HRM OK</text>
  </threadedComment>
  <threadedComment ref="AF153" dT="2024-08-21T09:19:50.98" personId="{1D4E5FD9-AD70-4D51-9D0D-3307C388B641}" id="{4075FDD4-BEFB-414A-BB4E-CDE37664E872}">
    <text>REPRISE EN FORCE</text>
  </threadedComment>
  <threadedComment ref="G154" dT="2024-08-01T11:16:12.88" personId="{C20833D7-5DE2-4E82-B429-63A06E6D1EA0}" id="{FB63E65B-EC68-4938-ACEE-B9AFFCCBB44A}">
    <text>1.00 Réc à 14:30 HRM OK</text>
  </threadedComment>
  <threadedComment ref="L154" dT="2024-08-06T06:43:25.44" personId="{C20833D7-5DE2-4E82-B429-63A06E6D1EA0}" id="{0BD05808-771A-4BDB-AC37-D16289172001}">
    <text>1/2 JC HRM OK</text>
  </threadedComment>
  <threadedComment ref="M154" dT="2024-08-07T07:32:51.20" personId="{C20833D7-5DE2-4E82-B429-63A06E6D1EA0}" id="{7826439B-6B84-4F57-812C-D388520B1961}">
    <text>2.00 Réc HRM OK</text>
  </threadedComment>
  <threadedComment ref="O154" dT="2024-08-09T11:51:56.81" personId="{C20833D7-5DE2-4E82-B429-63A06E6D1EA0}" id="{B9EDB590-2AFA-4022-836B-2D000B0CAC5F}">
    <text>1.00  Réc à 14:30 HRM OK</text>
  </threadedComment>
  <threadedComment ref="AJ154" dT="2024-08-30T11:27:12.63" personId="{1D4E5FD9-AD70-4D51-9D0D-3307C388B641}" id="{4B7F90A9-8612-4A29-B2B8-34E02049BC16}">
    <text>0,40 HRM OK à 15:06</text>
  </threadedComment>
  <threadedComment ref="U156" dT="2023-10-17T07:47:38.69" personId="{1D4E5FD9-AD70-4D51-9D0D-3307C388B641}" id="{69873425-7D38-4F68-B7A9-463B0BFE503E}">
    <text>Assomption</text>
  </threadedComment>
  <threadedComment ref="V156" dT="2024-02-12T09:39:30.53" personId="{1D4E5FD9-AD70-4D51-9D0D-3307C388B641}" id="{685A4EA5-7B8E-4B6B-A8A3-A2329DF3DF69}">
    <text>Compensation pont BOSA Validé</text>
  </threadedComment>
  <threadedComment ref="Y161" dT="2024-08-18T10:47:11.65" personId="{1D4E5FD9-AD70-4D51-9D0D-3307C388B641}" id="{2D6152C3-7756-4834-8B86-974A563ADD87}">
    <text>5 JC HRM OK</text>
  </threadedComment>
  <threadedComment ref="AJ161" dT="2024-08-29T06:59:24.81" personId="{C20833D7-5DE2-4E82-B429-63A06E6D1EA0}" id="{D152FC06-B40A-4920-8070-6AAB7F095DB2}">
    <text>1 DS Dépt HRM OK</text>
  </threadedComment>
  <threadedComment ref="H162" dT="2024-08-02T05:52:16.13" personId="{C20833D7-5DE2-4E82-B429-63A06E6D1EA0}" id="{AB5DA2D6-E3D0-4290-B7E8-8F6119CDDE42}">
    <text>1.00 Réc à 14:30 HRM OK</text>
  </threadedComment>
  <threadedComment ref="M162" dT="2024-08-07T10:54:12.05" personId="{C20833D7-5DE2-4E82-B429-63A06E6D1EA0}" id="{689D34E1-07E5-4AAD-A55C-259E0FCF6D99}">
    <text>5.00 Réc à 10:30 HRM OK</text>
  </threadedComment>
  <threadedComment ref="N162" dT="2024-08-08T11:13:35.60" personId="{C20833D7-5DE2-4E82-B429-63A06E6D1EA0}" id="{938D6F68-DC94-4390-B6C2-2447ED3CE675}">
    <text>2.00 Réc à 13:30 HRM OK</text>
  </threadedComment>
  <threadedComment ref="O162" dT="2024-08-09T10:35:26.78" personId="{C20833D7-5DE2-4E82-B429-63A06E6D1EA0}" id="{C16F2480-B74C-4C6A-B5E2-142186A1EF20}">
    <text>3.00 Réc à 12:30 HRM OK</text>
  </threadedComment>
  <threadedComment ref="H163" dT="2024-08-01T06:32:18.26" personId="{C20833D7-5DE2-4E82-B429-63A06E6D1EA0}" id="{2BCD3A5A-A104-40B5-A13C-47F4C274F24A}">
    <text>7.60 Réc HRM OK</text>
  </threadedComment>
  <threadedComment ref="N163" dT="2024-08-07T06:20:29.85" personId="{C20833D7-5DE2-4E82-B429-63A06E6D1EA0}" id="{E29970D7-6621-4CDF-99DE-EE39FC59C19B}">
    <text>7.60 Réc HRM OK</text>
  </threadedComment>
  <threadedComment ref="O163" dT="2024-08-09T06:15:40.95" personId="{C20833D7-5DE2-4E82-B429-63A06E6D1EA0}" id="{F5ECBF46-4854-416B-ACFB-ADE8EE9CC165}">
    <text>1 DS Dépt HRM OK</text>
  </threadedComment>
  <threadedComment ref="Z163" dT="2024-08-20T06:43:10.34" personId="{C20833D7-5DE2-4E82-B429-63A06E6D1EA0}" id="{93D98016-9B16-4519-9A0B-1DF77298D99F}">
    <text>1 FDC HRM OK</text>
  </threadedComment>
  <threadedComment ref="AG163" dT="2024-08-26T08:00:22.92" personId="{C20833D7-5DE2-4E82-B429-63A06E6D1EA0}" id="{3395BFD0-B300-44A5-B312-6950028E329B}">
    <text>1 JC HRM OK</text>
  </threadedComment>
  <threadedComment ref="G164" dT="2024-08-01T06:31:44.30" personId="{C20833D7-5DE2-4E82-B429-63A06E6D1EA0}" id="{C0F8AB26-93A1-4B59-BE7D-CCC04DB15468}">
    <text>3.00 Réc à 13:00 HRM OK</text>
  </threadedComment>
  <threadedComment ref="M164" dT="2024-08-07T06:19:52.82" personId="{C20833D7-5DE2-4E82-B429-63A06E6D1EA0}" id="{B8C4178B-8BC0-4971-BC73-ADEAEF347922}">
    <text>1.00 Réc à 15:00 HRM OK</text>
  </threadedComment>
  <threadedComment ref="U166" dT="2023-10-17T07:47:38.69" personId="{1D4E5FD9-AD70-4D51-9D0D-3307C388B641}" id="{D07AAC10-E896-4D85-B288-634691BF3DD3}">
    <text>Assomption</text>
  </threadedComment>
  <threadedComment ref="V166" dT="2024-02-12T09:39:30.53" personId="{1D4E5FD9-AD70-4D51-9D0D-3307C388B641}" id="{FD1B8E8A-CFA7-4DA9-A71E-A317F21D567C}">
    <text>Compensation pont BOSA Validé</text>
  </threadedComment>
  <threadedComment ref="AC169" dT="2024-08-23T07:56:56.22" personId="{1D4E5FD9-AD70-4D51-9D0D-3307C388B641}" id="{742A274B-086F-45A6-BF30-6A24944F526E}">
    <text>Excep par l'autorité du Lt DALE raison de coupure d'eau + DS Normale HRM OK</text>
  </threadedComment>
  <threadedComment ref="AF169" dT="2024-08-28T11:50:07.89" personId="{1D4E5FD9-AD70-4D51-9D0D-3307C388B641}" id="{8F2A743D-D0F6-4FE3-940B-676B01995B17}">
    <text>Attendre original certificat</text>
  </threadedComment>
  <threadedComment ref="AF169" dT="2024-09-02T08:21:22.31" personId="{C20833D7-5DE2-4E82-B429-63A06E6D1EA0}" id="{F2CC9429-4513-4B4F-B032-DC9ECB273122}" parentId="{8F2A743D-D0F6-4FE3-940B-676B01995B17}">
    <text>Reçu Original le 30/08/2024</text>
  </threadedComment>
  <threadedComment ref="K171" dT="2024-08-05T05:55:13.51" personId="{C20833D7-5DE2-4E82-B429-63A06E6D1EA0}" id="{681077E4-5F9F-4FD0-B110-400BD586FD6A}">
    <text>DS Normale HRM OK</text>
  </threadedComment>
  <threadedComment ref="L171" dT="2024-08-06T06:17:44.25" personId="{C20833D7-5DE2-4E82-B429-63A06E6D1EA0}" id="{570EB034-A8C8-4C1A-81D0-1D8C0F5B3770}">
    <text>VS HRM OK
DOC OK</text>
  </threadedComment>
  <threadedComment ref="AF171" dT="2024-08-26T11:03:46.97" personId="{C20833D7-5DE2-4E82-B429-63A06E6D1EA0}" id="{DB0D387A-37CB-413E-B7A1-9D146C5CBF4A}">
    <text>7.60 Réc HRM NOK</text>
  </threadedComment>
  <threadedComment ref="AF171" dT="2024-08-28T11:09:26.93" personId="{1D4E5FD9-AD70-4D51-9D0D-3307C388B641}" id="{B8FE80E9-043C-40FF-97C9-A7A0F432EFD4}" parentId="{DB0D387A-37CB-413E-B7A1-9D146C5CBF4A}">
    <text>HRM OK</text>
  </threadedComment>
  <threadedComment ref="R172" dT="2024-08-18T10:48:58.95" personId="{1D4E5FD9-AD70-4D51-9D0D-3307C388B641}" id="{5A3EEA03-8043-4A25-A4F3-ABDEA7F2D1AD}">
    <text>2,00 HRM OK à 14:30</text>
  </threadedComment>
  <threadedComment ref="AI172" dT="2024-08-29T11:03:01.54" personId="{1D4E5FD9-AD70-4D51-9D0D-3307C388B641}" id="{5837AE83-6069-49DD-B440-D75F97D06C14}">
    <text>1/2 JC HRM OK</text>
  </threadedComment>
  <threadedComment ref="G173" dT="2024-08-01T06:35:42.81" personId="{C20833D7-5DE2-4E82-B429-63A06E6D1EA0}" id="{316B314F-160F-412A-8455-E42544251B9B}">
    <text>1 JC HRM OK</text>
  </threadedComment>
  <threadedComment ref="O173" dT="2024-08-09T06:31:12.21" personId="{C20833D7-5DE2-4E82-B429-63A06E6D1EA0}" id="{E0F31DFD-AF02-4BF0-8B41-F6C04097FBDD}">
    <text>4 JC HRM OK</text>
  </threadedComment>
  <threadedComment ref="AI173" dT="2024-08-29T07:01:46.49" personId="{C20833D7-5DE2-4E82-B429-63A06E6D1EA0}" id="{221EC243-1F26-4F45-9640-80069691DBD0}">
    <text>1 FDC HRM OK</text>
  </threadedComment>
  <threadedComment ref="AC176" dT="2024-08-23T11:17:43.54" personId="{1D4E5FD9-AD70-4D51-9D0D-3307C388B641}" id="{5D53F560-5DF4-4E80-8193-760085D5F9DA}">
    <text>Excep par l'autorité du Lt DALE raison de coupure d'eau + DS Normale HRM OK</text>
  </threadedComment>
  <threadedComment ref="AJ176" dT="2024-08-30T11:31:43.79" personId="{1D4E5FD9-AD70-4D51-9D0D-3307C388B641}" id="{2CCE9162-4FC3-446D-A342-878EB7D6D3B7}">
    <text>4,00 HRM OK à 11:30</text>
  </threadedComment>
  <threadedComment ref="H177" dT="2024-08-02T06:25:56.41" personId="{C20833D7-5DE2-4E82-B429-63A06E6D1EA0}" id="{01FE6BB4-B823-4413-807F-C08A1B65303B}">
    <text>1 PVE HRM OK</text>
  </threadedComment>
  <threadedComment ref="N177" dT="2024-08-08T06:06:53.71" personId="{C20833D7-5DE2-4E82-B429-63A06E6D1EA0}" id="{788AFC21-2CB2-412E-A15E-A26D3E4BBEFF}">
    <text>1 DS Dépt HRM OK</text>
  </threadedComment>
  <threadedComment ref="O177" dT="2024-08-08T06:07:10.88" personId="{C20833D7-5DE2-4E82-B429-63A06E6D1EA0}" id="{920A6564-CE00-4189-9A8D-FAB8CF522605}">
    <text>1 PVE HRM OK</text>
  </threadedComment>
  <threadedComment ref="AC177" dT="2024-08-23T06:04:07.31" personId="{C20833D7-5DE2-4E82-B429-63A06E6D1EA0}" id="{99937D10-8EEE-4203-BDDB-CD0C9953EF9E}">
    <text>1 PVE HRM OK</text>
  </threadedComment>
  <threadedComment ref="AI177" dT="2024-08-30T11:31:31.45" personId="{1D4E5FD9-AD70-4D51-9D0D-3307C388B641}" id="{FF4B61AA-74B5-4BA5-B07D-82C4C27C8464}">
    <text>2 JC HRM OK</text>
  </threadedComment>
  <threadedComment ref="R178" dT="2024-08-18T10:50:30.78" personId="{1D4E5FD9-AD70-4D51-9D0D-3307C388B641}" id="{A8432B54-94DE-44D6-97A6-9445A99922A0}">
    <text>4,00 HRM OK à 11:30</text>
  </threadedComment>
  <threadedComment ref="K179" dT="2024-05-22T07:09:15.21" personId="{1D4E5FD9-AD70-4D51-9D0D-3307C388B641}" id="{6A6FC60F-6DBC-453C-A5AF-1B6A8C579F10}">
    <text>8 FC HRM OK</text>
  </threadedComment>
  <threadedComment ref="AC181" dT="2024-08-22T06:05:22.31" personId="{C20833D7-5DE2-4E82-B429-63A06E6D1EA0}" id="{C26D0BE2-574A-49D3-BF3C-CC397158BABB}">
    <text>2 JC HRM OK</text>
  </threadedComment>
  <threadedComment ref="AJ181" dT="2024-08-29T11:21:25.18" personId="{1D4E5FD9-AD70-4D51-9D0D-3307C388B641}" id="{D2643CF8-B0F1-4616-91C0-61A070235F46}">
    <text>1 JC HRM OK</text>
  </threadedComment>
  <threadedComment ref="Y182" dT="2024-08-19T10:56:57.48" personId="{1D4E5FD9-AD70-4D51-9D0D-3307C388B641}" id="{B2D36C62-3ADC-44B9-9BAC-60AC99C98B9D}">
    <text>3,50 HRM OK à 12:30</text>
  </threadedComment>
  <threadedComment ref="AA182" dT="2024-08-21T05:56:23.57" personId="{C20833D7-5DE2-4E82-B429-63A06E6D1EA0}" id="{BF989D48-D680-46B6-866A-30D8AB151D4A}">
    <text>1/2 JC Départ à 11:30 HRM OK</text>
  </threadedComment>
  <threadedComment ref="AB182" dT="2024-08-21T05:56:23.57" personId="{C20833D7-5DE2-4E82-B429-63A06E6D1EA0}" id="{DA715498-EC29-46EA-BBA4-D816F3CA2B56}">
    <text>1/2 JC Départ à 11:30 HRM OK</text>
  </threadedComment>
  <threadedComment ref="AI182" dT="2024-08-29T11:21:06.33" personId="{1D4E5FD9-AD70-4D51-9D0D-3307C388B641}" id="{6F015878-FB8C-4F42-A7D9-0C578B9A33D1}">
    <text>3,50 HRM OK à 12:30</text>
  </threadedComment>
  <threadedComment ref="Y184" dT="2024-08-19T10:57:29.77" personId="{1D4E5FD9-AD70-4D51-9D0D-3307C388B641}" id="{00689BF1-03AB-4E50-B182-45BF175A9AF5}">
    <text>2,50 HRM OK à 13:00</text>
  </threadedComment>
  <threadedComment ref="K185" dT="2024-05-13T08:45:35.45" personId="{1D4E5FD9-AD70-4D51-9D0D-3307C388B641}" id="{EFD00C72-01A5-4B45-B41F-27324314F9F0}">
    <text>Fmn Permis PIRANHA SMD05</text>
  </threadedComment>
  <threadedComment ref="R185" dT="2024-08-18T10:53:15.59" personId="{1D4E5FD9-AD70-4D51-9D0D-3307C388B641}" id="{989FB1C4-815D-47CD-A7CB-662057C7F7CE}">
    <text>7,60 HRM OK</text>
  </threadedComment>
  <threadedComment ref="T185" dT="2024-08-18T10:53:15.59" personId="{1D4E5FD9-AD70-4D51-9D0D-3307C388B641}" id="{4B5DDD87-3964-41B3-AD32-27DA2D168BD3}">
    <text>7,60 HRM OK</text>
  </threadedComment>
  <threadedComment ref="Y185" dT="2024-06-04T11:12:32.01" personId="{1D4E5FD9-AD70-4D51-9D0D-3307C388B641}" id="{A7E7B08D-4348-41C8-9B02-CBCA835D5D19}">
    <text>10 JC HRM OK</text>
  </threadedComment>
  <threadedComment ref="S186" dT="2024-08-18T10:52:40.25" personId="{1D4E5FD9-AD70-4D51-9D0D-3307C388B641}" id="{701DA7BF-8465-4C73-B826-5A0F2A709DB5}">
    <text>6,00 HRM OK à 09:30</text>
  </threadedComment>
  <threadedComment ref="H187" dT="2024-08-02T06:27:01.78" personId="{C20833D7-5DE2-4E82-B429-63A06E6D1EA0}" id="{A6286D26-9AB8-4B84-9F9B-D2C42B60DF83}">
    <text>7.60 Réc HRM OK</text>
  </threadedComment>
  <threadedComment ref="K187" dT="2024-08-02T06:28:10.17" personId="{C20833D7-5DE2-4E82-B429-63A06E6D1EA0}" id="{DC0276A5-C6E4-433A-B9F7-8E21758B1568}">
    <text>8 JC d'école CandMil HRM OK</text>
  </threadedComment>
  <threadedComment ref="AC188" dT="2024-08-23T11:17:43.54" personId="{1D4E5FD9-AD70-4D51-9D0D-3307C388B641}" id="{31642DFD-21DC-40FB-A525-7D752443ECF2}">
    <text>Excep par l'autorité du Lt DALE raison de coupure d'eau + DS Normale HRM OK</text>
  </threadedComment>
  <threadedComment ref="G189" dT="2024-07-31T11:21:10.94" personId="{C20833D7-5DE2-4E82-B429-63A06E6D1EA0}" id="{2C184D39-1763-4104-96BA-51301880D12E}">
    <text>1 DS PVE HRM OK</text>
  </threadedComment>
  <threadedComment ref="H189" dT="2024-07-31T11:21:45.01" personId="{C20833D7-5DE2-4E82-B429-63A06E6D1EA0}" id="{4642A87B-6013-493A-AD6F-744EDB15E613}">
    <text>1 JC HRM OK</text>
  </threadedComment>
  <threadedComment ref="K189" dT="2024-08-05T05:57:06.96" personId="{C20833D7-5DE2-4E82-B429-63A06E6D1EA0}" id="{2E7497F8-8846-4468-A866-5FCA53B7633A}">
    <text>1 FDC HRM OK</text>
  </threadedComment>
  <threadedComment ref="M189" dT="2024-08-05T05:57:51.83" personId="{C20833D7-5DE2-4E82-B429-63A06E6D1EA0}" id="{A9D75D61-0A53-4F50-9431-35BD0A671190}">
    <text>1 JC HRM OK</text>
  </threadedComment>
  <threadedComment ref="O189" dT="2024-08-05T05:57:51.83" personId="{C20833D7-5DE2-4E82-B429-63A06E6D1EA0}" id="{062A5D1D-F242-4998-A083-B317ACF15B52}">
    <text>1 JC HRM OK</text>
  </threadedComment>
  <threadedComment ref="T189" dT="2024-08-05T05:57:06.96" personId="{C20833D7-5DE2-4E82-B429-63A06E6D1EA0}" id="{348DF86D-F426-4B1F-98A5-1457A7C83D10}">
    <text>1 FDC HRM OK</text>
  </threadedComment>
  <threadedComment ref="AC189" dT="2024-08-23T07:56:56.22" personId="{1D4E5FD9-AD70-4D51-9D0D-3307C388B641}" id="{7C75875B-05AB-4BBB-ADD2-E0E56C569337}">
    <text>Excep par l'autorité du Lt DALE raison de coupure d'eau + DS Normale HRM OK</text>
  </threadedComment>
  <threadedComment ref="AJ189" dT="2024-08-30T06:17:08.27" personId="{C20833D7-5DE2-4E82-B429-63A06E6D1EA0}" id="{3FCBDE6E-D398-48AD-B31A-A5FF96EB8606}">
    <text>1 FDC HRM OK</text>
  </threadedComment>
  <threadedComment ref="U192" dT="2023-10-17T07:47:38.69" personId="{1D4E5FD9-AD70-4D51-9D0D-3307C388B641}" id="{F89A5C25-6425-425B-B28D-F5383D1192D7}">
    <text>Assomption</text>
  </threadedComment>
  <threadedComment ref="V192" dT="2024-02-12T09:39:30.53" personId="{1D4E5FD9-AD70-4D51-9D0D-3307C388B641}" id="{9AF44D08-A342-4D1C-A677-29FAC504C17F}">
    <text>Compensation pont BOSA Validé</text>
  </threadedComment>
  <threadedComment ref="G193" dT="2024-07-05T06:09:45.27" personId="{C20833D7-5DE2-4E82-B429-63A06E6D1EA0}" id="{A8D3EF79-7180-4189-A1BA-F74696E4C92C}">
    <text>1.00 Réc à 08:00 HRM OK</text>
  </threadedComment>
  <threadedComment ref="H193" dT="2024-07-05T06:10:32.05" personId="{C20833D7-5DE2-4E82-B429-63A06E6D1EA0}" id="{43A7C7DE-F21A-439E-849E-ADCCC28C66B4}">
    <text>1 DS Dépt HRM OK</text>
  </threadedComment>
  <threadedComment ref="R193" dT="2024-07-09T11:37:32.53" personId="{1D4E5FD9-AD70-4D51-9D0D-3307C388B641}" id="{B422AB30-6E04-4389-AA48-CCE650B78D91}">
    <text>1,00 HRM OK à 08:00</text>
  </threadedComment>
  <threadedComment ref="S193" dT="2024-07-09T11:37:32.53" personId="{1D4E5FD9-AD70-4D51-9D0D-3307C388B641}" id="{7C20917B-95AB-47D7-8D59-AC92E487E05D}">
    <text>1,00 HRM OK à 08:00</text>
  </threadedComment>
  <threadedComment ref="T193" dT="2024-07-09T11:37:32.53" personId="{1D4E5FD9-AD70-4D51-9D0D-3307C388B641}" id="{05E2B2A6-DF6E-4393-9812-E6286B720096}">
    <text>1,00 HRM OK à 08:00</text>
  </threadedComment>
  <threadedComment ref="Y193" dT="2024-07-09T11:38:47.90" personId="{1D4E5FD9-AD70-4D51-9D0D-3307C388B641}" id="{E03A85F0-28A4-439D-96D1-EC543D470B74}">
    <text>10 JC HRM OK</text>
  </threadedComment>
  <threadedComment ref="L194" dT="2024-08-06T11:43:14.95" personId="{C20833D7-5DE2-4E82-B429-63A06E6D1EA0}" id="{603F4D37-4464-4032-9BFB-0D95232871DF}">
    <text>1.00 Ré à 15:30 HRM OK</text>
  </threadedComment>
  <threadedComment ref="M194" dT="2024-08-07T07:35:26.62" personId="{C20833D7-5DE2-4E82-B429-63A06E6D1EA0}" id="{C3A071CB-A51A-4781-A9AB-118648EF94FF}">
    <text>3.00 Réc HRM OK</text>
  </threadedComment>
  <threadedComment ref="N194" dT="2024-08-08T06:09:14.77" personId="{C20833D7-5DE2-4E82-B429-63A06E6D1EA0}" id="{98EF3EF1-F0B7-4485-A590-6988B589B5EB}">
    <text>2.00  Réc à 14:30 HRM OK</text>
  </threadedComment>
  <threadedComment ref="O194" dT="2024-08-09T06:29:13.06" personId="{C20833D7-5DE2-4E82-B429-63A06E6D1EA0}" id="{2D6951D6-4FE8-47DC-8A3F-D8DBAC2C191C}">
    <text>3.00 Réc à 13:30 HRM OK</text>
  </threadedComment>
  <threadedComment ref="R194" dT="2024-08-18T11:00:23.41" personId="{1D4E5FD9-AD70-4D51-9D0D-3307C388B641}" id="{6DEE6ADB-59B1-4810-96C5-E49A70ABCE47}">
    <text>1/2 JC HRM OK</text>
  </threadedComment>
  <threadedComment ref="S194" dT="2024-08-18T11:00:23.41" personId="{1D4E5FD9-AD70-4D51-9D0D-3307C388B641}" id="{303D81C1-B12D-491B-8454-E81CE5F3FC81}">
    <text>1/2 JC HRM OK</text>
  </threadedComment>
  <threadedComment ref="T194" dT="2024-08-18T11:00:23.41" personId="{1D4E5FD9-AD70-4D51-9D0D-3307C388B641}" id="{EF146A01-D14A-4303-AA86-0781D73FFEFB}">
    <text>1/2 JC HRM OK</text>
  </threadedComment>
  <threadedComment ref="K195" dT="2024-08-05T06:21:15.48" personId="{C20833D7-5DE2-4E82-B429-63A06E6D1EA0}" id="{B8AC1BE6-98AE-4D3B-AE5D-FC0313327CB1}">
    <text>5 JC HRM NOK</text>
  </threadedComment>
  <threadedComment ref="K195" dT="2024-08-18T10:59:15.56" personId="{1D4E5FD9-AD70-4D51-9D0D-3307C388B641}" id="{49B774DB-D6B7-4BE4-AE75-E73A72D47804}" parentId="{B8AC1BE6-98AE-4D3B-AE5D-FC0313327CB1}">
    <text>HRM OK</text>
  </threadedComment>
  <threadedComment ref="AB195" dT="2024-08-22T06:07:20.69" personId="{C20833D7-5DE2-4E82-B429-63A06E6D1EA0}" id="{4667228B-F559-4B93-8A73-4007CE618A71}">
    <text>HRM OK</text>
  </threadedComment>
  <threadedComment ref="AC195" dT="2024-08-23T06:06:22.49" personId="{C20833D7-5DE2-4E82-B429-63A06E6D1EA0}" id="{C282D8F7-EE1C-4AEB-A1DD-CE1F9E9359A0}">
    <text>HRM OK</text>
  </threadedComment>
  <threadedComment ref="AH195" dT="2024-08-28T05:24:08.27" personId="{C20833D7-5DE2-4E82-B429-63A06E6D1EA0}" id="{6BB8CF17-5515-4F12-B0A9-D66FF75CDE1E}">
    <text>HRM OK</text>
  </threadedComment>
  <threadedComment ref="AI195" dT="2024-08-28T05:24:37.43" personId="{C20833D7-5DE2-4E82-B429-63A06E6D1EA0}" id="{2A55EA65-ADF0-46F5-A01C-4CF91023CD27}">
    <text>1 JC hRM OK</text>
  </threadedComment>
  <threadedComment ref="L197" dT="2024-08-06T06:05:25.72" personId="{C20833D7-5DE2-4E82-B429-63A06E6D1EA0}" id="{C8992867-30D1-4D41-A32F-014896829E30}">
    <text>7.60 Réc HRM OK</text>
  </threadedComment>
  <threadedComment ref="S197" dT="2024-08-06T06:05:25.72" personId="{C20833D7-5DE2-4E82-B429-63A06E6D1EA0}" id="{3FDC5D24-BC34-42C1-A969-609D56D8CF92}">
    <text>7.60 Réc HRM OK</text>
  </threadedComment>
  <threadedComment ref="AC197" dT="2024-08-23T07:56:56.22" personId="{1D4E5FD9-AD70-4D51-9D0D-3307C388B641}" id="{873CD2F6-D8B0-4765-A771-225963865C1B}">
    <text>Excep par l'autorité du Lt DALE raison de coupure d'eau + DS Normale HRM OK</text>
  </threadedComment>
  <threadedComment ref="AF197" dT="2024-08-26T08:05:16.34" personId="{C20833D7-5DE2-4E82-B429-63A06E6D1EA0}" id="{DC81C181-0CEE-4B1D-A227-63D12E561E25}">
    <text>1 JC HRM OK</text>
  </threadedComment>
  <threadedComment ref="H199" dT="2024-08-02T05:54:46.72" personId="{C20833D7-5DE2-4E82-B429-63A06E6D1EA0}" id="{6B5FF3A3-9147-4643-8AE9-4E327F365FFA}">
    <text>7.60 Réc HRM OK</text>
  </threadedComment>
  <threadedComment ref="AC199" dT="2024-08-23T07:56:56.22" personId="{1D4E5FD9-AD70-4D51-9D0D-3307C388B641}" id="{9CD6288B-F610-4EBC-B41F-C54A5E11BE03}">
    <text>Excep par l'autorité du Lt DALE raison de coupure d'eau + DS Normale HRM OK</text>
  </threadedComment>
  <threadedComment ref="U202" dT="2023-10-17T07:47:38.69" personId="{1D4E5FD9-AD70-4D51-9D0D-3307C388B641}" id="{711DD208-7AF5-490A-94CA-F4B21EAAFC51}">
    <text>Assomption</text>
  </threadedComment>
  <threadedComment ref="V202" dT="2024-02-12T09:39:30.53" personId="{1D4E5FD9-AD70-4D51-9D0D-3307C388B641}" id="{58BD485A-4A72-4E58-9DF8-484849F95CB4}">
    <text>Compensation pont BOSA Validé</text>
  </threadedComment>
  <threadedComment ref="AC203" dT="2024-08-23T06:06:22.49" personId="{C20833D7-5DE2-4E82-B429-63A06E6D1EA0}" id="{C3AE6084-578F-4509-BD37-3F09CAC4AFCB}">
    <text>HRM OK</text>
  </threadedComment>
  <threadedComment ref="AG203" dT="2024-08-27T06:36:55.10" personId="{C20833D7-5DE2-4E82-B429-63A06E6D1EA0}" id="{A9F6B310-CB85-46D5-942D-D5BE01150B5A}">
    <text>2.50 Réc à 07:30 HRM OK</text>
  </threadedComment>
  <threadedComment ref="AH204" dT="2024-08-28T11:41:24.23" personId="{1D4E5FD9-AD70-4D51-9D0D-3307C388B641}" id="{31A9C08F-82DE-4E36-924C-FEF93277AD62}">
    <text>0,50 HRM OK à 15:30</text>
  </threadedComment>
  <threadedComment ref="AI204" dT="2024-08-29T11:00:47.60" personId="{1D4E5FD9-AD70-4D51-9D0D-3307C388B641}" id="{CAA1E184-F277-4B76-B523-9B52C69002D2}">
    <text>1,00 HRM OK à 15:00</text>
  </threadedComment>
  <threadedComment ref="AJ204" dT="2024-08-30T11:34:54.50" personId="{1D4E5FD9-AD70-4D51-9D0D-3307C388B641}" id="{BA6D6156-0D62-493F-B4D2-92CF2DF210A4}">
    <text>2,00 HRM OK à 14:00</text>
  </threadedComment>
  <threadedComment ref="M205" dT="2024-08-07T07:41:55.94" personId="{C20833D7-5DE2-4E82-B429-63A06E6D1EA0}" id="{A04F6F50-269C-4DF9-98E8-415D2F4AF1AD}">
    <text>7.60 Réc HRM OK</text>
  </threadedComment>
  <threadedComment ref="N205" dT="2024-08-07T07:42:12.92" personId="{C20833D7-5DE2-4E82-B429-63A06E6D1EA0}" id="{434CB0E6-177E-468B-951D-8E895469E305}">
    <text>1 JC HRM OK</text>
  </threadedComment>
  <threadedComment ref="AC205" dT="2024-08-23T06:06:22.49" personId="{C20833D7-5DE2-4E82-B429-63A06E6D1EA0}" id="{2D770E80-21BE-48F6-9795-63B83A1117A2}">
    <text>HRM OK</text>
  </threadedComment>
  <threadedComment ref="AH205" dT="2024-08-28T06:40:03.79" personId="{C20833D7-5DE2-4E82-B429-63A06E6D1EA0}" id="{9C716654-5849-44B1-AA4B-E8D24CA1C937}">
    <text>1 JC HRM OK</text>
  </threadedComment>
  <threadedComment ref="M207" dT="2024-08-07T07:39:34.70" personId="{C20833D7-5DE2-4E82-B429-63A06E6D1EA0}" id="{C43E83F3-AE91-4DE5-8979-6E0BCD2025E6}">
    <text>HRM OK</text>
  </threadedComment>
  <threadedComment ref="T207" dT="2024-08-07T07:39:34.70" personId="{C20833D7-5DE2-4E82-B429-63A06E6D1EA0}" id="{1F461FBD-827E-4B79-924B-051D0AB5AEA3}">
    <text>HRM OK</text>
  </threadedComment>
  <threadedComment ref="AA207" dT="2024-08-07T07:39:34.70" personId="{C20833D7-5DE2-4E82-B429-63A06E6D1EA0}" id="{3070EE33-340C-4139-9499-80EDEF2A6125}">
    <text>HRM OK</text>
  </threadedComment>
  <threadedComment ref="AC207" dT="2024-08-23T06:06:22.49" personId="{C20833D7-5DE2-4E82-B429-63A06E6D1EA0}" id="{B76F0B7E-C79D-4F8A-BF2F-F407ABA9DCB2}">
    <text>HRM OK</text>
  </threadedComment>
  <threadedComment ref="AH207" dT="2024-08-28T11:25:48.58" personId="{1D4E5FD9-AD70-4D51-9D0D-3307C388B641}" id="{493B899E-F291-4FBF-A4F5-C2EFDE840C92}">
    <text>HRM OK</text>
  </threadedComment>
  <threadedComment ref="AJ207" dT="2024-08-28T11:25:48.58" personId="{1D4E5FD9-AD70-4D51-9D0D-3307C388B641}" id="{C993D401-0AB8-4B40-8BEC-50EE43BC39D6}">
    <text>HRM OK</text>
  </threadedComment>
  <threadedComment ref="N208" dT="2024-08-08T11:17:51.75" personId="{C20833D7-5DE2-4E82-B429-63A06E6D1EA0}" id="{1AE230B7-DA72-4AAD-B072-6612C8BCA282}">
    <text>1.50 Réc à 14:30 HRM OK</text>
  </threadedComment>
  <threadedComment ref="G209" dT="2024-07-02T09:09:15.19" personId="{C20833D7-5DE2-4E82-B429-63A06E6D1EA0}" id="{1AF1617C-7452-4C3A-8ABE-F9EE4F3CF6F7}">
    <text>15 JC HRM OK</text>
  </threadedComment>
  <threadedComment ref="AF209" dT="2024-08-26T08:11:03.54" personId="{C20833D7-5DE2-4E82-B429-63A06E6D1EA0}" id="{94AB486F-1DC1-488E-A853-7D39B2E2AE0E}">
    <text>1 DS Dépt HRM OK</text>
  </threadedComment>
  <threadedComment ref="AG209" dT="2024-08-27T13:27:58.58" personId="{1D4E5FD9-AD70-4D51-9D0D-3307C388B641}" id="{78D695EF-78D5-4BC5-8E93-3FCE5D0719F2}">
    <text>1,25 HRM OK à 08:00</text>
  </threadedComment>
  <threadedComment ref="AH209" dT="2024-08-28T06:38:05.14" personId="{C20833D7-5DE2-4E82-B429-63A06E6D1EA0}" id="{09A38DBC-6C98-44F8-B42E-BD7482129A86}">
    <text>HRM OK</text>
  </threadedComment>
  <threadedComment ref="AJ209" dT="2024-08-28T06:38:05.14" personId="{C20833D7-5DE2-4E82-B429-63A06E6D1EA0}" id="{EF9299B7-E351-4781-9DBA-F82E2F4FA9D7}">
    <text>HRM OK</text>
  </threadedComment>
  <threadedComment ref="H211" dT="2024-08-02T06:33:16.82" personId="{C20833D7-5DE2-4E82-B429-63A06E6D1EA0}" id="{D8316EBF-23BE-46DB-9FAC-FF115E816062}">
    <text>HRM OK</text>
  </threadedComment>
  <threadedComment ref="K211" dT="2024-08-02T06:33:16.82" personId="{C20833D7-5DE2-4E82-B429-63A06E6D1EA0}" id="{C676581B-737D-46C2-97D9-E01ADAB2B45B}">
    <text>HRM OK</text>
  </threadedComment>
  <threadedComment ref="M211" dT="2024-08-02T06:35:49.56" personId="{C20833D7-5DE2-4E82-B429-63A06E6D1EA0}" id="{4111EB66-3127-47FF-A9D5-B726B6AE7164}">
    <text>1 DS Dépt HRM OK</text>
  </threadedComment>
  <threadedComment ref="O211" dT="2024-08-02T06:33:16.82" personId="{C20833D7-5DE2-4E82-B429-63A06E6D1EA0}" id="{E7B6492A-652A-41DD-BD2A-360B62F721EA}">
    <text>HRM OK</text>
  </threadedComment>
  <threadedComment ref="Y211" dT="2024-08-18T11:45:06.10" personId="{1D4E5FD9-AD70-4D51-9D0D-3307C388B641}" id="{5B1A7569-9376-4F4B-BB21-AAFB5228CFB5}">
    <text>5 JC HRM OK</text>
  </threadedComment>
  <threadedComment ref="AF211" dT="2024-08-02T06:33:16.82" personId="{C20833D7-5DE2-4E82-B429-63A06E6D1EA0}" id="{1977A9A4-8C1C-4215-BD88-CCC02FC64832}">
    <text>HRM OK</text>
  </threadedComment>
  <threadedComment ref="AJ211" dT="2024-08-02T06:33:16.82" personId="{C20833D7-5DE2-4E82-B429-63A06E6D1EA0}" id="{9DC360D9-EAAB-4DBA-9E5A-5B49A0973624}">
    <text>HRM OK</text>
  </threadedComment>
  <threadedComment ref="G212" dT="2024-08-01T10:58:04.05" personId="{C20833D7-5DE2-4E82-B429-63A06E6D1EA0}" id="{6F86A83A-9008-48FE-BC40-3132DE91060A}">
    <text>1.00 Réc à 14:30 HRM OK</text>
  </threadedComment>
  <threadedComment ref="R212" dT="2024-08-18T11:03:28.53" personId="{1D4E5FD9-AD70-4D51-9D0D-3307C388B641}" id="{9F92B060-B3A7-4A3F-9343-8F7ED24EC7E2}">
    <text>2,00 HRM OK à 13:30</text>
  </threadedComment>
  <threadedComment ref="S212" dT="2024-08-18T11:05:05.47" personId="{1D4E5FD9-AD70-4D51-9D0D-3307C388B641}" id="{F352B3B2-934C-4847-AF5C-640F4C024953}">
    <text>1,00 HRM OK à 14:30</text>
  </threadedComment>
  <threadedComment ref="T212" dT="2024-08-18T11:43:22.59" personId="{1D4E5FD9-AD70-4D51-9D0D-3307C388B641}" id="{726671FC-4C5C-40EE-A529-CFC1116661FB}">
    <text>1,00 HRM OK à 14:30</text>
  </threadedComment>
  <threadedComment ref="N213" dT="2024-08-18T11:46:28.46" personId="{1D4E5FD9-AD70-4D51-9D0D-3307C388B641}" id="{C4D6F532-0BB7-4398-80DE-E6FA4E1A9F90}">
    <text>HRM OK</text>
  </threadedComment>
  <threadedComment ref="R213" dT="2024-08-18T11:46:38.37" personId="{1D4E5FD9-AD70-4D51-9D0D-3307C388B641}" id="{6368C6F8-9479-423E-8F03-23160958390E}">
    <text>HRM OK</text>
  </threadedComment>
  <threadedComment ref="Z213" dT="2024-08-20T06:32:53.49" personId="{C20833D7-5DE2-4E82-B429-63A06E6D1EA0}" id="{AFB53D51-3975-43EE-8B30-F5261DCA4D18}">
    <text>HRM OK</text>
  </threadedComment>
  <threadedComment ref="AC213" dT="2024-08-23T06:08:48.79" personId="{C20833D7-5DE2-4E82-B429-63A06E6D1EA0}" id="{21C736E9-D5CA-42B4-BF3F-8A61033B5743}">
    <text>HRM NOK</text>
  </threadedComment>
  <threadedComment ref="AI213" dT="2024-08-29T07:07:23.32" personId="{C20833D7-5DE2-4E82-B429-63A06E6D1EA0}" id="{C3514C03-6E54-485D-9879-78A86F9AE1A2}">
    <text>HRM OK</text>
  </threadedComment>
  <threadedComment ref="AJ213" dT="2024-08-29T07:08:17.16" personId="{C20833D7-5DE2-4E82-B429-63A06E6D1EA0}" id="{1BE90750-4552-4D2B-8626-DD5E806AC311}">
    <text>1 JC Motif impérieux ord fam</text>
  </threadedComment>
  <threadedComment ref="O215" dT="2024-08-09T06:56:54.88" personId="{C20833D7-5DE2-4E82-B429-63A06E6D1EA0}" id="{3C5D3DC6-494C-4C87-BC9E-407BCE291FBE}">
    <text>HRM OK</text>
  </threadedComment>
  <threadedComment ref="AC215" dT="2024-08-23T06:06:22.49" personId="{C20833D7-5DE2-4E82-B429-63A06E6D1EA0}" id="{0DBD5B28-52A8-435F-8D4C-E45F5AAE9597}">
    <text>HRM OK</text>
  </threadedComment>
  <threadedComment ref="H216" dT="2024-08-02T10:55:12.11" personId="{C20833D7-5DE2-4E82-B429-63A06E6D1EA0}" id="{2CC57BED-840B-4633-8CD0-B17AFD06849C}">
    <text>2.00 Réc à 14:30 HRM OK</text>
  </threadedComment>
  <threadedComment ref="T216" dT="2024-08-18T11:42:17.33" personId="{1D4E5FD9-AD70-4D51-9D0D-3307C388B641}" id="{BE3F8DAE-E3A0-4A92-A8D6-CD50B045BAEB}">
    <text>1,00 HRM OK à 15:30</text>
  </threadedComment>
  <threadedComment ref="H217" dT="2024-08-01T06:43:50.00" personId="{C20833D7-5DE2-4E82-B429-63A06E6D1EA0}" id="{1582D00A-FC37-4042-9EAF-7F6EA67E13A6}">
    <text>3.60 Réc + 1/2 JC HRM OK</text>
  </threadedComment>
  <threadedComment ref="K217" dT="2024-08-05T06:58:58.67" personId="{C20833D7-5DE2-4E82-B429-63A06E6D1EA0}" id="{31607960-FA7B-4136-AE68-2732B9E4DC1A}">
    <text>3 PVE HRM OK</text>
  </threadedComment>
  <threadedComment ref="N217" dT="2024-07-03T06:25:50.64" personId="{C20833D7-5DE2-4E82-B429-63A06E6D1EA0}" id="{6C058373-0B46-4CC1-ADEA-AD1889236C10}">
    <text>15 JC HRM OK</text>
  </threadedComment>
  <threadedComment ref="K219" dT="2024-08-05T07:01:08.02" personId="{C20833D7-5DE2-4E82-B429-63A06E6D1EA0}" id="{F053AC98-F9FE-4C26-8F23-8FA549C6006D}">
    <text>1 JC HRM OK</text>
  </threadedComment>
  <threadedComment ref="N219" dT="2024-08-08T06:41:47.48" personId="{C20833D7-5DE2-4E82-B429-63A06E6D1EA0}" id="{57F3A392-9CDC-4115-AA21-B6376C1F6F90}">
    <text>1.00 Réc à 09:30 HRM OK</text>
  </threadedComment>
  <threadedComment ref="R219" dT="2024-07-05T06:16:11.18" personId="{C20833D7-5DE2-4E82-B429-63A06E6D1EA0}" id="{38EA915A-5005-4191-82C2-F810F7735B06}">
    <text>3 JC HRM OK</text>
  </threadedComment>
  <threadedComment ref="AC219" dT="2024-08-23T11:12:40.84" personId="{1D4E5FD9-AD70-4D51-9D0D-3307C388B641}" id="{92B54B91-140B-4CB3-859E-F7799E4D4459}">
    <text>HRM OK</text>
  </threadedComment>
  <threadedComment ref="Y221" dT="2024-08-19T06:35:29.84" personId="{C20833D7-5DE2-4E82-B429-63A06E6D1EA0}" id="{2FE4F601-E334-4D89-B2C5-7730B6851DFB}">
    <text>2 JC HRM OK</text>
  </threadedComment>
  <threadedComment ref="K223" dT="2024-08-05T07:02:44.12" personId="{C20833D7-5DE2-4E82-B429-63A06E6D1EA0}" id="{0DDC07D5-06A2-4A3F-841F-BC6081E6BED8}">
    <text>8 JC HRM OK</text>
  </threadedComment>
  <threadedComment ref="M225" dT="2024-08-07T07:38:18.65" personId="{C20833D7-5DE2-4E82-B429-63A06E6D1EA0}" id="{7A841305-350A-4CAC-8B2F-538F4AEF1605}">
    <text>HRM OK</text>
  </threadedComment>
  <threadedComment ref="AC225" dT="2024-08-23T06:06:22.49" personId="{C20833D7-5DE2-4E82-B429-63A06E6D1EA0}" id="{80AE7A9D-0D20-447A-964E-7E24EE4CBC3E}">
    <text>HRM OK</text>
  </threadedComment>
  <threadedComment ref="H227" dT="2024-08-02T06:33:16.82" personId="{C20833D7-5DE2-4E82-B429-63A06E6D1EA0}" id="{8702498F-E40C-4064-86C5-0259659A0BAF}">
    <text>HRM OK</text>
  </threadedComment>
  <threadedComment ref="K227" dT="2024-08-02T06:29:33.87" personId="{C20833D7-5DE2-4E82-B429-63A06E6D1EA0}" id="{762D5EDD-57A1-46F4-9C02-BAA6E74E451D}">
    <text>Permis C</text>
  </threadedComment>
  <threadedComment ref="O227" dT="2024-08-09T06:56:54.88" personId="{C20833D7-5DE2-4E82-B429-63A06E6D1EA0}" id="{940A6E0D-8D56-4E1C-BD37-DFFA194CFB4F}">
    <text>HRM OK</text>
  </threadedComment>
  <threadedComment ref="T227" dT="2024-08-18T11:47:12.62" personId="{1D4E5FD9-AD70-4D51-9D0D-3307C388B641}" id="{28AE2D85-9443-4D98-9355-85929F0FECD9}">
    <text>HRM OK</text>
  </threadedComment>
  <threadedComment ref="AA227" dT="2024-08-21T06:42:46.79" personId="{C20833D7-5DE2-4E82-B429-63A06E6D1EA0}" id="{4157A247-D27A-41F5-8DB3-651590CAA3C3}">
    <text>HRM OK</text>
  </threadedComment>
  <threadedComment ref="AC227" dT="2024-08-23T06:06:22.49" personId="{C20833D7-5DE2-4E82-B429-63A06E6D1EA0}" id="{DF32076F-28E9-4A55-BEFD-220765A7BCAE}">
    <text>HRM OK</text>
  </threadedComment>
  <threadedComment ref="AG227" dT="2024-08-27T06:43:33.05" personId="{C20833D7-5DE2-4E82-B429-63A06E6D1EA0}" id="{4E981DFD-D1D5-440A-9EC0-C5638A516FAA}">
    <text>HRM OK</text>
  </threadedComment>
  <threadedComment ref="AH227" dT="2024-08-28T06:37:17.12" personId="{C20833D7-5DE2-4E82-B429-63A06E6D1EA0}" id="{0F27D503-C8E5-4043-AAA3-CBED350714E8}">
    <text>7.60 Réc HRM OK</text>
  </threadedComment>
  <threadedComment ref="AJ227" dT="2024-08-30T06:19:41.42" personId="{C20833D7-5DE2-4E82-B429-63A06E6D1EA0}" id="{F1FB515C-24FA-4A87-B97C-069DF506DFD6}">
    <text>HRM OK</text>
  </threadedComment>
  <threadedComment ref="H229" dT="2024-08-02T06:33:16.82" personId="{C20833D7-5DE2-4E82-B429-63A06E6D1EA0}" id="{A8F6DC68-9A1F-448D-890E-3C6E4835F5D3}">
    <text>HRM OK</text>
  </threadedComment>
  <threadedComment ref="K229" dT="2024-08-02T06:37:49.58" personId="{C20833D7-5DE2-4E82-B429-63A06E6D1EA0}" id="{5EB09284-8B20-4E8A-975B-134BC44D5208}">
    <text>1 JC HRM OK</text>
  </threadedComment>
  <threadedComment ref="O229" dT="2024-08-09T06:56:54.88" personId="{C20833D7-5DE2-4E82-B429-63A06E6D1EA0}" id="{2F0652D5-FEF6-49E4-A6C6-14F22C2E1245}">
    <text>HRM OK</text>
  </threadedComment>
  <threadedComment ref="R229" dT="2024-08-09T06:57:24.72" personId="{C20833D7-5DE2-4E82-B429-63A06E6D1EA0}" id="{4CAA4270-B887-46A7-B625-2C4A0C5621AA}">
    <text>8 JC HRM OK</text>
  </threadedComment>
  <threadedComment ref="AJ229" dT="2024-08-30T06:19:41.42" personId="{C20833D7-5DE2-4E82-B429-63A06E6D1EA0}" id="{51E7D0A2-1C7D-4802-8311-E4736DB6D5CA}">
    <text>HRM OK</text>
  </threadedComment>
  <threadedComment ref="R231" dT="2024-07-24T09:21:24.12" personId="{1D4E5FD9-AD70-4D51-9D0D-3307C388B641}" id="{87320997-80F6-49EC-ACD2-645D9CFAA4F0}">
    <text>22,80 HRM OK</text>
  </threadedComment>
  <threadedComment ref="AA231" dT="2024-08-21T06:42:46.79" personId="{C20833D7-5DE2-4E82-B429-63A06E6D1EA0}" id="{F40EE9C3-C0E9-41E2-AF85-2787FE24CBA2}">
    <text>HRM OK</text>
  </threadedComment>
  <threadedComment ref="AC231" dT="2024-08-23T06:06:22.49" personId="{C20833D7-5DE2-4E82-B429-63A06E6D1EA0}" id="{3B39F695-4A87-4DD9-98AC-937F4FBB8938}">
    <text>HRM OK</text>
  </threadedComment>
  <threadedComment ref="AG231" dT="2024-08-27T06:43:00.83" personId="{C20833D7-5DE2-4E82-B429-63A06E6D1EA0}" id="{53F35591-4B48-486D-9891-45298B7493DE}">
    <text>1 JC HRM OK</text>
  </threadedComment>
  <threadedComment ref="AF233" dT="2024-08-28T11:23:06.97" personId="{1D4E5FD9-AD70-4D51-9D0D-3307C388B641}" id="{E42A3733-DD1C-4D2F-AA04-B1F99F5F4B5E}">
    <text>Attendre original certificat !</text>
  </threadedComment>
  <threadedComment ref="AB235" dT="2024-07-18T10:46:28.11" personId="{1D4E5FD9-AD70-4D51-9D0D-3307C388B641}" id="{E83DA11D-93D0-48F4-8409-305EE0681153}">
    <text>AMT à 07:40</text>
  </threadedComment>
  <threadedComment ref="AC235" dT="2024-08-23T06:06:22.49" personId="{C20833D7-5DE2-4E82-B429-63A06E6D1EA0}" id="{B2C3F305-4369-494C-9D55-53CF470EFE8B}">
    <text>HRM OK</text>
  </threadedComment>
  <threadedComment ref="AG235" dT="2024-08-27T06:38:46.40" personId="{C20833D7-5DE2-4E82-B429-63A06E6D1EA0}" id="{08002615-24A2-4F80-9658-E448616B029F}">
    <text>4.50 Réc HRM OK</text>
  </threadedComment>
  <threadedComment ref="L237" dT="2024-08-06T06:45:58.50" personId="{C20833D7-5DE2-4E82-B429-63A06E6D1EA0}" id="{EF7D4E01-1E5F-4556-8A86-E5BEB7DB4CD2}">
    <text>1CS HRM OK</text>
  </threadedComment>
  <threadedComment ref="R237" dT="2024-08-18T11:49:14.24" personId="{1D4E5FD9-AD70-4D51-9D0D-3307C388B641}" id="{FA8867F6-6907-43D6-87D0-E6292B7A8548}">
    <text>3 JC HRM OK</text>
  </threadedComment>
  <threadedComment ref="Y237" dT="2024-08-19T06:34:10.51" personId="{C20833D7-5DE2-4E82-B429-63A06E6D1EA0}" id="{28679AE8-051C-4523-9453-F0678940D776}">
    <text>0.50 Réc à 07:30 HRM OK</text>
  </threadedComment>
  <threadedComment ref="Z237" dT="2024-08-20T06:32:12.72" personId="{C20833D7-5DE2-4E82-B429-63A06E6D1EA0}" id="{B0228AE0-9D37-4BEF-A96C-3292579B38BB}">
    <text>3 JC HRM OK</text>
  </threadedComment>
  <threadedComment ref="AG237" dT="2024-08-27T06:42:10.74" personId="{C20833D7-5DE2-4E82-B429-63A06E6D1EA0}" id="{6F57BE4A-F199-41D6-9A31-7A25477AC97F}">
    <text>2 JC HRM OK</text>
  </threadedComment>
  <threadedComment ref="AJ237" dT="2024-08-30T06:20:57.76" personId="{C20833D7-5DE2-4E82-B429-63A06E6D1EA0}" id="{E2C2AAD4-FFC0-4A70-AD95-FAAE6E56CEF4}">
    <text>1 JC HRM OK</text>
  </threadedComment>
  <threadedComment ref="G241" dT="2024-07-31T06:25:00.57" personId="{C20833D7-5DE2-4E82-B429-63A06E6D1EA0}" id="{399FAF80-AD32-400C-87A2-BD8779094CBD}">
    <text>HRM OK</text>
  </threadedComment>
  <threadedComment ref="K241" dT="2024-08-02T06:29:33.87" personId="{C20833D7-5DE2-4E82-B429-63A06E6D1EA0}" id="{9D40F549-A162-4867-BB2F-4D43F561210D}">
    <text>Permis C</text>
  </threadedComment>
  <threadedComment ref="Y241" dT="2024-08-19T06:34:46.08" personId="{C20833D7-5DE2-4E82-B429-63A06E6D1EA0}" id="{54F80CAB-18C2-4585-84D4-D4D2CDBADE39}">
    <text>HRM OK</text>
  </threadedComment>
  <threadedComment ref="AB241" dT="2024-08-22T11:33:32.79" personId="{1D4E5FD9-AD70-4D51-9D0D-3307C388B641}" id="{24DCEED0-8E9D-41E3-8A4E-7A90C645AF64}">
    <text>1,00 HRM OK à 11:00</text>
  </threadedComment>
  <threadedComment ref="AC241" dT="2024-08-23T06:06:22.49" personId="{C20833D7-5DE2-4E82-B429-63A06E6D1EA0}" id="{C5FA610B-0D53-489E-99FD-1F32D44560F7}">
    <text>HRM OK</text>
  </threadedComment>
  <threadedComment ref="AJ241" dT="2024-08-29T10:59:04.19" personId="{1D4E5FD9-AD70-4D51-9D0D-3307C388B641}" id="{5977EF50-0ED0-4FE2-8E82-5904B648EA88}">
    <text>HRM OK</text>
  </threadedComment>
  <threadedComment ref="T242" dT="2024-08-18T11:41:50.73" personId="{1D4E5FD9-AD70-4D51-9D0D-3307C388B641}" id="{1DFA081A-3975-49DF-AB8E-506FE7459911}">
    <text>2,50 HRM OK à 13:00</text>
  </threadedComment>
  <threadedComment ref="AB242" dT="2024-08-22T11:33:42.28" personId="{1D4E5FD9-AD70-4D51-9D0D-3307C388B641}" id="{6D1D8474-75A5-4661-A68C-2839176BD627}">
    <text>0,50 HRL OK à 15:00</text>
  </threadedComment>
  <threadedComment ref="AH242" dT="2024-08-28T11:38:19.29" personId="{1D4E5FD9-AD70-4D51-9D0D-3307C388B641}" id="{A422D474-89D5-4438-AE6F-C4985E4D37BA}">
    <text>0,50 HRM OK à 15:00</text>
  </threadedComment>
  <threadedComment ref="AI242" dT="2024-08-29T10:58:51.35" personId="{1D4E5FD9-AD70-4D51-9D0D-3307C388B641}" id="{D9CFBEFF-A30F-4668-AE60-DE81530C0A81}">
    <text>2,00 HRM OK à 13:30</text>
  </threadedComment>
  <threadedComment ref="AA243" dT="2024-08-21T06:41:55.28" personId="{C20833D7-5DE2-4E82-B429-63A06E6D1EA0}" id="{B263A723-962A-45FD-A1E1-FEDC59A12C1E}">
    <text>VS HRM NOK 
DOC NOK</text>
  </threadedComment>
  <threadedComment ref="AA243" dT="2024-08-21T11:00:52.22" personId="{1D4E5FD9-AD70-4D51-9D0D-3307C388B641}" id="{E059A160-E0E5-4FB5-A61E-5C1D5674B7E2}" parentId="{B263A723-962A-45FD-A1E1-FEDC59A12C1E}">
    <text>HRM + DOC OK</text>
  </threadedComment>
  <threadedComment ref="AC243" dT="2024-07-24T11:22:21.83" personId="{1D4E5FD9-AD70-4D51-9D0D-3307C388B641}" id="{12907332-F5A1-4A2D-B38B-FFBD26215219}">
    <text>2 JC HRM OK</text>
  </threadedComment>
  <threadedComment ref="Y244" dT="2024-08-19T10:59:29.98" personId="{1D4E5FD9-AD70-4D51-9D0D-3307C388B641}" id="{A574ED35-04D6-4FEC-85CC-04912E67BA0D}">
    <text>3,00 HRM OK à 12:30</text>
  </threadedComment>
  <threadedComment ref="AB244" dT="2024-08-22T11:33:56.43" personId="{1D4E5FD9-AD70-4D51-9D0D-3307C388B641}" id="{E9398ABC-F19A-4278-83B8-6FB02EE326B0}">
    <text>2,00 HRM OK à 13:30</text>
  </threadedComment>
  <threadedComment ref="AJ244" dT="2024-08-30T11:35:17.84" personId="{1D4E5FD9-AD70-4D51-9D0D-3307C388B641}" id="{C7BF7900-9049-4C2C-B157-03A318EBC2CE}">
    <text>3,00 HRM OK à 12:30</text>
  </threadedComment>
  <threadedComment ref="AJ245" dT="2024-08-28T11:23:06.97" personId="{1D4E5FD9-AD70-4D51-9D0D-3307C388B641}" id="{B957C75E-3EBE-4FD3-B561-32FBE0FEAED2}">
    <text>Attendre original certificat !</text>
  </threadedComment>
  <threadedComment ref="G247" dT="2024-07-29T07:13:46.88" personId="{C20833D7-5DE2-4E82-B429-63A06E6D1EA0}" id="{D39CBCF6-7A05-4676-859D-2FD64E0AC1B1}">
    <text>VS à 08:15 HRM OK
DOC OK</text>
  </threadedComment>
  <threadedComment ref="AG247" dT="2024-08-21T05:05:04.77" personId="{C20833D7-5DE2-4E82-B429-63A06E6D1EA0}" id="{91B604F6-9799-4380-B567-40DA3C21B8EF}">
    <text>VS à 10:15 HRM OK
DOC OK</text>
  </threadedComment>
  <threadedComment ref="G248" dT="2024-08-01T05:06:51.13" personId="{C20833D7-5DE2-4E82-B429-63A06E6D1EA0}" id="{4294C80A-AD8C-4990-B5B5-DF710CD532D7}">
    <text>0.50 Réc à 15:00 HRM OK</text>
  </threadedComment>
  <threadedComment ref="H248" dT="2024-08-02T05:09:17.57" personId="{C20833D7-5DE2-4E82-B429-63A06E6D1EA0}" id="{38070490-4E4A-4F5A-BC6D-45DDEFFBA627}">
    <text>1/2 JC HRM OK</text>
  </threadedComment>
  <threadedComment ref="K248" dT="2024-08-05T05:13:24.63" personId="{C20833D7-5DE2-4E82-B429-63A06E6D1EA0}" id="{C8867E2D-1B6A-421F-83A6-3D3C920B2B1A}">
    <text>0.50 Réc à 15:00 HRM OK</text>
  </threadedComment>
  <threadedComment ref="L248" dT="2024-08-06T05:12:09.15" personId="{C20833D7-5DE2-4E82-B429-63A06E6D1EA0}" id="{40A07916-7E52-4996-B992-AEBDCAD26286}">
    <text>0.50 Réc à 15:00 HRM OK</text>
  </threadedComment>
  <threadedComment ref="M248" dT="2024-08-07T05:23:52.93" personId="{C20833D7-5DE2-4E82-B429-63A06E6D1EA0}" id="{D0BCE02F-80E9-42C5-822F-47AD7ED0C80B}">
    <text>0.50 Réc à 15:00 HRM OK</text>
  </threadedComment>
  <threadedComment ref="N248" dT="2024-08-08T06:04:05.18" personId="{C20833D7-5DE2-4E82-B429-63A06E6D1EA0}" id="{E59865F1-6FFC-4BF3-A4C8-96C60EB26418}">
    <text>0.50 Réc à 15:00 HRM OK</text>
  </threadedComment>
  <threadedComment ref="O248" dT="2024-08-09T05:59:25.88" personId="{C20833D7-5DE2-4E82-B429-63A06E6D1EA0}" id="{229F7B25-1515-463B-857C-205C9E407EF8}">
    <text>1/2 JC HRM OK</text>
  </threadedComment>
  <threadedComment ref="R248" dT="2024-08-18T11:50:06.61" personId="{1D4E5FD9-AD70-4D51-9D0D-3307C388B641}" id="{A88B7D7C-9519-4448-B5EB-76ED8C5B861A}">
    <text>0,50 HRM OK à 15:00</text>
  </threadedComment>
  <threadedComment ref="S248" dT="2024-08-18T11:50:06.61" personId="{1D4E5FD9-AD70-4D51-9D0D-3307C388B641}" id="{DEB8AC77-B58E-421D-B8C9-8BD182A76AC6}">
    <text>0,50 HRM OK à 15:00</text>
  </threadedComment>
  <threadedComment ref="T248" dT="2024-08-18T11:50:06.61" personId="{1D4E5FD9-AD70-4D51-9D0D-3307C388B641}" id="{8E4E9FE1-C604-4FBE-9A8B-FCC3A363C7CB}">
    <text>0,50 HRM OK à 15:00</text>
  </threadedComment>
  <threadedComment ref="Y248" dT="2024-08-19T05:22:12.69" personId="{C20833D7-5DE2-4E82-B429-63A06E6D1EA0}" id="{4AFD4653-6F82-4042-8604-513B2830212A}">
    <text>0.50 Réc à 15:00 HRM OK</text>
  </threadedComment>
  <threadedComment ref="Z248" dT="2024-08-19T05:22:12.69" personId="{C20833D7-5DE2-4E82-B429-63A06E6D1EA0}" id="{220769FA-BC0E-4B06-923A-6B137EFCEF82}">
    <text>0.50 Réc à 15:00 HRM OK</text>
  </threadedComment>
  <threadedComment ref="AA248" dT="2024-08-19T05:22:12.69" personId="{C20833D7-5DE2-4E82-B429-63A06E6D1EA0}" id="{C208F673-E9A7-40F6-9AA6-C0C90ACA977B}">
    <text>0.50 Réc à 15:00 HRM OK</text>
  </threadedComment>
  <threadedComment ref="AB248" dT="2024-08-19T05:22:12.69" personId="{C20833D7-5DE2-4E82-B429-63A06E6D1EA0}" id="{749188DF-2158-4183-997C-5FED150F4778}">
    <text>0.50 Réc à 15:00 HRM OK</text>
  </threadedComment>
  <threadedComment ref="AC248" dT="2024-08-23T05:32:48.96" personId="{C20833D7-5DE2-4E82-B429-63A06E6D1EA0}" id="{2518EE91-B011-41D0-B291-B14E2A517B81}">
    <text>1/2 JC HRM OK</text>
  </threadedComment>
  <threadedComment ref="AF248" dT="2024-08-26T08:13:25.58" personId="{C20833D7-5DE2-4E82-B429-63A06E6D1EA0}" id="{A4431DFF-1727-4979-A67F-104B5FA96012}">
    <text>0.50 Réc HRM OK</text>
  </threadedComment>
  <threadedComment ref="AG248" dT="2024-08-27T05:06:43.84" personId="{C20833D7-5DE2-4E82-B429-63A06E6D1EA0}" id="{5FB03683-94F2-4099-A645-0B9E9FC99EF1}">
    <text>0.50 Réc à 15:00 HRM OK</text>
  </threadedComment>
  <threadedComment ref="AH248" dT="2024-08-28T05:14:27.45" personId="{C20833D7-5DE2-4E82-B429-63A06E6D1EA0}" id="{63C340E1-C3F4-4654-BFF3-218B82F7D417}">
    <text>0.50 Réc à 15:00 HRM OK</text>
  </threadedComment>
  <threadedComment ref="AI248" dT="2024-08-28T05:14:27.45" personId="{C20833D7-5DE2-4E82-B429-63A06E6D1EA0}" id="{E34EA405-86F8-4BD7-AB8A-BFD0DFA1EC7E}">
    <text>0.50 Réc à 15:00 HRM OK</text>
  </threadedComment>
  <threadedComment ref="AJ248" dT="2024-08-23T05:32:48.96" personId="{C20833D7-5DE2-4E82-B429-63A06E6D1EA0}" id="{9A20A176-5177-42B8-9479-68AA72F194EA}">
    <text>1/2 JC HRM OK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S13" dT="2024-07-22T12:42:59.42" personId="{1D4E5FD9-AD70-4D51-9D0D-3307C388B641}" id="{FFD876DF-9AC0-4F9E-A1DE-96CF89DA5F19}">
    <text>Collecte de sang (Don) Salle Ste Barbe</text>
  </threadedComment>
  <threadedComment ref="W13" dT="2024-08-28T12:17:19.98" personId="{1D4E5FD9-AD70-4D51-9D0D-3307C388B641}" id="{877EB222-51D2-4FC0-B1DF-96196B770C78}">
    <text>Marche d'entrainement à Esneux</text>
  </threadedComment>
  <threadedComment ref="AJ21" dT="2024-09-24T07:17:23.85" personId="{1D4E5FD9-AD70-4D51-9D0D-3307C388B641}" id="{42040EF1-42CD-4AAF-A3AA-DC8958F77073}">
    <text>IN Arrivée</text>
  </threadedComment>
  <threadedComment ref="I23" dT="2024-09-03T05:20:07.83" personId="{C20833D7-5DE2-4E82-B429-63A06E6D1EA0}" id="{7237E58E-0AAF-41BE-A0C7-766D6026DAFF}">
    <text>HRM OK</text>
  </threadedComment>
  <threadedComment ref="L23" dT="2024-09-03T05:20:07.83" personId="{C20833D7-5DE2-4E82-B429-63A06E6D1EA0}" id="{B83F1A3A-714B-48A7-B68E-BDCD22DA4C3E}">
    <text>HRM OK</text>
  </threadedComment>
  <threadedComment ref="P23" dT="2024-09-03T05:20:07.83" personId="{C20833D7-5DE2-4E82-B429-63A06E6D1EA0}" id="{B8B557B8-A449-4429-B65F-419B61E1337E}">
    <text>HRM OK</text>
  </threadedComment>
  <threadedComment ref="S23" dT="2024-09-03T05:20:07.83" personId="{C20833D7-5DE2-4E82-B429-63A06E6D1EA0}" id="{F019663B-B589-471D-AB88-7111B759161A}">
    <text>HRM OK</text>
  </threadedComment>
  <threadedComment ref="W23" dT="2024-09-03T05:20:07.83" personId="{C20833D7-5DE2-4E82-B429-63A06E6D1EA0}" id="{9CC98801-78A8-40B1-8842-31E95893EC5B}">
    <text>HRM OK</text>
  </threadedComment>
  <threadedComment ref="Z23" dT="2024-09-03T05:20:07.83" personId="{C20833D7-5DE2-4E82-B429-63A06E6D1EA0}" id="{0A0D175A-F024-4EAD-A04D-2CECD112A66C}">
    <text>HRM OK</text>
  </threadedComment>
  <threadedComment ref="AC23" dT="2024-09-24T05:01:08.78" personId="{1D4E5FD9-AD70-4D51-9D0D-3307C388B641}" id="{07C9E2DE-F50C-4D97-AAD3-20F7A6990236}">
    <text>7,60 HRM OK</text>
  </threadedComment>
  <threadedComment ref="AD23" dT="2024-09-03T05:20:07.83" personId="{C20833D7-5DE2-4E82-B429-63A06E6D1EA0}" id="{EC6ED3B4-4694-4D27-939F-84E7275BF7D2}">
    <text>HRM OK</text>
  </threadedComment>
  <threadedComment ref="AG23" dT="2024-09-03T05:20:07.83" personId="{C20833D7-5DE2-4E82-B429-63A06E6D1EA0}" id="{BF72252C-9D06-45EF-86B2-80BF6147742C}">
    <text>HRM OK</text>
  </threadedComment>
  <threadedComment ref="O24" dT="2024-09-10T10:52:37.88" personId="{1D4E5FD9-AD70-4D51-9D0D-3307C388B641}" id="{8B4F7CA8-F0ED-40DF-8C20-D37ABEE3A9CF}">
    <text>1/2 CC (Force Majeure) HRM OK</text>
  </threadedComment>
  <threadedComment ref="J25" dT="2024-09-04T05:15:32.15" personId="{C20833D7-5DE2-4E82-B429-63A06E6D1EA0}" id="{B8A901C8-2A78-4435-A04F-860FE652FAA3}">
    <text>HRM OK</text>
  </threadedComment>
  <threadedComment ref="Q25" dT="2024-09-04T05:15:32.15" personId="{C20833D7-5DE2-4E82-B429-63A06E6D1EA0}" id="{BE477355-33DE-43D6-BAC5-63B46A888072}">
    <text>HRM OK</text>
  </threadedComment>
  <threadedComment ref="W25" dT="2024-09-16T05:58:44.56" personId="{C20833D7-5DE2-4E82-B429-63A06E6D1EA0}" id="{7270A3C5-4331-4E82-A289-CD5DFD660880}">
    <text>Marche a essneux</text>
  </threadedComment>
  <threadedComment ref="X25" dT="2024-09-04T05:15:32.15" personId="{C20833D7-5DE2-4E82-B429-63A06E6D1EA0}" id="{86256C19-0650-4968-98D3-74307DF1D760}">
    <text>HRM OK</text>
  </threadedComment>
  <threadedComment ref="Y25" dT="2024-09-19T12:24:15.13" personId="{1D4E5FD9-AD70-4D51-9D0D-3307C388B641}" id="{B2B910D5-760B-4526-82D2-B5894AA2E01B}">
    <text>2,00 DS Fmn HRM OK à 08:30</text>
  </threadedComment>
  <threadedComment ref="AF25" dT="2024-09-19T12:24:15.13" personId="{1D4E5FD9-AD70-4D51-9D0D-3307C388B641}" id="{CAE1D52F-4025-4CE7-8421-B2521733048D}">
    <text>2,00 DS Fmn HRM OK à 08:30</text>
  </threadedComment>
  <threadedComment ref="Y26" dT="2024-09-16T05:52:58.78" personId="{C20833D7-5DE2-4E82-B429-63A06E6D1EA0}" id="{9D067E12-6A42-4709-A5E1-90319440984A}">
    <text>HRM OK</text>
  </threadedComment>
  <threadedComment ref="AC26" dT="2024-09-13T10:32:19.98" personId="{1D4E5FD9-AD70-4D51-9D0D-3307C388B641}" id="{80F2AAA2-2F62-4391-B79F-639D1D099B33}">
    <text>HRM OK</text>
  </threadedComment>
  <threadedComment ref="AE26" dT="2024-09-13T10:32:19.98" personId="{1D4E5FD9-AD70-4D51-9D0D-3307C388B641}" id="{0A102B3D-CAE1-48E3-9CA4-088AA06F782D}">
    <text>HRM OK</text>
  </threadedComment>
  <threadedComment ref="AF26" dT="2024-09-13T10:32:19.98" personId="{1D4E5FD9-AD70-4D51-9D0D-3307C388B641}" id="{5D2C2E73-3529-4B63-8E3E-352D0F3716A0}">
    <text>HRM OK</text>
  </threadedComment>
  <threadedComment ref="AJ26" dT="2024-09-13T10:32:19.98" personId="{1D4E5FD9-AD70-4D51-9D0D-3307C388B641}" id="{91559AE0-446C-48B0-8D60-88B90EC11CC0}">
    <text>HRM OK</text>
  </threadedComment>
  <threadedComment ref="H27" dT="2024-07-23T12:04:46.04" personId="{1D4E5FD9-AD70-4D51-9D0D-3307C388B641}" id="{611E7CC2-12B1-44F7-80F0-4C20BE973ABC}">
    <text>Examen Oral</text>
  </threadedComment>
  <threadedComment ref="J27" dT="2024-09-04T05:15:32.15" personId="{C20833D7-5DE2-4E82-B429-63A06E6D1EA0}" id="{5B6AD3DD-CEEF-4292-BDFA-3A971303F6FC}">
    <text>HRM OK</text>
  </threadedComment>
  <threadedComment ref="K27" dT="2024-09-04T05:15:32.15" personId="{C20833D7-5DE2-4E82-B429-63A06E6D1EA0}" id="{3DE102E9-9329-42BA-B100-1645AF2A2902}">
    <text>HRM OK</text>
  </threadedComment>
  <threadedComment ref="L27" dT="2024-09-06T08:15:47.58" personId="{C20833D7-5DE2-4E82-B429-63A06E6D1EA0}" id="{5FA52E3E-05B3-4F7F-B14C-BBBC8D643E25}">
    <text>1.50 Réc de 07:30 à 09:00 HRM OK</text>
  </threadedComment>
  <threadedComment ref="Q27" dT="2024-09-05T12:14:51.34" personId="{1D4E5FD9-AD70-4D51-9D0D-3307C388B641}" id="{F864486A-E9B6-41A9-A83C-B2B1B59E5631}">
    <text>Secouriste zone 2</text>
  </threadedComment>
  <threadedComment ref="V27" dT="2024-09-13T10:24:27.81" personId="{1D4E5FD9-AD70-4D51-9D0D-3307C388B641}" id="{82DDD413-F869-4677-8FC4-098135ACE368}">
    <text>HRM OK</text>
  </threadedComment>
  <threadedComment ref="W27" dT="2024-09-19T07:52:06.73" personId="{1D4E5FD9-AD70-4D51-9D0D-3307C388B641}" id="{E7BE982A-0F45-407B-9545-D0378186069D}">
    <text>1,50 HRM OK à 07:00</text>
  </threadedComment>
  <threadedComment ref="X27" dT="2024-09-13T10:25:33.42" personId="{1D4E5FD9-AD70-4D51-9D0D-3307C388B641}" id="{A8AB59A6-1831-4532-83A0-1A9D56612E81}">
    <text>HRM OK</text>
  </threadedComment>
  <threadedComment ref="Y27" dT="2024-09-19T07:52:54.28" personId="{1D4E5FD9-AD70-4D51-9D0D-3307C388B641}" id="{0F006FF2-1375-48F9-B1AB-5BDE5BB8F85C}">
    <text>1,67 HRM OK à 07:00</text>
  </threadedComment>
  <threadedComment ref="Z27" dT="2024-09-13T10:24:27.81" personId="{1D4E5FD9-AD70-4D51-9D0D-3307C388B641}" id="{F6E4DD24-575C-4D78-B11B-B8FF2ECBD18E}">
    <text>HRM OK</text>
  </threadedComment>
  <threadedComment ref="AC27" dT="2024-09-19T12:56:50.86" personId="{1D4E5FD9-AD70-4D51-9D0D-3307C388B641}" id="{58631E49-2F60-4C61-8CAB-D56B531BDF4F}">
    <text>Secouriste zone 2</text>
  </threadedComment>
  <threadedComment ref="AD27" dT="2024-09-13T10:28:24.08" personId="{1D4E5FD9-AD70-4D51-9D0D-3307C388B641}" id="{19D5E8EE-5A16-4AEF-8719-F400174E826B}">
    <text>Programme sport VTT à Halen</text>
  </threadedComment>
  <threadedComment ref="AE27" dT="2024-09-13T10:29:03.36" personId="{1D4E5FD9-AD70-4D51-9D0D-3307C388B641}" id="{A1D34ADA-87E3-422F-9403-56E204D6D39A}">
    <text>Fmn Matériel training Matrix à Evere</text>
  </threadedComment>
  <threadedComment ref="AF27" dT="2024-09-13T10:25:16.56" personId="{1D4E5FD9-AD70-4D51-9D0D-3307C388B641}" id="{AB5F4293-0C40-48FA-9AB3-F9869890051B}">
    <text>2,00 HRM OK à 07:00 + 0,50 HRM OK à 11:30</text>
  </threadedComment>
  <threadedComment ref="AG27" dT="2024-09-24T07:13:39.45" personId="{1D4E5FD9-AD70-4D51-9D0D-3307C388B641}" id="{AFEBD7C1-C45C-4BA3-93C8-9D8F51ACF060}">
    <text>HRM OK</text>
  </threadedComment>
  <threadedComment ref="AJ27" dT="2024-09-24T07:13:50.97" personId="{1D4E5FD9-AD70-4D51-9D0D-3307C388B641}" id="{C86BDA25-D557-4976-B306-E532526D842D}">
    <text>1,00 HRM OK à 07:00</text>
  </threadedComment>
  <threadedComment ref="J28" dT="2024-07-23T12:05:42.64" personId="{1D4E5FD9-AD70-4D51-9D0D-3307C388B641}" id="{ACD3946C-3BD6-439D-A515-E8EEC02C7BFA}">
    <text>2,10 HRM OK à 13:00</text>
  </threadedComment>
  <threadedComment ref="X28" dT="2024-09-13T10:25:04.45" personId="{1D4E5FD9-AD70-4D51-9D0D-3307C388B641}" id="{C1115BC4-9A5F-497E-A1D8-CCE6185579BF}">
    <text>2,10 HRM OK à 13:00</text>
  </threadedComment>
  <threadedComment ref="J29" dT="2024-09-03T04:52:29.08" personId="{68E4EB75-2E06-4BF2-B8CC-A06705F02815}" id="{266614BC-508A-440C-A4C3-747EF45A6F28}">
    <text>HRM OK</text>
  </threadedComment>
  <threadedComment ref="Q29" dT="2024-09-03T04:52:37.83" personId="{68E4EB75-2E06-4BF2-B8CC-A06705F02815}" id="{B36F9B69-B5A6-43A2-B578-D94D821CF0AC}">
    <text>HRM OK</text>
  </threadedComment>
  <threadedComment ref="W29" dT="2024-09-13T10:31:35.89" personId="{1D4E5FD9-AD70-4D51-9D0D-3307C388B641}" id="{98A03637-3343-46BA-B8F7-2DB7237B6F70}">
    <text>Cours HRM à Vilvoorde</text>
  </threadedComment>
  <threadedComment ref="X29" dT="2024-09-16T05:04:03.35" personId="{C20833D7-5DE2-4E82-B429-63A06E6D1EA0}" id="{63C48E34-9A80-4730-8F51-9B8B4D831CD6}">
    <text>Cours HRM a domicile</text>
  </threadedComment>
  <threadedComment ref="Y29" dT="2024-09-16T05:04:03.35" personId="{C20833D7-5DE2-4E82-B429-63A06E6D1EA0}" id="{7848CA95-CD76-4B4E-AA35-B989D05D7070}">
    <text>Cours HRM a domicile</text>
  </threadedComment>
  <threadedComment ref="Z29" dT="2024-09-16T05:04:03.35" personId="{C20833D7-5DE2-4E82-B429-63A06E6D1EA0}" id="{F282E4D3-C98F-495C-9900-B09088A61621}">
    <text>Cours HRM a domicile</text>
  </threadedComment>
  <threadedComment ref="AC29" dT="2024-09-16T05:04:03.35" personId="{C20833D7-5DE2-4E82-B429-63A06E6D1EA0}" id="{6D25D937-8015-455F-8247-FB58F70D4BEB}">
    <text>Cours HRM a domicile</text>
  </threadedComment>
  <threadedComment ref="AD29" dT="2024-09-16T05:04:03.35" personId="{C20833D7-5DE2-4E82-B429-63A06E6D1EA0}" id="{6D326B5E-B609-4973-BCE7-0878692B543E}">
    <text>Cours HRM a domicile</text>
  </threadedComment>
  <threadedComment ref="AE29" dT="2024-09-13T10:31:35.89" personId="{1D4E5FD9-AD70-4D51-9D0D-3307C388B641}" id="{FA5D95C7-4221-4667-9EF3-93234B1F3B8F}">
    <text>Cours HRM à Vilvoorde</text>
  </threadedComment>
  <threadedComment ref="L30" dT="2024-09-06T05:06:54.17" personId="{C20833D7-5DE2-4E82-B429-63A06E6D1EA0}" id="{908E09D2-BCE4-4610-A139-4109CB1A999B}">
    <text>1.00 Réc à 14:30 HRM OK</text>
  </threadedComment>
  <threadedComment ref="P30" dT="2024-09-10T07:44:54.86" personId="{C20833D7-5DE2-4E82-B429-63A06E6D1EA0}" id="{19B1346E-3FB8-4903-A9C6-835D7297AA3C}">
    <text>2.00 Réc à 13:30 HRM OK</text>
  </threadedComment>
  <threadedComment ref="S30" dT="2024-09-13T05:04:31.32" personId="{C20833D7-5DE2-4E82-B429-63A06E6D1EA0}" id="{537FD4C9-6FA1-4A60-85EB-05FE277F87D2}">
    <text>1.00 Réc à 14:30 HRM OK</text>
  </threadedComment>
  <threadedComment ref="AG30" dT="2024-09-27T06:37:42.03" personId="{C20833D7-5DE2-4E82-B429-63A06E6D1EA0}" id="{7B3A990B-A84E-403C-93CA-0F44A52607A0}">
    <text>1.00 Réc à 14:30 HRM OK</text>
  </threadedComment>
  <threadedComment ref="AE33" dT="2024-09-23T06:38:18.21" personId="{68E4EB75-2E06-4BF2-B8CC-A06705F02815}" id="{C5DB0D55-E0D6-418B-8898-288E36C28F92}">
    <text>3 PVE HRM NOK</text>
  </threadedComment>
  <threadedComment ref="AE33" dT="2024-09-25T07:10:46.67" personId="{1D4E5FD9-AD70-4D51-9D0D-3307C388B641}" id="{737C46AC-CBBD-4725-B428-45A98D359206}" parentId="{C5DB0D55-E0D6-418B-8898-288E36C28F92}">
    <text>HRM OK</text>
  </threadedComment>
  <threadedComment ref="Y34" dT="2024-09-19T11:42:08.03" personId="{1D4E5FD9-AD70-4D51-9D0D-3307C388B641}" id="{A1487F62-4EE3-42D9-849C-6A97131BBE0F}">
    <text>2,50 HRM OK à 14:00</text>
  </threadedComment>
  <threadedComment ref="Z34" dT="2024-09-20T11:39:24.58" personId="{1D4E5FD9-AD70-4D51-9D0D-3307C388B641}" id="{EC661297-8C26-4BC4-8ED3-902E17452250}">
    <text>2,50 HRM OK à 14:00</text>
  </threadedComment>
  <threadedComment ref="S35" dT="2024-09-13T07:36:37.14" personId="{C20833D7-5DE2-4E82-B429-63A06E6D1EA0}" id="{FBB4D21A-0A09-4F62-81BC-038628997B6C}">
    <text>HRM OK</text>
  </threadedComment>
  <threadedComment ref="Y35" dT="2024-09-19T06:43:27.71" personId="{1D4E5FD9-AD70-4D51-9D0D-3307C388B641}" id="{0FD4AAC1-980A-4195-9CB8-B9F3C0A35269}">
    <text>1 JC HRM OK</text>
  </threadedComment>
  <threadedComment ref="Z35" dT="2024-09-19T06:43:57.93" personId="{1D4E5FD9-AD70-4D51-9D0D-3307C388B641}" id="{41A1256B-0FE7-41EB-A197-40DE925A36F1}">
    <text>HRM OK</text>
  </threadedComment>
  <threadedComment ref="AG35" dT="2024-09-27T06:39:14.86" personId="{C20833D7-5DE2-4E82-B429-63A06E6D1EA0}" id="{B2AAA69D-64ED-4F7A-AD4D-B67545570798}">
    <text>HRM OK</text>
  </threadedComment>
  <threadedComment ref="AJ36" dT="2024-09-30T06:35:50.93" personId="{C20833D7-5DE2-4E82-B429-63A06E6D1EA0}" id="{1701BA95-DFCD-4BAF-9161-7EB2F48A6765}">
    <text>3.00 Réc HRM NOK</text>
  </threadedComment>
  <threadedComment ref="H37" dT="2024-07-15T06:24:23.09" personId="{C20833D7-5DE2-4E82-B429-63A06E6D1EA0}" id="{F8252435-3ECE-4E4D-A4AC-9F498F09942F}">
    <text>15 JC HRM OK</text>
  </threadedComment>
  <threadedComment ref="AE37" dT="2024-09-25T07:13:24.30" personId="{1D4E5FD9-AD70-4D51-9D0D-3307C388B641}" id="{ADAF2D60-84EF-4922-8064-1D5D6497150C}">
    <text>HRM OK</text>
  </threadedComment>
  <threadedComment ref="L39" dT="2024-09-06T06:37:29.78" personId="{C20833D7-5DE2-4E82-B429-63A06E6D1EA0}" id="{16269171-682C-4C08-9048-8FFD5F4633FD}">
    <text>7.60 Réc HRM OK</text>
  </threadedComment>
  <threadedComment ref="AJ39" dT="2024-09-30T12:07:57.56" personId="{1D4E5FD9-AD70-4D51-9D0D-3307C388B641}" id="{80474FCA-DE28-4B19-A85B-E0442818CFF3}">
    <text>HRM OK</text>
  </threadedComment>
  <threadedComment ref="J41" dT="2024-09-04T06:53:34.08" personId="{C20833D7-5DE2-4E82-B429-63A06E6D1EA0}" id="{E9EA0779-50E3-41AB-B35D-BE04F114FBE8}">
    <text>1 JC HRM Ok</text>
  </threadedComment>
  <threadedComment ref="R41" dT="2024-09-09T11:12:12.97" personId="{C20833D7-5DE2-4E82-B429-63A06E6D1EA0}" id="{8126E470-8B76-46CB-A8C7-B04126A1194C}">
    <text>1 PVE HRM OK</text>
  </threadedComment>
  <threadedComment ref="V41" dT="2024-09-13T11:25:15.98" personId="{1D4E5FD9-AD70-4D51-9D0D-3307C388B641}" id="{65178F59-515A-47D1-BEFD-CEC8AC1033E4}">
    <text>1 JC HRM OK</text>
  </threadedComment>
  <threadedComment ref="X41" dT="2024-09-11T12:04:41.33" personId="{1D4E5FD9-AD70-4D51-9D0D-3307C388B641}" id="{8F93B5E4-CDBE-4587-997D-CF366FE73D47}">
    <text>1 PVE HRM OK</text>
  </threadedComment>
  <threadedComment ref="AE41" dT="2024-09-25T07:09:14.33" personId="{1D4E5FD9-AD70-4D51-9D0D-3307C388B641}" id="{5375A8E1-611B-4333-9EB7-8DFF9C0FFC9F}">
    <text>1 JC HRM OK</text>
  </threadedComment>
  <threadedComment ref="AG41" dT="2024-09-25T07:09:14.33" personId="{1D4E5FD9-AD70-4D51-9D0D-3307C388B641}" id="{BF47D231-2731-4236-9746-16A39B18889B}">
    <text>1 JC HRM OK</text>
  </threadedComment>
  <threadedComment ref="K42" dT="2024-09-05T07:26:46.20" personId="{C20833D7-5DE2-4E82-B429-63A06E6D1EA0}" id="{663F55B6-DF94-41C3-B02A-FCD71DB53DCE}">
    <text>3.00 DS FLEX HRM OK</text>
  </threadedComment>
  <threadedComment ref="L42" dT="2024-09-06T10:56:11.07" personId="{1D4E5FD9-AD70-4D51-9D0D-3307C388B641}" id="{65519BD0-C118-4C89-AFB4-CB1E430D52E2}">
    <text>2,00 FLEX HRM OK à 13:30</text>
  </threadedComment>
  <threadedComment ref="O42" dT="2024-09-09T06:05:49.83" personId="{C20833D7-5DE2-4E82-B429-63A06E6D1EA0}" id="{1F4C3CE5-1A39-4F99-86A0-B033A1458F3C}">
    <text>1/2 PVE HRM OK</text>
  </threadedComment>
  <threadedComment ref="P42" dT="2024-09-09T11:11:57.26" personId="{C20833D7-5DE2-4E82-B429-63A06E6D1EA0}" id="{1EBD681E-28E4-4F71-B0AE-9C0D4556A0B1}">
    <text>1/2 PVE HRM OK</text>
  </threadedComment>
  <threadedComment ref="Q42" dT="2024-09-11T06:36:23.05" personId="{C20833D7-5DE2-4E82-B429-63A06E6D1EA0}" id="{49107962-D286-4962-AB3A-19D45048228E}">
    <text>1.00 Réc à 14:30 HRM OK</text>
  </threadedComment>
  <threadedComment ref="AD42" dT="2024-09-24T11:28:08.30" personId="{1D4E5FD9-AD70-4D51-9D0D-3307C388B641}" id="{4E334B30-6541-4768-A5DA-C11F79EFEA11}">
    <text>1,50 HRM OK à 14:00</text>
  </threadedComment>
  <threadedComment ref="I43" dT="2024-08-05T09:24:29.27" personId="{C20833D7-5DE2-4E82-B429-63A06E6D1EA0}" id="{AE290AF5-DE4A-4985-B00D-92C9C7C0A786}">
    <text>2 FDC HRM OK</text>
  </threadedComment>
  <threadedComment ref="K43" dT="2024-08-05T09:24:50.99" personId="{C20833D7-5DE2-4E82-B429-63A06E6D1EA0}" id="{A69A1483-E940-4EFF-A7C5-D19EFF867B7D}">
    <text>0.50 JC HRM OK</text>
  </threadedComment>
  <threadedComment ref="P43" dT="2024-08-05T09:24:29.27" personId="{C20833D7-5DE2-4E82-B429-63A06E6D1EA0}" id="{FE6714A0-7DB7-434B-AFC3-916B61ABB329}">
    <text>2 FDC HRM OK</text>
  </threadedComment>
  <threadedComment ref="R43" dT="2024-08-05T09:24:50.99" personId="{C20833D7-5DE2-4E82-B429-63A06E6D1EA0}" id="{C9996EA4-CC5F-4A24-8AA2-F45B84E8719C}">
    <text>0.50 JC HRM OK</text>
  </threadedComment>
  <threadedComment ref="W43" dT="2024-08-05T09:24:29.27" personId="{C20833D7-5DE2-4E82-B429-63A06E6D1EA0}" id="{E339A277-C038-4241-BD8D-E665709F6127}">
    <text>2 FDC HRM OK</text>
  </threadedComment>
  <threadedComment ref="Y43" dT="2024-08-05T09:24:50.99" personId="{C20833D7-5DE2-4E82-B429-63A06E6D1EA0}" id="{F8B76E5B-FC07-4BD2-BB9F-52A4A1F3C705}">
    <text>0.50 JC HRM OK</text>
  </threadedComment>
  <threadedComment ref="AD43" dT="2024-08-05T09:24:29.27" personId="{C20833D7-5DE2-4E82-B429-63A06E6D1EA0}" id="{AA31932C-A702-42F8-9E1F-FA868EA19289}">
    <text>2 FDC HRM OK</text>
  </threadedComment>
  <threadedComment ref="AF43" dT="2024-08-05T09:24:50.99" personId="{C20833D7-5DE2-4E82-B429-63A06E6D1EA0}" id="{7574F2A7-B581-4FAB-9AFB-663458680491}">
    <text>0.50 JC HRM OK</text>
  </threadedComment>
  <threadedComment ref="J45" dT="2024-09-03T13:09:40.46" personId="{1D4E5FD9-AD70-4D51-9D0D-3307C388B641}" id="{930AC0EF-4DD8-4958-A92B-63D94D096C90}">
    <text>REPRISE EN FORCE</text>
  </threadedComment>
  <threadedComment ref="P45" dT="2024-08-18T10:03:33.22" personId="{1D4E5FD9-AD70-4D51-9D0D-3307C388B641}" id="{158D0804-8386-42C1-841F-20FF1119BB1C}">
    <text>2 J Epargne HRM OK</text>
  </threadedComment>
  <threadedComment ref="R45" dT="2024-08-18T10:03:43.50" personId="{1D4E5FD9-AD70-4D51-9D0D-3307C388B641}" id="{B9F5472E-A609-4FCC-9210-0CC221274A8D}">
    <text>1/2 DS Dept HRM OK</text>
  </threadedComment>
  <threadedComment ref="AC45" dT="2024-09-18T06:41:29.01" personId="{1D4E5FD9-AD70-4D51-9D0D-3307C388B641}" id="{FC9C26C7-7EF5-4240-A6AF-B9E19CE8BC48}">
    <text>REPRISE EN FORCE</text>
  </threadedComment>
  <threadedComment ref="H47" dT="2024-08-29T08:13:02.36" personId="{C20833D7-5DE2-4E82-B429-63A06E6D1EA0}" id="{2EEA4C0F-08FE-46F1-A67B-35BDCCEDCD37}">
    <text>5  JC HRM OK</text>
  </threadedComment>
  <threadedComment ref="P47" dT="2024-09-10T06:50:30.52" personId="{C20833D7-5DE2-4E82-B429-63A06E6D1EA0}" id="{9DB69D9A-124F-4D91-B19F-C5BBFF6BA9D8}">
    <text>1.00 Réc à 07:00 HRM NOK</text>
  </threadedComment>
  <threadedComment ref="P47" dT="2024-09-11T12:09:17.06" personId="{1D4E5FD9-AD70-4D51-9D0D-3307C388B641}" id="{6DC4F238-07AC-4B81-84C5-B8A4C7B2B2FE}" parentId="{9DB69D9A-124F-4D91-B19F-C5BBFF6BA9D8}">
    <text>HRM OK</text>
  </threadedComment>
  <threadedComment ref="Q47" dT="2024-09-11T12:09:48.69" personId="{1D4E5FD9-AD70-4D51-9D0D-3307C388B641}" id="{07E188E5-A9E8-415C-8CC2-FAEB54091DEF}">
    <text>1 J CC HRM + DOC HRM OK</text>
  </threadedComment>
  <threadedComment ref="S47" dT="2024-09-13T07:36:37.14" personId="{C20833D7-5DE2-4E82-B429-63A06E6D1EA0}" id="{444D5733-6C5B-4CE0-8161-8655F5D2677E}">
    <text>HRM OK</text>
  </threadedComment>
  <threadedComment ref="Z47" dT="2024-09-25T07:13:24.30" personId="{1D4E5FD9-AD70-4D51-9D0D-3307C388B641}" id="{622C56B2-DC89-4F58-A955-CC90204CDE9E}">
    <text>HRM OK</text>
  </threadedComment>
  <threadedComment ref="AC47" dT="2024-09-25T07:13:24.30" personId="{1D4E5FD9-AD70-4D51-9D0D-3307C388B641}" id="{36CBB1BE-5B48-4788-BD22-C4B287CD55CE}">
    <text>HRM OK</text>
  </threadedComment>
  <threadedComment ref="AG47" dT="2024-09-25T07:13:24.30" personId="{1D4E5FD9-AD70-4D51-9D0D-3307C388B641}" id="{2F9F820E-1690-4D5A-901D-A9F4E46E75F2}">
    <text>HRM OK</text>
  </threadedComment>
  <threadedComment ref="H49" dT="2024-08-19T06:52:57.61" personId="{C20833D7-5DE2-4E82-B429-63A06E6D1EA0}" id="{ABE59386-08BB-4601-BF50-13E2F48DBF0F}">
    <text>1.50 Réc à 07:00 HRM OK</text>
  </threadedComment>
  <threadedComment ref="I49" dT="2024-09-03T06:42:12.51" personId="{C20833D7-5DE2-4E82-B429-63A06E6D1EA0}" id="{03264815-4468-498B-9FF8-71532B3B425F}">
    <text>3.75 Réc à 07:00 HRM Ok</text>
  </threadedComment>
  <threadedComment ref="R49" dT="2024-09-11T12:02:25.37" personId="{1D4E5FD9-AD70-4D51-9D0D-3307C388B641}" id="{639EEB60-E1CB-4E87-AD94-665A284488D5}">
    <text>1 CS HRM OK</text>
  </threadedComment>
  <threadedComment ref="S49" dT="2024-09-03T12:16:24.84" personId="{1D4E5FD9-AD70-4D51-9D0D-3307C388B641}" id="{0F09D850-5F6D-4FD0-997A-DD94EE9BAC6D}">
    <text>DS HRM OK + DOC OK</text>
  </threadedComment>
  <threadedComment ref="W49" dT="2024-09-17T06:41:55.29" personId="{1D4E5FD9-AD70-4D51-9D0D-3307C388B641}" id="{DB201FE4-8FB5-41E7-971B-14B2B9AF12EC}">
    <text>1 JC HRM OK</text>
  </threadedComment>
  <threadedComment ref="AC49" dT="2024-09-11T12:02:25.37" personId="{1D4E5FD9-AD70-4D51-9D0D-3307C388B641}" id="{1CA0C0D4-1725-4137-A284-7FB4DDE0C747}">
    <text>HRM OK</text>
  </threadedComment>
  <threadedComment ref="AD49" dT="2024-09-20T11:42:12.76" personId="{1D4E5FD9-AD70-4D51-9D0D-3307C388B641}" id="{8E5F187E-FF2F-482E-9962-526CBB9C8284}">
    <text>3,75 HRM OK à 07:00</text>
  </threadedComment>
  <threadedComment ref="AE49" dT="2024-09-20T11:43:06.38" personId="{1D4E5FD9-AD70-4D51-9D0D-3307C388B641}" id="{C09BB709-723A-447E-902B-51B8048C194D}">
    <text>VS Dept 10:00</text>
  </threadedComment>
  <threadedComment ref="AF49" dT="2024-09-11T12:02:25.37" personId="{1D4E5FD9-AD70-4D51-9D0D-3307C388B641}" id="{E950CEA8-9F1F-46A3-8659-492E9B1F6AF6}">
    <text>HRM OK</text>
  </threadedComment>
  <threadedComment ref="AJ49" dT="2024-09-11T12:02:25.37" personId="{1D4E5FD9-AD70-4D51-9D0D-3307C388B641}" id="{41219CE3-3120-48B2-BAAB-7FDFE9F450A3}">
    <text>HRM OK</text>
  </threadedComment>
  <threadedComment ref="O50" dT="2024-09-09T11:13:11.59" personId="{C20833D7-5DE2-4E82-B429-63A06E6D1EA0}" id="{318BE579-7707-44D1-BFA0-802598DFCAB8}">
    <text>0.50 Réc à 15:00 HRM OK</text>
  </threadedComment>
  <threadedComment ref="V50" dT="2024-09-16T11:42:56.12" personId="{1D4E5FD9-AD70-4D51-9D0D-3307C388B641}" id="{AF3ACC43-575C-4CFD-B596-A53B965221ED}">
    <text>1/2 JC HRM OK</text>
  </threadedComment>
  <threadedComment ref="AE50" dT="2024-09-25T11:58:02.21" personId="{1D4E5FD9-AD70-4D51-9D0D-3307C388B641}" id="{608AD875-6FD1-4CFE-8ABA-35250F620DE9}">
    <text>3,00 HRM OK à 12:30</text>
  </threadedComment>
  <threadedComment ref="J51" dT="2024-09-04T06:54:24.16" personId="{C20833D7-5DE2-4E82-B429-63A06E6D1EA0}" id="{5C4F8CC3-6EE3-4DE4-A955-FD44F482EF7B}">
    <text>HRM OK</text>
  </threadedComment>
  <threadedComment ref="Q51" dT="2024-09-11T06:35:13.98" personId="{C20833D7-5DE2-4E82-B429-63A06E6D1EA0}" id="{D54E1E46-0D2D-4B7C-86B0-29BE43675DDF}">
    <text>HRM OK</text>
  </threadedComment>
  <threadedComment ref="X51" dT="2024-09-25T07:13:24.30" personId="{1D4E5FD9-AD70-4D51-9D0D-3307C388B641}" id="{AF1EC9E0-7D35-4F6F-AEC0-C6D90CC744E9}">
    <text>HRM OK</text>
  </threadedComment>
  <threadedComment ref="Y51" dT="2024-09-19T06:43:27.71" personId="{1D4E5FD9-AD70-4D51-9D0D-3307C388B641}" id="{7AE5BC45-1588-45F2-ACA5-219CC97D419B}">
    <text>1 JC HRM OK</text>
  </threadedComment>
  <threadedComment ref="AE51" dT="2024-09-25T07:13:24.30" personId="{1D4E5FD9-AD70-4D51-9D0D-3307C388B641}" id="{9897FC45-02B4-4EF2-8ECC-0BFE6C8384C1}">
    <text>HRM OK</text>
  </threadedComment>
  <threadedComment ref="S52" dT="2024-09-13T11:26:49.91" personId="{1D4E5FD9-AD70-4D51-9D0D-3307C388B641}" id="{0B3F32AE-D8B4-4C6A-BE88-5CD3FEF4027E}">
    <text>1/2 JC HRM OK</text>
  </threadedComment>
  <threadedComment ref="H53" dT="2024-09-02T06:57:28.57" personId="{C20833D7-5DE2-4E82-B429-63A06E6D1EA0}" id="{450D26B2-8207-441B-96EF-C054BB06BBCC}">
    <text>9 JC HRM OK</text>
  </threadedComment>
  <threadedComment ref="S53" dT="2024-09-02T06:57:58.75" personId="{C20833D7-5DE2-4E82-B429-63A06E6D1EA0}" id="{E2BD378F-28AD-4F1C-9738-33A5155A7DEA}">
    <text>11 FDC HRM OK</text>
  </threadedComment>
  <threadedComment ref="AF55" dT="2024-09-26T11:22:06.21" personId="{C20833D7-5DE2-4E82-B429-63A06E6D1EA0}" id="{4743849A-C8F5-40D3-BCC6-AB9230AB5623}">
    <text>Vaccin AMAY + RFT Garde Palais Royal</text>
  </threadedComment>
  <threadedComment ref="X56" dT="2024-09-18T11:18:23.29" personId="{1D4E5FD9-AD70-4D51-9D0D-3307C388B641}" id="{60E4A181-E12A-4A60-93F9-0BB4BE8B0DFB}">
    <text>3,00 HRM OK à 12:30</text>
  </threadedComment>
  <threadedComment ref="P57" dT="2024-09-10T06:48:58.44" personId="{C20833D7-5DE2-4E82-B429-63A06E6D1EA0}" id="{879F602A-E103-4D96-AC00-BFE82526DC48}">
    <text>HRM OK</text>
  </threadedComment>
  <threadedComment ref="S57" dT="2024-09-13T07:36:37.14" personId="{C20833D7-5DE2-4E82-B429-63A06E6D1EA0}" id="{7D35924C-6517-4F9E-9CB5-FC6433B1616E}">
    <text>HRM OK</text>
  </threadedComment>
  <threadedComment ref="X57" dT="2024-09-20T07:43:44.06" personId="{1D4E5FD9-AD70-4D51-9D0D-3307C388B641}" id="{D722557F-C4D1-4692-B679-532E98051739}">
    <text>HRM OK</text>
  </threadedComment>
  <threadedComment ref="Z57" dT="2024-09-20T07:43:44.06" personId="{1D4E5FD9-AD70-4D51-9D0D-3307C388B641}" id="{9F09A082-67EF-40B6-84A8-CB2854C7E8A6}">
    <text>HRM OK</text>
  </threadedComment>
  <threadedComment ref="AC57" dT="2024-09-25T07:15:34.80" personId="{1D4E5FD9-AD70-4D51-9D0D-3307C388B641}" id="{20C9F95A-8CDD-44F9-A45C-A32F6B7F44F1}">
    <text>HRM OK</text>
  </threadedComment>
  <threadedComment ref="AF57" dT="2024-09-26T06:55:14.14" personId="{C20833D7-5DE2-4E82-B429-63A06E6D1EA0}" id="{6135C15E-4454-49CF-B637-369C2AAFB96D}">
    <text>HRM OK</text>
  </threadedComment>
  <threadedComment ref="AJ57" dT="2024-09-30T06:36:46.91" personId="{C20833D7-5DE2-4E82-B429-63A06E6D1EA0}" id="{62B2964C-FEA5-4E94-863A-A6F7D514D9EF}">
    <text>1 JC HRM OK</text>
  </threadedComment>
  <threadedComment ref="J59" dT="2024-09-03T06:44:16.92" personId="{C20833D7-5DE2-4E82-B429-63A06E6D1EA0}" id="{7A3D9710-471D-4FC0-A7DD-D39A7BF7F72B}">
    <text>1 PVE HRM NOK</text>
  </threadedComment>
  <threadedComment ref="J59" dT="2024-09-03T11:09:38.35" personId="{1D4E5FD9-AD70-4D51-9D0D-3307C388B641}" id="{343DE1C0-8F68-4D0F-AC05-F41C46AB31D2}" parentId="{7A3D9710-471D-4FC0-A7DD-D39A7BF7F72B}">
    <text>HRM OK</text>
  </threadedComment>
  <threadedComment ref="L59" dT="2024-09-06T06:44:49.69" personId="{C20833D7-5DE2-4E82-B429-63A06E6D1EA0}" id="{CA15159C-F858-498A-AFBC-FA43F288C5EA}">
    <text>0.75 Réc à 07:00 HRM NOK</text>
  </threadedComment>
  <threadedComment ref="L59" dT="2024-09-06T10:59:16.64" personId="{1D4E5FD9-AD70-4D51-9D0D-3307C388B641}" id="{C18A602D-4056-4B09-8D08-E9DAF87E70CE}" parentId="{CA15159C-F858-498A-AFBC-FA43F288C5EA}">
    <text>HRM OK</text>
  </threadedComment>
  <threadedComment ref="Z59" dT="2024-09-20T07:40:34.01" personId="{1D4E5FD9-AD70-4D51-9D0D-3307C388B641}" id="{9795530F-7CE2-4A64-B0FB-A25BF8F20F6D}">
    <text>1,33 HRM OK à 07:000,67 HR</text>
  </threadedComment>
  <threadedComment ref="AG59" dT="2024-09-24T05:37:15.26" personId="{1D4E5FD9-AD70-4D51-9D0D-3307C388B641}" id="{45C8AA07-2E21-4E40-852B-E71D17DD8BC2}">
    <text>HRM OK</text>
  </threadedComment>
  <threadedComment ref="AJ59" dT="2024-09-26T06:57:15.02" personId="{C20833D7-5DE2-4E82-B429-63A06E6D1EA0}" id="{B6D4BBC7-5470-4945-87FF-53D1D02281CB}">
    <text>1 PVE HRM OK</text>
  </threadedComment>
  <threadedComment ref="I60" dT="2024-09-03T11:10:01.72" personId="{1D4E5FD9-AD70-4D51-9D0D-3307C388B641}" id="{3E486548-9B70-42BA-B4A6-6E323A118D72}">
    <text>0,75 HRM OK à 14:45</text>
  </threadedComment>
  <threadedComment ref="K60" dT="2024-09-05T11:16:24.08" personId="{1D4E5FD9-AD70-4D51-9D0D-3307C388B641}" id="{0B7B9C5A-8C3D-4733-81D9-35A008DEE72A}">
    <text>0,67 HRM OK à 14:50</text>
  </threadedComment>
  <threadedComment ref="L60" dT="2024-09-06T06:45:18.10" personId="{C20833D7-5DE2-4E82-B429-63A06E6D1EA0}" id="{E017EADA-7005-4DE8-B8F8-43B66360A96D}">
    <text>1.00 Réc à 14:30 HRM NOK</text>
  </threadedComment>
  <threadedComment ref="L60" dT="2024-09-06T10:59:24.94" personId="{1D4E5FD9-AD70-4D51-9D0D-3307C388B641}" id="{E490506E-52CD-4CAD-A01D-1EB9ABFCCAAD}" parentId="{E017EADA-7005-4DE8-B8F8-43B66360A96D}">
    <text>HRM OK</text>
  </threadedComment>
  <threadedComment ref="P60" dT="2024-09-10T11:00:03.90" personId="{1D4E5FD9-AD70-4D51-9D0D-3307C388B641}" id="{CFF09E8F-4090-4689-B3CD-3933784B85E4}">
    <text>0,67 HRM OK à 14:50</text>
  </threadedComment>
  <threadedComment ref="Q60" dT="2024-09-11T06:37:49.34" personId="{C20833D7-5DE2-4E82-B429-63A06E6D1EA0}" id="{A6637E94-1783-4B94-9EBB-45DFA00ECCDF}">
    <text>1/2 PVE HRM OK</text>
  </threadedComment>
  <threadedComment ref="R60" dT="2024-09-12T11:19:09.85" personId="{1D4E5FD9-AD70-4D51-9D0D-3307C388B641}" id="{FF86F2AC-75EB-42BA-BF54-3F84B1DCD703}">
    <text>0,67 HRM OK à 14:50</text>
  </threadedComment>
  <threadedComment ref="V60" dT="2024-09-19T11:42:59.14" personId="{1D4E5FD9-AD70-4D51-9D0D-3307C388B641}" id="{570D2B84-37EE-4F98-9E97-0D3E73B1A627}">
    <text>0,67 HRM OK à 14:50</text>
  </threadedComment>
  <threadedComment ref="Y60" dT="2024-09-19T11:41:41.63" personId="{1D4E5FD9-AD70-4D51-9D0D-3307C388B641}" id="{AE0D8178-12D5-4D06-9E71-514D61C888E8}">
    <text>0,67 HRM OK à 14:50</text>
  </threadedComment>
  <threadedComment ref="Z60" dT="2024-09-20T07:40:46.27" personId="{1D4E5FD9-AD70-4D51-9D0D-3307C388B641}" id="{6B370AFB-EBBE-4923-A137-85F5DBE4FC29}">
    <text>0,67 HRM OK à 14:50</text>
  </threadedComment>
  <threadedComment ref="AC60" dT="2024-09-24T05:36:51.51" personId="{1D4E5FD9-AD70-4D51-9D0D-3307C388B641}" id="{536FEA97-5CD7-4CF3-9552-CF8AF31FC301}">
    <text>0,67 HRM OK à 14:50</text>
  </threadedComment>
  <threadedComment ref="AF60" dT="2024-09-26T06:56:42.39" personId="{C20833D7-5DE2-4E82-B429-63A06E6D1EA0}" id="{02A1A8A3-B078-4438-8865-D03072533C69}">
    <text>1/2 PVE HRM OK</text>
  </threadedComment>
  <threadedComment ref="H61" dT="2024-09-02T07:00:06.17" personId="{C20833D7-5DE2-4E82-B429-63A06E6D1EA0}" id="{BBE94D12-4077-4BD7-91F3-2F2482D4FCC3}">
    <text>1 JC HRM NOK</text>
  </threadedComment>
  <threadedComment ref="H61" dT="2024-09-04T09:43:05.00" personId="{1D4E5FD9-AD70-4D51-9D0D-3307C388B641}" id="{5B72BCDF-2ED0-4986-90AA-A9C29A50A2A2}" parentId="{BBE94D12-4077-4BD7-91F3-2F2482D4FCC3}">
    <text>HRM OK</text>
  </threadedComment>
  <threadedComment ref="J61" dT="2024-09-03T06:46:02.10" personId="{C20833D7-5DE2-4E82-B429-63A06E6D1EA0}" id="{6B2D2315-C6AA-49FB-903E-33267CE250A2}">
    <text>1 CS HRM OK</text>
  </threadedComment>
  <threadedComment ref="L61" dT="2024-09-06T06:38:58.84" personId="{C20833D7-5DE2-4E82-B429-63A06E6D1EA0}" id="{1012672F-9634-476F-9F27-9AE235764A67}">
    <text>1 JC HRM NOK</text>
  </threadedComment>
  <threadedComment ref="L61" dT="2024-09-11T12:35:34.70" personId="{1D4E5FD9-AD70-4D51-9D0D-3307C388B641}" id="{B97167A1-F169-41B8-A214-DC46CD78E46B}" parentId="{1012672F-9634-476F-9F27-9AE235764A67}">
    <text>FC HRM OK</text>
  </threadedComment>
  <threadedComment ref="R61" dT="2024-09-12T11:20:51.04" personId="{1D4E5FD9-AD70-4D51-9D0D-3307C388B641}" id="{B4C76C75-38E4-4AEC-80F5-8C1784BE2576}">
    <text>2 FC HRM OK</text>
  </threadedComment>
  <threadedComment ref="AC61" dT="2024-09-11T12:02:25.37" personId="{1D4E5FD9-AD70-4D51-9D0D-3307C388B641}" id="{EDA780A4-422D-4FE0-833B-95B16EFA44D0}">
    <text>1 CS HRM OK</text>
  </threadedComment>
  <threadedComment ref="AG61" dT="2024-09-30T12:10:22.86" personId="{1D4E5FD9-AD70-4D51-9D0D-3307C388B641}" id="{14AD4A16-6011-4075-899E-5B0C86340ED3}">
    <text>2 FC HRM OK</text>
  </threadedComment>
  <threadedComment ref="Z62" dT="2024-09-20T07:34:25.28" personId="{1D4E5FD9-AD70-4D51-9D0D-3307C388B641}" id="{ACD9723F-7211-4CD4-B012-1CC4517BC668}">
    <text>3,00 HRM OK à 12:30</text>
  </threadedComment>
  <threadedComment ref="L63" dT="2024-09-06T06:39:47.63" personId="{C20833D7-5DE2-4E82-B429-63A06E6D1EA0}" id="{0596D0F0-007C-48C5-8976-0B95FD066BFC}">
    <text>HRM OK</text>
  </threadedComment>
  <threadedComment ref="O63" dT="2024-09-06T06:39:47.63" personId="{C20833D7-5DE2-4E82-B429-63A06E6D1EA0}" id="{44EE5010-E52A-490B-962F-D4A3554E728A}">
    <text>HRM OK</text>
  </threadedComment>
  <threadedComment ref="V63" dT="2024-09-13T11:28:10.74" personId="{1D4E5FD9-AD70-4D51-9D0D-3307C388B641}" id="{B63E24F1-CA4D-4960-B334-C32D9ED9400F}">
    <text>HRM OK</text>
  </threadedComment>
  <threadedComment ref="AC63" dT="2024-09-25T07:18:32.68" personId="{1D4E5FD9-AD70-4D51-9D0D-3307C388B641}" id="{972F20D5-E751-4121-89EC-2455C2C2A110}">
    <text>HRM OK</text>
  </threadedComment>
  <threadedComment ref="AJ63" dT="2024-09-30T06:38:07.50" personId="{C20833D7-5DE2-4E82-B429-63A06E6D1EA0}" id="{27FEC09B-3B7F-4A14-A61E-4D2C4577D401}">
    <text>HRM OK</text>
  </threadedComment>
  <threadedComment ref="I65" dT="2024-07-02T12:25:02.28" personId="{C20833D7-5DE2-4E82-B429-63A06E6D1EA0}" id="{A1E889D1-8E26-44C0-86CC-8C0273C5B433}">
    <text>Formation IRMEP Assistant PTI 
DU 03/09/24 au 18/10/2024</text>
  </threadedComment>
  <threadedComment ref="H66" dT="2024-09-03T06:38:50.33" personId="{C20833D7-5DE2-4E82-B429-63A06E6D1EA0}" id="{F9EE7AF6-2CA3-4DCE-A84F-36760D55CC0D}">
    <text>2.00 Réc à13:30 HRM OK</text>
  </threadedComment>
  <threadedComment ref="H67" dT="2024-09-02T07:04:54.00" personId="{C20833D7-5DE2-4E82-B429-63A06E6D1EA0}" id="{9A32BEAE-4ECA-449B-B48B-D3FFB2FA3EE8}">
    <text>Réc à 10:30 à Régulariser a son retour</text>
  </threadedComment>
  <threadedComment ref="H67" dT="2024-09-02T11:34:00.76" personId="{1D4E5FD9-AD70-4D51-9D0D-3307C388B641}" id="{65A4907B-9E80-4BF7-AA8E-18D22F2BEDC1}" parentId="{9A32BEAE-4ECA-449B-B48B-D3FFB2FA3EE8}">
    <text xml:space="preserve">1,50 HRM OK </text>
  </threadedComment>
  <threadedComment ref="V67" dT="2024-09-16T10:36:06.60" personId="{1D4E5FD9-AD70-4D51-9D0D-3307C388B641}" id="{DCECC5CC-BB4B-4636-B3EF-86980A3CD79A}">
    <text>0,75 HRM à 10:30</text>
  </threadedComment>
  <threadedComment ref="X67" dT="2024-09-11T12:00:26.69" personId="{1D4E5FD9-AD70-4D51-9D0D-3307C388B641}" id="{C82D59BE-7EE5-416D-84F4-032530C6DE3C}">
    <text>HRM OK</text>
  </threadedComment>
  <threadedComment ref="AD67" dT="2024-09-25T07:18:32.68" personId="{1D4E5FD9-AD70-4D51-9D0D-3307C388B641}" id="{80B9D381-AF28-4977-AB84-C8A1C7D81B6C}">
    <text>HRM OK</text>
  </threadedComment>
  <threadedComment ref="V68" dT="2024-09-16T10:36:54.64" personId="{1D4E5FD9-AD70-4D51-9D0D-3307C388B641}" id="{4DB94FA1-E846-429D-AE82-DC9AFCC69F8F}">
    <text>1,00 HRM OK à 16:30</text>
  </threadedComment>
  <threadedComment ref="AE68" dT="2024-09-25T12:00:08.98" personId="{1D4E5FD9-AD70-4D51-9D0D-3307C388B641}" id="{F80F0A4C-38B2-4417-9681-B729DD2BC998}">
    <text>0,33 HRM OK à 15:10</text>
  </threadedComment>
  <threadedComment ref="L69" dT="2024-08-19T06:54:45.93" personId="{C20833D7-5DE2-4E82-B429-63A06E6D1EA0}" id="{8FEF6192-68AC-4E8B-9B66-D3DEB7E8EE14}">
    <text>1 JC HRM OK</text>
  </threadedComment>
  <threadedComment ref="R69" dT="2024-08-19T06:54:45.93" personId="{C20833D7-5DE2-4E82-B429-63A06E6D1EA0}" id="{28333A6B-9776-4E54-9E24-60795CE6A6C2}">
    <text>7.60 Réc HRM NOK</text>
  </threadedComment>
  <threadedComment ref="S69" dT="2024-09-03T12:16:24.84" personId="{1D4E5FD9-AD70-4D51-9D0D-3307C388B641}" id="{BAFA51F3-B91C-4D63-B099-C4A381A97AC4}">
    <text>DS HRM OK + DOC OK</text>
  </threadedComment>
  <threadedComment ref="V69" dT="2024-08-02T08:03:45.44" personId="{C20833D7-5DE2-4E82-B429-63A06E6D1EA0}" id="{31F51275-74F0-4339-B914-004804F1C6E1}">
    <text xml:space="preserve">Programme D'accueil Salle Bonaparte 09:00 à 10:00 et 13:00 à 14:00 </text>
  </threadedComment>
  <threadedComment ref="X69" dT="2024-08-02T08:03:45.44" personId="{C20833D7-5DE2-4E82-B429-63A06E6D1EA0}" id="{70EEA6FE-C2F7-459F-A052-3FC4B86BB13A}">
    <text xml:space="preserve">Programme D'accueil Salle Bonaparte 09:00 à 10:00 et 13:00 à 15:00 </text>
  </threadedComment>
  <threadedComment ref="Z69" dT="2024-08-02T08:03:45.44" personId="{C20833D7-5DE2-4E82-B429-63A06E6D1EA0}" id="{9D0E4934-2967-4FA8-BC89-961DE5B68598}">
    <text xml:space="preserve">Programme D'accueil Salle Bonaparte 11:00 à 12:00 et 13:00 à 15:00 </text>
  </threadedComment>
  <threadedComment ref="AC69" dT="2024-08-02T08:03:45.44" personId="{C20833D7-5DE2-4E82-B429-63A06E6D1EA0}" id="{01610997-3665-4413-B201-EAA86E264B40}">
    <text xml:space="preserve">Programme D'accueil Salle Bonaparte 09:00 à 10:00 et 13:00 à 15:00 </text>
  </threadedComment>
  <threadedComment ref="AE69" dT="2024-08-02T08:03:45.44" personId="{C20833D7-5DE2-4E82-B429-63A06E6D1EA0}" id="{CDC4A2DF-369C-47D4-B0FF-59AC2F8B1C45}">
    <text xml:space="preserve">Programme D'accueil Salle Bonaparte 09:00 à 10:00 et 13:00 à 15:00 </text>
  </threadedComment>
  <threadedComment ref="AF69" dT="2024-08-02T08:03:45.44" personId="{C20833D7-5DE2-4E82-B429-63A06E6D1EA0}" id="{B26AA58F-8CFC-4E60-AA12-E3653BB9E44F}">
    <text>Programme D'accueil Salle Bonaparte 09:00 à 09:30</text>
  </threadedComment>
  <threadedComment ref="AG69" dT="2024-08-02T08:03:45.44" personId="{C20833D7-5DE2-4E82-B429-63A06E6D1EA0}" id="{1BDEC5EE-760D-43DB-A68F-C2EB7FE0BAB2}">
    <text xml:space="preserve">Programme D'accueil Salle Bonaparte 09:00 à 10:00 et 13:00 à 15:00 </text>
  </threadedComment>
  <threadedComment ref="W70" dT="2024-09-16T12:00:03.95" personId="{1D4E5FD9-AD70-4D51-9D0D-3307C388B641}" id="{E2AED962-1449-47EE-801D-8C85FC8DFB0D}">
    <text>4,50 HRM OK à 11:30</text>
  </threadedComment>
  <threadedComment ref="H71" dT="2024-09-02T07:00:58.14" personId="{C20833D7-5DE2-4E82-B429-63A06E6D1EA0}" id="{995D058C-105F-4AED-B821-E71A515ED96E}">
    <text>1.50 Réc à 07:30 HRM NOK</text>
  </threadedComment>
  <threadedComment ref="H71" dT="2024-09-02T11:27:49.78" personId="{1D4E5FD9-AD70-4D51-9D0D-3307C388B641}" id="{0B39FE1C-E8DF-4417-BC3D-CA29A2A83F4D}" parentId="{995D058C-105F-4AED-B821-E71A515ED96E}">
    <text>HRM OK</text>
  </threadedComment>
  <threadedComment ref="I71" dT="2024-09-02T11:28:13.67" personId="{1D4E5FD9-AD70-4D51-9D0D-3307C388B641}" id="{7072D9E0-9895-4A4A-BC78-134A5E1A3610}">
    <text>1,50 HRM OK à 07:30</text>
  </threadedComment>
  <threadedComment ref="J71" dT="2024-09-02T11:28:30.26" personId="{1D4E5FD9-AD70-4D51-9D0D-3307C388B641}" id="{9EB38A9C-424D-4368-95F6-2715F4F1AC36}">
    <text>HRM OK</text>
  </threadedComment>
  <threadedComment ref="K71" dT="2024-09-04T06:57:13.82" personId="{C20833D7-5DE2-4E82-B429-63A06E6D1EA0}" id="{CB67B990-28E1-4C03-94A6-2738D601234D}">
    <text>2.50 Réc à 07:30 HRM NOK</text>
  </threadedComment>
  <threadedComment ref="K71" dT="2024-09-05T11:18:26.33" personId="{1D4E5FD9-AD70-4D51-9D0D-3307C388B641}" id="{9D11BBC1-FDD9-4211-8F7D-0D34D4E79A78}" parentId="{CB67B990-28E1-4C03-94A6-2738D601234D}">
    <text>HRM OK</text>
  </threadedComment>
  <threadedComment ref="L71" dT="2024-09-06T06:42:51.37" personId="{C20833D7-5DE2-4E82-B429-63A06E6D1EA0}" id="{6F3C7EA7-C6AE-411C-9D65-308CE16E3CA0}">
    <text>VS HRM NOK
DOC NOK</text>
  </threadedComment>
  <threadedComment ref="L71" dT="2024-09-06T11:02:35.71" personId="{1D4E5FD9-AD70-4D51-9D0D-3307C388B641}" id="{DCEF8F22-C147-48A0-85F1-358F827052E3}" parentId="{6F3C7EA7-C6AE-411C-9D65-308CE16E3CA0}">
    <text>HRM OK</text>
  </threadedComment>
  <threadedComment ref="O71" dT="2024-09-02T11:29:00.03" personId="{1D4E5FD9-AD70-4D51-9D0D-3307C388B641}" id="{DEF75DC2-50EC-4003-B3BA-014E5026A957}">
    <text>1 JC HRM OK</text>
  </threadedComment>
  <threadedComment ref="R71" dT="2024-09-05T12:14:51.34" personId="{1D4E5FD9-AD70-4D51-9D0D-3307C388B641}" id="{7874B5F3-6C8E-493E-9C9B-CD369168E2A8}">
    <text>Secouriste zone 2</text>
  </threadedComment>
  <threadedComment ref="S71" dT="2024-09-03T12:16:24.84" personId="{1D4E5FD9-AD70-4D51-9D0D-3307C388B641}" id="{876C8E36-2C68-4B22-A668-E0B22A9D359F}">
    <text>DS HRM OK + DOC OK</text>
  </threadedComment>
  <threadedComment ref="V71" dT="2024-09-16T06:19:06.23" personId="{C20833D7-5DE2-4E82-B429-63A06E6D1EA0}" id="{A6731C80-0C54-4E60-A142-8D58F7751F93}">
    <text>1.50 Réc à 07:30 HRM NOK</text>
  </threadedComment>
  <threadedComment ref="W71" dT="2024-09-17T06:42:32.29" personId="{1D4E5FD9-AD70-4D51-9D0D-3307C388B641}" id="{29F6DE85-B554-4FD5-8604-3B6D6B8EA12E}">
    <text>1,00 HRM OK à 07:30</text>
  </threadedComment>
  <threadedComment ref="Y71" dT="2024-09-16T11:47:55.79" personId="{1D4E5FD9-AD70-4D51-9D0D-3307C388B641}" id="{C238A653-85CC-4C22-AD55-C33F8732A93C}">
    <text>HRM OK</text>
  </threadedComment>
  <threadedComment ref="Z71" dT="2024-09-20T07:34:47.07" personId="{1D4E5FD9-AD70-4D51-9D0D-3307C388B641}" id="{549C4168-418E-4C31-9A75-51022F705712}">
    <text>1,50 HRM OK à 07:30</text>
  </threadedComment>
  <threadedComment ref="AC71" dT="2024-08-28T07:38:42.87" personId="{C20833D7-5DE2-4E82-B429-63A06E6D1EA0}" id="{057B1E29-ACF3-4853-B698-CFAA718F38EE}">
    <text>1 DS Normal HRM OK</text>
  </threadedComment>
  <threadedComment ref="AD71" dT="2024-09-19T13:52:38.19" personId="{1D4E5FD9-AD70-4D51-9D0D-3307C388B641}" id="{9FE628E6-6864-4BA7-88F7-A142365AFBAA}">
    <text>Secouriste zone 2</text>
  </threadedComment>
  <threadedComment ref="AE71" dT="2024-09-25T07:18:32.68" personId="{1D4E5FD9-AD70-4D51-9D0D-3307C388B641}" id="{67BEE819-7AC8-435A-B235-77E369071B78}">
    <text>HRM OK</text>
  </threadedComment>
  <threadedComment ref="W72" dT="2024-09-16T11:47:22.86" personId="{1D4E5FD9-AD70-4D51-9D0D-3307C388B641}" id="{370634D5-42DD-4D96-872B-740640F51768}">
    <text>1/2 JC HRM OK</text>
  </threadedComment>
  <threadedComment ref="H73" dT="2024-09-02T07:00:06.17" personId="{C20833D7-5DE2-4E82-B429-63A06E6D1EA0}" id="{5F2F3AD7-D0F6-403E-9D4A-7CDC0A1AC5D2}">
    <text>1 JC HRM NOK</text>
  </threadedComment>
  <threadedComment ref="H73" dT="2024-09-02T11:32:23.59" personId="{1D4E5FD9-AD70-4D51-9D0D-3307C388B641}" id="{ADA9018B-E983-49C5-AE82-ECC7D23F2034}" parentId="{5F2F3AD7-D0F6-403E-9D4A-7CDC0A1AC5D2}">
    <text>HRM OK</text>
  </threadedComment>
  <threadedComment ref="I73" dT="2024-09-02T07:02:26.64" personId="{C20833D7-5DE2-4E82-B429-63A06E6D1EA0}" id="{1FD7AB57-BF2B-441D-8028-51969BAC6D16}">
    <text>Miss tir</text>
  </threadedComment>
  <threadedComment ref="O73" dT="2024-09-09T06:06:35.01" personId="{C20833D7-5DE2-4E82-B429-63A06E6D1EA0}" id="{598066F4-7848-40DC-9FCA-C021C4BB3FF8}">
    <text>1 FDC HRM OK</text>
  </threadedComment>
  <threadedComment ref="AC73" dT="2024-09-23T06:34:01.66" personId="{68E4EB75-2E06-4BF2-B8CC-A06705F02815}" id="{E84D3564-B3BD-4A4B-8524-FE8291323D73}">
    <text>1 JC HRM NOK</text>
  </threadedComment>
  <threadedComment ref="AC73" dT="2024-09-25T07:26:51.12" personId="{1D4E5FD9-AD70-4D51-9D0D-3307C388B641}" id="{F67F69A2-E5F8-484A-887F-F36E8F6483D7}" parentId="{E84D3564-B3BD-4A4B-8524-FE8291323D73}">
    <text>HRM OK</text>
  </threadedComment>
  <threadedComment ref="K74" dT="2024-09-05T07:27:38.65" personId="{C20833D7-5DE2-4E82-B429-63A06E6D1EA0}" id="{E9267599-060F-45D8-AA66-C11B57073712}">
    <text>2.00 Réc à 13:30 HRM Ok</text>
  </threadedComment>
  <threadedComment ref="Z74" dT="2024-09-20T07:36:21.11" personId="{1D4E5FD9-AD70-4D51-9D0D-3307C388B641}" id="{C9E3D4D5-32D7-45BD-A5F0-202A956031A5}">
    <text>1/2 JC HRM OK</text>
  </threadedComment>
  <threadedComment ref="AG75" dT="2024-09-18T06:52:07.34" personId="{1D4E5FD9-AD70-4D51-9D0D-3307C388B641}" id="{69D030E8-E7B7-4771-BB45-777A286A8B85}">
    <text>DS HRM OK + DOC OK !</text>
  </threadedComment>
  <threadedComment ref="AJ75" dT="2024-05-06T14:09:40.55" personId="{1D4E5FD9-AD70-4D51-9D0D-3307C388B641}" id="{A8A333F8-0395-40EB-BB22-F3C09D40A84D}">
    <text>20 JC HRM OK</text>
  </threadedComment>
  <threadedComment ref="I79" dT="2024-09-02T11:26:49.02" personId="{1D4E5FD9-AD70-4D51-9D0D-3307C388B641}" id="{5A62B10B-04A7-40D0-ABED-8175F227ADD5}">
    <text>HRM OK</text>
  </threadedComment>
  <threadedComment ref="P79" dT="2024-09-09T11:07:12.90" personId="{C20833D7-5DE2-4E82-B429-63A06E6D1EA0}" id="{A95F3E32-E600-4E4B-B7AD-A5DEEEA54AC9}">
    <text>HRM OK</text>
  </threadedComment>
  <threadedComment ref="S79" dT="2024-09-09T11:07:41.99" personId="{C20833D7-5DE2-4E82-B429-63A06E6D1EA0}" id="{BCD69F27-B6A3-4B54-8181-8E4F4D098E5D}">
    <text>1..25 Réc HRM OK</text>
  </threadedComment>
  <threadedComment ref="AE79" dT="2024-09-25T12:09:55.41" personId="{1D4E5FD9-AD70-4D51-9D0D-3307C388B641}" id="{9BF505B5-5EAA-4DD7-8177-D061148B75F9}">
    <text>0,33 HRM OK à 11:10</text>
  </threadedComment>
  <threadedComment ref="AJ79" dT="2024-09-30T05:24:45.78" personId="{C20833D7-5DE2-4E82-B429-63A06E6D1EA0}" id="{7387D08F-BFEB-4EB0-A73B-E311AB135BE8}">
    <text>1.50 Réc à 07:30 HRM OK</text>
  </threadedComment>
  <threadedComment ref="J80" dT="2024-09-04T11:36:47.90" personId="{1D4E5FD9-AD70-4D51-9D0D-3307C388B641}" id="{4D141952-9595-4709-A79D-A01EE288E7CF}">
    <text>2,50 HRM OK à 13:30</text>
  </threadedComment>
  <threadedComment ref="L80" dT="2024-09-06T06:47:57.63" personId="{C20833D7-5DE2-4E82-B429-63A06E6D1EA0}" id="{3E79B457-37A6-4F22-8B98-AB640CA1AE4D}">
    <text>3.50 Réc à 12:00 HRM OK</text>
  </threadedComment>
  <threadedComment ref="S80" dT="2024-09-13T11:20:02.06" personId="{1D4E5FD9-AD70-4D51-9D0D-3307C388B641}" id="{A509680D-8AF8-4814-BA3D-7E42097506A8}">
    <text>3,50 HRM OK à 12:30</text>
  </threadedComment>
  <threadedComment ref="Y80" dT="2024-09-16T11:37:21.69" personId="{1D4E5FD9-AD70-4D51-9D0D-3307C388B641}" id="{C1B6FFC7-AFC8-44FD-A104-2095F0BDA300}">
    <text>HRM OK</text>
  </threadedComment>
  <threadedComment ref="Z80" dT="2024-09-16T11:37:21.69" personId="{1D4E5FD9-AD70-4D51-9D0D-3307C388B641}" id="{31941B22-8489-479A-9E4A-8E2AC9027B6D}">
    <text>HRM OK</text>
  </threadedComment>
  <threadedComment ref="AE80" dT="2024-10-02T10:46:18.44" personId="{1D4E5FD9-AD70-4D51-9D0D-3307C388B641}" id="{B144841E-8EA3-415F-8F7F-373CDDE9ADAE}">
    <text>4,00 HRM OK à 12:00</text>
  </threadedComment>
  <threadedComment ref="AF80" dT="2024-09-27T12:59:37.83" personId="{1D4E5FD9-AD70-4D51-9D0D-3307C388B641}" id="{541ABD36-1C73-4099-B196-92388C5443A6}">
    <text>0,58 HRM OK à 15:25</text>
  </threadedComment>
  <threadedComment ref="AG80" dT="2024-09-27T12:59:23.65" personId="{1D4E5FD9-AD70-4D51-9D0D-3307C388B641}" id="{C2A0B4D6-3FC4-4BF2-A85E-2B2BB7411EE4}">
    <text>4,00 HRM OK à 12:00</text>
  </threadedComment>
  <threadedComment ref="L81" dT="2024-09-06T06:48:38.40" personId="{C20833D7-5DE2-4E82-B429-63A06E6D1EA0}" id="{627D0A4E-8560-4860-8870-F28FB722295D}">
    <text>HRM OK</text>
  </threadedComment>
  <threadedComment ref="O81" dT="2024-09-09T07:10:18.25" personId="{C20833D7-5DE2-4E82-B429-63A06E6D1EA0}" id="{9B9AE9C3-5557-4AA7-9C4D-6C1A06125874}">
    <text>1.00 Réc à 07:30 HRM OK</text>
  </threadedComment>
  <threadedComment ref="Q81" dT="2024-09-03T12:33:13.65" personId="{1D4E5FD9-AD70-4D51-9D0D-3307C388B641}" id="{7D3EF16C-751B-4B8A-A37D-4438B7AD9C1F}">
    <text>3 JC HRM OK</text>
  </threadedComment>
  <threadedComment ref="X81" dT="2024-09-16T11:38:06.29" personId="{1D4E5FD9-AD70-4D51-9D0D-3307C388B641}" id="{3465A4A4-8F1D-4E6E-9516-FB837C74D795}">
    <text>4,00 HRM OK à 07:30</text>
  </threadedComment>
  <threadedComment ref="AC81" dT="2024-09-16T11:39:01.48" personId="{1D4E5FD9-AD70-4D51-9D0D-3307C388B641}" id="{941BD1E5-6FDD-4BD8-8DD0-3C97CBA6EF50}">
    <text>10 FC  HRM OK</text>
  </threadedComment>
  <threadedComment ref="W82" dT="2024-09-16T11:37:42.58" personId="{1D4E5FD9-AD70-4D51-9D0D-3307C388B641}" id="{22BE17D0-7092-4D13-95AB-3DDD9A6B83F0}">
    <text>3,50 HRM OK à 11:30</text>
  </threadedComment>
  <threadedComment ref="Z82" dT="2024-09-20T11:54:28.26" personId="{1D4E5FD9-AD70-4D51-9D0D-3307C388B641}" id="{3CDC43CC-E560-43DB-9611-285664959A19}">
    <text>2,00 HRM OK à 14:00</text>
  </threadedComment>
  <threadedComment ref="I83" dT="2024-08-27T05:55:53.75" personId="{C20833D7-5DE2-4E82-B429-63A06E6D1EA0}" id="{3613B962-F603-4BCD-BB6C-2ED7811FD3E1}">
    <text>3.50 Réc à 07:30 HRM OK</text>
  </threadedComment>
  <threadedComment ref="J83" dT="2024-08-28T12:21:44.86" personId="{1D4E5FD9-AD70-4D51-9D0D-3307C388B641}" id="{6784B988-D2EC-498A-A70E-EC98F4129A3F}">
    <text>Secouriste Zone 2</text>
  </threadedComment>
  <threadedComment ref="K83" dT="2024-09-05T07:29:52.50" personId="{C20833D7-5DE2-4E82-B429-63A06E6D1EA0}" id="{D5F56913-F4DD-416E-9029-DD0661BC9359}">
    <text>1.50 Réc HRM NOK</text>
  </threadedComment>
  <threadedComment ref="K83" dT="2024-09-05T11:22:02.03" personId="{1D4E5FD9-AD70-4D51-9D0D-3307C388B641}" id="{F8AF3D21-3874-4B79-B9CC-63B656A6E5F5}" parentId="{D5F56913-F4DD-416E-9029-DD0661BC9359}">
    <text>HRM OK</text>
  </threadedComment>
  <threadedComment ref="X83" dT="2024-09-05T12:14:51.34" personId="{1D4E5FD9-AD70-4D51-9D0D-3307C388B641}" id="{72A5C1A0-2E30-4A11-A006-6992E362FE96}">
    <text>Secouriste zone 2</text>
  </threadedComment>
  <threadedComment ref="AE83" dT="2024-09-19T13:52:38.19" personId="{1D4E5FD9-AD70-4D51-9D0D-3307C388B641}" id="{FF872CB3-79B2-49A8-B008-5A7665F75DC5}">
    <text>Secouriste zone 2</text>
  </threadedComment>
  <threadedComment ref="AF83" dT="2024-08-27T05:56:50.32" personId="{C20833D7-5DE2-4E82-B429-63A06E6D1EA0}" id="{DE87EA06-EB8B-4B8B-B522-640E7A5BB837}">
    <text>15.20 Réc HRM OK</text>
  </threadedComment>
  <threadedComment ref="AJ83" dT="2024-08-27T05:58:49.76" personId="{C20833D7-5DE2-4E82-B429-63A06E6D1EA0}" id="{361B7FD8-C86F-48F4-8CD2-506D63DD8705}">
    <text>5 JC HRM OK</text>
  </threadedComment>
  <threadedComment ref="Z84" dT="2024-09-20T11:54:28.26" personId="{1D4E5FD9-AD70-4D51-9D0D-3307C388B641}" id="{0343154E-E111-4A5A-8275-C6293C3FA9BC}">
    <text>2,00 HRM OK à 14:00</text>
  </threadedComment>
  <threadedComment ref="H87" dT="2024-09-02T06:50:11.58" personId="{C20833D7-5DE2-4E82-B429-63A06E6D1EA0}" id="{2E4FFE8F-9353-4065-8D45-937A95A443A0}">
    <text>VS à 10:40 HRM NOK
Doc NOK</text>
  </threadedComment>
  <threadedComment ref="J87" dT="2024-09-04T07:01:10.05" personId="{C20833D7-5DE2-4E82-B429-63A06E6D1EA0}" id="{EC71D0C5-6668-4A2B-BC52-8BAAC79F00D8}">
    <text>HRM OK</text>
  </threadedComment>
  <threadedComment ref="Q87" dT="2024-09-11T07:03:33.63" personId="{C20833D7-5DE2-4E82-B429-63A06E6D1EA0}" id="{044BEC21-57AB-4AC6-A794-8FA037B5DEA4}">
    <text>HRM OK</text>
  </threadedComment>
  <threadedComment ref="X87" dT="2024-09-18T06:59:03.29" personId="{1D4E5FD9-AD70-4D51-9D0D-3307C388B641}" id="{6C60B89F-6BA2-4ED6-9774-A523F5F97336}">
    <text>HRM OK</text>
  </threadedComment>
  <threadedComment ref="Y87" dT="2024-09-19T06:45:52.18" personId="{1D4E5FD9-AD70-4D51-9D0D-3307C388B641}" id="{21E3B986-F6A9-4162-AC5A-B89C53119913}">
    <text>1 JC HRM OK</text>
  </threadedComment>
  <threadedComment ref="AE87" dT="2024-09-18T06:59:03.29" personId="{1D4E5FD9-AD70-4D51-9D0D-3307C388B641}" id="{E18D0469-3268-4663-8AD7-A6B180DB7A72}">
    <text>HRM OK</text>
  </threadedComment>
  <threadedComment ref="Z88" dT="2024-09-20T07:18:58.19" personId="{1D4E5FD9-AD70-4D51-9D0D-3307C388B641}" id="{B9097132-6167-4A7E-96F2-A9CF05997892}">
    <text>VS Dép à 11:00</text>
  </threadedComment>
  <threadedComment ref="AC88" dT="2024-09-24T05:34:33.98" personId="{1D4E5FD9-AD70-4D51-9D0D-3307C388B641}" id="{5932AC71-4632-46C2-89C3-B5924F5316A9}">
    <text>1,00 HRM OK à 14:30</text>
  </threadedComment>
  <threadedComment ref="H89" dT="2024-09-02T06:51:04.06" personId="{C20833D7-5DE2-4E82-B429-63A06E6D1EA0}" id="{9677C449-010D-449C-B91D-14F52E096AF9}">
    <text>1 JC HRM NOK</text>
  </threadedComment>
  <threadedComment ref="H89" dT="2024-09-03T13:24:02.03" personId="{1D4E5FD9-AD70-4D51-9D0D-3307C388B641}" id="{B327BD88-41CA-4D95-B7BE-A61BE20C4364}" parentId="{9677C449-010D-449C-B91D-14F52E096AF9}">
    <text>HRM OK</text>
  </threadedComment>
  <threadedComment ref="I89" dT="2024-08-22T11:51:15.20" personId="{1D4E5FD9-AD70-4D51-9D0D-3307C388B641}" id="{91A6748F-999A-46D8-9CE9-A8B8E14D7FB3}">
    <text>DS Malade pdt la journée HRM OK</text>
  </threadedComment>
  <threadedComment ref="J89" dT="2024-09-25T07:34:38.00" personId="{1D4E5FD9-AD70-4D51-9D0D-3307C388B641}" id="{68846CCB-15F8-48AD-99A1-3E35CF3894D4}">
    <text>HRM OK</text>
  </threadedComment>
  <threadedComment ref="AD89" dT="2024-09-11T11:11:45.03" personId="{1D4E5FD9-AD70-4D51-9D0D-3307C388B641}" id="{897DBA72-4802-4F51-A8DA-9307128C91AB}">
    <text>REPRISE EN FORCE</text>
  </threadedComment>
  <threadedComment ref="AF89" dT="2024-07-29T09:52:21.76" personId="{1D4E5FD9-AD70-4D51-9D0D-3307C388B641}" id="{2D96AE08-12A3-4DEE-90F5-4BFDD78BC59E}">
    <text>AMT à 08h00</text>
  </threadedComment>
  <threadedComment ref="AG89" dT="2024-09-25T07:34:38.00" personId="{1D4E5FD9-AD70-4D51-9D0D-3307C388B641}" id="{14E717E7-AAD5-4A3F-B185-DC587E77B39B}">
    <text>HRM OK</text>
  </threadedComment>
  <threadedComment ref="AF90" dT="2024-09-26T07:06:23.08" personId="{C20833D7-5DE2-4E82-B429-63A06E6D1EA0}" id="{2E965821-D900-4539-BFEB-07332B4197DA}">
    <text>2.80 Réc à 13:12 HRM NOK</text>
  </threadedComment>
  <threadedComment ref="AF90" dT="2024-09-26T14:03:34.93" personId="{1D4E5FD9-AD70-4D51-9D0D-3307C388B641}" id="{1D3AD49A-D077-4BEB-91EE-29229E3BBA1B}" parentId="{2E965821-D900-4539-BFEB-07332B4197DA}">
    <text>OK</text>
  </threadedComment>
  <threadedComment ref="V91" dT="2024-09-03T13:43:14.51" personId="{1D4E5FD9-AD70-4D51-9D0D-3307C388B641}" id="{500C04F1-C313-451F-8414-930E9E6920A5}">
    <text>REPRISE EN FORCE</text>
  </threadedComment>
  <threadedComment ref="Z91" dT="2024-09-20T07:19:35.22" personId="{1D4E5FD9-AD70-4D51-9D0D-3307C388B641}" id="{63E7F8F9-8B9A-4AF2-8FA8-03A85699E17B}">
    <text>HRM OK</text>
  </threadedComment>
  <threadedComment ref="AD91" dT="2024-09-24T06:59:58.92" personId="{1D4E5FD9-AD70-4D51-9D0D-3307C388B641}" id="{09943B25-C38D-476B-9F51-564F355BB460}">
    <text>HRM OK</text>
  </threadedComment>
  <threadedComment ref="AG91" dT="2024-09-27T06:44:39.14" personId="{C20833D7-5DE2-4E82-B429-63A06E6D1EA0}" id="{2E4809DE-4387-4B57-9E61-8AAB4B89B91A}">
    <text>HRM NOK</text>
  </threadedComment>
  <threadedComment ref="AJ91" dT="2024-04-25T06:47:01.40" personId="{1D4E5FD9-AD70-4D51-9D0D-3307C388B641}" id="{2F2A6C79-03F3-43A7-8237-AD940AB070B7}">
    <text>Fmn Technifutur</text>
  </threadedComment>
  <threadedComment ref="V92" dT="2024-09-16T11:33:20.53" personId="{1D4E5FD9-AD70-4D51-9D0D-3307C388B641}" id="{46B480B2-BCAE-459E-BCC8-9012A1CAB689}">
    <text>VS à 14:45</text>
  </threadedComment>
  <threadedComment ref="Y92" dT="2024-09-19T11:38:26.74" personId="{1D4E5FD9-AD70-4D51-9D0D-3307C388B641}" id="{0DFB5AA8-0A08-4AD2-BBDA-70D75AC173C8}">
    <text>1,00 HRM OK à 12:30</text>
  </threadedComment>
  <threadedComment ref="AF92" dT="2024-09-24T11:34:08.44" personId="{1D4E5FD9-AD70-4D51-9D0D-3307C388B641}" id="{10583DF6-971B-4AE6-955C-89ADD487AE2A}">
    <text>HRM OK</text>
  </threadedComment>
  <threadedComment ref="H93" dT="2024-09-02T06:52:27.98" personId="{C20833D7-5DE2-4E82-B429-63A06E6D1EA0}" id="{AC9ED64F-565B-4ABD-90A8-942A40EB96F8}">
    <text>0.50 Réc à 08:00 HRM NOK</text>
  </threadedComment>
  <threadedComment ref="H93" dT="2024-09-02T11:24:14.82" personId="{1D4E5FD9-AD70-4D51-9D0D-3307C388B641}" id="{D725522C-A805-489F-B46C-841D75A3A34B}" parentId="{AC9ED64F-565B-4ABD-90A8-942A40EB96F8}">
    <text>HRM OK</text>
  </threadedComment>
  <threadedComment ref="I93" dT="2024-09-03T06:51:34.15" personId="{C20833D7-5DE2-4E82-B429-63A06E6D1EA0}" id="{902E51B5-BDDA-41E4-AD06-60052760FD74}">
    <text>0.33 Réc HRM NOK</text>
  </threadedComment>
  <threadedComment ref="I93" dT="2024-09-03T13:52:05.10" personId="{1D4E5FD9-AD70-4D51-9D0D-3307C388B641}" id="{E1BFA347-D35B-44C5-97D2-0E212724FE5E}" parentId="{902E51B5-BDDA-41E4-AD06-60052760FD74}">
    <text>HRM OK</text>
  </threadedComment>
  <threadedComment ref="J93" dT="2024-09-04T07:02:04.62" personId="{C20833D7-5DE2-4E82-B429-63A06E6D1EA0}" id="{1ABB578F-5DE7-4DEF-901C-73675C59AE2C}">
    <text>HRM OK</text>
  </threadedComment>
  <threadedComment ref="K93" dT="2024-09-05T07:31:55.55" personId="{C20833D7-5DE2-4E82-B429-63A06E6D1EA0}" id="{049FBC51-04B8-460B-A529-1D391B0B7233}">
    <text>0.50 Réc à 08:00 HRM OK</text>
  </threadedComment>
  <threadedComment ref="O93" dT="2024-09-09T06:10:57.67" personId="{C20833D7-5DE2-4E82-B429-63A06E6D1EA0}" id="{B2FD9510-B500-4325-B258-10DDDB78A0A5}">
    <text>0.50 Réc à 08:00 HRM OK</text>
  </threadedComment>
  <threadedComment ref="Q93" dT="2024-09-09T07:16:41.67" personId="{C20833D7-5DE2-4E82-B429-63A06E6D1EA0}" id="{BF39D067-E422-4D00-93E9-D45A71722122}">
    <text xml:space="preserve">HRM OK
</text>
  </threadedComment>
  <threadedComment ref="R93" dT="2024-09-12T06:33:13.73" personId="{C20833D7-5DE2-4E82-B429-63A06E6D1EA0}" id="{4691C218-6BC4-4FF3-BE1A-A8BB93CDEF8F}">
    <text>0.33 Réc HRM NOK</text>
  </threadedComment>
  <threadedComment ref="R93" dT="2024-09-12T11:06:27.99" personId="{1D4E5FD9-AD70-4D51-9D0D-3307C388B641}" id="{841A5A68-BAD0-49C2-8A5B-1D2314E195E6}" parentId="{4691C218-6BC4-4FF3-BE1A-A8BB93CDEF8F}">
    <text>HRM OK</text>
  </threadedComment>
  <threadedComment ref="V93" dT="2024-09-16T06:22:05.66" personId="{C20833D7-5DE2-4E82-B429-63A06E6D1EA0}" id="{5AABA3D0-C3F0-4398-95DA-0F33E2B8B5C7}">
    <text>0.50 Réc à 08:00 HRM NOK</text>
  </threadedComment>
  <threadedComment ref="V93" dT="2024-09-16T11:34:27.56" personId="{1D4E5FD9-AD70-4D51-9D0D-3307C388B641}" id="{2FFB6ADC-AB6E-4BB3-8114-BDEE32E484F4}" parentId="{5AABA3D0-C3F0-4398-95DA-0F33E2B8B5C7}">
    <text>HRM OK</text>
  </threadedComment>
  <threadedComment ref="X93" dT="2024-09-18T06:59:03.29" personId="{1D4E5FD9-AD70-4D51-9D0D-3307C388B641}" id="{1C8F5E4F-B7D9-4AB2-B376-C41FAF12BA67}">
    <text>HRM OK</text>
  </threadedComment>
  <threadedComment ref="AE93" dT="2024-09-18T06:59:03.29" personId="{1D4E5FD9-AD70-4D51-9D0D-3307C388B641}" id="{E52DB80B-FA21-470D-A70A-C2DA3604FEFA}">
    <text>HRM OK</text>
  </threadedComment>
  <threadedComment ref="AF93" dT="2024-07-29T09:52:21.76" personId="{1D4E5FD9-AD70-4D51-9D0D-3307C388B641}" id="{E90E5301-DC53-41D2-AC5D-081AC2903FAD}">
    <text>AMT à 08h10</text>
  </threadedComment>
  <threadedComment ref="AJ93" dT="2024-09-30T06:44:06.55" personId="{C20833D7-5DE2-4E82-B429-63A06E6D1EA0}" id="{C7871D09-9308-4E4D-9214-DDF4B9012FB6}">
    <text>1.00 Réc à 08:00 HRM NOK</text>
  </threadedComment>
  <threadedComment ref="AJ93" dT="2024-09-30T10:57:27.41" personId="{1D4E5FD9-AD70-4D51-9D0D-3307C388B641}" id="{B1D24F31-F322-4534-9C00-C4BEF63D2D2D}" parentId="{C7871D09-9308-4E4D-9214-DDF4B9012FB6}">
    <text>HRM OK</text>
  </threadedComment>
  <threadedComment ref="R94" dT="2024-09-12T11:06:39.07" personId="{1D4E5FD9-AD70-4D51-9D0D-3307C388B641}" id="{85C16777-DC66-484D-B8FB-96CBC63E4401}">
    <text>0,67 HRM OK à 15:50</text>
  </threadedComment>
  <threadedComment ref="W94" dT="2024-09-17T12:12:12.69" personId="{1D4E5FD9-AD70-4D51-9D0D-3307C388B641}" id="{67A06AA6-ABEE-477E-BD60-D7A81B39114E}">
    <text>0,50 HRM OK à 12:30</text>
  </threadedComment>
  <threadedComment ref="Y94" dT="2024-09-19T11:38:26.74" personId="{1D4E5FD9-AD70-4D51-9D0D-3307C388B641}" id="{0CB71B42-7502-4DC7-A9BE-1601A2ED307B}">
    <text>1,00 HRM OK à 12:30</text>
  </threadedComment>
  <threadedComment ref="AF94" dT="2024-09-26T11:04:14.63" personId="{C20833D7-5DE2-4E82-B429-63A06E6D1EA0}" id="{A9538B63-1E1A-4864-88E7-7B6053CEA15C}">
    <text>1.00 Réc à 15:30 HRM NOK</text>
  </threadedComment>
  <threadedComment ref="AJ94" dT="2024-09-30T10:57:17.57" personId="{1D4E5FD9-AD70-4D51-9D0D-3307C388B641}" id="{88C71CA2-C5E9-4152-BD44-64D00A8A5ED3}">
    <text>0,33 HRM OK à 12:30</text>
  </threadedComment>
  <threadedComment ref="W95" dT="2024-09-17T06:38:54.52" personId="{1D4E5FD9-AD70-4D51-9D0D-3307C388B641}" id="{C31880F4-FE26-4D5B-A208-8205B94A1FD5}">
    <text>Marche à Esneux</text>
  </threadedComment>
  <threadedComment ref="AF95" dT="2024-07-29T09:52:21.76" personId="{1D4E5FD9-AD70-4D51-9D0D-3307C388B641}" id="{9C97DB4C-4009-471F-AFE7-522C3B4F5A05}">
    <text>AMT à suivre</text>
  </threadedComment>
  <threadedComment ref="AJ95" dT="2024-04-25T06:47:01.40" personId="{1D4E5FD9-AD70-4D51-9D0D-3307C388B641}" id="{87D99834-8EDA-4063-89C6-13436E46AEE9}">
    <text>Fmn Technifutur</text>
  </threadedComment>
  <threadedComment ref="Y96" dT="2024-09-19T11:38:26.74" personId="{1D4E5FD9-AD70-4D51-9D0D-3307C388B641}" id="{98FF4467-4868-4280-86A5-BF6AEDBCFF89}">
    <text>1,00 HRM OK à 12:30</text>
  </threadedComment>
  <threadedComment ref="H97" dT="2024-09-02T06:53:37.66" personId="{C20833D7-5DE2-4E82-B429-63A06E6D1EA0}" id="{39B55B1E-C5CE-402C-BE59-6A2D13AC10C3}">
    <text>0.25 Réc à 07:30 HRM OK</text>
  </threadedComment>
  <threadedComment ref="O97" dT="2024-09-09T07:06:55.99" personId="{C20833D7-5DE2-4E82-B429-63A06E6D1EA0}" id="{5D0C8A79-D0F8-4259-A593-B836E4D617B6}">
    <text>1.00 Réc HRM OK</text>
  </threadedComment>
  <threadedComment ref="S97" dT="2024-09-13T06:42:52.11" personId="{C20833D7-5DE2-4E82-B429-63A06E6D1EA0}" id="{219B49AC-3C84-41F5-86F6-099F2106E31F}">
    <text>HRM OK</text>
  </threadedComment>
  <threadedComment ref="W97" dT="2024-09-17T06:38:54.52" personId="{1D4E5FD9-AD70-4D51-9D0D-3307C388B641}" id="{496153C3-ACE9-455A-BA9E-7EB747D6B447}">
    <text>Marche à Esneux</text>
  </threadedComment>
  <threadedComment ref="X97" dT="2024-09-18T06:59:03.29" personId="{1D4E5FD9-AD70-4D51-9D0D-3307C388B641}" id="{D5FE3243-4542-4194-B45A-DA039F9E6667}">
    <text>HRM OK</text>
  </threadedComment>
  <threadedComment ref="AC97" dT="2024-09-24T07:02:26.64" personId="{1D4E5FD9-AD70-4D51-9D0D-3307C388B641}" id="{607D1364-373E-418F-B23F-973F7045B97C}">
    <text>REPRISE EN FORCE</text>
  </threadedComment>
  <threadedComment ref="AF97" dT="2024-09-26T07:03:28.86" personId="{C20833D7-5DE2-4E82-B429-63A06E6D1EA0}" id="{0FE5127A-D064-4649-990E-B217D1187818}">
    <text>HRM OK</text>
  </threadedComment>
  <threadedComment ref="AJ97" dT="2024-04-25T06:47:01.40" personId="{1D4E5FD9-AD70-4D51-9D0D-3307C388B641}" id="{FF9FA670-5CA6-4967-8610-2A7F5C3320A8}">
    <text>Fmn Technifutur</text>
  </threadedComment>
  <threadedComment ref="I98" dT="2024-09-03T12:28:39.88" personId="{1D4E5FD9-AD70-4D51-9D0D-3307C388B641}" id="{390C2B98-8FE8-4F19-8B56-253F311FB2E3}">
    <text>1/2  JC HRM OK</text>
  </threadedComment>
  <threadedComment ref="O98" dT="2024-09-10T06:20:42.89" personId="{C20833D7-5DE2-4E82-B429-63A06E6D1EA0}" id="{65C7221E-185A-4B20-9295-6715B71087B7}">
    <text>2.00 Réc à 13:30 HRM  OK</text>
  </threadedComment>
  <threadedComment ref="R98" dT="2024-09-13T06:42:44.86" personId="{C20833D7-5DE2-4E82-B429-63A06E6D1EA0}" id="{51D20258-A679-4E5B-BCF4-B349FC41234E}">
    <text>2.00 Réc à 14:00 HRM OK</text>
  </threadedComment>
  <threadedComment ref="Y98" dT="2024-09-19T11:38:26.74" personId="{1D4E5FD9-AD70-4D51-9D0D-3307C388B641}" id="{25474EEC-F027-42C9-B18C-F75386314469}">
    <text>1,00 HRM OK à 12:30</text>
  </threadedComment>
  <threadedComment ref="AE98" dT="2024-09-26T07:03:22.36" personId="{C20833D7-5DE2-4E82-B429-63A06E6D1EA0}" id="{8DA9D10D-33CE-48BC-980B-07247D3B25C7}">
    <text>1.50 Réc à 14:30 HRM OK</text>
  </threadedComment>
  <threadedComment ref="Y99" dT="2024-09-03T12:24:15.83" personId="{1D4E5FD9-AD70-4D51-9D0D-3307C388B641}" id="{664EA654-EF66-4E5F-9068-4A5BF7AC08A2}">
    <text>REPRISE EN FORCE</text>
  </threadedComment>
  <threadedComment ref="Y99" dT="2024-09-20T11:52:56.05" personId="{1D4E5FD9-AD70-4D51-9D0D-3307C388B641}" id="{C4A3673D-90F8-42DD-9301-BF7116A5A80F}" parentId="{664EA654-EF66-4E5F-9068-4A5BF7AC08A2}">
    <text>Mi-Temps 50% jusque 18/11/2024 Medex OK</text>
  </threadedComment>
  <threadedComment ref="Y100" dT="2024-09-19T11:38:26.74" personId="{1D4E5FD9-AD70-4D51-9D0D-3307C388B641}" id="{F948D61E-5392-4F25-A501-DF8D0C0BF732}">
    <text>1,00 HRM OK à 12:30</text>
  </threadedComment>
  <threadedComment ref="H103" dT="2024-08-26T11:14:04.88" personId="{C20833D7-5DE2-4E82-B429-63A06E6D1EA0}" id="{E11E00EA-626F-4A13-8D8F-8A973F3A543C}">
    <text>1 JC HRM OK</text>
  </threadedComment>
  <threadedComment ref="K103" dT="2024-09-04T11:27:27.23" personId="{1D4E5FD9-AD70-4D51-9D0D-3307C388B641}" id="{97D152DE-0D49-4545-BFB7-F5F5033D4854}">
    <text>Mission à MEF</text>
  </threadedComment>
  <threadedComment ref="L103" dT="2024-09-04T11:27:42.97" personId="{1D4E5FD9-AD70-4D51-9D0D-3307C388B641}" id="{A8EE993D-73E1-4C91-9987-5C3D2BE71ACE}">
    <text>1 JC HRM OK</text>
  </threadedComment>
  <threadedComment ref="W103" dT="2024-09-17T06:38:54.52" personId="{1D4E5FD9-AD70-4D51-9D0D-3307C388B641}" id="{DDF24339-D238-4D27-ABB9-79A039C44BB1}">
    <text>Marche à Esneux</text>
  </threadedComment>
  <threadedComment ref="AC103" dT="2024-09-18T07:04:31.53" personId="{1D4E5FD9-AD70-4D51-9D0D-3307C388B641}" id="{3B8617E8-3F5C-4F94-8536-E1E3101A38AE}">
    <text>Mission à ERM</text>
  </threadedComment>
  <threadedComment ref="AG103" dT="2024-09-26T07:12:24.74" personId="{C20833D7-5DE2-4E82-B429-63A06E6D1EA0}" id="{11DB5311-4708-4B9C-AB1A-B27602278A16}">
    <text>1 JC HRM OK</text>
  </threadedComment>
  <threadedComment ref="J104" dT="2024-09-04T11:26:56.24" personId="{1D4E5FD9-AD70-4D51-9D0D-3307C388B641}" id="{6C56CA57-B12F-4149-B8DA-CA4DB4F6AE93}">
    <text>2,00 HRM OK à 14:00</text>
  </threadedComment>
  <threadedComment ref="O104" dT="2024-09-09T11:25:19.27" personId="{C20833D7-5DE2-4E82-B429-63A06E6D1EA0}" id="{09EABB64-FB88-4D8A-89F8-CD6B9A05C191}">
    <text>2.00 Réc à 13:30 HRM OK</text>
  </threadedComment>
  <threadedComment ref="Q104" dT="2024-09-11T11:48:18.24" personId="{1D4E5FD9-AD70-4D51-9D0D-3307C388B641}" id="{F7FA3E78-27FD-4DCE-8CE0-EFC980F45820}">
    <text>2,00 HRM OK à 13:30</text>
  </threadedComment>
  <threadedComment ref="V104" dT="2024-09-16T11:16:35.00" personId="{1D4E5FD9-AD70-4D51-9D0D-3307C388B641}" id="{0BE75511-5EE5-4025-8703-A19AE09E13C3}">
    <text>2,00 HRM OK à 13:30</text>
  </threadedComment>
  <threadedComment ref="AD104" dT="2024-09-24T11:40:58.02" personId="{1D4E5FD9-AD70-4D51-9D0D-3307C388B641}" id="{54A97A63-E5EF-47D8-89BC-5B059C550A08}">
    <text>HRM OK</text>
  </threadedComment>
  <threadedComment ref="AF104" dT="2024-09-26T07:12:13.05" personId="{C20833D7-5DE2-4E82-B429-63A06E6D1EA0}" id="{52D93966-13AC-4516-B85E-CBD0753EDBD9}">
    <text>2.00 Réc à 13:30 HRM OK</text>
  </threadedComment>
  <threadedComment ref="J105" dT="2024-09-03T06:46:02.10" personId="{C20833D7-5DE2-4E82-B429-63A06E6D1EA0}" id="{C15F1684-5DAA-4ACF-9C53-91B8F1EAFCFF}">
    <text>1 CS HRM OK</text>
  </threadedComment>
  <threadedComment ref="P105" dT="2024-09-09T11:28:20.53" personId="{C20833D7-5DE2-4E82-B429-63A06E6D1EA0}" id="{78D81718-2819-478A-B121-618ED3F777B3}">
    <text>1 CS HRM NOK</text>
  </threadedComment>
  <threadedComment ref="P105" dT="2024-09-11T11:49:23.39" personId="{1D4E5FD9-AD70-4D51-9D0D-3307C388B641}" id="{00D7E598-7C48-4AC9-A300-8170A7697447}" parentId="{78D81718-2819-478A-B121-618ED3F777B3}">
    <text>HRM OK</text>
  </threadedComment>
  <threadedComment ref="Q105" dT="2024-09-11T06:03:04.77" personId="{C20833D7-5DE2-4E82-B429-63A06E6D1EA0}" id="{86585160-2CCE-4067-AD29-3EF4923ADA02}">
    <text>1/2 JC HRM NOKI</text>
  </threadedComment>
  <threadedComment ref="Q105" dT="2024-09-11T12:36:58.57" personId="{1D4E5FD9-AD70-4D51-9D0D-3307C388B641}" id="{0F78627B-0695-4123-BF97-B1905B73E89C}" parentId="{86585160-2CCE-4067-AD29-3EF4923ADA02}">
    <text>HRM OK</text>
  </threadedComment>
  <threadedComment ref="Y105" dT="2024-09-19T06:49:07.72" personId="{1D4E5FD9-AD70-4D51-9D0D-3307C388B641}" id="{EA08C11D-324C-4DD4-863F-1C4575A4D53D}">
    <text>2 JC HRM OK</text>
  </threadedComment>
  <threadedComment ref="AC105" dT="2024-09-17T12:05:04.65" personId="{1D4E5FD9-AD70-4D51-9D0D-3307C388B641}" id="{93335C5B-DF72-469A-8D90-AC6E2F89796F}">
    <text>1 CS HRM OK</text>
  </threadedComment>
  <threadedComment ref="AG105" dT="2024-09-17T12:05:04.65" personId="{1D4E5FD9-AD70-4D51-9D0D-3307C388B641}" id="{D1BA0A6C-BC87-4601-84D3-3A347168CBDC}">
    <text>1 CS HRM OK</text>
  </threadedComment>
  <threadedComment ref="K106" dT="2024-09-05T11:27:57.61" personId="{1D4E5FD9-AD70-4D51-9D0D-3307C388B641}" id="{EB938032-8DE0-49C1-80E9-B58B4CD7EEB9}">
    <text>1,00 HRM OK à 14:30</text>
  </threadedComment>
  <threadedComment ref="O106" dT="2024-09-09T11:26:39.02" personId="{C20833D7-5DE2-4E82-B429-63A06E6D1EA0}" id="{45E4682C-EBDC-4E5D-9417-F55BD5A57E43}">
    <text>1.00 Réc à 14:30 HRM NOK</text>
  </threadedComment>
  <threadedComment ref="O106" dT="2024-09-11T11:49:16.92" personId="{1D4E5FD9-AD70-4D51-9D0D-3307C388B641}" id="{B9BC4657-5902-4A52-8852-1535A57AFB8A}" parentId="{45E4682C-EBDC-4E5D-9417-F55BD5A57E43}">
    <text>HRM OK</text>
  </threadedComment>
  <threadedComment ref="R106" dT="2024-09-13T06:46:44.58" personId="{C20833D7-5DE2-4E82-B429-63A06E6D1EA0}" id="{669E7B0C-89E5-4BB4-9750-64ADD46B0C8E}">
    <text>Régul 1.00 Réc à 14:30 HRM OK</text>
  </threadedComment>
  <threadedComment ref="S106" dT="2024-09-13T11:30:14.97" personId="{1D4E5FD9-AD70-4D51-9D0D-3307C388B641}" id="{B5133A0E-AC94-418D-8A52-25047AB8EA4E}">
    <text>1/2 JC HRM OK</text>
  </threadedComment>
  <threadedComment ref="V106" dT="2024-09-16T06:24:53.82" personId="{C20833D7-5DE2-4E82-B429-63A06E6D1EA0}" id="{ED7D5C1C-6FD4-4F32-83CB-AC9131A2ADF8}">
    <text>2.00 Réc à  13:30 HRM OK</text>
  </threadedComment>
  <threadedComment ref="W106" dT="2024-09-17T12:04:24.81" personId="{1D4E5FD9-AD70-4D51-9D0D-3307C388B641}" id="{50B638DB-AC49-4A7A-B2B8-D5568B650C92}">
    <text>2,00 HRM OK à 13:30</text>
  </threadedComment>
  <threadedComment ref="AD106" dT="2024-09-24T11:40:58.02" personId="{1D4E5FD9-AD70-4D51-9D0D-3307C388B641}" id="{DDE186D7-CEEC-4692-9BAE-9F413E26CEC6}">
    <text>HRM OK</text>
  </threadedComment>
  <threadedComment ref="AF106" dT="2024-09-26T11:28:00.58" personId="{C20833D7-5DE2-4E82-B429-63A06E6D1EA0}" id="{1DD4B719-25B4-4DC2-86C1-F8F155FFE5B1}">
    <text>2.00 Réc à 13:30 HRM OK</text>
  </threadedComment>
  <threadedComment ref="V107" dT="2024-09-13T06:48:24.43" personId="{C20833D7-5DE2-4E82-B429-63A06E6D1EA0}" id="{79E9B9F1-0070-460F-B7E2-9432B4C51630}">
    <text>2 DS Dépt HRM OK</text>
  </threadedComment>
  <threadedComment ref="AF108" dT="2024-09-26T07:13:27.28" personId="{C20833D7-5DE2-4E82-B429-63A06E6D1EA0}" id="{E87240C3-86AF-44C4-82D9-79335D5D2008}">
    <text>VS à 12:30 HRM NOK
DOC HRM NOK</text>
  </threadedComment>
  <threadedComment ref="AF108" dT="2024-09-30T12:41:31.56" personId="{1D4E5FD9-AD70-4D51-9D0D-3307C388B641}" id="{6778A42B-3579-4B96-9B5B-52F19780CB40}" parentId="{E87240C3-86AF-44C4-82D9-79335D5D2008}">
    <text>HRM OK</text>
  </threadedComment>
  <threadedComment ref="AG108" dT="2024-09-26T07:14:39.44" personId="{C20833D7-5DE2-4E82-B429-63A06E6D1EA0}" id="{6D9DC6BF-D519-49E6-91D7-13A45C16D396}">
    <text>3.50 Réc à 12:30 HRM OK</text>
  </threadedComment>
  <threadedComment ref="K109" dT="2024-09-04T11:27:27.23" personId="{1D4E5FD9-AD70-4D51-9D0D-3307C388B641}" id="{CD122934-6835-40CD-8329-AE6B86797EC8}">
    <text>Mission à MEF</text>
  </threadedComment>
  <threadedComment ref="Z109" dT="2024-09-18T07:04:13.96" personId="{1D4E5FD9-AD70-4D51-9D0D-3307C388B641}" id="{78531287-EC74-46B4-80D9-70D323C91989}">
    <text>Mission à Amay</text>
  </threadedComment>
  <threadedComment ref="AC109" dT="2024-09-18T07:04:31.53" personId="{1D4E5FD9-AD70-4D51-9D0D-3307C388B641}" id="{11D09F77-F5F0-4570-B0E7-0DCE47523737}">
    <text>Mission à ERM</text>
  </threadedComment>
  <threadedComment ref="AF109" dT="2024-07-29T09:54:12.27" personId="{1D4E5FD9-AD70-4D51-9D0D-3307C388B641}" id="{15FE3CB0-1275-499E-BB17-7138E52D4087}">
    <text>AMT à 08h15</text>
  </threadedComment>
  <threadedComment ref="L110" dT="2024-09-04T07:03:52.23" personId="{C20833D7-5DE2-4E82-B429-63A06E6D1EA0}" id="{EACC94C6-6413-47D7-87FA-1268FAC1FA91}">
    <text>1.00 Réc à 14:00 HRM OK</text>
  </threadedComment>
  <threadedComment ref="Q110" dT="2024-09-11T11:48:38.19" personId="{1D4E5FD9-AD70-4D51-9D0D-3307C388B641}" id="{8565EA1B-9C7E-4374-A7FB-82DDE7B46E8C}">
    <text>1,50 HRM OK à 14:00</text>
  </threadedComment>
  <threadedComment ref="W110" dT="2024-09-18T07:02:58.59" personId="{1D4E5FD9-AD70-4D51-9D0D-3307C388B641}" id="{08F00F79-F6E4-41B2-9E70-5A6744378C6D}">
    <text>1,00 HRM OK à 14:30</text>
  </threadedComment>
  <threadedComment ref="X110" dT="2024-09-18T07:02:58.59" personId="{1D4E5FD9-AD70-4D51-9D0D-3307C388B641}" id="{C64E62FA-2AAB-4091-9658-19D4F01F706F}">
    <text>1,00 HRM OK à 14:30</text>
  </threadedComment>
  <threadedComment ref="Y110" dT="2024-09-19T06:49:27.45" personId="{1D4E5FD9-AD70-4D51-9D0D-3307C388B641}" id="{8548C350-71BD-4E49-9F16-05C966D4EC77}">
    <text>0,50 HRM OK à 15:00</text>
  </threadedComment>
  <threadedComment ref="AG110" dT="2024-09-27T10:48:14.15" personId="{1D4E5FD9-AD70-4D51-9D0D-3307C388B641}" id="{2B1CCB65-B90E-4170-99E3-3500B6BAD982}">
    <text>1,00 HRM OK à 14:30</text>
  </threadedComment>
  <threadedComment ref="H111" dT="2024-09-02T06:20:27.53" personId="{C20833D7-5DE2-4E82-B429-63A06E6D1EA0}" id="{1FA190C8-BF9B-4D2B-A452-CB76AF37855B}">
    <text>1 JC HRM NOK</text>
  </threadedComment>
  <threadedComment ref="H111" dT="2024-09-03T14:15:20.41" personId="{1D4E5FD9-AD70-4D51-9D0D-3307C388B641}" id="{C9F8C392-E5C0-4242-BC95-F9E9706F50F0}" parentId="{1FA190C8-BF9B-4D2B-A452-CB76AF37855B}">
    <text>HRM OK</text>
  </threadedComment>
  <threadedComment ref="L111" dT="2024-09-05T11:28:38.32" personId="{1D4E5FD9-AD70-4D51-9D0D-3307C388B641}" id="{7E2D42B8-E61D-4CE4-B170-E1BCBF152D83}">
    <text>1/2 JC + 3,60 HRM OK</text>
  </threadedComment>
  <threadedComment ref="W111" dT="2024-09-16T10:11:53.88" personId="{1D4E5FD9-AD70-4D51-9D0D-3307C388B641}" id="{8C4004FE-D217-4703-A5E4-5FD6A5837C27}">
    <text>REPRISE EN FORCE</text>
  </threadedComment>
  <threadedComment ref="AG112" dT="2024-09-27T06:46:55.54" personId="{C20833D7-5DE2-4E82-B429-63A06E6D1EA0}" id="{BF3CD800-3A63-4132-8EBC-B4BAB6B04289}">
    <text>1.00 Réc à 15:00 HRM NOk</text>
  </threadedComment>
  <threadedComment ref="AG112" dT="2024-09-27T13:27:48.17" personId="{1D4E5FD9-AD70-4D51-9D0D-3307C388B641}" id="{D57B996B-E436-4C74-9ECB-EAE447583EAF}" parentId="{BF3CD800-3A63-4132-8EBC-B4BAB6B04289}">
    <text>OK</text>
  </threadedComment>
  <threadedComment ref="I113" dT="2024-08-06T06:37:21.50" personId="{C20833D7-5DE2-4E82-B429-63A06E6D1EA0}" id="{E8326ED2-C1D7-4952-A4EF-55F8912EA7CD}">
    <text>8 JC HRM OK</text>
  </threadedComment>
  <threadedComment ref="AJ113" dT="2024-09-16T10:12:15.03" personId="{1D4E5FD9-AD70-4D51-9D0D-3307C388B641}" id="{7DD2226F-5398-4906-9C5E-0BF659BD66E1}">
    <text>REPRISE EN FORCE</text>
  </threadedComment>
  <threadedComment ref="S114" dT="2024-09-13T06:49:55.87" personId="{C20833D7-5DE2-4E82-B429-63A06E6D1EA0}" id="{DBC68CE2-2878-4BDD-B9D9-360DF267C6DB}">
    <text>3.00 Réc à 12:30 HRM OK</text>
  </threadedComment>
  <threadedComment ref="AJ114" dT="2024-09-30T06:32:13.04" personId="{C20833D7-5DE2-4E82-B429-63A06E6D1EA0}" id="{EE8199B0-2DE6-4A48-AA4B-29C621D0EF38}">
    <text>0.80 Réc à 14:42 HRM OK</text>
  </threadedComment>
  <threadedComment ref="O115" dT="2024-09-05T12:14:51.34" personId="{1D4E5FD9-AD70-4D51-9D0D-3307C388B641}" id="{BE62AFDC-EF8A-4BA6-9DD9-E8B229BA1513}">
    <text>Secouriste zone 2</text>
  </threadedComment>
  <threadedComment ref="S115" dT="2024-09-03T12:16:24.84" personId="{1D4E5FD9-AD70-4D51-9D0D-3307C388B641}" id="{C29F3FD9-9B8F-4520-8C7C-10972E1DEDD7}">
    <text>DS HRM OK + DOC OK</text>
  </threadedComment>
  <threadedComment ref="W115" dT="2024-09-17T06:38:54.52" personId="{1D4E5FD9-AD70-4D51-9D0D-3307C388B641}" id="{856808D9-8E6B-4E9F-9324-8E74857AB017}">
    <text>Marche à Esneux</text>
  </threadedComment>
  <threadedComment ref="Z115" dT="2024-09-05T12:14:51.34" personId="{1D4E5FD9-AD70-4D51-9D0D-3307C388B641}" id="{7F768C43-E2EE-4FCD-832F-86B0F9047124}">
    <text>Secouriste zone 1et 2 ( Reprise dela permanence à 09:30)</text>
  </threadedComment>
  <threadedComment ref="AF115" dT="2024-09-19T13:52:38.19" personId="{1D4E5FD9-AD70-4D51-9D0D-3307C388B641}" id="{F24C4302-5198-4334-B007-EAE844D49A4F}">
    <text>Secouriste zone 1 + 2</text>
  </threadedComment>
  <threadedComment ref="K116" dT="2024-09-05T11:28:58.06" personId="{1D4E5FD9-AD70-4D51-9D0D-3307C388B641}" id="{44DAA517-F35C-4E4A-8230-9A1BB3DF2F3D}">
    <text>2,00 HRM OK à 13:30</text>
  </threadedComment>
  <threadedComment ref="Q116" dT="2024-09-11T06:03:52.52" personId="{C20833D7-5DE2-4E82-B429-63A06E6D1EA0}" id="{B6EC2108-327C-47C2-B4C8-0E6AF7C33B6C}">
    <text>1/2 JC HRM OK</text>
  </threadedComment>
  <threadedComment ref="V116" dT="2024-09-16T11:17:57.88" personId="{1D4E5FD9-AD70-4D51-9D0D-3307C388B641}" id="{5A79FDBC-643D-4FDD-BCA5-1841C3D78E74}">
    <text>2,50 HRM OK à 13:00</text>
  </threadedComment>
  <threadedComment ref="X116" dT="2024-09-18T11:15:03.94" personId="{1D4E5FD9-AD70-4D51-9D0D-3307C388B641}" id="{72F647A5-CDF4-487F-9800-E527BCE6A8FC}">
    <text>1,50 HRM OK à 14:00</text>
  </threadedComment>
  <threadedComment ref="AC116" dT="2024-09-24T05:38:56.89" personId="{1D4E5FD9-AD70-4D51-9D0D-3307C388B641}" id="{F6001A77-A7DC-4014-A0D9-6ED4E66CFAA6}">
    <text>2,00 HRM OK à 13:30</text>
  </threadedComment>
  <threadedComment ref="AD116" dT="2024-09-24T11:40:58.02" personId="{1D4E5FD9-AD70-4D51-9D0D-3307C388B641}" id="{80EE7440-E25F-48E3-83F1-5D34944990DC}">
    <text>HRM OK</text>
  </threadedComment>
  <threadedComment ref="AE116" dT="2024-09-24T11:40:58.02" personId="{1D4E5FD9-AD70-4D51-9D0D-3307C388B641}" id="{462A219B-E203-4735-B56C-174600487AC0}">
    <text>HRM OK</text>
  </threadedComment>
  <threadedComment ref="AG116" dT="2024-09-27T10:48:30.42" personId="{1D4E5FD9-AD70-4D51-9D0D-3307C388B641}" id="{0D2C2F41-3208-4007-9944-B4DDE558AD04}">
    <text>HRM OK</text>
  </threadedComment>
  <threadedComment ref="AJ116" dT="2024-09-24T11:40:58.02" personId="{1D4E5FD9-AD70-4D51-9D0D-3307C388B641}" id="{F3A8C571-26D6-464E-A91C-7C2C55CCC551}">
    <text>HRM OK</text>
  </threadedComment>
  <threadedComment ref="L117" dT="2024-09-05T07:42:05.18" personId="{C20833D7-5DE2-4E82-B429-63A06E6D1EA0}" id="{33F7DF06-F178-46C0-ADFC-47F0044212AB}">
    <text>1/2 JC + 3.60 Réc HRM OK</text>
  </threadedComment>
  <threadedComment ref="V117" dT="2024-09-12T11:33:11.14" personId="{1D4E5FD9-AD70-4D51-9D0D-3307C388B641}" id="{8771C187-D702-43BD-A052-CFFC27288174}">
    <text>2 JC HRM OK</text>
  </threadedComment>
  <threadedComment ref="AG118" dT="2024-09-27T06:48:16.76" personId="{C20833D7-5DE2-4E82-B429-63A06E6D1EA0}" id="{17EB0A43-1A91-4D5D-9C43-DFC44C32D18E}">
    <text>1.00 Réc à 12:30 +1.00 Réc à 15:00 HRM OK</text>
  </threadedComment>
  <threadedComment ref="J119" dT="2024-09-04T07:05:17.51" personId="{C20833D7-5DE2-4E82-B429-63A06E6D1EA0}" id="{B6CB3BDE-92A9-4790-B9D1-8922FDAB0BB8}">
    <text>HRM OK</text>
  </threadedComment>
  <threadedComment ref="Q119" dT="2024-09-11T06:04:40.02" personId="{C20833D7-5DE2-4E82-B429-63A06E6D1EA0}" id="{E080035F-D4D7-428F-B00F-4EB493390A0B}">
    <text>HRM OK</text>
  </threadedComment>
  <threadedComment ref="R119" dT="2024-09-12T06:35:00.16" personId="{C20833D7-5DE2-4E82-B429-63A06E6D1EA0}" id="{268C3B7B-DA12-4A76-9FF6-E3372AA7ECDF}">
    <text>4.50 Réc à 07:30 HRM OK</text>
  </threadedComment>
  <threadedComment ref="X119" dT="2024-09-18T07:05:43.93" personId="{1D4E5FD9-AD70-4D51-9D0D-3307C388B641}" id="{FCD67B5B-57F1-4710-9B7B-CCFD8388EAE6}">
    <text>HRM OK</text>
  </threadedComment>
  <threadedComment ref="AE119" dT="2024-09-25T07:38:57.40" personId="{1D4E5FD9-AD70-4D51-9D0D-3307C388B641}" id="{A7417F9A-B12E-47E1-8005-BC46BEF1F02D}">
    <text>HRM OK</text>
  </threadedComment>
  <threadedComment ref="AG119" dT="2024-09-25T07:39:32.42" personId="{1D4E5FD9-AD70-4D51-9D0D-3307C388B641}" id="{4B0C8160-1647-46BF-8771-7EAA857CD920}">
    <text>HRM OK</text>
  </threadedComment>
  <threadedComment ref="H123" dT="2024-07-11T06:52:58.66" personId="{C20833D7-5DE2-4E82-B429-63A06E6D1EA0}" id="{2A5B3C57-5033-4C1E-9146-3F446FE3DD59}">
    <text>10 JC HRM OK</text>
  </threadedComment>
  <threadedComment ref="AF123" dT="2024-07-29T09:52:21.76" personId="{1D4E5FD9-AD70-4D51-9D0D-3307C388B641}" id="{D86534EC-1577-4663-9018-C6FA0B882CEB}">
    <text>AMT à 07h50</text>
  </threadedComment>
  <threadedComment ref="AG123" dT="2024-09-26T07:16:34.82" personId="{C20833D7-5DE2-4E82-B429-63A06E6D1EA0}" id="{96DD2890-49AA-4339-99E9-82E0F869BBA8}">
    <text>7.60 Réc HRM OK</text>
  </threadedComment>
  <threadedComment ref="H125" dT="2024-09-02T06:26:37.46" personId="{C20833D7-5DE2-4E82-B429-63A06E6D1EA0}" id="{27136306-B106-4EEF-9F65-942D6B70AEB6}">
    <text>2.00 Réc à 07:30 HRM nOK</text>
  </threadedComment>
  <threadedComment ref="H125" dT="2024-09-02T11:18:59.60" personId="{1D4E5FD9-AD70-4D51-9D0D-3307C388B641}" id="{4B171320-6B2D-422F-9332-A998B43342A7}" parentId="{27136306-B106-4EEF-9F65-942D6B70AEB6}">
    <text>HRM OK</text>
  </threadedComment>
  <threadedComment ref="I125" dT="2024-09-03T06:55:02.03" personId="{C20833D7-5DE2-4E82-B429-63A06E6D1EA0}" id="{EC37D7D7-F418-4663-A637-6FC30AFDDD06}">
    <text>VS HRM NOK
DOC NOK</text>
  </threadedComment>
  <threadedComment ref="I125" dT="2024-09-04T09:42:31.67" personId="{1D4E5FD9-AD70-4D51-9D0D-3307C388B641}" id="{23591769-34E9-4A6C-AE14-CFE115B742A4}" parentId="{EC37D7D7-F418-4663-A637-6FC30AFDDD06}">
    <text>HRM OK</text>
  </threadedComment>
  <threadedComment ref="R125" dT="2024-08-26T07:54:13.82" personId="{C20833D7-5DE2-4E82-B429-63A06E6D1EA0}" id="{70EDB6A5-B295-4B45-9C8D-EE39007DB572}">
    <text>7 JC HRM OK</text>
  </threadedComment>
  <threadedComment ref="AE126" dT="2024-09-25T07:40:55.91" personId="{1D4E5FD9-AD70-4D51-9D0D-3307C388B641}" id="{3F65B629-ECD4-4133-B110-E8EDE98EA52C}">
    <text>5,10 HRM OK à 10:00</text>
  </threadedComment>
  <threadedComment ref="AG126" dT="2024-09-27T06:51:49.51" personId="{C20833D7-5DE2-4E82-B429-63A06E6D1EA0}" id="{841162A7-377B-4ED8-9967-136D3E411306}">
    <text>2.00 Réc à 14:00 HRM OK</text>
  </threadedComment>
  <threadedComment ref="K128" dT="2024-09-05T11:32:36.62" personId="{1D4E5FD9-AD70-4D51-9D0D-3307C388B641}" id="{41645B70-C182-49DB-9BF6-C3A6421043D0}">
    <text>2,00 HRM OK à 14:30</text>
  </threadedComment>
  <threadedComment ref="W128" dT="2024-09-17T12:02:12.87" personId="{1D4E5FD9-AD70-4D51-9D0D-3307C388B641}" id="{45DDC5E9-FF01-499A-8E22-6D2717D6B0E5}">
    <text>1,50 HRM OK à 15:00</text>
  </threadedComment>
  <threadedComment ref="AF128" dT="2024-09-26T11:12:05.66" personId="{C20833D7-5DE2-4E82-B429-63A06E6D1EA0}" id="{C9D396F3-2D20-4A74-9577-175CE8C0E69D}">
    <text>2.00 Réc à 14:30 HRM OK</text>
  </threadedComment>
  <threadedComment ref="AJ128" dT="2024-09-30T11:22:16.38" personId="{1D4E5FD9-AD70-4D51-9D0D-3307C388B641}" id="{24999808-3A0B-4C76-AB18-438B103D8BAF}">
    <text>4,00 HRM OK à 12:30</text>
  </threadedComment>
  <threadedComment ref="S129" dT="2024-09-03T12:16:24.84" personId="{1D4E5FD9-AD70-4D51-9D0D-3307C388B641}" id="{ECE83801-2C48-4462-ADBB-2E40E3F2BC9B}">
    <text>DS HRM OK + DOC OK</text>
  </threadedComment>
  <threadedComment ref="AG129" dT="2024-09-26T11:13:42.28" personId="{C20833D7-5DE2-4E82-B429-63A06E6D1EA0}" id="{42C96644-567B-4542-A5D3-73D01F458E15}">
    <text>7.60 Réc HRM  OK</text>
  </threadedComment>
  <threadedComment ref="J130" dT="2024-09-05T07:44:07.12" personId="{C20833D7-5DE2-4E82-B429-63A06E6D1EA0}" id="{B623C81C-3DD0-4523-8486-A26DE409500D}">
    <text>Régul0.75 Réc à 14:45 HRM OK</text>
  </threadedComment>
  <threadedComment ref="K131" dT="2024-09-05T07:45:58.61" personId="{C20833D7-5DE2-4E82-B429-63A06E6D1EA0}" id="{5FDE380A-FEF6-4AA8-A1CF-1CEF7316F0BE}">
    <text>2.00 Réc à 07:00 HRM OK</text>
  </threadedComment>
  <threadedComment ref="L131" dT="2024-09-04T07:08:51.93" personId="{C20833D7-5DE2-4E82-B429-63A06E6D1EA0}" id="{4DC46055-EAAC-42E7-A1E2-30667F16CE8A}">
    <text>1 JC HRM OK</text>
  </threadedComment>
  <threadedComment ref="X131" dT="2024-09-11T11:10:04.96" personId="{1D4E5FD9-AD70-4D51-9D0D-3307C388B641}" id="{2F447AE5-12E3-452E-8843-E221BE2B1553}">
    <text>3 JC HRM OK</text>
  </threadedComment>
  <threadedComment ref="AD131" dT="2024-09-24T06:53:29.47" personId="{1D4E5FD9-AD70-4D51-9D0D-3307C388B641}" id="{BA456E5B-A15C-4F4F-B795-570CD2492CEE}">
    <text>1,50 HRM OK à 07:00</text>
  </threadedComment>
  <threadedComment ref="K132" dT="2024-09-05T11:31:20.76" personId="{1D4E5FD9-AD70-4D51-9D0D-3307C388B641}" id="{B8D106B9-384C-412D-8C78-3E547A89B4C4}">
    <text>1,00 HRM OK à 14:30</text>
  </threadedComment>
  <threadedComment ref="P132" dT="2024-09-10T06:25:00.93" personId="{C20833D7-5DE2-4E82-B429-63A06E6D1EA0}" id="{7783F9E9-08A4-48E7-8FFE-2F2C572D23F5}">
    <text>CC Justice à 12:00 HRM OK</text>
  </threadedComment>
  <threadedComment ref="S132" dT="2024-09-13T12:12:38.02" personId="{1D4E5FD9-AD70-4D51-9D0D-3307C388B641}" id="{A7B418EA-AA12-4FCF-9573-4CB30C0C85DD}">
    <text>1,00 HRM OK à 14:30</text>
  </threadedComment>
  <threadedComment ref="W132" dT="2024-09-17T12:02:56.25" personId="{1D4E5FD9-AD70-4D51-9D0D-3307C388B641}" id="{E35284DA-D397-48C1-87C5-7662A640217A}">
    <text>3,00 HRM OK à 12:30</text>
  </threadedComment>
  <threadedComment ref="AG132" dT="2024-09-27T12:46:32.86" personId="{1D4E5FD9-AD70-4D51-9D0D-3307C388B641}" id="{B8972D5A-5E0B-4883-A7D2-C3A859F6DC35}">
    <text>0,50 HRM OK à 15:00</text>
  </threadedComment>
  <threadedComment ref="K133" dT="2024-09-04T11:25:28.21" personId="{1D4E5FD9-AD70-4D51-9D0D-3307C388B641}" id="{E3BF5198-9FAD-45AF-87FC-57665F6D4757}">
    <text>3,50 VS à 07:30 HRM OK</text>
  </threadedComment>
  <threadedComment ref="X133" dT="2024-09-18T07:07:04.96" personId="{1D4E5FD9-AD70-4D51-9D0D-3307C388B641}" id="{7D5BB6B1-A763-4AA4-B53E-5E908DC468DC}">
    <text>7,60 HRM OK</text>
  </threadedComment>
  <threadedComment ref="AC133" dT="2024-09-19T11:25:40.19" personId="{1D4E5FD9-AD70-4D51-9D0D-3307C388B641}" id="{89030DD1-F53B-442F-A873-F1722CD881BA}">
    <text>REPRISE EN FORCE</text>
  </threadedComment>
  <threadedComment ref="I134" dT="2024-09-03T12:14:54.55" personId="{1D4E5FD9-AD70-4D51-9D0D-3307C388B641}" id="{57962392-4650-40D1-8000-FBE11F3346C4}">
    <text>0,50 HRM OK à 15:30</text>
  </threadedComment>
  <threadedComment ref="S134" dT="2024-09-13T12:12:25.44" personId="{1D4E5FD9-AD70-4D51-9D0D-3307C388B641}" id="{1FBB6D3B-AABD-4823-B88B-FE2259660799}">
    <text>3,50 HRM OK à 12:30</text>
  </threadedComment>
  <threadedComment ref="H135" dT="2024-03-18T12:04:38.28" personId="{C20833D7-5DE2-4E82-B429-63A06E6D1EA0}" id="{A6E9B7EC-DBFD-4B7A-9FAE-556945FAAD48}">
    <text>6 JC HRM OK</text>
  </threadedComment>
  <threadedComment ref="S135" dT="2024-09-03T12:16:24.84" personId="{1D4E5FD9-AD70-4D51-9D0D-3307C388B641}" id="{DE6F686A-1F97-4A76-8D80-8C1EEE7FD6E2}">
    <text>DS HRM OK + DOC OK</text>
  </threadedComment>
  <threadedComment ref="V135" dT="2024-09-10T11:08:21.03" personId="{1D4E5FD9-AD70-4D51-9D0D-3307C388B641}" id="{E2175BD2-BAF5-4EE1-8E40-F113D8464078}">
    <text>1 JC HRM OK</text>
  </threadedComment>
  <threadedComment ref="AG135" dT="2024-09-26T11:15:54.23" personId="{C20833D7-5DE2-4E82-B429-63A06E6D1EA0}" id="{9563CAE6-BC1F-4074-9A29-90D46BD5F988}">
    <text>1 JC HRM OK</text>
  </threadedComment>
  <threadedComment ref="S137" dT="2024-09-03T12:16:24.84" personId="{1D4E5FD9-AD70-4D51-9D0D-3307C388B641}" id="{A5F8568A-397F-4EF9-8760-AF49EBE86C1E}">
    <text>DS HRM OK + DOC OK</text>
  </threadedComment>
  <threadedComment ref="AG137" dT="2024-09-20T11:28:32.98" personId="{1D4E5FD9-AD70-4D51-9D0D-3307C388B641}" id="{B57AC9D5-560F-476D-A75D-B1BF9D5BE6EE}">
    <text>7,60 HRM OK</text>
  </threadedComment>
  <threadedComment ref="L141" dT="2024-09-06T06:13:29.30" personId="{C20833D7-5DE2-4E82-B429-63A06E6D1EA0}" id="{A642FA51-431E-4F22-9D2F-3C4FC0E751EE}">
    <text>1.00 Réc à 07:00 HRM NOK</text>
  </threadedComment>
  <threadedComment ref="L141" dT="2024-09-11T11:10:41.52" personId="{1D4E5FD9-AD70-4D51-9D0D-3307C388B641}" id="{8388D86B-1439-42F7-A055-629EA2B6E1CC}" parentId="{A642FA51-431E-4F22-9D2F-3C4FC0E751EE}">
    <text>HRM OK</text>
  </threadedComment>
  <threadedComment ref="V141" dT="2024-09-16T06:14:26.35" personId="{C20833D7-5DE2-4E82-B429-63A06E6D1EA0}" id="{2F0C49CA-D4E6-4B51-B03F-AF61B076F502}">
    <text>1.00 Réc à 07:00 HRM NOK</text>
  </threadedComment>
  <threadedComment ref="V141" dT="2024-09-16T11:53:53.50" personId="{1D4E5FD9-AD70-4D51-9D0D-3307C388B641}" id="{BBE9338C-72B8-4FEB-86C3-1AAE85AF0D87}" parentId="{2F0C49CA-D4E6-4B51-B03F-AF61B076F502}">
    <text>HRM OK</text>
  </threadedComment>
  <threadedComment ref="X141" dT="2024-09-18T07:10:02.55" personId="{1D4E5FD9-AD70-4D51-9D0D-3307C388B641}" id="{E561EFFE-FA88-4F7B-AD91-43A723194E7B}">
    <text>3,00 HRM OK à 07:00</text>
  </threadedComment>
  <threadedComment ref="AE141" dT="2024-09-24T06:49:44.28" personId="{1D4E5FD9-AD70-4D51-9D0D-3307C388B641}" id="{91281D72-5BC0-4679-A97F-B80FB6ADED5F}">
    <text>Mis SCHAFFEN</text>
  </threadedComment>
  <threadedComment ref="AJ141" dT="2024-09-30T06:16:18.39" personId="{C20833D7-5DE2-4E82-B429-63A06E6D1EA0}" id="{CEA86308-597E-4731-A2AF-3D670665994D}">
    <text>0.75 Réc à 07:00 HRM OK</text>
  </threadedComment>
  <threadedComment ref="L142" dT="2024-07-30T06:39:57.86" personId="{C20833D7-5DE2-4E82-B429-63A06E6D1EA0}" id="{5783683C-6D1E-4AD5-8DDF-BFB1E4BF3BE6}">
    <text>VS à 14:00 HRM OK
DOC NOK</text>
  </threadedComment>
  <threadedComment ref="L142" dT="2024-09-11T11:10:51.88" personId="{1D4E5FD9-AD70-4D51-9D0D-3307C388B641}" id="{238E4979-4434-488E-9340-F12FC2C7A338}" parentId="{5783683C-6D1E-4AD5-8DDF-BFB1E4BF3BE6}">
    <text>HRM OK</text>
  </threadedComment>
  <threadedComment ref="P142" dT="2024-09-10T11:12:27.06" personId="{1D4E5FD9-AD70-4D51-9D0D-3307C388B641}" id="{83725CC5-A643-482A-BE99-4D0854A4FF88}">
    <text>0,50 HRM OK à 15:00</text>
  </threadedComment>
  <threadedComment ref="Q142" dT="2024-09-11T06:54:21.95" personId="{C20833D7-5DE2-4E82-B429-63A06E6D1EA0}" id="{1B87372D-EB28-491B-AFAB-2CFE623C754A}">
    <text>0.75 Réc à 14:45 HRM OK</text>
  </threadedComment>
  <threadedComment ref="W142" dT="2024-09-17T12:01:10.06" personId="{1D4E5FD9-AD70-4D51-9D0D-3307C388B641}" id="{6637AFE3-4CFF-401E-A056-48DDFB8CDD7D}">
    <text>0,50 HRM OK à 15:00</text>
  </threadedComment>
  <threadedComment ref="Z142" dT="2024-09-20T07:11:23.77" personId="{1D4E5FD9-AD70-4D51-9D0D-3307C388B641}" id="{D58C0043-5A14-464F-8AFE-DEC0264B99B7}">
    <text>1/2 JC HRM OK</text>
  </threadedComment>
  <threadedComment ref="AG142" dT="2024-09-27T10:30:10.70" personId="{1D4E5FD9-AD70-4D51-9D0D-3307C388B641}" id="{1971842F-F2D3-4C89-9D21-BCDE1F7779F4}">
    <text>1,50 HRM OK à 14:00</text>
  </threadedComment>
  <threadedComment ref="AJ142" dT="2024-10-01T06:16:47.17" personId="{C20833D7-5DE2-4E82-B429-63A06E6D1EA0}" id="{3354A0D0-5D3C-4997-9D74-30CD57F6818F}">
    <text>0.75 Réc à 15:00 HRM OK</text>
  </threadedComment>
  <threadedComment ref="L143" dT="2024-09-04T07:11:39.74" personId="{C20833D7-5DE2-4E82-B429-63A06E6D1EA0}" id="{8D8BD515-7EBD-4ED9-8187-E5D3A33398F0}">
    <text>7.60 Réc HRM Ok</text>
  </threadedComment>
  <threadedComment ref="S143" dT="2024-09-13T06:52:34.79" personId="{C20833D7-5DE2-4E82-B429-63A06E6D1EA0}" id="{A588E555-34BC-41E5-944A-AEFCF7D2360D}">
    <text>0.50 Réc à 07:00 HRM OK</text>
  </threadedComment>
  <threadedComment ref="V143" dT="2024-09-16T06:16:16.17" personId="{C20833D7-5DE2-4E82-B429-63A06E6D1EA0}" id="{84FB771F-B2FB-4873-AAEC-1C29E96086A8}">
    <text>0.50 Réc à 07:00 HRM NOK</text>
  </threadedComment>
  <threadedComment ref="V143" dT="2024-09-16T11:58:19.69" personId="{1D4E5FD9-AD70-4D51-9D0D-3307C388B641}" id="{E2EFB3ED-F6CF-4DED-B038-B99E7746D7D0}" parentId="{84FB771F-B2FB-4873-AAEC-1C29E96086A8}">
    <text>HRM OK</text>
  </threadedComment>
  <threadedComment ref="AE143" dT="2024-09-24T06:49:44.28" personId="{1D4E5FD9-AD70-4D51-9D0D-3307C388B641}" id="{0B0824D2-6710-4DCB-A8EA-CE99DDE8EBC1}">
    <text>Mis SCHAFFEN</text>
  </threadedComment>
  <threadedComment ref="AG143" dT="2024-09-24T06:49:07.12" personId="{1D4E5FD9-AD70-4D51-9D0D-3307C388B641}" id="{4524DA16-9783-40E3-8EAF-046DFF91486B}">
    <text>1 JC HRM OK</text>
  </threadedComment>
  <threadedComment ref="S144" dT="2024-09-13T06:52:52.17" personId="{C20833D7-5DE2-4E82-B429-63A06E6D1EA0}" id="{A0B92C20-5657-4C67-815A-2CD4CCD1ED34}">
    <text>1.00 Réc à 14:30 HRM OK</text>
  </threadedComment>
  <threadedComment ref="H147" dT="2024-09-02T06:30:08.21" personId="{C20833D7-5DE2-4E82-B429-63A06E6D1EA0}" id="{2E7593D6-E588-439F-89F4-40D5414531C8}">
    <text>0.50 Réc à 11:30 HRM OK</text>
  </threadedComment>
  <threadedComment ref="O147" dT="2024-09-09T11:22:06.80" personId="{C20833D7-5DE2-4E82-B429-63A06E6D1EA0}" id="{9379971F-C030-4A28-B87A-DC44AFE980F9}">
    <text>0.50 Réc à 11:30 HRM NOK</text>
  </threadedComment>
  <threadedComment ref="O147" dT="2024-09-11T12:38:47.35" personId="{1D4E5FD9-AD70-4D51-9D0D-3307C388B641}" id="{08A41F8D-5CBC-48F5-8BC1-573D7CE699A5}" parentId="{9379971F-C030-4A28-B87A-DC44AFE980F9}">
    <text>HRM OK</text>
  </threadedComment>
  <threadedComment ref="P147" dT="2024-09-10T06:29:35.97" personId="{C20833D7-5DE2-4E82-B429-63A06E6D1EA0}" id="{D9F69B9A-27BF-4978-BA76-7F787C311A52}">
    <text>0.50 Réc à 11;30 HRM OK</text>
  </threadedComment>
  <threadedComment ref="Q147" dT="2024-09-11T06:51:37.32" personId="{C20833D7-5DE2-4E82-B429-63A06E6D1EA0}" id="{20BBE6A1-44B9-4DA3-889E-40B3B27E2829}">
    <text>1 JC HRM OK</text>
  </threadedComment>
  <threadedComment ref="R147" dT="2024-09-12T06:20:48.67" personId="{C20833D7-5DE2-4E82-B429-63A06E6D1EA0}" id="{6E829A8F-4E38-4ED4-8443-E7DD21BCAA43}">
    <text>0.50 Réc à 11:30 HRM OK</text>
  </threadedComment>
  <threadedComment ref="W147" dT="2024-09-17T06:34:51.83" personId="{1D4E5FD9-AD70-4D51-9D0D-3307C388B641}" id="{C0B21547-0F2B-484E-8A39-F2E0D6449188}">
    <text>0,50 HRM OK à 11:30</text>
  </threadedComment>
  <threadedComment ref="Y147" dT="2024-09-19T06:51:32.45" personId="{1D4E5FD9-AD70-4D51-9D0D-3307C388B641}" id="{E263D97B-70CC-4008-A9C8-58FC3DC77E73}">
    <text>0,50 HRM OK à 10:30</text>
  </threadedComment>
  <threadedComment ref="Z147" dT="2024-09-17T06:34:51.83" personId="{1D4E5FD9-AD70-4D51-9D0D-3307C388B641}" id="{505253A5-8298-488D-940A-1FC52DBD0AE9}">
    <text>0,50 HRM OK à 11:30</text>
  </threadedComment>
  <threadedComment ref="AC147" dT="2024-09-23T08:55:52.31" personId="{68E4EB75-2E06-4BF2-B8CC-A06705F02815}" id="{B601B441-DEA5-4B34-AD0B-EAC3B9DA8CA4}">
    <text>0,50 rec à 11:30 HRM OK</text>
  </threadedComment>
  <threadedComment ref="AD147" dT="2024-09-24T06:50:35.00" personId="{1D4E5FD9-AD70-4D51-9D0D-3307C388B641}" id="{2AE6B24D-A721-4650-8D22-1F0CD513EFB5}">
    <text>0,50 HRM OK à 11:30</text>
  </threadedComment>
  <threadedComment ref="AE147" dT="2024-09-24T06:50:35.00" personId="{1D4E5FD9-AD70-4D51-9D0D-3307C388B641}" id="{D9A553E4-D354-4863-BBA9-A0667A99D11A}">
    <text>0,50 HRM OK à 11:30</text>
  </threadedComment>
  <threadedComment ref="AF147" dT="2024-09-26T07:18:16.00" personId="{C20833D7-5DE2-4E82-B429-63A06E6D1EA0}" id="{9CDF9F3C-A5F8-4FF6-BFDC-82121B0344B8}">
    <text>0.50 Réc à 11:30 HRM  OK</text>
  </threadedComment>
  <threadedComment ref="AG147" dT="2024-09-27T06:53:51.37" personId="{C20833D7-5DE2-4E82-B429-63A06E6D1EA0}" id="{1E03CA1A-74DC-4CB0-936E-CF9DCDAC4816}">
    <text>1 DS Dépt HRM OK</text>
  </threadedComment>
  <threadedComment ref="AJ147" dT="2024-09-30T06:17:11.22" personId="{C20833D7-5DE2-4E82-B429-63A06E6D1EA0}" id="{1597E2B8-BEE4-4127-A8BC-D5C0905FB786}">
    <text>0.50 Réc à 11:30 HRM OK</text>
  </threadedComment>
  <threadedComment ref="X148" dT="2024-09-18T07:10:28.99" personId="{1D4E5FD9-AD70-4D51-9D0D-3307C388B641}" id="{321A054A-B944-42B6-BD52-D52132E8BFCE}">
    <text>1/2 DS Normale HRM OK</text>
  </threadedComment>
  <threadedComment ref="Y148" dT="2024-09-19T06:51:49.69" personId="{1D4E5FD9-AD70-4D51-9D0D-3307C388B641}" id="{32922390-AF62-40C2-B31A-C991B470A145}">
    <text>1/2 JC HRM OK</text>
  </threadedComment>
  <threadedComment ref="L149" dT="2024-09-04T07:12:40.99" personId="{C20833D7-5DE2-4E82-B429-63A06E6D1EA0}" id="{05BA7F5F-E7FB-4B73-B7BB-02AADA875970}">
    <text>1/2 JC HRM OK</text>
  </threadedComment>
  <threadedComment ref="O149" dT="2024-09-04T07:12:40.99" personId="{C20833D7-5DE2-4E82-B429-63A06E6D1EA0}" id="{C13D9FA7-FAE6-4CD1-857B-F87F5F9DB173}">
    <text>1/2 JC HRM OK</text>
  </threadedComment>
  <threadedComment ref="Y149" dT="2024-09-17T06:34:36.59" personId="{1D4E5FD9-AD70-4D51-9D0D-3307C388B641}" id="{AA635F45-A047-4CF1-9EFB-FEE8099ED676}">
    <text>1/2 JC HRM OK</text>
  </threadedComment>
  <threadedComment ref="AE151" dT="2024-09-24T06:50:09.67" personId="{1D4E5FD9-AD70-4D51-9D0D-3307C388B641}" id="{84F1B207-5451-4E16-AFA9-6533A390A144}">
    <text>2,00 HRM OK à 07:00</text>
  </threadedComment>
  <threadedComment ref="AJ151" dT="2024-09-27T10:30:25.35" personId="{1D4E5FD9-AD70-4D51-9D0D-3307C388B641}" id="{CDC5F4B2-D5A6-44C1-824B-859DF15F420F}">
    <text>3,00 HRM OK à 07:00</text>
  </threadedComment>
  <threadedComment ref="Q152" dT="2024-09-11T11:06:17.18" personId="{1D4E5FD9-AD70-4D51-9D0D-3307C388B641}" id="{9A7868E3-69C3-49CE-8AB0-0960BA2AC525}">
    <text>3,50 HRM OK à 11:30</text>
  </threadedComment>
  <threadedComment ref="R152" dT="2024-09-12T06:22:32.88" personId="{C20833D7-5DE2-4E82-B429-63A06E6D1EA0}" id="{BD89274C-1BBE-4FAA-B301-1BA03D1906C0}">
    <text>2.00 Réc à 13:30 HRM OK</text>
  </threadedComment>
  <threadedComment ref="S152" dT="2024-09-13T06:53:59.18" personId="{C20833D7-5DE2-4E82-B429-63A06E6D1EA0}" id="{F2E095B8-7FA0-4EB7-ABD3-9021FA033739}">
    <text>VS à 13:45 HRM OK
DOC NOK</text>
  </threadedComment>
  <threadedComment ref="S152" dT="2024-09-16T11:53:16.44" personId="{1D4E5FD9-AD70-4D51-9D0D-3307C388B641}" id="{78F1837D-9D66-42EB-B37C-974C5369B68A}" parentId="{F2E095B8-7FA0-4EB7-ABD3-9021FA033739}">
    <text>HRM OK</text>
  </threadedComment>
  <threadedComment ref="Z152" dT="2024-09-20T07:11:58.13" personId="{1D4E5FD9-AD70-4D51-9D0D-3307C388B641}" id="{7FF0FC93-1B31-463B-903E-7C2286E463D1}">
    <text>VS Dép 13:30</text>
  </threadedComment>
  <threadedComment ref="L160" dT="2024-09-06T06:08:24.40" personId="{C20833D7-5DE2-4E82-B429-63A06E6D1EA0}" id="{B50C7F84-C19D-4D4D-B231-5EA36BB63C7F}">
    <text>1.00 Réc à 14:30 HRM OK</text>
  </threadedComment>
  <threadedComment ref="Q160" dT="2024-09-11T11:01:55.96" personId="{1D4E5FD9-AD70-4D51-9D0D-3307C388B641}" id="{0BB8AC83-F78F-4467-B836-C77982C9B149}">
    <text>1,00 HRM OK à 14:30</text>
  </threadedComment>
  <threadedComment ref="Y160" dT="2024-09-19T10:49:39.81" personId="{1D4E5FD9-AD70-4D51-9D0D-3307C388B641}" id="{0F2FF3B0-38EF-408A-9355-256971A123DF}">
    <text>1,00 HRM OK à 14:30</text>
  </threadedComment>
  <threadedComment ref="AF160" dT="2024-09-26T07:20:49.23" personId="{C20833D7-5DE2-4E82-B429-63A06E6D1EA0}" id="{8B0AC3EB-DD02-46C6-9EFD-5C1B999F09BD}">
    <text>1.00 Réc à 14:30 HRM OK</text>
  </threadedComment>
  <threadedComment ref="AG160" dT="2024-09-27T06:13:36.32" personId="{C20833D7-5DE2-4E82-B429-63A06E6D1EA0}" id="{54BC3D6B-453A-4635-A2A7-E7CADAFF9C49}">
    <text>2.00 Réc à 13:30 HRM OK</text>
  </threadedComment>
  <threadedComment ref="K162" dT="2024-09-05T06:22:32.08" personId="{C20833D7-5DE2-4E82-B429-63A06E6D1EA0}" id="{E1D5D720-E669-4031-90B7-A9B86E312D7D}">
    <text>1.50 Réc à 14:30 HRM OK</text>
  </threadedComment>
  <threadedComment ref="P162" dT="2024-09-10T06:33:06.87" personId="{C20833D7-5DE2-4E82-B429-63A06E6D1EA0}" id="{EA48A240-4A45-4208-B5B0-33ACCB67DDA5}">
    <text>1.00 Réc à 15:00 HRM OK</text>
  </threadedComment>
  <threadedComment ref="V162" dT="2024-09-16T06:11:14.48" personId="{C20833D7-5DE2-4E82-B429-63A06E6D1EA0}" id="{76413713-E52C-4BEE-B14B-4E462F57F40D}">
    <text>1/2 DS Normal HRM OK</text>
  </threadedComment>
  <threadedComment ref="Z162" dT="2024-09-20T06:33:46.67" personId="{1D4E5FD9-AD70-4D51-9D0D-3307C388B641}" id="{ABC59E6E-9DE5-478D-91C2-10EFEEAC5093}">
    <text>1,00 HRM OK à 15:00</text>
  </threadedComment>
  <threadedComment ref="AF162" dT="2024-09-26T07:21:36.92" personId="{C20833D7-5DE2-4E82-B429-63A06E6D1EA0}" id="{CBB54424-508D-4FAE-8683-C11F63915BFD}">
    <text>1.00 Réc à 15:00 HRM OK</text>
  </threadedComment>
  <threadedComment ref="V167" dT="2024-08-02T08:03:45.44" personId="{C20833D7-5DE2-4E82-B429-63A06E6D1EA0}" id="{B5CFEEB7-92BF-431D-A12D-FE40751ADDFA}">
    <text xml:space="preserve">Programme D'accueil Salle Bonaparte 09:00 à 10:00 et 13:00 à 14:00 </text>
  </threadedComment>
  <threadedComment ref="X167" dT="2024-08-02T08:03:45.44" personId="{C20833D7-5DE2-4E82-B429-63A06E6D1EA0}" id="{C49767F8-592E-4830-A6BD-4FA0AB792F35}">
    <text xml:space="preserve">Programme D'accueil Salle Bonaparte 09:00 à 10:00 et 13:00 à 15:00 </text>
  </threadedComment>
  <threadedComment ref="Z167" dT="2024-08-02T08:03:45.44" personId="{C20833D7-5DE2-4E82-B429-63A06E6D1EA0}" id="{21282EF9-3043-40FC-974C-64345A8F5B24}">
    <text xml:space="preserve">Programme D'accueil Salle Bonaparte 11:00 à 12:00 et 13:00 à 15:00 </text>
  </threadedComment>
  <threadedComment ref="AC167" dT="2024-08-02T08:03:45.44" personId="{C20833D7-5DE2-4E82-B429-63A06E6D1EA0}" id="{0B90AB5F-CFD7-4ED0-879C-317649462179}">
    <text xml:space="preserve">Programme D'accueil Salle Bonaparte 09:00 à 10:00 et 13:00 à 15:00 </text>
  </threadedComment>
  <threadedComment ref="AE167" dT="2024-08-02T08:03:45.44" personId="{C20833D7-5DE2-4E82-B429-63A06E6D1EA0}" id="{C413C809-9D06-452E-AB05-09518DB6263F}">
    <text xml:space="preserve">Programme D'accueil Salle Bonaparte 09:00 à 10:00 et 13:00 à 15:00 </text>
  </threadedComment>
  <threadedComment ref="AG167" dT="2024-09-27T06:56:00.43" personId="{C20833D7-5DE2-4E82-B429-63A06E6D1EA0}" id="{40EBB7E7-FDE2-45D8-88F0-CE51758329BF}">
    <text>Congé ??? HRM NOK</text>
  </threadedComment>
  <threadedComment ref="S168" dT="2024-09-16T08:30:57.42" personId="{C20833D7-5DE2-4E82-B429-63A06E6D1EA0}" id="{2B4A0B3B-9E44-4BCC-8645-56C93EC6CBF2}">
    <text xml:space="preserve">1/2 CC Hospi maladie HRM OK
DOC OK
</text>
  </threadedComment>
  <threadedComment ref="W169" dT="2024-09-16T13:28:10.49" personId="{1D4E5FD9-AD70-4D51-9D0D-3307C388B641}" id="{AA02F535-F575-4F83-AA9A-6145E5F42CF0}">
    <text>Marche à Esneux</text>
  </threadedComment>
  <threadedComment ref="AJ170" dT="2024-09-30T10:41:55.37" personId="{1D4E5FD9-AD70-4D51-9D0D-3307C388B641}" id="{0D5F592F-39C6-4A53-AFB3-AD3B6E84CBB5}">
    <text>4,00 HRM OK à 12:30</text>
  </threadedComment>
  <threadedComment ref="K171" dT="2024-09-04T10:58:14.97" personId="{1D4E5FD9-AD70-4D51-9D0D-3307C388B641}" id="{3FF155FC-5AB7-4372-80A9-3157B361BEF7}">
    <text>1 JC HRM OK</text>
  </threadedComment>
  <threadedComment ref="Q171" dT="2024-09-11T07:06:45.29" personId="{C20833D7-5DE2-4E82-B429-63A06E6D1EA0}" id="{414CBCC9-4645-4156-A503-8ABDC79B10D8}">
    <text>1 JC HRM OK</text>
  </threadedComment>
  <threadedComment ref="S171" dT="2024-09-12T11:02:03.26" personId="{1D4E5FD9-AD70-4D51-9D0D-3307C388B641}" id="{936373DD-3D94-4128-9793-B704F10D8F74}">
    <text>1 DS HRM + DOC OK</text>
  </threadedComment>
  <threadedComment ref="W171" dT="2024-09-16T13:28:10.49" personId="{1D4E5FD9-AD70-4D51-9D0D-3307C388B641}" id="{B37689C7-C730-48DE-AEB6-2515F6C3616B}">
    <text>Marche à Esneux</text>
  </threadedComment>
  <threadedComment ref="Z171" dT="2024-09-20T07:09:43.50" personId="{1D4E5FD9-AD70-4D51-9D0D-3307C388B641}" id="{578C98D7-811E-4E2C-98F4-91DA2A5915A8}">
    <text>7,60 HRM OK</text>
  </threadedComment>
  <threadedComment ref="AG171" dT="2024-09-27T06:56:53.13" personId="{C20833D7-5DE2-4E82-B429-63A06E6D1EA0}" id="{27E18981-F45D-4CAD-85DC-F24113F42D79}">
    <text>1 FDC HRM OK</text>
  </threadedComment>
  <threadedComment ref="AG174" dT="2024-09-27T13:36:49.87" personId="{1D4E5FD9-AD70-4D51-9D0D-3307C388B641}" id="{2CE7F55E-51F5-4FE4-98FB-1C74156E9401}">
    <text>3,60 HRM OK à 11:54</text>
  </threadedComment>
  <threadedComment ref="L175" dT="2024-09-05T06:29:23.05" personId="{C20833D7-5DE2-4E82-B429-63A06E6D1EA0}" id="{21318C5B-00E6-4E60-A4CE-8045973481E1}">
    <text>1 PVE HRM OK</text>
  </threadedComment>
  <threadedComment ref="S175" dT="2024-09-13T05:58:55.66" personId="{C20833D7-5DE2-4E82-B429-63A06E6D1EA0}" id="{A38193DD-4C09-4369-8E90-444578F252C4}">
    <text>1 PVE HRM OK</text>
  </threadedComment>
  <threadedComment ref="V175" dT="2024-09-16T06:31:44.38" personId="{C20833D7-5DE2-4E82-B429-63A06E6D1EA0}" id="{F979F63A-F16B-404D-829F-EC1AFB09CB16}">
    <text>1 FDC HRM OK</text>
  </threadedComment>
  <threadedComment ref="Z175" dT="2024-09-19T13:15:48.50" personId="{1D4E5FD9-AD70-4D51-9D0D-3307C388B641}" id="{E998E160-7199-4D1D-853D-912538E2BDCB}">
    <text>PVE HRM OK</text>
  </threadedComment>
  <threadedComment ref="AF175" dT="2024-09-26T07:24:36.55" personId="{C20833D7-5DE2-4E82-B429-63A06E6D1EA0}" id="{EAAECFC5-1880-48D2-BA47-B935DC17E3D2}">
    <text>7.60 Réc HRM OK</text>
  </threadedComment>
  <threadedComment ref="AG175" dT="2024-09-19T13:15:48.50" personId="{1D4E5FD9-AD70-4D51-9D0D-3307C388B641}" id="{93B14178-E5A2-4233-BBC1-CF1E80F364A8}">
    <text>DS Dept HRM OK</text>
  </threadedComment>
  <threadedComment ref="K176" dT="2024-09-05T06:28:45.09" personId="{C20833D7-5DE2-4E82-B429-63A06E6D1EA0}" id="{FB80FF7D-DAFF-4BA9-BAB0-828B7F4622D5}">
    <text>2.50 Réc HRM OK</text>
  </threadedComment>
  <threadedComment ref="S177" dT="2024-09-12T11:02:03.26" personId="{1D4E5FD9-AD70-4D51-9D0D-3307C388B641}" id="{8D5300CC-9614-4777-813C-F4799AEFA4CC}">
    <text>1 DS HRM + DOC OK</text>
  </threadedComment>
  <threadedComment ref="W177" dT="2024-09-16T13:28:10.49" personId="{1D4E5FD9-AD70-4D51-9D0D-3307C388B641}" id="{1D3B771C-9EF3-48D2-8A22-80B328556F98}">
    <text>Marche à Esneux</text>
  </threadedComment>
  <threadedComment ref="AG177" dT="2024-09-25T07:45:09.15" personId="{1D4E5FD9-AD70-4D51-9D0D-3307C388B641}" id="{C5C65047-2037-4AB2-9A45-1A1533A1910D}">
    <text>HRM OK</text>
  </threadedComment>
  <threadedComment ref="H179" dT="2024-08-29T11:20:17.92" personId="{1D4E5FD9-AD70-4D51-9D0D-3307C388B641}" id="{62131497-DA23-47EC-99D8-9087044CDBFF}">
    <text>1 DS Dept HRM OK</text>
  </threadedComment>
  <threadedComment ref="L179" dT="2024-09-03T11:51:47.90" personId="{1D4E5FD9-AD70-4D51-9D0D-3307C388B641}" id="{DCFF51F6-95D4-4446-BB9F-348E2DACB888}">
    <text>1 JC HRM OK</text>
  </threadedComment>
  <threadedComment ref="Q179" dT="2024-09-09T11:32:25.31" personId="{C20833D7-5DE2-4E82-B429-63A06E6D1EA0}" id="{957E61A4-04BA-4B68-AB81-3FEA9AE029AB}">
    <text>8 FDC HRM OK</text>
  </threadedComment>
  <threadedComment ref="AD179" dT="2024-09-24T05:49:23.45" personId="{1D4E5FD9-AD70-4D51-9D0D-3307C388B641}" id="{0F2BF2E1-9A1B-444F-8F71-B4F516828537}">
    <text>1 JC HRM OK</text>
  </threadedComment>
  <threadedComment ref="AE179" dT="2024-09-24T05:49:33.41" personId="{1D4E5FD9-AD70-4D51-9D0D-3307C388B641}" id="{81D218A2-1ABE-4044-80B6-3D68CAEB5300}">
    <text>3 JFC HRM OK</text>
  </threadedComment>
  <threadedComment ref="I180" dT="2024-09-03T11:51:32.65" personId="{1D4E5FD9-AD70-4D51-9D0D-3307C388B641}" id="{213B4424-B529-4877-B288-D8F6626EB953}">
    <text>1/2 JC HRM OK</text>
  </threadedComment>
  <threadedComment ref="K180" dT="2024-09-05T06:26:34.96" personId="{C20833D7-5DE2-4E82-B429-63A06E6D1EA0}" id="{A3C111AA-58C0-4F0B-81E0-30E43FE35242}">
    <text>1/2 JC HRM OK</text>
  </threadedComment>
  <threadedComment ref="AJ181" dT="2024-09-30T06:22:12.23" personId="{C20833D7-5DE2-4E82-B429-63A06E6D1EA0}" id="{C94606B7-ED54-4816-8D18-83A7DA0B5EB7}">
    <text>1 JC HRM NOK</text>
  </threadedComment>
  <threadedComment ref="Y182" dT="2024-09-19T11:23:10.88" personId="{1D4E5FD9-AD70-4D51-9D0D-3307C388B641}" id="{2A7E7BE1-4B80-46D3-AFDC-CFB5CF8AB943}">
    <text>2,50 HRM OK à 13:00</text>
  </threadedComment>
  <threadedComment ref="AC182" dT="2024-09-24T11:47:03.08" personId="{1D4E5FD9-AD70-4D51-9D0D-3307C388B641}" id="{C3879CAA-23D8-4FBA-847E-59F4687A7612}">
    <text>1,00 HRM OK à 14:30</text>
  </threadedComment>
  <threadedComment ref="AD182" dT="2024-09-24T11:46:52.95" personId="{1D4E5FD9-AD70-4D51-9D0D-3307C388B641}" id="{28724A66-CD71-465B-87C6-F6B356BE0ACE}">
    <text>2,50 HRM OK à 13:00</text>
  </threadedComment>
  <threadedComment ref="P183" dT="2024-09-05T12:14:18.69" personId="{1D4E5FD9-AD70-4D51-9D0D-3307C388B641}" id="{0EFEF111-AB08-40E7-B14F-220071836E80}">
    <text>Secouriste zone 2</text>
  </threadedComment>
  <threadedComment ref="Q183" dT="2024-08-19T13:12:02.36" personId="{1D4E5FD9-AD70-4D51-9D0D-3307C388B641}" id="{D38F1750-7ED9-4889-AD16-BCD174E7ACD6}">
    <text>Reportée pratique PIRANHA au CIBE-SUD MEF</text>
  </threadedComment>
  <threadedComment ref="V183" dT="2024-01-24T08:13:34.95" personId="{1D4E5FD9-AD70-4D51-9D0D-3307C388B641}" id="{A50FADEE-82A0-4B12-BDB9-3064C3DC7B3D}">
    <text>Fmn Permis LYNX SMD111</text>
  </threadedComment>
  <threadedComment ref="AD183" dT="2024-09-24T05:46:14.04" personId="{1D4E5FD9-AD70-4D51-9D0D-3307C388B641}" id="{45E644DF-3416-4D05-9000-87CE7C0F3F5C}">
    <text>1,00 HRM OK à 08:30-09:30</text>
  </threadedComment>
  <threadedComment ref="AG183" dT="2024-09-19T13:53:34.46" personId="{1D4E5FD9-AD70-4D51-9D0D-3307C388B641}" id="{FD0E700B-10E1-4877-8B86-AB542FEF197D}">
    <text>Secouriste zone 2</text>
  </threadedComment>
  <threadedComment ref="AC184" dT="2024-09-24T05:45:58.90" personId="{1D4E5FD9-AD70-4D51-9D0D-3307C388B641}" id="{59296082-ADEA-4A3C-B3F2-67CED93F1810}">
    <text>3,00 HRM OK à 12:30</text>
  </threadedComment>
  <threadedComment ref="H185" dT="2024-09-02T06:33:24.86" personId="{C20833D7-5DE2-4E82-B429-63A06E6D1EA0}" id="{5329BA21-FD0E-4C88-BA59-29BDBD67718C}">
    <text>7.60 Réc HRM OK</text>
  </threadedComment>
  <threadedComment ref="O185" dT="2024-02-21T09:50:26.10" personId="{1D4E5FD9-AD70-4D51-9D0D-3307C388B641}" id="{99B21292-F7B7-4B5B-939B-616A79191576}">
    <text>CFmn Log de Tournai SMI984</text>
  </threadedComment>
  <threadedComment ref="AC185" dT="2024-02-21T09:50:26.10" personId="{1D4E5FD9-AD70-4D51-9D0D-3307C388B641}" id="{C51C0924-B7BE-47FF-BEE8-26ACB0510437}">
    <text>CFmn Log de Tournai SMI985</text>
  </threadedComment>
  <threadedComment ref="AJ185" dT="2024-09-30T06:23:21.61" personId="{C20833D7-5DE2-4E82-B429-63A06E6D1EA0}" id="{4B3B4675-5A1C-4410-A9DC-C470AE95090C}">
    <text>7.60 Réc HRM OK</text>
  </threadedComment>
  <threadedComment ref="K186" dT="2024-09-05T06:27:33.32" personId="{C20833D7-5DE2-4E82-B429-63A06E6D1EA0}" id="{C5CED11D-665F-4A78-8171-22CFFED9758E}">
    <text>4.00 Réc HRM OK</text>
  </threadedComment>
  <threadedComment ref="H187" dT="2024-09-02T11:02:07.95" personId="{1D4E5FD9-AD70-4D51-9D0D-3307C388B641}" id="{36B083AE-B007-4DBE-ACA1-2E5ED18DC830}">
    <text>1 FC HRM OK</text>
  </threadedComment>
  <threadedComment ref="L187" dT="2024-09-06T06:50:31.30" personId="{C20833D7-5DE2-4E82-B429-63A06E6D1EA0}" id="{68366A6C-2B3F-4EE2-B9D3-61FAB9EF1CD6}">
    <text>1 PVE HRM OK</text>
  </threadedComment>
  <threadedComment ref="Q187" dT="2024-09-11T07:07:34.67" personId="{C20833D7-5DE2-4E82-B429-63A06E6D1EA0}" id="{D2CB5F86-DDED-4EAE-A2A3-61AEEDBAEBAE}">
    <text>1 FDC HRM OK</text>
  </threadedComment>
  <threadedComment ref="V187" dT="2024-09-16T06:30:12.45" personId="{C20833D7-5DE2-4E82-B429-63A06E6D1EA0}" id="{0EE19ADE-EC41-4818-860D-C8B73F8B3CBA}">
    <text>1 JC HRM OK</text>
  </threadedComment>
  <threadedComment ref="Z187" dT="2024-09-19T13:23:02.28" personId="{1D4E5FD9-AD70-4D51-9D0D-3307C388B641}" id="{2B1A15E5-4C3E-4996-9664-F2CE2839649D}">
    <text>JFC HRM OK</text>
  </threadedComment>
  <threadedComment ref="AE187" dT="2024-09-25T08:14:17.10" personId="{1D4E5FD9-AD70-4D51-9D0D-3307C388B641}" id="{BAD28EE5-FB23-40CE-B419-23561C0DCE75}">
    <text>HRM OK</text>
  </threadedComment>
  <threadedComment ref="AG187" dT="2024-09-25T08:14:17.10" personId="{1D4E5FD9-AD70-4D51-9D0D-3307C388B641}" id="{1AFAB4DE-EBE4-41CF-938E-12AD8882D7CA}">
    <text>HRM OK</text>
  </threadedComment>
  <threadedComment ref="V191" dT="2024-08-02T08:03:45.44" personId="{C20833D7-5DE2-4E82-B429-63A06E6D1EA0}" id="{5E73A586-4963-4B02-9FD5-967A6642DC7A}">
    <text xml:space="preserve">Programme D'accueil Salle Bonaparte 09:00 à 10:00 et 13:00 à 14:00 </text>
  </threadedComment>
  <threadedComment ref="X191" dT="2024-08-02T08:03:45.44" personId="{C20833D7-5DE2-4E82-B429-63A06E6D1EA0}" id="{414CE080-7E2B-46C0-B508-384491376C8B}">
    <text xml:space="preserve">Programme D'accueil Salle Bonaparte 09:00 à 10:00 et 13:00 à 15:00 </text>
  </threadedComment>
  <threadedComment ref="Z191" dT="2024-08-02T08:03:45.44" personId="{C20833D7-5DE2-4E82-B429-63A06E6D1EA0}" id="{314667DD-C33A-40DE-BA4B-2F08AFB390E7}">
    <text xml:space="preserve">Programme D'accueil Salle Bonaparte 11:00 à 12:00 et 13:00 à 15:00 </text>
  </threadedComment>
  <threadedComment ref="AC191" dT="2024-08-02T08:03:45.44" personId="{C20833D7-5DE2-4E82-B429-63A06E6D1EA0}" id="{1036EDE8-59C2-49B3-8890-664D5BC79BAF}">
    <text xml:space="preserve">Programme D'accueil Salle Bonaparte 09:00 à 10:00 et 13:00 à 15:00 </text>
  </threadedComment>
  <threadedComment ref="AE191" dT="2024-08-02T08:03:45.44" personId="{C20833D7-5DE2-4E82-B429-63A06E6D1EA0}" id="{4FFFE772-8FC2-436C-A4B6-7324D6D5F265}">
    <text xml:space="preserve">Programme D'accueil Salle Bonaparte 09:00 à 10:00 et 13:00 à 15:00 </text>
  </threadedComment>
  <threadedComment ref="AF191" dT="2024-08-02T08:03:45.44" personId="{C20833D7-5DE2-4E82-B429-63A06E6D1EA0}" id="{220D9A0A-4A25-4C14-98B2-ED19479438E5}">
    <text>Programme D'accueil Salle Bonaparte 09:00 à 09:30</text>
  </threadedComment>
  <threadedComment ref="AG191" dT="2024-08-02T08:03:45.44" personId="{C20833D7-5DE2-4E82-B429-63A06E6D1EA0}" id="{599B90BA-B8B3-44BF-8073-9F767FAA8AA3}">
    <text xml:space="preserve">Programme D'accueil Salle Bonaparte 09:00 à 10:00 et 13:00 à 15:00 </text>
  </threadedComment>
  <threadedComment ref="H193" dT="2024-08-06T06:14:01.39" personId="{C20833D7-5DE2-4E82-B429-63A06E6D1EA0}" id="{452D7B93-F2EB-4E69-A8B5-115B312D45FE}">
    <text>Congé de maternité HRM NOK</text>
  </threadedComment>
  <threadedComment ref="P193" dT="2024-09-11T05:54:31.26" personId="{C20833D7-5DE2-4E82-B429-63A06E6D1EA0}" id="{9BCB0A9F-BF5A-4133-A0C3-2FFEDB5EC82B}">
    <text>Accouchement à Régulariser</text>
  </threadedComment>
  <threadedComment ref="J195" dT="2024-09-04T07:15:51.92" personId="{C20833D7-5DE2-4E82-B429-63A06E6D1EA0}" id="{2039AFE0-F08D-4654-8041-972E7DE797AF}">
    <text>HRM OK1 JC HRM OK</text>
  </threadedComment>
  <threadedComment ref="K195" dT="2024-09-05T07:49:40.65" personId="{C20833D7-5DE2-4E82-B429-63A06E6D1EA0}" id="{01F27A7A-D03B-4702-B30F-A3978CAED275}">
    <text>1 JC HRM OK</text>
  </threadedComment>
  <threadedComment ref="O195" dT="2024-09-06T11:12:44.18" personId="{1D4E5FD9-AD70-4D51-9D0D-3307C388B641}" id="{6929F07A-AB5D-4B49-93A2-6D0DE7D3F9D0}">
    <text>1 JC HRM OK</text>
  </threadedComment>
  <threadedComment ref="Q195" dT="2024-09-11T07:09:11.72" personId="{C20833D7-5DE2-4E82-B429-63A06E6D1EA0}" id="{3772081D-E9E0-42F3-8115-F4C313C23E53}">
    <text>HRM OK</text>
  </threadedComment>
  <threadedComment ref="X195" dT="2024-09-18T07:23:40.64" personId="{1D4E5FD9-AD70-4D51-9D0D-3307C388B641}" id="{996FAC69-5C8E-4F46-90F2-E76114DE7272}">
    <text>HRM OK</text>
  </threadedComment>
  <threadedComment ref="AE195" dT="2024-09-18T07:23:40.64" personId="{1D4E5FD9-AD70-4D51-9D0D-3307C388B641}" id="{B9089283-082C-43B1-AAE5-A75D3C72C484}">
    <text>HRM OK</text>
  </threadedComment>
  <threadedComment ref="AG195" dT="2024-09-27T06:59:11.53" personId="{C20833D7-5DE2-4E82-B429-63A06E6D1EA0}" id="{7239401D-FEF8-4292-806B-54C7C279FDBA}">
    <text>1 JC HRM OK</text>
  </threadedComment>
  <threadedComment ref="S197" dT="2024-09-13T06:01:41.60" personId="{C20833D7-5DE2-4E82-B429-63A06E6D1EA0}" id="{89C5725A-D1BF-4C1D-BE4F-1BE78D520FAF}">
    <text>1 DS Dépt HRM OK</text>
  </threadedComment>
  <threadedComment ref="Z197" dT="2024-09-20T06:45:49.82" personId="{1D4E5FD9-AD70-4D51-9D0D-3307C388B641}" id="{D3A91362-787A-43E7-A4D7-F903D795306C}">
    <text>1 DS Dept HRM OK</text>
  </threadedComment>
  <threadedComment ref="S199" dT="2024-09-06T11:10:52.08" personId="{1D4E5FD9-AD70-4D51-9D0D-3307C388B641}" id="{EC73D72F-35DD-4B65-92C4-598A91C605D6}">
    <text>7,60 HRM OK</text>
  </threadedComment>
  <threadedComment ref="V199" dT="2024-08-02T08:03:45.44" personId="{C20833D7-5DE2-4E82-B429-63A06E6D1EA0}" id="{FA7E7DF5-3BFF-4790-BD31-4AABF6342F4E}">
    <text xml:space="preserve">Programme D'accueil Salle Bonaparte 09:00 à 10:00 et 13:00 à 14:00 </text>
  </threadedComment>
  <threadedComment ref="X199" dT="2024-08-02T08:03:45.44" personId="{C20833D7-5DE2-4E82-B429-63A06E6D1EA0}" id="{5D4DF8FE-8978-4DA1-A316-50B4F254F6DB}">
    <text xml:space="preserve">Programme D'accueil Salle Bonaparte 09:00 à 10:00 et 13:00 à 15:00 </text>
  </threadedComment>
  <threadedComment ref="Z199" dT="2024-08-02T08:03:45.44" personId="{C20833D7-5DE2-4E82-B429-63A06E6D1EA0}" id="{74E5361D-99C5-4742-AC64-47111515359F}">
    <text xml:space="preserve">Programme D'accueil Salle Bonaparte 11:00 à 12:00 et 13:00 à 15:00 </text>
  </threadedComment>
  <threadedComment ref="AC199" dT="2024-08-02T08:03:45.44" personId="{C20833D7-5DE2-4E82-B429-63A06E6D1EA0}" id="{5B852B4D-969B-44A5-A174-F8B29AF543F4}">
    <text xml:space="preserve">Programme D'accueil Salle Bonaparte 09:00 à 10:00 et 13:00 à 15:00 </text>
  </threadedComment>
  <threadedComment ref="AE199" dT="2024-08-02T08:03:45.44" personId="{C20833D7-5DE2-4E82-B429-63A06E6D1EA0}" id="{4462C645-6C2D-425C-A709-78E06F89DD4F}">
    <text xml:space="preserve">Programme D'accueil Salle Bonaparte 09:00 à 10:00 et 13:00 à 15:00 </text>
  </threadedComment>
  <threadedComment ref="AF199" dT="2024-08-02T08:03:45.44" personId="{C20833D7-5DE2-4E82-B429-63A06E6D1EA0}" id="{469DE563-7CDC-43CB-96A8-E125CC8F4B81}">
    <text>Programme D'accueil Salle Bonaparte 09:00 à 09:30</text>
  </threadedComment>
  <threadedComment ref="AG199" dT="2024-08-02T08:03:45.44" personId="{C20833D7-5DE2-4E82-B429-63A06E6D1EA0}" id="{2F85798C-C158-439E-97B8-9FA32301195E}">
    <text xml:space="preserve">Programme D'accueil Salle Bonaparte 09:00 à 10:00 et 13:00 à 15:00 </text>
  </threadedComment>
  <threadedComment ref="H203" dT="2024-09-02T06:39:05.96" personId="{C20833D7-5DE2-4E82-B429-63A06E6D1EA0}" id="{7B7E1835-CD47-4590-8CF5-6A34CEA90EED}">
    <text>2.25 Réc à 07:30 HRM OK</text>
  </threadedComment>
  <threadedComment ref="S203" dT="2024-09-13T06:56:37.03" personId="{C20833D7-5DE2-4E82-B429-63A06E6D1EA0}" id="{FD46BB94-C802-45C3-9BF4-A2D06091CBFA}">
    <text>1 DS Dépt HRM OK</text>
  </threadedComment>
  <threadedComment ref="V203" dT="2024-09-16T07:30:41.44" personId="{C20833D7-5DE2-4E82-B429-63A06E6D1EA0}" id="{F3E47C6D-DA71-4DF6-A38D-617B6F8DCC0B}">
    <text>1.00 Réc à 11:00 HRM OK</text>
  </threadedComment>
  <threadedComment ref="W203" dT="2024-09-17T06:28:56.70" personId="{1D4E5FD9-AD70-4D51-9D0D-3307C388B641}" id="{5C733973-A359-4A7A-9E53-BE3A02704491}">
    <text>Marche à Esneux</text>
  </threadedComment>
  <threadedComment ref="Y203" dT="2024-09-19T07:00:00.59" personId="{1D4E5FD9-AD70-4D51-9D0D-3307C388B641}" id="{87A45A35-7378-4F68-BF4F-E9CD6F8D126A}">
    <text>Mission Réunion Garage Lambert</text>
  </threadedComment>
  <threadedComment ref="AG204" dT="2024-09-25T07:52:09.95" personId="{1D4E5FD9-AD70-4D51-9D0D-3307C388B641}" id="{B2B05958-09CA-43B2-BA2F-788BB6B26B50}">
    <text>3,50 HRM OK à 12:30</text>
  </threadedComment>
  <threadedComment ref="L205" dT="2024-09-06T06:35:35.07" personId="{C20833D7-5DE2-4E82-B429-63A06E6D1EA0}" id="{595F1B54-40A9-4A17-95AF-7E2E4A6AFE79}">
    <text>VS à 10:50 HRM NOK
DOC NOK</text>
  </threadedComment>
  <threadedComment ref="L205" dT="2024-09-06T11:18:13.52" personId="{1D4E5FD9-AD70-4D51-9D0D-3307C388B641}" id="{87763071-860C-43C4-B43A-C58D74350EE0}" parentId="{595F1B54-40A9-4A17-95AF-7E2E4A6AFE79}">
    <text>HRM OK</text>
  </threadedComment>
  <threadedComment ref="P205" dT="2024-09-10T06:45:43.58" personId="{C20833D7-5DE2-4E82-B429-63A06E6D1EA0}" id="{FF8F1E3D-7F55-49CB-A456-6C331D86537A}">
    <text>0.75 Réc  HRM OK</text>
  </threadedComment>
  <threadedComment ref="X205" dT="2024-09-18T07:54:43.84" personId="{1D4E5FD9-AD70-4D51-9D0D-3307C388B641}" id="{76D7A022-1B19-4595-8F26-26EAEF5A1AB4}">
    <text>1 JC HRM OK</text>
  </threadedComment>
  <threadedComment ref="Y205" dT="2024-09-19T06:57:38.19" personId="{1D4E5FD9-AD70-4D51-9D0D-3307C388B641}" id="{BA2FBD26-CDB5-4EA0-B74A-3D7FC007C8F0}">
    <text>Mission à Manhay et Mef</text>
  </threadedComment>
  <threadedComment ref="H206" dT="2024-09-02T10:58:41.39" personId="{1D4E5FD9-AD70-4D51-9D0D-3307C388B641}" id="{E859EAAF-F805-4465-913A-CD76686C4660}">
    <text>3,50 HRM OK à 12:30</text>
  </threadedComment>
  <threadedComment ref="AG206" dT="2024-09-27T10:26:43.30" personId="{1D4E5FD9-AD70-4D51-9D0D-3307C388B641}" id="{C3C0E541-B6E6-408A-BEB1-B98D20521BC6}">
    <text>1,00 HRM OK à 15:00</text>
  </threadedComment>
  <threadedComment ref="J207" dT="2024-09-04T11:22:28.00" personId="{1D4E5FD9-AD70-4D51-9D0D-3307C388B641}" id="{56D9D44E-22AD-4F44-817E-F91E2DD4B33A}">
    <text>HRM OK</text>
  </threadedComment>
  <threadedComment ref="Q207" dT="2024-09-04T11:22:28.00" personId="{1D4E5FD9-AD70-4D51-9D0D-3307C388B641}" id="{15B55DB9-2667-4D29-B2CD-B531CBAC16D2}">
    <text>HRM OK</text>
  </threadedComment>
  <threadedComment ref="R207" dT="2024-09-12T06:38:18.67" personId="{C20833D7-5DE2-4E82-B429-63A06E6D1EA0}" id="{2F66FFA0-F73D-43F7-B14A-E346FD78A309}">
    <text>7.60 Réc HRM OK</text>
  </threadedComment>
  <threadedComment ref="W207" dT="2024-09-17T06:28:56.70" personId="{1D4E5FD9-AD70-4D51-9D0D-3307C388B641}" id="{DEAD1DA3-1C49-4931-AE45-9BFE9A76F86C}">
    <text>Marche à Esneux</text>
  </threadedComment>
  <threadedComment ref="X207" dT="2024-09-04T11:22:28.00" personId="{1D4E5FD9-AD70-4D51-9D0D-3307C388B641}" id="{23DA61DC-4A2A-4F54-92F8-3D34D30B72B9}">
    <text>HRM OK</text>
  </threadedComment>
  <threadedComment ref="Y207" dT="2024-09-19T06:57:38.19" personId="{1D4E5FD9-AD70-4D51-9D0D-3307C388B641}" id="{DE2378FD-87F7-4443-AC24-AF19A69D2014}">
    <text>Mission Chargement LCV sur HET</text>
  </threadedComment>
  <threadedComment ref="Z207" dT="2024-09-19T12:19:05.16" personId="{1D4E5FD9-AD70-4D51-9D0D-3307C388B641}" id="{4603D090-4EB1-484B-81BC-F9B793BA5A17}">
    <text>7,60 HRM OK</text>
  </threadedComment>
  <threadedComment ref="AE207" dT="2024-09-04T11:22:28.00" personId="{1D4E5FD9-AD70-4D51-9D0D-3307C388B641}" id="{52384318-1774-4CB9-BBD0-CE794685BE9D}">
    <text>HRM OK</text>
  </threadedComment>
  <threadedComment ref="AG207" dT="2024-09-19T12:19:05.16" personId="{1D4E5FD9-AD70-4D51-9D0D-3307C388B641}" id="{0CFF6A57-1258-4E4F-B172-2D4959D77A40}">
    <text>7,60 HRM OK</text>
  </threadedComment>
  <threadedComment ref="J209" dT="2024-09-04T07:18:37.31" personId="{C20833D7-5DE2-4E82-B429-63A06E6D1EA0}" id="{D41E7D15-D7A2-4DB9-AB72-AA6F01510A7E}">
    <text>HRM OK</text>
  </threadedComment>
  <threadedComment ref="K209" dT="2024-09-04T07:18:37.31" personId="{C20833D7-5DE2-4E82-B429-63A06E6D1EA0}" id="{A3014CDB-62A1-4C38-9E1E-12F3F8B54CB0}">
    <text>HRM OK</text>
  </threadedComment>
  <threadedComment ref="P209" dT="2024-09-10T06:43:55.67" personId="{C20833D7-5DE2-4E82-B429-63A06E6D1EA0}" id="{07647FCC-FC82-44F9-8A22-9B7558A06CF6}">
    <text>HRM OK</text>
  </threadedComment>
  <threadedComment ref="Q209" dT="2024-09-10T06:43:55.67" personId="{C20833D7-5DE2-4E82-B429-63A06E6D1EA0}" id="{97F42A35-C6A3-4D00-A0AD-EEAD60E87D10}">
    <text>HRM OK</text>
  </threadedComment>
  <threadedComment ref="X209" dT="2024-09-16T07:33:08.14" personId="{C20833D7-5DE2-4E82-B429-63A06E6D1EA0}" id="{5588DF65-12C7-4F11-B202-10C3BE8FF712}">
    <text>HRM OK</text>
  </threadedComment>
  <threadedComment ref="Y209" dT="2024-09-19T06:57:38.19" personId="{1D4E5FD9-AD70-4D51-9D0D-3307C388B641}" id="{C5C8B4E0-3A8E-40FC-B255-0A948A53DBEA}">
    <text>Mission à Manhay et Mef</text>
  </threadedComment>
  <threadedComment ref="Z209" dT="2024-09-18T07:45:11.30" personId="{1D4E5FD9-AD70-4D51-9D0D-3307C388B641}" id="{0542ADAA-CCE3-4388-AE80-2D689C2D9522}">
    <text>HRM OK</text>
  </threadedComment>
  <threadedComment ref="AC209" dT="2024-09-04T11:22:28.00" personId="{1D4E5FD9-AD70-4D51-9D0D-3307C388B641}" id="{04BF2058-6852-4410-8AB5-661E19D6B265}">
    <text>HRM OK</text>
  </threadedComment>
  <threadedComment ref="AD209" dT="2024-09-24T06:45:00.47" personId="{1D4E5FD9-AD70-4D51-9D0D-3307C388B641}" id="{69C0C34A-E623-4B55-8801-03F2EB132120}">
    <text>Mis HMRA et Peutie</text>
  </threadedComment>
  <threadedComment ref="AE209" dT="2024-09-04T11:22:28.00" personId="{1D4E5FD9-AD70-4D51-9D0D-3307C388B641}" id="{9D2470E9-F88D-4C0B-A0E2-598A2B651E20}">
    <text>HRM OK</text>
  </threadedComment>
  <threadedComment ref="AG209" dT="2024-09-10T06:44:58.23" personId="{C20833D7-5DE2-4E82-B429-63A06E6D1EA0}" id="{DD1CDA3C-DF92-4503-BA0C-226585232F95}">
    <text>1 JC HRM OK</text>
  </threadedComment>
  <threadedComment ref="AJ209" dT="2024-09-04T11:22:28.00" personId="{1D4E5FD9-AD70-4D51-9D0D-3307C388B641}" id="{E2FE8EDF-134D-49D1-9D7C-08129BE58355}">
    <text>HRM OK</text>
  </threadedComment>
  <threadedComment ref="V210" dT="2024-09-16T07:31:55.86" personId="{C20833D7-5DE2-4E82-B429-63A06E6D1EA0}" id="{CD5E5C3F-7A8A-4205-8C3C-E67B83585600}">
    <text>1.00 Réc à 15:30 HRM OK</text>
  </threadedComment>
  <threadedComment ref="H211" dT="2024-09-02T06:40:07.10" personId="{C20833D7-5DE2-4E82-B429-63A06E6D1EA0}" id="{6B121697-0543-4AB7-92EC-D6A6BA1EC31B}">
    <text>HRM OK</text>
  </threadedComment>
  <threadedComment ref="L211" dT="2024-09-02T06:40:07.10" personId="{C20833D7-5DE2-4E82-B429-63A06E6D1EA0}" id="{64EB4C16-0A20-4438-8913-79A00EA9AB62}">
    <text>HRM OK</text>
  </threadedComment>
  <threadedComment ref="O211" dT="2024-09-09T07:22:54.96" personId="{C20833D7-5DE2-4E82-B429-63A06E6D1EA0}" id="{CC268D9D-8C5B-486C-8BC6-E55868DAF09C}">
    <text>2.00 Réc à 07:00 HRM OK</text>
  </threadedComment>
  <threadedComment ref="Q211" dT="2024-09-10T06:43:55.67" personId="{C20833D7-5DE2-4E82-B429-63A06E6D1EA0}" id="{5607B7F1-315D-4F7D-9DA4-954691B2AD30}">
    <text>HRM OK</text>
  </threadedComment>
  <threadedComment ref="R211" dT="2024-09-10T06:43:55.67" personId="{C20833D7-5DE2-4E82-B429-63A06E6D1EA0}" id="{C306563B-5B25-4D00-9227-93070BA96965}">
    <text>HRM OK</text>
  </threadedComment>
  <threadedComment ref="V211" dT="2024-09-18T07:45:11.30" personId="{1D4E5FD9-AD70-4D51-9D0D-3307C388B641}" id="{D5D8A1CD-D58D-40DA-850C-9F4B2E588217}">
    <text>HRM OK</text>
  </threadedComment>
  <threadedComment ref="W211" dT="2024-09-17T06:28:56.70" personId="{1D4E5FD9-AD70-4D51-9D0D-3307C388B641}" id="{174213BE-4312-42FB-99F0-83EAFB0A4495}">
    <text>Marche à Esneux</text>
  </threadedComment>
  <threadedComment ref="Y211" dT="2024-09-18T07:45:11.30" personId="{1D4E5FD9-AD70-4D51-9D0D-3307C388B641}" id="{FAF3AEF4-86C6-4298-B767-7F43C4DF6B41}">
    <text>HRM NOK</text>
  </threadedComment>
  <threadedComment ref="Z211" dT="2024-09-19T12:18:37.17" personId="{1D4E5FD9-AD70-4D51-9D0D-3307C388B641}" id="{2834D79E-ECD7-4306-BA86-958397DF5597}">
    <text>1 DS Normale HRM OK</text>
  </threadedComment>
  <threadedComment ref="AC211" dT="2024-09-18T07:45:11.30" personId="{1D4E5FD9-AD70-4D51-9D0D-3307C388B641}" id="{E6C627CC-1EE8-458B-A86F-35E34B4A5454}">
    <text>HRM OK</text>
  </threadedComment>
  <threadedComment ref="AG211" dT="2024-09-19T07:02:26.50" personId="{1D4E5FD9-AD70-4D51-9D0D-3307C388B641}" id="{60D1D14F-61CA-476A-8FC5-75D79752E242}">
    <text>DS HRM OK + DOC OK</text>
  </threadedComment>
  <threadedComment ref="AJ211" dT="2024-09-18T07:45:11.30" personId="{1D4E5FD9-AD70-4D51-9D0D-3307C388B641}" id="{337047D1-2A2A-47D3-B101-ECFC521A730B}">
    <text>HRM OK</text>
  </threadedComment>
  <threadedComment ref="P212" dT="2024-09-10T11:16:30.04" personId="{1D4E5FD9-AD70-4D51-9D0D-3307C388B641}" id="{4B62CD49-D29B-43D0-A853-E493060EE5C4}">
    <text>0,50 HRM OK à 15:30</text>
  </threadedComment>
  <threadedComment ref="H213" dT="2024-09-02T06:43:15.73" personId="{C20833D7-5DE2-4E82-B429-63A06E6D1EA0}" id="{61B31AD0-9DB2-4714-8A06-0D6982CC2B20}">
    <text>7.60 Réc HRM OK</text>
  </threadedComment>
  <threadedComment ref="I213" dT="2024-09-02T06:43:33.73" personId="{C20833D7-5DE2-4E82-B429-63A06E6D1EA0}" id="{6E412396-5F5F-411C-91E8-A8ED88C61729}">
    <text>1 JC HRM OK</text>
  </threadedComment>
  <threadedComment ref="J213" dT="2024-09-02T06:44:46.99" personId="{C20833D7-5DE2-4E82-B429-63A06E6D1EA0}" id="{8A42BE5D-BE56-4F02-B7FB-682A6078CDB0}">
    <text>3 JC motif impérieux Ord Fam HRM OK</text>
  </threadedComment>
  <threadedComment ref="O213" dT="2024-09-02T06:43:33.73" personId="{C20833D7-5DE2-4E82-B429-63A06E6D1EA0}" id="{68630C65-CEC1-4993-AF92-15BEBE93F43D}">
    <text>2 JC HRM OK</text>
  </threadedComment>
  <threadedComment ref="Q213" dT="2024-09-02T06:44:46.99" personId="{C20833D7-5DE2-4E82-B429-63A06E6D1EA0}" id="{BECEE831-F1FA-4995-AC5C-B4A552DB1BE6}">
    <text>3 JC motif impérieux Ord Fam HRM OK</text>
  </threadedComment>
  <threadedComment ref="W213" dT="2024-09-02T06:40:07.10" personId="{C20833D7-5DE2-4E82-B429-63A06E6D1EA0}" id="{16400330-5E6B-4A6A-902A-5239EDC989DE}">
    <text>HRM OK</text>
  </threadedComment>
  <threadedComment ref="W213" dT="2024-09-16T10:14:37.18" personId="{1D4E5FD9-AD70-4D51-9D0D-3307C388B641}" id="{D8FE6108-A4CE-4980-AD0A-4DBB6CD035FE}" parentId="{16400330-5E6B-4A6A-902A-5239EDC989DE}">
    <text>REPRISE EN FORCE</text>
  </threadedComment>
  <threadedComment ref="AF213" dT="2024-09-27T13:37:40.93" personId="{1D4E5FD9-AD70-4D51-9D0D-3307C388B641}" id="{FA98E7DC-FD6F-46CB-A2F1-94111E0EF3D5}">
    <text>HRM OK</text>
  </threadedComment>
  <threadedComment ref="AJ213" dT="2024-04-25T06:47:01.40" personId="{1D4E5FD9-AD70-4D51-9D0D-3307C388B641}" id="{FBAE1F4D-427F-4F0A-A873-92A90401FFB4}">
    <text>Fmn Technifutur</text>
  </threadedComment>
  <threadedComment ref="V215" dT="2024-09-16T06:48:47.49" personId="{C20833D7-5DE2-4E82-B429-63A06E6D1EA0}" id="{3B95425E-9560-4ACE-8821-5EB8AF97069D}">
    <text>7.60 Réc HRM OK</text>
  </threadedComment>
  <threadedComment ref="AJ215" dT="2024-09-16T06:49:19.77" personId="{C20833D7-5DE2-4E82-B429-63A06E6D1EA0}" id="{77592DDA-5A08-406A-9751-74A12421636B}">
    <text>1 DS Dépt HRM OK</text>
  </threadedComment>
  <threadedComment ref="O216" dT="2024-09-09T12:00:19.29" personId="{C20833D7-5DE2-4E82-B429-63A06E6D1EA0}" id="{C63CF34D-E1A7-466C-A106-7C85BD0883F2}">
    <text>4.00 Réc à HRM OK</text>
  </threadedComment>
  <threadedComment ref="X216" dT="2024-09-18T11:26:05.22" personId="{1D4E5FD9-AD70-4D51-9D0D-3307C388B641}" id="{C08DD80E-8D15-42AA-852C-916CB1B5E64D}">
    <text>4,00 HRM OK à 12:30</text>
  </threadedComment>
  <threadedComment ref="AG216" dT="2024-09-27T10:25:48.53" personId="{1D4E5FD9-AD70-4D51-9D0D-3307C388B641}" id="{0BE7A24D-DC62-451B-8714-3B81513E0BFC}">
    <text>2,50 HRM OK à 14:00</text>
  </threadedComment>
  <threadedComment ref="J217" dT="2024-09-02T06:44:46.99" personId="{C20833D7-5DE2-4E82-B429-63A06E6D1EA0}" id="{4B30A456-C3A3-4082-884F-3C888485BD32}">
    <text>1 JC  HRM OK</text>
  </threadedComment>
  <threadedComment ref="L217" dT="2024-09-06T06:25:12.66" personId="{C20833D7-5DE2-4E82-B429-63A06E6D1EA0}" id="{964C123A-E91E-44ED-A869-BC84BB89952D}">
    <text>7.60 Réc HRM OK</text>
  </threadedComment>
  <threadedComment ref="Q217" dT="2024-09-02T06:44:46.99" personId="{C20833D7-5DE2-4E82-B429-63A06E6D1EA0}" id="{B7AD047D-6F69-47FF-8108-10C4CD965B17}">
    <text>1JC motif impérieux Ord Fam HRM OK</text>
  </threadedComment>
  <threadedComment ref="S217" dT="2024-09-13T07:01:12.00" personId="{C20833D7-5DE2-4E82-B429-63A06E6D1EA0}" id="{F079DAAF-FAEE-4A79-9CBC-0CD0751E17A1}">
    <text>HRM OK</text>
  </threadedComment>
  <threadedComment ref="W217" dT="2024-09-17T06:28:56.70" personId="{1D4E5FD9-AD70-4D51-9D0D-3307C388B641}" id="{215DC69D-2B5E-460F-B0F3-CC70202BE47F}">
    <text>Marche à Esneux</text>
  </threadedComment>
  <threadedComment ref="X217" dT="2024-09-18T07:48:25.08" personId="{1D4E5FD9-AD70-4D51-9D0D-3307C388B641}" id="{1552BDA2-4ACD-40D7-AA4F-59D656B62DB5}">
    <text>1 PVE HRM OK</text>
  </threadedComment>
  <threadedComment ref="Z217" dT="2024-09-18T07:45:11.30" personId="{1D4E5FD9-AD70-4D51-9D0D-3307C388B641}" id="{76F9E090-00CF-40C5-A5D0-D3BFAAD1CCE4}">
    <text>HRM OK</text>
  </threadedComment>
  <threadedComment ref="AE217" dT="2024-09-18T07:49:51.96" personId="{1D4E5FD9-AD70-4D51-9D0D-3307C388B641}" id="{8E9C1208-4130-4AF0-AA03-C0B0CD05B31A}">
    <text>1 JC HRM OK</text>
  </threadedComment>
  <threadedComment ref="AG217" dT="2024-09-26T11:30:50.11" personId="{C20833D7-5DE2-4E82-B429-63A06E6D1EA0}" id="{97A8F574-C2DC-46D1-8CEE-938851EE433B}">
    <text>1 FDC HRM OK</text>
  </threadedComment>
  <threadedComment ref="O218" dT="2024-09-10T06:46:52.16" personId="{C20833D7-5DE2-4E82-B429-63A06E6D1EA0}" id="{72BD0CC2-363F-4F97-93F7-09D24491908C}">
    <text>0.50 Réc à 15:00 HRM OK</text>
  </threadedComment>
  <threadedComment ref="L219" dT="2024-09-06T06:25:40.11" personId="{C20833D7-5DE2-4E82-B429-63A06E6D1EA0}" id="{68EF6B24-8ACC-4985-9AE9-E1DA682A7CC7}">
    <text>0.50 Réc HRM OK</text>
  </threadedComment>
  <threadedComment ref="V219" dT="2024-09-12T11:02:03.26" personId="{1D4E5FD9-AD70-4D51-9D0D-3307C388B641}" id="{09FB36CE-5CEF-4CC7-BE5E-9044AC85495D}">
    <text>1 DS HRM + DOC OK</text>
  </threadedComment>
  <threadedComment ref="AG219" dT="2024-09-30T11:57:49.75" personId="{1D4E5FD9-AD70-4D51-9D0D-3307C388B641}" id="{307C4797-2A58-4EE7-B5C9-19DEF9EF1BD6}">
    <text>2 JC HRM OK</text>
  </threadedComment>
  <threadedComment ref="J220" dT="2024-09-04T11:21:05.98" personId="{1D4E5FD9-AD70-4D51-9D0D-3307C388B641}" id="{AB56A2F1-CADC-462E-8910-D258888BD554}">
    <text>2,50 HRM OK à 13:00</text>
  </threadedComment>
  <threadedComment ref="J225" dT="2024-09-04T07:20:50.38" personId="{C20833D7-5DE2-4E82-B429-63A06E6D1EA0}" id="{ACA08A34-C8F2-460F-B55E-F45268DDA462}">
    <text>1.00 Réc à 08:00 HRM NOK</text>
  </threadedComment>
  <threadedComment ref="J225" dT="2024-09-04T11:08:43.55" personId="{1D4E5FD9-AD70-4D51-9D0D-3307C388B641}" id="{1211D5A0-88C0-4410-88B6-365438C91903}" parentId="{ACA08A34-C8F2-460F-B55E-F45268DDA462}">
    <text>HRM OK</text>
  </threadedComment>
  <threadedComment ref="L225" dT="2024-09-04T11:22:28.00" personId="{1D4E5FD9-AD70-4D51-9D0D-3307C388B641}" id="{D8E85143-35C4-4540-95AB-329A28A87FAC}">
    <text>HRM OK</text>
  </threadedComment>
  <threadedComment ref="J226" dT="2024-09-04T11:09:01.35" personId="{1D4E5FD9-AD70-4D51-9D0D-3307C388B641}" id="{BDBD3107-B6A3-48B8-9F3A-6818DCEA9E9E}">
    <text>4,00 HRM OK à 12:30</text>
  </threadedComment>
  <threadedComment ref="H227" dT="2024-09-02T06:45:42.69" personId="{C20833D7-5DE2-4E82-B429-63A06E6D1EA0}" id="{D03F5334-CE3B-4B98-8621-FEF03CECC539}">
    <text>HRM OK</text>
  </threadedComment>
  <threadedComment ref="J227" dT="2024-09-04T07:22:36.21" personId="{C20833D7-5DE2-4E82-B429-63A06E6D1EA0}" id="{CE4F7FF4-93C8-4E94-8280-36205134917C}">
    <text>HRM NOK</text>
  </threadedComment>
  <threadedComment ref="J227" dT="2024-09-05T11:37:18.34" personId="{1D4E5FD9-AD70-4D51-9D0D-3307C388B641}" id="{33EAA6E6-1E71-43F4-91C6-243ECDF7E4BA}" parentId="{CE4F7FF4-93C8-4E94-8280-36205134917C}">
    <text>HRM OK</text>
  </threadedComment>
  <threadedComment ref="Q227" dT="2024-09-04T11:22:28.00" personId="{1D4E5FD9-AD70-4D51-9D0D-3307C388B641}" id="{89E843B1-08E9-4D3E-884B-75A05C9D32E0}">
    <text>HRM OK</text>
  </threadedComment>
  <threadedComment ref="W227" dT="2024-09-18T07:45:11.30" personId="{1D4E5FD9-AD70-4D51-9D0D-3307C388B641}" id="{AE35FF26-535D-4477-A944-11BFF15C3487}">
    <text>HRM OK</text>
  </threadedComment>
  <threadedComment ref="AE227" dT="2024-09-25T07:46:55.40" personId="{1D4E5FD9-AD70-4D51-9D0D-3307C388B641}" id="{4FA4C7F2-E076-40CC-87E5-0CACA6223843}">
    <text>Mis RECCE Coatings</text>
  </threadedComment>
  <threadedComment ref="AG227" dT="2024-09-27T07:02:06.29" personId="{C20833D7-5DE2-4E82-B429-63A06E6D1EA0}" id="{02E656D3-6626-4389-B6A0-87334164ECF3}">
    <text>HRM OK</text>
  </threadedComment>
  <threadedComment ref="Z228" dT="2024-09-20T11:56:33.68" personId="{1D4E5FD9-AD70-4D51-9D0D-3307C388B641}" id="{0D9609C3-48D5-4D46-AEB7-06585E202A2C}">
    <text>0,75 HRM OK à 14:45</text>
  </threadedComment>
  <threadedComment ref="AJ228" dT="2024-09-30T11:56:12.72" personId="{1D4E5FD9-AD70-4D51-9D0D-3307C388B641}" id="{9D5EA826-2EE6-4F9E-99C8-D5D5857DFFC3}">
    <text>4,42 HRM OK à 11:05</text>
  </threadedComment>
  <threadedComment ref="L229" dT="2024-09-04T11:22:28.00" personId="{1D4E5FD9-AD70-4D51-9D0D-3307C388B641}" id="{AA042CEF-9DDA-4F2F-AD68-50A4C123942E}">
    <text>HRM OK</text>
  </threadedComment>
  <threadedComment ref="R229" dT="2024-09-12T06:38:53.50" personId="{C20833D7-5DE2-4E82-B429-63A06E6D1EA0}" id="{2A6A8F7A-975D-48D2-A524-C3C605964A0A}">
    <text>HRM OK</text>
  </threadedComment>
  <threadedComment ref="Z229" dT="2024-09-18T07:45:11.30" personId="{1D4E5FD9-AD70-4D51-9D0D-3307C388B641}" id="{03329FAF-F93C-4B2F-AC75-E8F91B8D27B7}">
    <text>HRM OK</text>
  </threadedComment>
  <threadedComment ref="AF229" dT="2024-09-30T11:58:41.98" personId="{1D4E5FD9-AD70-4D51-9D0D-3307C388B641}" id="{884AA1C6-F358-4A27-BC58-BEF74E5AE009}">
    <text>HRM + DOC OK</text>
  </threadedComment>
  <threadedComment ref="AG229" dT="2024-09-27T07:03:08.42" personId="{C20833D7-5DE2-4E82-B429-63A06E6D1EA0}" id="{FFDD459C-A7B8-4C99-B0CB-76E5C1C2E5D7}">
    <text>HRM OK</text>
  </threadedComment>
  <threadedComment ref="J231" dT="2024-09-04T07:23:32.17" personId="{C20833D7-5DE2-4E82-B429-63A06E6D1EA0}" id="{BA260724-D93F-463E-ABA6-9D10A4D9B431}">
    <text>HRM OK</text>
  </threadedComment>
  <threadedComment ref="Q231" dT="2024-09-04T11:22:28.00" personId="{1D4E5FD9-AD70-4D51-9D0D-3307C388B641}" id="{2A3D3823-45EA-44F5-AC6E-A82C31AAF274}">
    <text>HRM OK</text>
  </threadedComment>
  <threadedComment ref="W231" dT="2024-09-17T06:28:56.70" personId="{1D4E5FD9-AD70-4D51-9D0D-3307C388B641}" id="{4F27B7B7-928B-481A-ADAE-4D4EBA20FDB3}">
    <text>Marche à Esneux</text>
  </threadedComment>
  <threadedComment ref="X231" dT="2024-09-18T07:45:11.30" personId="{1D4E5FD9-AD70-4D51-9D0D-3307C388B641}" id="{DE1A427D-2CC3-417B-A2BF-E6931A380964}">
    <text>HRM OK</text>
  </threadedComment>
  <threadedComment ref="Y231" dT="2024-09-19T06:57:38.19" personId="{1D4E5FD9-AD70-4D51-9D0D-3307C388B641}" id="{5094EDEF-B232-46D4-BD6B-9185E3808F30}">
    <text>Mission Chargement LCV sur HET</text>
  </threadedComment>
  <threadedComment ref="AE231" dT="2024-09-25T07:47:20.89" personId="{1D4E5FD9-AD70-4D51-9D0D-3307C388B641}" id="{E4A825F1-EA8B-484A-BBEB-92D65DAAF3FA}">
    <text>Mis Ctl TCZ à Vilvoorde</text>
  </threadedComment>
  <threadedComment ref="L232" dT="2024-09-06T11:14:33.56" personId="{1D4E5FD9-AD70-4D51-9D0D-3307C388B641}" id="{9432F96C-8D49-4AF2-AC67-8FAE809BE2D2}">
    <text>1,50 HRM OK à 14:00</text>
  </threadedComment>
  <threadedComment ref="Z232" dT="2024-09-20T11:23:01.92" personId="{1D4E5FD9-AD70-4D51-9D0D-3307C388B641}" id="{3E89959D-26B1-4214-8A30-B07ED1425D0B}">
    <text>3,00 HRM OK à 12:30</text>
  </threadedComment>
  <threadedComment ref="AJ232" dT="2024-09-30T11:55:34.49" personId="{1D4E5FD9-AD70-4D51-9D0D-3307C388B641}" id="{D21163BE-7A05-4A92-8EEE-80B4B1D2A67A}">
    <text>3,00 HRM OK à 12:30</text>
  </threadedComment>
  <threadedComment ref="R233" dT="2024-09-12T06:40:37.54" personId="{C20833D7-5DE2-4E82-B429-63A06E6D1EA0}" id="{1A1519E0-7678-4B00-802E-FE334DFBDAEB}">
    <text>7.60 Réc HRM OK</text>
  </threadedComment>
  <threadedComment ref="S233" dT="2024-09-12T06:41:03.24" personId="{C20833D7-5DE2-4E82-B429-63A06E6D1EA0}" id="{ACEB6A86-40C3-4316-959B-67EA622C903B}">
    <text>2 JC HRM OK</text>
  </threadedComment>
  <threadedComment ref="AJ233" dT="2024-04-25T06:47:01.40" personId="{1D4E5FD9-AD70-4D51-9D0D-3307C388B641}" id="{E418961E-612E-4179-98A0-1E3D38BB5A1D}">
    <text>Fmn Technifutur</text>
  </threadedComment>
  <threadedComment ref="AG234" dT="2024-09-27T10:26:21.77" personId="{1D4E5FD9-AD70-4D51-9D0D-3307C388B641}" id="{9493CEF8-BE39-4E03-AAC4-825A434E2B74}">
    <text>3,00 HRM OK à 12:30</text>
  </threadedComment>
  <threadedComment ref="H235" dT="2024-09-02T06:47:01.28" personId="{C20833D7-5DE2-4E82-B429-63A06E6D1EA0}" id="{89768926-00E0-42D0-80BA-23CA5C46A7EB}">
    <text>0.92 Réc HRM OK</text>
  </threadedComment>
  <threadedComment ref="S236" dT="2024-09-13T07:00:06.01" personId="{C20833D7-5DE2-4E82-B429-63A06E6D1EA0}" id="{6F92950B-A190-4CD8-AF4B-4861F14CC2F6}">
    <text>2.50 DS FLEX HRM OK</text>
  </threadedComment>
  <threadedComment ref="H237" dT="2024-09-02T06:47:39.46" personId="{C20833D7-5DE2-4E82-B429-63A06E6D1EA0}" id="{3E52D3D0-E048-4E22-9AB8-00A8FE944A7B}">
    <text>1 JC HRM OK</text>
  </threadedComment>
  <threadedComment ref="L237" dT="2024-09-06T11:18:53.56" personId="{1D4E5FD9-AD70-4D51-9D0D-3307C388B641}" id="{C6A85C80-AE7E-468E-8F07-F2E3E92730ED}">
    <text>1 CS HRM OK</text>
  </threadedComment>
  <threadedComment ref="S237" dT="2024-09-13T06:57:32.53" personId="{C20833D7-5DE2-4E82-B429-63A06E6D1EA0}" id="{7016066E-CEDE-482F-A822-584727A04D43}">
    <text>7.60 Réc HRM OK</text>
  </threadedComment>
  <threadedComment ref="AD237" dT="2024-09-24T06:43:57.63" personId="{1D4E5FD9-AD70-4D51-9D0D-3307C388B641}" id="{33AA3006-5A99-4DFE-B5CA-FDF91BF01AC2}">
    <text>CS HRM OK</text>
  </threadedComment>
  <threadedComment ref="AE237" dT="2024-09-24T06:43:57.63" personId="{1D4E5FD9-AD70-4D51-9D0D-3307C388B641}" id="{2D2BFF26-E248-488F-860B-3229979187F6}">
    <text>CS HRM OK</text>
  </threadedComment>
  <threadedComment ref="AJ237" dT="2024-09-30T11:30:52.64" personId="{1D4E5FD9-AD70-4D51-9D0D-3307C388B641}" id="{CC9B4A0C-6B26-46B9-922A-7C87A2BC1191}">
    <text>1,00 HRM OK à 07:30</text>
  </threadedComment>
  <threadedComment ref="V239" dT="2024-09-17T06:32:42.80" personId="{1D4E5FD9-AD70-4D51-9D0D-3307C388B641}" id="{0F74702B-3302-4223-838E-7630FC59E645}">
    <text>5 JC HRM OK</text>
  </threadedComment>
  <threadedComment ref="J241" dT="2024-09-04T07:24:32.60" personId="{C20833D7-5DE2-4E82-B429-63A06E6D1EA0}" id="{424D4F46-77E9-4D6F-B55B-CAF7B89D99D3}">
    <text>1 DS Don de sang HRM OK</text>
  </threadedComment>
  <threadedComment ref="J241" dT="2024-09-04T08:57:09.04" personId="{1D4E5FD9-AD70-4D51-9D0D-3307C388B641}" id="{705836A8-6EAF-48D9-8B66-E59C9F8D980B}" parentId="{424D4F46-77E9-4D6F-B55B-CAF7B89D99D3}">
    <text>DOC HRM  OK</text>
  </threadedComment>
  <threadedComment ref="L241" dT="2024-09-04T11:22:28.00" personId="{1D4E5FD9-AD70-4D51-9D0D-3307C388B641}" id="{D8DB7FBD-0F0D-487E-9125-C26854F3A05F}">
    <text>HRM OK</text>
  </threadedComment>
  <threadedComment ref="X241" dT="2024-09-18T07:45:11.30" personId="{1D4E5FD9-AD70-4D51-9D0D-3307C388B641}" id="{C85FD1D2-FF5D-4CA0-B34F-D0CE55C3CC3E}">
    <text>HRM OK</text>
  </threadedComment>
  <threadedComment ref="Y241" dT="2024-09-18T07:45:32.51" personId="{1D4E5FD9-AD70-4D51-9D0D-3307C388B641}" id="{EEC30EF3-C7FC-4D5C-B761-5E839DE518DF}">
    <text>4,00 HRM OK à 07:00</text>
  </threadedComment>
  <threadedComment ref="Z241" dT="2024-09-18T07:45:11.30" personId="{1D4E5FD9-AD70-4D51-9D0D-3307C388B641}" id="{DB6150AC-3AAA-4362-91C3-43182943F48B}">
    <text>HRM OK</text>
  </threadedComment>
  <threadedComment ref="AC241" dT="2024-09-18T07:46:25.45" personId="{1D4E5FD9-AD70-4D51-9D0D-3307C388B641}" id="{2C17A045-8DA7-415E-A707-A29DB23D0A47}">
    <text>5 JC HRM OK</text>
  </threadedComment>
  <threadedComment ref="AJ241" dT="2024-09-18T07:45:11.30" personId="{1D4E5FD9-AD70-4D51-9D0D-3307C388B641}" id="{D1E386DE-E397-417C-83B4-6E84B6236B10}">
    <text>HRM OK</text>
  </threadedComment>
  <threadedComment ref="W242" dT="2024-09-17T11:54:33.70" personId="{1D4E5FD9-AD70-4D51-9D0D-3307C388B641}" id="{C95A1994-754B-46B2-9359-D72FDEF7ADFB}">
    <text>2,25 HRM OK à 13:15</text>
  </threadedComment>
  <threadedComment ref="S243" dT="2024-09-13T06:58:10.55" personId="{C20833D7-5DE2-4E82-B429-63A06E6D1EA0}" id="{ED8CD529-ADAF-484D-AB5A-CBDEEDE6160E}">
    <text>15.20 DS FLEX HRM OK</text>
  </threadedComment>
  <threadedComment ref="W243" dT="2024-09-17T06:28:56.70" personId="{1D4E5FD9-AD70-4D51-9D0D-3307C388B641}" id="{B9C10B6D-F937-4B89-87A1-B77563E5FAB8}">
    <text>Marche (planning)</text>
  </threadedComment>
  <threadedComment ref="Z243" dT="2024-09-18T07:45:11.30" personId="{1D4E5FD9-AD70-4D51-9D0D-3307C388B641}" id="{34520EC1-C9BC-43F8-871C-4D3D2D3BFDD6}">
    <text>HRM OK</text>
  </threadedComment>
  <threadedComment ref="AE243" dT="2024-09-19T13:18:30.05" personId="{1D4E5FD9-AD70-4D51-9D0D-3307C388B641}" id="{12C43565-50A1-4EE8-B031-306C5A16266A}">
    <text>DS HRM OK + DOC OK</text>
  </threadedComment>
  <threadedComment ref="AG243" dT="2024-09-18T07:45:11.30" personId="{1D4E5FD9-AD70-4D51-9D0D-3307C388B641}" id="{290EDC9A-FEFD-4AC6-A286-389988EE8B77}">
    <text>HRM OK</text>
  </threadedComment>
  <threadedComment ref="P244" dT="2024-09-10T11:17:23.16" personId="{1D4E5FD9-AD70-4D51-9D0D-3307C388B641}" id="{139352AF-5DA8-4EF0-8A6B-322F5AE27B62}">
    <text>2,00 HRM OK à 13:30</text>
  </threadedComment>
  <threadedComment ref="AG245" dT="2024-09-27T07:04:13.32" personId="{C20833D7-5DE2-4E82-B429-63A06E6D1EA0}" id="{C6DA09E3-8389-479E-96FD-79A949562DCF}">
    <text>1 JC HRM OK</text>
  </threadedComment>
  <threadedComment ref="AJ245" dT="2024-09-30T07:23:43.89" personId="{C20833D7-5DE2-4E82-B429-63A06E6D1EA0}" id="{4AC916D9-0E66-48E4-8EE3-88B1B587BDAF}">
    <text>1.00 Réc à 08:00 HRM OK</text>
  </threadedComment>
  <threadedComment ref="AC246" dT="2024-09-24T06:33:20.47" personId="{1D4E5FD9-AD70-4D51-9D0D-3307C388B641}" id="{CEC057DD-9C71-49F9-8F28-1632D77B133B}">
    <text>1,50 HRM OK à 15:00</text>
  </threadedComment>
  <threadedComment ref="AE246" dT="2024-09-25T12:15:58.70" personId="{1D4E5FD9-AD70-4D51-9D0D-3307C388B641}" id="{2C510AA5-CE2C-4591-88C1-590994BB9BC1}">
    <text>HRM OK</text>
  </threadedComment>
  <threadedComment ref="AC247" dT="2024-09-24T06:35:48.00" personId="{1D4E5FD9-AD70-4D51-9D0D-3307C388B641}" id="{4F9973DC-0EAE-4253-A00A-B6A5332DD2ED}">
    <text>Changement horaire C signé OK</text>
  </threadedComment>
  <threadedComment ref="AD247" dT="2024-09-24T06:35:48.00" personId="{1D4E5FD9-AD70-4D51-9D0D-3307C388B641}" id="{C7FE5919-3206-4439-8F6E-DE565AE1723E}">
    <text>Changement horaire C signé OK</text>
  </threadedComment>
  <threadedComment ref="AE247" dT="2024-09-24T06:35:48.00" personId="{1D4E5FD9-AD70-4D51-9D0D-3307C388B641}" id="{B70B1ADA-6BAD-40D2-BF78-568EAB737210}">
    <text>Changement horaire C signé OK</text>
  </threadedComment>
  <threadedComment ref="H248" dT="2024-09-02T06:16:48.43" personId="{C20833D7-5DE2-4E82-B429-63A06E6D1EA0}" id="{C26FDC79-11CB-4961-BA8A-68750DC04BD9}">
    <text>0.50 Réc à 15:00 HRM Ok</text>
  </threadedComment>
  <threadedComment ref="I248" dT="2024-09-02T06:16:48.43" personId="{C20833D7-5DE2-4E82-B429-63A06E6D1EA0}" id="{94BBEE55-0902-4AAB-AE3E-262D1D437BEA}">
    <text>0.50 Réc à 15:00 HRM Ok</text>
  </threadedComment>
  <threadedComment ref="J248" dT="2024-09-02T06:16:48.43" personId="{C20833D7-5DE2-4E82-B429-63A06E6D1EA0}" id="{7E535840-FBD5-4CF5-A8D5-CD41ED20311B}">
    <text>0.50 Réc à 15:00 HRM Ok</text>
  </threadedComment>
  <threadedComment ref="K248" dT="2024-09-05T07:55:30.76" personId="{C20833D7-5DE2-4E82-B429-63A06E6D1EA0}" id="{E7708324-BCD8-4A27-B39B-D160AABFDFDE}">
    <text>0.50 Réc à 15:00 HRM NOK</text>
  </threadedComment>
  <threadedComment ref="K248" dT="2024-09-05T11:38:50.36" personId="{1D4E5FD9-AD70-4D51-9D0D-3307C388B641}" id="{3FE90136-3327-40B4-A339-70DA52ED69B2}" parentId="{E7708324-BCD8-4A27-B39B-D160AABFDFDE}">
    <text>HRM OK</text>
  </threadedComment>
  <threadedComment ref="L248" dT="2024-09-06T05:11:14.22" personId="{C20833D7-5DE2-4E82-B429-63A06E6D1EA0}" id="{E3C83790-855A-4A6F-B3E0-3A26DE7C229E}">
    <text>1/2 JC HRM OK</text>
  </threadedComment>
  <threadedComment ref="O248" dT="2024-09-09T06:36:59.53" personId="{C20833D7-5DE2-4E82-B429-63A06E6D1EA0}" id="{2D6ED866-E832-4ABF-BC49-73E6033120AB}">
    <text>0.50 Réc à 15:00 HRM OK</text>
  </threadedComment>
  <threadedComment ref="P248" dT="2024-09-09T06:36:59.53" personId="{C20833D7-5DE2-4E82-B429-63A06E6D1EA0}" id="{B9D4861C-9CFC-44EF-AB77-813A7F42ACD0}">
    <text>0.50 Réc à 15:00 HRM OK</text>
  </threadedComment>
  <threadedComment ref="Q248" dT="2024-09-09T06:36:59.53" personId="{C20833D7-5DE2-4E82-B429-63A06E6D1EA0}" id="{CA60AB5D-63B0-4773-A622-9BCEBC1B1B09}">
    <text>0.50 Réc à 15:00 HRM OK</text>
  </threadedComment>
  <threadedComment ref="R248" dT="2024-09-12T06:08:09.96" personId="{C20833D7-5DE2-4E82-B429-63A06E6D1EA0}" id="{493EE025-1EBA-480E-B3A1-903E2DEE1594}">
    <text>0.50 Réc à 15:00 HRM OK</text>
  </threadedComment>
  <threadedComment ref="V248" dT="2024-09-16T05:15:18.17" personId="{C20833D7-5DE2-4E82-B429-63A06E6D1EA0}" id="{8AD9B8FE-E111-4D54-A25F-0A2F6CB5B994}">
    <text>0.50 Réc à 15:00 HRM OK</text>
  </threadedComment>
  <threadedComment ref="W248" dT="2024-09-17T05:21:42.01" personId="{1D4E5FD9-AD70-4D51-9D0D-3307C388B641}" id="{98CFA059-7B07-4933-9AFE-64334EC8CD4E}">
    <text>0,50 HRM OK à 15:00</text>
  </threadedComment>
  <threadedComment ref="X248" dT="2024-09-17T05:21:42.01" personId="{1D4E5FD9-AD70-4D51-9D0D-3307C388B641}" id="{11C45685-9522-4465-9DC9-0EEBAB44C55B}">
    <text>0,50 HRM OK à 15:00</text>
  </threadedComment>
  <threadedComment ref="Y248" dT="2024-09-17T05:21:42.01" personId="{1D4E5FD9-AD70-4D51-9D0D-3307C388B641}" id="{97C8C80E-CC1C-4FE3-8062-CF430E75661B}">
    <text>0,50 HRM OK à 15:00</text>
  </threadedComment>
  <threadedComment ref="Z248" dT="2024-09-20T05:27:39.20" personId="{1D4E5FD9-AD70-4D51-9D0D-3307C388B641}" id="{283979A8-63ED-424E-9F22-08694F362CBF}">
    <text>1/2 JC HRM OK</text>
  </threadedComment>
  <threadedComment ref="AC248" dT="2024-09-23T05:38:35.18" personId="{68E4EB75-2E06-4BF2-B8CC-A06705F02815}" id="{114B0E99-7D31-4E8C-A00E-AC2F3DB59CB1}">
    <text>0,50 HRM OK à 15:00</text>
  </threadedComment>
  <threadedComment ref="AD248" dT="2024-09-23T05:38:35.18" personId="{68E4EB75-2E06-4BF2-B8CC-A06705F02815}" id="{BBBAC80F-E6CD-4D5D-8084-CE3766373387}">
    <text>0,50 HRM OK à 15:00</text>
  </threadedComment>
  <threadedComment ref="AE248" dT="2024-09-23T05:38:35.18" personId="{68E4EB75-2E06-4BF2-B8CC-A06705F02815}" id="{A76BA89E-1C65-41FD-A8C7-F901F8C1F7E9}">
    <text>0,50 HRM OK à 15:00</text>
  </threadedComment>
  <threadedComment ref="AF248" dT="2024-09-26T05:18:48.77" personId="{C20833D7-5DE2-4E82-B429-63A06E6D1EA0}" id="{D4838F56-BACE-4024-9169-4A877928E34E}">
    <text>0.50 Réc à 15:00 HRM OK</text>
  </threadedComment>
  <threadedComment ref="AG248" dT="2024-09-06T05:11:14.22" personId="{C20833D7-5DE2-4E82-B429-63A06E6D1EA0}" id="{52EA7CFB-8A7A-45D1-A4DD-9B651A2D7587}">
    <text>1/2 JC HRM OK</text>
  </threadedComment>
  <threadedComment ref="AJ248" dT="2024-09-30T06:52:39.70" personId="{C20833D7-5DE2-4E82-B429-63A06E6D1EA0}" id="{79E87741-88FA-48F9-9A63-FBB70DC0369A}">
    <text>0.50 éc à 15:00 HRM OK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J13" dT="2024-10-04T09:21:27.37" personId="{C20833D7-5DE2-4E82-B429-63A06E6D1EA0}" id="{F2166C67-AC4B-44BA-86D9-4F2783D6D0EE}">
    <text>Repas Cie APM</text>
  </threadedComment>
  <threadedComment ref="AE13" dT="2024-09-24T07:28:30.82" personId="{1D4E5FD9-AD70-4D51-9D0D-3307C388B641}" id="{1263E19B-E5EF-4CFE-ADC2-C1DAE69632F6}">
    <text>SAD</text>
  </threadedComment>
  <threadedComment ref="AK13" dT="2024-10-09T10:46:18.52" personId="{1D4E5FD9-AD70-4D51-9D0D-3307C388B641}" id="{80AA8EBE-13D6-4335-B9F8-BBFD6D0F9012}">
    <text>Marche HALLOWEEN</text>
  </threadedComment>
  <threadedComment ref="H21" dT="2024-10-01T05:29:06.89" personId="{C20833D7-5DE2-4E82-B429-63A06E6D1EA0}" id="{D859C59B-3419-48DE-A36F-934F94C5BA9A}">
    <text>RDV HM</text>
  </threadedComment>
  <threadedComment ref="W21" dT="2024-10-17T05:15:09.09" personId="{C20833D7-5DE2-4E82-B429-63A06E6D1EA0}" id="{FDB9DD06-3DD4-4FEF-92C5-1FBE1534FB31}">
    <text>7.00 Réc à 08:30 HRM OK</text>
  </threadedComment>
  <threadedComment ref="AA21" dT="2024-10-03T05:33:39.64" personId="{C20833D7-5DE2-4E82-B429-63A06E6D1EA0}" id="{D060C542-A7D3-4A09-9443-BBC4786E12F0}">
    <text xml:space="preserve">Mis HM </text>
  </threadedComment>
  <threadedComment ref="AE21" dT="2024-10-01T05:28:27.51" personId="{C20833D7-5DE2-4E82-B429-63A06E6D1EA0}" id="{FEBBDF0C-D0F0-4DBB-8A8C-134BEF26DE04}">
    <text>Chalenge OGT IRMEP</text>
  </threadedComment>
  <threadedComment ref="G23" dT="2024-09-30T09:53:47.71" personId="{1D4E5FD9-AD70-4D51-9D0D-3307C388B641}" id="{8EE47AB3-6E76-47E4-B675-A7C1C7D33EB8}">
    <text>HRM OK</text>
  </threadedComment>
  <threadedComment ref="J23" dT="2024-09-30T09:53:54.24" personId="{1D4E5FD9-AD70-4D51-9D0D-3307C388B641}" id="{5A8D74B1-1AB7-4D8F-8848-A9C806422DC4}">
    <text>HRM OK</text>
  </threadedComment>
  <threadedComment ref="M23" dT="2024-10-03T11:11:15.87" personId="{1D4E5FD9-AD70-4D51-9D0D-3307C388B641}" id="{35A76F11-C4C8-42F5-BC57-928FB35DB29D}">
    <text>HRM OK</text>
  </threadedComment>
  <threadedComment ref="N23" dT="2024-10-03T11:11:15.87" personId="{1D4E5FD9-AD70-4D51-9D0D-3307C388B641}" id="{C21EF066-EA7B-477C-B2D4-7E5B12A0AC4A}">
    <text>HRM OK</text>
  </threadedComment>
  <threadedComment ref="Q23" dT="2024-10-07T05:38:06.06" personId="{1D4E5FD9-AD70-4D51-9D0D-3307C388B641}" id="{161B4F51-E567-4901-9F75-4DC4CA1E4DC7}">
    <text xml:space="preserve">HRM OK </text>
  </threadedComment>
  <threadedComment ref="T23" dT="2024-09-19T08:17:23.60" personId="{1D4E5FD9-AD70-4D51-9D0D-3307C388B641}" id="{F2B37FCA-D590-48A3-8686-E383CE336274}">
    <text>AMT à 07:40</text>
  </threadedComment>
  <threadedComment ref="U23" dT="2024-10-03T11:11:15.87" personId="{1D4E5FD9-AD70-4D51-9D0D-3307C388B641}" id="{58308C5E-CAE8-4947-8CC1-FA10BBB310BE}">
    <text>HRM OK</text>
  </threadedComment>
  <threadedComment ref="X23" dT="2024-10-03T11:11:15.87" personId="{1D4E5FD9-AD70-4D51-9D0D-3307C388B641}" id="{09C6FE2C-DF1C-44F8-9634-E85D852EFC6F}">
    <text>HRM OK</text>
  </threadedComment>
  <threadedComment ref="AB23" dT="2024-10-28T10:33:08.36" personId="{1D4E5FD9-AD70-4D51-9D0D-3307C388B641}" id="{AE40CA6C-6FCF-4B27-AF21-C2014F280877}">
    <text>HRM OK</text>
  </threadedComment>
  <threadedComment ref="AI23" dT="2024-10-28T10:33:15.37" personId="{1D4E5FD9-AD70-4D51-9D0D-3307C388B641}" id="{9BC06E2F-AC6F-4AD9-9D63-F920F7B0FB5A}">
    <text>HRM OK</text>
  </threadedComment>
  <threadedComment ref="P24" dT="2024-10-10T06:17:10.22" personId="{C20833D7-5DE2-4E82-B429-63A06E6D1EA0}" id="{2B8C509B-2350-4E0A-B34A-013F2F3EB4DB}">
    <text>1/2 JC HRM OK</text>
  </threadedComment>
  <threadedComment ref="I25" dT="2024-10-03T05:07:13.86" personId="{C20833D7-5DE2-4E82-B429-63A06E6D1EA0}" id="{B078E65A-0F53-46F3-B357-7E6A5460964F}">
    <text>DS SV act Fmn HRM OK</text>
  </threadedComment>
  <threadedComment ref="M25" dT="2024-10-03T05:07:55.34" personId="{C20833D7-5DE2-4E82-B429-63A06E6D1EA0}" id="{A8B770D9-DE35-4907-80DD-495BA3F7BDEC}">
    <text>HRM OK</text>
  </threadedComment>
  <threadedComment ref="P25" dT="2024-10-03T05:07:13.86" personId="{C20833D7-5DE2-4E82-B429-63A06E6D1EA0}" id="{A260BE9B-C47F-40B4-9900-8EBB68576BD3}">
    <text>DS SV act Fmn HRM OK</text>
  </threadedComment>
  <threadedComment ref="Q25" dT="2024-10-04T09:20:09.12" personId="{C20833D7-5DE2-4E82-B429-63A06E6D1EA0}" id="{CBB28E2C-A5D7-4F5E-893A-14CE3CB64962}">
    <text>7.60 Réc HRM OK</text>
  </threadedComment>
  <threadedComment ref="W25" dT="2024-10-03T05:07:13.86" personId="{C20833D7-5DE2-4E82-B429-63A06E6D1EA0}" id="{BA654C48-7E1D-4A00-8939-A2A5C33FBB53}">
    <text>DS SV act Fmn HRM OK</text>
  </threadedComment>
  <threadedComment ref="AD25" dT="2024-10-21T07:56:08.60" personId="{C20833D7-5DE2-4E82-B429-63A06E6D1EA0}" id="{B8246CA7-6C88-400B-8EFC-A2935F1E5D23}">
    <text>1/2 DS Fm nom Fed HRM OK</text>
  </threadedComment>
  <threadedComment ref="AH25" dT="2024-10-21T07:56:08.60" personId="{C20833D7-5DE2-4E82-B429-63A06E6D1EA0}" id="{B1E25D13-789E-4B15-B403-01B18C267857}">
    <text>1 DS Fm nom Fed HRM OK</text>
  </threadedComment>
  <threadedComment ref="AJ25" dT="2024-10-21T07:57:27.83" personId="{C20833D7-5DE2-4E82-B429-63A06E6D1EA0}" id="{1EE24B9A-654E-41AF-AED7-24FAB698AE35}">
    <text>HRM OK</text>
  </threadedComment>
  <threadedComment ref="G26" dT="2024-09-30T09:24:09.86" personId="{1D4E5FD9-AD70-4D51-9D0D-3307C388B641}" id="{80D9C19E-22DC-44B2-BFC2-7C35206CBA07}">
    <text>3,60 DS Fmn à 12:00</text>
  </threadedComment>
  <threadedComment ref="H26" dT="2024-10-02T07:22:32.92" personId="{C20833D7-5DE2-4E82-B429-63A06E6D1EA0}" id="{7146404F-4158-41B4-B066-4AE368B84095}">
    <text>HRM OK</text>
  </threadedComment>
  <threadedComment ref="O26" dT="2024-10-03T05:08:15.90" personId="{C20833D7-5DE2-4E82-B429-63A06E6D1EA0}" id="{761960C0-F784-43E1-B72B-979B473BFA5B}">
    <text>HRM OK</text>
  </threadedComment>
  <threadedComment ref="T26" dT="2024-10-03T05:08:15.90" personId="{C20833D7-5DE2-4E82-B429-63A06E6D1EA0}" id="{1677C331-C137-40FE-B25A-CB1C42A25681}">
    <text>HRM OK</text>
  </threadedComment>
  <threadedComment ref="V26" dT="2024-10-03T05:08:15.90" personId="{C20833D7-5DE2-4E82-B429-63A06E6D1EA0}" id="{B53BB8FE-6AB6-4AD3-AE5F-4B667271C883}">
    <text>HRM OK</text>
  </threadedComment>
  <threadedComment ref="W26" dT="2024-10-03T05:08:15.90" personId="{C20833D7-5DE2-4E82-B429-63A06E6D1EA0}" id="{6A9BA751-5BA2-4D18-AC6C-CCFAEC722A9A}">
    <text>HRM OK</text>
  </threadedComment>
  <threadedComment ref="AA26" dT="2024-10-21T07:54:51.77" personId="{C20833D7-5DE2-4E82-B429-63A06E6D1EA0}" id="{A0A85595-333E-429A-939F-3C1B0FFE4EBD}">
    <text>HRM OK</text>
  </threadedComment>
  <threadedComment ref="AC26" dT="2024-10-21T07:54:51.77" personId="{C20833D7-5DE2-4E82-B429-63A06E6D1EA0}" id="{3B9F301C-132D-45C8-9922-5CB25BC623D1}">
    <text>HRM OK</text>
  </threadedComment>
  <threadedComment ref="AD26" dT="2024-10-21T07:54:51.77" personId="{C20833D7-5DE2-4E82-B429-63A06E6D1EA0}" id="{E160FB29-3103-4C5F-A1EC-CA79EF194689}">
    <text>HRM OK</text>
  </threadedComment>
  <threadedComment ref="AE26" dT="2024-10-25T11:38:26.02" personId="{C20833D7-5DE2-4E82-B429-63A06E6D1EA0}" id="{92ECBFED-A1F6-4309-94A4-87A54CAC0F8C}">
    <text>Réc HRM OK</text>
  </threadedComment>
  <threadedComment ref="H27" dT="2024-09-24T07:13:05.61" personId="{1D4E5FD9-AD70-4D51-9D0D-3307C388B641}" id="{19D06EB3-503F-4FA2-9074-A591BD9F5B1C}">
    <text>HRM OK</text>
  </threadedComment>
  <threadedComment ref="I27" dT="2024-10-02T12:23:24.71" personId="{1D4E5FD9-AD70-4D51-9D0D-3307C388B641}" id="{D45DEB7F-DF95-4750-AB84-7A1BD4C70187}">
    <text>1,50 HRM OK à 07:00</text>
  </threadedComment>
  <threadedComment ref="J27" dT="2024-10-02T12:23:46.92" personId="{1D4E5FD9-AD70-4D51-9D0D-3307C388B641}" id="{F1EABAD9-5D4C-410A-8A34-E15299ECDD34}">
    <text>1,00 HRM OK à 07:00</text>
  </threadedComment>
  <threadedComment ref="AD27" dT="2024-10-24T06:25:02.50" personId="{C20833D7-5DE2-4E82-B429-63A06E6D1EA0}" id="{F3860153-535D-4A2F-B9C5-ABF64834EF3C}">
    <text>HRM OK</text>
  </threadedComment>
  <threadedComment ref="AE27" dT="2024-10-24T06:23:37.60" personId="{C20833D7-5DE2-4E82-B429-63A06E6D1EA0}" id="{E3C7CD21-58A8-4957-B822-8BEB46C7DCEF}">
    <text>0.25 Réc à 07:00 HRM OK</text>
  </threadedComment>
  <threadedComment ref="AH27" dT="2024-10-21T09:25:48.39" personId="{C20833D7-5DE2-4E82-B429-63A06E6D1EA0}" id="{69445390-5256-496F-8F55-AAA65E83517D}">
    <text>1 JC HRM OK</text>
  </threadedComment>
  <threadedComment ref="AI27" dT="2024-10-25T06:04:15.84" personId="{C20833D7-5DE2-4E82-B429-63A06E6D1EA0}" id="{BF637539-8477-4558-BDF6-472B459FDFC9}">
    <text>Secouriste Zone 2</text>
  </threadedComment>
  <threadedComment ref="AJ27" dT="2024-10-21T09:26:21.50" personId="{C20833D7-5DE2-4E82-B429-63A06E6D1EA0}" id="{09A4460E-847B-4258-8A74-48AE7AD9D287}">
    <text>2 JC HRM OK</text>
  </threadedComment>
  <threadedComment ref="H28" dT="2024-09-24T07:12:56.00" personId="{1D4E5FD9-AD70-4D51-9D0D-3307C388B641}" id="{D4C6E4C6-2AE1-45BF-8DA2-8D7D7038F79D}">
    <text>2,10 HRM OK à 13:00</text>
  </threadedComment>
  <threadedComment ref="AC28" dT="2024-10-24T07:40:30.94" personId="{C20833D7-5DE2-4E82-B429-63A06E6D1EA0}" id="{D309641F-00F5-4E6C-80DE-DCF2216318C6}">
    <text>3.00 Réc HRM OK</text>
  </threadedComment>
  <threadedComment ref="AE28" dT="2024-10-21T09:24:48.68" personId="{C20833D7-5DE2-4E82-B429-63A06E6D1EA0}" id="{9A4CE290-04E3-486E-9FC6-E96EFFE506F9}">
    <text>3.00 Réc à 12:30 HRM OK</text>
  </threadedComment>
  <threadedComment ref="H29" dT="2024-10-01T09:14:15.13" personId="{C20833D7-5DE2-4E82-B429-63A06E6D1EA0}" id="{FCDEF94C-9A1E-4D3D-921C-8FCC9E19CF82}">
    <text>HRM OK</text>
  </threadedComment>
  <threadedComment ref="M29" dT="2024-10-07T04:50:03.18" personId="{1D4E5FD9-AD70-4D51-9D0D-3307C388B641}" id="{E8AC7997-B2E1-4C3B-ADD1-C3A6A22FCAE1}">
    <text>HRM NOK</text>
  </threadedComment>
  <threadedComment ref="M29" dT="2024-10-08T05:20:12.20" personId="{C20833D7-5DE2-4E82-B429-63A06E6D1EA0}" id="{2F72281A-47A8-4416-B3FC-33696F4C2487}" parentId="{E8AC7997-B2E1-4C3B-ADD1-C3A6A22FCAE1}">
    <text>HRM OK</text>
  </threadedComment>
  <threadedComment ref="O29" dT="2024-10-08T06:44:21.30" personId="{C20833D7-5DE2-4E82-B429-63A06E6D1EA0}" id="{A8274219-1BD8-4209-AD86-C231C331D404}">
    <text>HRM OK</text>
  </threadedComment>
  <threadedComment ref="U29" dT="2024-10-10T05:18:34.82" personId="{C20833D7-5DE2-4E82-B429-63A06E6D1EA0}" id="{CC1D3210-5D79-4E4D-98CD-6EE008B072D1}">
    <text>1 JC HRM OK</text>
  </threadedComment>
  <threadedComment ref="V29" dT="2024-10-14T09:30:30.21" personId="{C20833D7-5DE2-4E82-B429-63A06E6D1EA0}" id="{6CE7ACA3-0189-4C59-A807-06D0DD4460E9}">
    <text>HRM OK</text>
  </threadedComment>
  <threadedComment ref="AD29" dT="2024-10-29T13:38:55.66" personId="{1D4E5FD9-AD70-4D51-9D0D-3307C388B641}" id="{C731A71E-C78D-4263-B066-4D46BF364A73}">
    <text xml:space="preserve">REPRISE EN FORCE </text>
  </threadedComment>
  <threadedComment ref="AJ29" dT="2024-10-29T06:57:43.32" personId="{C20833D7-5DE2-4E82-B429-63A06E6D1EA0}" id="{86E0B182-8F27-4F69-97AD-202148A1C3BA}">
    <text>HRM OK</text>
  </threadedComment>
  <threadedComment ref="J30" dT="2024-10-04T04:52:40.67" personId="{C20833D7-5DE2-4E82-B429-63A06E6D1EA0}" id="{B377264F-FFBD-4ABE-B4CD-E9B93981E3FA}">
    <text>1.50 Réc à 14:00 JHRM OK</text>
  </threadedComment>
  <threadedComment ref="Q30" dT="2024-10-11T05:16:46.38" personId="{C20833D7-5DE2-4E82-B429-63A06E6D1EA0}" id="{DD28CBFB-E6C5-49F3-A1ED-598DBCAE96B2}">
    <text>1.50 Réc à 14:00 HRM OK</text>
  </threadedComment>
  <threadedComment ref="X30" dT="2024-10-18T05:06:30.38" personId="{C20833D7-5DE2-4E82-B429-63A06E6D1EA0}" id="{A713251A-4FAA-4095-B2F4-55C1C5467C6B}">
    <text>1.50 Réc à 14:00 HRM OK</text>
  </threadedComment>
  <threadedComment ref="AB30" dT="2024-10-22T05:11:41.90" personId="{C20833D7-5DE2-4E82-B429-63A06E6D1EA0}" id="{4CC5DAB4-7300-433F-9F3A-D1480A038118}">
    <text>1.00 Réc à 14:30 HRM OK</text>
  </threadedComment>
  <threadedComment ref="AE30" dT="2024-10-25T09:37:54.18" personId="{C20833D7-5DE2-4E82-B429-63A06E6D1EA0}" id="{0201811B-A3A8-4EF4-9D93-E151D4732D3A}">
    <text>1.50 Réc à  14:00 HRM OK</text>
  </threadedComment>
  <threadedComment ref="I33" dT="2024-10-02T07:10:35.99" personId="{C20833D7-5DE2-4E82-B429-63A06E6D1EA0}" id="{46A6F170-903D-41A9-A4E2-90BAC7EC4242}">
    <text>1 JC HRM OK</text>
  </threadedComment>
  <threadedComment ref="O33" dT="2024-10-09T07:12:37.10" personId="{C20833D7-5DE2-4E82-B429-63A06E6D1EA0}" id="{4A033D61-5D72-4E6D-A335-E85F1DB37665}">
    <text>1.00 Réc à 08:00 HRM OK</text>
  </threadedComment>
  <threadedComment ref="AH33" dT="2024-10-24T08:56:21.21" personId="{C20833D7-5DE2-4E82-B429-63A06E6D1EA0}" id="{60B0520A-F90D-49B0-BC5B-53A60E2315B7}">
    <text>1 JC + 3 PVE  HRM OK</text>
  </threadedComment>
  <threadedComment ref="V34" dT="2024-10-17T06:21:37.96" personId="{C20833D7-5DE2-4E82-B429-63A06E6D1EA0}" id="{B72A1349-16F0-44CD-BDB8-277CE3462036}">
    <text>2.50 Réc à 14:00 HRM OK</text>
  </threadedComment>
  <threadedComment ref="X34" dT="2024-10-18T06:59:55.04" personId="{C20833D7-5DE2-4E82-B429-63A06E6D1EA0}" id="{6CBD31D3-F2E8-4BC4-8422-4BFAB59E0F84}">
    <text>4
00 Réc à 12:30 HRM OK</text>
  </threadedComment>
  <threadedComment ref="AA34" dT="2024-10-21T06:47:59.41" personId="{C20833D7-5DE2-4E82-B429-63A06E6D1EA0}" id="{5FD9E72C-EC5F-4EB4-B0C3-6EF2C46FF8AD}">
    <text>4.00 Réc à 12:30 HRM OK</text>
  </threadedComment>
  <threadedComment ref="J35" dT="2024-10-02T12:17:38.72" personId="{1D4E5FD9-AD70-4D51-9D0D-3307C388B641}" id="{5FA090E7-6759-4C96-B33B-8C6BB20E586E}">
    <text>HRM OK</text>
  </threadedComment>
  <threadedComment ref="Q35" dT="2024-10-02T12:17:38.72" personId="{1D4E5FD9-AD70-4D51-9D0D-3307C388B641}" id="{126B83FF-C727-41A0-AC12-A142C44BE28A}">
    <text>HRM OK</text>
  </threadedComment>
  <threadedComment ref="X35" dT="2024-10-18T07:00:15.93" personId="{C20833D7-5DE2-4E82-B429-63A06E6D1EA0}" id="{31FFDCAD-EC37-4524-8614-3E236306E2ED}">
    <text>HRM OK</text>
  </threadedComment>
  <threadedComment ref="AE35" dT="2024-10-25T06:23:40.52" personId="{C20833D7-5DE2-4E82-B429-63A06E6D1EA0}" id="{70556047-455C-4219-BBCD-92EED2807F29}">
    <text>HRM OK</text>
  </threadedComment>
  <threadedComment ref="AJ35" dT="2024-10-29T09:53:50.77" personId="{C20833D7-5DE2-4E82-B429-63A06E6D1EA0}" id="{578137A7-E74F-4B36-AFB2-52736F7777F0}">
    <text>HRM OK</text>
  </threadedComment>
  <threadedComment ref="AH36" dT="2024-10-28T08:22:46.06" personId="{C20833D7-5DE2-4E82-B429-63A06E6D1EA0}" id="{DC335E2B-BAF1-40A8-B1E5-E1FD8E078DB5}">
    <text>2.20 Réc à 13:18 HRM OK</text>
  </threadedComment>
  <threadedComment ref="AI36" dT="2024-10-29T09:53:30.13" personId="{C20833D7-5DE2-4E82-B429-63A06E6D1EA0}" id="{0D05397C-8E8E-443C-89E2-C42B9548657E}">
    <text>3.00 Réc à 12:30 HRM OK</text>
  </threadedComment>
  <threadedComment ref="J37" dT="2024-10-02T07:18:32.97" personId="{C20833D7-5DE2-4E82-B429-63A06E6D1EA0}" id="{98DB87DE-1972-48B4-B08E-17338DA0DC1D}">
    <text>1 PVE HRM OK</text>
  </threadedComment>
  <threadedComment ref="N37" dT="2024-10-07T06:37:16.42" personId="{1D4E5FD9-AD70-4D51-9D0D-3307C388B641}" id="{C554A1A1-7A11-472F-9088-F29FD5EF03ED}">
    <text>HRM OK</text>
  </threadedComment>
  <threadedComment ref="U37" dT="2024-10-14T06:54:26.38" personId="{C20833D7-5DE2-4E82-B429-63A06E6D1EA0}" id="{F8739507-4991-4256-9259-B114CCD6CA87}">
    <text>1 PVE HRM OK</text>
  </threadedComment>
  <threadedComment ref="AC37" dT="2024-10-18T07:02:02.27" personId="{C20833D7-5DE2-4E82-B429-63A06E6D1EA0}" id="{C17E2785-C7E6-44CA-B495-CFA63B22DE75}">
    <text>1 JC HRM OK</text>
  </threadedComment>
  <threadedComment ref="AD37" dT="2024-10-24T08:53:28.24" personId="{C20833D7-5DE2-4E82-B429-63A06E6D1EA0}" id="{D8E51482-6C74-4988-99AA-E26932D3394C}">
    <text>VS à 08:30 HRM OK
DOC OK</text>
  </threadedComment>
  <threadedComment ref="AI37" dT="2024-10-28T08:21:38.02" personId="{C20833D7-5DE2-4E82-B429-63A06E6D1EA0}" id="{61C00501-2429-43E8-95F4-CA7A29B170FE}">
    <text>1 JC HRM OK</text>
  </threadedComment>
  <threadedComment ref="O38" dT="2024-10-09T07:34:59.03" personId="{C20833D7-5DE2-4E82-B429-63A06E6D1EA0}" id="{0C4FCC24-1B82-4E8E-AA9A-A0987451FF98}">
    <text>1/2 DS Normale HRM OK</text>
  </threadedComment>
  <threadedComment ref="P38" dT="2024-10-10T06:33:41.30" personId="{C20833D7-5DE2-4E82-B429-63A06E6D1EA0}" id="{BC4B9AD0-15A7-4181-B533-32F76A5D964A}">
    <text>2.00 Réc à 13:30 HRM OK</text>
  </threadedComment>
  <threadedComment ref="W38" dT="2024-10-17T06:24:50.04" personId="{C20833D7-5DE2-4E82-B429-63A06E6D1EA0}" id="{9FA0643F-9AAB-4C24-93F7-CF0446E0A0B6}">
    <text>1/2 JC HRM OK</text>
  </threadedComment>
  <threadedComment ref="AE38" dT="2024-10-18T07:03:02.59" personId="{C20833D7-5DE2-4E82-B429-63A06E6D1EA0}" id="{3433FE7B-4428-401F-989A-5E5E64A75BF3}">
    <text>1/2 JC HrM OK</text>
  </threadedComment>
  <threadedComment ref="AK38" dT="2024-10-31T07:47:31.19" personId="{C20833D7-5DE2-4E82-B429-63A06E6D1EA0}" id="{BE34B66B-8B20-4C8D-878A-3AABC9B0FA20}">
    <text>2.00 Réc à 13:30 HRM OK</text>
  </threadedComment>
  <threadedComment ref="I39" dT="2024-10-02T07:11:55.02" personId="{C20833D7-5DE2-4E82-B429-63A06E6D1EA0}" id="{C49AA897-B35A-4687-93CF-B108C2FA741E}">
    <text>7.60 Réc HRM OK</text>
  </threadedComment>
  <threadedComment ref="P39" dT="2024-10-10T06:29:59.46" personId="{C20833D7-5DE2-4E82-B429-63A06E6D1EA0}" id="{A33F14F0-A42D-4A75-A485-95254B9A86FD}">
    <text>7.60 DS FLEX HRM OK</text>
  </threadedComment>
  <threadedComment ref="W39" dT="2024-10-15T11:19:08.73" personId="{1D4E5FD9-AD70-4D51-9D0D-3307C388B641}" id="{18B73B60-176E-4590-AFE3-80447985B08F}">
    <text>HRM OK</text>
  </threadedComment>
  <threadedComment ref="AC39" dT="2024-09-06T09:50:55.19" personId="{1D4E5FD9-AD70-4D51-9D0D-3307C388B641}" id="{5CF22A39-9288-46AF-94B1-081C33BDA99F}">
    <text xml:space="preserve">Bfg Pyscoc &amp; PC à 10-12:00 et Burnout à 13-15:00 à la salle Bonaparte BM23 
(Note de Sv 055)
</text>
  </threadedComment>
  <threadedComment ref="AD39" dT="2024-10-22T06:12:31.72" personId="{C20833D7-5DE2-4E82-B429-63A06E6D1EA0}" id="{4FA9DBD7-5D6B-4DC3-8D30-252EF5854A78}">
    <text>1 DS Dépt HRM OK</text>
  </threadedComment>
  <threadedComment ref="AE39" dT="2024-10-28T10:44:08.56" personId="{1D4E5FD9-AD70-4D51-9D0D-3307C388B641}" id="{BBA67C97-EC49-448D-B2BD-2839555E350F}">
    <text>HRM OK</text>
  </threadedComment>
  <threadedComment ref="AK39" dT="2024-10-22T06:11:44.91" personId="{C20833D7-5DE2-4E82-B429-63A06E6D1EA0}" id="{1214E33E-6A13-4CF4-8EF3-69AAACB12D9C}">
    <text>1 DS Dépt HRM OK</text>
  </threadedComment>
  <threadedComment ref="H40" dT="2024-10-02T12:19:37.77" personId="{1D4E5FD9-AD70-4D51-9D0D-3307C388B641}" id="{B5B0CC5F-B2CC-4AE7-8CDC-7E400F83A265}">
    <text>2,50 HRM OK à 13:00</text>
  </threadedComment>
  <threadedComment ref="T40" dT="2024-10-14T11:20:45.90" personId="{1D4E5FD9-AD70-4D51-9D0D-3307C388B641}" id="{4908C3FE-AAED-4B29-8FC4-A884037DB727}">
    <text>2,00 HRM OK à 13:30</text>
  </threadedComment>
  <threadedComment ref="J41" dT="2024-10-01T11:30:11.05" personId="{1D4E5FD9-AD70-4D51-9D0D-3307C388B641}" id="{CCD2D0CC-431F-44B6-922C-77130DE7980D}">
    <text>1 PVE HRM OK</text>
  </threadedComment>
  <threadedComment ref="M41" dT="2024-10-01T11:30:34.64" personId="{1D4E5FD9-AD70-4D51-9D0D-3307C388B641}" id="{D2E292E7-9EE1-450E-A16E-E6A9D4CF91C0}">
    <text>1 JC HRM OK</text>
  </threadedComment>
  <threadedComment ref="O41" dT="2024-10-09T07:28:38.36" personId="{C20833D7-5DE2-4E82-B429-63A06E6D1EA0}" id="{1CF10ED0-3E0B-447C-80A9-535BC8B41FF6}">
    <text>1 PVE HRM OK</text>
  </threadedComment>
  <threadedComment ref="T41" dT="2024-10-11T06:20:46.77" personId="{C20833D7-5DE2-4E82-B429-63A06E6D1EA0}" id="{81F0DBCE-734F-4BDD-883E-F731C973E88E}">
    <text>1 PVE HRM OK</text>
  </threadedComment>
  <threadedComment ref="V41" dT="2024-10-16T06:43:07.75" personId="{C20833D7-5DE2-4E82-B429-63A06E6D1EA0}" id="{CB86172A-7C5F-49F3-8B10-2030743B7D3E}">
    <text>1 JC HRM OK</text>
  </threadedComment>
  <threadedComment ref="AC41" dT="2024-10-24T05:35:29.82" personId="{C20833D7-5DE2-4E82-B429-63A06E6D1EA0}" id="{AD3BC450-45BA-46B4-B93E-A4809FAD2D08}">
    <text>1 JC HRM OK</text>
  </threadedComment>
  <threadedComment ref="AD41" dT="2024-10-22T11:12:42.72" personId="{C20833D7-5DE2-4E82-B429-63A06E6D1EA0}" id="{9EC4686C-F23D-4840-9009-D500568DAFAD}">
    <text>1 JC HRM Ok</text>
  </threadedComment>
  <threadedComment ref="AJ41" dT="2024-10-28T13:47:59.81" personId="{1D4E5FD9-AD70-4D51-9D0D-3307C388B641}" id="{257C0100-BD8F-434B-83EE-2C955CDBE0DB}">
    <text>HRM OK + DOC NOK</text>
  </threadedComment>
  <threadedComment ref="AK41" dT="2024-10-29T09:52:28.55" personId="{C20833D7-5DE2-4E82-B429-63A06E6D1EA0}" id="{057D6EE9-2DAA-4FE5-B3B2-96E8EA95348F}">
    <text>1 DS Dépt HRM OK</text>
  </threadedComment>
  <threadedComment ref="H42" dT="2024-10-02T07:13:35.55" personId="{C20833D7-5DE2-4E82-B429-63A06E6D1EA0}" id="{96BF7544-C938-4702-8E7B-3DEDECDF2DB6}">
    <text>3.00 Réc à 12:30 HEM OK</text>
  </threadedComment>
  <threadedComment ref="X42" dT="2024-10-18T10:58:29.98" personId="{C20833D7-5DE2-4E82-B429-63A06E6D1EA0}" id="{64281765-0972-48AE-958E-9BC297D2FB93}">
    <text>1.00 Réc à 14:30 HRM OK</text>
  </threadedComment>
  <threadedComment ref="AE42" dT="2024-10-25T10:56:03.56" personId="{C20833D7-5DE2-4E82-B429-63A06E6D1EA0}" id="{B687DB86-D620-4993-B3FD-A3BB6E88D99B}">
    <text>1.00 Réc à 14:30 HRM NOK</text>
  </threadedComment>
  <threadedComment ref="AE42" dT="2024-10-28T13:47:24.76" personId="{1D4E5FD9-AD70-4D51-9D0D-3307C388B641}" id="{DAA3EC23-D46F-4377-B367-9BA1BFB75552}" parentId="{B687DB86-D620-4993-B3FD-A3BB6E88D99B}">
    <text>HRM OK</text>
  </threadedComment>
  <threadedComment ref="AI42" dT="2024-10-29T09:51:50.85" personId="{C20833D7-5DE2-4E82-B429-63A06E6D1EA0}" id="{8CA2568D-2C68-4B95-95C9-47958BD47E29}">
    <text>VS à 14:45 HRM OK
DOC NOK</text>
  </threadedComment>
  <threadedComment ref="G43" dT="2024-08-05T09:26:44.18" personId="{C20833D7-5DE2-4E82-B429-63A06E6D1EA0}" id="{8B91B8AF-5D12-42BF-AF7E-50FA2528477D}">
    <text>2 FDC HRM OK</text>
  </threadedComment>
  <threadedComment ref="I43" dT="2024-08-05T09:27:09.24" personId="{C20833D7-5DE2-4E82-B429-63A06E6D1EA0}" id="{FAA5B765-BF79-4EEC-9425-678B0499663F}">
    <text>1/2 JC HRM OK</text>
  </threadedComment>
  <threadedComment ref="N43" dT="2024-08-05T09:29:02.32" personId="{C20833D7-5DE2-4E82-B429-63A06E6D1EA0}" id="{6D266010-E31B-474F-9581-7865A640CC8A}">
    <text>2 FDC HRM OK</text>
  </threadedComment>
  <threadedComment ref="P43" dT="2024-08-05T09:27:09.24" personId="{C20833D7-5DE2-4E82-B429-63A06E6D1EA0}" id="{0B8492C8-EAB0-47D3-9178-CF0B532D0107}">
    <text>1/2 JC HRM OK</text>
  </threadedComment>
  <threadedComment ref="U43" dT="2024-08-05T09:29:02.32" personId="{C20833D7-5DE2-4E82-B429-63A06E6D1EA0}" id="{B0764BE5-AB5C-4017-B8C6-3C94DCD5E960}">
    <text>2 FDC HRM OK</text>
  </threadedComment>
  <threadedComment ref="W43" dT="2024-08-05T09:27:09.24" personId="{C20833D7-5DE2-4E82-B429-63A06E6D1EA0}" id="{71F1EAF0-4E4A-4BEF-AFBB-22FAC49B49C3}">
    <text>1/2 JC HRM OK</text>
  </threadedComment>
  <threadedComment ref="AB43" dT="2024-08-05T09:29:02.32" personId="{C20833D7-5DE2-4E82-B429-63A06E6D1EA0}" id="{64358036-3D78-42B4-80AE-2D5D890A6B16}">
    <text>2 FDC HRM OK</text>
  </threadedComment>
  <threadedComment ref="AD43" dT="2024-08-05T09:27:09.24" personId="{C20833D7-5DE2-4E82-B429-63A06E6D1EA0}" id="{69B9B52E-636C-478F-BD3C-1F880D662F25}">
    <text>1/2 JC HRM OK</text>
  </threadedComment>
  <threadedComment ref="AI43" dT="2024-08-05T09:29:02.32" personId="{C20833D7-5DE2-4E82-B429-63A06E6D1EA0}" id="{400589EE-D853-4C17-81E0-2C993261FAFB}">
    <text>2 FDC HRM OK</text>
  </threadedComment>
  <threadedComment ref="AK43" dT="2024-08-05T09:28:17.58" personId="{C20833D7-5DE2-4E82-B429-63A06E6D1EA0}" id="{C69B8BC4-8BC7-4DA3-BBBE-D6BB52006B0C}">
    <text>1/2 Jr épargne temps HRM OK</text>
  </threadedComment>
  <threadedComment ref="AI45" dT="2024-10-02T07:19:38.39" personId="{C20833D7-5DE2-4E82-B429-63A06E6D1EA0}" id="{1656338C-1FBC-470F-95E8-E56171897669}">
    <text>1 JC HRM OK</text>
  </threadedComment>
  <threadedComment ref="AK45" dT="2024-10-30T07:52:29.69" personId="{C20833D7-5DE2-4E82-B429-63A06E6D1EA0}" id="{0AF301C4-0C89-4A3C-BE67-265B9C98DF4E}">
    <text>1/2 JC HRM OK</text>
  </threadedComment>
  <threadedComment ref="I47" dT="2024-10-03T06:11:56.62" personId="{C20833D7-5DE2-4E82-B429-63A06E6D1EA0}" id="{4CE5B875-9774-4141-AAD7-3AFF6C6FF0A5}">
    <text>HRM OK</text>
  </threadedComment>
  <threadedComment ref="M47" dT="2024-10-02T10:02:52.84" personId="{1D4E5FD9-AD70-4D51-9D0D-3307C388B641}" id="{42419D90-E8CB-46EE-A6E8-175DCEDF87FF}">
    <text>Stage Invictus Game 2025 au France</text>
  </threadedComment>
  <threadedComment ref="T47" dT="2024-10-03T06:11:56.62" personId="{C20833D7-5DE2-4E82-B429-63A06E6D1EA0}" id="{53BF725C-554D-4746-A9FB-7EBC59DC85A0}">
    <text>HRM OK</text>
  </threadedComment>
  <threadedComment ref="X47" dT="2024-10-18T07:03:55.47" personId="{C20833D7-5DE2-4E82-B429-63A06E6D1EA0}" id="{7256C78D-0931-495A-8CC8-2FB9C9BE8C4A}">
    <text>HRM OK</text>
  </threadedComment>
  <threadedComment ref="AA47" dT="2024-10-21T06:49:58.83" personId="{C20833D7-5DE2-4E82-B429-63A06E6D1EA0}" id="{C64161C8-C629-4157-8689-65620A8C02E8}">
    <text>HRM OK</text>
  </threadedComment>
  <threadedComment ref="AD47" dT="2024-10-24T08:59:39.00" personId="{C20833D7-5DE2-4E82-B429-63A06E6D1EA0}" id="{112E43A1-2A03-4FFA-AAE8-3A39E6151284}">
    <text>HRM OK</text>
  </threadedComment>
  <threadedComment ref="AJ47" dT="2024-10-30T07:42:19.75" personId="{C20833D7-5DE2-4E82-B429-63A06E6D1EA0}" id="{E6793B03-1E3D-4741-A0D2-6718901BEEFC}">
    <text>HRM OK</text>
  </threadedComment>
  <threadedComment ref="H49" dT="2024-09-23T04:57:56.26" personId="{68E4EB75-2E06-4BF2-B8CC-A06705F02815}" id="{146D09C4-5A1C-4344-91EB-426D953146C9}">
    <text>2 JC HRM OK</text>
  </threadedComment>
  <threadedComment ref="J49" dT="2024-09-23T04:58:48.03" personId="{68E4EB75-2E06-4BF2-B8CC-A06705F02815}" id="{3F5BCE30-C200-487F-B653-A98722E90C2F}">
    <text>1/2 JC HRM OK</text>
  </threadedComment>
  <threadedComment ref="M49" dT="2024-10-07T06:36:48.34" personId="{1D4E5FD9-AD70-4D51-9D0D-3307C388B641}" id="{59771504-06AC-4991-8B19-7F859223EDC1}">
    <text>2,00 HRM OK à 07:00</text>
  </threadedComment>
  <threadedComment ref="N49" dT="2024-10-07T06:36:48.34" personId="{1D4E5FD9-AD70-4D51-9D0D-3307C388B641}" id="{050F0601-9299-4650-AD57-E8A5004B40E8}">
    <text>2,00 HRM OK à 07:00</text>
  </threadedComment>
  <threadedComment ref="U49" dT="2024-10-15T07:44:05.58" personId="{1D4E5FD9-AD70-4D51-9D0D-3307C388B641}" id="{FDF756A1-5B4B-4A69-9AB4-FAEBDAC0AFDA}">
    <text>HRM OK</text>
  </threadedComment>
  <threadedComment ref="V49" dT="2024-10-16T06:40:05.50" personId="{C20833D7-5DE2-4E82-B429-63A06E6D1EA0}" id="{452CFE88-BAD1-491B-A3BB-06F1BAA7BAE3}">
    <text>0.83 Réc à 07:00 HRM OK</text>
  </threadedComment>
  <threadedComment ref="AJ49" dT="2024-10-22T11:11:30.17" personId="{C20833D7-5DE2-4E82-B429-63A06E6D1EA0}" id="{3D968569-3E3E-4C61-9CA7-3D14CE38F43F}">
    <text>1 CS HRM OK</text>
  </threadedComment>
  <threadedComment ref="V50" dT="2024-10-16T11:56:35.84" personId="{1D4E5FD9-AD70-4D51-9D0D-3307C388B641}" id="{0F685CDE-2F9B-4C70-B820-B426E7BE8CD8}">
    <text>0,50 HRM OK à 15:00</text>
  </threadedComment>
  <threadedComment ref="AD50" dT="2024-10-24T08:58:28.84" personId="{C20833D7-5DE2-4E82-B429-63A06E6D1EA0}" id="{64A475FE-FB7A-4285-B5CB-0D6B2ACE774F}">
    <text>1.00 Réc à 14:30 HRM OK</text>
  </threadedComment>
  <threadedComment ref="H51" dT="2024-10-02T12:17:38.72" personId="{1D4E5FD9-AD70-4D51-9D0D-3307C388B641}" id="{1B53F0A2-99E2-47C5-BA18-52524318C807}">
    <text>HRM OK</text>
  </threadedComment>
  <threadedComment ref="O51" dT="2024-10-09T07:29:20.28" personId="{C20833D7-5DE2-4E82-B429-63A06E6D1EA0}" id="{6033F8C9-5A7E-4CC5-9028-305BAF34C61A}">
    <text>HRM OK</text>
  </threadedComment>
  <threadedComment ref="V51" dT="2024-10-16T09:33:53.74" personId="{1D4E5FD9-AD70-4D51-9D0D-3307C388B641}" id="{71C60B65-92A6-4247-8F7F-B5CBFF6E5531}">
    <text>HRM OK</text>
  </threadedComment>
  <threadedComment ref="AJ51" dT="2024-10-30T07:43:36.43" personId="{C20833D7-5DE2-4E82-B429-63A06E6D1EA0}" id="{69CEE5C1-AC4B-480B-B01C-322597F59943}">
    <text>HRM OK</text>
  </threadedComment>
  <threadedComment ref="AK51" dT="2024-10-31T07:46:36.19" personId="{C20833D7-5DE2-4E82-B429-63A06E6D1EA0}" id="{580A579D-998A-4143-B89F-00DDFA7EC7E7}">
    <text>1 JC HRM OK</text>
  </threadedComment>
  <threadedComment ref="X52" dT="2024-10-18T07:04:49.23" personId="{C20833D7-5DE2-4E82-B429-63A06E6D1EA0}" id="{A4E6E23A-34DE-453D-9516-383A27CF6044}">
    <text>1/2 JC HRM OK</text>
  </threadedComment>
  <threadedComment ref="P53" dT="2024-10-10T06:34:33.44" personId="{C20833D7-5DE2-4E82-B429-63A06E6D1EA0}" id="{A8A0DDC8-842F-4EFD-A10D-3F8F98A3942E}">
    <text>HRM OK</text>
  </threadedComment>
  <threadedComment ref="Q53" dT="2024-10-10T06:34:57.24" personId="{C20833D7-5DE2-4E82-B429-63A06E6D1EA0}" id="{C0E3AD49-7CEA-437F-B542-C9B015E6519F}">
    <text>1 PVE HRM OK</text>
  </threadedComment>
  <threadedComment ref="X53" dT="2024-10-18T07:06:12.77" personId="{C20833D7-5DE2-4E82-B429-63A06E6D1EA0}" id="{3890B0F4-E5F2-481F-BDE6-4389327C1B8E}">
    <text>1 PVE HRM OK</text>
  </threadedComment>
  <threadedComment ref="AD53" dT="2024-10-24T08:59:39.00" personId="{C20833D7-5DE2-4E82-B429-63A06E6D1EA0}" id="{784A7EAB-82D7-43B3-8BF7-E3722A785675}">
    <text>HRM OK</text>
  </threadedComment>
  <threadedComment ref="AJ53" dT="2024-10-30T07:44:52.85" personId="{C20833D7-5DE2-4E82-B429-63A06E6D1EA0}" id="{1B77E05A-6495-473E-8B3B-427B1D011B34}">
    <text>1 PVE HRM OK</text>
  </threadedComment>
  <threadedComment ref="J55" dT="2024-10-07T06:35:09.05" personId="{1D4E5FD9-AD70-4D51-9D0D-3307C388B641}" id="{23313FB5-2166-4C0F-9436-2FB8A543EFB4}">
    <text>7,60 HRM OK</text>
  </threadedComment>
  <threadedComment ref="P55" dT="2024-10-16T09:29:08.83" personId="{1D4E5FD9-AD70-4D51-9D0D-3307C388B641}" id="{BC3C4C61-2854-4A8A-A0E2-04453740E87C}">
    <text>2 CC HRM OK ( hoptial son papa)</text>
  </threadedComment>
  <threadedComment ref="T55" dT="2024-10-16T09:29:59.22" personId="{1D4E5FD9-AD70-4D51-9D0D-3307C388B641}" id="{95FDE056-17F9-4851-AC5B-24C9ADDF6B6F}">
    <text>2 HRM OK</text>
  </threadedComment>
  <threadedComment ref="AA55" dT="2024-10-18T10:56:49.79" personId="{C20833D7-5DE2-4E82-B429-63A06E6D1EA0}" id="{4825D997-2E29-40D6-881D-82780E4E0C91}">
    <text>1 JC HRM NOK</text>
  </threadedComment>
  <threadedComment ref="AA55" dT="2024-10-28T13:41:08.96" personId="{1D4E5FD9-AD70-4D51-9D0D-3307C388B641}" id="{9581D7A2-CBAB-42B8-8A94-C40F6002C38C}" parentId="{4825D997-2E29-40D6-881D-82780E4E0C91}">
    <text>HRM OK</text>
  </threadedComment>
  <threadedComment ref="AE55" dT="2024-10-18T10:56:49.79" personId="{C20833D7-5DE2-4E82-B429-63A06E6D1EA0}" id="{EF6E0FD9-4433-4E02-9AEC-E3FA5E47399B}">
    <text>2 JC HRM NOK</text>
  </threadedComment>
  <threadedComment ref="AE55" dT="2024-10-28T13:41:42.07" personId="{1D4E5FD9-AD70-4D51-9D0D-3307C388B641}" id="{104E068D-C542-4A00-BB93-E3861DD5FEFB}" parentId="{EF6E0FD9-4433-4E02-9AEC-E3FA5E47399B}">
    <text>HRM OK</text>
  </threadedComment>
  <threadedComment ref="AJ55" dT="2024-10-24T06:22:28.16" personId="{C20833D7-5DE2-4E82-B429-63A06E6D1EA0}" id="{1EDEC4AB-9692-4E56-BC3D-579D40E165FC}">
    <text>2 JC HRM OK</text>
  </threadedComment>
  <threadedComment ref="AJ55" dT="2024-12-12T14:30:51.73" personId="{1D4E5FD9-AD70-4D51-9D0D-3307C388B641}" id="{FA9B2FE9-E625-4F8F-96D0-635B39FAFA26}" parentId="{1EDEC4AB-9692-4E56-BC3D-579D40E165FC}">
    <text>Corrigé 15,20 HRM OK</text>
  </threadedComment>
  <threadedComment ref="O56" dT="2024-10-16T09:28:11.43" personId="{1D4E5FD9-AD70-4D51-9D0D-3307C388B641}" id="{24E1C1A3-506E-4458-B686-39A68C5DA9D4}">
    <text>1,00 HRM OK à 14:30</text>
  </threadedComment>
  <threadedComment ref="H57" dT="2024-10-02T12:17:38.72" personId="{1D4E5FD9-AD70-4D51-9D0D-3307C388B641}" id="{BF352697-991C-45F2-8F2C-6629524CD16A}">
    <text>HRM OK</text>
  </threadedComment>
  <threadedComment ref="J57" dT="2024-10-02T10:05:42.86" personId="{1D4E5FD9-AD70-4D51-9D0D-3307C388B641}" id="{94F9E1D3-E11A-47BB-8C09-A6A7DEEA3705}">
    <text>ORI Challenge à Bourg</text>
  </threadedComment>
  <threadedComment ref="O57" dT="2024-10-09T07:30:00.89" personId="{C20833D7-5DE2-4E82-B429-63A06E6D1EA0}" id="{29E5EE68-F841-4D38-85F6-00EC481ED906}">
    <text>HRM OK</text>
  </threadedComment>
  <threadedComment ref="P57" dT="2024-10-10T06:32:16.57" personId="{C20833D7-5DE2-4E82-B429-63A06E6D1EA0}" id="{08E202A5-3CD7-425E-A5FE-6B01DC2C69FB}">
    <text>1 JC HRM OK</text>
  </threadedComment>
  <threadedComment ref="T57" dT="2024-10-14T06:52:13.42" personId="{C20833D7-5DE2-4E82-B429-63A06E6D1EA0}" id="{F76B158F-6311-41B9-BEAE-B8EFC486B572}">
    <text>HRM OK</text>
  </threadedComment>
  <threadedComment ref="X57" dT="2024-10-17T07:53:27.77" personId="{C20833D7-5DE2-4E82-B429-63A06E6D1EA0}" id="{555EB5E5-3D1A-4F80-B995-ED04BD414594}">
    <text>7.60 Réc HRM OK</text>
  </threadedComment>
  <threadedComment ref="AA57" dT="2024-10-21T06:49:18.38" personId="{C20833D7-5DE2-4E82-B429-63A06E6D1EA0}" id="{F5935E27-B628-448D-A823-DC10A098EF37}">
    <text>HRM OK</text>
  </threadedComment>
  <threadedComment ref="AD57" dT="2024-10-24T08:59:39.00" personId="{C20833D7-5DE2-4E82-B429-63A06E6D1EA0}" id="{F9AC9AFE-0AFD-4C48-B8DD-7582D31E6BEB}">
    <text>HRM OK</text>
  </threadedComment>
  <threadedComment ref="AI57" dT="2024-10-28T08:20:07.22" personId="{C20833D7-5DE2-4E82-B429-63A06E6D1EA0}" id="{1024F627-EDD2-4001-B0E0-5F2D0148FFCB}">
    <text>2 JC HRM OK</text>
  </threadedComment>
  <threadedComment ref="W58" dT="2024-10-17T12:34:39.93" personId="{1D4E5FD9-AD70-4D51-9D0D-3307C388B641}" id="{E0FA993D-9864-44DB-A794-733513F2FE31}">
    <text>2,00 HRM OK à 13:30</text>
  </threadedComment>
  <threadedComment ref="AE58" dT="2024-10-25T10:56:03.56" personId="{C20833D7-5DE2-4E82-B429-63A06E6D1EA0}" id="{498ED55A-8EFD-40A7-87D1-432608F0D747}">
    <text>1.00 Réc à 14:30 HRM NOK</text>
  </threadedComment>
  <threadedComment ref="AE58" dT="2024-10-28T13:43:37.81" personId="{1D4E5FD9-AD70-4D51-9D0D-3307C388B641}" id="{31C1B61D-B24F-4524-A57D-3390A43EBFF0}" parentId="{498ED55A-8EFD-40A7-87D1-432608F0D747}">
    <text>HRM OK</text>
  </threadedComment>
  <threadedComment ref="J59" dT="2024-10-04T06:44:46.02" personId="{C20833D7-5DE2-4E82-B429-63A06E6D1EA0}" id="{1C0B921A-4554-454D-B5AB-B3D5C58B6923}">
    <text>1.50 Réc à 07:00 HRM OK</text>
  </threadedComment>
  <threadedComment ref="O59" dT="2024-10-09T07:33:19.30" personId="{C20833D7-5DE2-4E82-B429-63A06E6D1EA0}" id="{57D499E1-2EB5-4AAC-A43F-B0682576983C}">
    <text>1 PVE HRM OK</text>
  </threadedComment>
  <threadedComment ref="Q59" dT="2024-10-14T11:20:22.90" personId="{1D4E5FD9-AD70-4D51-9D0D-3307C388B641}" id="{B47C2C71-116A-4B21-92B2-06BE08A4C1DA}">
    <text>HRM OK</text>
  </threadedComment>
  <threadedComment ref="W59" dT="2024-10-17T06:25:44.38" personId="{C20833D7-5DE2-4E82-B429-63A06E6D1EA0}" id="{5456C062-3C5F-4176-A194-2FE27B382891}">
    <text>1/2 JC HRM OK</text>
  </threadedComment>
  <threadedComment ref="X59" dT="2024-10-18T07:06:39.93" personId="{C20833D7-5DE2-4E82-B429-63A06E6D1EA0}" id="{5D6B1963-0458-4ECB-9629-11AA37DB8729}">
    <text>VS HRM OK
DOC OK</text>
  </threadedComment>
  <threadedComment ref="AC59" dT="2024-10-24T05:37:09.69" personId="{C20833D7-5DE2-4E82-B429-63A06E6D1EA0}" id="{DC5F0D3B-1C87-47F0-856B-9DD69FBB9AB9}">
    <text>1 PVE HRM OK</text>
  </threadedComment>
  <threadedComment ref="AH59" dT="2024-10-25T06:22:43.12" personId="{C20833D7-5DE2-4E82-B429-63A06E6D1EA0}" id="{E35873CE-A631-4633-BF47-60C88A679B2C}">
    <text>4 JC HRM OK</text>
  </threadedComment>
  <threadedComment ref="H60" dT="2024-10-02T12:20:12.17" personId="{1D4E5FD9-AD70-4D51-9D0D-3307C388B641}" id="{74310329-4E80-407E-A458-C43F1F7B8293}">
    <text>0,83 HRM OK à 12:30</text>
  </threadedComment>
  <threadedComment ref="N60" dT="2024-10-09T07:32:02.45" personId="{C20833D7-5DE2-4E82-B429-63A06E6D1EA0}" id="{2BCE2464-AA33-4D6E-8C92-19E1A31200E5}">
    <text>0.67 Réc à 14:50 HRM OK</text>
  </threadedComment>
  <threadedComment ref="T60" dT="2024-10-14T11:19:36.96" personId="{1D4E5FD9-AD70-4D51-9D0D-3307C388B641}" id="{7FE8C834-45A5-46DA-AB39-63E1FE2B8B76}">
    <text>0,67 HRM OK à 14:50</text>
  </threadedComment>
  <threadedComment ref="W60" dT="2024-10-17T12:26:14.42" personId="{1D4E5FD9-AD70-4D51-9D0D-3307C388B641}" id="{A5320F30-99C1-453D-A055-146E61FE03D6}">
    <text>0,67 HRM OK à 14:50</text>
  </threadedComment>
  <threadedComment ref="AE60" dT="2024-10-25T10:58:14.82" personId="{C20833D7-5DE2-4E82-B429-63A06E6D1EA0}" id="{5E6938EB-7859-463C-B85B-EBE8726904EF}">
    <text>0.33 Réc à 15:10 HRM OK</text>
  </threadedComment>
  <threadedComment ref="H61" dT="2024-09-30T06:46:00.58" personId="{C20833D7-5DE2-4E82-B429-63A06E6D1EA0}" id="{4E0E1FBC-67D4-4E74-A503-B5081E225DFE}">
    <text>1 CS HRM OK</text>
  </threadedComment>
  <threadedComment ref="Q61" dT="2024-10-11T06:24:22.18" personId="{C20833D7-5DE2-4E82-B429-63A06E6D1EA0}" id="{32FC8A3F-3F59-4171-9F9A-73551FF2CE9B}">
    <text>1 CS HRM Ok</text>
  </threadedComment>
  <threadedComment ref="U61" dT="2024-10-15T07:44:27.37" personId="{1D4E5FD9-AD70-4D51-9D0D-3307C388B641}" id="{26DC0425-CA54-411F-B9E9-7786EF268811}">
    <text>HRM NOK</text>
  </threadedComment>
  <threadedComment ref="U61" dT="2024-10-22T06:18:31.56" personId="{C20833D7-5DE2-4E82-B429-63A06E6D1EA0}" id="{C0F823B3-0EAF-4549-BD35-596760D5D366}" parentId="{26DC0425-CA54-411F-B9E9-7786EF268811}">
    <text>1 FDC HRM OK</text>
  </threadedComment>
  <threadedComment ref="AA61" dT="2024-10-21T06:47:12.59" personId="{C20833D7-5DE2-4E82-B429-63A06E6D1EA0}" id="{51BF85C7-0C15-46A5-8948-A22D590B4D5B}">
    <text>1 CS HRM OK</text>
  </threadedComment>
  <threadedComment ref="AC61" dT="2024-10-22T06:16:37.78" personId="{C20833D7-5DE2-4E82-B429-63A06E6D1EA0}" id="{E4559785-81FA-4CA2-AE93-ED66C6D9C410}">
    <text>1 FDC HRM OK</text>
  </threadedComment>
  <threadedComment ref="AI61" dT="2024-10-29T09:48:19.83" personId="{C20833D7-5DE2-4E82-B429-63A06E6D1EA0}" id="{46235385-1DC7-4C0F-B2DC-055815DC6367}">
    <text>3 Jrs FDC HRM NOKL</text>
  </threadedComment>
  <threadedComment ref="AI61" dT="2024-10-30T13:21:12.50" personId="{1D4E5FD9-AD70-4D51-9D0D-3307C388B641}" id="{6A5EAF6D-5350-4D4A-8A89-46E15A0E2258}" parentId="{46235385-1DC7-4C0F-B2DC-055815DC6367}">
    <text>HRM OK</text>
  </threadedComment>
  <threadedComment ref="G62" dT="2024-10-01T06:49:15.69" personId="{C20833D7-5DE2-4E82-B429-63A06E6D1EA0}" id="{FEADCD5B-2BD5-45C5-B0B8-FC6EB441C598}">
    <text>3.00 Réc à 12:30 HRM OK</text>
  </threadedComment>
  <threadedComment ref="J62" dT="2024-10-04T06:45:54.74" personId="{C20833D7-5DE2-4E82-B429-63A06E6D1EA0}" id="{25BD2B13-DC02-4680-AD63-893847DAE7E5}">
    <text>3.00 Réc à 12:30 HRM OK</text>
  </threadedComment>
  <threadedComment ref="M63" dT="2024-10-07T06:39:56.47" personId="{1D4E5FD9-AD70-4D51-9D0D-3307C388B641}" id="{23E907DA-6F19-4B87-B8FF-EACAFB9B977A}">
    <text>HRM OK</text>
  </threadedComment>
  <threadedComment ref="T63" dT="2024-10-14T06:53:07.49" personId="{C20833D7-5DE2-4E82-B429-63A06E6D1EA0}" id="{56B156FD-7D0C-4068-99D8-31D3C3B090F1}">
    <text>HRM OK</text>
  </threadedComment>
  <threadedComment ref="AA63" dT="2024-10-07T06:39:45.53" personId="{1D4E5FD9-AD70-4D51-9D0D-3307C388B641}" id="{A26DE76F-F5CD-4008-8593-817D56C39944}">
    <text>5 JC HRM OK</text>
  </threadedComment>
  <threadedComment ref="AH63" dT="2024-10-28T08:16:50.51" personId="{C20833D7-5DE2-4E82-B429-63A06E6D1EA0}" id="{7059BF0F-9D4F-44B2-9EFF-41A32C6F3C0F}">
    <text>HRL OK</text>
  </threadedComment>
  <threadedComment ref="AA65" dT="2024-10-28T13:45:04.17" personId="{1D4E5FD9-AD70-4D51-9D0D-3307C388B641}" id="{8CBC6BE8-2622-4D59-B95D-739CD75ABC6E}">
    <text>5 J HRM OK</text>
  </threadedComment>
  <threadedComment ref="AJ66" dT="2024-10-30T07:49:17.27" personId="{C20833D7-5DE2-4E82-B429-63A06E6D1EA0}" id="{476E751C-F263-4143-8E78-86FD58D3A2AE}">
    <text>1.50 Réc à 14:00 HRM NOK</text>
  </threadedComment>
  <threadedComment ref="AJ66" dT="2024-10-30T13:19:26.87" personId="{1D4E5FD9-AD70-4D51-9D0D-3307C388B641}" id="{82BBBF59-C097-4528-A8B6-4EDE05B5EE64}" parentId="{476E751C-F263-4143-8E78-86FD58D3A2AE}">
    <text>0,50 HRM OK à 15:00</text>
  </threadedComment>
  <threadedComment ref="AK66" dT="2024-10-30T13:20:00.10" personId="{1D4E5FD9-AD70-4D51-9D0D-3307C388B641}" id="{3436D3E4-A219-4AB9-92F7-14060DE4E3F5}">
    <text>2,00 HRM OK à 13:30</text>
  </threadedComment>
  <threadedComment ref="H67" dT="2024-10-02T07:15:46.88" personId="{C20833D7-5DE2-4E82-B429-63A06E6D1EA0}" id="{F69E729C-8B7D-45BA-B2DB-A6022A26ACE0}">
    <text>0.67 Réc à 07:00 HRM NOK</text>
  </threadedComment>
  <threadedComment ref="H67" dT="2024-10-02T12:15:57.79" personId="{1D4E5FD9-AD70-4D51-9D0D-3307C388B641}" id="{D21E595C-9904-4627-89FB-52805A9E4DE2}" parentId="{F69E729C-8B7D-45BA-B2DB-A6022A26ACE0}">
    <text>HRM OK</text>
  </threadedComment>
  <threadedComment ref="I67" dT="2024-10-02T12:16:14.21" personId="{1D4E5FD9-AD70-4D51-9D0D-3307C388B641}" id="{5FE82217-1199-4753-A04B-DB06CE50F2F3}">
    <text>HRM OK</text>
  </threadedComment>
  <threadedComment ref="M67" dT="2024-10-02T12:16:14.21" personId="{1D4E5FD9-AD70-4D51-9D0D-3307C388B641}" id="{AC41CE96-11C0-4616-8B2D-36C81097D14B}">
    <text>HRM OK</text>
  </threadedComment>
  <threadedComment ref="N67" dT="2024-10-08T06:45:39.06" personId="{C20833D7-5DE2-4E82-B429-63A06E6D1EA0}" id="{1E469DAA-1790-491F-808C-8B8557A8F342}">
    <text>0.75 Réc HRM OK</text>
  </threadedComment>
  <threadedComment ref="O67" dT="2024-10-09T07:36:33.74" personId="{C20833D7-5DE2-4E82-B429-63A06E6D1EA0}" id="{77408E45-E10A-4857-9FFB-2A500CB97326}">
    <text>0.50 Réc à 07:00 HRM OK</text>
  </threadedComment>
  <threadedComment ref="P67" dT="2024-10-10T06:35:57.99" personId="{C20833D7-5DE2-4E82-B429-63A06E6D1EA0}" id="{11FF11B7-E66D-48DB-9750-957E8A26464B}">
    <text>0.67 Réc à07:00 HRM OK</text>
  </threadedComment>
  <threadedComment ref="T67" dT="2024-10-14T06:55:28.72" personId="{C20833D7-5DE2-4E82-B429-63A06E6D1EA0}" id="{068250FD-9B9B-459A-8DC6-A777E76309F4}">
    <text>0.50 Réc à 07:00 HRM OK</text>
  </threadedComment>
  <threadedComment ref="AA67" dT="2024-10-16T09:33:02.53" personId="{1D4E5FD9-AD70-4D51-9D0D-3307C388B641}" id="{64752192-256C-470E-B8E5-C14435C4372A}">
    <text>REPRISE EN FORCE</text>
  </threadedComment>
  <threadedComment ref="AJ67" dT="2024-10-29T12:14:40.27" personId="{1D4E5FD9-AD70-4D51-9D0D-3307C388B641}" id="{39FA4B79-FD41-459A-A58B-FBDB87D771D8}">
    <text>HRM OK</text>
  </threadedComment>
  <threadedComment ref="AK67" dT="2024-10-29T12:14:54.58" personId="{1D4E5FD9-AD70-4D51-9D0D-3307C388B641}" id="{2BC1A537-F4FC-421F-9DF1-E1B608881D4A}">
    <text>0,50 HRM OK à 07:00</text>
  </threadedComment>
  <threadedComment ref="P68" dT="2024-10-10T11:30:15.48" personId="{C20833D7-5DE2-4E82-B429-63A06E6D1EA0}" id="{0AFC3F80-6199-4A99-A863-9465137C6416}">
    <text>1.00 Réc à 14:30 HRM OK</text>
  </threadedComment>
  <threadedComment ref="Q68" dT="2024-10-11T06:21:55.77" personId="{C20833D7-5DE2-4E82-B429-63A06E6D1EA0}" id="{61672E71-B5ED-403C-87CD-21393280692C}">
    <text>1.00 Réc à 14:30 HRM OK</text>
  </threadedComment>
  <threadedComment ref="T68" dT="2024-10-14T06:56:31.90" personId="{C20833D7-5DE2-4E82-B429-63A06E6D1EA0}" id="{26D3A522-CA63-4651-B07E-07B46D23BFA6}">
    <text>1.00 Réc à 14:30 HRM OK</text>
  </threadedComment>
  <threadedComment ref="H69" dT="2024-10-02T05:27:32.31" personId="{C20833D7-5DE2-4E82-B429-63A06E6D1EA0}" id="{92922EB6-718D-435D-855B-9206FE4D2EFD}">
    <text>HRM NOK</text>
  </threadedComment>
  <threadedComment ref="H69" dT="2024-10-18T11:47:55.94" personId="{10C2401D-4F5C-4560-97AE-646AD168AA93}" id="{3B19C7E4-452F-4381-ABE5-A74915396823}" parentId="{92922EB6-718D-435D-855B-9206FE4D2EFD}">
    <text xml:space="preserve">HRM OK </text>
  </threadedComment>
  <threadedComment ref="AC69" dT="2024-09-06T09:50:55.19" personId="{1D4E5FD9-AD70-4D51-9D0D-3307C388B641}" id="{9B3731B4-DB78-43B4-8402-795478E39D55}">
    <text xml:space="preserve">Bfg Pyscoc &amp; PC à 10-12:00 et Burnout à 13-15:00 à la salle Bonaparte BM23 
(Note de Sv 055)
</text>
  </threadedComment>
  <threadedComment ref="AH69" dT="2024-10-25T09:04:35.23" personId="{C20833D7-5DE2-4E82-B429-63A06E6D1EA0}" id="{0FF88012-B952-408E-BC65-728EDD2D7721}">
    <text>Fm Cariste  CC R&amp;a</text>
  </threadedComment>
  <threadedComment ref="AI69" dT="2024-10-25T09:04:35.23" personId="{C20833D7-5DE2-4E82-B429-63A06E6D1EA0}" id="{251315B4-5540-4F91-9F50-065AE477A9E1}">
    <text>Fm Cariste  CC R&amp;a</text>
  </threadedComment>
  <threadedComment ref="AJ69" dT="2024-10-25T09:04:35.23" personId="{C20833D7-5DE2-4E82-B429-63A06E6D1EA0}" id="{F5A47CB9-2B29-41D6-8192-8D079B9A470F}">
    <text>Fm Cariste  CC R&amp;a</text>
  </threadedComment>
  <threadedComment ref="G70" dT="2024-09-23T06:32:47.27" personId="{68E4EB75-2E06-4BF2-B8CC-A06705F02815}" id="{9863C5ED-56D4-48DA-99F2-FE84D287F817}">
    <text>2,0 Rec HRM NOK</text>
  </threadedComment>
  <threadedComment ref="G70" dT="2024-10-22T12:08:24.81" personId="{C20833D7-5DE2-4E82-B429-63A06E6D1EA0}" id="{BB86001A-1C13-434F-AEF6-F26DCE84AC44}" parentId="{9863C5ED-56D4-48DA-99F2-FE84D287F817}">
    <text>HRM OK</text>
  </threadedComment>
  <threadedComment ref="AA70" dT="2024-10-07T06:36:15.74" personId="{1D4E5FD9-AD70-4D51-9D0D-3307C388B641}" id="{95661A17-1796-437B-9CF0-39592C1713DA}">
    <text>3,00 HRM NOK à 12:30</text>
  </threadedComment>
  <threadedComment ref="AA70" dT="2024-10-18T11:47:37.37" personId="{10C2401D-4F5C-4560-97AE-646AD168AA93}" id="{8475FDC3-D010-439A-89D1-F5B1CAFB86EC}" parentId="{95661A17-1796-437B-9CF0-39592C1713DA}">
    <text>HRM OK</text>
  </threadedComment>
  <threadedComment ref="H71" dT="2024-10-02T07:16:35.58" personId="{C20833D7-5DE2-4E82-B429-63A06E6D1EA0}" id="{47D73750-2A37-42B3-9CFF-AD8866651AD2}">
    <text>HRM OK</text>
  </threadedComment>
  <threadedComment ref="I71" dT="2024-10-03T06:09:43.29" personId="{C20833D7-5DE2-4E82-B429-63A06E6D1EA0}" id="{0A8A254A-FADD-47A3-92C8-731C28F47C04}">
    <text>2.50 Réc à 07:30 HRM OK</text>
  </threadedComment>
  <threadedComment ref="V71" dT="2024-10-15T07:44:50.85" personId="{1D4E5FD9-AD70-4D51-9D0D-3307C388B641}" id="{659108CF-8D37-4D96-84B5-EF2740D86182}">
    <text>HRM OK</text>
  </threadedComment>
  <threadedComment ref="X71" dT="2024-10-17T12:28:25.13" personId="{1D4E5FD9-AD70-4D51-9D0D-3307C388B641}" id="{F5E2432D-73BB-41CB-9738-3030931B1385}">
    <text>HRM OK</text>
  </threadedComment>
  <threadedComment ref="AB71" dT="2024-10-16T09:52:17.93" personId="{1D4E5FD9-AD70-4D51-9D0D-3307C388B641}" id="{F1257528-0422-4B1E-8E28-88952F0209EC}">
    <text>Secouriste Zone 2</text>
  </threadedComment>
  <threadedComment ref="AD71" dT="2024-10-24T08:59:39.00" personId="{C20833D7-5DE2-4E82-B429-63A06E6D1EA0}" id="{AC23F648-0DA2-46A2-86B4-A46535EE67A0}">
    <text>HRM OK</text>
  </threadedComment>
  <threadedComment ref="AH71" dT="2024-10-25T09:04:35.23" personId="{C20833D7-5DE2-4E82-B429-63A06E6D1EA0}" id="{9348D717-CEDA-4B90-A55C-2FA88A4D165F}">
    <text xml:space="preserve">Fm Cariste  CC R&amp;A </text>
  </threadedComment>
  <threadedComment ref="AI71" dT="2024-10-25T09:04:35.23" personId="{C20833D7-5DE2-4E82-B429-63A06E6D1EA0}" id="{00C86040-E8E6-4114-BBAD-C5642CD0F2EB}">
    <text>Fm Cariste  CC R&amp;a</text>
  </threadedComment>
  <threadedComment ref="AJ71" dT="2024-10-25T09:04:35.23" personId="{C20833D7-5DE2-4E82-B429-63A06E6D1EA0}" id="{F7874B30-7872-4845-9421-BAEC90C89469}">
    <text>Fm Cariste  CC R&amp;a</text>
  </threadedComment>
  <threadedComment ref="U72" dT="2024-10-15T07:45:00.81" personId="{1D4E5FD9-AD70-4D51-9D0D-3307C388B641}" id="{4B846086-9079-40DC-B844-EE746C6E854A}">
    <text>1,00 HRM OK à 15:00</text>
  </threadedComment>
  <threadedComment ref="AH72" dT="2024-10-28T08:19:23.87" personId="{C20833D7-5DE2-4E82-B429-63A06E6D1EA0}" id="{D4738868-5AF1-49E3-8A7F-D0BB6389C703}">
    <text>3.50 Réc à 12:30 HRM OK</text>
  </threadedComment>
  <threadedComment ref="AI72" dT="2024-10-29T09:54:42.20" personId="{C20833D7-5DE2-4E82-B429-63A06E6D1EA0}" id="{D79FE204-A0AA-4AD0-8268-D8C2E432C658}">
    <text>3.50 Réc  12:30 HRM NOK</text>
  </threadedComment>
  <threadedComment ref="AI72" dT="2024-10-30T13:18:07.71" personId="{1D4E5FD9-AD70-4D51-9D0D-3307C388B641}" id="{6B51704C-6DE7-46DB-B3BA-AE9F8BD68880}" parentId="{D79FE204-A0AA-4AD0-8268-D8C2E432C658}">
    <text>HRM OK</text>
  </threadedComment>
  <threadedComment ref="AJ72" dT="2024-10-30T07:47:28.31" personId="{C20833D7-5DE2-4E82-B429-63A06E6D1EA0}" id="{1E7CBAC2-E7A8-4A9E-ADA2-8ECB3F6527C3}">
    <text>1/2 DS Norm HRM OK</text>
  </threadedComment>
  <threadedComment ref="H73" dT="2024-09-27T12:55:26.55" personId="{1D4E5FD9-AD70-4D51-9D0D-3307C388B641}" id="{E361C30C-9FE8-4FD9-986D-A71FE5876AE3}">
    <text>HRM OK</text>
  </threadedComment>
  <threadedComment ref="X73" dT="2024-10-18T10:54:39.63" personId="{C20833D7-5DE2-4E82-B429-63A06E6D1EA0}" id="{286BBB65-42D4-410D-833D-7A6C4B395568}">
    <text>1 JC HRM OK</text>
  </threadedComment>
  <threadedComment ref="AK73" dT="2024-10-30T07:55:13.40" personId="{C20833D7-5DE2-4E82-B429-63A06E6D1EA0}" id="{75DA9C5D-0C32-41C5-A90B-F338CA524F32}">
    <text>1 JC HRM OK</text>
  </threadedComment>
  <threadedComment ref="T74" dT="2024-10-14T11:19:15.39" personId="{1D4E5FD9-AD70-4D51-9D0D-3307C388B641}" id="{AB39FAA7-6C96-4F66-B8AB-0B4DB5C795A5}">
    <text>3,00 HRM OK à 12:30</text>
  </threadedComment>
  <threadedComment ref="AB74" dT="2024-10-22T11:13:20.85" personId="{C20833D7-5DE2-4E82-B429-63A06E6D1EA0}" id="{4AD1C34B-1CC4-43DE-89DE-5C722853846D}">
    <text>2.50 Réc à 13:00 HRM OK</text>
  </threadedComment>
  <threadedComment ref="AE74" dT="2024-10-25T10:59:29.07" personId="{C20833D7-5DE2-4E82-B429-63A06E6D1EA0}" id="{A99F816A-88C2-4969-9EA4-CBBA0B8E1E48}">
    <text>2.50 Réc à 13:00 HRM NOK</text>
  </threadedComment>
  <threadedComment ref="AE74" dT="2024-10-28T13:46:23.42" personId="{1D4E5FD9-AD70-4D51-9D0D-3307C388B641}" id="{60F0BDCD-7648-4E2B-9C27-9FAFD68559BA}" parentId="{A99F816A-88C2-4969-9EA4-CBBA0B8E1E48}">
    <text>HRM OK</text>
  </threadedComment>
  <threadedComment ref="AJ74" dT="2024-10-30T07:54:08.86" personId="{C20833D7-5DE2-4E82-B429-63A06E6D1EA0}" id="{FA3DF0AE-6374-4CFF-9B51-4AEC516AEF9D}">
    <text>2.50 Réc à 13:00 HRM NOK</text>
  </threadedComment>
  <threadedComment ref="AJ74" dT="2024-10-30T13:17:00.34" personId="{1D4E5FD9-AD70-4D51-9D0D-3307C388B641}" id="{4E8B50E3-F1A4-4A7E-9613-9A867F8658E8}" parentId="{FA3DF0AE-6374-4CFF-9B51-4AEC516AEF9D}">
    <text>HRM OK</text>
  </threadedComment>
  <threadedComment ref="AH75" dT="2024-05-06T14:14:00.53" personId="{1D4E5FD9-AD70-4D51-9D0D-3307C388B641}" id="{0FB8731A-E846-4980-9ADF-22E8CEF89F79}">
    <text>30,60 R HRM OK</text>
  </threadedComment>
  <threadedComment ref="I79" dT="2024-10-02T10:42:25.82" personId="{1D4E5FD9-AD70-4D51-9D0D-3307C388B641}" id="{60B7EED7-094C-42ED-837E-BB8084F0B200}">
    <text>HRM OK</text>
  </threadedComment>
  <threadedComment ref="J79" dT="2024-10-02T10:42:25.82" personId="{1D4E5FD9-AD70-4D51-9D0D-3307C388B641}" id="{7A97ADFB-0E58-446A-9525-164FDD06ABFD}">
    <text>HRM OK</text>
  </threadedComment>
  <threadedComment ref="T79" dT="2024-10-07T11:29:57.56" personId="{1D4E5FD9-AD70-4D51-9D0D-3307C388B641}" id="{86B2FE0E-4E79-4DC0-BBAA-4D3374D79F5B}">
    <text>HRM OK</text>
  </threadedComment>
  <threadedComment ref="W79" dT="2024-10-15T11:05:07.70" personId="{1D4E5FD9-AD70-4D51-9D0D-3307C388B641}" id="{8D134C8B-CB3C-498E-97D5-FA22E495D08C}">
    <text>1,50 HRM OK à 07:30</text>
  </threadedComment>
  <threadedComment ref="AB79" dT="2024-10-21T10:57:52.31" personId="{C20833D7-5DE2-4E82-B429-63A06E6D1EA0}" id="{A95E9C40-4278-4D1E-9CA6-58418D6F8206}">
    <text xml:space="preserve">3 Jrs Fm </text>
  </threadedComment>
  <threadedComment ref="AE79" dT="2024-10-02T10:43:48.32" personId="{1D4E5FD9-AD70-4D51-9D0D-3307C388B641}" id="{21194C6E-5CAC-454C-B0EB-D048D0A1F60E}">
    <text>HRM OK</text>
  </threadedComment>
  <threadedComment ref="AH79" dT="2024-09-17T12:13:33.95" personId="{1D4E5FD9-AD70-4D51-9D0D-3307C388B641}" id="{E8CE5F6F-FC78-498A-81D3-115AB57CD482}">
    <text>4 JC HRM OK</text>
  </threadedComment>
  <threadedComment ref="H80" dT="2024-10-02T10:42:07.89" personId="{1D4E5FD9-AD70-4D51-9D0D-3307C388B641}" id="{DDAAE936-6D69-4817-A826-4F38342412E2}">
    <text>3,50 HRM OK à 12:30</text>
  </threadedComment>
  <threadedComment ref="N80" dT="2024-10-08T12:23:39.56" personId="{1D4E5FD9-AD70-4D51-9D0D-3307C388B641}" id="{F5A6982F-C2D4-4E60-A0B9-653E247588B4}">
    <text>4,00 HRM OK à 12:00</text>
  </threadedComment>
  <threadedComment ref="O80" dT="2024-10-08T12:23:39.56" personId="{1D4E5FD9-AD70-4D51-9D0D-3307C388B641}" id="{8EBC61E8-6006-4A59-A88D-46A225BEF627}">
    <text>4,00 HRM OK à 12:00</text>
  </threadedComment>
  <threadedComment ref="Q80" dT="2024-10-11T11:09:23.14" personId="{C20833D7-5DE2-4E82-B429-63A06E6D1EA0}" id="{09A17386-4458-4E18-98F4-7BD38316580A}">
    <text>1/2 DS Dépt HRM OK</text>
  </threadedComment>
  <threadedComment ref="U80" dT="2024-10-15T11:04:48.53" personId="{1D4E5FD9-AD70-4D51-9D0D-3307C388B641}" id="{344C0697-743E-4D4C-8683-6B141A80EEA5}">
    <text>4,00 HRM OK à 12:00</text>
  </threadedComment>
  <threadedComment ref="V80" dT="2024-10-15T11:04:48.53" personId="{1D4E5FD9-AD70-4D51-9D0D-3307C388B641}" id="{A94B5762-884D-4A9F-A215-442805A1E434}">
    <text>4,00 HRM OK à 12:00</text>
  </threadedComment>
  <threadedComment ref="X80" dT="2024-10-18T11:18:00.04" personId="{C20833D7-5DE2-4E82-B429-63A06E6D1EA0}" id="{4A5933A0-E4B6-4A40-8AE9-EA040E0E287A}">
    <text xml:space="preserve">4.00 Réc à 11:30 HRM </text>
  </threadedComment>
  <threadedComment ref="Q81" dT="2024-10-10T11:04:56.35" personId="{C20833D7-5DE2-4E82-B429-63A06E6D1EA0}" id="{EF44906F-BBD0-4B1C-8B0E-3D6027C2A559}">
    <text>HRM OK</text>
  </threadedComment>
  <threadedComment ref="U81" dT="2024-10-15T07:40:11.36" personId="{1D4E5FD9-AD70-4D51-9D0D-3307C388B641}" id="{4B868860-BAD5-4459-BA11-DD1FF1242511}">
    <text>HRM OK</text>
  </threadedComment>
  <threadedComment ref="X81" dT="2024-10-16T11:59:59.64" personId="{1D4E5FD9-AD70-4D51-9D0D-3307C388B641}" id="{CECD553B-9398-4442-8CCF-D6C4C28FCC34}">
    <text>HRM OK</text>
  </threadedComment>
  <threadedComment ref="AC81" dT="2024-10-24T05:41:53.21" personId="{C20833D7-5DE2-4E82-B429-63A06E6D1EA0}" id="{8FFEC71D-2A8C-490B-8FA7-A0065F9F68B1}">
    <text>4.00 Réc à 07:00 HRM OK</text>
  </threadedComment>
  <threadedComment ref="AE81" dT="2024-10-24T09:06:51.89" personId="{C20833D7-5DE2-4E82-B429-63A06E6D1EA0}" id="{D73B2316-C77F-4574-8D7B-8747FC17A7B9}">
    <text>HRM OK</text>
  </threadedComment>
  <threadedComment ref="AK81" dT="2024-10-16T11:59:59.64" personId="{1D4E5FD9-AD70-4D51-9D0D-3307C388B641}" id="{793907A7-B421-444B-AEE2-37652E62C287}">
    <text>HRM OK</text>
  </threadedComment>
  <threadedComment ref="T82" dT="2024-10-14T06:42:21.06" personId="{C20833D7-5DE2-4E82-B429-63A06E6D1EA0}" id="{A113C35D-1BDE-46A2-900D-20E16640BB70}">
    <text>1/2 JC HRM OK</text>
  </threadedComment>
  <threadedComment ref="AD82" dT="2024-10-24T05:42:37.00" personId="{C20833D7-5DE2-4E82-B429-63A06E6D1EA0}" id="{D95C17BC-8C05-4755-92B4-6CE1AEA2E670}">
    <text>1/2 Jc HRM OK</text>
  </threadedComment>
  <threadedComment ref="M83" dT="2024-10-07T11:27:14.65" personId="{1D4E5FD9-AD70-4D51-9D0D-3307C388B641}" id="{DA3D438D-4F6E-4EB3-9BD7-6545C012DA8A}">
    <text>1,25 HRM OK à 07:30</text>
  </threadedComment>
  <threadedComment ref="N83" dT="2024-10-07T11:27:48.32" personId="{1D4E5FD9-AD70-4D51-9D0D-3307C388B641}" id="{EE290977-2C70-4169-B289-1C226DCDA7E1}">
    <text>1,50 HRM OK à 07:30</text>
  </threadedComment>
  <threadedComment ref="O83" dT="2024-10-03T13:19:02.50" personId="{1D4E5FD9-AD70-4D51-9D0D-3307C388B641}" id="{87A223ED-04ED-4504-8B2C-47E4B423F5C4}">
    <text>Secouriste zonz 2</text>
  </threadedComment>
  <threadedComment ref="W83" dT="2024-10-14T06:43:07.89" personId="{C20833D7-5DE2-4E82-B429-63A06E6D1EA0}" id="{8B3AD043-7F90-4B30-8A31-C7D0839CAE2C}">
    <text>VS à 10:15 HRM NOK
DOC NOK</text>
  </threadedComment>
  <threadedComment ref="W83" dT="2024-10-16T12:00:24.50" personId="{1D4E5FD9-AD70-4D51-9D0D-3307C388B641}" id="{8227063F-9AE1-4469-8188-05E3DFFA3547}" parentId="{8B3AD043-7F90-4B30-8A31-C7D0839CAE2C}">
    <text>+ 1,50 HRM OK à 07:30</text>
  </threadedComment>
  <threadedComment ref="AC83" dT="2024-10-16T09:52:17.93" personId="{1D4E5FD9-AD70-4D51-9D0D-3307C388B641}" id="{E806A81A-0B14-4D47-84D0-A477AD2C7DA3}">
    <text>Secouriste Zone 2</text>
  </threadedComment>
  <threadedComment ref="AJ83" dT="2024-10-16T09:52:17.93" personId="{1D4E5FD9-AD70-4D51-9D0D-3307C388B641}" id="{30EA18AB-7DFE-4C9E-9785-8F5FEFEDFCC7}">
    <text>Secouriste Zone 2</text>
  </threadedComment>
  <threadedComment ref="G87" dT="2024-10-01T11:37:51.02" personId="{1D4E5FD9-AD70-4D51-9D0D-3307C388B641}" id="{C844ACDA-A8F5-4651-B494-3A6F22184F04}">
    <text>3,25 HRM OK à 07:00</text>
  </threadedComment>
  <threadedComment ref="H87" dT="2024-10-01T06:43:18.53" personId="{C20833D7-5DE2-4E82-B429-63A06E6D1EA0}" id="{94CEE2F3-8D7E-4D6F-930B-98D1CE2A6AEF}">
    <text>HRM OK</text>
  </threadedComment>
  <threadedComment ref="N87" dT="2024-10-08T06:34:46.73" personId="{C20833D7-5DE2-4E82-B429-63A06E6D1EA0}" id="{08C13DC3-E2CB-44EA-BE28-3EB9C9A3524D}">
    <text>VS à 07:00 HRM NOK
DOC NOK</text>
  </threadedComment>
  <threadedComment ref="N87" dT="2024-10-09T13:25:26.23" personId="{1D4E5FD9-AD70-4D51-9D0D-3307C388B641}" id="{24B8FB29-AAF7-4FB2-8DD6-B710E8D77E70}" parentId="{08C13DC3-E2CB-44EA-BE28-3EB9C9A3524D}">
    <text>HRM OK</text>
  </threadedComment>
  <threadedComment ref="O87" dT="2024-10-01T06:43:18.53" personId="{C20833D7-5DE2-4E82-B429-63A06E6D1EA0}" id="{B832E905-852C-4D04-B2D7-7D66C94F32B6}">
    <text>HRM OK</text>
  </threadedComment>
  <threadedComment ref="P87" dT="2024-10-10T06:38:17.80" personId="{C20833D7-5DE2-4E82-B429-63A06E6D1EA0}" id="{16CCD31C-70CF-4C08-A533-D8DF9469F3C4}">
    <text>VS à 09:15 HRM OK
DOC OK</text>
  </threadedComment>
  <threadedComment ref="U87" dT="2024-10-15T07:36:50.19" personId="{1D4E5FD9-AD70-4D51-9D0D-3307C388B641}" id="{26A4A739-6ABF-462F-A7E5-E8BD228CD6B1}">
    <text>HRM OK</text>
  </threadedComment>
  <threadedComment ref="V87" dT="2024-10-01T06:43:18.53" personId="{C20833D7-5DE2-4E82-B429-63A06E6D1EA0}" id="{A2B27C61-2931-4D59-AC59-5ADCBA3D4396}">
    <text>HRM OK</text>
  </threadedComment>
  <threadedComment ref="AC87" dT="2024-10-01T06:43:18.53" personId="{C20833D7-5DE2-4E82-B429-63A06E6D1EA0}" id="{E1F79B21-870E-4D18-A989-0A407C691F1B}">
    <text>HRM OK</text>
  </threadedComment>
  <threadedComment ref="AJ87" dT="2024-10-01T06:43:18.53" personId="{C20833D7-5DE2-4E82-B429-63A06E6D1EA0}" id="{6E8BB516-E9C5-4B80-8515-1AC822CCBAD1}">
    <text>HRM OK</text>
  </threadedComment>
  <threadedComment ref="H89" dT="2024-09-30T06:46:00.58" personId="{C20833D7-5DE2-4E82-B429-63A06E6D1EA0}" id="{0A35F40E-D29E-4367-8011-7EDE4474A3CD}">
    <text>1 CS HRM OK</text>
  </threadedComment>
  <threadedComment ref="O89" dT="2024-10-09T07:43:33.97" personId="{C20833D7-5DE2-4E82-B429-63A06E6D1EA0}" id="{2DC036A8-589F-412D-AF19-8315D3C32828}">
    <text>1 CS HRM OK</text>
  </threadedComment>
  <threadedComment ref="V89" dT="2024-10-15T11:01:14.88" personId="{1D4E5FD9-AD70-4D51-9D0D-3307C388B641}" id="{DF4CBA76-5F5C-444E-A6F3-6EFC95DE6CC8}">
    <text>HRM OK</text>
  </threadedComment>
  <threadedComment ref="AA89" dT="2024-10-18T06:57:37.63" personId="{C20833D7-5DE2-4E82-B429-63A06E6D1EA0}" id="{CDBECFAD-8862-4018-8021-546A4609BA00}">
    <text>1 CS HRM OK</text>
  </threadedComment>
  <threadedComment ref="AC89" dT="2024-10-22T07:11:04.10" personId="{C20833D7-5DE2-4E82-B429-63A06E6D1EA0}" id="{28B04481-8383-4CA6-8FDC-CACFAB220493}">
    <text>1 CS HRM OK</text>
  </threadedComment>
  <threadedComment ref="AD89" dT="2024-10-30T13:15:28.44" personId="{1D4E5FD9-AD70-4D51-9D0D-3307C388B641}" id="{7AB26917-8DB0-4892-89A4-A7AD93B8215B}">
    <text>2  J HRM OK</text>
  </threadedComment>
  <threadedComment ref="AJ89" dT="2024-10-22T07:11:04.10" personId="{C20833D7-5DE2-4E82-B429-63A06E6D1EA0}" id="{934940AD-AE4E-4264-8338-6A365A396DB0}">
    <text>1 CS HRM OK</text>
  </threadedComment>
  <threadedComment ref="Q90" dT="2024-10-11T06:00:53.17" personId="{C20833D7-5DE2-4E82-B429-63A06E6D1EA0}" id="{3E80DA4C-6881-4EA5-A49A-0AE043B83626}">
    <text xml:space="preserve">1/2 Décès partenaire </text>
  </threadedComment>
  <threadedComment ref="U90" dT="2024-10-15T07:37:11.94" personId="{1D4E5FD9-AD70-4D51-9D0D-3307C388B641}" id="{3C3DA2AD-338F-491F-9188-36510C5F49CB}">
    <text>HRM OK</text>
  </threadedComment>
  <threadedComment ref="AB90" dT="2024-10-22T07:10:16.11" personId="{C20833D7-5DE2-4E82-B429-63A06E6D1EA0}" id="{E1F2F6C4-E60A-422D-871F-92C66ED98852}">
    <text>1/2 CC HRM OK</text>
  </threadedComment>
  <threadedComment ref="AK90" dT="2024-11-04T07:50:37.92" personId="{C20833D7-5DE2-4E82-B429-63A06E6D1EA0}" id="{60F71B30-0E94-4E22-BDD1-03AA73EC5F67}">
    <text>1/2 CC HRM OK</text>
  </threadedComment>
  <threadedComment ref="I91" dT="2024-09-25T07:30:28.12" personId="{1D4E5FD9-AD70-4D51-9D0D-3307C388B641}" id="{122FB7B0-C348-4AD7-9607-FFFCE110A54D}">
    <text>HRM OK</text>
  </threadedComment>
  <threadedComment ref="Q91" dT="2024-09-25T07:30:28.12" personId="{1D4E5FD9-AD70-4D51-9D0D-3307C388B641}" id="{7339DF42-A1C6-4DCD-A479-3F2418AB03AA}">
    <text>HRM OK</text>
  </threadedComment>
  <threadedComment ref="T91" dT="2024-10-15T07:52:01.14" personId="{1D4E5FD9-AD70-4D51-9D0D-3307C388B641}" id="{8F512C29-E162-47B8-9BBB-A7F8B4117BC7}">
    <text>HRM OK</text>
  </threadedComment>
  <threadedComment ref="W91" dT="2024-09-25T07:30:28.12" personId="{1D4E5FD9-AD70-4D51-9D0D-3307C388B641}" id="{F992037A-D623-4ADA-87D3-98BC4AAF52B4}">
    <text>HRM OK</text>
  </threadedComment>
  <threadedComment ref="AE91" dT="2024-10-24T11:46:20.95" personId="{C20833D7-5DE2-4E82-B429-63A06E6D1EA0}" id="{B4BF2011-EC1F-410F-B0E4-0BFA834CF062}">
    <text>HRM OK</text>
  </threadedComment>
  <threadedComment ref="AH91" dT="2024-10-28T08:25:46.22" personId="{C20833D7-5DE2-4E82-B429-63A06E6D1EA0}" id="{A2381466-4D43-4EAA-A936-90759F53A917}">
    <text>1 JC HRM NOK</text>
  </threadedComment>
  <threadedComment ref="AH91" dT="2024-10-30T13:14:13.55" personId="{1D4E5FD9-AD70-4D51-9D0D-3307C388B641}" id="{FD487745-B4F9-499A-A8F5-C2653F0E1226}" parentId="{A2381466-4D43-4EAA-A936-90759F53A917}">
    <text>HRM OK</text>
  </threadedComment>
  <threadedComment ref="AK91" dT="2024-10-31T07:50:49.78" personId="{C20833D7-5DE2-4E82-B429-63A06E6D1EA0}" id="{848058A5-DEFC-401F-9E01-530640696DB8}">
    <text>HRM NOK</text>
  </threadedComment>
  <threadedComment ref="O92" dT="2024-10-11T06:02:39.42" personId="{C20833D7-5DE2-4E82-B429-63A06E6D1EA0}" id="{F6C974FA-5E9E-4E7B-BCEF-79E6B06CD2BB}">
    <text>2.00 Réc à 14:00 HRM OK</text>
  </threadedComment>
  <threadedComment ref="V92" dT="2024-10-16T06:54:56.76" personId="{C20833D7-5DE2-4E82-B429-63A06E6D1EA0}" id="{B921E22A-3A46-4022-85AB-03664048326F}">
    <text>1/2 JC HRM OK</text>
  </threadedComment>
  <threadedComment ref="AA92" dT="2024-10-21T10:59:36.41" personId="{C20833D7-5DE2-4E82-B429-63A06E6D1EA0}" id="{D5E95222-E872-4B61-8DB2-6CFB7E775FB8}">
    <text>0.50 Réc à 15:30 HRM OK</text>
  </threadedComment>
  <threadedComment ref="AB92" dT="2024-10-22T10:53:09.80" personId="{C20833D7-5DE2-4E82-B429-63A06E6D1EA0}" id="{3244F670-9E73-4C54-9335-9A32AE5B052C}">
    <text>2.00 Réc à 14:00 HRM NOK</text>
  </threadedComment>
  <threadedComment ref="AC92" dT="2024-10-24T05:46:58.41" personId="{C20833D7-5DE2-4E82-B429-63A06E6D1EA0}" id="{02F3A845-9D32-4718-AA8B-7C18A0619164}">
    <text>1/2 JC HRM OK</text>
  </threadedComment>
  <threadedComment ref="AD92" dT="2024-10-24T11:46:02.52" personId="{C20833D7-5DE2-4E82-B429-63A06E6D1EA0}" id="{B47339F8-9CB6-409A-8E15-96EFA07E101F}">
    <text>1/2 JC RM OK</text>
  </threadedComment>
  <threadedComment ref="AJ92" dT="2024-10-30T13:14:07.79" personId="{1D4E5FD9-AD70-4D51-9D0D-3307C388B641}" id="{F9D4E1F2-3191-40F6-BC08-9DAAA4A4AED5}">
    <text>1,00 HRM OK à 15:00</text>
  </threadedComment>
  <threadedComment ref="G93" dT="2024-10-01T06:46:19.39" personId="{C20833D7-5DE2-4E82-B429-63A06E6D1EA0}" id="{1208467E-509E-4324-B1E7-A9A1FBDEC04F}">
    <text>0.25 Réc à 08:00 HRM NOK</text>
  </threadedComment>
  <threadedComment ref="G93" dT="2024-10-02T11:42:38.80" personId="{1D4E5FD9-AD70-4D51-9D0D-3307C388B641}" id="{95A21C93-CF7D-4250-B396-5CD56B776110}" parentId="{1208467E-509E-4324-B1E7-A9A1FBDEC04F}">
    <text>HRM OK</text>
  </threadedComment>
  <threadedComment ref="H93" dT="2024-10-02T07:05:28.87" personId="{C20833D7-5DE2-4E82-B429-63A06E6D1EA0}" id="{B09546DD-EF55-4A96-B436-A40B23513087}">
    <text>0.33 Réc à 08:00 HRM NOK</text>
  </threadedComment>
  <threadedComment ref="H93" dT="2024-10-02T11:42:47.88" personId="{1D4E5FD9-AD70-4D51-9D0D-3307C388B641}" id="{916ADCF7-DC5C-465E-A4A0-7F3A2BEBE238}" parentId="{B09546DD-EF55-4A96-B436-A40B23513087}">
    <text>HRM OK</text>
  </threadedComment>
  <threadedComment ref="I93" dT="2024-09-25T07:30:28.12" personId="{1D4E5FD9-AD70-4D51-9D0D-3307C388B641}" id="{9210F568-146C-4405-95C9-0434907571BD}">
    <text>HRM OK</text>
  </threadedComment>
  <threadedComment ref="M93" dT="2024-09-25T07:30:28.12" personId="{1D4E5FD9-AD70-4D51-9D0D-3307C388B641}" id="{7BDEAD87-7715-413F-89A1-454FBF24C073}">
    <text>HRM OK</text>
  </threadedComment>
  <threadedComment ref="N93" dT="2024-10-08T11:17:42.43" personId="{1D4E5FD9-AD70-4D51-9D0D-3307C388B641}" id="{F2C5DCEB-2625-416F-A094-0A83B52E868F}">
    <text>0,50 HRM OK à 08:00</text>
  </threadedComment>
  <threadedComment ref="O93" dT="2024-10-09T07:42:29.17" personId="{C20833D7-5DE2-4E82-B429-63A06E6D1EA0}" id="{52FB5993-C112-44F3-8025-AFE42145543A}">
    <text>0.25 Réc à 08:00 HRM NOK</text>
  </threadedComment>
  <threadedComment ref="O93" dT="2024-10-09T09:51:38.43" personId="{1D4E5FD9-AD70-4D51-9D0D-3307C388B641}" id="{B8AD1AA5-FF84-4F4C-98B1-1D9E2993B754}" parentId="{52FB5993-C112-44F3-8025-AFE42145543A}">
    <text>HRM OK</text>
  </threadedComment>
  <threadedComment ref="P93" dT="2024-10-10T06:43:23.30" personId="{C20833D7-5DE2-4E82-B429-63A06E6D1EA0}" id="{7086594B-8F3C-4F70-998A-D3A9553804F2}">
    <text>0.25 Réc à 08:00 HRM NOK</text>
  </threadedComment>
  <threadedComment ref="T93" dT="2024-10-14T06:39:01.61" personId="{C20833D7-5DE2-4E82-B429-63A06E6D1EA0}" id="{0FAFB616-7CDB-469E-82A5-3FA612E554F8}">
    <text>0.50 Réc à 08:00 HRM NOK</text>
  </threadedComment>
  <threadedComment ref="T93" dT="2024-10-15T10:32:25.17" personId="{1D4E5FD9-AD70-4D51-9D0D-3307C388B641}" id="{64543C65-F9D7-48BC-886B-F2A0A1644DD7}" parentId="{0FAFB616-7CDB-469E-82A5-3FA612E554F8}">
    <text>HRM OK</text>
  </threadedComment>
  <threadedComment ref="U93" dT="2024-10-15T07:37:24.23" personId="{1D4E5FD9-AD70-4D51-9D0D-3307C388B641}" id="{1B069387-68B7-4A6C-94B5-BBAE6E514BC1}">
    <text>0,67 HRM NOK à 08:00</text>
  </threadedComment>
  <threadedComment ref="V93" dT="2024-10-14T11:49:54.09" personId="{1D4E5FD9-AD70-4D51-9D0D-3307C388B641}" id="{478228EE-1D2A-4925-9F5D-333126150462}">
    <text>HRM OK</text>
  </threadedComment>
  <threadedComment ref="W93" dT="2024-10-17T12:16:18.09" personId="{1D4E5FD9-AD70-4D51-9D0D-3307C388B641}" id="{8D3BC4D4-BEA3-41D1-B8D5-99D4DF7F342D}">
    <text>Mission Beauvechain</text>
  </threadedComment>
  <threadedComment ref="AA93" dT="2024-10-21T06:42:46.45" personId="{C20833D7-5DE2-4E82-B429-63A06E6D1EA0}" id="{23C89843-3249-4F5E-8D51-56D0656DA7BE}">
    <text>1.50 Réc à 08:00 HRM NOK</text>
  </threadedComment>
  <threadedComment ref="AB93" dT="2024-10-22T07:00:12.81" personId="{C20833D7-5DE2-4E82-B429-63A06E6D1EA0}" id="{E90EF7DC-1831-4494-A27C-C159E4BD2842}">
    <text>1.00 Réc à 08:00 HRM NOK</text>
  </threadedComment>
  <threadedComment ref="AC93" dT="2024-10-29T07:41:57.71" personId="{C20833D7-5DE2-4E82-B429-63A06E6D1EA0}" id="{CB6DD142-495F-4EE6-9A11-DBF3298E8E4E}">
    <text>HRM OK</text>
  </threadedComment>
  <threadedComment ref="AD93" dT="2024-10-24T08:48:14.04" personId="{C20833D7-5DE2-4E82-B429-63A06E6D1EA0}" id="{E3C37D2C-DE6E-41FF-8E05-638C907E8124}">
    <text>0.25 Réc à  08:00 HRM OK</text>
  </threadedComment>
  <threadedComment ref="AI93" dT="2024-10-29T07:40:40.17" personId="{C20833D7-5DE2-4E82-B429-63A06E6D1EA0}" id="{4760FED9-5EC4-41C1-9DAB-1AB9D4422120}">
    <text>0.50 Réc à 08:00 HRM OK</text>
  </threadedComment>
  <threadedComment ref="AJ93" dT="2024-10-30T08:16:38.48" personId="{C20833D7-5DE2-4E82-B429-63A06E6D1EA0}" id="{EEBC574C-3D77-41D3-8339-072F40C6ECC8}">
    <text>HRM NOK</text>
  </threadedComment>
  <threadedComment ref="O94" dT="2024-10-10T06:42:54.85" personId="{C20833D7-5DE2-4E82-B429-63A06E6D1EA0}" id="{6814AB87-5D59-4E7A-B259-A37A75556296}">
    <text>0.25 Réc à 16:15 HRM OK</text>
  </threadedComment>
  <threadedComment ref="P94" dT="2024-10-10T11:13:38.68" personId="{C20833D7-5DE2-4E82-B429-63A06E6D1EA0}" id="{457FD69A-4002-441D-B365-3E181FDD498E}">
    <text>1/2 JC HRM OK</text>
  </threadedComment>
  <threadedComment ref="AH94" dT="2024-10-28T13:37:35.71" personId="{1D4E5FD9-AD70-4D51-9D0D-3307C388B641}" id="{D1518127-A4E9-4197-8287-3D4148609875}">
    <text>0,50 HRM OK à 16:00</text>
  </threadedComment>
  <threadedComment ref="AD95" dT="2024-10-24T11:47:17.87" personId="{C20833D7-5DE2-4E82-B429-63A06E6D1EA0}" id="{53C7C398-6B8F-40A9-A289-22881058ABC2}">
    <text>2.00 Réc HRM OK</text>
  </threadedComment>
  <threadedComment ref="AJ95" dT="2024-10-04T09:50:32.10" personId="{1D4E5FD9-AD70-4D51-9D0D-3307C388B641}" id="{B00678FE-823E-4EE3-8CDA-778D5F525261}">
    <text>AMT 08:25</text>
  </threadedComment>
  <threadedComment ref="AK96" dT="2024-11-04T07:52:01.90" personId="{C20833D7-5DE2-4E82-B429-63A06E6D1EA0}" id="{BB47A5F5-5F1C-49F6-8FD5-D56DEE4E0F6F}">
    <text>1.00 Réc HRM 15:00 OK</text>
  </threadedComment>
  <threadedComment ref="I97" dT="2024-09-25T07:30:28.12" personId="{1D4E5FD9-AD70-4D51-9D0D-3307C388B641}" id="{E1D0F8DB-C7F9-490E-A534-6479465CAF6E}">
    <text>HRM OK</text>
  </threadedComment>
  <threadedComment ref="M97" dT="2024-10-07T06:57:09.41" personId="{1D4E5FD9-AD70-4D51-9D0D-3307C388B641}" id="{1A6F9161-11D8-4E84-BFFB-E197A2E565D2}">
    <text>0,50 HRM OK à 07:30</text>
  </threadedComment>
  <threadedComment ref="P97" dT="2024-10-14T11:49:54.09" personId="{1D4E5FD9-AD70-4D51-9D0D-3307C388B641}" id="{227E70F2-31A2-4E1E-AD92-6EE97892A4F9}">
    <text>HRM OK</text>
  </threadedComment>
  <threadedComment ref="Q97" dT="2024-10-11T05:59:21.67" personId="{C20833D7-5DE2-4E82-B429-63A06E6D1EA0}" id="{948A33A3-59FB-4233-AB35-B7CD4A17E6AA}">
    <text>2.00 Réc à 07:00 HRM NOK</text>
  </threadedComment>
  <threadedComment ref="Q97" dT="2024-10-14T11:47:07.46" personId="{1D4E5FD9-AD70-4D51-9D0D-3307C388B641}" id="{49BBF11B-D375-44C5-9146-4B68F2F7BEFB}" parentId="{948A33A3-59FB-4233-AB35-B7CD4A17E6AA}">
    <text>HRM OK</text>
  </threadedComment>
  <threadedComment ref="U97" dT="2024-10-15T07:32:25.99" personId="{1D4E5FD9-AD70-4D51-9D0D-3307C388B641}" id="{B0E1EBA9-8A9D-4124-B9C2-644C4FAD9F88}">
    <text>1,50 HRM OK à 07:30</text>
  </threadedComment>
  <threadedComment ref="X97" dT="2024-09-25T07:30:28.12" personId="{1D4E5FD9-AD70-4D51-9D0D-3307C388B641}" id="{B0F0A381-D831-486A-A9CC-9BFCA84C20BD}">
    <text>HRM OK</text>
  </threadedComment>
  <threadedComment ref="AB97" dT="2024-10-22T07:08:22.09" personId="{C20833D7-5DE2-4E82-B429-63A06E6D1EA0}" id="{DCD37EF7-DE28-4915-B440-DFBAADFC1F7C}">
    <text>1.00 Réc à 07:30 HRM OK</text>
  </threadedComment>
  <threadedComment ref="AC97" dT="2024-10-24T05:47:46.94" personId="{C20833D7-5DE2-4E82-B429-63A06E6D1EA0}" id="{7FFFA185-609F-47C9-8A6E-03F32072023C}">
    <text>1 JC HRM OK</text>
  </threadedComment>
  <threadedComment ref="AE97" dT="2024-10-24T11:55:57.99" personId="{C20833D7-5DE2-4E82-B429-63A06E6D1EA0}" id="{5B46C93C-4816-4956-86F1-342BABEAC9A8}">
    <text>HRM OK</text>
  </threadedComment>
  <threadedComment ref="AJ97" dT="2024-10-29T07:49:41.03" personId="{C20833D7-5DE2-4E82-B429-63A06E6D1EA0}" id="{92F99A98-9B30-42AA-AEF0-865B0E6E2933}">
    <text>HRM OK</text>
  </threadedComment>
  <threadedComment ref="M98" dT="2024-10-07T11:10:00.57" personId="{1D4E5FD9-AD70-4D51-9D0D-3307C388B641}" id="{175ACAF2-9C9A-43DD-B818-05EFCAADD837}">
    <text>2,00 HRM OK à 14:00</text>
  </threadedComment>
  <threadedComment ref="O98" dT="2024-10-10T06:39:24.25" personId="{C20833D7-5DE2-4E82-B429-63A06E6D1EA0}" id="{C06DDB00-BE1F-4191-9F3B-6557F45B252D}">
    <text>2.00 Réc à 14:00 HRM OK</text>
  </threadedComment>
  <threadedComment ref="U98" dT="2024-10-15T07:32:38.98" personId="{1D4E5FD9-AD70-4D51-9D0D-3307C388B641}" id="{542A0208-5834-43AC-B16A-CE02DAC84ED6}">
    <text>3,00 HRM OK à 13:00</text>
  </threadedComment>
  <threadedComment ref="W98" dT="2024-10-17T12:14:49.08" personId="{1D4E5FD9-AD70-4D51-9D0D-3307C388B641}" id="{D6CF38E8-7760-4CAC-AF62-37D85A5B3A5F}">
    <text>HRM OK</text>
  </threadedComment>
  <threadedComment ref="AA98" dT="2024-10-22T07:07:26.05" personId="{C20833D7-5DE2-4E82-B429-63A06E6D1EA0}" id="{DE8C82A3-E1FC-4347-A7C7-AD6ECF54B47D}">
    <text>1.50 Réc à 14:30 HRM OK</text>
  </threadedComment>
  <threadedComment ref="AD98" dT="2024-10-25T06:30:56.79" personId="{C20833D7-5DE2-4E82-B429-63A06E6D1EA0}" id="{AAA6D562-3E24-410E-B7A0-7B724580284E}">
    <text>2.00 Réc à 14:00 HRM OK</text>
  </threadedComment>
  <threadedComment ref="AH98" dT="2024-10-29T07:49:15.04" personId="{C20833D7-5DE2-4E82-B429-63A06E6D1EA0}" id="{73ECDDD0-DB35-4A0C-9EBA-9AEA27C344C0}">
    <text>0.75 Réc à 15:15 HRM OK</text>
  </threadedComment>
  <threadedComment ref="AI98" dT="2024-10-30T08:14:02.95" personId="{C20833D7-5DE2-4E82-B429-63A06E6D1EA0}" id="{2ADF76A7-1F12-4473-A41A-CBEF9B9038F5}">
    <text>2.00 Crédits d'heures HRM NOK</text>
  </threadedComment>
  <threadedComment ref="AI98" dT="2024-10-30T13:12:09.87" personId="{1D4E5FD9-AD70-4D51-9D0D-3307C388B641}" id="{116ABBE2-3F5B-43E9-BF81-B223A339DC59}" parentId="{2ADF76A7-1F12-4473-A41A-CBEF9B9038F5}">
    <text>HRM OK</text>
  </threadedComment>
  <threadedComment ref="M99" dT="2024-10-07T06:59:42.07" personId="{1D4E5FD9-AD70-4D51-9D0D-3307C388B641}" id="{58C5F4FE-2753-4673-A90E-CE2D16CE47FC}">
    <text>HRM OK</text>
  </threadedComment>
  <threadedComment ref="U99" dT="2024-10-10T11:15:09.71" personId="{C20833D7-5DE2-4E82-B429-63A06E6D1EA0}" id="{F4E13B13-18CE-47A8-A3F3-4B54B4440C31}">
    <text>1 JC HRM NOK</text>
  </threadedComment>
  <threadedComment ref="U99" dT="2024-10-14T11:50:23.53" personId="{1D4E5FD9-AD70-4D51-9D0D-3307C388B641}" id="{30F74050-95C3-4CD8-B9EE-84A209912D5F}" parentId="{F4E13B13-18CE-47A8-A3F3-4B54B4440C31}">
    <text>HRM OK</text>
  </threadedComment>
  <threadedComment ref="AJ99" dT="2024-10-30T08:26:46.87" personId="{C20833D7-5DE2-4E82-B429-63A06E6D1EA0}" id="{3CB1441D-E451-4F6D-AE5C-756AF36D2B0F}">
    <text>1 JC HRM NOK</text>
  </threadedComment>
  <threadedComment ref="AJ99" dT="2024-10-30T13:13:10.73" personId="{1D4E5FD9-AD70-4D51-9D0D-3307C388B641}" id="{B93EEDF8-0A3D-4BF2-A4A4-0F8954CC79CB}" parentId="{3CB1441D-E451-4F6D-AE5C-756AF36D2B0F}">
    <text>HRM OK</text>
  </threadedComment>
  <threadedComment ref="H100" dT="2024-10-07T06:59:35.11" personId="{1D4E5FD9-AD70-4D51-9D0D-3307C388B641}" id="{4C4C0C5B-A43F-49DD-A117-DC4C7AF2D78A}">
    <text>HRM OK</text>
  </threadedComment>
  <threadedComment ref="V103" dT="2024-10-16T09:36:20.12" personId="{1D4E5FD9-AD70-4D51-9D0D-3307C388B641}" id="{859CEE96-E7F5-490F-8D37-5ADD18717AF8}">
    <text>Mission ERM</text>
  </threadedComment>
  <threadedComment ref="H104" dT="2024-10-02T11:37:58.86" personId="{1D4E5FD9-AD70-4D51-9D0D-3307C388B641}" id="{BED4531E-3F26-4AFA-B0F9-A630338DE4FE}">
    <text>2,00 HRM OK à 13:30</text>
  </threadedComment>
  <threadedComment ref="I104" dT="2024-10-03T06:14:43.10" personId="{C20833D7-5DE2-4E82-B429-63A06E6D1EA0}" id="{5F97B6B9-9111-415D-A211-75CA513BEA9E}">
    <text>1/2 JC HRM OK</text>
  </threadedComment>
  <threadedComment ref="M104" dT="2024-10-08T06:31:12.15" personId="{C20833D7-5DE2-4E82-B429-63A06E6D1EA0}" id="{54E7F2A5-CDDD-4517-B94B-FFCE06621D35}">
    <text>Régul 1.00 Réc à 14:30  HRM OK</text>
  </threadedComment>
  <threadedComment ref="Q104" dT="2024-10-11T06:15:04.21" personId="{C20833D7-5DE2-4E82-B429-63A06E6D1EA0}" id="{D556EE25-5AFF-4A81-9803-C302749A74B9}">
    <text>2.00 Réc à 13:30 HRM OK</text>
  </threadedComment>
  <threadedComment ref="U104" dT="2024-10-15T07:28:57.66" personId="{1D4E5FD9-AD70-4D51-9D0D-3307C388B641}" id="{9E804250-9372-4A3C-8243-A3E13EA796A3}">
    <text>HRM OK</text>
  </threadedComment>
  <threadedComment ref="AA104" dT="2024-10-21T11:22:14.49" personId="{C20833D7-5DE2-4E82-B429-63A06E6D1EA0}" id="{B04310D5-3C01-4005-B2E4-CFF9FF980B87}">
    <text>1/2 JC HRM OK</text>
  </threadedComment>
  <threadedComment ref="AC104" dT="2024-10-24T05:51:18.26" personId="{C20833D7-5DE2-4E82-B429-63A06E6D1EA0}" id="{78861315-A2FA-4D7D-B860-E469C986A5AC}">
    <text>2.00 Réc à 13:30 HRM OK</text>
  </threadedComment>
  <threadedComment ref="AD104" dT="2024-10-24T12:00:22.28" personId="{C20833D7-5DE2-4E82-B429-63A06E6D1EA0}" id="{FB87B32B-E5B0-4EE0-9226-E87024D662B9}">
    <text>2.00 HRM NOK</text>
  </threadedComment>
  <threadedComment ref="AH104" dT="2024-10-28T08:27:47.34" personId="{C20833D7-5DE2-4E82-B429-63A06E6D1EA0}" id="{F0FE8253-3A64-4B2A-924E-63CEAAD1C88E}">
    <text>VS à 12:00  HRM NOK
DOC NOK</text>
  </threadedComment>
  <threadedComment ref="H105" dT="2024-10-01T06:38:16.94" personId="{C20833D7-5DE2-4E82-B429-63A06E6D1EA0}" id="{8E42BB76-3296-4BD0-9F68-B628ACBC9E7A}">
    <text>2 CS HRM OK</text>
  </threadedComment>
  <threadedComment ref="Q105" dT="2024-10-07T07:10:33.63" personId="{1D4E5FD9-AD70-4D51-9D0D-3307C388B641}" id="{92F3A4EC-218B-4F1C-B66B-97FB378C8621}">
    <text>HRM OK</text>
  </threadedComment>
  <threadedComment ref="AA105" dT="2024-10-18T06:49:34.85" personId="{C20833D7-5DE2-4E82-B429-63A06E6D1EA0}" id="{128F66A6-FF13-4BD2-AEC8-554BC13A1FE2}">
    <text>1 CS HRM OK</text>
  </threadedComment>
  <threadedComment ref="AE105" dT="2024-10-24T12:05:03.17" personId="{C20833D7-5DE2-4E82-B429-63A06E6D1EA0}" id="{2265C8BA-A42D-4CD8-B44C-21893B9C92FB}">
    <text>1 CS HRM OK</text>
  </threadedComment>
  <threadedComment ref="J106" dT="2024-10-04T06:50:07.70" personId="{C20833D7-5DE2-4E82-B429-63A06E6D1EA0}" id="{2D37357F-46EF-4BC0-B19A-B28AEC967F78}">
    <text>1.00 Réc à 14:30 HRM Ok</text>
  </threadedComment>
  <threadedComment ref="N106" dT="2024-10-09T07:47:36.07" personId="{C20833D7-5DE2-4E82-B429-63A06E6D1EA0}" id="{547D88BD-58A0-47A6-B30C-5C52559C4509}">
    <text>0.50 Réc à 15:0 HRM OK</text>
  </threadedComment>
  <threadedComment ref="U106" dT="2024-10-15T11:23:27.08" personId="{1D4E5FD9-AD70-4D51-9D0D-3307C388B641}" id="{C7F36488-D74F-4F17-953F-C4DC07C563B2}">
    <text>2,50 HRM OK à 13:00</text>
  </threadedComment>
  <threadedComment ref="AC106" dT="2024-10-24T05:57:59.03" personId="{C20833D7-5DE2-4E82-B429-63A06E6D1EA0}" id="{03238361-DD34-470F-9680-E557757593FD}">
    <text>1.50 Réc à 14:00 HRM OK</text>
  </threadedComment>
  <threadedComment ref="J107" dT="2024-10-10T08:13:57.02" personId="{1D4E5FD9-AD70-4D51-9D0D-3307C388B641}" id="{319CBF13-A033-4C26-8F14-776BCB54985F}">
    <text>HRM OK</text>
  </threadedComment>
  <threadedComment ref="M107" dT="2024-10-07T07:10:49.66" personId="{1D4E5FD9-AD70-4D51-9D0D-3307C388B641}" id="{A38EF58B-A3BE-4906-AC14-B48DCB990AE5}">
    <text>2,50 HRM OK à 07:30</text>
  </threadedComment>
  <threadedComment ref="Q107" dT="2024-10-09T11:52:03.18" personId="{1D4E5FD9-AD70-4D51-9D0D-3307C388B641}" id="{A38486A8-15C7-46BA-81DC-75174D598EC0}">
    <text>HRM OK</text>
  </threadedComment>
  <threadedComment ref="T107" dT="2024-10-14T11:24:58.06" personId="{1D4E5FD9-AD70-4D51-9D0D-3307C388B641}" id="{2534AFBC-F43C-452A-95C7-C0935A000B0A}">
    <text>HRM OK</text>
  </threadedComment>
  <threadedComment ref="AA107" dT="2024-10-10T11:29:07.02" personId="{C20833D7-5DE2-4E82-B429-63A06E6D1EA0}" id="{85A00B83-D66F-439E-8E0B-EE588EC49323}">
    <text>1 FDC HRM OK</text>
  </threadedComment>
  <threadedComment ref="AC107" dT="2024-10-10T11:29:07.02" personId="{C20833D7-5DE2-4E82-B429-63A06E6D1EA0}" id="{4460D4EC-028D-4871-AA2E-B27553B134D4}">
    <text>1 FDC HRM OK</text>
  </threadedComment>
  <threadedComment ref="AD107" dT="2024-10-22T11:27:53.77" personId="{C20833D7-5DE2-4E82-B429-63A06E6D1EA0}" id="{E2588602-32F8-42CF-B362-266528387B94}">
    <text>1.75 Réc  à 07:30 HRM NOK
VS à 09:15 HRM NOK
DOC NOK</text>
  </threadedComment>
  <threadedComment ref="AE107" dT="2024-10-22T11:28:40.63" personId="{C20833D7-5DE2-4E82-B429-63A06E6D1EA0}" id="{0B42AF6F-7597-4ECE-B85B-BFA04A7767CF}">
    <text>1 JC HRM OK</text>
  </threadedComment>
  <threadedComment ref="AH107" dT="2024-10-10T11:29:07.02" personId="{C20833D7-5DE2-4E82-B429-63A06E6D1EA0}" id="{C9A363A6-8405-48E5-8946-9AE01757BF8A}">
    <text>4 FDC HRM OK</text>
  </threadedComment>
  <threadedComment ref="N108" dT="2024-10-09T07:48:09.73" personId="{C20833D7-5DE2-4E82-B429-63A06E6D1EA0}" id="{9AA14ABF-3485-4CFE-AD48-D715F6969371}">
    <text>1.00 Réc à 15:00 HRM OK</text>
  </threadedComment>
  <threadedComment ref="P108" dT="2024-10-10T11:28:31.71" personId="{C20833D7-5DE2-4E82-B429-63A06E6D1EA0}" id="{819758E4-D8A7-406D-AF37-2425CF852EE8}">
    <text>3.50 Réc ) 12:30 HRM OK</text>
  </threadedComment>
  <threadedComment ref="X108" dT="2024-10-18T06:47:26.19" personId="{C20833D7-5DE2-4E82-B429-63A06E6D1EA0}" id="{16EF13F4-FD7C-4535-A1CA-BCF303F20D15}">
    <text>1.50 Réc à 12:30 HRM OK 
VS à 14:00 HRM OK
DOC OK</text>
  </threadedComment>
  <threadedComment ref="AB108" dT="2024-10-22T11:26:11.88" personId="{C20833D7-5DE2-4E82-B429-63A06E6D1EA0}" id="{0E8474FC-EF60-4A19-BE06-1F3CF487C71C}">
    <text>3.50 Réc  à 12:30 HRM OK</text>
  </threadedComment>
  <threadedComment ref="T109" dT="2024-10-14T06:19:09.74" personId="{C20833D7-5DE2-4E82-B429-63A06E6D1EA0}" id="{C430024B-9135-42D8-8B67-A62B6B044F9E}">
    <text>1 JC éléctorale ( secrétaire )</text>
  </threadedComment>
  <threadedComment ref="V109" dT="2024-10-16T09:36:20.12" personId="{1D4E5FD9-AD70-4D51-9D0D-3307C388B641}" id="{32586893-769B-4396-8B4F-05D4F0F4FBD8}">
    <text>Mission ERM</text>
  </threadedComment>
  <threadedComment ref="AK109" dT="2024-10-29T12:17:29.98" personId="{1D4E5FD9-AD70-4D51-9D0D-3307C388B641}" id="{C5E95B1A-A3F0-40B7-8FDB-BB1A8286342C}">
    <text>2,50 HRM OK à 09:00</text>
  </threadedComment>
  <threadedComment ref="G110" dT="2024-10-01T11:52:26.80" personId="{1D4E5FD9-AD70-4D51-9D0D-3307C388B641}" id="{C5E3DDE5-4174-4BC8-A667-27449E7B1500}">
    <text>Mission BPO</text>
  </threadedComment>
  <threadedComment ref="J110" dT="2024-10-07T07:11:07.47" personId="{1D4E5FD9-AD70-4D51-9D0D-3307C388B641}" id="{FC16959D-97F2-4160-8ED3-2C1B70A658DB}">
    <text>0,50 HRM OK à 15:00</text>
  </threadedComment>
  <threadedComment ref="N110" dT="2024-10-09T07:46:34.60" personId="{C20833D7-5DE2-4E82-B429-63A06E6D1EA0}" id="{C5032C86-9B71-48A0-8452-7561C0DBED16}">
    <text>1.50 Réc à 14:00 HRM  OK</text>
  </threadedComment>
  <threadedComment ref="V111" dT="2024-10-15T07:27:41.13" personId="{1D4E5FD9-AD70-4D51-9D0D-3307C388B641}" id="{CF42FA0B-3955-41A7-8488-76A698373F4F}">
    <text>HRM OK</text>
  </threadedComment>
  <threadedComment ref="W111" dT="2024-09-10T07:56:28.08" personId="{C20833D7-5DE2-4E82-B429-63A06E6D1EA0}" id="{855C510E-BA31-499A-BFB5-B7A83B11C4DC}">
    <text>AMT à 07:35</text>
  </threadedComment>
  <threadedComment ref="AA111" dT="2024-10-07T11:16:14.63" personId="{1D4E5FD9-AD70-4D51-9D0D-3307C388B641}" id="{A02596C7-1753-4FA6-82BA-DEE82B574EF2}">
    <text>4 JC HRM OK</text>
  </threadedComment>
  <threadedComment ref="AE111" dT="2024-10-18T06:50:41.93" personId="{C20833D7-5DE2-4E82-B429-63A06E6D1EA0}" id="{5854D1C4-7C6E-40E3-89A2-18C4E5D9315F}">
    <text>1/2 JC + 3.60 Réc HRM OK</text>
  </threadedComment>
  <threadedComment ref="Q112" dT="2024-10-11T11:28:46.67" personId="{C20833D7-5DE2-4E82-B429-63A06E6D1EA0}" id="{927EB285-F1F2-4D96-B70F-556F369CA03C}">
    <text>1.50 Réc à 14:00 HRM OK</text>
  </threadedComment>
  <threadedComment ref="T113" dT="2024-10-09T11:52:30.16" personId="{1D4E5FD9-AD70-4D51-9D0D-3307C388B641}" id="{21D3BDA4-F241-43A8-B3C1-B3A837AFC694}">
    <text>HRM OK</text>
  </threadedComment>
  <threadedComment ref="W113" dT="2024-09-10T07:56:51.64" personId="{C20833D7-5DE2-4E82-B429-63A06E6D1EA0}" id="{F249D9DA-6A5E-405D-8336-641F243254B2}">
    <text xml:space="preserve">AMT à 07:40 </text>
  </threadedComment>
  <threadedComment ref="J114" dT="2024-10-04T06:50:07.70" personId="{C20833D7-5DE2-4E82-B429-63A06E6D1EA0}" id="{F6A63608-9826-4B81-A4F1-8E736B03DB7E}">
    <text>1.00 Réc à 14:30 HRM Ok</text>
  </threadedComment>
  <threadedComment ref="Q114" dT="2024-10-11T06:16:37.57" personId="{C20833D7-5DE2-4E82-B429-63A06E6D1EA0}" id="{1310F976-21CC-4FB1-8655-AA83AA24085B}">
    <text>3.00 Réc à 12:30 HRM OK</text>
  </threadedComment>
  <threadedComment ref="W114" dT="2024-10-17T06:02:02.56" personId="{C20833D7-5DE2-4E82-B429-63A06E6D1EA0}" id="{73FD5DA7-16C7-4841-8E3B-8F2D3A654A11}">
    <text>VS à 14:00 Départ à 12:30 HRM OK
DOC OK</text>
  </threadedComment>
  <threadedComment ref="X114" dT="2024-10-18T06:52:06.64" personId="{C20833D7-5DE2-4E82-B429-63A06E6D1EA0}" id="{836FB043-176C-49CD-BF0A-1842F21E229E}">
    <text>1/2 Ds Dépt HRM OK</text>
  </threadedComment>
  <threadedComment ref="AD114" dT="2024-10-24T08:38:13.61" personId="{C20833D7-5DE2-4E82-B429-63A06E6D1EA0}" id="{A6508B5E-0ACA-4AEF-8529-6BC5D46CD3B6}">
    <text>VS à 14:00 HRM NOK
DOC NOK</text>
  </threadedComment>
  <threadedComment ref="AD114" dT="2024-10-28T13:24:01.88" personId="{1D4E5FD9-AD70-4D51-9D0D-3307C388B641}" id="{C788E061-E24C-4C96-A5D2-2ECF30CD697A}" parentId="{A6508B5E-0ACA-4AEF-8529-6BC5D46CD3B6}">
    <text>HRM OK</text>
  </threadedComment>
  <threadedComment ref="AE114" dT="2024-10-25T06:35:45.03" personId="{C20833D7-5DE2-4E82-B429-63A06E6D1EA0}" id="{E979321F-19BE-419F-996D-355B8239850F}">
    <text>1/2 Jr Disp Dépt HRM OK</text>
  </threadedComment>
  <threadedComment ref="I115" dT="2024-09-19T13:54:12.72" personId="{1D4E5FD9-AD70-4D51-9D0D-3307C388B641}" id="{6342B492-CC6A-4463-9816-F5D5772E55C7}">
    <text>Secouriste zone 2</text>
  </threadedComment>
  <threadedComment ref="T115" dT="2024-10-14T11:24:29.38" personId="{1D4E5FD9-AD70-4D51-9D0D-3307C388B641}" id="{95EB4700-B82F-4018-9B39-5CC42441BD38}">
    <text>HRM OK</text>
  </threadedComment>
  <threadedComment ref="AA115" dT="2024-10-17T12:36:19.77" personId="{1D4E5FD9-AD70-4D51-9D0D-3307C388B641}" id="{35DA49E4-45CF-41F3-9372-86F99718DB47}">
    <text>REPRISE EN FORCE</text>
  </threadedComment>
  <threadedComment ref="G116" dT="2024-10-01T11:54:04.79" personId="{1D4E5FD9-AD70-4D51-9D0D-3307C388B641}" id="{F65648A0-0C56-4A8C-9BE8-657524465437}">
    <text>HRM OK</text>
  </threadedComment>
  <threadedComment ref="H116" dT="2024-10-01T11:54:04.79" personId="{1D4E5FD9-AD70-4D51-9D0D-3307C388B641}" id="{67B80F99-950D-4E50-BCF1-D7CF987402E5}">
    <text>HRM OK</text>
  </threadedComment>
  <threadedComment ref="M116" dT="2024-10-07T07:11:27.40" personId="{1D4E5FD9-AD70-4D51-9D0D-3307C388B641}" id="{0E924FC7-B521-44D0-937D-C1835276F688}">
    <text>HRM OK</text>
  </threadedComment>
  <threadedComment ref="O116" dT="2024-10-01T11:54:04.79" personId="{1D4E5FD9-AD70-4D51-9D0D-3307C388B641}" id="{5AD096CB-8985-4138-AF8B-27D378C57DE5}">
    <text>HRM OK</text>
  </threadedComment>
  <threadedComment ref="AA116" dT="2024-10-22T06:28:22.87" personId="{C20833D7-5DE2-4E82-B429-63A06E6D1EA0}" id="{F585F875-F5BA-4642-A8E4-9274C6459B93}">
    <text>2.00 Réc à 13:30 HRM OK</text>
  </threadedComment>
  <threadedComment ref="AB116" dT="2024-10-22T11:29:59.74" personId="{C20833D7-5DE2-4E82-B429-63A06E6D1EA0}" id="{8C06766E-6B03-4F79-978F-3AF061B7E0F6}">
    <text>2.00 Réc à 13:30 HRM NOK</text>
  </threadedComment>
  <threadedComment ref="AC116" dT="2024-10-24T05:56:48.55" personId="{C20833D7-5DE2-4E82-B429-63A06E6D1EA0}" id="{19733BC0-7D28-4C98-8284-55BE026AAA93}">
    <text>2.50 Réc à 13:00 HRM OK</text>
  </threadedComment>
  <threadedComment ref="AD116" dT="2024-10-24T12:03:31.88" personId="{C20833D7-5DE2-4E82-B429-63A06E6D1EA0}" id="{E8F7CC62-2BFA-44FC-A6EC-0BE8B7D19D77}">
    <text>1.50 Réc à 14:00 HRM OK</text>
  </threadedComment>
  <threadedComment ref="AE116" dT="2024-10-25T11:02:46.24" personId="{C20833D7-5DE2-4E82-B429-63A06E6D1EA0}" id="{3A93AC40-31EF-419F-8C68-061799FB33F6}">
    <text>1/2 Congé de naissance HRM OK</text>
  </threadedComment>
  <threadedComment ref="AH116" dT="2024-10-28T13:13:25.03" personId="{1D4E5FD9-AD70-4D51-9D0D-3307C388B641}" id="{98839B9B-3E3D-442B-8C1C-9F5DD72A7416}">
    <text>HRM OK</text>
  </threadedComment>
  <threadedComment ref="AI116" dT="2024-10-28T13:13:25.03" personId="{1D4E5FD9-AD70-4D51-9D0D-3307C388B641}" id="{599D5B27-D0A8-4C27-B2D8-89028011352C}">
    <text>HRM OK</text>
  </threadedComment>
  <threadedComment ref="AJ116" dT="2024-10-28T13:13:25.03" personId="{1D4E5FD9-AD70-4D51-9D0D-3307C388B641}" id="{A1B7ABAB-73C5-43C7-A845-D720D1FD106C}">
    <text>HRM OK</text>
  </threadedComment>
  <threadedComment ref="V117" dT="2024-10-15T07:27:41.13" personId="{1D4E5FD9-AD70-4D51-9D0D-3307C388B641}" id="{72F894A9-5A8C-4D36-9C6D-C6746D7CA612}">
    <text>HRM OK</text>
  </threadedComment>
  <threadedComment ref="AB117" dT="2024-10-21T06:40:09.48" personId="{C20833D7-5DE2-4E82-B429-63A06E6D1EA0}" id="{49D9C3B0-FC5A-4EB5-BE07-0818E7EA56A9}">
    <text>1 DS Dépt HRM OK</text>
  </threadedComment>
  <threadedComment ref="AD117" dT="2024-10-24T05:49:27.45" personId="{C20833D7-5DE2-4E82-B429-63A06E6D1EA0}" id="{3E768343-77D5-46C9-A7B6-251524F67780}">
    <text>1 JC HRM OK</text>
  </threadedComment>
  <threadedComment ref="AE118" dT="2024-10-25T06:34:44.93" personId="{C20833D7-5DE2-4E82-B429-63A06E6D1EA0}" id="{4A2474B8-66E9-42E2-933C-DAAC4FE0AEFD}">
    <text>1.00 Réc à 12:30 HRM OK</text>
  </threadedComment>
  <threadedComment ref="G119" dT="2024-10-01T06:39:14.95" personId="{C20833D7-5DE2-4E82-B429-63A06E6D1EA0}" id="{1A6A3CDE-6E77-48F0-9C0B-990E95A6CF20}">
    <text>VS à09:30 HRM OK
DOC NOK</text>
  </threadedComment>
  <threadedComment ref="J119" dT="2024-10-04T06:48:42.84" personId="{C20833D7-5DE2-4E82-B429-63A06E6D1EA0}" id="{FE9D283A-FFE1-4299-8913-C5287BB3EFB3}">
    <text>HRM OK</text>
  </threadedComment>
  <threadedComment ref="Q119" dT="2024-10-11T06:17:05.82" personId="{C20833D7-5DE2-4E82-B429-63A06E6D1EA0}" id="{61FDE5D2-37C6-4C7F-949D-73E3DC09DCD6}">
    <text>HRM OK</text>
  </threadedComment>
  <threadedComment ref="U119" dT="2024-10-15T07:27:41.13" personId="{1D4E5FD9-AD70-4D51-9D0D-3307C388B641}" id="{554EC7D1-BB27-444A-BA6E-DD0BDE33DADE}">
    <text>HRM OK</text>
  </threadedComment>
  <threadedComment ref="V119" dT="2024-10-15T07:27:58.62" personId="{1D4E5FD9-AD70-4D51-9D0D-3307C388B641}" id="{5AD93F95-F180-4409-83DC-233790EED44B}">
    <text>HRM OK</text>
  </threadedComment>
  <threadedComment ref="AA119" dT="2024-10-18T06:52:55.12" personId="{C20833D7-5DE2-4E82-B429-63A06E6D1EA0}" id="{387D2B30-EE3E-4C8A-9C78-DEACB97A411D}">
    <text>5 JC HRM OK</text>
  </threadedComment>
  <threadedComment ref="AI119" dT="2024-10-29T07:27:32.01" personId="{C20833D7-5DE2-4E82-B429-63A06E6D1EA0}" id="{933F8284-CCDF-4DE8-BF72-2DEEFA6348B8}">
    <text>HRM OK</text>
  </threadedComment>
  <threadedComment ref="N124" dT="2024-10-08T11:52:28.09" personId="{1D4E5FD9-AD70-4D51-9D0D-3307C388B641}" id="{3F996C82-9565-4619-BDB1-2A4E83B70A32}">
    <text>2,00 HRM OK à 13:30</text>
  </threadedComment>
  <threadedComment ref="Q124" dT="2024-10-11T11:07:23.71" personId="{C20833D7-5DE2-4E82-B429-63A06E6D1EA0}" id="{4B071ACC-CB50-44EA-A3B5-07BB3EF018D5}">
    <text>2.00 Réc à 13:30 HRM OK</text>
  </threadedComment>
  <threadedComment ref="AI124" dT="2024-10-29T12:19:13.03" personId="{1D4E5FD9-AD70-4D51-9D0D-3307C388B641}" id="{7C63E7D6-25EE-4552-A433-F681BC6C8D71}">
    <text>1,00 HRM OK à 14:30</text>
  </threadedComment>
  <threadedComment ref="AA125" dT="2024-10-21T06:09:26.40" personId="{C20833D7-5DE2-4E82-B429-63A06E6D1EA0}" id="{02B9A8CB-5EAD-4093-A2D5-A488B006275B}">
    <text>1 CS HRM OK</text>
  </threadedComment>
  <threadedComment ref="AJ125" dT="2024-10-24T06:04:06.56" personId="{C20833D7-5DE2-4E82-B429-63A06E6D1EA0}" id="{3D6F3AB5-BD4C-4D30-9BE5-71389DF31803}">
    <text>4 JC HRM OK</text>
  </threadedComment>
  <threadedComment ref="N126" dT="2024-10-08T06:13:34.06" personId="{C20833D7-5DE2-4E82-B429-63A06E6D1EA0}" id="{B09F6A52-5017-48E4-9F7B-CA56BA4B753A}">
    <text>3.50 Réc à 12:30 HRM Ok</text>
  </threadedComment>
  <threadedComment ref="U126" dT="2024-10-15T07:23:23.30" personId="{1D4E5FD9-AD70-4D51-9D0D-3307C388B641}" id="{63CA9E89-43BD-4CB0-B538-2A4A1A7BC7C5}">
    <text>0,20 HRM OK à 15:45</text>
  </threadedComment>
  <threadedComment ref="X126" dT="2024-10-18T11:02:15.04" personId="{C20833D7-5DE2-4E82-B429-63A06E6D1EA0}" id="{4CE0F461-5E0C-4D89-8585-D7431296D365}">
    <text>2.00 Réc à 14:00 HRM OK</text>
  </threadedComment>
  <threadedComment ref="AB126" dT="2024-10-22T11:00:01.20" personId="{C20833D7-5DE2-4E82-B429-63A06E6D1EA0}" id="{ECF5DF8E-22BD-4055-92D3-E592B707C42B}">
    <text>0.50 Réc à 15:30 HRM OK</text>
  </threadedComment>
  <threadedComment ref="AI126" dT="2024-10-29T07:25:09.95" personId="{C20833D7-5DE2-4E82-B429-63A06E6D1EA0}" id="{B00039C7-FA4D-43FE-B56A-B03C922A62B3}">
    <text>0.25 Réc à 15:45 HRM OK</text>
  </threadedComment>
  <threadedComment ref="M128" dT="2024-10-07T10:57:04.66" personId="{1D4E5FD9-AD70-4D51-9D0D-3307C388B641}" id="{73B65922-F012-472E-88AC-3C3F7E72948C}">
    <text>1,00 HRM OK à 15:30</text>
  </threadedComment>
  <threadedComment ref="AD128" dT="2024-10-24T12:10:15.67" personId="{C20833D7-5DE2-4E82-B429-63A06E6D1EA0}" id="{AB7C8EA8-CB60-4773-AA26-2F82C9F7AA6F}">
    <text>2.00 Réc à 14:30 HRM OK</text>
  </threadedComment>
  <threadedComment ref="AA129" dT="2024-10-21T06:08:25.65" personId="{C20833D7-5DE2-4E82-B429-63A06E6D1EA0}" id="{1B69B374-1EC5-45FF-BCA4-1233B43972AF}">
    <text>2.50 Réc à 07:00 HRM OK</text>
  </threadedComment>
  <threadedComment ref="J130" dT="2024-10-04T11:00:45.57" personId="{1D4E5FD9-AD70-4D51-9D0D-3307C388B641}" id="{C5C11A60-D557-461C-962E-BBBC0334A5C1}">
    <text>3,00 HRM OK à 12:30</text>
  </threadedComment>
  <threadedComment ref="AC131" dT="2024-10-22T06:30:17.34" personId="{C20833D7-5DE2-4E82-B429-63A06E6D1EA0}" id="{49E0D589-9EF8-4FB2-B419-782C687F038B}">
    <text>1 DS Dépt HRM OK</text>
  </threadedComment>
  <threadedComment ref="AD131" dT="2024-10-24T08:35:07.89" personId="{C20833D7-5DE2-4E82-B429-63A06E6D1EA0}" id="{6618BF48-86D5-4C51-9C5A-7200184F9DC1}">
    <text xml:space="preserve">1.00 Réc à  10:45 HRM OK </text>
  </threadedComment>
  <threadedComment ref="V132" dT="2024-10-16T06:55:57.01" personId="{C20833D7-5DE2-4E82-B429-63A06E6D1EA0}" id="{EF5804A0-76DF-49F5-BEDB-F8C483FB5439}">
    <text>2.00 Réc à 13:30 HRM Ok</text>
  </threadedComment>
  <threadedComment ref="AB132" dT="2024-10-22T11:01:18.51" personId="{C20833D7-5DE2-4E82-B429-63A06E6D1EA0}" id="{5EF4F04B-E532-4C75-BA2F-209327BFE1E0}">
    <text>VS HRM OK 
DOC NOK</text>
  </threadedComment>
  <threadedComment ref="AE132" dT="2024-10-25T06:37:21.75" personId="{C20833D7-5DE2-4E82-B429-63A06E6D1EA0}" id="{A1B13A9A-8568-4F59-99CF-21D9E319E016}">
    <text>2.00 Réc à 13:30 HRM OK</text>
  </threadedComment>
  <threadedComment ref="AB133" dT="2024-10-04T09:49:23.60" personId="{1D4E5FD9-AD70-4D51-9D0D-3307C388B641}" id="{CE5F03FC-ECC6-4D52-A21B-46796BC49D99}">
    <text>AMT 08:00</text>
  </threadedComment>
  <threadedComment ref="N134" dT="2024-10-08T06:14:39.26" personId="{C20833D7-5DE2-4E82-B429-63A06E6D1EA0}" id="{4D3C7782-212B-4918-A3F0-D481E21F6B9B}">
    <text>VS à 12:30 HRM OK
DOC NOK</text>
  </threadedComment>
  <threadedComment ref="N134" dT="2024-10-09T11:06:21.72" personId="{1D4E5FD9-AD70-4D51-9D0D-3307C388B641}" id="{0E48DF5F-3F21-4CE0-BC76-AE23C0AB2D52}" parentId="{4D3C7782-212B-4918-A3F0-D481E21F6B9B}">
    <text>HRM OK</text>
  </threadedComment>
  <threadedComment ref="AI134" dT="2024-10-29T07:24:00.04" personId="{C20833D7-5DE2-4E82-B429-63A06E6D1EA0}" id="{9351099A-FFF7-481C-A74F-B0C47C5AA1B7}">
    <text>VS à 14:00 HRM OK
DOC NOK</text>
  </threadedComment>
  <threadedComment ref="AD135" dT="2024-10-24T08:33:15.49" personId="{C20833D7-5DE2-4E82-B429-63A06E6D1EA0}" id="{58F0EC1B-5081-4D95-BBD4-4152F2D296FB}">
    <text>1 DS HRM NOK</text>
  </threadedComment>
  <threadedComment ref="H136" dT="2024-09-26T11:16:44.20" personId="{C20833D7-5DE2-4E82-B429-63A06E6D1EA0}" id="{7C2084B8-D876-42FB-AE54-E1FB977E97C1}">
    <text>3.00 Réc à 12:30 HRM OK</text>
  </threadedComment>
  <threadedComment ref="T137" dT="2024-10-09T09:36:58.26" personId="{1D4E5FD9-AD70-4D51-9D0D-3307C388B641}" id="{5C29A359-18FC-430F-8D5A-BEE07911BBFD}">
    <text>REPRISE EN FORCE</text>
  </threadedComment>
  <threadedComment ref="X137" dT="2024-10-15T07:23:09.51" personId="{1D4E5FD9-AD70-4D51-9D0D-3307C388B641}" id="{765A48D8-B8C1-4079-B3AC-CD49A417E207}">
    <text>HRM 0K</text>
  </threadedComment>
  <threadedComment ref="O141" dT="2024-10-09T07:49:59.15" personId="{C20833D7-5DE2-4E82-B429-63A06E6D1EA0}" id="{EABBB56B-58B1-46CA-98F5-5BDD12E8FA32}">
    <text>0.25 Réc à 07:00 HRM OK</text>
  </threadedComment>
  <threadedComment ref="T141" dT="2024-10-14T06:46:18.71" personId="{C20833D7-5DE2-4E82-B429-63A06E6D1EA0}" id="{F435605B-5404-4B03-A529-E8E918B6DDCB}">
    <text>1.00 Réc à 07:00 HRM OK</text>
  </threadedComment>
  <threadedComment ref="V141" dT="2024-10-15T07:19:54.90" personId="{1D4E5FD9-AD70-4D51-9D0D-3307C388B641}" id="{91B3B982-4F8E-4197-9560-985451616662}">
    <text>HRM OK</text>
  </threadedComment>
  <threadedComment ref="G142" dT="2024-09-09T11:20:20.40" personId="{C20833D7-5DE2-4E82-B429-63A06E6D1EA0}" id="{C08CFA01-E0C1-409F-BC07-A17C304E1389}">
    <text>2.00 Réc à 13:30 HRM OK</text>
  </threadedComment>
  <threadedComment ref="I142" dT="2024-10-03T11:23:39.20" personId="{1D4E5FD9-AD70-4D51-9D0D-3307C388B641}" id="{626E0A78-87E3-41BD-8B2C-3E255D0F2477}">
    <text>0,25 HRM OK à 15:15</text>
  </threadedComment>
  <threadedComment ref="M142" dT="2024-10-07T07:34:27.62" personId="{1D4E5FD9-AD70-4D51-9D0D-3307C388B641}" id="{22A01B61-4F81-424E-9417-29D0B394EE49}">
    <text>0,25 HRM OK à 15:15</text>
  </threadedComment>
  <threadedComment ref="P142" dT="2024-10-10T11:21:29.39" personId="{C20833D7-5DE2-4E82-B429-63A06E6D1EA0}" id="{C61D1BF6-0F96-458E-9175-705C97B65D06}">
    <text>0.25 Réc à 15:15 HRM OK</text>
  </threadedComment>
  <threadedComment ref="Q142" dT="2024-10-11T11:25:01.81" personId="{C20833D7-5DE2-4E82-B429-63A06E6D1EA0}" id="{5ECB6E04-57AB-4CB3-B9CB-BD15201AF269}">
    <text>1.00 Réc à 14:60 HRM OK</text>
  </threadedComment>
  <threadedComment ref="AD142" dT="2024-10-24T08:22:51.95" personId="{C20833D7-5DE2-4E82-B429-63A06E6D1EA0}" id="{4339DA3D-FFD9-418F-80D4-B874A7C5643F}">
    <text>0.500 Réc à 15:00 HRM OK</text>
  </threadedComment>
  <threadedComment ref="AE142" dT="2024-10-25T06:40:06.31" personId="{C20833D7-5DE2-4E82-B429-63A06E6D1EA0}" id="{EA9B3BE7-857F-4A21-A7C9-F4B8FF66B2EE}">
    <text>1.75 Réc à 13:45 HRM OK</text>
  </threadedComment>
  <threadedComment ref="AK142" dT="2024-10-31T12:21:08.59" personId="{1D4E5FD9-AD70-4D51-9D0D-3307C388B641}" id="{94F9CC7B-F047-42BE-91C8-BFE6080C5E8D}">
    <text>1,00 HRM OK à 14:30</text>
  </threadedComment>
  <threadedComment ref="J143" dT="2024-10-01T06:26:47.37" personId="{C20833D7-5DE2-4E82-B429-63A06E6D1EA0}" id="{04CEBA7E-47B3-4916-94A6-A21702BE10BA}">
    <text>1 JC HRM OK</text>
  </threadedComment>
  <threadedComment ref="T143" dT="2024-10-14T06:46:53.64" personId="{C20833D7-5DE2-4E82-B429-63A06E6D1EA0}" id="{DE13630B-3150-48A1-B2BE-B360375D768E}">
    <text>0.50 Réc à 07:00 HRM OK</text>
  </threadedComment>
  <threadedComment ref="T143" dT="2024-10-14T11:30:31.70" personId="{1D4E5FD9-AD70-4D51-9D0D-3307C388B641}" id="{216CE2A2-2599-41DC-83DD-3F54030FF693}" parentId="{DE13630B-3150-48A1-B2BE-B360375D768E}">
    <text>HRM OK</text>
  </threadedComment>
  <threadedComment ref="V143" dT="2024-10-15T07:19:54.90" personId="{1D4E5FD9-AD70-4D51-9D0D-3307C388B641}" id="{0FB71326-F233-4F32-A606-601D074F355C}">
    <text>HRM OK</text>
  </threadedComment>
  <threadedComment ref="AE143" dT="2024-10-24T08:29:07.75" personId="{C20833D7-5DE2-4E82-B429-63A06E6D1EA0}" id="{F20F3987-EA9E-4100-87FD-1D73908FAEA9}">
    <text>1 JC HRM OK</text>
  </threadedComment>
  <threadedComment ref="G144" dT="2024-10-01T06:26:15.90" personId="{C20833D7-5DE2-4E82-B429-63A06E6D1EA0}" id="{C462E4B6-4042-428E-9E74-51FC8AC68427}">
    <text>2.75 Réc à 12:45 HRM OK</text>
  </threadedComment>
  <threadedComment ref="G147" dT="2024-10-01T06:25:16.31" personId="{C20833D7-5DE2-4E82-B429-63A06E6D1EA0}" id="{4BB91264-0682-4944-984F-033AE62719DD}">
    <text>0.50 Réc à 09:00 + 0.50 Réc à 11:30 HRM OK</text>
  </threadedComment>
  <threadedComment ref="H147" dT="2024-10-02T06:57:17.20" personId="{C20833D7-5DE2-4E82-B429-63A06E6D1EA0}" id="{B854B91C-6A83-4E88-87A5-F33951AFF53E}">
    <text>0.50 Réc HRM OK</text>
  </threadedComment>
  <threadedComment ref="I147" dT="2024-10-03T06:19:02.89" personId="{C20833D7-5DE2-4E82-B429-63A06E6D1EA0}" id="{1B4451A5-4AE8-44BC-A6D8-99C82137D60B}">
    <text>0.50 Réc à 11:30 HRM OK</text>
  </threadedComment>
  <threadedComment ref="M147" dT="2024-10-07T07:34:44.98" personId="{1D4E5FD9-AD70-4D51-9D0D-3307C388B641}" id="{A1610555-CFDA-4B37-A0B7-761FAE26690F}">
    <text>0,50 HRM OK à 11:30</text>
  </threadedComment>
  <threadedComment ref="N147" dT="2024-10-08T06:17:35.89" personId="{C20833D7-5DE2-4E82-B429-63A06E6D1EA0}" id="{9D671781-232B-464F-A952-44D6C40F814A}">
    <text>0.50 Réc à 11:30 HRM OK</text>
  </threadedComment>
  <threadedComment ref="O147" dT="2024-10-09T07:50:49.82" personId="{C20833D7-5DE2-4E82-B429-63A06E6D1EA0}" id="{4DE3C250-865B-4174-88E7-3A64BF78BF4E}">
    <text>0.50 Réc à 11:30 HRM OK</text>
  </threadedComment>
  <threadedComment ref="AA147" dT="2024-10-21T06:33:21.67" personId="{C20833D7-5DE2-4E82-B429-63A06E6D1EA0}" id="{BB048E41-420E-4537-807C-D6A79BDB2B81}">
    <text>0.50 Réc à 11:30 HRM OK</text>
  </threadedComment>
  <threadedComment ref="AB147" dT="2024-10-22T06:31:48.61" personId="{C20833D7-5DE2-4E82-B429-63A06E6D1EA0}" id="{4DB533A8-5347-4C3B-8436-4AB63DA042EE}">
    <text>0.50 Réc à 11:30 HRM OK</text>
  </threadedComment>
  <threadedComment ref="AC147" dT="2024-10-24T06:33:16.54" personId="{C20833D7-5DE2-4E82-B429-63A06E6D1EA0}" id="{F3CEDE3A-A662-462A-B6B0-850A1F56B724}">
    <text>0.50 Réc à 11:30 HRM OK</text>
  </threadedComment>
  <threadedComment ref="AD147" dT="2024-10-24T06:32:20.40" personId="{C20833D7-5DE2-4E82-B429-63A06E6D1EA0}" id="{F160FF9D-A652-4CD7-BAE9-49D08307E9BB}">
    <text>0.50 Réc à 11:30 HRM OK</text>
  </threadedComment>
  <threadedComment ref="AE147" dT="2024-10-25T06:41:43.74" personId="{C20833D7-5DE2-4E82-B429-63A06E6D1EA0}" id="{67E5F9A5-DEEE-4B57-9059-6D09074CCDD1}">
    <text>0.50 Réc à 11:30 HRM OK</text>
  </threadedComment>
  <threadedComment ref="AH147" dT="2024-10-28T08:33:03.04" personId="{C20833D7-5DE2-4E82-B429-63A06E6D1EA0}" id="{840C4579-B949-4061-B4D5-FDEBEEECFE3C}">
    <text>1.00 Réc à 07:00 HRM OK + 0.50 Réc à 11:30 HRM OK</text>
  </threadedComment>
  <threadedComment ref="AI147" dT="2024-10-29T07:19:05.11" personId="{C20833D7-5DE2-4E82-B429-63A06E6D1EA0}" id="{2E13D5F8-A90E-412F-9A61-0A7C5E217437}">
    <text>0.50 Réc à 11:30 HRM OK</text>
  </threadedComment>
  <threadedComment ref="AJ147" dT="2024-10-30T08:33:36.42" personId="{C20833D7-5DE2-4E82-B429-63A06E6D1EA0}" id="{39D9CCD3-DC1D-48AE-AD3C-ECB1EAA59ACA}">
    <text>0.50 Réc à 11:30 HRM OK</text>
  </threadedComment>
  <threadedComment ref="AK147" dT="2024-10-31T07:54:46.14" personId="{C20833D7-5DE2-4E82-B429-63A06E6D1EA0}" id="{A600E716-30BC-4DA0-836B-13EC9B27A5F2}">
    <text>0.33 Réc à 07:00 HRM NOK</text>
  </threadedComment>
  <threadedComment ref="AK147" dT="2024-10-31T12:07:49.92" personId="{1D4E5FD9-AD70-4D51-9D0D-3307C388B641}" id="{A1EDAF26-40CF-491B-97B6-F9CC8B9B7434}" parentId="{A600E716-30BC-4DA0-836B-13EC9B27A5F2}">
    <text>HRM OK</text>
  </threadedComment>
  <threadedComment ref="U148" dT="2024-10-15T11:26:53.66" personId="{1D4E5FD9-AD70-4D51-9D0D-3307C388B641}" id="{479CB520-AE02-4155-94E7-DC7C16742B30}">
    <text>HRM OK</text>
  </threadedComment>
  <threadedComment ref="V148" dT="2024-10-16T07:46:51.63" personId="{C20833D7-5DE2-4E82-B429-63A06E6D1EA0}" id="{FCF070F3-57B2-4268-A282-8D35D5FC19BA}">
    <text>1/2 JC HRM OK</text>
  </threadedComment>
  <threadedComment ref="X148" dT="2024-10-18T11:03:47.37" personId="{C20833D7-5DE2-4E82-B429-63A06E6D1EA0}" id="{81CD7DED-F312-45D5-906F-8F2A83EB2D93}">
    <text>1.00 Réc à 14:30 HRM OK</text>
  </threadedComment>
  <threadedComment ref="AE148" dT="2024-10-25T06:42:08.34" personId="{C20833D7-5DE2-4E82-B429-63A06E6D1EA0}" id="{F7069009-7715-4165-885A-565BC8DBA030}">
    <text>1.00 Réc à 14:30 HRM OK</text>
  </threadedComment>
  <threadedComment ref="J149" dT="2024-10-03T06:19:52.88" personId="{C20833D7-5DE2-4E82-B429-63A06E6D1EA0}" id="{D5D34E7F-AEB0-4AB9-ABF1-A2CA1D34E1DF}">
    <text>1/2 JC HRM OK</text>
  </threadedComment>
  <threadedComment ref="N149" dT="2024-10-07T07:35:33.76" personId="{1D4E5FD9-AD70-4D51-9D0D-3307C388B641}" id="{7BBBFCE8-8CAC-48D4-B8B4-1398A907B132}">
    <text>HRM OK</text>
  </threadedComment>
  <threadedComment ref="O149" dT="2024-10-07T07:35:33.76" personId="{1D4E5FD9-AD70-4D51-9D0D-3307C388B641}" id="{950A1D05-44FB-4049-8137-D6D814D0D6D0}">
    <text>HRM OK</text>
  </threadedComment>
  <threadedComment ref="V149" dT="2024-10-07T07:35:33.76" personId="{1D4E5FD9-AD70-4D51-9D0D-3307C388B641}" id="{DD472B0B-5C83-4689-9D7B-D1D166D6AE9A}">
    <text>HRM OK</text>
  </threadedComment>
  <threadedComment ref="W149" dT="2024-09-10T07:58:38.30" personId="{C20833D7-5DE2-4E82-B429-63A06E6D1EA0}" id="{A6A791E1-E12D-4786-B908-D7CBCC42BFCD}">
    <text>AMT à 08:05</text>
  </threadedComment>
  <threadedComment ref="AK149" dT="2024-10-24T08:28:44.17" personId="{C20833D7-5DE2-4E82-B429-63A06E6D1EA0}" id="{25B485D0-D15C-4AAA-9262-B47BAD14A19A}">
    <text>1 JC HRM OK</text>
  </threadedComment>
  <threadedComment ref="G151" dT="2024-09-30T10:55:39.48" personId="{1D4E5FD9-AD70-4D51-9D0D-3307C388B641}" id="{6F617F2C-276B-4693-9528-36DEE26F1DC9}">
    <text>HRM OK</text>
  </threadedComment>
  <threadedComment ref="I151" dT="2024-10-02T06:59:02.89" personId="{C20833D7-5DE2-4E82-B429-63A06E6D1EA0}" id="{9AB05908-3D02-40D9-946D-F241D201BD1E}">
    <text>1 DS Dépt HRM OK</text>
  </threadedComment>
  <threadedComment ref="Q151" dT="2024-10-11T06:04:56.11" personId="{C20833D7-5DE2-4E82-B429-63A06E6D1EA0}" id="{8DE8DF50-4561-48CD-9EF2-B0A5FAA037DC}">
    <text>0.50 Réc à 09:00 HRM OK</text>
  </threadedComment>
  <threadedComment ref="U151" dT="2024-10-15T07:21:10.40" personId="{1D4E5FD9-AD70-4D51-9D0D-3307C388B641}" id="{BD256527-36B6-409B-A97A-93177A08BCD9}">
    <text>HRM OK</text>
  </threadedComment>
  <threadedComment ref="W151" dT="2024-09-10T07:59:01.47" personId="{C20833D7-5DE2-4E82-B429-63A06E6D1EA0}" id="{28CC1909-AC10-4F2E-88A5-8092EA0CD15A}">
    <text>AMT à 08:15</text>
  </threadedComment>
  <threadedComment ref="AD151" dT="2024-10-24T06:31:36.05" personId="{C20833D7-5DE2-4E82-B429-63A06E6D1EA0}" id="{A996D4DC-686D-4F7F-AFF9-5865B3B70722}">
    <text>1 JC HRM OK</text>
  </threadedComment>
  <threadedComment ref="AK151" dT="2024-10-31T12:23:00.62" personId="{1D4E5FD9-AD70-4D51-9D0D-3307C388B641}" id="{ADBCA2A0-43D7-4B18-B8A5-2B38345E6ACE}">
    <text>HRM OK</text>
  </threadedComment>
  <threadedComment ref="J152" dT="2024-10-04T06:53:07.41" personId="{C20833D7-5DE2-4E82-B429-63A06E6D1EA0}" id="{10058A02-C929-47CF-B48B-6D5E6C61ECBC}">
    <text>1/2 DS Normale HM OK</text>
  </threadedComment>
  <threadedComment ref="N152" dT="2024-10-08T06:18:24.18" personId="{C20833D7-5DE2-4E82-B429-63A06E6D1EA0}" id="{3FB15EBD-AA7C-4CE7-B2FC-09C7F21B23AD}">
    <text>1/2 JC HRM OK</text>
  </threadedComment>
  <threadedComment ref="O152" dT="2024-10-10T06:15:46.66" personId="{C20833D7-5DE2-4E82-B429-63A06E6D1EA0}" id="{4B7DFBC8-A008-4418-86C3-195981B64911}">
    <text>1.00 Réc à 14:30 HRM OK</text>
  </threadedComment>
  <threadedComment ref="P152" dT="2024-10-10T11:22:56.62" personId="{C20833D7-5DE2-4E82-B429-63A06E6D1EA0}" id="{22F44338-BC8C-4B84-BC8D-24FCE426D234}">
    <text>0.50 Réc à 15:00 HRM OK</text>
  </threadedComment>
  <threadedComment ref="V152" dT="2024-10-16T07:45:30.38" personId="{C20833D7-5DE2-4E82-B429-63A06E6D1EA0}" id="{ECC54FF4-0D9D-40BF-A41D-E93A3267EAA4}">
    <text>2.00 Rec à 13:30 HRM OK</text>
  </threadedComment>
  <threadedComment ref="AC152" dT="2024-10-24T06:31:18.10" personId="{C20833D7-5DE2-4E82-B429-63A06E6D1EA0}" id="{56BED9BC-4E09-4E7A-BD10-B31430BF4146}">
    <text>1.50 Réc HRM Ok</text>
  </threadedComment>
  <threadedComment ref="AK159" dT="2024-10-28T06:55:32.01" personId="{C20833D7-5DE2-4E82-B429-63A06E6D1EA0}" id="{59D02CD7-1A5E-42EC-A865-6BD6457A4275}">
    <text>1 DS Dépt HRM OK</text>
  </threadedComment>
  <threadedComment ref="H160" dT="2024-10-02T06:54:13.95" personId="{C20833D7-5DE2-4E82-B429-63A06E6D1EA0}" id="{1B468D54-4072-402D-B420-28697251EC8E}">
    <text>2.00 à 13:30 HRM OK</text>
  </threadedComment>
  <threadedComment ref="J160" dT="2024-10-01T11:12:20.56" personId="{1D4E5FD9-AD70-4D51-9D0D-3307C388B641}" id="{91F7D975-FED3-4B91-928F-AA849C74578F}">
    <text>3,00 HRM OK à 12:30</text>
  </threadedComment>
  <threadedComment ref="O160" dT="2024-10-09T09:48:48.74" personId="{1D4E5FD9-AD70-4D51-9D0D-3307C388B641}" id="{82006170-158C-49F3-A5B4-935A01B250EA}">
    <text>HRM OK</text>
  </threadedComment>
  <threadedComment ref="P160" dT="2024-10-10T06:01:53.06" personId="{C20833D7-5DE2-4E82-B429-63A06E6D1EA0}" id="{71108279-72BC-434D-9F54-39D66B771603}">
    <text>0.50 Réc à 15:00 HRM OK</text>
  </threadedComment>
  <threadedComment ref="Q160" dT="2024-10-11T06:06:52.82" personId="{C20833D7-5DE2-4E82-B429-63A06E6D1EA0}" id="{9C4EDC2E-FF77-40FA-B60F-C7EB4167C50E}">
    <text>1.00 Réc à 14:30 HRM OK</text>
  </threadedComment>
  <threadedComment ref="X160" dT="2024-10-18T06:27:07.83" personId="{C20833D7-5DE2-4E82-B429-63A06E6D1EA0}" id="{648AAD4E-8EAA-4A36-8611-1880FA0DC368}">
    <text>3.00 Réc à 12:30 HRM Ok</text>
  </threadedComment>
  <threadedComment ref="AC160" dT="2024-10-24T06:38:07.31" personId="{C20833D7-5DE2-4E82-B429-63A06E6D1EA0}" id="{0D314064-337B-4127-BBA0-32ABD67A904B}">
    <text>2.00 Réc HRM OK</text>
  </threadedComment>
  <threadedComment ref="AJ160" dT="2024-10-30T07:15:49.22" personId="{C20833D7-5DE2-4E82-B429-63A06E6D1EA0}" id="{6DC38663-6570-4E15-80F0-D0725779A292}">
    <text>3.00 Réc à 12:30 HRM OK</text>
  </threadedComment>
  <threadedComment ref="G161" dT="2024-09-30T06:19:20.18" personId="{C20833D7-5DE2-4E82-B429-63A06E6D1EA0}" id="{BE833A82-347D-4C99-AD31-55F074689535}">
    <text>1 JC HRM OK</text>
  </threadedComment>
  <threadedComment ref="I161" dT="2024-10-03T06:30:18.78" personId="{C20833D7-5DE2-4E82-B429-63A06E6D1EA0}" id="{B0E2B661-6DD2-4F96-9CA3-6C37D3B6A9DB}">
    <text>1 JC HRM NOK</text>
  </threadedComment>
  <threadedComment ref="M161" dT="2024-10-07T07:42:02.92" personId="{1D4E5FD9-AD70-4D51-9D0D-3307C388B641}" id="{68DD60D8-F6C6-4E90-A61E-0B142686B2D8}">
    <text>2 JC HRM OK</text>
  </threadedComment>
  <threadedComment ref="U161" dT="2024-10-15T06:27:07.54" personId="{1D4E5FD9-AD70-4D51-9D0D-3307C388B641}" id="{779F02BF-11FE-49B4-B044-96D5E8E5BFDC}">
    <text>HRM OK</text>
  </threadedComment>
  <threadedComment ref="AB161" dT="2024-10-22T06:05:00.27" personId="{C20833D7-5DE2-4E82-B429-63A06E6D1EA0}" id="{35A198D5-6B7C-4798-9A40-768AADBF8C8F}">
    <text>1 JC HRM OK</text>
  </threadedComment>
  <threadedComment ref="AD161" dT="2024-10-24T06:37:00.54" personId="{C20833D7-5DE2-4E82-B429-63A06E6D1EA0}" id="{7A61534F-75AA-4DE7-BC72-32C90614D176}">
    <text>2 JC HRM OK</text>
  </threadedComment>
  <threadedComment ref="AC162" dT="2024-10-24T06:36:46.66" personId="{C20833D7-5DE2-4E82-B429-63A06E6D1EA0}" id="{037D4502-179A-4AA0-92B2-EAD391535049}">
    <text>1.00 Réc à 15:00 HRM OK</text>
  </threadedComment>
  <threadedComment ref="M165" dT="2024-10-02T11:28:56.13" personId="{1D4E5FD9-AD70-4D51-9D0D-3307C388B641}" id="{8B20BE92-73F5-4AD5-B8FB-CE8CEAE080FC}">
    <text>REPRISE EN FORCE</text>
  </threadedComment>
  <threadedComment ref="O165" dT="2024-10-09T06:06:15.36" personId="{C20833D7-5DE2-4E82-B429-63A06E6D1EA0}" id="{5F6E5B0A-4F56-4D30-8FCA-065D895684D5}">
    <text>1 Ds Dépt HRM OK</text>
  </threadedComment>
  <threadedComment ref="T165" dT="2024-10-09T10:30:48.70" personId="{1D4E5FD9-AD70-4D51-9D0D-3307C388B641}" id="{33F91661-BA73-4E2A-8F8E-FB483B7B6026}">
    <text>AMT à ….. (à suivre)</text>
  </threadedComment>
  <threadedComment ref="V165" dT="2024-10-16T07:01:37.39" personId="{C20833D7-5DE2-4E82-B429-63A06E6D1EA0}" id="{7B305B86-2D14-4182-B921-58435AABC1CF}">
    <text>1 JC HRM OK</text>
  </threadedComment>
  <threadedComment ref="X165" dT="2024-10-16T09:42:16.20" personId="{1D4E5FD9-AD70-4D51-9D0D-3307C388B641}" id="{A2EC058A-B4FD-402C-81B5-93CDD31C3812}">
    <text>3 DS Dept HRM OK</text>
  </threadedComment>
  <threadedComment ref="AB165" dT="2024-10-16T09:43:25.52" personId="{1D4E5FD9-AD70-4D51-9D0D-3307C388B641}" id="{308BB4F7-4E77-4E9B-8FA2-53F716A6E873}">
    <text>4 J HRM OK</text>
  </threadedComment>
  <threadedComment ref="G167" dT="2024-10-01T05:41:58.37" personId="{C20833D7-5DE2-4E82-B429-63A06E6D1EA0}" id="{180DC701-E902-4417-B850-E264993D1CAF}">
    <text>Congé ?? HRM NOK</text>
  </threadedComment>
  <threadedComment ref="H167" dT="2024-10-02T06:49:42.30" personId="{C20833D7-5DE2-4E82-B429-63A06E6D1EA0}" id="{590C53F3-CD1C-4AA4-BEAD-55212D915636}">
    <text>5.00 Réc à 07:00 HRM OK</text>
  </threadedComment>
  <threadedComment ref="Q167" dT="2024-10-11T06:29:53.49" personId="{C20833D7-5DE2-4E82-B429-63A06E6D1EA0}" id="{021E1BA6-7CF2-4EFB-A621-BB527CF03E51}">
    <text>Congé??? HRM NOK</text>
  </threadedComment>
  <threadedComment ref="W167" dT="2024-10-17T05:59:26.74" personId="{C20833D7-5DE2-4E82-B429-63A06E6D1EA0}" id="{C8920E44-3848-47CA-A1B7-53EFBA3310CC}">
    <text>HRM NOK</text>
  </threadedComment>
  <threadedComment ref="AA167" dT="2024-10-21T06:12:55.05" personId="{C20833D7-5DE2-4E82-B429-63A06E6D1EA0}" id="{5B22261B-1378-48E6-827D-EA35A9520B30}">
    <text>1 JC HRM NOK</text>
  </threadedComment>
  <threadedComment ref="AB167" dT="2024-08-26T09:59:01.69" personId="{C20833D7-5DE2-4E82-B429-63A06E6D1EA0}" id="{526907B5-CAE9-49FB-9FFF-D97AA0933D04}">
    <text>FM GTS241</text>
  </threadedComment>
  <threadedComment ref="AJ167" dT="2024-10-04T09:46:31.21" personId="{1D4E5FD9-AD70-4D51-9D0D-3307C388B641}" id="{C28111A5-AD5F-4FE0-804C-B584557FAC68}">
    <text>AMT 07:45</text>
  </threadedComment>
  <threadedComment ref="AK167" dT="2024-10-31T07:56:48.32" personId="{C20833D7-5DE2-4E82-B429-63A06E6D1EA0}" id="{076A36F0-876F-4313-BF75-94CD2DD8910D}">
    <text>HRM NOK</text>
  </threadedComment>
  <threadedComment ref="O168" dT="2024-10-17T05:58:30.21" personId="{C20833D7-5DE2-4E82-B429-63A06E6D1EA0}" id="{9AF7F90B-5C84-4069-B524-D044D38BBE49}">
    <text>3.10 Réc HRM OK</text>
  </threadedComment>
  <threadedComment ref="P168" dT="2024-10-10T10:36:23.96" personId="{C20833D7-5DE2-4E82-B429-63A06E6D1EA0}" id="{D0CFAE9E-F1DD-49F5-B9D4-B0F1F15E067D}">
    <text>Congé HRM ???</text>
  </threadedComment>
  <threadedComment ref="H169" dT="2024-10-02T06:51:18.09" personId="{C20833D7-5DE2-4E82-B429-63A06E6D1EA0}" id="{E32629CC-4AAF-4ED7-B760-F8D3A65F114C}">
    <text>VS HRM NOK
DOC NOK</text>
  </threadedComment>
  <threadedComment ref="H169" dT="2024-10-02T12:12:31.93" personId="{1D4E5FD9-AD70-4D51-9D0D-3307C388B641}" id="{649216FD-4042-459D-9A92-DF6E606C29B5}" parentId="{E32629CC-4AAF-4ED7-B760-F8D3A65F114C}">
    <text>HRM OK</text>
  </threadedComment>
  <threadedComment ref="AC169" dT="2024-10-14T10:31:00.11" personId="{1D4E5FD9-AD70-4D51-9D0D-3307C388B641}" id="{5448022F-F6E3-474D-95C0-EFA6A90949DC}">
    <text>3 DS Dept HRM OK</text>
  </threadedComment>
  <threadedComment ref="AH169" dT="2024-10-14T10:31:11.55" personId="{1D4E5FD9-AD70-4D51-9D0D-3307C388B641}" id="{AD5508BA-7740-4C53-A0C0-58A167B0CB1B}">
    <text>HRM OK</text>
  </threadedComment>
  <threadedComment ref="M170" dT="2024-10-08T06:22:28.69" personId="{C20833D7-5DE2-4E82-B429-63A06E6D1EA0}" id="{6C050B90-74C4-47C4-9DF5-7F2A3429CDFE}">
    <text>HRM OK
DOC NOK</text>
  </threadedComment>
  <threadedComment ref="M170" dT="2024-10-08T12:36:30.96" personId="{1D4E5FD9-AD70-4D51-9D0D-3307C388B641}" id="{FDB621C2-7AA1-4A15-9AEF-7F85E238E630}" parentId="{6C050B90-74C4-47C4-9DF5-7F2A3429CDFE}">
    <text>HRM OK</text>
  </threadedComment>
  <threadedComment ref="T170" dT="2024-10-14T10:30:15.06" personId="{1D4E5FD9-AD70-4D51-9D0D-3307C388B641}" id="{A5FE4795-84A2-45A9-9633-D8EBD5BBBB5D}">
    <text>3,50 HRM OK à 13:00</text>
  </threadedComment>
  <threadedComment ref="AB170" dT="2024-10-22T10:39:01.57" personId="{C20833D7-5DE2-4E82-B429-63A06E6D1EA0}" id="{AE3A9F57-F275-4D1F-A594-C643F1041C80}">
    <text>VS HRM NOK
DOC OK</text>
  </threadedComment>
  <threadedComment ref="V171" dT="2024-10-15T10:36:57.12" personId="{1D4E5FD9-AD70-4D51-9D0D-3307C388B641}" id="{10046D1C-648C-4856-9806-9CFEE2887CA4}">
    <text>HRM OK</text>
  </threadedComment>
  <threadedComment ref="AE171" dT="2024-10-25T06:47:42.88" personId="{C20833D7-5DE2-4E82-B429-63A06E6D1EA0}" id="{0657E9EF-BBAE-44D4-ABD0-F15F726DA1CF}">
    <text>1 FDC HRM OK</text>
  </threadedComment>
  <threadedComment ref="U172" dT="2024-10-15T10:37:11.33" personId="{1D4E5FD9-AD70-4D51-9D0D-3307C388B641}" id="{2DFF48CA-5020-4805-AF18-DBBF0ED04453}">
    <text>3,00 HRM OK à 12:30</text>
  </threadedComment>
  <threadedComment ref="W172" dT="2024-07-29T09:54:12.27" personId="{1D4E5FD9-AD70-4D51-9D0D-3307C388B641}" id="{67001C18-D30D-48A3-9B07-C329AA264428}">
    <text>AMT à suivre</text>
  </threadedComment>
  <threadedComment ref="W172" dT="2024-09-10T07:59:53.46" personId="{C20833D7-5DE2-4E82-B429-63A06E6D1EA0}" id="{A2601E56-E192-437F-BD92-EADDD285DB4A}" parentId="{67001C18-D30D-48A3-9B07-C329AA264428}">
    <text>???</text>
  </threadedComment>
  <threadedComment ref="AH172" dT="2024-10-28T11:34:04.76" personId="{1D4E5FD9-AD70-4D51-9D0D-3307C388B641}" id="{8D8A7D6F-AEEC-4BDA-B241-1F0A325BE60B}">
    <text>HRM OK</text>
  </threadedComment>
  <threadedComment ref="V173" dT="2024-10-15T07:54:57.09" personId="{1D4E5FD9-AD70-4D51-9D0D-3307C388B641}" id="{B6505499-5EC8-4367-B733-1558339E39C8}">
    <text>REPRISE EN FORCE</text>
  </threadedComment>
  <threadedComment ref="I175" dT="2024-10-03T05:58:09.61" personId="{C20833D7-5DE2-4E82-B429-63A06E6D1EA0}" id="{F7D51249-F198-4D2B-8243-CC3AC9D07EC5}">
    <text>1 FDC HRM OK</text>
  </threadedComment>
  <threadedComment ref="J175" dT="2024-10-04T06:56:18.75" personId="{C20833D7-5DE2-4E82-B429-63A06E6D1EA0}" id="{C0E2DCFE-5F3B-4F2A-BB57-590A533A75C7}">
    <text>4.50 Réc à 07:30 HRM OK</text>
  </threadedComment>
  <threadedComment ref="M175" dT="2024-10-07T07:47:32.43" personId="{1D4E5FD9-AD70-4D51-9D0D-3307C388B641}" id="{566601EB-0841-4573-9081-91808D6A2A6E}">
    <text>2 JC HRM OK</text>
  </threadedComment>
  <threadedComment ref="Q175" dT="2024-10-03T05:58:50.81" personId="{C20833D7-5DE2-4E82-B429-63A06E6D1EA0}" id="{CA25E766-CB94-4BCF-901A-A42DB59AE4C5}">
    <text>1 PVE HRM OK</text>
  </threadedComment>
  <threadedComment ref="AD175" dT="2024-10-24T08:13:18.45" personId="{C20833D7-5DE2-4E82-B429-63A06E6D1EA0}" id="{AD2439E4-FC8D-45F2-967B-C9E689A4EEA0}">
    <text>1 PVE HRM OK</text>
  </threadedComment>
  <threadedComment ref="AE175" dT="2024-10-03T05:58:50.81" personId="{C20833D7-5DE2-4E82-B429-63A06E6D1EA0}" id="{1F77A6FC-B4AA-4D49-AEBC-750998746CDF}">
    <text>1 PVE HRM OK</text>
  </threadedComment>
  <threadedComment ref="AH176" dT="2024-10-28T11:34:46.49" personId="{1D4E5FD9-AD70-4D51-9D0D-3307C388B641}" id="{C5C68AD6-C1B2-4226-812E-1D452EEAA62F}">
    <text>HRM OK</text>
  </threadedComment>
  <threadedComment ref="AA177" dT="2024-09-09T11:34:14.26" personId="{C20833D7-5DE2-4E82-B429-63A06E6D1EA0}" id="{203AA13A-509C-4DA5-9D84-545BB0A536DE}">
    <text>9 FDC HRM OK</text>
  </threadedComment>
  <threadedComment ref="T179" dT="2024-09-30T10:24:45.27" personId="{1D4E5FD9-AD70-4D51-9D0D-3307C388B641}" id="{56DD4D0F-30D5-4E5D-997B-13C57A04AFEB}">
    <text>REPRISE EN FORCE</text>
  </threadedComment>
  <threadedComment ref="W179" dT="2024-09-10T07:59:46.27" personId="{C20833D7-5DE2-4E82-B429-63A06E6D1EA0}" id="{A24CEF79-3369-4C41-A9E8-594C933522E7}">
    <text xml:space="preserve">AMT à 08:00 </text>
  </threadedComment>
  <threadedComment ref="AE179" dT="2024-10-25T06:47:42.88" personId="{C20833D7-5DE2-4E82-B429-63A06E6D1EA0}" id="{674720F4-DA26-42ED-AD22-EF5E96A683F2}">
    <text>1 FDC HRM OK</text>
  </threadedComment>
  <threadedComment ref="AI180" dT="2024-10-29T12:41:37.90" personId="{1D4E5FD9-AD70-4D51-9D0D-3307C388B641}" id="{D1A0646A-A999-459B-8B7B-88F2F828B2F8}">
    <text>2,40 HRM OK à 13:36</text>
  </threadedComment>
  <threadedComment ref="AA181" dT="2024-10-21T06:15:17.59" personId="{C20833D7-5DE2-4E82-B429-63A06E6D1EA0}" id="{6ED2EF56-BA7D-43A9-B86D-1D0B5C19AF4C}">
    <text>1 JC HRM NOK</text>
  </threadedComment>
  <threadedComment ref="AA181" dT="2024-10-28T11:36:45.78" personId="{1D4E5FD9-AD70-4D51-9D0D-3307C388B641}" id="{E9F9A6E9-E9FC-4951-81D7-BB6BC7D2C401}" parentId="{6ED2EF56-BA7D-43A9-B86D-1D0B5C19AF4C}">
    <text>HRM OK</text>
  </threadedComment>
  <threadedComment ref="AH181" dT="2024-10-29T12:43:57.06" personId="{1D4E5FD9-AD70-4D51-9D0D-3307C388B641}" id="{23EC8CF8-A2F8-4B29-AA61-8021B3066B4F}">
    <text>4 JC HRM OK</text>
  </threadedComment>
  <threadedComment ref="I182" dT="2024-10-03T11:24:47.02" personId="{1D4E5FD9-AD70-4D51-9D0D-3307C388B641}" id="{C3249A2B-BCB1-4515-8C0B-467A280FC180}">
    <text>2,50 HRM OK à 13:00</text>
  </threadedComment>
  <threadedComment ref="U182" dT="2024-10-16T12:04:14.52" personId="{1D4E5FD9-AD70-4D51-9D0D-3307C388B641}" id="{E93D44FA-2BB3-44C5-8FA6-CEC7DEBD6CFB}">
    <text>1,00 HRM OK à 14:30</text>
  </threadedComment>
  <threadedComment ref="V182" dT="2024-10-16T12:03:49.84" personId="{1D4E5FD9-AD70-4D51-9D0D-3307C388B641}" id="{B3835981-5B91-43F0-9591-3B375424BE09}">
    <text>2,50 HRM OK à 13:00</text>
  </threadedComment>
  <threadedComment ref="AE182" dT="2024-10-25T11:06:03.15" personId="{C20833D7-5DE2-4E82-B429-63A06E6D1EA0}" id="{BBECECDF-B0AA-4A25-BD3E-2730EDB68153}">
    <text>2.50 Réc àHRM OK</text>
  </threadedComment>
  <threadedComment ref="H183" dT="2024-09-19T13:54:12.72" personId="{1D4E5FD9-AD70-4D51-9D0D-3307C388B641}" id="{7D5C5F7B-8598-470D-852D-E5A853657A3E}">
    <text>Secouriste zone 2</text>
  </threadedComment>
  <threadedComment ref="I183" dT="2024-10-04T09:39:27.98" personId="{1D4E5FD9-AD70-4D51-9D0D-3307C388B641}" id="{C00A6188-8AD9-4278-92B2-195DF5D11916}">
    <text>VS jour HRM OK</text>
  </threadedComment>
  <threadedComment ref="M183" dT="2024-01-24T08:14:52.62" personId="{1D4E5FD9-AD70-4D51-9D0D-3307C388B641}" id="{AD51E737-42BB-4007-8D8A-12B5D094FBEF}">
    <text xml:space="preserve"> Fam DINGO SMD052</text>
  </threadedComment>
  <threadedComment ref="AE183" dT="2024-10-16T09:52:17.93" personId="{1D4E5FD9-AD70-4D51-9D0D-3307C388B641}" id="{D5CEB93F-2F69-43E1-A8A9-C1F96BDEF570}">
    <text>Secouriste Zone 2</text>
  </threadedComment>
  <threadedComment ref="AJ183" dT="2024-10-30T08:37:57.39" personId="{C20833D7-5DE2-4E82-B429-63A06E6D1EA0}" id="{826FEFB9-D26A-44EE-8BC3-91EC05387006}">
    <text>HRM OK</text>
  </threadedComment>
  <threadedComment ref="T184" dT="2024-10-14T10:32:03.09" personId="{1D4E5FD9-AD70-4D51-9D0D-3307C388B641}" id="{39C2075B-A8E9-44C7-BBF0-5E351B082575}">
    <text>3,00 HRM OK à 12:30</text>
  </threadedComment>
  <threadedComment ref="V184" dT="2024-10-16T12:04:57.74" personId="{1D4E5FD9-AD70-4D51-9D0D-3307C388B641}" id="{0F006777-F75C-42DF-A0FB-A751D09DF2DD}">
    <text>HRM OK</text>
  </threadedComment>
  <threadedComment ref="AC184" dT="2024-10-24T06:52:20.59" personId="{C20833D7-5DE2-4E82-B429-63A06E6D1EA0}" id="{2CD923B7-E780-4A2B-9ED9-24686CE24B43}">
    <text>1/2 TD HRM OK</text>
  </threadedComment>
  <threadedComment ref="H185" dT="2024-02-21T09:50:26.10" personId="{1D4E5FD9-AD70-4D51-9D0D-3307C388B641}" id="{CCE29EA3-ACD8-4A26-B8FC-9B7E1954BA6E}">
    <text>CFmn Log de Tournai GTS903</text>
  </threadedComment>
  <threadedComment ref="T185" dT="2024-02-21T09:50:26.10" personId="{1D4E5FD9-AD70-4D51-9D0D-3307C388B641}" id="{A55D06A0-8663-4386-AE8D-E92DA6DB45BD}">
    <text xml:space="preserve">CFmn Log de Tournai GTS904  </text>
  </threadedComment>
  <threadedComment ref="G187" dT="2024-10-01T13:02:54.24" personId="{1D4E5FD9-AD70-4D51-9D0D-3307C388B641}" id="{C8444E28-04E3-4A65-A16E-0BD6091B06F4}">
    <text>3 J PVE HRM OK</text>
  </threadedComment>
  <threadedComment ref="J187" dT="2024-10-01T13:03:05.52" personId="{1D4E5FD9-AD70-4D51-9D0D-3307C388B641}" id="{F563A69F-3DD7-4261-B1C3-5280C4D2AEDF}">
    <text>HRM OK</text>
  </threadedComment>
  <threadedComment ref="T187" dT="2024-10-14T10:37:21.83" personId="{1D4E5FD9-AD70-4D51-9D0D-3307C388B641}" id="{A9A9E6E3-B5C4-4016-80CA-47C06C4FF7F0}">
    <text>HRM OK</text>
  </threadedComment>
  <threadedComment ref="V187" dT="2024-11-06T12:18:21.72" personId="{68E4EB75-2E06-4BF2-B8CC-A06705F02815}" id="{6BC33002-22DB-4B70-8FF0-D8E7716A283C}">
    <text>2 JC HRM OK</text>
  </threadedComment>
  <threadedComment ref="AA187" dT="2024-11-05T08:20:17.76" personId="{C20833D7-5DE2-4E82-B429-63A06E6D1EA0}" id="{D3428B17-078B-4C5C-AF9F-6E6AC62455EB}">
    <text>Certificat non valable Problème de date</text>
  </threadedComment>
  <threadedComment ref="H191" dT="2024-09-11T13:12:21.19" personId="{1D4E5FD9-AD70-4D51-9D0D-3307C388B641}" id="{FE0BD284-F558-47E6-87B7-371568B28591}">
    <text>AMT 08:00</text>
  </threadedComment>
  <threadedComment ref="X191" dT="2024-10-18T10:41:39.30" personId="{C20833D7-5DE2-4E82-B429-63A06E6D1EA0}" id="{028899FB-CFDD-45F0-8CF8-685A6F409AAD}">
    <text>7.60 Réc HRM OK</text>
  </threadedComment>
  <threadedComment ref="AC191" dT="2024-09-06T09:50:55.19" personId="{1D4E5FD9-AD70-4D51-9D0D-3307C388B641}" id="{46FD5E72-15DE-4EEC-9C2B-0989953ED0C5}">
    <text xml:space="preserve">Bfg Pyscoc &amp; PC à 10-12:00 et Burnout à 13-15:00 à la salle Bonaparte BM23 
(Note de Sv 055)
</text>
  </threadedComment>
  <threadedComment ref="G193" dT="2024-10-30T13:31:20.84" personId="{1D4E5FD9-AD70-4D51-9D0D-3307C388B641}" id="{5FF313CA-ECA4-42E7-9AB7-542FA45729BE}">
    <text>HRM OK</text>
  </threadedComment>
  <threadedComment ref="H195" dT="2024-10-02T06:45:23.32" personId="{C20833D7-5DE2-4E82-B429-63A06E6D1EA0}" id="{73FEBD60-8764-4741-B140-91E1CCFC730F}">
    <text>HRM OK</text>
  </threadedComment>
  <threadedComment ref="O195" dT="2024-10-09T06:42:54.18" personId="{C20833D7-5DE2-4E82-B429-63A06E6D1EA0}" id="{6E1AFF8A-0E32-4132-9B1F-8BD33387D4B3}">
    <text>HRM OK</text>
  </threadedComment>
  <threadedComment ref="U195" dT="2024-10-15T07:07:07.65" personId="{1D4E5FD9-AD70-4D51-9D0D-3307C388B641}" id="{FEB297A3-DB5C-4396-98E9-22F561818197}">
    <text>HRM OK</text>
  </threadedComment>
  <threadedComment ref="V195" dT="2024-10-16T09:45:16.88" personId="{1D4E5FD9-AD70-4D51-9D0D-3307C388B641}" id="{3D1A86C7-1474-448F-A7C1-93D1B50BB838}">
    <text>HRM OK</text>
  </threadedComment>
  <threadedComment ref="X195" dT="2024-10-16T09:45:37.58" personId="{1D4E5FD9-AD70-4D51-9D0D-3307C388B641}" id="{C368DA4E-A3AC-459A-B833-7EF2C6D3E6B2}">
    <text>HRM OK</text>
  </threadedComment>
  <threadedComment ref="AB195" dT="2024-10-22T11:16:54.41" personId="{C20833D7-5DE2-4E82-B429-63A06E6D1EA0}" id="{4E485955-7BB2-40D3-BC01-0576647AE37B}">
    <text>1 JC HRM OK</text>
  </threadedComment>
  <threadedComment ref="AJ195" dT="2024-10-30T12:49:09.42" personId="{1D4E5FD9-AD70-4D51-9D0D-3307C388B641}" id="{E6BC1702-6B94-49C1-925F-9A7CB6E549E3}">
    <text>HRM OK</text>
  </threadedComment>
  <threadedComment ref="AE196" dT="2024-10-25T11:08:49.42" personId="{C20833D7-5DE2-4E82-B429-63A06E6D1EA0}" id="{933986C5-C7DB-4BF6-BD60-707435848504}">
    <text>3.00 Réc à 12:30 HRM OK</text>
  </threadedComment>
  <threadedComment ref="V197" dT="2024-10-16T07:03:17.55" personId="{C20833D7-5DE2-4E82-B429-63A06E6D1EA0}" id="{A10F39DE-A0F8-4FB0-9E90-8FC53D4FFFB2}">
    <text>VS HRM OK
DOC NOK</text>
  </threadedComment>
  <threadedComment ref="AB197" dT="2024-10-22T06:36:10.18" personId="{C20833D7-5DE2-4E82-B429-63A06E6D1EA0}" id="{98A5262B-F684-4868-8EB1-D39D1D0E19A9}">
    <text>2 JC  HRM OK</text>
  </threadedComment>
  <threadedComment ref="O198" dT="2024-10-09T06:41:43.36" personId="{C20833D7-5DE2-4E82-B429-63A06E6D1EA0}" id="{F2C13DB2-FA49-4BCB-93BD-FCA8E8FE9EC2}">
    <text>0.50 Réc à 15:00 HRM OK</text>
  </threadedComment>
  <threadedComment ref="X198" dT="2024-10-18T10:42:15.48" personId="{C20833D7-5DE2-4E82-B429-63A06E6D1EA0}" id="{0288C6B8-92F5-4CAA-A06F-107421903D35}">
    <text>3.00 Réc HRM OK</text>
  </threadedComment>
  <threadedComment ref="H199" dT="2024-10-02T06:46:11.26" personId="{C20833D7-5DE2-4E82-B429-63A06E6D1EA0}" id="{FC338EF9-8EE3-41EE-9836-144B0A0EC72E}">
    <text>VS HRM OK
DOC OK</text>
  </threadedComment>
  <threadedComment ref="T199" dT="2024-10-14T06:09:47.98" personId="{C20833D7-5DE2-4E82-B429-63A06E6D1EA0}" id="{F2F79BEE-C03B-443B-8308-127141DA8E3A}">
    <text>7.60 Réc HRM OK</text>
  </threadedComment>
  <threadedComment ref="AC199" dT="2024-09-06T09:50:55.19" personId="{1D4E5FD9-AD70-4D51-9D0D-3307C388B641}" id="{3B0EEBA2-B38A-47DA-9021-67C7E85F5FC0}">
    <text xml:space="preserve">Bfg Pyscoc &amp; PC à 10-12:00 et Burnout à 13-15:00 à la salle Bonaparte BM23 
(Note de Sv 055)
</text>
  </threadedComment>
  <threadedComment ref="X204" dT="2024-10-18T06:22:21.44" personId="{C20833D7-5DE2-4E82-B429-63A06E6D1EA0}" id="{A4EA55EF-6A43-4099-867B-1A9CB2C972A8}">
    <text>2.00 Réc à 14:00 HRM OK</text>
  </threadedComment>
  <threadedComment ref="H205" dT="2024-10-02T06:23:20.85" personId="{C20833D7-5DE2-4E82-B429-63A06E6D1EA0}" id="{2B99E8C1-9830-4EA3-9347-15D2570F51A0}">
    <text>1 JC HRM OK</text>
  </threadedComment>
  <threadedComment ref="M205" dT="2024-10-02T06:23:30.95" personId="{C20833D7-5DE2-4E82-B429-63A06E6D1EA0}" id="{3B5385E1-2D77-4856-B990-C99B0D4CAD92}">
    <text>HRM OK</text>
  </threadedComment>
  <threadedComment ref="AB205" dT="2024-10-22T06:42:23.66" personId="{C20833D7-5DE2-4E82-B429-63A06E6D1EA0}" id="{D06B4EE0-AF7E-4EFF-B708-1CC23F0DC4E1}">
    <text>VS HRM OK
DOC OK</text>
  </threadedComment>
  <threadedComment ref="AB206" dT="2024-10-22T11:19:33.34" personId="{C20833D7-5DE2-4E82-B429-63A06E6D1EA0}" id="{FFA74458-C6B1-4839-87FB-B7C14220D261}">
    <text>2.00 Réc à 14:00 HRM OK</text>
  </threadedComment>
  <threadedComment ref="AH206" dT="2024-10-28T07:14:23.25" personId="{C20833D7-5DE2-4E82-B429-63A06E6D1EA0}" id="{A4BF9470-83BA-4F25-AC62-38E76DF04029}">
    <text>3.50 Réc à 12:00 HRM OK</text>
  </threadedComment>
  <threadedComment ref="AI206" dT="2024-10-29T07:03:58.70" personId="{C20833D7-5DE2-4E82-B429-63A06E6D1EA0}" id="{08DA5738-0D6D-43CB-B0BA-B7FE97DF0454}">
    <text>1/2 DS Normale HRM OK</text>
  </threadedComment>
  <threadedComment ref="H207" dT="2024-10-02T12:10:05.87" personId="{1D4E5FD9-AD70-4D51-9D0D-3307C388B641}" id="{45AC1BF3-C64C-472F-A83D-F7D53C9A2A76}">
    <text>HRM OK</text>
  </threadedComment>
  <threadedComment ref="M207" dT="2024-10-02T12:10:05.87" personId="{1D4E5FD9-AD70-4D51-9D0D-3307C388B641}" id="{6DBD20AE-D6FC-49A6-ABFB-35EF6D9D2D5B}">
    <text>HRM OK</text>
  </threadedComment>
  <threadedComment ref="O207" dT="2024-10-02T12:10:05.87" personId="{1D4E5FD9-AD70-4D51-9D0D-3307C388B641}" id="{FB8FF75C-ED90-437A-9426-BED5930F9233}">
    <text>HRM OK</text>
  </threadedComment>
  <threadedComment ref="Q207" dT="2024-10-02T06:26:11.02" personId="{C20833D7-5DE2-4E82-B429-63A06E6D1EA0}" id="{FA8E734C-F9D3-4939-8FF8-2EE40E57A28E}">
    <text>7.60 Réc HRM OK</text>
  </threadedComment>
  <threadedComment ref="AC207" dT="2024-10-02T12:10:05.87" personId="{1D4E5FD9-AD70-4D51-9D0D-3307C388B641}" id="{E1937B8C-B5AE-4D9A-A387-0E9D56068E42}">
    <text>HRM OK</text>
  </threadedComment>
  <threadedComment ref="AE207" dT="2024-10-02T06:26:11.02" personId="{C20833D7-5DE2-4E82-B429-63A06E6D1EA0}" id="{326F8E6D-568E-4E45-9C3C-BC79371B8CB2}">
    <text>7.60 Réc HRM OK</text>
  </threadedComment>
  <threadedComment ref="AJ207" dT="2024-10-02T12:10:05.87" personId="{1D4E5FD9-AD70-4D51-9D0D-3307C388B641}" id="{12042C6B-A2AA-4D42-BE3A-5D9E91320EAE}">
    <text>HRM OK</text>
  </threadedComment>
  <threadedComment ref="W208" dT="2024-10-17T09:22:25.00" personId="{C20833D7-5DE2-4E82-B429-63A06E6D1EA0}" id="{817A0C58-5A76-4302-AC66-253DB6F068C5}">
    <text>2.50 Réc à 13:00 HRM OK</text>
  </threadedComment>
  <threadedComment ref="H209" dT="2024-10-02T06:24:42.08" personId="{C20833D7-5DE2-4E82-B429-63A06E6D1EA0}" id="{A93798F4-9E2D-484D-80B6-9678448AC0EE}">
    <text>HRM OK</text>
  </threadedComment>
  <threadedComment ref="M209" dT="2024-10-02T06:24:42.08" personId="{C20833D7-5DE2-4E82-B429-63A06E6D1EA0}" id="{DDC48D64-2393-4B0F-94AA-9062C0D3B8F1}">
    <text>HRM OK</text>
  </threadedComment>
  <threadedComment ref="O209" dT="2024-10-02T06:24:42.08" personId="{C20833D7-5DE2-4E82-B429-63A06E6D1EA0}" id="{14F14025-8AF5-4231-B7ED-5E68CFB11F0A}">
    <text>HRM OK</text>
  </threadedComment>
  <threadedComment ref="V209" dT="2024-10-16T07:06:01.39" personId="{C20833D7-5DE2-4E82-B429-63A06E6D1EA0}" id="{F0117893-8A97-413A-82E2-98106C9F40AE}">
    <text>HRM OK</text>
  </threadedComment>
  <threadedComment ref="X209" dT="2024-10-16T07:06:01.39" personId="{C20833D7-5DE2-4E82-B429-63A06E6D1EA0}" id="{0E63B76A-A6E1-455F-A6F8-D69A7080717E}">
    <text>HRM OK</text>
  </threadedComment>
  <threadedComment ref="AA209" dT="2024-10-21T06:19:32.90" personId="{C20833D7-5DE2-4E82-B429-63A06E6D1EA0}" id="{D72CFB84-A380-4980-A370-BC2EEE3CC857}">
    <text>9 JC HRM OK</text>
  </threadedComment>
  <threadedComment ref="N210" dT="2024-10-08T12:26:50.11" personId="{1D4E5FD9-AD70-4D51-9D0D-3307C388B641}" id="{2417DA82-C709-4F2F-9BC6-782ABFD3C6D6}">
    <text>1,00 HRM OK à 15:30</text>
  </threadedComment>
  <threadedComment ref="G211" dT="2024-10-01T06:30:35.03" personId="{C20833D7-5DE2-4E82-B429-63A06E6D1EA0}" id="{3B0581F5-DE47-4760-B5B8-EA43B10E6ABD}">
    <text>HRM NOK</text>
  </threadedComment>
  <threadedComment ref="M211" dT="2024-09-18T06:59:03.29" personId="{1D4E5FD9-AD70-4D51-9D0D-3307C388B641}" id="{A5DDFD40-8F15-4159-9E68-5112AB8057B6}">
    <text>HRM OK</text>
  </threadedComment>
  <threadedComment ref="Q211" dT="2024-09-18T06:59:03.29" personId="{1D4E5FD9-AD70-4D51-9D0D-3307C388B641}" id="{4675263C-5359-42F4-98BB-91C6756DDA48}">
    <text>HRM OK</text>
  </threadedComment>
  <threadedComment ref="T211" dT="2024-09-18T06:59:03.29" personId="{1D4E5FD9-AD70-4D51-9D0D-3307C388B641}" id="{3A1E98D5-98C1-49D7-96FA-F51B0CF603C9}">
    <text>HRM OK</text>
  </threadedComment>
  <threadedComment ref="X211" dT="2024-10-17T11:46:27.74" personId="{1D4E5FD9-AD70-4D51-9D0D-3307C388B641}" id="{DB67F7D6-0E80-4071-87C6-EC04166171C8}">
    <text>HRM OK</text>
  </threadedComment>
  <threadedComment ref="AA211" dT="2024-10-17T11:46:27.74" personId="{1D4E5FD9-AD70-4D51-9D0D-3307C388B641}" id="{76AC0E56-0636-4A0D-A21C-64A637C6FC96}">
    <text>HRM OK</text>
  </threadedComment>
  <threadedComment ref="AB211" dT="2024-10-17T11:46:27.74" personId="{1D4E5FD9-AD70-4D51-9D0D-3307C388B641}" id="{9EC4763B-7578-4ACA-8A2C-535BA6875542}">
    <text>HRM OK</text>
  </threadedComment>
  <threadedComment ref="AH211" dT="2024-10-17T11:46:27.74" personId="{1D4E5FD9-AD70-4D51-9D0D-3307C388B641}" id="{0B6260F1-0D7B-4D62-B714-394A2CF949C8}">
    <text>HRM OK</text>
  </threadedComment>
  <threadedComment ref="P212" dT="2024-10-10T11:34:14.31" personId="{C20833D7-5DE2-4E82-B429-63A06E6D1EA0}" id="{A706F912-95B6-443E-9624-4BF69961A1FB}">
    <text>2.50 Réc HRM OK</text>
  </threadedComment>
  <threadedComment ref="W212" dT="2024-10-17T11:37:47.99" personId="{1D4E5FD9-AD70-4D51-9D0D-3307C388B641}" id="{D8AA19D7-B40A-486C-87B3-07BA4CE51BFA}">
    <text>2,50 HRM OK à 13:00</text>
  </threadedComment>
  <threadedComment ref="AE212" dT="2024-10-25T11:31:13.74" personId="{C20833D7-5DE2-4E82-B429-63A06E6D1EA0}" id="{AE20A62B-1A13-4D79-9480-1B1CA1BEB350}">
    <text>3.00 Réc HRM Ok</text>
  </threadedComment>
  <threadedComment ref="G213" dT="2024-10-01T06:32:49.42" personId="{C20833D7-5DE2-4E82-B429-63A06E6D1EA0}" id="{BB97AB84-1EC2-4E94-BEB0-DE29E1BAEF54}">
    <text>FRM Technifutur</text>
  </threadedComment>
  <threadedComment ref="H213" dT="2024-10-02T06:29:22.27" personId="{C20833D7-5DE2-4E82-B429-63A06E6D1EA0}" id="{9F0B9ABA-56BA-44A2-BAA2-85EC64F09B0F}">
    <text>HRM OK</text>
  </threadedComment>
  <threadedComment ref="P213" dT="2024-10-10T06:46:24.50" personId="{C20833D7-5DE2-4E82-B429-63A06E6D1EA0}" id="{A0A764DD-976B-4550-AA76-FEBDFC2269B1}">
    <text>HRM OK</text>
  </threadedComment>
  <threadedComment ref="X213" dT="2024-10-18T06:20:05.80" personId="{C20833D7-5DE2-4E82-B429-63A06E6D1EA0}" id="{BB4C52B6-EE74-447E-A705-92930B0ABB0F}">
    <text>HRM OK</text>
  </threadedComment>
  <threadedComment ref="AA213" dT="2024-10-21T06:21:41.62" personId="{C20833D7-5DE2-4E82-B429-63A06E6D1EA0}" id="{33C04E4E-2130-4D86-88AA-493ACDE70BA5}">
    <text>HRM OK</text>
  </threadedComment>
  <threadedComment ref="AE213" dT="2024-10-21T06:21:41.62" personId="{C20833D7-5DE2-4E82-B429-63A06E6D1EA0}" id="{B328AE4B-5F9F-4414-B69E-A8B53912B2CE}">
    <text>HRM OK</text>
  </threadedComment>
  <threadedComment ref="AH213" dT="2024-10-28T08:48:31.70" personId="{C20833D7-5DE2-4E82-B429-63A06E6D1EA0}" id="{61B13280-5DBC-4A94-8F25-A12D6F7983AA}">
    <text>3 Jrs Motif Imper FAM</text>
  </threadedComment>
  <threadedComment ref="AK213" dT="2024-10-21T06:22:28.78" personId="{C20833D7-5DE2-4E82-B429-63A06E6D1EA0}" id="{39DDACB0-FD00-4D28-8A82-10450C5EDAFA}">
    <text>7.60 Réc HRM OK</text>
  </threadedComment>
  <threadedComment ref="M215" dT="2024-10-02T10:04:11.75" personId="{1D4E5FD9-AD70-4D51-9D0D-3307C388B641}" id="{CEA649F6-DAAC-4702-9CF1-AC06EC6815E5}">
    <text>Visite à Canjuers (France)</text>
  </threadedComment>
  <threadedComment ref="T215" dT="2024-03-04T09:54:58.21" personId="{1D4E5FD9-AD70-4D51-9D0D-3307C388B641}" id="{0B603EBD-A928-4217-B555-F710303CD6A3}">
    <text>Fmn Cu CaMo à Bourges (FRANCE)</text>
  </threadedComment>
  <threadedComment ref="Q216" dT="2024-10-11T11:35:17.90" personId="{C20833D7-5DE2-4E82-B429-63A06E6D1EA0}" id="{4D3025A7-C8C5-41C0-929E-3762AF1B2550}">
    <text>2.00 Réc HRM OK</text>
  </threadedComment>
  <threadedComment ref="H217" dT="2024-10-02T06:39:06.20" personId="{C20833D7-5DE2-4E82-B429-63A06E6D1EA0}" id="{C220EB94-FD84-4ADF-8F53-97DBA51B433A}">
    <text>1 PVE HRM OK</text>
  </threadedComment>
  <threadedComment ref="O217" dT="2024-10-08T12:28:53.42" personId="{1D4E5FD9-AD70-4D51-9D0D-3307C388B641}" id="{CD344BB7-4EB5-4B4B-BC0E-C9AE6008E9E5}">
    <text>HRM OK</text>
  </threadedComment>
  <threadedComment ref="Q217" dT="2024-10-08T12:29:35.69" personId="{1D4E5FD9-AD70-4D51-9D0D-3307C388B641}" id="{2F0A8EC6-D5A9-4D92-AEAE-32FF39D7CFF6}">
    <text>HRM OK</text>
  </threadedComment>
  <threadedComment ref="T217" dT="2024-10-14T06:25:11.67" personId="{C20833D7-5DE2-4E82-B429-63A06E6D1EA0}" id="{175C1BDE-B79D-4110-90B0-FE49F24A6FAD}">
    <text>1 JC HRM OK</text>
  </threadedComment>
  <threadedComment ref="V217" dT="2024-10-08T12:28:53.42" personId="{1D4E5FD9-AD70-4D51-9D0D-3307C388B641}" id="{D7DAA038-2E40-4A46-AD59-B4529FF4EF6B}">
    <text>HRM OK</text>
  </threadedComment>
  <threadedComment ref="X217" dT="2024-10-18T06:19:32.71" personId="{C20833D7-5DE2-4E82-B429-63A06E6D1EA0}" id="{9E184E89-1A59-45B6-875C-FCF7A94C0E53}">
    <text>1 FDC HRM OK</text>
  </threadedComment>
  <threadedComment ref="AC217" dT="2024-10-08T12:28:53.42" personId="{1D4E5FD9-AD70-4D51-9D0D-3307C388B641}" id="{10B9AAB7-CFE0-4CEC-A544-35BAE4971AE4}">
    <text>HRM OK</text>
  </threadedComment>
  <threadedComment ref="AE217" dT="2024-10-21T06:21:41.62" personId="{C20833D7-5DE2-4E82-B429-63A06E6D1EA0}" id="{416DEBB6-A561-4083-BF5D-5D4676F9F05D}">
    <text>HRM OK</text>
  </threadedComment>
  <threadedComment ref="AK217" dT="2024-09-18T07:51:14.98" personId="{1D4E5FD9-AD70-4D51-9D0D-3307C388B641}" id="{7BEA160D-4834-4D9B-BDB3-B02E7381DF7A}">
    <text>1 JC HRM OK</text>
  </threadedComment>
  <threadedComment ref="J218" dT="2024-10-04T07:01:32.68" personId="{C20833D7-5DE2-4E82-B429-63A06E6D1EA0}" id="{F91D63E8-F94D-4D9D-B089-5FA70B7469E6}">
    <text>2.50 Réc à 13:00 HRM OK</text>
  </threadedComment>
  <threadedComment ref="N218" dT="2024-09-18T07:50:48.87" personId="{1D4E5FD9-AD70-4D51-9D0D-3307C388B641}" id="{DD9AF7FF-FFA9-4C64-93DD-801B09ED8C3B}">
    <text>VS  à 14:30</text>
  </threadedComment>
  <threadedComment ref="U218" dT="2024-10-15T07:04:42.89" personId="{1D4E5FD9-AD70-4D51-9D0D-3307C388B641}" id="{C0B26905-84CE-492C-8707-B20B55BD189B}">
    <text>VS Dept 14:00</text>
  </threadedComment>
  <threadedComment ref="J219" dT="2024-10-04T06:59:32.10" personId="{C20833D7-5DE2-4E82-B429-63A06E6D1EA0}" id="{38B03A78-A018-44B6-AF46-90243DB7FDDC}">
    <text>1.50 Réc à 07:00 HRM OK</text>
  </threadedComment>
  <threadedComment ref="AE219" dT="2024-10-30T12:37:42.29" personId="{1D4E5FD9-AD70-4D51-9D0D-3307C388B641}" id="{797472FE-726F-45DF-9D17-B5DD78AD757F}">
    <text>DS HRM + DOC NOK</text>
  </threadedComment>
  <threadedComment ref="AH219" dT="2024-10-25T09:04:35.23" personId="{C20833D7-5DE2-4E82-B429-63A06E6D1EA0}" id="{9510F932-531E-4034-89E4-06B9F5B72653}">
    <text>Fm Cariste  CC R&amp;a</text>
  </threadedComment>
  <threadedComment ref="AI219" dT="2024-10-25T09:04:35.23" personId="{C20833D7-5DE2-4E82-B429-63A06E6D1EA0}" id="{558D66A7-F9B2-4CE7-ABAD-0695B6FE6191}">
    <text>Fm Cariste  CC R&amp;a</text>
  </threadedComment>
  <threadedComment ref="AJ219" dT="2024-10-25T09:04:35.23" personId="{C20833D7-5DE2-4E82-B429-63A06E6D1EA0}" id="{F38A732A-2982-4432-9477-8195D8BC670A}">
    <text>Fm Cariste  CC R&amp;a</text>
  </threadedComment>
  <threadedComment ref="AD220" dT="2024-10-25T06:56:15.32" personId="{C20833D7-5DE2-4E82-B429-63A06E6D1EA0}" id="{36EF3FF2-2FDC-46C8-A272-C01B567A3910}">
    <text>1.50 Réc HRM OK</text>
  </threadedComment>
  <threadedComment ref="AK221" dT="2024-10-31T08:01:07.25" personId="{C20833D7-5DE2-4E82-B429-63A06E6D1EA0}" id="{9C415BD9-8AAC-413B-8B84-18CCEA460ABE}">
    <text>1 DS Dépt HRM OK</text>
  </threadedComment>
  <threadedComment ref="Q222" dT="2024-10-11T11:34:10.84" personId="{C20833D7-5DE2-4E82-B429-63A06E6D1EA0}" id="{E86DA548-951C-4E71-B03D-85382E9F1E0D}">
    <text>3.00 Réc HRM OK</text>
  </threadedComment>
  <threadedComment ref="AD222" dT="2024-10-24T08:09:07.32" personId="{C20833D7-5DE2-4E82-B429-63A06E6D1EA0}" id="{3FF999B0-613B-437D-9108-D0AC149DAD70}">
    <text>1/2 DS Dépt HRM OK</text>
  </threadedComment>
  <threadedComment ref="AH223" dT="2024-10-07T07:56:26.87" personId="{1D4E5FD9-AD70-4D51-9D0D-3307C388B641}" id="{AD38D216-5B6A-4D17-B5A4-B0BB57E71BBE}">
    <text>4 JC HRM OK</text>
  </threadedComment>
  <threadedComment ref="M224" dT="2024-10-07T07:51:15.44" personId="{1D4E5FD9-AD70-4D51-9D0D-3307C388B641}" id="{9CFA2A33-0466-4199-B469-1FC05BB75CA1}">
    <text>0,75 HRM OK à 14:45</text>
  </threadedComment>
  <threadedComment ref="N224" dT="2024-10-07T07:51:15.44" personId="{1D4E5FD9-AD70-4D51-9D0D-3307C388B641}" id="{202166EE-6436-4975-95AE-1F36EB55DADE}">
    <text>0,75 HRM OK à 14:45</text>
  </threadedComment>
  <threadedComment ref="U224" dT="2024-10-15T07:02:23.53" personId="{1D4E5FD9-AD70-4D51-9D0D-3307C388B641}" id="{AB35E9D4-1FC9-42E0-975C-CB29D7BFDEF4}">
    <text xml:space="preserve">3,00 HRM OK à 11:15 à 14:15 </text>
  </threadedComment>
  <threadedComment ref="AJ225" dT="2024-10-30T09:18:05.70" personId="{C20833D7-5DE2-4E82-B429-63A06E6D1EA0}" id="{B90A4308-9266-4468-8496-8DFA6C99A48C}">
    <text>HRM OK</text>
  </threadedComment>
  <threadedComment ref="U226" dT="2024-10-15T07:02:40.23" personId="{1D4E5FD9-AD70-4D51-9D0D-3307C388B641}" id="{89FC7D06-F8B7-41F8-8582-D7A240E5CDC2}">
    <text>4,00 HRM OK à 12:30</text>
  </threadedComment>
  <threadedComment ref="H227" dT="2024-10-04T09:44:40.40" personId="{1D4E5FD9-AD70-4D51-9D0D-3307C388B641}" id="{94AB6910-B2C6-4F98-8532-8AC609B8813C}">
    <text xml:space="preserve"> HRM OK</text>
  </threadedComment>
  <threadedComment ref="I227" dT="2024-10-04T09:44:40.40" personId="{1D4E5FD9-AD70-4D51-9D0D-3307C388B641}" id="{173F6C2B-DD12-4A2D-AD07-FBF76947F78C}">
    <text xml:space="preserve"> HRM OK</text>
  </threadedComment>
  <threadedComment ref="O227" dT="2024-10-02T12:10:05.87" personId="{1D4E5FD9-AD70-4D51-9D0D-3307C388B641}" id="{DA0BFE02-0FB3-4B28-9FAC-A8700B43C7E3}">
    <text>HRM OK</text>
  </threadedComment>
  <threadedComment ref="Q227" dT="2024-10-09T07:07:44.19" personId="{C20833D7-5DE2-4E82-B429-63A06E6D1EA0}" id="{E7F5A6C3-1CAA-4AA8-8B3C-20EC7F9B35D9}">
    <text>1 DS Dépt HRM OK</text>
  </threadedComment>
  <threadedComment ref="T227" dT="2024-10-09T07:08:27.05" personId="{C20833D7-5DE2-4E82-B429-63A06E6D1EA0}" id="{001C3B82-9F0D-4444-B615-38169639CFB9}">
    <text>4 JC HRM OK</text>
  </threadedComment>
  <threadedComment ref="AA227" dT="2024-10-21T06:24:37.42" personId="{C20833D7-5DE2-4E82-B429-63A06E6D1EA0}" id="{4462ABA8-4C28-44F7-B596-AECF9580DDA6}">
    <text>1 JC HRM OK</text>
  </threadedComment>
  <threadedComment ref="AD227" dT="2024-10-24T08:10:53.55" personId="{C20833D7-5DE2-4E82-B429-63A06E6D1EA0}" id="{4520AC57-E976-4C1A-AEA6-878B38C22600}">
    <text>HRM OK</text>
  </threadedComment>
  <threadedComment ref="AK228" dT="2024-10-31T07:59:07.54" personId="{C20833D7-5DE2-4E82-B429-63A06E6D1EA0}" id="{DC1709B2-BBE6-4B3E-99FF-E6258198543E}">
    <text>2.30 Réc HRM OK</text>
  </threadedComment>
  <threadedComment ref="I229" dT="2024-10-03T06:26:24.46" personId="{C20833D7-5DE2-4E82-B429-63A06E6D1EA0}" id="{D66A11F7-BA51-4A66-8B31-245E318FDDCA}">
    <text>1 JC HRM OK</text>
  </threadedComment>
  <threadedComment ref="M229" dT="2024-10-02T12:10:05.87" personId="{1D4E5FD9-AD70-4D51-9D0D-3307C388B641}" id="{D203AC1B-C3F8-4DE3-AE77-7014B8793672}">
    <text>HRM OK</text>
  </threadedComment>
  <threadedComment ref="Q229" dT="2024-10-02T12:10:05.87" personId="{1D4E5FD9-AD70-4D51-9D0D-3307C388B641}" id="{FB5B006F-FA6D-41B9-879B-FB1B2D55E014}">
    <text>HRM OK</text>
  </threadedComment>
  <threadedComment ref="X229" dT="2024-10-02T12:10:05.87" personId="{1D4E5FD9-AD70-4D51-9D0D-3307C388B641}" id="{6E715A49-D03B-466C-86B7-A723301862F4}">
    <text>HRM OK</text>
  </threadedComment>
  <threadedComment ref="AD229" dT="2024-10-25T06:55:03.45" personId="{C20833D7-5DE2-4E82-B429-63A06E6D1EA0}" id="{7E870596-D675-40CB-AEB1-85C782E0F051}">
    <text>8 JC RM OK</text>
  </threadedComment>
  <threadedComment ref="H230" dT="2024-10-02T12:09:36.20" personId="{1D4E5FD9-AD70-4D51-9D0D-3307C388B641}" id="{2FBC1310-2D5B-4BF3-9A04-6C43C0EE551C}">
    <text>4,50 HRM OK à 11:00</text>
  </threadedComment>
  <threadedComment ref="AC230" dT="2024-10-25T06:55:26.11" personId="{C20833D7-5DE2-4E82-B429-63A06E6D1EA0}" id="{6D73842C-CD70-4017-A621-CB980486C2A6}">
    <text>3.00 Réc HRM OK</text>
  </threadedComment>
  <threadedComment ref="M231" dT="2024-10-02T12:10:05.87" personId="{1D4E5FD9-AD70-4D51-9D0D-3307C388B641}" id="{41BAC07A-111A-404C-8BA1-3AD8FABDC72D}">
    <text>HRM OK</text>
  </threadedComment>
  <threadedComment ref="P231" dT="2024-10-10T06:47:36.12" personId="{C20833D7-5DE2-4E82-B429-63A06E6D1EA0}" id="{BB8E6621-68FC-400C-94B0-7A368E56D19C}">
    <text>15.20 Réc HRM OK</text>
  </threadedComment>
  <threadedComment ref="AH231" dT="2024-10-28T08:45:22.99" personId="{C20833D7-5DE2-4E82-B429-63A06E6D1EA0}" id="{AA883EAF-6E61-471B-835C-6B09E75E92E7}">
    <text>7.60 Réc HRM OK</text>
  </threadedComment>
  <threadedComment ref="AJ232" dT="2024-10-30T09:22:42.76" personId="{C20833D7-5DE2-4E82-B429-63A06E6D1EA0}" id="{4CEA6A03-8593-4A95-996A-C01BCEC7D00B}">
    <text>3.00 Réc à 12:30 HRM OK</text>
  </threadedComment>
  <threadedComment ref="I233" dT="2024-10-03T06:25:20.01" personId="{C20833D7-5DE2-4E82-B429-63A06E6D1EA0}" id="{80C32986-C10A-4C4B-BD9C-F16D9B29838F}">
    <text>7.60  Réc HRM OK</text>
  </threadedComment>
  <threadedComment ref="P233" dT="2024-10-10T06:48:29.41" personId="{C20833D7-5DE2-4E82-B429-63A06E6D1EA0}" id="{EAEDB129-5324-42F8-8772-B9D57BDF41AE}">
    <text>7.60 Réc HRM OK</text>
  </threadedComment>
  <threadedComment ref="X233" dT="2024-10-18T06:18:06.26" personId="{C20833D7-5DE2-4E82-B429-63A06E6D1EA0}" id="{9DCCEDF7-6D33-4AED-8BA2-7B796228296A}">
    <text>7.60 Réc HRM OK</text>
  </threadedComment>
  <threadedComment ref="AH233" dT="2024-10-28T07:17:23.89" personId="{C20833D7-5DE2-4E82-B429-63A06E6D1EA0}" id="{876D6F53-BBB0-4CF6-A50B-68313D03903E}">
    <text>30.40 Réc HRM OK</text>
  </threadedComment>
  <threadedComment ref="Q234" dT="2024-10-11T11:33:35.73" personId="{C20833D7-5DE2-4E82-B429-63A06E6D1EA0}" id="{852DFEEC-E422-4B89-911F-7DE68C324023}">
    <text>2.00 Réc HRM OK</text>
  </threadedComment>
  <threadedComment ref="AE234" dT="2024-10-25T11:35:23.14" personId="{C20833D7-5DE2-4E82-B429-63A06E6D1EA0}" id="{6230EFF0-6201-446D-AB2C-E59506ABF7C1}">
    <text xml:space="preserve">Réc ?? RIEN EN HRM </text>
  </threadedComment>
  <threadedComment ref="I235" dT="2024-10-03T06:23:01.51" personId="{C20833D7-5DE2-4E82-B429-63A06E6D1EA0}" id="{878BD960-B3FB-4D19-B8F9-7C547A856A68}">
    <text>0.50 Réc à 07:30 HRM OK</text>
  </threadedComment>
  <threadedComment ref="AH235" dT="2024-08-28T11:19:38.63" personId="{1D4E5FD9-AD70-4D51-9D0D-3307C388B641}" id="{EEF11CC7-5E12-4F03-909F-2E841868C56B}">
    <text>4 JC HRM OK</text>
  </threadedComment>
  <threadedComment ref="V236" dT="2024-10-16T12:07:53.83" personId="{1D4E5FD9-AD70-4D51-9D0D-3307C388B641}" id="{9019BF12-7E81-479B-A8E4-25F6E7E0373D}">
    <text>3,00 HRM OK à 13:00</text>
  </threadedComment>
  <threadedComment ref="X236" dT="2024-10-18T06:23:40.16" personId="{C20833D7-5DE2-4E82-B429-63A06E6D1EA0}" id="{E96FDA6D-A00F-4ADB-B478-C462430A35E4}">
    <text>3.00 Réc à 13:00 HRM OK</text>
  </threadedComment>
  <threadedComment ref="P237" dT="2024-10-07T11:18:13.15" personId="{1D4E5FD9-AD70-4D51-9D0D-3307C388B641}" id="{C249680D-FC81-4E96-9C4F-2AFBAEFA43FF}">
    <text>HRM OK</text>
  </threadedComment>
  <threadedComment ref="Q237" dT="2024-10-11T06:45:54.26" personId="{C20833D7-5DE2-4E82-B429-63A06E6D1EA0}" id="{D984CC7C-7F4A-4E02-BB5A-0CA85A4AC7B3}">
    <text>2.50 Réc à 07:30 HRM OK</text>
  </threadedComment>
  <threadedComment ref="V237" dT="2024-10-16T07:07:43.69" personId="{C20833D7-5DE2-4E82-B429-63A06E6D1EA0}" id="{43DB066A-62D0-45C4-8A5F-1B17A0730FA8}">
    <text>1 CS HRM OK</text>
  </threadedComment>
  <threadedComment ref="W237" dT="2024-10-16T07:08:31.79" personId="{C20833D7-5DE2-4E82-B429-63A06E6D1EA0}" id="{2CC8E4A7-AA95-41F4-B558-00F82E867639}">
    <text>2.00 Réc à 07:00 HRM OK</text>
  </threadedComment>
  <threadedComment ref="AB237" dT="2024-10-22T06:41:05.45" personId="{C20833D7-5DE2-4E82-B429-63A06E6D1EA0}" id="{1B36578B-11DB-421C-AC29-1538C386EC6D}">
    <text>1/2 JC HRM OK</text>
  </threadedComment>
  <threadedComment ref="AD237" dT="2024-09-25T09:28:32.87" personId="{1D4E5FD9-AD70-4D51-9D0D-3307C388B641}" id="{743635B3-5E08-46F7-8196-782BF6B013B6}">
    <text xml:space="preserve">Test théorique au permis C </text>
  </threadedComment>
  <threadedComment ref="AE237" dT="2024-10-25T06:53:35.79" personId="{C20833D7-5DE2-4E82-B429-63A06E6D1EA0}" id="{E9A83728-0340-4F37-AC6B-13C67DD47C21}">
    <text>1 JC HRM Ok</text>
  </threadedComment>
  <threadedComment ref="M238" dT="2024-10-07T11:17:49.23" personId="{1D4E5FD9-AD70-4D51-9D0D-3307C388B641}" id="{EE1A69E4-CE1F-4202-BD7E-ED6FE5058FD0}">
    <text>2,50 HRM OK à 13:30</text>
  </threadedComment>
  <threadedComment ref="AI238" dT="2024-10-30T09:20:50.15" personId="{C20833D7-5DE2-4E82-B429-63A06E6D1EA0}" id="{A0216753-EA41-40D4-82E6-E40B31D3EEB3}">
    <text>2.50 Réc à 12:30 HRM OK</text>
  </threadedComment>
  <threadedComment ref="AA239" dT="2024-10-21T06:25:32.68" personId="{C20833D7-5DE2-4E82-B429-63A06E6D1EA0}" id="{F3864051-7B69-42A1-80C1-B570C153181F}">
    <text>5 JC HRM OK</text>
  </threadedComment>
  <threadedComment ref="N241" dT="2024-10-02T12:10:05.87" personId="{1D4E5FD9-AD70-4D51-9D0D-3307C388B641}" id="{FF015E81-0672-4614-BEF3-EE8593CFE6D8}">
    <text>HRM OK</text>
  </threadedComment>
  <threadedComment ref="P241" dT="2024-10-08T06:26:43.21" personId="{C20833D7-5DE2-4E82-B429-63A06E6D1EA0}" id="{CF3AE9F5-0D2D-4440-8654-8719E4F148C7}">
    <text>1 JC HRM OK</text>
  </threadedComment>
  <threadedComment ref="AH241" dT="2024-10-24T12:25:22.30" personId="{C20833D7-5DE2-4E82-B429-63A06E6D1EA0}" id="{4AE5D5C8-B0F2-41CA-9B81-A56FF457585D}">
    <text>4 JC HRM OK</text>
  </threadedComment>
  <threadedComment ref="U242" dT="2024-10-09T09:44:47.65" personId="{1D4E5FD9-AD70-4D51-9D0D-3307C388B641}" id="{52007F37-1DD6-4EAA-A710-9441A9725A71}">
    <text>HRM OK</text>
  </threadedComment>
  <threadedComment ref="X242" dT="2024-10-09T09:44:47.65" personId="{1D4E5FD9-AD70-4D51-9D0D-3307C388B641}" id="{CE0E7ABD-8A2C-49EE-A969-2B58EB3456D2}">
    <text>HRM OK</text>
  </threadedComment>
  <threadedComment ref="AD242" dT="2024-10-24T12:24:39.27" personId="{C20833D7-5DE2-4E82-B429-63A06E6D1EA0}" id="{918A7181-AE76-44D2-936F-C400B4E784F1}">
    <text>2.75 HRM OK</text>
  </threadedComment>
  <threadedComment ref="AE242" dT="2024-10-24T12:26:00.38" personId="{C20833D7-5DE2-4E82-B429-63A06E6D1EA0}" id="{FBAF8518-4AFD-4B5E-A2BD-8184DCA06C79}">
    <text>3.00 Réc à 12:30 HRM OK</text>
  </threadedComment>
  <threadedComment ref="AE244" dT="2024-10-25T11:32:13.95" personId="{C20833D7-5DE2-4E82-B429-63A06E6D1EA0}" id="{DEC56892-442B-4008-B6E6-101B012070D4}">
    <text>3.00 Réc HRM OK</text>
  </threadedComment>
  <threadedComment ref="G245" dT="2024-10-01T06:33:49.41" personId="{C20833D7-5DE2-4E82-B429-63A06E6D1EA0}" id="{B6F0FD36-C7CA-464C-B2D8-B0BD9D9CEFB1}">
    <text>1.00 Réc à 08:00 HRM OK</text>
  </threadedComment>
  <threadedComment ref="H245" dT="2024-10-02T06:41:44.71" personId="{C20833D7-5DE2-4E82-B429-63A06E6D1EA0}" id="{B3C0ACD2-05D0-4ED1-827D-8BAC068C47D7}">
    <text>1 JC HRM OK</text>
  </threadedComment>
  <threadedComment ref="O245" dT="2024-10-09T11:54:32.91" personId="{1D4E5FD9-AD70-4D51-9D0D-3307C388B641}" id="{3C211B13-A33D-4710-B9A2-5040928E678D}">
    <text>HRM OK</text>
  </threadedComment>
  <threadedComment ref="P245" dT="2024-10-03T13:19:02.50" personId="{1D4E5FD9-AD70-4D51-9D0D-3307C388B641}" id="{7DDDE016-9F9A-4F94-AE28-C9556770AD8F}">
    <text>Secouriste zonz 2</text>
  </threadedComment>
  <threadedComment ref="Q245" dT="2024-10-11T06:47:22.88" personId="{C20833D7-5DE2-4E82-B429-63A06E6D1EA0}" id="{067EA359-9BA5-41A4-91E0-4A20A90EFD99}">
    <text>1 JC HRM OK</text>
  </threadedComment>
  <threadedComment ref="T245" dT="2024-10-11T06:48:05.90" personId="{C20833D7-5DE2-4E82-B429-63A06E6D1EA0}" id="{8CBCFCA2-0AB4-4985-8C64-E6768CF2352B}">
    <text>1.00 Réc à 08:00 HRM OK</text>
  </threadedComment>
  <threadedComment ref="U245" dT="2024-10-15T07:01:49.13" personId="{1D4E5FD9-AD70-4D51-9D0D-3307C388B641}" id="{FCEBD9C4-4977-4CA1-968C-C02A3C491CB4}">
    <text>1,00 HRM OK à 08:00</text>
  </threadedComment>
  <threadedComment ref="V245" dT="2024-10-16T07:09:50.90" personId="{C20833D7-5DE2-4E82-B429-63A06E6D1EA0}" id="{30ACFF87-245E-4201-BBCA-B2DD7BD16AAD}">
    <text>1 JC HRM OK</text>
  </threadedComment>
  <threadedComment ref="W245" dT="2024-10-17T06:30:32.81" personId="{C20833D7-5DE2-4E82-B429-63A06E6D1EA0}" id="{ACFAC483-ADFE-4D5B-BCF9-E6EA0607C36E}">
    <text>1/2 DS Norm HRM OK</text>
  </threadedComment>
  <threadedComment ref="AA245" dT="2024-10-21T06:26:21.78" personId="{C20833D7-5DE2-4E82-B429-63A06E6D1EA0}" id="{A35A8C43-2914-4D3F-9737-7B52584B8F06}">
    <text>2 JC HRM OK</text>
  </threadedComment>
  <threadedComment ref="AC245" dT="2024-10-21T06:26:49.93" personId="{C20833D7-5DE2-4E82-B429-63A06E6D1EA0}" id="{48A2302F-2FA1-4EA5-9B20-9EEF39840DD9}">
    <text>1.50 Réc à 08:00 HRM OK</text>
  </threadedComment>
  <threadedComment ref="AD245" dT="2024-10-16T09:52:17.93" personId="{1D4E5FD9-AD70-4D51-9D0D-3307C388B641}" id="{FA0A472E-A33F-46C9-8E25-8EC8CCD824BC}">
    <text>Secouriste Zone 2</text>
  </threadedComment>
  <threadedComment ref="AH245" dT="2024-10-28T08:41:38.28" personId="{C20833D7-5DE2-4E82-B429-63A06E6D1EA0}" id="{5C339A6C-98E7-4F11-9DE2-67FB99B2C63A}">
    <text>2 JC HRM OK</text>
  </threadedComment>
  <threadedComment ref="AJ245" dT="2024-10-28T08:43:01.34" personId="{C20833D7-5DE2-4E82-B429-63A06E6D1EA0}" id="{6094276A-CC05-46F5-9072-481881097DDE}">
    <text>1.50 Réc à 08:00 HRM OK</text>
  </threadedComment>
  <threadedComment ref="AK245" dT="2024-10-16T09:52:17.93" personId="{1D4E5FD9-AD70-4D51-9D0D-3307C388B641}" id="{A3A9A113-8D7D-4E9A-9B0C-9C46692EF4B5}">
    <text>Secouriste Zone 2</text>
  </threadedComment>
  <threadedComment ref="N246" dT="2024-10-09T11:54:49.13" personId="{1D4E5FD9-AD70-4D51-9D0D-3307C388B641}" id="{57584150-9E04-48C1-9B5B-32D2ACCEF6A9}">
    <text>1,00 HRM OK à 15:30</text>
  </threadedComment>
  <threadedComment ref="G248" dT="2024-10-01T05:44:11.84" personId="{C20833D7-5DE2-4E82-B429-63A06E6D1EA0}" id="{04D48C93-65FC-4F44-BB12-1673BADB4D93}">
    <text>0.50 Réc à  15:00 HRM OK</text>
  </threadedComment>
  <threadedComment ref="H248" dT="2024-10-02T05:17:17.66" personId="{C20833D7-5DE2-4E82-B429-63A06E6D1EA0}" id="{873C6FEB-2004-42A9-924E-BDC61FA48268}">
    <text>0.50 Réc à 15:00 HRM OK</text>
  </threadedComment>
  <threadedComment ref="I248" dT="2024-10-03T05:25:59.50" personId="{C20833D7-5DE2-4E82-B429-63A06E6D1EA0}" id="{BD5B9258-6A22-4223-8D3B-EC06675E32EC}">
    <text>0.50 Réc à 15:00 HRM OK</text>
  </threadedComment>
  <threadedComment ref="J248" dT="2024-10-04T06:09:26.88" personId="{C20833D7-5DE2-4E82-B429-63A06E6D1EA0}" id="{40EACF8B-2FCE-4F68-A374-BEEE4D0F4A7C}">
    <text>1/2 JC HRM OK</text>
  </threadedComment>
  <threadedComment ref="M248" dT="2024-10-07T05:14:32.53" personId="{1D4E5FD9-AD70-4D51-9D0D-3307C388B641}" id="{710CFD40-C88C-40E8-AE3E-149AFA2456CA}">
    <text>0,50 HRM OK à 15:00</text>
  </threadedComment>
  <threadedComment ref="N248" dT="2024-10-07T05:14:32.53" personId="{1D4E5FD9-AD70-4D51-9D0D-3307C388B641}" id="{5FE6CC8E-4AA5-4EB6-9662-2A9EB6136987}">
    <text>0,50 HRM OK à 15:00</text>
  </threadedComment>
  <threadedComment ref="O248" dT="2024-10-10T05:13:09.27" personId="{C20833D7-5DE2-4E82-B429-63A06E6D1EA0}" id="{2676C5B4-A3AA-4C97-91BF-53E249EAFBA9}">
    <text>0.50 Réc à 15:00 HRM OK</text>
  </threadedComment>
  <threadedComment ref="P248" dT="2024-10-10T05:15:37.41" personId="{C20833D7-5DE2-4E82-B429-63A06E6D1EA0}" id="{A6A04D3E-B434-4EE5-8B48-D33038817D07}">
    <text>0.50 Réc à 15:00 HRM OK</text>
  </threadedComment>
  <threadedComment ref="Q248" dT="2024-10-11T05:11:38.58" personId="{C20833D7-5DE2-4E82-B429-63A06E6D1EA0}" id="{29FD038B-44B5-440D-AE68-FC5CAFA246E2}">
    <text>1/2 JC HRM OK</text>
  </threadedComment>
  <threadedComment ref="T248" dT="2024-10-14T06:06:00.84" personId="{C20833D7-5DE2-4E82-B429-63A06E6D1EA0}" id="{F0F8DF24-72BD-4AE5-9D90-4FB1B9B8D4F2}">
    <text>0.50 Réc à 15:00 HRM OK</text>
  </threadedComment>
  <threadedComment ref="U248" dT="2024-10-15T06:58:47.44" personId="{1D4E5FD9-AD70-4D51-9D0D-3307C388B641}" id="{BFD7E16E-C4D6-474D-B22F-2A644261AD20}">
    <text>0,50 HRM OK à 15:00</text>
  </threadedComment>
  <threadedComment ref="V248" dT="2024-10-16T05:43:32.05" personId="{C20833D7-5DE2-4E82-B429-63A06E6D1EA0}" id="{251C6FC3-F2C2-418F-B803-5F070CD10BD3}">
    <text>0.50 Réc à 15:00 HRM OK</text>
  </threadedComment>
  <threadedComment ref="W248" dT="2024-10-17T05:05:58.79" personId="{C20833D7-5DE2-4E82-B429-63A06E6D1EA0}" id="{B1867030-5081-4570-AB06-40A9627082AB}">
    <text>1.00 Réc à 14:30 HRM OK</text>
  </threadedComment>
  <threadedComment ref="AA248" dT="2024-10-21T05:14:37.71" personId="{C20833D7-5DE2-4E82-B429-63A06E6D1EA0}" id="{C00A51CA-5E2D-4B5F-A1E9-84E5380621FA}">
    <text>0.50 Réc à 15:00 HRM OK</text>
  </threadedComment>
  <threadedComment ref="AB248" dT="2024-10-22T06:03:21.89" personId="{C20833D7-5DE2-4E82-B429-63A06E6D1EA0}" id="{F9679994-3B15-405D-9F3F-9655150ADD06}">
    <text>0.50 Réc à 15:00 HRM OK</text>
  </threadedComment>
  <threadedComment ref="AC248" dT="2024-10-24T05:31:47.61" personId="{C20833D7-5DE2-4E82-B429-63A06E6D1EA0}" id="{BFFF4F16-CBD8-4C00-9C7D-E27D70AF94B1}">
    <text>0.50 Réc à 15:00 HRM OK</text>
  </threadedComment>
  <threadedComment ref="AD248" dT="2024-10-22T06:03:21.89" personId="{C20833D7-5DE2-4E82-B429-63A06E6D1EA0}" id="{DF5FDE27-5DD7-47B1-8226-198C02225678}">
    <text>0.50 Réc à 15:00 HRM OK</text>
  </threadedComment>
  <threadedComment ref="AE248" dT="2024-10-25T06:57:56.63" personId="{C20833D7-5DE2-4E82-B429-63A06E6D1EA0}" id="{A159B9F3-DC28-40A6-80F9-DECC07B2D148}">
    <text>1/2 JC HRM  OK</text>
  </threadedComment>
  <threadedComment ref="AH248" dT="2024-10-28T06:15:56.38" personId="{C20833D7-5DE2-4E82-B429-63A06E6D1EA0}" id="{95D02883-588E-4787-A9D2-5EAA9861EDE4}">
    <text>1.00 Réc à 14:30 HRM OK</text>
  </threadedComment>
  <threadedComment ref="AI248" dT="2024-10-29T06:21:06.52" personId="{C20833D7-5DE2-4E82-B429-63A06E6D1EA0}" id="{FBF74FC7-BD4C-4857-8979-A88C6679E36D}">
    <text>0.50 Réc à 15:00 HRM OK</text>
  </threadedComment>
  <threadedComment ref="AJ248" dT="2024-10-30T07:24:36.50" personId="{C20833D7-5DE2-4E82-B429-63A06E6D1EA0}" id="{19DD699F-67C6-492A-BE06-F5E66D6EBA17}">
    <text>0.50 Réc à 15:30 HRM OK</text>
  </threadedComment>
  <threadedComment ref="AK248" dT="2024-10-31T08:02:19.89" personId="{C20833D7-5DE2-4E82-B429-63A06E6D1EA0}" id="{5FA43133-D8F3-45CA-816C-2357F6937EF1}">
    <text>0.50 Réc à 15:00 HRM OK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A13" dT="2024-10-29T15:13:47.11" personId="{1D4E5FD9-AD70-4D51-9D0D-3307C388B641}" id="{47D4CD51-6DE4-4B03-A771-0B2B76418F8F}">
    <text>CND ORI à HECHTEL  par Camp BEVERLO</text>
  </threadedComment>
  <threadedComment ref="AF13" dT="2024-10-29T15:14:37.97" personId="{1D4E5FD9-AD70-4D51-9D0D-3307C388B641}" id="{13300DEA-DFA2-46D7-B8BF-B103E381A7E9}">
    <text>CASH and CARRY par CC R&amp;A</text>
  </threadedComment>
  <threadedComment ref="AH13" dT="2024-11-14T13:40:40.48" personId="{1D4E5FD9-AD70-4D51-9D0D-3307C388B641}" id="{F653CF44-F189-4834-B6AF-AB0802B56494}">
    <text>Cérémonie St Eloi et St Barbe ( PAS CONGE/TELETRAVAIL AM + SAD</text>
  </threadedComment>
  <threadedComment ref="AI13" dT="2024-11-14T13:52:08.56" personId="{1D4E5FD9-AD70-4D51-9D0D-3307C388B641}" id="{35D74A98-0944-4CFE-8429-C2B64EE45FB7}">
    <text>Activité socioculturelles de la Ste-Barbe-Eloi + Repas</text>
  </threadedComment>
  <threadedComment ref="G20" dT="2023-10-17T07:53:25.60" personId="{1D4E5FD9-AD70-4D51-9D0D-3307C388B641}" id="{37D81100-E42F-4EF6-8D20-E416E14B853E}">
    <text>Toussaint</text>
  </threadedComment>
  <threadedComment ref="Q20" dT="2023-10-17T07:53:54.89" personId="{1D4E5FD9-AD70-4D51-9D0D-3307C388B641}" id="{BB178B17-93AA-4279-BFF1-5B0FCE8DC73E}">
    <text>Armistice</text>
  </threadedComment>
  <threadedComment ref="U20" dT="2023-10-17T07:54:15.96" personId="{1D4E5FD9-AD70-4D51-9D0D-3307C388B641}" id="{0A326D2D-8274-4ED7-A1DE-9DD57515A51D}">
    <text>Fête du ROI</text>
  </threadedComment>
  <threadedComment ref="R23" dT="2024-10-30T11:52:27.24" personId="{1D4E5FD9-AD70-4D51-9D0D-3307C388B641}" id="{5FEB4B16-531A-40FB-85A4-6ADDED423F05}">
    <text>HRM OK</text>
  </threadedComment>
  <threadedComment ref="R23" dT="2024-11-13T10:01:42.02" personId="{1D4E5FD9-AD70-4D51-9D0D-3307C388B641}" id="{47364DCF-1DE5-413C-B312-26F1F9C371F3}" parentId="{5FEB4B16-531A-40FB-85A4-6ADDED423F05}">
    <text>+ REPRISE EN FORCE</text>
  </threadedComment>
  <threadedComment ref="Y23" dT="2024-10-30T11:52:27.24" personId="{1D4E5FD9-AD70-4D51-9D0D-3307C388B641}" id="{B9270722-5099-4475-802B-BFA264CE17B2}">
    <text>HRM OK</text>
  </threadedComment>
  <threadedComment ref="AB23" dT="2024-11-18T11:05:24.21" personId="{1D4E5FD9-AD70-4D51-9D0D-3307C388B641}" id="{64EA5E35-FE42-4105-9929-95F269CD60C7}">
    <text>1 JC HRM OK</text>
  </threadedComment>
  <threadedComment ref="AI23" dT="2024-10-30T11:52:27.24" personId="{1D4E5FD9-AD70-4D51-9D0D-3307C388B641}" id="{7484EFEA-4923-4B4D-AC64-0AEDBC1E1C71}">
    <text>HRM OK</text>
  </threadedComment>
  <threadedComment ref="AF24" dT="2024-11-26T07:55:25.81" personId="{C20833D7-5DE2-4E82-B429-63A06E6D1EA0}" id="{0FD7D131-B2E4-41B9-9AE1-5C53A79B23C8}">
    <text>1/2 JC HRM OK</text>
  </threadedComment>
  <threadedComment ref="M25" dT="2024-11-12T14:29:44.66" personId="{1D4E5FD9-AD70-4D51-9D0D-3307C388B641}" id="{E0B5D377-0015-447A-AE81-C74144AB42CB}">
    <text>4,00 HRM OK à 07:00</text>
  </threadedComment>
  <threadedComment ref="S25" dT="2024-11-12T14:31:09.01" personId="{1D4E5FD9-AD70-4D51-9D0D-3307C388B641}" id="{69F79898-C5A8-4388-9D87-DD9551E86A46}">
    <text>2,00 HRM OK à 08:30</text>
  </threadedComment>
  <threadedComment ref="T25" dT="2024-11-12T14:31:09.01" personId="{1D4E5FD9-AD70-4D51-9D0D-3307C388B641}" id="{5E305261-D18C-42A5-AB18-D6004683D5FA}">
    <text>2,00 HRM OK à 08:30</text>
  </threadedComment>
  <threadedComment ref="X25" dT="2024-11-18T06:47:09.49" personId="{C20833D7-5DE2-4E82-B429-63A06E6D1EA0}" id="{4092B2C4-4FE1-4DF5-8273-0A3A44B566A8}">
    <text>1/2 Congé (aidant) Force Majeur HRM OK + DOC OK</text>
  </threadedComment>
  <threadedComment ref="Y25" dT="2024-11-19T12:47:49.31" personId="{1D4E5FD9-AD70-4D51-9D0D-3307C388B641}" id="{7F0A4D88-2C13-4FD0-91B4-7F961E9B9FF7}">
    <text>0,48 HRM OK à 10:30</text>
  </threadedComment>
  <threadedComment ref="AA25" dT="2024-11-12T14:31:09.01" personId="{1D4E5FD9-AD70-4D51-9D0D-3307C388B641}" id="{3354ED41-C517-4FD3-92EF-359A556F8D0D}">
    <text>2,00 HRM OK à 08:30</text>
  </threadedComment>
  <threadedComment ref="AB25" dT="2024-11-21T14:45:19.86" personId="{1D4E5FD9-AD70-4D51-9D0D-3307C388B641}" id="{F7FE2FA2-0166-49A5-9B20-2CBCF61C45BA}">
    <text>HRM OK</text>
  </threadedComment>
  <threadedComment ref="AH25" dT="2024-11-12T14:31:09.01" personId="{1D4E5FD9-AD70-4D51-9D0D-3307C388B641}" id="{824FDB00-5194-4510-BD25-6BDDDE1E2F12}">
    <text>2,00 HRM OK à 08:30</text>
  </threadedComment>
  <threadedComment ref="J26" dT="2024-11-05T10:37:22.56" personId="{C20833D7-5DE2-4E82-B429-63A06E6D1EA0}" id="{A525C156-8950-4C17-BFF5-D03645EE9C29}">
    <text>HRM OK</text>
  </threadedComment>
  <threadedComment ref="L26" dT="2024-11-05T10:37:22.56" personId="{C20833D7-5DE2-4E82-B429-63A06E6D1EA0}" id="{872AEC7C-DFFE-4AE3-BC54-58747F056115}">
    <text>HRM OK</text>
  </threadedComment>
  <threadedComment ref="M26" dT="2024-11-08T06:39:56.28" personId="{C20833D7-5DE2-4E82-B429-63A06E6D1EA0}" id="{5AE1EB43-5820-4D30-BA81-3631889E5EB9}">
    <text>HRM OK</text>
  </threadedComment>
  <threadedComment ref="S26" dT="2024-11-08T06:39:56.28" personId="{C20833D7-5DE2-4E82-B429-63A06E6D1EA0}" id="{0E40804A-D3A5-4F40-8838-842D21DAB341}">
    <text>HRM OK</text>
  </threadedComment>
  <threadedComment ref="T26" dT="2024-11-08T06:39:56.28" personId="{C20833D7-5DE2-4E82-B429-63A06E6D1EA0}" id="{9AF3AFD8-6243-47E3-91B4-64189DF92306}">
    <text>HRM OK</text>
  </threadedComment>
  <threadedComment ref="X26" dT="2024-11-08T06:39:56.28" personId="{C20833D7-5DE2-4E82-B429-63A06E6D1EA0}" id="{1F36B5F4-2480-48AD-9A51-C436E6D82200}">
    <text>HRM OK</text>
  </threadedComment>
  <threadedComment ref="Y26" dT="2024-11-19T12:48:06.44" personId="{1D4E5FD9-AD70-4D51-9D0D-3307C388B641}" id="{8F3D9177-9652-477B-B7AA-C9F9FD04F6D6}">
    <text>HRM + DOC NOK</text>
  </threadedComment>
  <threadedComment ref="Y26" dT="2024-11-20T09:37:07.94" personId="{C20833D7-5DE2-4E82-B429-63A06E6D1EA0}" id="{7E92FE91-1E5B-44B1-9A60-BC5336930D3B}" parentId="{8F3D9177-9652-477B-B7AA-C9F9FD04F6D6}">
    <text>HRM ET DOC OK</text>
  </threadedComment>
  <threadedComment ref="Z26" dT="2024-11-08T06:39:56.28" personId="{C20833D7-5DE2-4E82-B429-63A06E6D1EA0}" id="{B841D3C6-42EC-4A86-9D28-A66C49D54033}">
    <text>HRM OK</text>
  </threadedComment>
  <threadedComment ref="AA26" dT="2024-11-08T06:39:56.28" personId="{C20833D7-5DE2-4E82-B429-63A06E6D1EA0}" id="{6140BC13-1284-4530-A8D2-DDFB0F55635B}">
    <text>HRM OK</text>
  </threadedComment>
  <threadedComment ref="AE26" dT="2024-11-08T06:39:56.28" personId="{C20833D7-5DE2-4E82-B429-63A06E6D1EA0}" id="{5DCBC38F-93F1-4D9C-A444-C4ED6E10B187}">
    <text>HRM OK</text>
  </threadedComment>
  <threadedComment ref="AG26" dT="2024-11-08T06:39:56.28" personId="{C20833D7-5DE2-4E82-B429-63A06E6D1EA0}" id="{042CDA42-A51A-49A4-9949-1BB657785373}">
    <text>HRM OK</text>
  </threadedComment>
  <threadedComment ref="AH26" dT="2024-11-08T06:39:56.28" personId="{C20833D7-5DE2-4E82-B429-63A06E6D1EA0}" id="{27492450-3E6C-4402-9818-754F118B880D}">
    <text>HRM OK</text>
  </threadedComment>
  <threadedComment ref="J27" dT="2024-10-21T09:31:11.84" personId="{C20833D7-5DE2-4E82-B429-63A06E6D1EA0}" id="{7CBE5450-B50B-472C-A744-C2013A8F1733}">
    <text>AMT 08:15</text>
  </threadedComment>
  <threadedComment ref="L27" dT="2024-10-30T11:43:01.68" personId="{1D4E5FD9-AD70-4D51-9D0D-3307C388B641}" id="{67705872-50AC-4FA7-9547-7093DAA11735}">
    <text>Secouriste Zone 2</text>
  </threadedComment>
  <threadedComment ref="N27" dT="2024-11-08T06:37:30.63" personId="{C20833D7-5DE2-4E82-B429-63A06E6D1EA0}" id="{DE5A7B62-7C93-465D-92A5-52D969102593}">
    <text>HRM OK</text>
  </threadedComment>
  <threadedComment ref="R27" dT="2024-11-08T06:37:30.63" personId="{C20833D7-5DE2-4E82-B429-63A06E6D1EA0}" id="{0C18CDAC-D5C9-4F66-BA7D-99A06549B85B}">
    <text>HRM OK</text>
  </threadedComment>
  <threadedComment ref="X27" dT="2024-11-12T14:35:17.90" personId="{1D4E5FD9-AD70-4D51-9D0D-3307C388B641}" id="{C1BDCB91-0014-4D54-990D-4DD041383EA4}">
    <text>HRM OK</text>
  </threadedComment>
  <threadedComment ref="AE27" dT="2024-11-21T14:58:08.11" personId="{1D4E5FD9-AD70-4D51-9D0D-3307C388B641}" id="{5A6D7B05-FC28-46F9-8EDC-3E1D10509D6E}">
    <text>2,00 HRM OK à 07:00</text>
  </threadedComment>
  <threadedComment ref="AF27" dT="2024-11-14T09:39:09.22" personId="{1D4E5FD9-AD70-4D51-9D0D-3307C388B641}" id="{A907A271-CE12-413D-BE19-721774CACC1F}">
    <text>Fmn Recyclage APTI à Eupen</text>
  </threadedComment>
  <threadedComment ref="AG28" dT="2024-11-28T13:30:09.57" personId="{1D4E5FD9-AD70-4D51-9D0D-3307C388B641}" id="{848374DC-F619-4213-B2C9-19FBF8B71DF6}">
    <text>1,75 HRM à 13:45</text>
  </threadedComment>
  <threadedComment ref="R29" dT="2024-10-03T08:58:02.47" personId="{C20833D7-5DE2-4E82-B429-63A06E6D1EA0}" id="{3441CBD9-0360-4FF9-B61D-D88AC9CCAFDC}">
    <text>3 JC HRM OK</text>
  </threadedComment>
  <threadedComment ref="AG29" dT="2024-11-26T06:19:11.80" personId="{C20833D7-5DE2-4E82-B429-63A06E6D1EA0}" id="{EB961AE7-0346-4D72-8E50-D5E146993D47}">
    <text>1 JC HRM OK</text>
  </threadedComment>
  <threadedComment ref="L30" dT="2024-11-06T05:52:31.49" personId="{C20833D7-5DE2-4E82-B429-63A06E6D1EA0}" id="{5BE75507-C357-453B-A029-7917C6C3CD3F}">
    <text>1/2 DS Dépt HRM OK</text>
  </threadedComment>
  <threadedComment ref="N30" dT="2024-11-08T07:03:59.29" personId="{C20833D7-5DE2-4E82-B429-63A06E6D1EA0}" id="{5CF5C134-80CE-4110-9D0B-17F3C07EF3AA}">
    <text>1.50 Réc à 14:00 HRM OK</text>
  </threadedComment>
  <threadedComment ref="Z30" dT="2024-11-20T06:23:05.87" personId="{C20833D7-5DE2-4E82-B429-63A06E6D1EA0}" id="{0B789E8F-A4CD-4CF5-B640-ABDDF7AD966B}">
    <text>1/2 Ds Dépt HRM OK</text>
  </threadedComment>
  <threadedComment ref="AB30" dT="2024-11-22T06:15:54.18" personId="{C20833D7-5DE2-4E82-B429-63A06E6D1EA0}" id="{8E8EF196-2F60-4BD6-B625-A2370EFB7AC4}">
    <text>1.50 Réc à 14:00 HRM OK</text>
  </threadedComment>
  <threadedComment ref="G32" dT="2023-10-17T07:53:25.60" personId="{1D4E5FD9-AD70-4D51-9D0D-3307C388B641}" id="{F172D4E7-A260-4079-8586-CE12CF9AF96F}">
    <text>Toussaint</text>
  </threadedComment>
  <threadedComment ref="Q32" dT="2023-10-17T07:53:54.89" personId="{1D4E5FD9-AD70-4D51-9D0D-3307C388B641}" id="{151529E4-4116-4E1D-8416-3BF58EC80301}">
    <text>Armistice</text>
  </threadedComment>
  <threadedComment ref="U32" dT="2023-10-17T07:54:15.96" personId="{1D4E5FD9-AD70-4D51-9D0D-3307C388B641}" id="{AE14F071-F113-4EFD-81AB-409CFED25FA9}">
    <text>Fête du ROI</text>
  </threadedComment>
  <threadedComment ref="AG33" dT="2024-11-22T12:07:01.88" personId="{C20833D7-5DE2-4E82-B429-63A06E6D1EA0}" id="{07E6CB01-FADD-4267-A134-0CC64B5D1DB0}">
    <text>3 PVE HRM OK</text>
  </threadedComment>
  <threadedComment ref="N35" dT="2024-11-08T09:21:23.80" personId="{C20833D7-5DE2-4E82-B429-63A06E6D1EA0}" id="{877D2F38-9E9B-4B5F-98DF-9C1C4B317A96}">
    <text>HRM OK</text>
  </threadedComment>
  <threadedComment ref="K37" dT="2024-11-04T12:10:08.41" personId="{C20833D7-5DE2-4E82-B429-63A06E6D1EA0}" id="{6A8641C6-360B-4FF5-8591-A2F414EEA66F}">
    <text>1 PVE HRM OK</text>
  </threadedComment>
  <threadedComment ref="R37" dT="2024-11-12T12:58:42.47" personId="{1D4E5FD9-AD70-4D51-9D0D-3307C388B641}" id="{BC3C92B9-5BFB-4D4F-8CC5-828A64CF7810}">
    <text>0,75 HRM OK à 10:45</text>
  </threadedComment>
  <threadedComment ref="Y37" dT="2024-11-13T08:43:20.21" personId="{1D4E5FD9-AD70-4D51-9D0D-3307C388B641}" id="{4A0E1809-6480-4492-978C-CCE909C1C542}">
    <text>HRM OK</text>
  </threadedComment>
  <threadedComment ref="AE37" dT="2024-11-22T07:39:38.89" personId="{C20833D7-5DE2-4E82-B429-63A06E6D1EA0}" id="{950DADD6-88BA-41E5-86AA-3B2D4EB5EB8F}">
    <text>1 PVE HRM OK</text>
  </threadedComment>
  <threadedComment ref="AI37" dT="2024-11-26T12:13:46.14" personId="{C20833D7-5DE2-4E82-B429-63A06E6D1EA0}" id="{55361A6C-E3DC-42BC-85C1-ED0B0437D5E6}">
    <text>2 JC HRM OK</text>
  </threadedComment>
  <threadedComment ref="N38" dT="2024-11-07T09:09:31.46" personId="{C20833D7-5DE2-4E82-B429-63A06E6D1EA0}" id="{6EA658A4-5EA5-4B71-A0D4-6412B1C8EE35}">
    <text>1/2 JC HRM OK</text>
  </threadedComment>
  <threadedComment ref="Z38" dT="2024-11-18T08:02:03.31" personId="{C20833D7-5DE2-4E82-B429-63A06E6D1EA0}" id="{64F8DB44-13BE-4B5C-9F58-BC40299A0A96}">
    <text>1/2 JC HRM OK</text>
  </threadedComment>
  <threadedComment ref="AB38" dT="2024-11-18T08:02:03.31" personId="{C20833D7-5DE2-4E82-B429-63A06E6D1EA0}" id="{7885F5A9-247C-4A3D-9107-29CEC7603C71}">
    <text>1/2 JC HRM OK</text>
  </threadedComment>
  <threadedComment ref="AH38" dT="2024-11-28T07:04:32.23" personId="{C20833D7-5DE2-4E82-B429-63A06E6D1EA0}" id="{6CA1B0D3-0F97-45BD-AF87-E239F5D3C217}">
    <text>1.00 Réc à 14:30 HRM OK</text>
  </threadedComment>
  <threadedComment ref="J39" dT="2024-10-22T06:14:54.09" personId="{C20833D7-5DE2-4E82-B429-63A06E6D1EA0}" id="{2722F891-D369-4CF1-9142-FF5B994CFD18}">
    <text>1 DS de Sv à cause d'Ops HRM OK</text>
  </threadedComment>
  <threadedComment ref="R39" dT="2024-11-07T09:08:05.28" personId="{C20833D7-5DE2-4E82-B429-63A06E6D1EA0}" id="{E132F3B1-99B6-4CC4-BC60-0E4FA31CB83B}">
    <text>15.20 Réc HRM OK</text>
  </threadedComment>
  <threadedComment ref="AE39" dT="2024-11-22T07:44:49.28" personId="{C20833D7-5DE2-4E82-B429-63A06E6D1EA0}" id="{150A9E7D-EFDE-4722-8BBB-3B2D926811C1}">
    <text>7.60 Réc HRM OK</text>
  </threadedComment>
  <threadedComment ref="M40" dT="2024-11-07T09:06:35.28" personId="{C20833D7-5DE2-4E82-B429-63A06E6D1EA0}" id="{650363A4-B3B1-4680-8F67-C797E46A231F}">
    <text>1.00 Réc à 14:30 HRM OK</text>
  </threadedComment>
  <threadedComment ref="X40" dT="2024-11-18T14:09:49.30" personId="{1D4E5FD9-AD70-4D51-9D0D-3307C388B641}" id="{AD0F9E71-1439-4386-80BA-E5A33818BD26}">
    <text>2,00 HRM OK à 13:30</text>
  </threadedComment>
  <threadedComment ref="L41" dT="2024-11-04T12:07:21.25" personId="{C20833D7-5DE2-4E82-B429-63A06E6D1EA0}" id="{7886A4D8-4F83-4379-A72B-1AA886FD2AD7}">
    <text>1 PVE HRM OK</text>
  </threadedComment>
  <threadedComment ref="R41" dT="2024-11-12T08:46:39.57" personId="{1D4E5FD9-AD70-4D51-9D0D-3307C388B641}" id="{26DDC8E9-94FD-4CA4-BBF6-728F4DC5ED6C}">
    <text>HRM + DOC OK</text>
  </threadedComment>
  <threadedComment ref="S41" dT="2024-11-12T08:46:11.01" personId="{1D4E5FD9-AD70-4D51-9D0D-3307C388B641}" id="{D4B0CE82-A479-4C01-B812-F6FC8AF6C27B}">
    <text>HRM OK</text>
  </threadedComment>
  <threadedComment ref="T41" dT="2024-11-12T08:46:39.57" personId="{1D4E5FD9-AD70-4D51-9D0D-3307C388B641}" id="{A5733416-DC18-4592-A0AB-35B271623449}">
    <text>HRM + DOC OK</text>
  </threadedComment>
  <threadedComment ref="X41" dT="2024-11-12T08:46:39.57" personId="{1D4E5FD9-AD70-4D51-9D0D-3307C388B641}" id="{744C86A7-7433-423E-A23C-E5079A79BDBD}">
    <text>HRM + DOC OK</text>
  </threadedComment>
  <threadedComment ref="Z41" dT="2024-11-20T07:09:13.02" personId="{C20833D7-5DE2-4E82-B429-63A06E6D1EA0}" id="{1F0F5B3F-2D0E-434F-8247-84B03EF28892}">
    <text>1 PVE HRM OK</text>
  </threadedComment>
  <threadedComment ref="AG41" dT="2024-11-26T12:16:31.26" personId="{C20833D7-5DE2-4E82-B429-63A06E6D1EA0}" id="{DE31BD5B-4FD8-4E08-85DA-2A58D7702109}">
    <text>1 CC HRM OK</text>
  </threadedComment>
  <threadedComment ref="K42" dT="2024-11-04T12:08:40.81" personId="{C20833D7-5DE2-4E82-B429-63A06E6D1EA0}" id="{D31E1867-B82E-4E83-9DDF-7DA8D2AB6722}">
    <text>3.50 rec HRM OK</text>
  </threadedComment>
  <threadedComment ref="Y42" dT="2024-11-19T12:55:51.43" personId="{1D4E5FD9-AD70-4D51-9D0D-3307C388B641}" id="{AA9BF693-CCE5-4F81-896A-5F3B573B4DDF}">
    <text>1,00 HRM OK à 14:30</text>
  </threadedComment>
  <threadedComment ref="AB42" dT="2024-11-22T12:10:01.81" personId="{C20833D7-5DE2-4E82-B429-63A06E6D1EA0}" id="{FB2FC468-D789-41BA-B0FC-1E208F6DB9AD}">
    <text>1/2 PVE HRM OK</text>
  </threadedComment>
  <threadedComment ref="AE42" dT="2024-11-25T07:44:02.90" personId="{C20833D7-5DE2-4E82-B429-63A06E6D1EA0}" id="{30FE3E6E-E199-42A4-B88B-97E19AC47EC1}">
    <text>2.00 Réc à 13:30 HRM OK</text>
  </threadedComment>
  <threadedComment ref="AI42" dT="2024-11-29T08:03:19.61" personId="{1D4E5FD9-AD70-4D51-9D0D-3307C388B641}" id="{21A040C2-ECE9-468C-97EE-8D778287B441}">
    <text>HRM OK</text>
  </threadedComment>
  <threadedComment ref="R43" dT="2024-11-13T10:01:26.52" personId="{1D4E5FD9-AD70-4D51-9D0D-3307C388B641}" id="{A963B398-4185-4B01-912B-4C8EAE058FAD}">
    <text>REPRISE EN FORCE</text>
  </threadedComment>
  <threadedComment ref="L45" dT="2024-10-25T06:26:19.03" personId="{C20833D7-5DE2-4E82-B429-63A06E6D1EA0}" id="{0391684E-5335-4C5B-97D3-89719BD111DC}">
    <text xml:space="preserve">Invictus </text>
  </threadedComment>
  <threadedComment ref="AA45" dT="2024-11-21T07:53:53.13" personId="{C20833D7-5DE2-4E82-B429-63A06E6D1EA0}" id="{5E02DFD4-9297-42F0-9550-8A87380594C5}">
    <text>HRM OK</text>
  </threadedComment>
  <threadedComment ref="AB45" dT="2024-11-22T07:40:33.53" personId="{C20833D7-5DE2-4E82-B429-63A06E6D1EA0}" id="{2B12E3E5-5375-4EE2-B0EE-9BC5CB4F03B7}">
    <text>HRM OK</text>
  </threadedComment>
  <threadedComment ref="AH45" dT="2024-10-31T13:45:27.71" personId="{1D4E5FD9-AD70-4D51-9D0D-3307C388B641}" id="{21385415-7660-4457-BD17-3F9CDC17850A}">
    <text>AMT à suivre !</text>
  </threadedComment>
  <threadedComment ref="R46" dT="2024-11-12T08:53:45.84" personId="{1D4E5FD9-AD70-4D51-9D0D-3307C388B641}" id="{5D7CD24D-5F66-4967-95E1-74913F6AFED8}">
    <text>Mission à Amay</text>
  </threadedComment>
  <threadedComment ref="J47" dT="2024-10-16T06:31:54.26" personId="{C20833D7-5DE2-4E82-B429-63A06E6D1EA0}" id="{3DDEB0EA-1FA0-41D9-97A2-A59BC7236756}">
    <text>1.75 Réc HRM OK</text>
  </threadedComment>
  <threadedComment ref="K47" dT="2024-10-17T12:22:37.61" personId="{1D4E5FD9-AD70-4D51-9D0D-3307C388B641}" id="{552EB355-955A-44C3-AEBD-B8C897B03EA7}">
    <text>HRM OK</text>
  </threadedComment>
  <threadedComment ref="N47" dT="2024-10-16T06:30:24.40" personId="{C20833D7-5DE2-4E82-B429-63A06E6D1EA0}" id="{CAE97AD2-BA26-4378-8588-CC1A51B30C7E}">
    <text>HRM OK</text>
  </threadedComment>
  <threadedComment ref="AF47" dT="2024-10-17T12:22:37.61" personId="{1D4E5FD9-AD70-4D51-9D0D-3307C388B641}" id="{A9F19045-3795-4DD2-8061-2DBEFEE89D32}">
    <text>HRM OK</text>
  </threadedComment>
  <threadedComment ref="AH47" dT="2024-10-17T12:22:37.61" personId="{1D4E5FD9-AD70-4D51-9D0D-3307C388B641}" id="{19ABC47E-B1EB-43AE-8AF0-42A360648258}">
    <text>HRM OK</text>
  </threadedComment>
  <threadedComment ref="J48" dT="2024-11-04T12:11:55.19" personId="{C20833D7-5DE2-4E82-B429-63A06E6D1EA0}" id="{F148B129-C70C-4720-ADAC-400C2BC02825}">
    <text>0.5 rec HRM OK</text>
  </threadedComment>
  <threadedComment ref="L48" dT="2024-11-06T07:42:35.20" personId="{C20833D7-5DE2-4E82-B429-63A06E6D1EA0}" id="{A1FC68A1-CF3B-4B18-A37B-C88144B8C8F8}">
    <text>3.00 Réc à 12:30 HRM OK</text>
  </threadedComment>
  <threadedComment ref="S48" dT="2024-11-08T09:53:05.70" personId="{C20833D7-5DE2-4E82-B429-63A06E6D1EA0}" id="{E2371DDB-315E-4557-AAE3-5D1574B34EC0}">
    <text>VS à 12:15 HRM OK
DOC OK</text>
  </threadedComment>
  <threadedComment ref="X48" dT="2024-11-18T14:05:54.56" personId="{1D4E5FD9-AD70-4D51-9D0D-3307C388B641}" id="{5AB68359-C49C-4B29-B87C-7176E882EB33}">
    <text>0,50 HRM OK à 15:00</text>
  </threadedComment>
  <threadedComment ref="J49" dT="2024-11-04T07:44:02.39" personId="{C20833D7-5DE2-4E82-B429-63A06E6D1EA0}" id="{6D684527-FC43-49B4-A157-E61BD2512367}">
    <text>1 JC HRM OK</text>
  </threadedComment>
  <threadedComment ref="L49" dT="2024-11-06T07:45:38.49" personId="{C20833D7-5DE2-4E82-B429-63A06E6D1EA0}" id="{52DA026A-66E2-466B-992C-E2F915ACA127}">
    <text>HRM OK</text>
  </threadedComment>
  <threadedComment ref="S49" dT="2024-11-13T12:28:17.05" personId="{1D4E5FD9-AD70-4D51-9D0D-3307C388B641}" id="{F342EBD8-C97D-45C8-8BED-B1D432F51CBE}">
    <text>HRM OK</text>
  </threadedComment>
  <threadedComment ref="Y49" dT="2024-11-20T07:09:59.49" personId="{C20833D7-5DE2-4E82-B429-63A06E6D1EA0}" id="{2CF207EF-2E96-41D3-ADA9-077B740E8C6A}">
    <text>HRM NOK
DOC NOK</text>
  </threadedComment>
  <threadedComment ref="Z49" dT="2024-11-20T07:10:37.98" personId="{C20833D7-5DE2-4E82-B429-63A06E6D1EA0}" id="{9D56D1F2-D1B3-4AA2-BDD8-4101FD6A72A8}">
    <text>HRM OK</text>
  </threadedComment>
  <threadedComment ref="AG49" dT="2024-11-27T08:19:52.38" personId="{1D4E5FD9-AD70-4D51-9D0D-3307C388B641}" id="{D10D742F-5441-410F-8B36-4AE8AF195ADE}">
    <text>HRM OK</text>
  </threadedComment>
  <threadedComment ref="N50" dT="2024-11-08T09:18:38.68" personId="{C20833D7-5DE2-4E82-B429-63A06E6D1EA0}" id="{5763D862-49A0-42E6-B0CB-66C027ADAD29}">
    <text>1/2 JC + 1.00 Réc à 10:00 HRM OK</text>
  </threadedComment>
  <threadedComment ref="X50" dT="2024-11-18T08:02:03.31" personId="{C20833D7-5DE2-4E82-B429-63A06E6D1EA0}" id="{CB5053DC-BD5C-4545-BD0F-44E2CB26EA66}">
    <text>1/2 JC HRM OK</text>
  </threadedComment>
  <threadedComment ref="Y50" dT="2024-11-18T08:02:03.31" personId="{C20833D7-5DE2-4E82-B429-63A06E6D1EA0}" id="{1D5002FF-9FEF-449F-9DCA-4DD6D18C1DD6}">
    <text>1/2 JC HRM OK</text>
  </threadedComment>
  <threadedComment ref="M51" dT="2024-11-07T09:02:47.64" personId="{C20833D7-5DE2-4E82-B429-63A06E6D1EA0}" id="{D51C76AC-27D5-41A6-9B16-2AAF5441FFC7}">
    <text>HRM OK</text>
  </threadedComment>
  <threadedComment ref="N51" dT="2024-11-08T09:19:38.44" personId="{C20833D7-5DE2-4E82-B429-63A06E6D1EA0}" id="{01ABF850-7282-454B-A0B2-D8F1FF6B9A79}">
    <text>1 PVE HRM OK</text>
  </threadedComment>
  <threadedComment ref="Z51" dT="2024-11-20T07:12:02.58" personId="{C20833D7-5DE2-4E82-B429-63A06E6D1EA0}" id="{D541CF9F-50DF-456F-84F4-AB74032C3BDB}">
    <text>VS à 11:15 HRM NOK
DOC NOK</text>
  </threadedComment>
  <threadedComment ref="AA51" dT="2024-11-21T07:53:53.13" personId="{C20833D7-5DE2-4E82-B429-63A06E6D1EA0}" id="{2ADD8662-BEB4-473F-9B84-F6FCF1B311CF}">
    <text>HRM OK</text>
  </threadedComment>
  <threadedComment ref="AB51" dT="2024-11-21T07:54:19.61" personId="{C20833D7-5DE2-4E82-B429-63A06E6D1EA0}" id="{7FF8022C-E1E8-4BB0-9D6C-1C4D0A1FFFE9}">
    <text>1 PVE HRM OK</text>
  </threadedComment>
  <threadedComment ref="AE51" dT="2024-11-25T07:39:02.25" personId="{C20833D7-5DE2-4E82-B429-63A06E6D1EA0}" id="{81B241E6-537E-4DB0-8A3F-DEF1D79868E4}">
    <text>1 JC HRM OK</text>
  </threadedComment>
  <threadedComment ref="AI52" dT="2024-11-29T08:03:48.05" personId="{1D4E5FD9-AD70-4D51-9D0D-3307C388B641}" id="{9F45092C-7144-4B5A-9477-45CEC30D8672}">
    <text>HRM NOK</text>
  </threadedComment>
  <threadedComment ref="J53" dT="2024-11-19T06:41:13.17" personId="{C20833D7-5DE2-4E82-B429-63A06E6D1EA0}" id="{D72DA7B1-BB9F-4251-AD01-E78678108BEE}">
    <text>2 JC HRM OK</text>
  </threadedComment>
  <threadedComment ref="J53" dT="2024-12-12T14:31:27.52" personId="{1D4E5FD9-AD70-4D51-9D0D-3307C388B641}" id="{87FEC1D5-12F1-40FA-B81F-08B557005428}" parentId="{D72DA7B1-BB9F-4251-AD01-E78678108BEE}">
    <text>Corrigé 15,20 HRM OK</text>
  </threadedComment>
  <threadedComment ref="M55" dT="2024-11-07T09:03:36.86" personId="{C20833D7-5DE2-4E82-B429-63A06E6D1EA0}" id="{54168203-9C5F-4B75-8DCA-E7D46DFD4BD4}">
    <text>HRM OK</text>
  </threadedComment>
  <threadedComment ref="S55" dT="2024-11-12T09:01:54.99" personId="{1D4E5FD9-AD70-4D51-9D0D-3307C388B641}" id="{0D3AABFA-23B7-4B4C-8874-A59B79543D07}">
    <text>HRM OK</text>
  </threadedComment>
  <threadedComment ref="X55" dT="2024-11-18T07:51:23.55" personId="{C20833D7-5DE2-4E82-B429-63A06E6D1EA0}" id="{400C60F5-D01E-4BBB-8511-39B4369F9E85}">
    <text>HRM OK</text>
  </threadedComment>
  <threadedComment ref="AA55" dT="2024-11-07T13:12:26.47" personId="{C20833D7-5DE2-4E82-B429-63A06E6D1EA0}" id="{31C218E5-282B-455B-83E3-8E52A63EEF01}">
    <text xml:space="preserve">Orientation - Final individuel </text>
  </threadedComment>
  <threadedComment ref="AE55" dT="2024-11-25T07:39:51.06" personId="{C20833D7-5DE2-4E82-B429-63A06E6D1EA0}" id="{DC84A980-C6DD-4EFE-8091-340E9862C1DD}">
    <text>HRM OK</text>
  </threadedComment>
  <threadedComment ref="AG55" dT="2024-11-27T08:19:52.38" personId="{1D4E5FD9-AD70-4D51-9D0D-3307C388B641}" id="{EF25E221-4253-41BF-9041-E6A443EBEB94}">
    <text>HRM OK</text>
  </threadedComment>
  <threadedComment ref="M57" dT="2024-11-07T06:38:59.91" personId="{C20833D7-5DE2-4E82-B429-63A06E6D1EA0}" id="{C52BAAEB-4324-496B-ADE2-29AED13108A6}">
    <text>1/2 PVE HRM Ok</text>
  </threadedComment>
  <threadedComment ref="AA57" dT="2024-11-21T07:52:43.50" personId="{C20833D7-5DE2-4E82-B429-63A06E6D1EA0}" id="{D10961D5-EC81-4329-883B-7DDCDEAA04C9}">
    <text>1/2 PVE HRM OK</text>
  </threadedComment>
  <threadedComment ref="AB57" dT="2024-11-22T07:41:46.48" personId="{C20833D7-5DE2-4E82-B429-63A06E6D1EA0}" id="{63A00DB1-601C-4490-9193-47AC5988FEC6}">
    <text>1.00 Réc à 07:00 HRM OK</text>
  </threadedComment>
  <threadedComment ref="AE57" dT="2024-11-22T12:09:15.19" personId="{C20833D7-5DE2-4E82-B429-63A06E6D1EA0}" id="{C2A90E68-0B08-48E2-93F0-A985E867E342}">
    <text>1/2 PVE HRM OK</text>
  </threadedComment>
  <threadedComment ref="AG57" dT="2024-10-16T11:51:19.50" personId="{1D4E5FD9-AD70-4D51-9D0D-3307C388B641}" id="{BD3EA1AB-6568-4C69-B727-B3151EB28D65}">
    <text>AMT à 08:05</text>
  </threadedComment>
  <threadedComment ref="Y58" dT="2024-11-19T12:57:45.20" personId="{1D4E5FD9-AD70-4D51-9D0D-3307C388B641}" id="{F86B15AE-81E4-4889-BC52-3E225A812E9E}">
    <text>HRM OK</text>
  </threadedComment>
  <threadedComment ref="Z58" dT="2024-11-19T12:57:45.20" personId="{1D4E5FD9-AD70-4D51-9D0D-3307C388B641}" id="{1E67E2BF-F6D9-4755-A00E-EA476DAA3EB4}">
    <text>HRM OK</text>
  </threadedComment>
  <threadedComment ref="AB58" dT="2024-11-22T07:42:06.89" personId="{C20833D7-5DE2-4E82-B429-63A06E6D1EA0}" id="{9ECB0694-8FCC-4BEB-BD7A-D364859F0A1A}">
    <text>0.25 Réc à 15:15 HRM OK</text>
  </threadedComment>
  <threadedComment ref="AE58" dT="2024-11-25T13:27:33.78" personId="{1D4E5FD9-AD70-4D51-9D0D-3307C388B641}" id="{D3BE49E6-1E04-42E5-B43D-BFA77ECAF766}">
    <text>0,67 HRM OK à 14:50</text>
  </threadedComment>
  <threadedComment ref="AG58" dT="2024-11-27T08:17:41.35" personId="{1D4E5FD9-AD70-4D51-9D0D-3307C388B641}" id="{85383631-8073-4A6B-BC7D-C49E35B0A633}">
    <text>HRM OK</text>
  </threadedComment>
  <threadedComment ref="J59" dT="2024-10-30T13:22:27.71" personId="{1D4E5FD9-AD70-4D51-9D0D-3307C388B641}" id="{C0D40719-F9D8-4B02-BB73-B569AE0B79CD}">
    <text>HRM OK</text>
  </threadedComment>
  <threadedComment ref="Z59" dT="2024-11-20T07:13:10.44" personId="{C20833D7-5DE2-4E82-B429-63A06E6D1EA0}" id="{FB60D823-26A7-44F1-A1C6-37A907B9D16B}">
    <text>2 JC HRM NOK</text>
  </threadedComment>
  <threadedComment ref="Z59" dT="2024-11-25T14:11:19.05" personId="{1D4E5FD9-AD70-4D51-9D0D-3307C388B641}" id="{8365E765-C061-4166-B098-0EC8CC684798}" parentId="{FB60D823-26A7-44F1-A1C6-37A907B9D16B}">
    <text>HRM OK</text>
  </threadedComment>
  <threadedComment ref="AB59" dT="2024-11-20T12:13:38.43" personId="{1D4E5FD9-AD70-4D51-9D0D-3307C388B641}" id="{A8A7E8FB-C0FD-4D1A-972C-1F298261D631}">
    <text>HRM OK</text>
  </threadedComment>
  <threadedComment ref="AH59" dT="2024-11-25T14:11:50.75" personId="{1D4E5FD9-AD70-4D51-9D0D-3307C388B641}" id="{CDE0704E-AC6E-49A4-A3A6-68677C2FB17D}">
    <text>HRM OK</text>
  </threadedComment>
  <threadedComment ref="AF60" dT="2024-11-26T07:31:22.23" personId="{C20833D7-5DE2-4E82-B429-63A06E6D1EA0}" id="{C989B590-D5AA-4CF7-A0E3-6C62EA304681}">
    <text>3.00 Réc à 1230 HRM OK</text>
  </threadedComment>
  <threadedComment ref="AI60" dT="2024-11-29T08:04:07.17" personId="{1D4E5FD9-AD70-4D51-9D0D-3307C388B641}" id="{61B0F8E1-A760-4142-A464-C1ACAF379DF5}">
    <text>3,00 HRM OK à 12:30</text>
  </threadedComment>
  <threadedComment ref="J61" dT="2024-11-04T07:45:14.22" personId="{C20833D7-5DE2-4E82-B429-63A06E6D1EA0}" id="{53FFBD58-28B3-49BE-A099-AC24D9FC4DAB}">
    <text>HRM OK</text>
  </threadedComment>
  <threadedComment ref="R61" dT="2024-11-12T09:01:54.99" personId="{1D4E5FD9-AD70-4D51-9D0D-3307C388B641}" id="{16B18E7E-DB30-461F-9499-89B4464E0756}">
    <text>HRM OK</text>
  </threadedComment>
  <threadedComment ref="X61" dT="2024-11-18T07:51:23.55" personId="{C20833D7-5DE2-4E82-B429-63A06E6D1EA0}" id="{521791A8-11A3-4D23-B282-94C50F8C2365}">
    <text>HRM OK</text>
  </threadedComment>
  <threadedComment ref="AE61" dT="2024-11-12T09:01:54.99" personId="{1D4E5FD9-AD70-4D51-9D0D-3307C388B641}" id="{3FDD27AB-C8A4-4E23-AF64-918DD50987A7}">
    <text>HRM OK</text>
  </threadedComment>
  <threadedComment ref="S63" dT="2024-11-12T08:50:42.29" personId="{1D4E5FD9-AD70-4D51-9D0D-3307C388B641}" id="{F89D87EB-2B7B-4EAE-A869-3B5DA4058988}">
    <text>2,00 HRM OK à 07:00</text>
  </threadedComment>
  <threadedComment ref="AG63" dT="2024-11-27T08:18:27.72" personId="{1D4E5FD9-AD70-4D51-9D0D-3307C388B641}" id="{03745B89-1709-4064-80DB-B07587D40B3A}">
    <text>Mis HMRA</text>
  </threadedComment>
  <threadedComment ref="S64" dT="2024-11-12T08:50:56.97" personId="{1D4E5FD9-AD70-4D51-9D0D-3307C388B641}" id="{EE479D6B-02F2-45D7-A12D-CBE8A099EDB5}">
    <text>3,00 HRM OK à 12:30</text>
  </threadedComment>
  <threadedComment ref="T64" dT="2024-11-18T07:58:18.57" personId="{C20833D7-5DE2-4E82-B429-63A06E6D1EA0}" id="{3FF2F61B-CEC2-4B34-886C-EF85AC33BACD}">
    <text>0.25 Réc à 15:15 HRM NOK</text>
  </threadedComment>
  <threadedComment ref="T64" dT="2024-11-18T13:42:43.66" personId="{1D4E5FD9-AD70-4D51-9D0D-3307C388B641}" id="{113A002C-E92A-4A50-98F9-BEED2D07C9F2}" parentId="{3FF2F61B-CEC2-4B34-886C-EF85AC33BACD}">
    <text>HRM OK</text>
  </threadedComment>
  <threadedComment ref="AG64" dT="2024-11-27T08:18:56.56" personId="{1D4E5FD9-AD70-4D51-9D0D-3307C388B641}" id="{0F1E56C7-A59F-4A0E-AB5B-FB82979E8A46}">
    <text>3,00 HRM OK à 12:30</text>
  </threadedComment>
  <threadedComment ref="L65" dT="2024-11-06T07:44:54.37" personId="{C20833D7-5DE2-4E82-B429-63A06E6D1EA0}" id="{B0CD656C-0235-40BE-818D-4EC7A1FDDA44}">
    <text>HRM OK</text>
  </threadedComment>
  <threadedComment ref="S65" dT="2024-11-12T09:01:54.99" personId="{1D4E5FD9-AD70-4D51-9D0D-3307C388B641}" id="{1C6CD5EE-6635-4ADF-90F2-BD18A4EC68FA}">
    <text>HRM OK</text>
  </threadedComment>
  <threadedComment ref="Z65" dT="2024-11-20T07:14:11.11" personId="{C20833D7-5DE2-4E82-B429-63A06E6D1EA0}" id="{7C3BCFC5-838E-4798-886F-15488CF8AB86}">
    <text>HRM OK</text>
  </threadedComment>
  <threadedComment ref="AF65" dT="2024-11-26T07:27:48.58" personId="{C20833D7-5DE2-4E82-B429-63A06E6D1EA0}" id="{3DB65E7F-5C77-41C9-B827-F67CA9F6EF91}">
    <text>HRM OK</text>
  </threadedComment>
  <threadedComment ref="N66" dT="2024-11-08T09:20:40.22" personId="{C20833D7-5DE2-4E82-B429-63A06E6D1EA0}" id="{AF6E1591-B455-40F2-B2AC-0136B2E1219F}">
    <text>2.00 Réc à 13:30 HRM OK</text>
  </threadedComment>
  <threadedComment ref="AG67" dT="2024-11-13T08:43:55.76" personId="{1D4E5FD9-AD70-4D51-9D0D-3307C388B641}" id="{CB058F7D-7ACE-43D9-B2B8-3149BA2A5049}">
    <text>VS Dép 07:00 HRM NOK</text>
  </threadedComment>
  <threadedComment ref="AI67" dT="2024-11-13T08:45:07.56" personId="{1D4E5FD9-AD70-4D51-9D0D-3307C388B641}" id="{C970365C-9020-4FC8-AD5C-D1A2855E577A}">
    <text>HRM OK</text>
  </threadedComment>
  <threadedComment ref="L68" dT="2024-11-13T08:44:43.44" personId="{1D4E5FD9-AD70-4D51-9D0D-3307C388B641}" id="{A38B173B-CAB7-4E4E-A964-2D69404B1F0B}">
    <text>4,00 HRM OK à 11:30</text>
  </threadedComment>
  <threadedComment ref="J69" dT="2024-10-24T05:38:11.98" personId="{C20833D7-5DE2-4E82-B429-63A06E6D1EA0}" id="{78544053-DA3A-4F6A-A87B-88138FF9A43B}">
    <text>5 JC HRM OK</text>
  </threadedComment>
  <threadedComment ref="R69" dT="2024-11-12T06:02:01.62" personId="{68E4EB75-2E06-4BF2-B8CC-A06705F02815}" id="{90879BC8-8E84-4E7E-99E4-932D1ECD0BF1}">
    <text>Jour CC se remettra en ordre après</text>
  </threadedComment>
  <threadedComment ref="R69" dT="2024-11-12T06:03:33.70" personId="{68E4EB75-2E06-4BF2-B8CC-A06705F02815}" id="{917F8437-F514-449D-A8D4-EF21FA31FBD7}" parentId="{90879BC8-8E84-4E7E-99E4-932D1ECD0BF1}">
    <text>Décès mère</text>
  </threadedComment>
  <threadedComment ref="R69" dT="2024-11-14T08:07:20.15" personId="{1D4E5FD9-AD70-4D51-9D0D-3307C388B641}" id="{F6D8FB0E-B3C7-4F93-8051-1F9105D822AD}" parentId="{90879BC8-8E84-4E7E-99E4-932D1ECD0BF1}">
    <text>HRM OK</text>
  </threadedComment>
  <threadedComment ref="X69" dT="2024-11-14T08:08:05.70" personId="{1D4E5FD9-AD70-4D51-9D0D-3307C388B641}" id="{DAD5542D-B690-40EE-BDA3-A12A9CD0FBF3}">
    <text>HRM OK</text>
  </threadedComment>
  <threadedComment ref="AA69" dT="2024-11-20T11:46:16.71" personId="{1D4E5FD9-AD70-4D51-9D0D-3307C388B641}" id="{CE0D32AE-EB1E-4096-8C2A-281A53F2394C}">
    <text>HRM OK</text>
  </threadedComment>
  <threadedComment ref="AE69" dT="2024-11-25T07:41:57.26" personId="{C20833D7-5DE2-4E82-B429-63A06E6D1EA0}" id="{9BD191CC-7D9D-4F9B-B801-FDCF701EEBBA}">
    <text>1 JC HRM OK</text>
  </threadedComment>
  <threadedComment ref="AG69" dT="2024-11-22T12:08:15.72" personId="{C20833D7-5DE2-4E82-B429-63A06E6D1EA0}" id="{017975A1-D79E-42FE-85BF-FC5D53A3DE3E}">
    <text>1 CC HRM OK</text>
  </threadedComment>
  <threadedComment ref="S70" dT="2024-11-14T08:08:34.09" personId="{1D4E5FD9-AD70-4D51-9D0D-3307C388B641}" id="{87D55DAA-72A7-4A32-9E27-061826DE9C92}">
    <text>1,00 HRM OK à 12:30</text>
  </threadedComment>
  <threadedComment ref="Z70" dT="2024-11-20T07:15:18.30" personId="{C20833D7-5DE2-4E82-B429-63A06E6D1EA0}" id="{72F55ECD-5042-457C-A825-D9CABA9B7016}">
    <text>1.00 Réc à 15:00 HRM NOK</text>
  </threadedComment>
  <threadedComment ref="Z70" dT="2024-11-25T14:10:11.96" personId="{1D4E5FD9-AD70-4D51-9D0D-3307C388B641}" id="{B9B70DEE-8D51-4207-83EC-E6302F250B48}" parentId="{72F55ECD-5042-457C-A825-D9CABA9B7016}">
    <text>HRM OK</text>
  </threadedComment>
  <threadedComment ref="AF70" dT="2024-11-26T07:30:16.24" personId="{C20833D7-5DE2-4E82-B429-63A06E6D1EA0}" id="{3EBE24AF-9492-4346-B2D4-AE72A26F2C15}">
    <text>0.50 Réc à 15:30 HRM OK</text>
  </threadedComment>
  <threadedComment ref="AB71" dT="2024-11-20T11:51:07.32" personId="{1D4E5FD9-AD70-4D51-9D0D-3307C388B641}" id="{55E3E87D-C2EC-4307-92FE-89E0214BCCC9}">
    <text>HRM OK</text>
  </threadedComment>
  <threadedComment ref="Z72" dT="2024-11-20T07:16:31.96" personId="{C20833D7-5DE2-4E82-B429-63A06E6D1EA0}" id="{0DF3C5F6-EF8C-4506-B51D-27FEEF44C609}">
    <text>3.00 Réc à 12:30 HRM NOK</text>
  </threadedComment>
  <threadedComment ref="Z72" dT="2024-11-20T11:47:04.01" personId="{1D4E5FD9-AD70-4D51-9D0D-3307C388B641}" id="{B82C8B44-AE5F-4751-BC8B-A42DF4826D54}" parentId="{0DF3C5F6-EF8C-4506-B51D-27FEEF44C609}">
    <text>HRM OK</text>
  </threadedComment>
  <threadedComment ref="J73" dT="2024-08-02T11:01:28.51" personId="{C20833D7-5DE2-4E82-B429-63A06E6D1EA0}" id="{EAE5885E-2A1E-49F2-8D65-9ADD1B213082}">
    <text>57.60 Réc HRM OK</text>
  </threadedComment>
  <threadedComment ref="G76" dT="2023-10-17T07:53:25.60" personId="{1D4E5FD9-AD70-4D51-9D0D-3307C388B641}" id="{6103F2CA-2BD5-4014-BA9D-6389FA33EB39}">
    <text>Toussaint</text>
  </threadedComment>
  <threadedComment ref="Q76" dT="2023-10-17T07:53:54.89" personId="{1D4E5FD9-AD70-4D51-9D0D-3307C388B641}" id="{A36949C2-85DD-43EC-A80C-98ABD9E50594}">
    <text>Armistice</text>
  </threadedComment>
  <threadedComment ref="U76" dT="2023-10-17T07:54:15.96" personId="{1D4E5FD9-AD70-4D51-9D0D-3307C388B641}" id="{613E295C-9C1B-49AF-A21E-B53AE7460066}">
    <text>Fête du ROI</text>
  </threadedComment>
  <threadedComment ref="R77" dT="2024-11-12T08:58:03.60" personId="{1D4E5FD9-AD70-4D51-9D0D-3307C388B641}" id="{61388668-65D6-4269-8DF4-703D51FDEDEA}">
    <text>15,20 HRM OK</text>
  </threadedComment>
  <threadedComment ref="R77" dT="2024-11-13T10:01:08.73" personId="{1D4E5FD9-AD70-4D51-9D0D-3307C388B641}" id="{A2C1350B-3DDE-418D-8064-032A39C2F64F}" parentId="{61388668-65D6-4269-8DF4-703D51FDEDEA}">
    <text>+ REPRISE EN FORCE</text>
  </threadedComment>
  <threadedComment ref="AB77" dT="2024-11-21T13:07:56.72" personId="{1D4E5FD9-AD70-4D51-9D0D-3307C388B641}" id="{FA482F02-74C6-4975-B393-F057CAE1107C}">
    <text>HRM OK</text>
  </threadedComment>
  <threadedComment ref="AG77" dT="2024-11-27T08:31:50.76" personId="{1D4E5FD9-AD70-4D51-9D0D-3307C388B641}" id="{6362C5AA-80FE-4687-9027-8CFB43D688E3}">
    <text>HRM OK</text>
  </threadedComment>
  <threadedComment ref="Y78" dT="2024-11-18T13:25:13.24" personId="{1D4E5FD9-AD70-4D51-9D0D-3307C388B641}" id="{0C1E359C-AFE5-4BDF-B8F2-649B6A8C1624}">
    <text>4,00 HRM OK</text>
  </threadedComment>
  <threadedComment ref="Z78" dT="2024-11-18T13:25:13.24" personId="{1D4E5FD9-AD70-4D51-9D0D-3307C388B641}" id="{C402A360-29E1-4E84-AF07-254B77D02650}">
    <text>4,00 HRM OK</text>
  </threadedComment>
  <threadedComment ref="AF78" dT="2024-11-25T14:07:59.00" personId="{1D4E5FD9-AD70-4D51-9D0D-3307C388B641}" id="{90FAB2A8-9CFB-49DC-9CB6-BEB59992D862}">
    <text>4,00 HRM OK à 12:00</text>
  </threadedComment>
  <threadedComment ref="AI78" dT="2024-11-29T13:40:53.23" personId="{1D4E5FD9-AD70-4D51-9D0D-3307C388B641}" id="{322695A2-336C-45A6-9035-04B9E6F64990}">
    <text>1,42 HRM OK à 14:35</text>
  </threadedComment>
  <threadedComment ref="J79" dT="2024-11-04T07:47:03.77" personId="{C20833D7-5DE2-4E82-B429-63A06E6D1EA0}" id="{0470C330-6025-4B47-B541-84E4903577F0}">
    <text>4.00 Réc à 07:30 HRM OK</text>
  </threadedComment>
  <threadedComment ref="N79" dT="2024-11-08T06:47:27.41" personId="{C20833D7-5DE2-4E82-B429-63A06E6D1EA0}" id="{E4314963-3D6E-40A4-BF07-C5CE66CE40AB}">
    <text>HRM OK</text>
  </threadedComment>
  <threadedComment ref="AA79" dT="2024-11-20T07:18:18.20" personId="{C20833D7-5DE2-4E82-B429-63A06E6D1EA0}" id="{E53D704E-DD8F-4E44-853E-E56C575737DF}">
    <text>HRM OK</text>
  </threadedComment>
  <threadedComment ref="AG79" dT="2024-11-27T08:34:30.17" personId="{1D4E5FD9-AD70-4D51-9D0D-3307C388B641}" id="{83878469-4577-4C8F-8D27-9562D929DCCE}">
    <text>HRM OK</text>
  </threadedComment>
  <threadedComment ref="AI79" dT="2024-11-27T08:34:13.10" personId="{1D4E5FD9-AD70-4D51-9D0D-3307C388B641}" id="{23CB958E-DC95-42BD-BB3B-B05EE4B8A2EA}">
    <text>HRM OK</text>
  </threadedComment>
  <threadedComment ref="AG80" dT="2024-11-27T14:27:47.46" personId="{1D4E5FD9-AD70-4D51-9D0D-3307C388B641}" id="{433AC47C-BAB5-4DEC-AE08-7C4D7AFA4040}">
    <text>1,00 HRM OK à 12:30</text>
  </threadedComment>
  <threadedComment ref="AH80" dT="2024-11-27T08:34:38.07" personId="{1D4E5FD9-AD70-4D51-9D0D-3307C388B641}" id="{F849A301-DEC7-4D1D-B315-8070C86E7BC3}">
    <text>HRM OK</text>
  </threadedComment>
  <threadedComment ref="S81" dT="2024-10-30T11:43:01.68" personId="{1D4E5FD9-AD70-4D51-9D0D-3307C388B641}" id="{45E16B13-AB10-4801-BAB2-7FB3F201EE77}">
    <text>Secouriste Zone 2</text>
  </threadedComment>
  <threadedComment ref="X81" dT="2024-11-13T11:33:37.85" personId="{1D4E5FD9-AD70-4D51-9D0D-3307C388B641}" id="{FBF80829-353C-4FE2-A515-73FF3C9AB5CF}">
    <text>HRM OK</text>
  </threadedComment>
  <threadedComment ref="Z81" dT="2024-11-14T09:35:46.89" personId="{1D4E5FD9-AD70-4D51-9D0D-3307C388B641}" id="{98A1F1A6-774D-4379-BD42-764F61AA8792}">
    <text>Secouriste Zone 2</text>
  </threadedComment>
  <threadedComment ref="AF81" dT="2024-11-25T07:08:23.89" personId="{C20833D7-5DE2-4E82-B429-63A06E6D1EA0}" id="{F203454B-D702-4C17-9003-3B551E2F9810}">
    <text>Secouriste Zone 2</text>
  </threadedComment>
  <threadedComment ref="AG81" dT="2024-11-13T14:04:51.15" personId="{1D4E5FD9-AD70-4D51-9D0D-3307C388B641}" id="{F33A449A-FA16-47CD-B898-B5B4980BA09B}">
    <text xml:space="preserve">Secouriste Zone 2 + AMT à 07:50 </text>
  </threadedComment>
  <threadedComment ref="Y82" dT="2024-11-18T13:40:00.57" personId="{1D4E5FD9-AD70-4D51-9D0D-3307C388B641}" id="{89327CFD-EF02-4BC3-9A5C-DB5C99585943}">
    <text>VS Dép à 11:10</text>
  </threadedComment>
  <threadedComment ref="G84" dT="2023-10-17T07:53:25.60" personId="{1D4E5FD9-AD70-4D51-9D0D-3307C388B641}" id="{8F605DAF-C54E-4C84-BB80-95A44C68EDC5}">
    <text>Toussaint</text>
  </threadedComment>
  <threadedComment ref="Q84" dT="2023-10-17T07:53:54.89" personId="{1D4E5FD9-AD70-4D51-9D0D-3307C388B641}" id="{52C6ADDA-D4B2-4880-B28E-877DBB990E46}">
    <text>Armistice</text>
  </threadedComment>
  <threadedComment ref="U84" dT="2023-10-17T07:54:15.96" personId="{1D4E5FD9-AD70-4D51-9D0D-3307C388B641}" id="{3BDE4DD0-DBBC-4752-B1A5-D3C4201A46EB}">
    <text>Fête du ROI</text>
  </threadedComment>
  <threadedComment ref="L85" dT="2024-11-06T07:13:17.46" personId="{C20833D7-5DE2-4E82-B429-63A06E6D1EA0}" id="{8B5B2C6B-A9B6-4F1B-A542-967D875D86C1}">
    <text>HRM OK</text>
  </threadedComment>
  <threadedComment ref="S85" dT="2024-11-06T07:13:17.46" personId="{C20833D7-5DE2-4E82-B429-63A06E6D1EA0}" id="{79164F70-4C4A-4FAD-AB1D-F362E665F6C0}">
    <text>HRM OK</text>
  </threadedComment>
  <threadedComment ref="Y85" dT="2024-11-14T13:06:42.07" personId="{1D4E5FD9-AD70-4D51-9D0D-3307C388B641}" id="{CC6B8ADC-C12B-49FE-AFAC-33AA798C123A}">
    <text>HRM OK</text>
  </threadedComment>
  <threadedComment ref="AB85" dT="2024-11-22T07:49:40.36" personId="{C20833D7-5DE2-4E82-B429-63A06E6D1EA0}" id="{38097974-D9AC-406E-B69F-726F4E4777A1}">
    <text>1.00 Réc à 07:00 HRM OK</text>
  </threadedComment>
  <threadedComment ref="AF85" dT="2024-11-25T07:15:41.26" personId="{C20833D7-5DE2-4E82-B429-63A06E6D1EA0}" id="{D3A5E836-3DC9-4A6E-AE60-D01D6F0195EF}">
    <text>1 CC HRM NOK</text>
  </threadedComment>
  <threadedComment ref="AF85" dT="2024-11-28T13:01:31.78" personId="{1D4E5FD9-AD70-4D51-9D0D-3307C388B641}" id="{A4BE6556-A20E-413B-9D5C-B061A0BADA23}" parentId="{D3A5E836-3DC9-4A6E-AE60-D01D6F0195EF}">
    <text>HRM + DOC OK</text>
  </threadedComment>
  <threadedComment ref="AG85" dT="2024-11-06T07:13:17.46" personId="{C20833D7-5DE2-4E82-B429-63A06E6D1EA0}" id="{D13D40CD-8005-4B95-A7DD-8269FBB25DBD}">
    <text>HRM OK</text>
  </threadedComment>
  <threadedComment ref="AI85" dT="2024-11-25T07:15:41.26" personId="{C20833D7-5DE2-4E82-B429-63A06E6D1EA0}" id="{CCC46D3A-3770-48F4-A9AD-1470EA0E01B3}">
    <text>1 CC HRM NOK</text>
  </threadedComment>
  <threadedComment ref="K86" dT="2024-11-05T11:59:06.39" personId="{C20833D7-5DE2-4E82-B429-63A06E6D1EA0}" id="{AE0A41DA-4446-4D4D-B94B-3B32BEE76103}">
    <text>VS à 13:45 HRM NOK
DOC NOK</text>
  </threadedComment>
  <threadedComment ref="K86" dT="2024-11-13T08:32:59.09" personId="{1D4E5FD9-AD70-4D51-9D0D-3307C388B641}" id="{F50DD505-8DA3-4C28-AE12-50C644F1D5DF}" parentId="{AE0A41DA-4446-4D4D-B94B-3B32BEE76103}">
    <text>OK</text>
  </threadedComment>
  <threadedComment ref="L87" dT="2024-11-06T07:15:44.07" personId="{C20833D7-5DE2-4E82-B429-63A06E6D1EA0}" id="{1D91C7B8-5604-4BE2-80CD-A98D8B0A76A5}">
    <text>HRM OK</text>
  </threadedComment>
  <threadedComment ref="M87" dT="2024-11-07T09:13:17.73" personId="{C20833D7-5DE2-4E82-B429-63A06E6D1EA0}" id="{AED70ED6-5BE7-4680-8DF1-23B441D31650}">
    <text xml:space="preserve">Grèves </text>
  </threadedComment>
  <threadedComment ref="S87" dT="2024-11-13T08:25:07.68" personId="{1D4E5FD9-AD70-4D51-9D0D-3307C388B641}" id="{0AB9CACB-6889-45CB-AAB0-28F03FE34DFB}">
    <text>HRM OK</text>
  </threadedComment>
  <threadedComment ref="Z87" dT="2024-11-20T07:31:02.76" personId="{C20833D7-5DE2-4E82-B429-63A06E6D1EA0}" id="{136E0685-6898-47B8-BEA7-FD465D2A8EA7}">
    <text>1 CS HRM OK</text>
  </threadedComment>
  <threadedComment ref="AB87" dT="2024-11-20T07:31:02.76" personId="{C20833D7-5DE2-4E82-B429-63A06E6D1EA0}" id="{03E93953-526A-41F1-B7C3-786345401A81}">
    <text>1 CS HRM OK</text>
  </threadedComment>
  <threadedComment ref="AG87" dT="2024-11-25T07:22:25.37" personId="{C20833D7-5DE2-4E82-B429-63A06E6D1EA0}" id="{8F5F9C9B-C38A-43C2-AC21-E7E5D2DC4655}">
    <text>2 CS HRM OK</text>
  </threadedComment>
  <threadedComment ref="AE88" dT="2024-11-25T07:21:22.81" personId="{C20833D7-5DE2-4E82-B429-63A06E6D1EA0}" id="{E0B3434A-A476-4CBD-98D8-B891DF0478E5}">
    <text>4.00 Réc à 11:30 HRM OK</text>
  </threadedComment>
  <threadedComment ref="M89" dT="2024-11-06T07:14:49.49" personId="{C20833D7-5DE2-4E82-B429-63A06E6D1EA0}" id="{7B710146-6069-4C21-831B-2A6A29ACA5DC}">
    <text>HRM OK</text>
  </threadedComment>
  <threadedComment ref="R89" dT="2024-11-13T08:25:54.75" personId="{1D4E5FD9-AD70-4D51-9D0D-3307C388B641}" id="{3FD56B0C-05EE-4DF7-A378-AEE5B6473376}">
    <text>HRM OK</text>
  </threadedComment>
  <threadedComment ref="S89" dT="2024-11-13T08:26:12.04" personId="{1D4E5FD9-AD70-4D51-9D0D-3307C388B641}" id="{088E400A-C592-4822-8D6B-FE2140122EE9}">
    <text>HRM OK</text>
  </threadedComment>
  <threadedComment ref="T89" dT="2024-11-14T07:57:31.97" personId="{1D4E5FD9-AD70-4D51-9D0D-3307C388B641}" id="{10B36FAF-D1C2-47FE-A4D6-FAF579F6BFCE}">
    <text>1,50 HRM OK à 07:30</text>
  </threadedComment>
  <threadedComment ref="X89" dT="2024-11-18T08:17:08.15" personId="{C20833D7-5DE2-4E82-B429-63A06E6D1EA0}" id="{A0CA393B-9D0A-468E-B979-5603222F0AAC}">
    <text>VS à 08:15 HRM NOK
DOC NOK</text>
  </threadedComment>
  <threadedComment ref="X89" dT="2024-11-19T13:10:00.27" personId="{1D4E5FD9-AD70-4D51-9D0D-3307C388B641}" id="{16690DBB-0E80-46AB-AE29-8AEDF3C58FB5}" parentId="{A0CA393B-9D0A-468E-B979-5603222F0AAC}">
    <text>OK</text>
  </threadedComment>
  <threadedComment ref="AA89" dT="2024-11-21T07:25:28.77" personId="{C20833D7-5DE2-4E82-B429-63A06E6D1EA0}" id="{A8950621-0560-44C8-819A-382551E9585C}">
    <text>HRM NOK</text>
  </threadedComment>
  <threadedComment ref="AB89" dT="2024-11-22T07:52:16.32" personId="{C20833D7-5DE2-4E82-B429-63A06E6D1EA0}" id="{856B8CDB-76FE-4D52-B06E-688B04DF7F76}">
    <text>2.00 Réc à 07:30 HRM NOK</text>
  </threadedComment>
  <threadedComment ref="AB89" dT="2024-11-25T13:59:14.92" personId="{1D4E5FD9-AD70-4D51-9D0D-3307C388B641}" id="{B7B7B88B-2790-4DD9-B8EE-34C873E879D4}" parentId="{856B8CDB-76FE-4D52-B06E-688B04DF7F76}">
    <text>HRM OK</text>
  </threadedComment>
  <threadedComment ref="AE89" dT="2024-11-25T07:18:36.30" personId="{C20833D7-5DE2-4E82-B429-63A06E6D1EA0}" id="{4735566B-F7CF-45ED-B947-FB103EDAA893}">
    <text>1.50 Ré à 07:30 HRM NOK</text>
  </threadedComment>
  <threadedComment ref="AE89" dT="2024-11-25T13:59:39.19" personId="{1D4E5FD9-AD70-4D51-9D0D-3307C388B641}" id="{0183F742-F683-40D8-93E2-CC762D710B9B}" parentId="{4735566B-F7CF-45ED-B947-FB103EDAA893}">
    <text>HRM OK 1,00</text>
  </threadedComment>
  <threadedComment ref="AF89" dT="2024-11-27T08:37:06.08" personId="{1D4E5FD9-AD70-4D51-9D0D-3307C388B641}" id="{551BF629-609A-4E53-9102-742F4C136669}">
    <text>HRM OK</text>
  </threadedComment>
  <threadedComment ref="J90" dT="2024-11-04T12:17:53.08" personId="{C20833D7-5DE2-4E82-B429-63A06E6D1EA0}" id="{4E09D306-3261-4CB9-B519-1041411185C9}">
    <text>0.25 rec HRM OK</text>
  </threadedComment>
  <threadedComment ref="L91" dT="2024-11-06T07:14:49.49" personId="{C20833D7-5DE2-4E82-B429-63A06E6D1EA0}" id="{98CAC52E-03F2-4256-95F6-9D50E65ACC2C}">
    <text>HRM OK</text>
  </threadedComment>
  <threadedComment ref="M91" dT="2024-11-07T09:16:00.15" personId="{C20833D7-5DE2-4E82-B429-63A06E6D1EA0}" id="{03962591-3CA2-4C02-9643-C644925FFAF1}">
    <text>0.25 Réc HRM NOK</text>
  </threadedComment>
  <threadedComment ref="R91" dT="2024-11-12T08:39:10.62" personId="{1D4E5FD9-AD70-4D51-9D0D-3307C388B641}" id="{B3221B5D-0613-4B81-8C58-E69E67EE69DF}">
    <text>0,50 HRM OK à 08:00</text>
  </threadedComment>
  <threadedComment ref="T91" dT="2024-11-14T07:58:22.19" personId="{1D4E5FD9-AD70-4D51-9D0D-3307C388B641}" id="{D2C6EEE2-FA43-421E-A20D-CBA5376412C2}">
    <text>0,50 HRM OK à 08:00</text>
  </threadedComment>
  <threadedComment ref="X91" dT="2024-11-18T08:13:36.01" personId="{C20833D7-5DE2-4E82-B429-63A06E6D1EA0}" id="{06486790-1BE0-4E19-9529-96EFDCF51794}">
    <text>0.33 Réc à 08:00 HRM NOK</text>
  </threadedComment>
  <threadedComment ref="X91" dT="2024-11-18T13:16:13.16" personId="{1D4E5FD9-AD70-4D51-9D0D-3307C388B641}" id="{241BDB26-8499-4629-9D4E-766CF5AF38A1}" parentId="{06486790-1BE0-4E19-9529-96EFDCF51794}">
    <text>HRM OK</text>
  </threadedComment>
  <threadedComment ref="AA91" dT="2024-11-18T13:16:55.37" personId="{1D4E5FD9-AD70-4D51-9D0D-3307C388B641}" id="{FCABAEE8-9880-47DD-A8FC-9ABD4FEEFA77}">
    <text>HRM OK</text>
  </threadedComment>
  <threadedComment ref="AE91" dT="2024-11-25T07:14:35.47" personId="{C20833D7-5DE2-4E82-B429-63A06E6D1EA0}" id="{52309418-7BF5-4FB7-9AD6-38927B29CC94}">
    <text>1 JC HRM  OK</text>
  </threadedComment>
  <threadedComment ref="AF91" dT="2024-11-18T13:17:21.52" personId="{1D4E5FD9-AD70-4D51-9D0D-3307C388B641}" id="{160EF3A8-D55A-4776-8B4C-76CB820C2065}">
    <text>3 J HRM OK</text>
  </threadedComment>
  <threadedComment ref="K92" dT="2024-11-05T12:00:13.26" personId="{C20833D7-5DE2-4E82-B429-63A06E6D1EA0}" id="{B8534B33-CB64-4A7B-B2A7-838D3776AB12}">
    <text>0.50 Réc à 12:30 HRM OK</text>
  </threadedComment>
  <threadedComment ref="M92" dT="2024-11-07T09:16:45.95" personId="{C20833D7-5DE2-4E82-B429-63A06E6D1EA0}" id="{FFD2C318-AFD5-4E96-9DF0-F4C0D717DCF1}">
    <text>2.00 Réc à 14:30 HRM NOK + 0.67 Réc à 12:50 HRM NOK</text>
  </threadedComment>
  <threadedComment ref="AG93" dT="2024-11-25T07:20:13.12" personId="{C20833D7-5DE2-4E82-B429-63A06E6D1EA0}" id="{F943636C-30EB-44BD-B084-1D75D558E3CD}">
    <text>7.60 Réc HRM OK</text>
  </threadedComment>
  <threadedComment ref="AB94" dT="2024-11-22T07:53:29.24" personId="{C20833D7-5DE2-4E82-B429-63A06E6D1EA0}" id="{7784D030-9A03-4D3C-A498-49872D7DC0BF}">
    <text>1.50 Réc à 14:30 HRM OK</text>
  </threadedComment>
  <threadedComment ref="M95" dT="2024-11-13T08:26:19.48" personId="{1D4E5FD9-AD70-4D51-9D0D-3307C388B641}" id="{6D1FBDB0-F3DE-4A37-9639-1411B18CFA08}">
    <text>HRM OK</text>
  </threadedComment>
  <threadedComment ref="S95" dT="2024-11-13T08:26:19.48" personId="{1D4E5FD9-AD70-4D51-9D0D-3307C388B641}" id="{DC7019A4-8477-411C-8872-ED59B91E2C7A}">
    <text>HRM OK</text>
  </threadedComment>
  <threadedComment ref="T95" dT="2024-11-14T07:57:55.38" personId="{1D4E5FD9-AD70-4D51-9D0D-3307C388B641}" id="{4FC00E0D-9E32-47F4-8C93-DA3268E61167}">
    <text>0,50 HRM OK à 07:30</text>
  </threadedComment>
  <threadedComment ref="X95" dT="2024-11-18T08:17:35.17" personId="{C20833D7-5DE2-4E82-B429-63A06E6D1EA0}" id="{43E421D3-8E05-47EE-BF8C-BBAA2ADC8232}">
    <text>0.50 Réc à 07:30 HRM NOK</text>
  </threadedComment>
  <threadedComment ref="X95" dT="2024-11-25T14:04:59.33" personId="{1D4E5FD9-AD70-4D51-9D0D-3307C388B641}" id="{D9F41480-BDF6-42F4-A7FC-3107B4BE032E}" parentId="{43E421D3-8E05-47EE-BF8C-BBAA2ADC8232}">
    <text>HRM OK</text>
  </threadedComment>
  <threadedComment ref="Y95" dT="2024-11-19T13:08:40.44" personId="{1D4E5FD9-AD70-4D51-9D0D-3307C388B641}" id="{71A8748E-F9A0-4675-ACDA-4A46BC613C7A}">
    <text>0,83 HRM OK à 07:30</text>
  </threadedComment>
  <threadedComment ref="Z95" dT="2024-11-18T13:19:57.15" personId="{1D4E5FD9-AD70-4D51-9D0D-3307C388B641}" id="{983AFB60-9628-4C3E-9F51-4A43B4C20A3B}">
    <text>HRM OK</text>
  </threadedComment>
  <threadedComment ref="AA95" dT="2024-11-21T07:21:30.10" personId="{C20833D7-5DE2-4E82-B429-63A06E6D1EA0}" id="{71988DEE-10A1-48FA-A93D-5BEC030CD8C4}">
    <text>1.25 Réc à 07:30 HRM OK</text>
  </threadedComment>
  <threadedComment ref="AB95" dT="2024-11-22T07:49:40.36" personId="{C20833D7-5DE2-4E82-B429-63A06E6D1EA0}" id="{E19296B8-8C7A-4316-8BF1-37D3647C4D42}">
    <text>1.00 Réc à 07:30 HRM OK</text>
  </threadedComment>
  <threadedComment ref="AE95" dT="2024-11-25T07:17:47.26" personId="{C20833D7-5DE2-4E82-B429-63A06E6D1EA0}" id="{9718FD5C-7F91-4904-9F43-8AD54169A567}">
    <text>0.50 Réc à 07:30 HRM NOK</text>
  </threadedComment>
  <threadedComment ref="AE95" dT="2024-11-25T14:02:37.88" personId="{1D4E5FD9-AD70-4D51-9D0D-3307C388B641}" id="{2D86DAE3-1D21-4FF4-8B4B-306D55C0680A}" parentId="{9718FD5C-7F91-4904-9F43-8AD54169A567}">
    <text>HRM OK</text>
  </threadedComment>
  <threadedComment ref="AG95" dT="2024-11-27T08:37:06.08" personId="{1D4E5FD9-AD70-4D51-9D0D-3307C388B641}" id="{481F13CA-677F-4C96-9E7E-2741E47D46E8}">
    <text>HRM OK</text>
  </threadedComment>
  <threadedComment ref="K96" dT="2024-11-05T07:27:18.61" personId="{C20833D7-5DE2-4E82-B429-63A06E6D1EA0}" id="{35ED11A9-F3F6-4EA2-BAFF-A9F9164040AD}">
    <text>3.00 De Crédits D'heures HRM NOK</text>
  </threadedComment>
  <threadedComment ref="K96" dT="2024-11-13T08:27:03.26" personId="{1D4E5FD9-AD70-4D51-9D0D-3307C388B641}" id="{E8FCE60D-D0BC-42E2-8325-3C0DE8382849}" parentId="{35ED11A9-F3F6-4EA2-BAFF-A9F9164040AD}">
    <text>HRM OK</text>
  </threadedComment>
  <threadedComment ref="L96" dT="2024-11-07T11:57:10.99" personId="{C20833D7-5DE2-4E82-B429-63A06E6D1EA0}" id="{D33441BC-ACF6-49CE-AF8B-3DDF5D198264}">
    <text>1.75 Réc HRM OK</text>
  </threadedComment>
  <threadedComment ref="R96" dT="2024-11-12T12:25:21.81" personId="{1D4E5FD9-AD70-4D51-9D0D-3307C388B641}" id="{0F13692C-07B5-4F74-B490-236A6B503333}">
    <text>3,00 HRM OK à 13:00</text>
  </threadedComment>
  <threadedComment ref="Y96" dT="2024-11-19T13:09:01.26" personId="{1D4E5FD9-AD70-4D51-9D0D-3307C388B641}" id="{CF10A233-D131-409F-AB5D-0A22EAD345B8}">
    <text>3,00 HRM OK à 13:00</text>
  </threadedComment>
  <threadedComment ref="AE96" dT="2024-11-25T14:02:31.09" personId="{1D4E5FD9-AD70-4D51-9D0D-3307C388B641}" id="{B84BD9FB-F205-4277-89ED-960276E66204}">
    <text>0,50 HRM OK à 12:30</text>
  </threadedComment>
  <threadedComment ref="AF96" dT="2024-11-26T07:14:53.35" personId="{C20833D7-5DE2-4E82-B429-63A06E6D1EA0}" id="{2FD89B9E-2F4C-4D9B-B6E5-E76579D86697}">
    <text>3.50 Réc à 12:30 HRM NOK</text>
  </threadedComment>
  <threadedComment ref="AF96" dT="2024-11-27T08:37:14.23" personId="{1D4E5FD9-AD70-4D51-9D0D-3307C388B641}" id="{C60931B6-88ED-4B94-9FDF-6A47C38302DC}" parentId="{2FD89B9E-2F4C-4D9B-B6E5-E76579D86697}">
    <text>HRM OK</text>
  </threadedComment>
  <threadedComment ref="AH96" dT="2024-11-28T12:57:56.08" personId="{1D4E5FD9-AD70-4D51-9D0D-3307C388B641}" id="{1C043063-D4DA-4908-B327-279BE3E9764C}">
    <text>HRM OK</text>
  </threadedComment>
  <threadedComment ref="X97" dT="2024-11-18T08:19:05.46" personId="{C20833D7-5DE2-4E82-B429-63A06E6D1EA0}" id="{55C073A4-4C72-49F2-986B-1F8E1A7021A0}">
    <text>1JC HRM NOK</text>
  </threadedComment>
  <threadedComment ref="X97" dT="2024-11-19T13:11:01.21" personId="{1D4E5FD9-AD70-4D51-9D0D-3307C388B641}" id="{0569A23B-AE97-4520-B410-2EA5C1739325}" parentId="{55C073A4-4C72-49F2-986B-1F8E1A7021A0}">
    <text>HRM OK</text>
  </threadedComment>
  <threadedComment ref="G100" dT="2023-10-17T07:53:25.60" personId="{1D4E5FD9-AD70-4D51-9D0D-3307C388B641}" id="{8810C6BB-A6B0-471C-9383-14E55EAEAA04}">
    <text>Toussaint</text>
  </threadedComment>
  <threadedComment ref="Q100" dT="2023-10-17T07:53:54.89" personId="{1D4E5FD9-AD70-4D51-9D0D-3307C388B641}" id="{45EA513A-79D2-4304-971C-CC12A28026C4}">
    <text>Armistice</text>
  </threadedComment>
  <threadedComment ref="U100" dT="2023-10-17T07:54:15.96" personId="{1D4E5FD9-AD70-4D51-9D0D-3307C388B641}" id="{746DCE6E-DD81-47E0-8613-8B85BD861555}">
    <text>Fête du ROI</text>
  </threadedComment>
  <threadedComment ref="J102" dT="2024-11-04T12:19:39.51" personId="{C20833D7-5DE2-4E82-B429-63A06E6D1EA0}" id="{D4C182F8-C7D3-4F3D-B049-DCF89E89D8AD}">
    <text>2.00 rec HRM OK</text>
  </threadedComment>
  <threadedComment ref="N102" dT="2024-11-08T12:20:26.98" personId="{C20833D7-5DE2-4E82-B429-63A06E6D1EA0}" id="{48318E0B-E967-4DBA-A117-F547D52F6868}">
    <text>2.00 Réc à 13:30 HRM OK</text>
  </threadedComment>
  <threadedComment ref="AG102" dT="2024-11-27T08:43:07.84" personId="{1D4E5FD9-AD70-4D51-9D0D-3307C388B641}" id="{4FDB7C29-BBDA-4EFB-AB17-1B15DBF2C5C6}">
    <text>HRM OK</text>
  </threadedComment>
  <threadedComment ref="AH102" dT="2024-11-28T12:06:23.81" personId="{1D4E5FD9-AD70-4D51-9D0D-3307C388B641}" id="{B3101DBB-E82C-4088-9C26-A26102469ACA}">
    <text>2,00 HRM OK à 13:30</text>
  </threadedComment>
  <threadedComment ref="L103" dT="2024-11-05T07:31:00.10" personId="{C20833D7-5DE2-4E82-B429-63A06E6D1EA0}" id="{1FEB78C1-DC8A-4A32-8A5B-076962CDBDA2}">
    <text>1 CS HRM OK</text>
  </threadedComment>
  <threadedComment ref="AB103" dT="2024-11-21T07:45:22.72" personId="{C20833D7-5DE2-4E82-B429-63A06E6D1EA0}" id="{387A9321-0822-4723-95F7-6265F9DDC1A5}">
    <text>1 CS HRM OK</text>
  </threadedComment>
  <threadedComment ref="AH103" dT="2024-11-21T07:45:22.72" personId="{C20833D7-5DE2-4E82-B429-63A06E6D1EA0}" id="{6A6201CE-3F12-43A6-BB71-85C647E3E0AC}">
    <text>1 CS HRM OK</text>
  </threadedComment>
  <threadedComment ref="AI103" dT="2024-11-21T07:45:22.72" personId="{C20833D7-5DE2-4E82-B429-63A06E6D1EA0}" id="{F90D619E-1210-4737-B1C2-719ED8A3B5E8}">
    <text>1 CS HRM OK</text>
  </threadedComment>
  <threadedComment ref="N104" dT="2024-11-08T12:20:26.98" personId="{C20833D7-5DE2-4E82-B429-63A06E6D1EA0}" id="{A9BDD9FC-DF76-469A-82EB-9322726204AB}">
    <text>2.00 Réc à 13:30 HRM OK</text>
  </threadedComment>
  <threadedComment ref="X104" dT="2024-11-18T13:09:05.63" personId="{1D4E5FD9-AD70-4D51-9D0D-3307C388B641}" id="{ADF3F8EF-3302-4461-8911-5C50D31D4564}">
    <text>1,00 HRM OK à 14:30</text>
  </threadedComment>
  <threadedComment ref="Y104" dT="2024-11-19T13:16:44.95" personId="{1D4E5FD9-AD70-4D51-9D0D-3307C388B641}" id="{AE55A3E6-1A36-483D-99C3-202110265CAC}">
    <text>1,00 HRM OK à 14:30</text>
  </threadedComment>
  <threadedComment ref="AA104" dT="2024-11-21T13:15:19.82" personId="{1D4E5FD9-AD70-4D51-9D0D-3307C388B641}" id="{A109C687-2CCA-4F73-9CD2-5B61DAEF9AB3}">
    <text>2,00 HRM OK à 13:30</text>
  </threadedComment>
  <threadedComment ref="AF104" dT="2024-11-26T12:44:26.50" personId="{C20833D7-5DE2-4E82-B429-63A06E6D1EA0}" id="{C919447A-24A8-4F5D-AD5F-FF607E0A4223}">
    <text>0.50 Réc à 15:00 HRM OK</text>
  </threadedComment>
  <threadedComment ref="AG104" dT="2024-11-27T12:17:52.64" personId="{1D4E5FD9-AD70-4D51-9D0D-3307C388B641}" id="{DD3086E0-6624-4DF0-B1DA-3F202BEA8268}">
    <text>HRM OK</text>
  </threadedComment>
  <threadedComment ref="J105" dT="2024-11-13T11:38:47.42" personId="{1D4E5FD9-AD70-4D51-9D0D-3307C388B641}" id="{CCA79E3F-BA9D-4826-98C0-4538613923C7}">
    <text>5 HRM OK</text>
  </threadedComment>
  <threadedComment ref="AE105" dT="2024-11-18T11:18:40.43" personId="{1D4E5FD9-AD70-4D51-9D0D-3307C388B641}" id="{E499F974-43F8-47F9-8D61-F433A329CA33}">
    <text>2 J HRM OK</text>
  </threadedComment>
  <threadedComment ref="AG105" dT="2024-11-18T11:20:40.14" personId="{1D4E5FD9-AD70-4D51-9D0D-3307C388B641}" id="{926365A3-FE52-4595-92CE-E9211F9DA91D}">
    <text>28 FC HRM OK</text>
  </threadedComment>
  <threadedComment ref="AA106" dT="2024-11-22T07:55:46.63" personId="{C20833D7-5DE2-4E82-B429-63A06E6D1EA0}" id="{7DDCC6F4-9165-4B90-842E-118A6AB3F0D3}">
    <text>0.75 Réc  à 15:15 HRM NOK</text>
  </threadedComment>
  <threadedComment ref="AA106" dT="2024-11-25T13:56:47.18" personId="{1D4E5FD9-AD70-4D51-9D0D-3307C388B641}" id="{02CF8B7E-B6CC-426F-9634-AD93D1A888BB}" parentId="{7DDCC6F4-9165-4B90-842E-118A6AB3F0D3}">
    <text>HRM OK</text>
  </threadedComment>
  <threadedComment ref="AB106" dT="2024-11-25T07:49:07.00" personId="{C20833D7-5DE2-4E82-B429-63A06E6D1EA0}" id="{9C866E49-2C65-4ABA-9A27-7E1D7BDDD88B}">
    <text>Régul 1.00 Réc HRM NOK</text>
  </threadedComment>
  <threadedComment ref="AB106" dT="2024-11-25T13:56:58.82" personId="{1D4E5FD9-AD70-4D51-9D0D-3307C388B641}" id="{427EE385-78E9-4074-88C2-2C10D23308FB}" parentId="{9C866E49-2C65-4ABA-9A27-7E1D7BDDD88B}">
    <text>HRM OK</text>
  </threadedComment>
  <threadedComment ref="M107" dT="2024-11-07T09:13:17.73" personId="{C20833D7-5DE2-4E82-B429-63A06E6D1EA0}" id="{BF6DC026-BF64-4807-9514-79D5E4ADA290}">
    <text xml:space="preserve">Grèves </text>
  </threadedComment>
  <threadedComment ref="S107" dT="2024-11-04T07:55:47.06" personId="{C20833D7-5DE2-4E82-B429-63A06E6D1EA0}" id="{8B978192-1DD3-4147-B057-94A63590F780}">
    <text>5.00 Réc à 07:00 HRM OK</text>
  </threadedComment>
  <threadedComment ref="L108" dT="2024-11-07T06:34:17.87" personId="{C20833D7-5DE2-4E82-B429-63A06E6D1EA0}" id="{36FA86C4-63EC-4D16-BD23-5497B81951DC}">
    <text>1.00 Réc à 14:30 HRM OK</text>
  </threadedComment>
  <threadedComment ref="N108" dT="2024-11-04T07:55:06.41" personId="{C20833D7-5DE2-4E82-B429-63A06E6D1EA0}" id="{59BBB3A1-5BE2-4749-8759-72F4332CCCF4}">
    <text>2.00 Réc à 13:30 HRM OK</text>
  </threadedComment>
  <threadedComment ref="R109" dT="2024-11-12T08:34:21.26" personId="{1D4E5FD9-AD70-4D51-9D0D-3307C388B641}" id="{7C7ADABF-F1C7-4C6A-9360-65EBDF01016B}">
    <text>1/2 JC + 3,60 HRM OK</text>
  </threadedComment>
  <threadedComment ref="AB110" dT="2024-11-22T11:30:41.20" personId="{C20833D7-5DE2-4E82-B429-63A06E6D1EA0}" id="{A204015C-71FB-4867-9F01-AEE2AC845FAD}">
    <text>1.00 Réc à 15:00 HRM NOK</text>
  </threadedComment>
  <threadedComment ref="AB110" dT="2024-11-25T13:55:10.03" personId="{1D4E5FD9-AD70-4D51-9D0D-3307C388B641}" id="{4A643732-D78D-4662-A8FF-5C301F5207B3}" parentId="{A204015C-71FB-4867-9F01-AEE2AC845FAD}">
    <text>HRM OK</text>
  </threadedComment>
  <threadedComment ref="M111" dT="2024-11-07T09:13:17.73" personId="{C20833D7-5DE2-4E82-B429-63A06E6D1EA0}" id="{35B361CE-AB32-45DC-ADB7-64E9FB467171}">
    <text xml:space="preserve">Grèves </text>
  </threadedComment>
  <threadedComment ref="Y111" dT="2024-11-18T11:24:01.65" personId="{1D4E5FD9-AD70-4D51-9D0D-3307C388B641}" id="{CE8B2682-0FB0-4BDE-886F-520E423BF99A}">
    <text>REPRISE EN FORCE</text>
  </threadedComment>
  <threadedComment ref="N112" dT="2024-11-08T09:32:35.50" personId="{C20833D7-5DE2-4E82-B429-63A06E6D1EA0}" id="{85CD2EAA-25FB-4B79-B375-049E6E073B31}">
    <text>3.00 Rc à 12:30 HRM OK</text>
  </threadedComment>
  <threadedComment ref="AF112" dT="2024-11-26T07:17:24.05" personId="{C20833D7-5DE2-4E82-B429-63A06E6D1EA0}" id="{593B88CB-AAB1-4C36-BE35-21AF80ABCD55}">
    <text>1.00 Réc à 14:30 HRM OK</text>
  </threadedComment>
  <threadedComment ref="AG112" dT="2024-11-27T08:43:31.79" personId="{1D4E5FD9-AD70-4D51-9D0D-3307C388B641}" id="{DD63AEEE-E92C-4B03-A120-B24A33EA20F5}">
    <text>1,40 HRM OK à 14:06</text>
  </threadedComment>
  <threadedComment ref="AH112" dT="2024-11-28T07:14:24.61" personId="{C20833D7-5DE2-4E82-B429-63A06E6D1EA0}" id="{22AF4DF8-F87A-4253-A482-592081F9B453}">
    <text>VS à 14:00 Départ à 12:30 HRM NOK
DOC NOK</text>
  </threadedComment>
  <threadedComment ref="AI112" dT="2024-11-29T08:07:44.23" personId="{1D4E5FD9-AD70-4D51-9D0D-3307C388B641}" id="{9F624783-0D99-4E58-95A6-9A821FAB8023}">
    <text>3,00 HRM OK à 12:30</text>
  </threadedComment>
  <threadedComment ref="Z113" dT="2024-11-14T09:35:46.89" personId="{1D4E5FD9-AD70-4D51-9D0D-3307C388B641}" id="{E5599D6E-F747-47DB-AA89-78271FD3F6A7}">
    <text>Secouriste Zone 1</text>
  </threadedComment>
  <threadedComment ref="AG113" dT="2024-11-14T09:35:46.89" personId="{1D4E5FD9-AD70-4D51-9D0D-3307C388B641}" id="{8C582E5A-C1E9-4A07-BA73-1F9DD91641AD}">
    <text>Secouriste Zone 1</text>
  </threadedComment>
  <threadedComment ref="K114" dT="2024-11-05T12:51:05.15" personId="{C20833D7-5DE2-4E82-B429-63A06E6D1EA0}" id="{E0B67CA7-D0CB-4FFA-BA44-35DAAC52A4EA}">
    <text>1/2 JC HRM OK</text>
  </threadedComment>
  <threadedComment ref="L114" dT="2024-11-07T06:35:18.65" personId="{C20833D7-5DE2-4E82-B429-63A06E6D1EA0}" id="{975D6F11-1D83-4E36-938C-FED9D0B49B1B}">
    <text>1/2 JC HRM OK</text>
  </threadedComment>
  <threadedComment ref="N114" dT="2024-11-08T12:48:54.67" personId="{C20833D7-5DE2-4E82-B429-63A06E6D1EA0}" id="{C2A519E4-3F64-4293-8336-6911D5FA176B}">
    <text>2.00 Réc à 13:30 HRM OK</text>
  </threadedComment>
  <threadedComment ref="R114" dT="2024-11-12T12:42:42.10" personId="{1D4E5FD9-AD70-4D51-9D0D-3307C388B641}" id="{8BB8ADDD-354F-4D4A-B5E8-48752099E290}">
    <text>2,00 HRM OK à 13:30</text>
  </threadedComment>
  <threadedComment ref="Y114" dT="2024-11-19T13:17:25.93" personId="{1D4E5FD9-AD70-4D51-9D0D-3307C388B641}" id="{9ADF45E3-5A43-4938-8AF1-D6BAC7758DEF}">
    <text>HRM OK</text>
  </threadedComment>
  <threadedComment ref="AA114" dT="2024-11-21T13:15:35.57" personId="{1D4E5FD9-AD70-4D51-9D0D-3307C388B641}" id="{EA437E23-10CF-485E-8B55-CDB39AC957FF}">
    <text>2,00 HRM OK à 13:30</text>
  </threadedComment>
  <threadedComment ref="AF114" dT="2024-11-26T12:46:01.57" personId="{C20833D7-5DE2-4E82-B429-63A06E6D1EA0}" id="{8507C167-FE75-4D99-8954-FFFFB6366995}">
    <text>1/2 JC HRM OK</text>
  </threadedComment>
  <threadedComment ref="AH114" dT="2024-11-28T12:06:38.47" personId="{1D4E5FD9-AD70-4D51-9D0D-3307C388B641}" id="{2B59A0DD-0BD3-465A-96C8-D2CE322D24A8}">
    <text>2,00 HRM OK à 13:30</text>
  </threadedComment>
  <threadedComment ref="M115" dT="2024-09-30T10:44:35.60" personId="{1D4E5FD9-AD70-4D51-9D0D-3307C388B641}" id="{98CC6C92-713E-4B6A-9FFD-56FD593EE979}">
    <text>AMT à 08:25</text>
  </threadedComment>
  <threadedComment ref="R115" dT="2024-11-08T12:49:49.14" personId="{C20833D7-5DE2-4E82-B429-63A06E6D1EA0}" id="{12433E45-7392-43AD-926B-C2074CD66B67}">
    <text>1/2 JC + 3.60 Réc HRM OK</text>
  </threadedComment>
  <threadedComment ref="S115" dT="2024-11-08T12:50:12.90" personId="{C20833D7-5DE2-4E82-B429-63A06E6D1EA0}" id="{32DBA03D-4F0F-41B3-9BA6-6D8B2A46ACB0}">
    <text>1 DS Dépt HRM OK</text>
  </threadedComment>
  <threadedComment ref="AB116" dT="2024-11-20T07:48:11.09" personId="{C20833D7-5DE2-4E82-B429-63A06E6D1EA0}" id="{4D994ACC-FCD0-40FD-90F5-10B32E57A334}">
    <text>3.50 Réc à 12:30 HRM OK</text>
  </threadedComment>
  <threadedComment ref="L117" dT="2024-11-05T12:51:37.80" personId="{C20833D7-5DE2-4E82-B429-63A06E6D1EA0}" id="{C282B75A-7374-4DB2-832E-42D7961B1DC5}">
    <text>HRM OK</text>
  </threadedComment>
  <threadedComment ref="R117" dT="2024-11-12T08:35:02.25" personId="{1D4E5FD9-AD70-4D51-9D0D-3307C388B641}" id="{B4C49079-FC40-41A3-B65F-B6F385059B9F}">
    <text>3 HRM OK</text>
  </threadedComment>
  <threadedComment ref="AA117" dT="2024-11-21T07:46:41.34" personId="{C20833D7-5DE2-4E82-B429-63A06E6D1EA0}" id="{40042A09-35BD-46C2-B0EB-1E67BD276C48}">
    <text>HRM OK</text>
  </threadedComment>
  <threadedComment ref="AI117" dT="2024-11-28T12:07:05.64" personId="{1D4E5FD9-AD70-4D51-9D0D-3307C388B641}" id="{3667CE8F-CE68-4F64-A324-56F425ECB3D5}">
    <text>HRM OK</text>
  </threadedComment>
  <threadedComment ref="K118" dT="2024-11-04T07:57:03.31" personId="{C20833D7-5DE2-4E82-B429-63A06E6D1EA0}" id="{60580C63-6CDB-43BE-93B7-5D4F9163060B}">
    <text>1/2 JC HRM OK</text>
  </threadedComment>
  <threadedComment ref="AB118" dT="2024-11-22T11:31:39.91" personId="{C20833D7-5DE2-4E82-B429-63A06E6D1EA0}" id="{FAC91C74-1EF7-4528-A5D8-0579D1F6EEF9}">
    <text>2.00 Réc à 14:00 HRM OK</text>
  </threadedComment>
  <threadedComment ref="AF118" dT="2024-11-26T12:50:39.22" personId="{C20833D7-5DE2-4E82-B429-63A06E6D1EA0}" id="{2E4A1E8A-6412-47A3-8C8D-C287AAB269F9}">
    <text>0..50 Réc à 12:30 HRM OK</text>
  </threadedComment>
  <threadedComment ref="AH118" dT="2024-11-28T12:06:56.08" personId="{1D4E5FD9-AD70-4D51-9D0D-3307C388B641}" id="{B630C198-D58F-4D9F-B1F4-CCAE83874906}">
    <text>4,33 HRM OK à 11:40</text>
  </threadedComment>
  <threadedComment ref="G120" dT="2023-10-17T07:53:25.60" personId="{1D4E5FD9-AD70-4D51-9D0D-3307C388B641}" id="{A658B985-314B-42AF-AAE8-85245F9F21DF}">
    <text>Toussaint</text>
  </threadedComment>
  <threadedComment ref="Q120" dT="2023-10-17T07:53:54.89" personId="{1D4E5FD9-AD70-4D51-9D0D-3307C388B641}" id="{5A2BAB31-1488-469F-AE16-7056193C0D2F}">
    <text>Armistice</text>
  </threadedComment>
  <threadedComment ref="U120" dT="2023-10-17T07:54:15.96" personId="{1D4E5FD9-AD70-4D51-9D0D-3307C388B641}" id="{60A0FBE7-D6F8-4F3A-86AA-D47C0344C879}">
    <text>Fête du ROI</text>
  </threadedComment>
  <threadedComment ref="T121" dT="2024-11-14T07:53:38.02" personId="{1D4E5FD9-AD70-4D51-9D0D-3307C388B641}" id="{E841FD32-8077-4356-BFFA-58DDF9BDB30C}">
    <text>3,00 HRM OK à 07:00</text>
  </threadedComment>
  <threadedComment ref="AF121" dT="2024-11-26T07:19:32.27" personId="{C20833D7-5DE2-4E82-B429-63A06E6D1EA0}" id="{2A05FD36-5998-41EA-980A-A14ED04788A8}">
    <text>1 JC HRM NOK</text>
  </threadedComment>
  <threadedComment ref="AF121" dT="2024-11-28T12:08:41.86" personId="{1D4E5FD9-AD70-4D51-9D0D-3307C388B641}" id="{7AC22BDD-41E3-4BFE-AF25-BE2CEE00A270}" parentId="{2A05FD36-5998-41EA-980A-A14ED04788A8}">
    <text>HRM OK</text>
  </threadedComment>
  <threadedComment ref="AG121" dT="2024-11-27T08:46:00.13" personId="{1D4E5FD9-AD70-4D51-9D0D-3307C388B641}" id="{5EEA06EC-283C-4659-9A70-43426F8E0880}">
    <text>HRM OK</text>
  </threadedComment>
  <threadedComment ref="M123" dT="2024-11-07T09:13:17.73" personId="{C20833D7-5DE2-4E82-B429-63A06E6D1EA0}" id="{D9FA4277-237A-4B70-976A-CEEC6B74B9E6}">
    <text xml:space="preserve">Grèves </text>
  </threadedComment>
  <threadedComment ref="AB123" dT="2024-11-20T12:57:43.19" personId="{1D4E5FD9-AD70-4D51-9D0D-3307C388B641}" id="{2BA35BFE-54DC-4314-AC2A-0088B7605FB4}">
    <text>HRM OK</text>
  </threadedComment>
  <threadedComment ref="AH123" dT="2024-11-20T12:57:43.19" personId="{1D4E5FD9-AD70-4D51-9D0D-3307C388B641}" id="{8623EFAA-9CD9-4B93-839E-3A3902EA4467}">
    <text>HRM OK</text>
  </threadedComment>
  <threadedComment ref="N124" dT="2024-11-08T09:35:29.30" personId="{C20833D7-5DE2-4E82-B429-63A06E6D1EA0}" id="{12C85180-0B6B-4A73-81B7-B023D596D37D}">
    <text>VS à 14:30 HRM OK
DOC NOK</text>
  </threadedComment>
  <threadedComment ref="Z124" dT="2024-11-19T07:10:12.53" personId="{C20833D7-5DE2-4E82-B429-63A06E6D1EA0}" id="{C197331C-3AB5-4E42-9989-7C0DDB781756}">
    <text>VS à 13:30 HRM OK
DOC OK</text>
  </threadedComment>
  <threadedComment ref="N127" dT="2024-09-10T11:04:52.94" personId="{1D4E5FD9-AD70-4D51-9D0D-3307C388B641}" id="{98D7AAF8-E7F4-4DA5-AF0E-88420C17FEF3}">
    <text>4 JC HRM OK</text>
  </threadedComment>
  <threadedComment ref="X127" dT="2024-11-18T07:18:18.38" personId="{C20833D7-5DE2-4E82-B429-63A06E6D1EA0}" id="{10C4CEDB-A6C7-4406-A6AB-B205C6C653E7}">
    <text>4.75 Réc à 07:00 HRM NOK</text>
  </threadedComment>
  <threadedComment ref="X127" dT="2024-11-19T13:21:07.07" personId="{1D4E5FD9-AD70-4D51-9D0D-3307C388B641}" id="{9D616414-F87C-4945-B724-67EA3538FDBE}" parentId="{10C4CEDB-A6C7-4406-A6AB-B205C6C653E7}">
    <text>HRM OK</text>
  </threadedComment>
  <threadedComment ref="AI128" dT="2024-11-29T12:23:50.80" personId="{1D4E5FD9-AD70-4D51-9D0D-3307C388B641}" id="{DDA1E13B-3B6B-4BF3-9845-FC4A9B4D3F57}">
    <text>2,00 HRM OK à 13:30</text>
  </threadedComment>
  <threadedComment ref="N129" dT="2024-11-07T09:56:07.11" personId="{C20833D7-5DE2-4E82-B429-63A06E6D1EA0}" id="{0577D519-064C-4D1A-B607-281E27DBB1DF}">
    <text>1 DS Dépt HRM OK</text>
  </threadedComment>
  <threadedComment ref="R129" dT="2024-11-12T08:27:33.80" personId="{1D4E5FD9-AD70-4D51-9D0D-3307C388B641}" id="{7A9A1875-9E1F-4A6A-A885-6A80E8844A59}">
    <text>Report JF du 11/11 HRM OK</text>
  </threadedComment>
  <threadedComment ref="Z129" dT="2024-11-20T07:22:03.05" personId="{C20833D7-5DE2-4E82-B429-63A06E6D1EA0}" id="{26A1DCF1-8098-4593-BAC2-0319235A3F6C}">
    <text>1.00 Réc à 07:00 HRM OK</text>
  </threadedComment>
  <threadedComment ref="AB129" dT="2024-11-22T07:57:39.06" personId="{C20833D7-5DE2-4E82-B429-63A06E6D1EA0}" id="{AAAB84E0-7454-4804-82AF-E493B8DBDFB5}">
    <text>3.00 Réc à 07:00 HRM OK</text>
  </threadedComment>
  <threadedComment ref="M130" dT="2024-11-07T09:55:34.10" personId="{C20833D7-5DE2-4E82-B429-63A06E6D1EA0}" id="{79D249B1-AAC2-4407-8F40-740F0E0AF00F}">
    <text>3.00 Réc à 0:30 HRM OK</text>
  </threadedComment>
  <threadedComment ref="AG130" dT="2024-11-27T08:46:25.18" personId="{1D4E5FD9-AD70-4D51-9D0D-3307C388B641}" id="{A1BB2AAF-7A56-4CC3-A1A4-12554186DF17}">
    <text>2,00 HRM OK à 13:30</text>
  </threadedComment>
  <threadedComment ref="AF132" dT="2024-11-26T12:52:21.00" personId="{C20833D7-5DE2-4E82-B429-63A06E6D1EA0}" id="{D960DDEF-4E5A-4247-BFBA-F3BB8DD82D89}">
    <text>3.50 Réc APM HRM OK</text>
  </threadedComment>
  <threadedComment ref="AI132" dT="2024-12-02T07:08:11.45" personId="{C20833D7-5DE2-4E82-B429-63A06E6D1EA0}" id="{02A490D9-1702-4C20-89FD-2D5AB7828491}">
    <text>0.50 Réc à 15:30 HRM OK</text>
  </threadedComment>
  <threadedComment ref="M133" dT="2024-11-04T11:55:41.90" personId="{10C2401D-4F5C-4560-97AE-646AD168AA93}" id="{CE6E874C-459C-4003-929B-003DA9977A73}">
    <text>1 fdc HRM OK</text>
  </threadedComment>
  <threadedComment ref="T133" dT="2024-11-13T08:09:34.17" personId="{1D4E5FD9-AD70-4D51-9D0D-3307C388B641}" id="{51C09D5F-3B68-45D9-B508-5A6218129234}">
    <text>3,50 HRM OK à 07:00</text>
  </threadedComment>
  <threadedComment ref="X133" dT="2024-11-18T13:07:41.91" personId="{1D4E5FD9-AD70-4D51-9D0D-3307C388B641}" id="{3AEAEAA4-7A45-4D1C-B882-2817DA83FD89}">
    <text>HRM OK</text>
  </threadedComment>
  <threadedComment ref="Y133" dT="2024-11-19T07:07:40.28" personId="{C20833D7-5DE2-4E82-B429-63A06E6D1EA0}" id="{A71CA26A-72BE-428C-B2E5-EA3B7A444C3D}">
    <text>1 FDC HRM OK</text>
  </threadedComment>
  <threadedComment ref="AA133" dT="2024-11-21T07:41:16.49" personId="{C20833D7-5DE2-4E82-B429-63A06E6D1EA0}" id="{49BCA757-ACCF-4DA7-AF34-B4D9C7B85ABC}">
    <text>2 FDC HRM NOK</text>
  </threadedComment>
  <threadedComment ref="AE133" dT="2024-11-25T07:52:24.86" personId="{C20833D7-5DE2-4E82-B429-63A06E6D1EA0}" id="{42C968BC-3ABF-48C0-B91F-3FA2EFF7DBE0}">
    <text>5 Jr FDC HRM NOK</text>
  </threadedComment>
  <threadedComment ref="Z136" dT="2024-11-20T07:23:29.47" personId="{C20833D7-5DE2-4E82-B429-63A06E6D1EA0}" id="{7BF01C93-5D5B-4870-BD2E-B924E8401CD3}">
    <text xml:space="preserve">VS à 14:30 HRM OK
DOC NOK
</text>
  </threadedComment>
  <threadedComment ref="AF136" dT="2024-11-26T12:52:21.00" personId="{C20833D7-5DE2-4E82-B429-63A06E6D1EA0}" id="{3DCEFD4E-9B79-4715-B766-D41D57F50F41}">
    <text>3.00 Réc APM HRM OK</text>
  </threadedComment>
  <threadedComment ref="G138" dT="2023-10-17T07:53:25.60" personId="{1D4E5FD9-AD70-4D51-9D0D-3307C388B641}" id="{8727912F-039D-4919-86DD-46CA66038832}">
    <text>Toussaint</text>
  </threadedComment>
  <threadedComment ref="Q138" dT="2023-10-17T07:53:54.89" personId="{1D4E5FD9-AD70-4D51-9D0D-3307C388B641}" id="{F53A5012-1B85-428C-A899-ADCB2FB2736D}">
    <text>Armistice</text>
  </threadedComment>
  <threadedComment ref="U138" dT="2023-10-17T07:54:15.96" personId="{1D4E5FD9-AD70-4D51-9D0D-3307C388B641}" id="{8F51FEAB-A10F-4851-B21E-E7361DB25C41}">
    <text>Fête du ROI</text>
  </threadedComment>
  <threadedComment ref="J139" dT="2024-11-04T08:32:07.34" personId="{C20833D7-5DE2-4E82-B429-63A06E6D1EA0}" id="{AB44800B-FFE7-45B7-98B4-339CD54CDD56}">
    <text>2.00 Réc à 07:00 HRM Ok</text>
  </threadedComment>
  <threadedComment ref="N139" dT="2024-11-08T09:37:57.56" personId="{C20833D7-5DE2-4E82-B429-63A06E6D1EA0}" id="{30976639-C560-4792-BC38-3DEE0F53F652}">
    <text>1.00 Réc à 07:00 HRM OK</text>
  </threadedComment>
  <threadedComment ref="X139" dT="2024-11-18T13:03:16.80" personId="{1D4E5FD9-AD70-4D51-9D0D-3307C388B641}" id="{8152E8B3-7258-44BB-93C2-0B2A252369A0}">
    <text>1,67 HRM OK à 07:00</text>
  </threadedComment>
  <threadedComment ref="AA139" dT="2024-11-21T07:04:57.68" personId="{C20833D7-5DE2-4E82-B429-63A06E6D1EA0}" id="{D1A71865-F465-4C20-A60A-4D08BE66C028}">
    <text>0.42 Réc à 07:00 HRM NOK</text>
  </threadedComment>
  <threadedComment ref="AA139" dT="2024-11-25T13:48:02.78" personId="{1D4E5FD9-AD70-4D51-9D0D-3307C388B641}" id="{78606712-4C0C-4AF7-894F-14AAE8D7EF1D}" parentId="{D1A71865-F465-4C20-A60A-4D08BE66C028}">
    <text>HRM OK</text>
  </threadedComment>
  <threadedComment ref="AB139" dT="2024-11-18T13:03:38.39" personId="{1D4E5FD9-AD70-4D51-9D0D-3307C388B641}" id="{A22F9BF1-B02C-431E-B35D-552E8AD1FCA6}">
    <text>HRM OK</text>
  </threadedComment>
  <threadedComment ref="AE139" dT="2024-11-25T08:00:00.80" personId="{C20833D7-5DE2-4E82-B429-63A06E6D1EA0}" id="{7041D8E4-5DD2-4EDA-9272-B8DB3F3F983A}">
    <text>1.50 Réc à 07:00 HRM OK</text>
  </threadedComment>
  <threadedComment ref="AE139" dT="2024-11-25T13:48:15.06" personId="{1D4E5FD9-AD70-4D51-9D0D-3307C388B641}" id="{3C647319-9547-419E-8821-BA0FFA1668DC}" parentId="{7041D8E4-5DD2-4EDA-9272-B8DB3F3F983A}">
    <text>HRM OK</text>
  </threadedComment>
  <threadedComment ref="R140" dT="2024-11-13T08:07:45.71" personId="{1D4E5FD9-AD70-4D51-9D0D-3307C388B641}" id="{4BAB6102-740D-4909-8E89-102B43C5A1A8}">
    <text>0,50 HRM OK à 15:00</text>
  </threadedComment>
  <threadedComment ref="AI140" dT="2024-11-29T12:32:09.84" personId="{1D4E5FD9-AD70-4D51-9D0D-3307C388B641}" id="{B3D08CB3-6938-405D-B2B2-6D3B9BA429E3}">
    <text>2,00 HRM OK à 13:30</text>
  </threadedComment>
  <threadedComment ref="J141" dT="2024-10-29T07:20:18.79" personId="{C20833D7-5DE2-4E82-B429-63A06E6D1EA0}" id="{3D4D09BF-E41C-44B5-BB04-89D8530DDD0E}">
    <text>1 JC HRM OK</text>
  </threadedComment>
  <threadedComment ref="T141" dT="2024-11-14T07:51:48.90" personId="{1D4E5FD9-AD70-4D51-9D0D-3307C388B641}" id="{528C1C13-96A0-4E9E-A699-DEEC4D659139}">
    <text>0,50 HRM OK à 07:00</text>
  </threadedComment>
  <threadedComment ref="AB141" dT="2024-11-22T07:59:28.41" personId="{C20833D7-5DE2-4E82-B429-63A06E6D1EA0}" id="{C6ACB84E-0068-4772-9CBC-85C702FDE401}">
    <text>0.50 Réc à 07:00 HRM OK</text>
  </threadedComment>
  <threadedComment ref="AE141" dT="2024-11-25T08:01:08.05" personId="{C20833D7-5DE2-4E82-B429-63A06E6D1EA0}" id="{E82F62A4-55DD-4818-A099-18363B3C6C71}">
    <text>0.50 Réc à 07:00 HRM OK</text>
  </threadedComment>
  <threadedComment ref="AB142" dT="2024-11-22T11:57:59.87" personId="{C20833D7-5DE2-4E82-B429-63A06E6D1EA0}" id="{71B868D0-1171-4E0D-B2E9-2EB658757B73}">
    <text>2.00 Réc à 13:30 HRM OK</text>
  </threadedComment>
  <threadedComment ref="J145" dT="2024-11-04T08:33:12.69" personId="{C20833D7-5DE2-4E82-B429-63A06E6D1EA0}" id="{124B8C02-2B6F-43B6-9FF9-1787F3EF2B9E}">
    <text>0.50 Réc à 11:30 HRM OK</text>
  </threadedComment>
  <threadedComment ref="K145" dT="2024-11-05T07:34:22.57" personId="{C20833D7-5DE2-4E82-B429-63A06E6D1EA0}" id="{5DCBC2D7-AA57-4920-84E4-5C84F9832888}">
    <text>0.50 Réc à 11:30 HRM OK</text>
  </threadedComment>
  <threadedComment ref="L145" dT="2024-11-06T07:26:20.98" personId="{C20833D7-5DE2-4E82-B429-63A06E6D1EA0}" id="{2540E709-4C0A-4AB0-BF07-8EB825B65350}">
    <text>0.50 Réc à 11:30 HRM OK</text>
  </threadedComment>
  <threadedComment ref="M145" dT="2024-11-07T09:57:36.78" personId="{C20833D7-5DE2-4E82-B429-63A06E6D1EA0}" id="{4572917F-6013-4622-A3EF-C3C5A22C592D}">
    <text>1 JC HRM OK</text>
  </threadedComment>
  <threadedComment ref="R145" dT="2024-11-12T08:24:58.16" personId="{1D4E5FD9-AD70-4D51-9D0D-3307C388B641}" id="{294DCA5F-A005-4216-A225-077C610941CA}">
    <text>0,50 HRM OK à 11:30</text>
  </threadedComment>
  <threadedComment ref="S145" dT="2024-11-13T08:08:02.08" personId="{1D4E5FD9-AD70-4D51-9D0D-3307C388B641}" id="{C1A8BBF7-D458-41D3-B490-C2EF6DCE09D6}">
    <text>0,50 HRM OK à 11:30</text>
  </threadedComment>
  <threadedComment ref="X145" dT="2024-11-18T07:21:38.10" personId="{C20833D7-5DE2-4E82-B429-63A06E6D1EA0}" id="{123D3696-574E-4186-9A2B-DBD81713061C}">
    <text>0.50 Réc à 11:30 HRM OK</text>
  </threadedComment>
  <threadedComment ref="Y145" dT="2024-11-18T07:21:38.10" personId="{C20833D7-5DE2-4E82-B429-63A06E6D1EA0}" id="{8FB3C817-835E-4A4F-A833-43F85907EFD4}">
    <text>0.50 Réc à 11:30 HRM OK</text>
  </threadedComment>
  <threadedComment ref="Z145" dT="2024-11-18T07:21:38.10" personId="{C20833D7-5DE2-4E82-B429-63A06E6D1EA0}" id="{1B3F9A68-DC86-4486-B83A-D007C4C6D686}">
    <text>0.50 Réc à 11:30 HRM OK</text>
  </threadedComment>
  <threadedComment ref="N146" dT="2024-11-08T12:45:43.16" personId="{C20833D7-5DE2-4E82-B429-63A06E6D1EA0}" id="{658B23E0-C2B4-470A-8B70-55A41FA90F18}">
    <text>1.00 Réc à 14:30 HRM OK</text>
  </threadedComment>
  <threadedComment ref="AA146" dT="2024-11-21T07:06:16.45" personId="{C20833D7-5DE2-4E82-B429-63A06E6D1EA0}" id="{F592D658-83C2-45A4-851D-3AA0B68EF66E}">
    <text>VS à 13:00 HRM OK
DOC NOK</text>
  </threadedComment>
  <threadedComment ref="AA146" dT="2024-11-25T13:50:54.69" personId="{1D4E5FD9-AD70-4D51-9D0D-3307C388B641}" id="{1F02495D-B7B3-4F0E-9D29-B587A1EC5FAB}" parentId="{F592D658-83C2-45A4-851D-3AA0B68EF66E}">
    <text>DOC OK</text>
  </threadedComment>
  <threadedComment ref="J147" dT="2024-10-28T08:34:09.89" personId="{C20833D7-5DE2-4E82-B429-63A06E6D1EA0}" id="{50D9F859-09C4-4787-84D3-0ED3C28BC32B}">
    <text>5 JKC HRM Ok</text>
  </threadedComment>
  <threadedComment ref="AF149" dT="2024-11-26T07:22:56.25" personId="{C20833D7-5DE2-4E82-B429-63A06E6D1EA0}" id="{5F5DAEE2-C295-42E7-8D51-51E93C2792BE}">
    <text>0.50 Réc à 08:30 HRM OK</text>
  </threadedComment>
  <threadedComment ref="M150" dT="2024-11-07T12:13:56.95" personId="{C20833D7-5DE2-4E82-B429-63A06E6D1EA0}" id="{935E401C-61DD-4B36-A134-16B3E5F4B1F9}">
    <text>1.50 Réc à 14:30 HRM OK</text>
  </threadedComment>
  <threadedComment ref="S150" dT="2024-11-13T12:16:05.07" personId="{1D4E5FD9-AD70-4D51-9D0D-3307C388B641}" id="{DAF1F842-42D1-4E30-BA0E-CE7E232C4490}">
    <text>1,50 HRM OK à 14:00</text>
  </threadedComment>
  <threadedComment ref="Y150" dT="2024-11-19T13:22:22.88" personId="{1D4E5FD9-AD70-4D51-9D0D-3307C388B641}" id="{CC3E1D27-D401-497F-A265-8D15081E66E1}">
    <text>2,50 HRM OK à 13:00</text>
  </threadedComment>
  <threadedComment ref="AH150" dT="2024-11-28T12:10:12.21" personId="{1D4E5FD9-AD70-4D51-9D0D-3307C388B641}" id="{E7F6D8D1-EFE2-4A8B-B51B-FBD0A6F40D44}">
    <text>1,50 HRM OK à 14:00</text>
  </threadedComment>
  <threadedComment ref="G152" dT="2023-10-17T07:53:25.60" personId="{1D4E5FD9-AD70-4D51-9D0D-3307C388B641}" id="{ABBB29DB-116C-4C1B-A12C-19B30ADDEB24}">
    <text>Toussaint</text>
  </threadedComment>
  <threadedComment ref="Q152" dT="2023-10-17T07:53:54.89" personId="{1D4E5FD9-AD70-4D51-9D0D-3307C388B641}" id="{DD35D964-107E-4A30-9021-BEFCD26D67BC}">
    <text>Armistice</text>
  </threadedComment>
  <threadedComment ref="U152" dT="2023-10-17T07:54:15.96" personId="{1D4E5FD9-AD70-4D51-9D0D-3307C388B641}" id="{771C4743-9E42-40DD-B610-3B96CDF36CE5}">
    <text>Fête du ROI</text>
  </threadedComment>
  <threadedComment ref="L158" dT="2024-11-07T06:29:40.71" personId="{C20833D7-5DE2-4E82-B429-63A06E6D1EA0}" id="{E5EB7902-27F3-4940-88E4-D7D3B951143F}">
    <text>0.50 Réc à 15:00 HRM OK</text>
  </threadedComment>
  <threadedComment ref="AB158" dT="2024-11-22T07:22:03.98" personId="{C20833D7-5DE2-4E82-B429-63A06E6D1EA0}" id="{8C6FBF78-413B-4EBB-B50C-2CBBEA2B4B73}">
    <text>3.00 Réc à 12:30 HRM OK</text>
  </threadedComment>
  <threadedComment ref="AI158" dT="2024-11-29T08:11:53.14" personId="{1D4E5FD9-AD70-4D51-9D0D-3307C388B641}" id="{9E01B7F5-977B-4A31-ADA9-1349FA878901}">
    <text>0,50 HRM OK à 15:00</text>
  </threadedComment>
  <threadedComment ref="Y159" dT="2024-11-18T08:07:38.42" personId="{C20833D7-5DE2-4E82-B429-63A06E6D1EA0}" id="{E018C5D8-B3BB-41C0-864B-D3F96E2D2008}">
    <text xml:space="preserve">VS à 08:30 HRM OK
DOC OK
</text>
  </threadedComment>
  <threadedComment ref="AB159" dT="2024-11-21T11:08:00.75" personId="{1D4E5FD9-AD70-4D51-9D0D-3307C388B641}" id="{62D96E0E-AEBB-4433-B217-BE1CDC6E6684}">
    <text>HRM OK</text>
  </threadedComment>
  <threadedComment ref="L160" dT="2024-11-06T07:27:32.21" personId="{C20833D7-5DE2-4E82-B429-63A06E6D1EA0}" id="{01D4FB98-42F4-4178-A6DE-CAA4F88983C7}">
    <text>1.00 Réc à 15:00 HRM OK</text>
  </threadedComment>
  <threadedComment ref="S160" dT="2024-11-13T07:14:02.91" personId="{1D4E5FD9-AD70-4D51-9D0D-3307C388B641}" id="{B9EDE2FC-42D7-4CD0-83C8-922D764A7C2D}">
    <text>2,00 HRM OK à 14:00</text>
  </threadedComment>
  <threadedComment ref="AF160" dT="2024-11-26T08:04:43.81" personId="{C20833D7-5DE2-4E82-B429-63A06E6D1EA0}" id="{0CB2DF06-7137-4F94-910B-AC2F002CF086}">
    <text>VS HRM OK
DOC NOK</text>
  </threadedComment>
  <threadedComment ref="G162" dT="2023-10-17T07:53:25.60" personId="{1D4E5FD9-AD70-4D51-9D0D-3307C388B641}" id="{B3AE4167-A95A-4317-A911-B821F8763A78}">
    <text>Toussaint</text>
  </threadedComment>
  <threadedComment ref="Q162" dT="2023-10-17T07:53:54.89" personId="{1D4E5FD9-AD70-4D51-9D0D-3307C388B641}" id="{EC238620-569E-4E75-9593-1B2FB49B5BEE}">
    <text>Armistice</text>
  </threadedComment>
  <threadedComment ref="U162" dT="2023-10-17T07:54:15.96" personId="{1D4E5FD9-AD70-4D51-9D0D-3307C388B641}" id="{037262E7-B22A-4C6F-B509-D98F9826463E}">
    <text>Fête du ROI</text>
  </threadedComment>
  <threadedComment ref="M163" dT="2024-11-12T13:09:42.67" personId="{1D4E5FD9-AD70-4D51-9D0D-3307C388B641}" id="{7805F3AB-FF7C-47F9-85A6-8F6B42F2C975}">
    <text>HRM OK</text>
  </threadedComment>
  <threadedComment ref="AA163" dT="2024-11-21T07:09:29.49" personId="{C20833D7-5DE2-4E82-B429-63A06E6D1EA0}" id="{85BEBFAC-154F-450A-95A1-64DF5E724479}">
    <text>1.50 Réc à 07:00 HRM NOK</text>
  </threadedComment>
  <threadedComment ref="AA163" dT="2024-11-21T13:23:03.20" personId="{1D4E5FD9-AD70-4D51-9D0D-3307C388B641}" id="{338B9399-0417-440D-BA49-16925EDD6C7A}" parentId="{85BEBFAC-154F-450A-95A1-64DF5E724479}">
    <text>HRM OK</text>
  </threadedComment>
  <threadedComment ref="AB163" dT="2024-11-22T08:00:58.80" personId="{C20833D7-5DE2-4E82-B429-63A06E6D1EA0}" id="{DE2F5175-2368-45CA-B223-4CBFE2E82553}">
    <text>1.50 Réc HRM NOK</text>
  </threadedComment>
  <threadedComment ref="AB163" dT="2024-11-27T08:49:49.68" personId="{1D4E5FD9-AD70-4D51-9D0D-3307C388B641}" id="{52800C7A-3688-49E3-A2BD-952AACFF28CE}" parentId="{DE2F5175-2368-45CA-B223-4CBFE2E82553}">
    <text>HRM OK</text>
  </threadedComment>
  <threadedComment ref="AA164" dT="2024-11-21T07:10:01.60" personId="{C20833D7-5DE2-4E82-B429-63A06E6D1EA0}" id="{78B8BB4A-A917-4C8E-B99F-B69A7AEA0320}">
    <text>2.00 Réc à 13:30 HRM NOK</text>
  </threadedComment>
  <threadedComment ref="AA164" dT="2024-11-21T13:23:09.63" personId="{1D4E5FD9-AD70-4D51-9D0D-3307C388B641}" id="{D4577517-B82D-4E80-AC76-B8226431BF37}" parentId="{78B8BB4A-A917-4C8E-B99F-B69A7AEA0320}">
    <text>HRM OK</text>
  </threadedComment>
  <threadedComment ref="J165" dT="2024-11-19T07:00:17.20" personId="{C20833D7-5DE2-4E82-B429-63A06E6D1EA0}" id="{C6923861-2A26-4AB3-A714-200FD7DFD799}">
    <text>1 JC HRM NOK</text>
  </threadedComment>
  <threadedComment ref="R165" dT="2024-11-12T07:10:19.26" personId="{1D4E5FD9-AD70-4D51-9D0D-3307C388B641}" id="{A48C94DA-FA75-43C8-99BD-45C03C1E6A70}">
    <text>HRM NIOK</text>
  </threadedComment>
  <threadedComment ref="S165" dT="2024-11-12T07:10:19.26" personId="{1D4E5FD9-AD70-4D51-9D0D-3307C388B641}" id="{516597BC-5639-451F-B0D6-684CF1C85ED4}">
    <text>HRM NIOK</text>
  </threadedComment>
  <threadedComment ref="AF165" dT="2024-11-26T08:02:48.15" personId="{C20833D7-5DE2-4E82-B429-63A06E6D1EA0}" id="{CBEF3B68-46F7-417C-A0E0-38CC2CE49655}">
    <text>1 JC HRM NOK</text>
  </threadedComment>
  <threadedComment ref="AG165" dT="2024-11-27T08:52:00.03" personId="{1D4E5FD9-AD70-4D51-9D0D-3307C388B641}" id="{6F169912-2329-4970-907F-E816C7DAE8B8}">
    <text>????</text>
  </threadedComment>
  <threadedComment ref="AH165" dT="2024-12-02T10:43:10.43" personId="{C20833D7-5DE2-4E82-B429-63A06E6D1EA0}" id="{9A0BAEEF-18C8-4311-B1F3-586A0C07BD60}">
    <text>1 CC HRM OK
DOC OK</text>
  </threadedComment>
  <threadedComment ref="N166" dT="2024-11-13T08:04:54.02" personId="{1D4E5FD9-AD70-4D51-9D0D-3307C388B641}" id="{DE4BA40E-C39E-41B1-9520-3768979837D4}">
    <text>4,00 HMR OK à 11:30</text>
  </threadedComment>
  <threadedComment ref="T166" dT="2024-11-20T10:27:22.09" personId="{1D4E5FD9-AD70-4D51-9D0D-3307C388B641}" id="{0320693B-9027-4839-B99F-95B382920447}">
    <text>HRM + Doc OK</text>
  </threadedComment>
  <threadedComment ref="L167" dT="2024-11-06T06:54:05.94" personId="{C20833D7-5DE2-4E82-B429-63A06E6D1EA0}" id="{5E456541-371B-4F6A-9054-015821179ED7}">
    <text>1 JC HRM OK</text>
  </threadedComment>
  <threadedComment ref="M167" dT="2024-11-07T10:00:28.09" personId="{C20833D7-5DE2-4E82-B429-63A06E6D1EA0}" id="{47789D9A-09B4-40D3-B5B6-93676421FCD3}">
    <text>VS HRM OK
DOC NOK</text>
  </threadedComment>
  <threadedComment ref="M167" dT="2024-11-13T08:05:46.38" personId="{1D4E5FD9-AD70-4D51-9D0D-3307C388B641}" id="{B5830F79-8735-4B4B-99BE-45A4A806B8C8}" parentId="{47789D9A-09B4-40D3-B5B6-93676421FCD3}">
    <text>HRM OK</text>
  </threadedComment>
  <threadedComment ref="R167" dT="2024-11-12T07:14:47.07" personId="{1D4E5FD9-AD70-4D51-9D0D-3307C388B641}" id="{4B8E75B3-4F01-47DF-91E8-1BA20330442E}">
    <text>HRM OK</text>
  </threadedComment>
  <threadedComment ref="Z167" dT="2024-11-20T07:35:42.86" personId="{C20833D7-5DE2-4E82-B429-63A06E6D1EA0}" id="{D72F3FBD-9658-4180-B926-2ADF49F5B839}">
    <text>7.60 Réc HRM OK</text>
  </threadedComment>
  <threadedComment ref="AB168" dT="2024-11-22T12:02:39.83" personId="{C20833D7-5DE2-4E82-B429-63A06E6D1EA0}" id="{1E3AD2D8-A2B4-425A-9387-FAAA6F9CB181}">
    <text>1/2 JC HRM OK</text>
  </threadedComment>
  <threadedComment ref="AE168" dT="2024-11-25T08:04:24.14" personId="{C20833D7-5DE2-4E82-B429-63A06E6D1EA0}" id="{B77BDAC9-4A8F-47F8-865D-9F21A1B8BA4C}">
    <text>1/2 JC HRM OK</text>
  </threadedComment>
  <threadedComment ref="AF168" dT="2024-11-25T08:04:24.14" personId="{C20833D7-5DE2-4E82-B429-63A06E6D1EA0}" id="{E4BE3EF4-D10F-4F42-AF07-ADD4EEB4467B}">
    <text>1/2 JC HRM OK</text>
  </threadedComment>
  <threadedComment ref="AG168" dT="2024-11-27T11:55:21.08" personId="{1D4E5FD9-AD70-4D51-9D0D-3307C388B641}" id="{B9A03C85-AC4D-4DD1-AF3E-16722AB6A332}">
    <text>HRM OK</text>
  </threadedComment>
  <threadedComment ref="M173" dT="2024-11-07T10:01:51.14" personId="{C20833D7-5DE2-4E82-B429-63A06E6D1EA0}" id="{4E9D6A3B-2E66-44D9-8687-0200615660A3}">
    <text>1 FDC HRM OK</text>
  </threadedComment>
  <threadedComment ref="N173" dT="2024-11-07T10:02:06.56" personId="{C20833D7-5DE2-4E82-B429-63A06E6D1EA0}" id="{E95458CC-123C-47DF-84AE-C3DCA1DC3988}">
    <text>1 PVE HRM OK</text>
  </threadedComment>
  <threadedComment ref="R173" dT="2024-11-12T07:12:55.40" personId="{1D4E5FD9-AD70-4D51-9D0D-3307C388B641}" id="{4483E80E-B439-42C5-A66D-9A159A8303C1}">
    <text>2 HRM OK</text>
  </threadedComment>
  <threadedComment ref="AB173" dT="2024-11-12T07:13:23.15" personId="{1D4E5FD9-AD70-4D51-9D0D-3307C388B641}" id="{A81EBD5F-1710-4B9A-B3D7-4A9183B751FF}">
    <text>HRM OK</text>
  </threadedComment>
  <threadedComment ref="AE173" dT="2024-11-12T07:13:23.15" personId="{1D4E5FD9-AD70-4D51-9D0D-3307C388B641}" id="{4D2DECB7-4789-4A8C-A64B-5190C7D3369F}">
    <text>HRM OK</text>
  </threadedComment>
  <threadedComment ref="AF174" dT="2024-11-26T12:57:54.20" personId="{C20833D7-5DE2-4E82-B429-63A06E6D1EA0}" id="{F49559CB-5FAC-4B4E-BEFD-550702C02DEF}">
    <text>3.50 Réc HRM OK</text>
  </threadedComment>
  <threadedComment ref="S176" dT="2024-11-13T08:02:13.32" personId="{1D4E5FD9-AD70-4D51-9D0D-3307C388B641}" id="{AA44091E-8FF8-4EF5-861F-D89B706D44D9}">
    <text>4,00 HRM OK à 12:30</text>
  </threadedComment>
  <threadedComment ref="X177" dT="2024-11-18T07:24:49.77" personId="{C20833D7-5DE2-4E82-B429-63A06E6D1EA0}" id="{9FB775C8-1FDD-4091-997B-F01ECDFE7665}">
    <text>1 JC HRM NOK</text>
  </threadedComment>
  <threadedComment ref="X177" dT="2024-11-19T13:27:14.37" personId="{1D4E5FD9-AD70-4D51-9D0D-3307C388B641}" id="{8A2D770C-5F1F-4D9A-83B0-154842CBA3F4}" parentId="{9FB775C8-1FDD-4091-997B-F01ECDFE7665}">
    <text>HRM OK</text>
  </threadedComment>
  <threadedComment ref="N178" dT="2024-11-08T11:57:48.95" personId="{C20833D7-5DE2-4E82-B429-63A06E6D1EA0}" id="{7CF4921C-ED72-42B5-AB2E-8C7C3DEA53B3}">
    <text>2.50 Réc à13:00  HRM OK</text>
  </threadedComment>
  <threadedComment ref="AE179" dT="2024-11-25T08:05:17.72" personId="{C20833D7-5DE2-4E82-B429-63A06E6D1EA0}" id="{6EF86560-69DF-4CFD-B40F-028775BE03E7}">
    <text>1 JC HRM OK</text>
  </threadedComment>
  <threadedComment ref="Y180" dT="2024-11-19T13:26:24.55" personId="{1D4E5FD9-AD70-4D51-9D0D-3307C388B641}" id="{A000EC05-DC2D-4CC2-B688-4FD0A53A844F}">
    <text>2,50 HRM OK à 13:00</text>
  </threadedComment>
  <threadedComment ref="K181" dT="2024-10-30T11:43:01.68" personId="{1D4E5FD9-AD70-4D51-9D0D-3307C388B641}" id="{505B177B-F967-4663-A45C-D8BBF8EE8204}">
    <text>Secouriste Zone 2</text>
  </threadedComment>
  <threadedComment ref="L181" dT="2024-11-06T06:55:11.14" personId="{C20833D7-5DE2-4E82-B429-63A06E6D1EA0}" id="{455CF5A9-5BA5-4492-9B8A-CB3FF3B97C29}">
    <text>HRM OK</text>
  </threadedComment>
  <threadedComment ref="M181" dT="2024-09-10T06:38:10.68" personId="{C20833D7-5DE2-4E82-B429-63A06E6D1EA0}" id="{6EB972A0-5EB5-463F-8B29-7581C50F68A9}">
    <text>Cours CTU à Tournai</text>
  </threadedComment>
  <threadedComment ref="S181" dT="2024-11-12T07:16:28.81" personId="{1D4E5FD9-AD70-4D51-9D0D-3307C388B641}" id="{94C8CF8F-A51E-42C5-B933-CA0F5342DC4A}">
    <text>HRM OK</text>
  </threadedComment>
  <threadedComment ref="T181" dT="2024-11-12T07:16:47.30" personId="{1D4E5FD9-AD70-4D51-9D0D-3307C388B641}" id="{313FEB3F-4006-4C81-A9CC-D7B227982B86}">
    <text>HRM OK</text>
  </threadedComment>
  <threadedComment ref="X181" dT="2024-10-30T06:31:03.16" personId="{C20833D7-5DE2-4E82-B429-63A06E6D1EA0}" id="{87E0554D-B65D-498D-85BA-4B3FD8C8C3B2}">
    <text>Permis CLV   FALCON</text>
  </threadedComment>
  <threadedComment ref="Z183" dT="2024-11-19T13:26:37.15" personId="{1D4E5FD9-AD70-4D51-9D0D-3307C388B641}" id="{E6C2DA76-DAD5-40D5-B51F-87A22E58FFA0}">
    <text>3,00 HRM OK à 07:00</text>
  </threadedComment>
  <threadedComment ref="S184" dT="2024-11-13T08:01:52.74" personId="{1D4E5FD9-AD70-4D51-9D0D-3307C388B641}" id="{6CC062B7-69AB-4194-A9E9-6E08E03777F7}">
    <text>3,00 HRM OK à 12:30</text>
  </threadedComment>
  <threadedComment ref="Y184" dT="2024-11-19T13:25:52.93" personId="{1D4E5FD9-AD70-4D51-9D0D-3307C388B641}" id="{3D4ABB03-A41B-4354-A26D-FABEA22CB5E8}">
    <text>3,50 HRM OK 11:30</text>
  </threadedComment>
  <threadedComment ref="G188" dT="2023-10-17T07:53:25.60" personId="{1D4E5FD9-AD70-4D51-9D0D-3307C388B641}" id="{7843DED8-5855-4E83-A1F2-B48EDE3EF324}">
    <text>Toussaint</text>
  </threadedComment>
  <threadedComment ref="Q188" dT="2023-10-17T07:53:54.89" personId="{1D4E5FD9-AD70-4D51-9D0D-3307C388B641}" id="{BD08FCDE-237E-480C-85EA-22E8DDA4F64A}">
    <text>Armistice</text>
  </threadedComment>
  <threadedComment ref="U188" dT="2023-10-17T07:54:15.96" personId="{1D4E5FD9-AD70-4D51-9D0D-3307C388B641}" id="{AD5BF986-C06A-4835-A33B-10AC79596D39}">
    <text>Fête du ROI</text>
  </threadedComment>
  <threadedComment ref="R189" dT="2024-11-13T09:37:19.29" personId="{1D4E5FD9-AD70-4D51-9D0D-3307C388B641}" id="{FA131E34-3658-4E31-A015-9472E84EC16F}">
    <text>REPRISE EN FORCE</text>
  </threadedComment>
  <threadedComment ref="AB190" dT="2024-11-22T11:33:55.39" personId="{C20833D7-5DE2-4E82-B429-63A06E6D1EA0}" id="{B21933C9-857C-45A6-AAD0-DEC3225C9DB8}">
    <text>???? HRM NOK</text>
  </threadedComment>
  <threadedComment ref="G191" dT="2024-10-30T13:31:00.61" personId="{1D4E5FD9-AD70-4D51-9D0D-3307C388B641}" id="{82C024C4-DF29-47D9-88C6-49260C883EF8}">
    <text>HRM OK</text>
  </threadedComment>
  <threadedComment ref="J193" dT="2024-11-04T08:37:07.17" personId="{C20833D7-5DE2-4E82-B429-63A06E6D1EA0}" id="{E075DC63-8E76-4F19-AB9A-3C5C20E5B293}">
    <text>HRM OK</text>
  </threadedComment>
  <threadedComment ref="L193" dT="2024-11-06T07:00:34.07" personId="{C20833D7-5DE2-4E82-B429-63A06E6D1EA0}" id="{471A7A5B-6CF2-4C67-BE3F-7DCF54F17498}">
    <text>HRM OK</text>
  </threadedComment>
  <threadedComment ref="Z193" dT="2024-11-20T07:37:56.70" personId="{C20833D7-5DE2-4E82-B429-63A06E6D1EA0}" id="{6E8FFDCE-88A1-4392-B9FB-FD42F6831D79}">
    <text>HRM OK</text>
  </threadedComment>
  <threadedComment ref="AH193" dT="2024-11-28T07:19:12.03" personId="{C20833D7-5DE2-4E82-B429-63A06E6D1EA0}" id="{C5B2BD3B-10D1-4269-9223-1DCEFA8EC1BE}">
    <text>VS HRM NOK
DOC NOK</text>
  </threadedComment>
  <threadedComment ref="J194" dT="2024-11-04T08:38:27.58" personId="{C20833D7-5DE2-4E82-B429-63A06E6D1EA0}" id="{08FD02DD-BD10-4AA8-B10E-8DBB519E9DED}">
    <text>1/2 CC HRM OK</text>
  </threadedComment>
  <threadedComment ref="AF195" dT="2024-11-26T07:25:07.93" personId="{C20833D7-5DE2-4E82-B429-63A06E6D1EA0}" id="{71D7C07E-1BA5-4DD1-BA78-665ACD8D0996}">
    <text>VS HRM OK
Doc NOK</text>
  </threadedComment>
  <threadedComment ref="AF195" dT="2024-11-27T12:47:57.46" personId="{1D4E5FD9-AD70-4D51-9D0D-3307C388B641}" id="{D399B689-A6D2-4BDC-9542-9CD60E47DF22}" parentId="{71D7C07E-1BA5-4DD1-BA78-665ACD8D0996}">
    <text>HRM + DOC OK</text>
  </threadedComment>
  <threadedComment ref="AB196" dT="2024-11-22T11:34:35.89" personId="{C20833D7-5DE2-4E82-B429-63A06E6D1EA0}" id="{965E7439-EC44-4321-92E6-2FF9FA880EE8}">
    <text>3.00 Réc HRM OK</text>
  </threadedComment>
  <threadedComment ref="AF196" dT="2024-11-26T11:58:50.85" personId="{C20833D7-5DE2-4E82-B429-63A06E6D1EA0}" id="{3C8EB818-6CF4-4E4D-9A97-5B09CF2E1C74}">
    <text>Réc ??? HRM NOK</text>
  </threadedComment>
  <threadedComment ref="AF196" dT="2024-11-27T12:51:07.10" personId="{1D4E5FD9-AD70-4D51-9D0D-3307C388B641}" id="{6701997E-FC35-48F4-9876-45BF4AFAE1FE}" parentId="{3C8EB818-6CF4-4E4D-9A97-5B09CF2E1C74}">
    <text>3,50 HRM OK à 12:00</text>
  </threadedComment>
  <threadedComment ref="AA197" dT="2024-11-18T14:56:21.90" personId="{1D4E5FD9-AD70-4D51-9D0D-3307C388B641}" id="{97E84D9A-1001-47F5-82BB-E0DB4539E5E6}">
    <text>REPRISE EN FORCE</text>
  </threadedComment>
  <threadedComment ref="AA197" dT="2024-11-21T08:45:33.27" personId="{C20833D7-5DE2-4E82-B429-63A06E6D1EA0}" id="{507F56B6-153C-4104-AD74-EBEC165B7EEF}" parentId="{97E84D9A-1001-47F5-82BB-E0DB4539E5E6}">
    <text xml:space="preserve">Fait </text>
  </threadedComment>
  <threadedComment ref="S198" dT="2024-11-12T08:21:36.11" personId="{1D4E5FD9-AD70-4D51-9D0D-3307C388B641}" id="{EAE2AC6B-F623-4061-8FD5-CB3D1D6707EC}">
    <text>3,00 HRM OK à 12:30</text>
  </threadedComment>
  <threadedComment ref="AB198" dT="2024-11-22T11:35:37.57" personId="{C20833D7-5DE2-4E82-B429-63A06E6D1EA0}" id="{5C6A6FD4-3DAE-4D9C-93E5-FF54EE45CAA3}">
    <text>???? HM NOK</text>
  </threadedComment>
  <threadedComment ref="AB198" dT="2024-11-25T11:58:48.00" personId="{1D4E5FD9-AD70-4D51-9D0D-3307C388B641}" id="{774377C0-7954-4ECB-9C9A-9D00CB15EC44}" parentId="{5C6A6FD4-3DAE-4D9C-93E5-FF54EE45CAA3}">
    <text>Dispense sur ordre Cmd Cie (Panne Chauffage) Vu Feuille d'appel !</text>
  </threadedComment>
  <threadedComment ref="G200" dT="2023-10-17T07:53:25.60" personId="{1D4E5FD9-AD70-4D51-9D0D-3307C388B641}" id="{A6ED85C2-A277-4388-845C-939CF353664E}">
    <text>Toussaint</text>
  </threadedComment>
  <threadedComment ref="Q200" dT="2023-10-17T07:53:54.89" personId="{1D4E5FD9-AD70-4D51-9D0D-3307C388B641}" id="{1A95031A-B598-4FAE-86C2-1CA5EDD77F7F}">
    <text>Armistice</text>
  </threadedComment>
  <threadedComment ref="U200" dT="2023-10-17T07:54:15.96" personId="{1D4E5FD9-AD70-4D51-9D0D-3307C388B641}" id="{348E4521-A08F-473E-8391-A6474737260E}">
    <text>Fête du ROI</text>
  </threadedComment>
  <threadedComment ref="K201" dT="2024-08-30T07:28:33.39" personId="{C20833D7-5DE2-4E82-B429-63A06E6D1EA0}" id="{38D08B67-B8C8-45BE-AF07-53942410CC79}">
    <text>Permis C au CIBE-SUD</text>
  </threadedComment>
  <threadedComment ref="L201" dT="2024-11-06T07:31:45.15" personId="{C20833D7-5DE2-4E82-B429-63A06E6D1EA0}" id="{2708BC1B-BE2A-42E8-876A-0C767388E6E5}">
    <text>1 DS Dépt HRM OK</text>
  </threadedComment>
  <threadedComment ref="AB201" dT="2024-11-22T08:08:55.64" personId="{C20833D7-5DE2-4E82-B429-63A06E6D1EA0}" id="{195D9E67-1E7A-4D10-A195-DB7C723F223D}">
    <text>HRM OK</text>
  </threadedComment>
  <threadedComment ref="X203" dT="2024-11-18T07:32:40.95" personId="{C20833D7-5DE2-4E82-B429-63A06E6D1EA0}" id="{CB570494-27DF-47E5-9926-79FEBB5FB477}">
    <text>1 JC HRM OK</text>
  </threadedComment>
  <threadedComment ref="AE203" dT="2024-11-25T08:17:43.55" personId="{C20833D7-5DE2-4E82-B429-63A06E6D1EA0}" id="{F6D8C97B-5575-4E70-BC2C-803B6CAE34EF}">
    <text>1 JC HRM OK</text>
  </threadedComment>
  <threadedComment ref="K204" dT="2024-11-05T12:16:59.08" personId="{C20833D7-5DE2-4E82-B429-63A06E6D1EA0}" id="{591BB56C-104A-4660-81CD-DD335D533839}">
    <text>3.00  Réc à 13:00 HRM OK</text>
  </threadedComment>
  <threadedComment ref="L205" dT="2024-11-06T07:33:04.62" personId="{C20833D7-5DE2-4E82-B429-63A06E6D1EA0}" id="{BA7576D8-CDFC-474E-ACD1-F99BDAA44518}">
    <text>HRM OK</text>
  </threadedComment>
  <threadedComment ref="R205" dT="2024-11-12T13:12:03.85" personId="{1D4E5FD9-AD70-4D51-9D0D-3307C388B641}" id="{42798B5C-EA5D-455A-AF3C-D9DF9CAE2D2A}">
    <text>15,20 HRM OK</text>
  </threadedComment>
  <threadedComment ref="X205" dT="2024-10-30T06:31:03.16" personId="{C20833D7-5DE2-4E82-B429-63A06E6D1EA0}" id="{1074624A-80B7-4546-8B3A-ADB5E7C84B3F}">
    <text>Permis CLV   FALCON</text>
  </threadedComment>
  <threadedComment ref="J207" dT="2024-11-04T08:45:03.26" personId="{C20833D7-5DE2-4E82-B429-63A06E6D1EA0}" id="{B06D2083-3D85-4F99-9C10-ABAFA79DE406}">
    <text>HRM OK</text>
  </threadedComment>
  <threadedComment ref="L207" dT="2024-11-04T08:45:03.26" personId="{C20833D7-5DE2-4E82-B429-63A06E6D1EA0}" id="{0BB9A003-52D6-4BA5-8C0E-2729ED45E1A9}">
    <text>HRM OK</text>
  </threadedComment>
  <threadedComment ref="S207" dT="2024-11-13T07:38:54.05" personId="{1D4E5FD9-AD70-4D51-9D0D-3307C388B641}" id="{6C1BEB87-182B-4F32-A189-F6E2B16D8F25}">
    <text>HRM OK</text>
  </threadedComment>
  <threadedComment ref="X207" dT="2024-11-18T07:33:55.22" personId="{C20833D7-5DE2-4E82-B429-63A06E6D1EA0}" id="{F6836B5A-07E2-4E90-93D9-12534F730686}">
    <text>HRM OK</text>
  </threadedComment>
  <threadedComment ref="AB207" dT="2024-11-18T07:33:55.22" personId="{C20833D7-5DE2-4E82-B429-63A06E6D1EA0}" id="{EAC09902-8F44-4066-B0FF-52182F9B19AA}">
    <text>HRM OK</text>
  </threadedComment>
  <threadedComment ref="AE207" dT="2024-11-13T07:38:54.05" personId="{1D4E5FD9-AD70-4D51-9D0D-3307C388B641}" id="{47DCB33D-F8C6-4671-AFE6-C1BF1F325327}">
    <text>HRM OK</text>
  </threadedComment>
  <threadedComment ref="AG207" dT="2024-11-13T07:38:54.05" personId="{1D4E5FD9-AD70-4D51-9D0D-3307C388B641}" id="{5871C664-6998-4EBA-B0CF-29933EBA6228}">
    <text>HRM OK</text>
  </threadedComment>
  <threadedComment ref="Z208" dT="2024-11-18T07:34:46.76" personId="{C20833D7-5DE2-4E82-B429-63A06E6D1EA0}" id="{3F194111-8E28-4DE7-8C1D-C264DDD3EA85}">
    <text>4.00 Réc à 13:30 HRM OK</text>
  </threadedComment>
  <threadedComment ref="J209" dT="2024-11-04T08:45:03.26" personId="{C20833D7-5DE2-4E82-B429-63A06E6D1EA0}" id="{C8B4562C-9DA7-4502-AB94-162A39D769C2}">
    <text>HRM OK</text>
  </threadedComment>
  <threadedComment ref="R209" dT="2024-11-12T13:13:17.40" personId="{1D4E5FD9-AD70-4D51-9D0D-3307C388B641}" id="{6A3EF2B6-AE11-499A-8A59-6597A731B669}">
    <text>2 Flex HRM OK</text>
  </threadedComment>
  <threadedComment ref="T209" dT="2024-11-12T13:14:07.23" personId="{1D4E5FD9-AD70-4D51-9D0D-3307C388B641}" id="{86FDB1CE-56CB-47E1-B979-768772072EDA}">
    <text>2,50 HRM OK à 07:30</text>
  </threadedComment>
  <threadedComment ref="X209" dT="2024-11-12T13:15:02.09" personId="{1D4E5FD9-AD70-4D51-9D0D-3307C388B641}" id="{30FB72FE-31CC-4621-84DF-A8C5305BF2B2}">
    <text>HRM OK</text>
  </threadedComment>
  <threadedComment ref="Y209" dT="2024-11-19T08:35:27.86" personId="{C20833D7-5DE2-4E82-B429-63A06E6D1EA0}" id="{10ACE54A-D55F-4C58-B8FD-2BF5D14F9AC1}">
    <text>7.60 Réc HRM OK</text>
  </threadedComment>
  <threadedComment ref="AB209" dT="2024-11-12T13:15:02.09" personId="{1D4E5FD9-AD70-4D51-9D0D-3307C388B641}" id="{3C1749F5-D93B-4871-A580-F61E0BDF1702}">
    <text>HRM OK</text>
  </threadedComment>
  <threadedComment ref="AE209" dT="2024-11-12T13:15:02.09" personId="{1D4E5FD9-AD70-4D51-9D0D-3307C388B641}" id="{992007DD-4B9A-41A6-9952-08CCEA954EE6}">
    <text>HRM OK</text>
  </threadedComment>
  <threadedComment ref="AF209" dT="2024-11-26T07:36:18.23" personId="{C20833D7-5DE2-4E82-B429-63A06E6D1EA0}" id="{927CEDBD-0D06-4711-A80E-57F2E4928A1F}">
    <text>HRM OK</text>
  </threadedComment>
  <threadedComment ref="N210" dT="2024-11-08T12:17:19.13" personId="{C20833D7-5DE2-4E82-B429-63A06E6D1EA0}" id="{BA43EBD8-6C68-4876-9030-DF69E32BB05F}">
    <text>3.00 Réc HRM OK</text>
  </threadedComment>
  <threadedComment ref="AA210" dT="2024-11-21T07:33:45.87" personId="{C20833D7-5DE2-4E82-B429-63A06E6D1EA0}" id="{4A0C725C-F8CB-4B3A-A300-A3A770CB8B89}">
    <text>0.50 Réc à 15:00 HRM OK</text>
  </threadedComment>
  <threadedComment ref="L211" dT="2024-11-06T07:33:04.62" personId="{C20833D7-5DE2-4E82-B429-63A06E6D1EA0}" id="{0C75F81E-A735-419F-9F0C-AB642A9665B9}">
    <text>HRM OK</text>
  </threadedComment>
  <threadedComment ref="AA211" dT="2024-11-21T13:27:52.85" personId="{1D4E5FD9-AD70-4D51-9D0D-3307C388B641}" id="{D02ED28F-06B3-4B51-8D3F-C9119EA05D8A}">
    <text>HRM OK</text>
  </threadedComment>
  <threadedComment ref="AG211" dT="2024-11-21T13:27:52.85" personId="{1D4E5FD9-AD70-4D51-9D0D-3307C388B641}" id="{E784E74B-F124-47BF-9E11-46C29520AD7E}">
    <text>HRM OK</text>
  </threadedComment>
  <threadedComment ref="X213" dT="2024-11-18T07:38:03.93" personId="{C20833D7-5DE2-4E82-B429-63A06E6D1EA0}" id="{FE045C5F-F117-4134-8721-FB489186EE9F}">
    <text>5 JC HRM OK</text>
  </threadedComment>
  <threadedComment ref="X213" dT="2024-11-25T12:41:01.07" personId="{1D4E5FD9-AD70-4D51-9D0D-3307C388B641}" id="{DFB9D7A2-2427-472B-8AF7-2FAFB98A5086}" parentId="{FE045C5F-F117-4134-8721-FB489186EE9F}">
    <text>Corrige 6 JC HRM OK</text>
  </threadedComment>
  <threadedComment ref="AF213" dT="2024-03-04T09:54:58.21" personId="{1D4E5FD9-AD70-4D51-9D0D-3307C388B641}" id="{8421C475-F5CB-4FE7-A248-B223E2B7A496}">
    <text>Fmn Cu CaMo à Bourges (FRANCE)</text>
  </threadedComment>
  <threadedComment ref="L215" dT="2024-11-06T07:34:38.51" personId="{C20833D7-5DE2-4E82-B429-63A06E6D1EA0}" id="{CD52A1A9-5CAB-4EFC-8192-DBF3C1A146FF}">
    <text>1 PVE HRM OK</text>
  </threadedComment>
  <threadedComment ref="N215" dT="2024-11-08T09:43:40.49" personId="{C20833D7-5DE2-4E82-B429-63A06E6D1EA0}" id="{9E7A3303-C0F9-4FE6-BBB6-F2419866A0F5}">
    <text>HRM OK</text>
  </threadedComment>
  <threadedComment ref="S215" dT="2024-11-13T07:40:15.69" personId="{1D4E5FD9-AD70-4D51-9D0D-3307C388B641}" id="{D7342902-B3E8-417B-8A8E-206508172705}">
    <text>HRM OK</text>
  </threadedComment>
  <threadedComment ref="AB215" dT="2024-11-12T13:15:02.09" personId="{1D4E5FD9-AD70-4D51-9D0D-3307C388B641}" id="{912AB395-63F2-40B9-8494-5C18B77D4335}">
    <text>HRM OK</text>
  </threadedComment>
  <threadedComment ref="AG215" dT="2024-11-13T07:40:15.69" personId="{1D4E5FD9-AD70-4D51-9D0D-3307C388B641}" id="{5939795C-CC4B-4296-A6A8-F0B90E6F36CC}">
    <text>HRM OK</text>
  </threadedComment>
  <threadedComment ref="AI215" dT="2024-11-12T13:15:02.09" personId="{1D4E5FD9-AD70-4D51-9D0D-3307C388B641}" id="{AE624F45-FD0D-4256-B592-96B72F3F7787}">
    <text>HRM OK</text>
  </threadedComment>
  <threadedComment ref="N217" dT="2024-11-08T09:44:39.41" personId="{C20833D7-5DE2-4E82-B429-63A06E6D1EA0}" id="{EA163D23-3CD6-4B8B-93A5-77CE9948B185}">
    <text>1 JC HRM OK</text>
  </threadedComment>
  <threadedComment ref="S217" dT="2024-11-13T07:38:54.05" personId="{1D4E5FD9-AD70-4D51-9D0D-3307C388B641}" id="{88A4184E-2220-4627-96F4-F526DDC90979}">
    <text>HRM OK</text>
  </threadedComment>
  <threadedComment ref="AB217" dT="2024-11-27T10:50:46.85" personId="{1D4E5FD9-AD70-4D51-9D0D-3307C388B641}" id="{BD8D1888-4C43-4C86-B8C7-2638A14C8015}">
    <text>A régulariser</text>
  </threadedComment>
  <threadedComment ref="AE217" dT="2024-11-21T13:26:42.91" personId="{1D4E5FD9-AD70-4D51-9D0D-3307C388B641}" id="{7A1B96A5-B82B-469D-9090-4937CF93BC63}">
    <text>HRM OK</text>
  </threadedComment>
  <threadedComment ref="AH217" dT="2024-11-21T12:04:52.07" personId="{1D4E5FD9-AD70-4D51-9D0D-3307C388B641}" id="{71158FF6-2F18-42AF-933F-296843565627}">
    <text>AMT pour AC2 à 07:45</text>
  </threadedComment>
  <threadedComment ref="K218" dT="2024-11-05T12:16:03.10" personId="{C20833D7-5DE2-4E82-B429-63A06E6D1EA0}" id="{C91FF453-D45B-470C-811F-3769674F472C}">
    <text>2.50 à 13:00 HRM OK</text>
  </threadedComment>
  <threadedComment ref="AA218" dT="2024-11-21T13:25:48.84" personId="{1D4E5FD9-AD70-4D51-9D0D-3307C388B641}" id="{0DD8A7D0-E2EE-4149-BEC9-F3A122CA6EEE}">
    <text>6,00 HRM OK à 09:00</text>
  </threadedComment>
  <threadedComment ref="M219" dT="2024-11-07T09:13:17.73" personId="{C20833D7-5DE2-4E82-B429-63A06E6D1EA0}" id="{6D1B6040-A255-4B95-A455-B6C9DF4FECFD}">
    <text xml:space="preserve">Grèves </text>
  </threadedComment>
  <threadedComment ref="R219" dT="2024-11-12T08:06:59.98" personId="{1D4E5FD9-AD70-4D51-9D0D-3307C388B641}" id="{B1F7E621-DA7B-467D-82F6-FFCABB8592B7}">
    <text>HRM OK</text>
  </threadedComment>
  <threadedComment ref="T219" dT="2024-11-19T08:37:44.86" personId="{C20833D7-5DE2-4E82-B429-63A06E6D1EA0}" id="{C9D9FEC6-A99F-4078-AEC0-AE62519AD1FA}">
    <text xml:space="preserve">1 JC HRM OK </text>
  </threadedComment>
  <threadedComment ref="Y220" dT="2024-11-19T08:38:56.35" personId="{C20833D7-5DE2-4E82-B429-63A06E6D1EA0}" id="{7AECB522-F436-46B6-A942-D19E93BCCA1A}">
    <text>3.50 Réc à 12:30 HRM OK</text>
  </threadedComment>
  <threadedComment ref="AI220" dT="2024-11-29T08:17:24.75" personId="{1D4E5FD9-AD70-4D51-9D0D-3307C388B641}" id="{44BD861E-8C74-4248-901B-F402C0458209}">
    <text>3,50 HRM OK 12:30</text>
  </threadedComment>
  <threadedComment ref="L221" dT="2024-11-06T07:35:52.69" personId="{C20833D7-5DE2-4E82-B429-63A06E6D1EA0}" id="{6DC2178E-0418-4E69-8BF9-BAB2B7FFDF99}">
    <text>7.60 Réc HRM OK</text>
  </threadedComment>
  <threadedComment ref="AA221" dT="2024-11-21T07:35:59.99" personId="{C20833D7-5DE2-4E82-B429-63A06E6D1EA0}" id="{7ACCEB75-0D52-4C09-8092-5D28B045A795}">
    <text>4/5 reporter 15/11 HRM OK</text>
  </threadedComment>
  <threadedComment ref="AE221" dT="2024-11-25T08:13:33.29" personId="{C20833D7-5DE2-4E82-B429-63A06E6D1EA0}" id="{FE1C45F8-71E4-4FFC-93F0-C8AFFD54CF9C}">
    <text xml:space="preserve">HRM OK Reporté 01/11HRM OK Reporté 01/11
</text>
  </threadedComment>
  <threadedComment ref="AG221" dT="2024-11-27T09:20:49.04" personId="{1D4E5FD9-AD70-4D51-9D0D-3307C388B641}" id="{AADFC377-3596-422A-99C4-B4D1F1847FAF}">
    <text>2,00 HRM OK à 09:00</text>
  </threadedComment>
  <threadedComment ref="K222" dT="2024-11-05T12:15:03.61" personId="{C20833D7-5DE2-4E82-B429-63A06E6D1EA0}" id="{B27F8265-87BF-4646-859D-D9C0D1EA2C9B}">
    <text>0.50 Réc à 15:00 HRM OK</text>
  </threadedComment>
  <threadedComment ref="S223" dT="2024-11-13T07:38:54.05" personId="{1D4E5FD9-AD70-4D51-9D0D-3307C388B641}" id="{618C762D-F8BE-4418-8E79-0DB6D49970CC}">
    <text>HRM OK</text>
  </threadedComment>
  <threadedComment ref="AB223" dT="2024-11-22T08:07:27.90" personId="{C20833D7-5DE2-4E82-B429-63A06E6D1EA0}" id="{21446491-59FC-49CB-9354-78AEE951EA8C}">
    <text>HRM OK</text>
  </threadedComment>
  <threadedComment ref="L225" dT="2024-11-06T07:36:47.52" personId="{C20833D7-5DE2-4E82-B429-63A06E6D1EA0}" id="{1A624727-A72D-42D6-9DC4-1DAD0DA89CEF}">
    <text>VS HRM OK
DOC OK</text>
  </threadedComment>
  <threadedComment ref="M225" dT="2024-11-07T09:13:17.73" personId="{C20833D7-5DE2-4E82-B429-63A06E6D1EA0}" id="{2C25BDC2-C04C-482B-9075-99B006E437A3}">
    <text xml:space="preserve">Grèves </text>
  </threadedComment>
  <threadedComment ref="AE225" dT="2024-11-20T07:45:10.74" personId="{C20833D7-5DE2-4E82-B429-63A06E6D1EA0}" id="{33C2E473-E5F7-4717-8FDC-B34CE1772C43}">
    <text>Reprise en force</text>
  </threadedComment>
  <threadedComment ref="AH225" dT="2024-11-28T07:21:36.29" personId="{C20833D7-5DE2-4E82-B429-63A06E6D1EA0}" id="{B0B4929C-7413-42E2-9C68-FC5708DB5A07}">
    <text>CS HRM OK</text>
  </threadedComment>
  <threadedComment ref="AI225" dT="2024-11-29T08:17:10.14" personId="{1D4E5FD9-AD70-4D51-9D0D-3307C388B641}" id="{2A7E636A-D4E7-416F-BC0D-30D2FE2FD2B8}">
    <text>HRM OK</text>
  </threadedComment>
  <threadedComment ref="N227" dT="2024-11-08T09:43:40.49" personId="{C20833D7-5DE2-4E82-B429-63A06E6D1EA0}" id="{8FCD7CD4-AC8D-4A68-8E37-AB96E67917CE}">
    <text>HRM OK</text>
  </threadedComment>
  <threadedComment ref="AG227" dT="2024-11-27T09:23:09.09" personId="{1D4E5FD9-AD70-4D51-9D0D-3307C388B641}" id="{A4C158CD-F311-478F-AA83-1D08FA533390}">
    <text>HRM OK</text>
  </threadedComment>
  <threadedComment ref="M229" dT="2024-11-07T10:08:20.88" personId="{C20833D7-5DE2-4E82-B429-63A06E6D1EA0}" id="{C88FE899-F172-4D11-8C8C-B720A5D5CCF3}">
    <text>7.60 Réc HRM OK</text>
  </threadedComment>
  <threadedComment ref="N229" dT="2024-11-08T09:43:40.49" personId="{C20833D7-5DE2-4E82-B429-63A06E6D1EA0}" id="{FB36E57D-E8EB-4FB3-98D7-83E810787E96}">
    <text>HRM OK</text>
  </threadedComment>
  <threadedComment ref="X229" dT="2024-10-28T14:07:41.74" personId="{1D4E5FD9-AD70-4D51-9D0D-3307C388B641}" id="{86B54B3D-BD7A-4FDB-97DC-352B273F21B4}">
    <text>Cours Ecolage permis falcon au Cibe-Nord</text>
  </threadedComment>
  <threadedComment ref="AB229" dT="2024-11-21T11:43:11.35" personId="{1D4E5FD9-AD70-4D51-9D0D-3307C388B641}" id="{A1D4E500-25D9-4E70-B03B-87B5F7704802}">
    <text>Il n'y aura pas de cours (voir mail) !</text>
  </threadedComment>
  <threadedComment ref="L230" dT="2024-11-06T07:39:39.53" personId="{C20833D7-5DE2-4E82-B429-63A06E6D1EA0}" id="{145C8E87-79EF-499C-860F-7F15E4E15B8C}">
    <text>3.00 Réc à 12:30 HRM OK</text>
  </threadedComment>
  <threadedComment ref="R230" dT="2024-11-12T07:21:02.68" personId="{1D4E5FD9-AD70-4D51-9D0D-3307C388B641}" id="{5FE4B7DF-28D0-4EA7-BB08-1226AB4CFD16}">
    <text>3,00 HRM OK à 12:30</text>
  </threadedComment>
  <threadedComment ref="R231" dT="2024-11-12T07:20:49.39" personId="{1D4E5FD9-AD70-4D51-9D0D-3307C388B641}" id="{81DD40E8-CAD1-47FB-8A77-70D84F32121C}">
    <text>HRM OK</text>
  </threadedComment>
  <threadedComment ref="AI231" dT="2024-12-02T12:03:12.95" personId="{1D4E5FD9-AD70-4D51-9D0D-3307C388B641}" id="{660E5EA0-61D9-48AF-A660-71E69409BD35}">
    <text>AMS</text>
  </threadedComment>
  <threadedComment ref="J233" dT="2024-11-04T08:43:52.34" personId="{C20833D7-5DE2-4E82-B429-63A06E6D1EA0}" id="{4F3BA3C3-2D6F-4819-90F3-EBEBB5C188E0}">
    <text>5.50 Réc à 07:30 HRM OK</text>
  </threadedComment>
  <threadedComment ref="Z233" dT="2024-11-20T07:44:53.82" personId="{C20833D7-5DE2-4E82-B429-63A06E6D1EA0}" id="{57E3BC46-0FBC-4DF6-AF42-02244E28C0DD}">
    <text>1 DS Dépt HRM OK</text>
  </threadedComment>
  <threadedComment ref="AB233" dT="2024-11-08T09:43:40.49" personId="{C20833D7-5DE2-4E82-B429-63A06E6D1EA0}" id="{470933D4-B173-46BC-9ED9-9D1EB696866B}">
    <text>HRM OK</text>
  </threadedComment>
  <threadedComment ref="S235" dT="2024-11-13T07:38:08.80" personId="{1D4E5FD9-AD70-4D51-9D0D-3307C388B641}" id="{4C235959-FFAE-4AB8-B4A8-081BAD928D31}">
    <text>VS HRM OK</text>
  </threadedComment>
  <threadedComment ref="X235" dT="2024-11-13T07:37:24.75" personId="{1D4E5FD9-AD70-4D51-9D0D-3307C388B641}" id="{05B7194F-67BE-4E3A-B9E3-1817FEF191EB}">
    <text>HRM OK</text>
  </threadedComment>
  <threadedComment ref="Y235" dT="2024-11-13T07:37:35.34" personId="{1D4E5FD9-AD70-4D51-9D0D-3307C388B641}" id="{9669715D-D5D1-406C-BBBF-D9CAFC4030C4}">
    <text>HRM OK</text>
  </threadedComment>
  <threadedComment ref="Z235" dT="2024-11-13T07:37:56.67" personId="{1D4E5FD9-AD70-4D51-9D0D-3307C388B641}" id="{7CA332E0-53FF-4B75-9F5A-B39194CB6F91}">
    <text>HRM OK</text>
  </threadedComment>
  <threadedComment ref="AF235" dT="2024-11-26T07:35:15.16" personId="{C20833D7-5DE2-4E82-B429-63A06E6D1EA0}" id="{12EB55D1-F033-4B05-B62E-E95A18936949}">
    <text>1 CS HRM OK</text>
  </threadedComment>
  <threadedComment ref="AH235" dT="2024-11-28T12:50:38.73" personId="{1D4E5FD9-AD70-4D51-9D0D-3307C388B641}" id="{C820D3F2-E265-4C20-9BAF-A85A35494F0A}">
    <text>VS HRM OK</text>
  </threadedComment>
  <threadedComment ref="J239" dT="2024-08-19T13:08:19.11" personId="{1D4E5FD9-AD70-4D51-9D0D-3307C388B641}" id="{A31AD4F0-D2FD-43AD-84E3-90D19BFF6FF1}">
    <text>Fmn ecolage manœuvre au CIBE-SUD</text>
  </threadedComment>
  <threadedComment ref="M239" dT="2024-08-19T13:06:26.60" personId="{1D4E5FD9-AD70-4D51-9D0D-3307C388B641}" id="{DE9F8150-1178-4BF0-844A-4E7F96F29133}">
    <text>Fmn session à MEF</text>
  </threadedComment>
  <threadedComment ref="AE239" dT="2024-11-25T08:08:58.96" personId="{C20833D7-5DE2-4E82-B429-63A06E6D1EA0}" id="{05B623C1-8CAF-4F50-B8F1-9B9A4AEC040C}">
    <text>HRM OK</text>
  </threadedComment>
  <threadedComment ref="N241" dT="2024-11-12T08:03:54.97" personId="{1D4E5FD9-AD70-4D51-9D0D-3307C388B641}" id="{F5711792-6F5B-4E72-82A0-604B0A34D8E4}">
    <text>3 HRM OK</text>
  </threadedComment>
  <threadedComment ref="AB242" dT="2024-11-22T08:04:58.17" personId="{C20833D7-5DE2-4E82-B429-63A06E6D1EA0}" id="{2C332818-763A-44B1-9D6F-D3BC1E9CB217}">
    <text>3.00 Réc à 12:30 HRM NOK</text>
  </threadedComment>
  <threadedComment ref="AB242" dT="2024-11-25T13:31:53.77" personId="{1D4E5FD9-AD70-4D51-9D0D-3307C388B641}" id="{BBE8C1D9-E3CC-4E82-93E5-BEA9F49DBA99}" parentId="{2C332818-763A-44B1-9D6F-D3BC1E9CB217}">
    <text>HRM OK</text>
  </threadedComment>
  <threadedComment ref="J243" dT="2024-11-04T08:42:13.65" personId="{C20833D7-5DE2-4E82-B429-63A06E6D1EA0}" id="{EEB71F56-8F1B-4D61-9CD6-54327369502A}">
    <text>1.00 Réc à 08:00 HRM OK</text>
  </threadedComment>
  <threadedComment ref="K243" dT="2024-10-31T13:43:07.80" personId="{1D4E5FD9-AD70-4D51-9D0D-3307C388B641}" id="{25728FCA-D564-4A6E-B2F2-1E7A06D77427}">
    <text>AMT Prévu !</text>
  </threadedComment>
  <threadedComment ref="L243" dT="2024-11-07T06:21:45.87" personId="{C20833D7-5DE2-4E82-B429-63A06E6D1EA0}" id="{AC46E565-4504-48F9-9088-4C4C1564258C}">
    <text>1 JC HRM OK</text>
  </threadedComment>
  <threadedComment ref="M243" dT="2024-10-30T11:43:01.68" personId="{1D4E5FD9-AD70-4D51-9D0D-3307C388B641}" id="{79C0160D-9B06-49C2-BC25-4832EA3FD927}">
    <text>Secouriste Zone 2</text>
  </threadedComment>
  <threadedComment ref="S243" dT="2024-11-13T07:35:38.93" personId="{1D4E5FD9-AD70-4D51-9D0D-3307C388B641}" id="{C37F1DE1-4A9A-4E2A-AB22-963A948EA8AC}">
    <text>1,50 HRM OK à 08:00</text>
  </threadedComment>
  <threadedComment ref="X243" dT="2024-11-18T07:39:19.76" personId="{C20833D7-5DE2-4E82-B429-63A06E6D1EA0}" id="{0C664CAD-6D53-40E4-88DF-929ED605F0DA}">
    <text>2.00 Réc à 08:00 HRM OK</text>
  </threadedComment>
  <threadedComment ref="Y243" dT="2024-11-19T08:36:24.33" personId="{C20833D7-5DE2-4E82-B429-63A06E6D1EA0}" id="{88467DE5-C5EC-43D1-B075-B2D118C5AB90}">
    <text>2.0 Réc à  08:00 HRM OK</text>
  </threadedComment>
  <threadedComment ref="Z243" dT="2024-11-20T07:43:29.60" personId="{C20833D7-5DE2-4E82-B429-63A06E6D1EA0}" id="{AE23C34B-FEF6-4BBE-8F20-75FE2F424555}">
    <text>1.50 Réc à 08:00 HRM OK</text>
  </threadedComment>
  <threadedComment ref="AA243" dT="2024-11-14T09:35:46.89" personId="{1D4E5FD9-AD70-4D51-9D0D-3307C388B641}" id="{C03CF706-25D8-4E3B-95D9-1307D3A690A4}">
    <text>Secouriste Zone 2</text>
  </threadedComment>
  <threadedComment ref="AE243" dT="2024-11-25T08:07:51.28" personId="{C20833D7-5DE2-4E82-B429-63A06E6D1EA0}" id="{8A89C559-026A-4210-AB37-6850BFAB030D}">
    <text>1.00 Réc à 08:00 HRM OK</text>
  </threadedComment>
  <threadedComment ref="AF243" dT="2024-11-26T07:34:28.41" personId="{C20833D7-5DE2-4E82-B429-63A06E6D1EA0}" id="{580806EA-3505-4B9A-8EBD-7F6A57B89E3D}">
    <text>1 JC HRM OK</text>
  </threadedComment>
  <threadedComment ref="AG243" dT="2024-11-27T09:22:12.67" personId="{1D4E5FD9-AD70-4D51-9D0D-3307C388B641}" id="{CE73535C-FA77-45F9-BA50-EBAEA88906C7}">
    <text>1,50 HRM OK 08:00</text>
  </threadedComment>
  <threadedComment ref="AH243" dT="2024-11-14T09:35:46.89" personId="{1D4E5FD9-AD70-4D51-9D0D-3307C388B641}" id="{36F0FDF2-7929-47AB-AF36-BB2204C98478}">
    <text>Secouriste Zone 2</text>
  </threadedComment>
  <threadedComment ref="S244" dT="2024-11-13T12:47:51.30" personId="{1D4E5FD9-AD70-4D51-9D0D-3307C388B641}" id="{B1EA4EF0-5ABB-4701-951E-E14AA41AC6D8}">
    <text xml:space="preserve">1,00 HRM OK à 15:30                                                                                                                                                                                                                  </text>
  </threadedComment>
  <threadedComment ref="J246" dT="2024-11-04T06:05:52.33" personId="{C20833D7-5DE2-4E82-B429-63A06E6D1EA0}" id="{DCF44DA1-D005-45CA-B59B-28CA068538B8}">
    <text>0.50 Réc à 15:00 HRM Ok</text>
  </threadedComment>
  <threadedComment ref="K246" dT="2024-11-05T06:27:28.33" personId="{C20833D7-5DE2-4E82-B429-63A06E6D1EA0}" id="{2F96925E-BF89-472B-AEAB-C37B2B453801}">
    <text>0.50 Réc HRM OK</text>
  </threadedComment>
  <threadedComment ref="M246" dT="2024-11-07T06:16:00.55" personId="{C20833D7-5DE2-4E82-B429-63A06E6D1EA0}" id="{0714EA83-F7C2-4E82-A29B-5250F3E33C3D}">
    <text>0.50 Réc à 15:00 HRM Ok</text>
  </threadedComment>
  <threadedComment ref="N246" dT="2024-11-08T06:13:15.33" personId="{C20833D7-5DE2-4E82-B429-63A06E6D1EA0}" id="{F9A5EFFF-5B60-47F0-BB49-AB7ABEC71E16}">
    <text>1/2 JC HRM HRM OK</text>
  </threadedComment>
  <threadedComment ref="R246" dT="2024-11-12T08:02:04.90" personId="{1D4E5FD9-AD70-4D51-9D0D-3307C388B641}" id="{38670A86-6D0D-49AD-812E-D9C2EAE73F0F}">
    <text>HRM OK</text>
  </threadedComment>
  <threadedComment ref="S246" dT="2024-11-13T07:59:30.62" personId="{1D4E5FD9-AD70-4D51-9D0D-3307C388B641}" id="{E3311B6E-227B-4803-9192-C16D08038AC2}">
    <text>0,50 HRM OK à 15:00</text>
  </threadedComment>
  <threadedComment ref="T246" dT="2024-11-13T07:59:30.62" personId="{1D4E5FD9-AD70-4D51-9D0D-3307C388B641}" id="{378B67C6-C98A-45BD-9DAB-C337FD87CF2D}">
    <text>0,50 HRM OK à 15:00</text>
  </threadedComment>
  <threadedComment ref="X246" dT="2024-11-18T13:00:26.95" personId="{1D4E5FD9-AD70-4D51-9D0D-3307C388B641}" id="{61FDC2C4-DC1F-4815-A82A-FF54469A8B10}">
    <text>HRM OK</text>
  </threadedComment>
  <threadedComment ref="Y246" dT="2024-11-19T06:16:04.13" personId="{C20833D7-5DE2-4E82-B429-63A06E6D1EA0}" id="{51D2E2C0-6461-4006-8287-C42FB8517A0B}">
    <text>0.50 Réc HRM OK</text>
  </threadedComment>
  <threadedComment ref="Z246" dT="2024-11-19T06:16:04.13" personId="{C20833D7-5DE2-4E82-B429-63A06E6D1EA0}" id="{33361161-4239-460C-ADBC-5CB70518EB13}">
    <text>0.50 Réc HRM OK</text>
  </threadedComment>
  <threadedComment ref="AA246" dT="2024-11-19T06:16:04.13" personId="{C20833D7-5DE2-4E82-B429-63A06E6D1EA0}" id="{64A4E922-E673-46E4-BEAC-3DC94C67DEE0}">
    <text>0.50 Réc HRM OK</text>
  </threadedComment>
  <threadedComment ref="AB246" dT="2024-11-22T06:17:40.83" personId="{C20833D7-5DE2-4E82-B429-63A06E6D1EA0}" id="{8ED35ECF-5315-4FE6-908B-B89EA29CB40E}">
    <text>1/2 JC HRM OK</text>
  </threadedComment>
  <threadedComment ref="AE246" dT="2024-11-25T08:08:11.60" personId="{C20833D7-5DE2-4E82-B429-63A06E6D1EA0}" id="{1EEA9387-A6FB-4F42-9C04-85965F80AB07}">
    <text>0.50 Réc à 15:00 HRM OK</text>
  </threadedComment>
  <threadedComment ref="AF246" dT="2024-11-26T06:26:54.22" personId="{C20833D7-5DE2-4E82-B429-63A06E6D1EA0}" id="{DA08E0DE-B7ED-4C96-A4FA-47C6A6A6BD55}">
    <text>0.50 Réc HRM OK</text>
  </threadedComment>
  <threadedComment ref="AG246" dT="2024-11-27T10:48:57.48" personId="{1D4E5FD9-AD70-4D51-9D0D-3307C388B641}" id="{12FC381B-9041-4E12-9C7D-86044912B4FD}">
    <text>0,50 HRM OK à 15:00</text>
  </threadedComment>
  <threadedComment ref="AH246" dT="2024-11-28T06:48:28.40" personId="{C20833D7-5DE2-4E82-B429-63A06E6D1EA0}" id="{79BAB6B8-3BBF-457D-BB03-7C06867496A1}">
    <text>0.50 Réc à 15:00 HRM O</text>
  </threadedComment>
  <threadedComment ref="AI246" dT="2024-11-29T06:10:14.00" personId="{1D4E5FD9-AD70-4D51-9D0D-3307C388B641}" id="{0F2AC590-769D-4DA2-B4E1-B215FF6240BD}">
    <text>HRM OK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Q13" dT="2024-11-14T13:54:47.14" personId="{1D4E5FD9-AD70-4D51-9D0D-3307C388B641}" id="{7FC4C00C-CCCF-4720-A29C-44E7DCD36D02}">
    <text>Challenge Championnat d'Ori à Bourgléopold</text>
  </threadedComment>
  <threadedComment ref="S13" dT="2024-09-18T09:58:05.29" personId="{1D4E5FD9-AD70-4D51-9D0D-3307C388B641}" id="{D5A13885-42FB-4FF4-ADEE-25A811FB4A26}">
    <text>Collecte de sang (Don) Salle Ste Barbe</text>
  </threadedComment>
  <threadedComment ref="X13" dT="2024-11-20T13:01:23.94" personId="{1D4E5FD9-AD70-4D51-9D0D-3307C388B641}" id="{343E9F7A-93A0-42DB-87AE-770173E6C83C}">
    <text>CND Cross à SCHAFFEN</text>
  </threadedComment>
  <threadedComment ref="Z13" dT="2024-09-24T07:37:58.19" personId="{1D4E5FD9-AD70-4D51-9D0D-3307C388B641}" id="{A58BD54F-85EF-4EF9-8272-4081D6FA50F0}">
    <text>SAD</text>
  </threadedComment>
  <threadedComment ref="AE20" dT="2023-10-17T07:56:42.79" personId="{1D4E5FD9-AD70-4D51-9D0D-3307C388B641}" id="{40F0D2C7-97A6-4366-AD45-8CE6C949D540}">
    <text>NOEL</text>
  </threadedComment>
  <threadedComment ref="AD22" dT="2024-09-16T10:46:27.64" personId="{1D4E5FD9-AD70-4D51-9D0D-3307C388B641}" id="{D743FAF2-DB37-49B5-82CC-C4969664B441}">
    <text xml:space="preserve">Dispense de service collective octroyée par le MDM à 1200Hr </text>
  </threadedComment>
  <threadedComment ref="L23" dT="2024-12-02T10:51:34.13" personId="{1D4E5FD9-AD70-4D51-9D0D-3307C388B641}" id="{780E568D-0846-48E3-9748-AC9A4262FF51}">
    <text>HRM OK</text>
  </threadedComment>
  <threadedComment ref="X23" dT="2024-11-18T11:08:24.84" personId="{1D4E5FD9-AD70-4D51-9D0D-3307C388B641}" id="{DED088F0-7586-4EC3-BB3D-48E78B5BEBE4}">
    <text>HRM OK</text>
  </threadedComment>
  <threadedComment ref="K24" dT="2024-12-06T05:56:32.13" personId="{1D4E5FD9-AD70-4D51-9D0D-3307C388B641}" id="{28FB78FA-3923-4283-9DAE-F3C4ABBE5EB8}">
    <text>0,33 HRM OK à 16:10</text>
  </threadedComment>
  <threadedComment ref="O24" dT="2024-12-13T10:53:00.96" personId="{1D4E5FD9-AD70-4D51-9D0D-3307C388B641}" id="{28784BEF-BC52-47FA-AFC5-0D27560F579C}">
    <text>VS CC à 15:10 au 16:50</text>
  </threadedComment>
  <threadedComment ref="AC24" dT="2024-12-23T10:04:33.68" personId="{1D4E5FD9-AD70-4D51-9D0D-3307C388B641}" id="{CC3CFD5F-520D-4753-AD8F-C1C96E507924}">
    <text>0,67 R à 15:50</text>
  </threadedComment>
  <threadedComment ref="AD24" dT="2024-09-16T10:46:27.64" personId="{1D4E5FD9-AD70-4D51-9D0D-3307C388B641}" id="{EAEF46AB-23BD-4548-B036-4D261872814C}">
    <text xml:space="preserve">Dispense de service collective octroyée par le MDM à 1200Hr </text>
  </threadedComment>
  <threadedComment ref="H25" dT="2024-11-28T14:22:56.20" personId="{1D4E5FD9-AD70-4D51-9D0D-3307C388B641}" id="{B55E59CD-1EA8-45ED-A5CD-159DBC660000}">
    <text>HRM OK</text>
  </threadedComment>
  <threadedComment ref="J25" dT="2024-11-28T14:22:56.20" personId="{1D4E5FD9-AD70-4D51-9D0D-3307C388B641}" id="{CC76AF4A-2053-4C17-B974-43412F92286E}">
    <text>HRM OK</text>
  </threadedComment>
  <threadedComment ref="K25" dT="2024-11-28T14:22:56.20" personId="{1D4E5FD9-AD70-4D51-9D0D-3307C388B641}" id="{D5BC4B03-DA35-4CCF-B0F6-5268D5861577}">
    <text>HRM OK</text>
  </threadedComment>
  <threadedComment ref="P25" dT="2024-11-28T14:22:56.20" personId="{1D4E5FD9-AD70-4D51-9D0D-3307C388B641}" id="{806F4187-51A7-41DE-A71C-844EFD96210D}">
    <text>HRM OK</text>
  </threadedComment>
  <threadedComment ref="Q25" dT="2024-11-28T14:22:56.20" personId="{1D4E5FD9-AD70-4D51-9D0D-3307C388B641}" id="{B26F2F0B-0F14-4619-A8BE-88CF1F04937F}">
    <text>HRM OK</text>
  </threadedComment>
  <threadedComment ref="R25" dT="2024-11-28T14:22:56.20" personId="{1D4E5FD9-AD70-4D51-9D0D-3307C388B641}" id="{A5C5874B-067C-453B-97D4-7D7D6BFE757D}">
    <text>HRM OK</text>
  </threadedComment>
  <threadedComment ref="S25" dT="2024-11-28T14:22:56.20" personId="{1D4E5FD9-AD70-4D51-9D0D-3307C388B641}" id="{06BE81EF-E4B2-4F2F-9837-33A2ACD6860D}">
    <text>HRM OK</text>
  </threadedComment>
  <threadedComment ref="V25" dT="2024-11-28T14:22:56.20" personId="{1D4E5FD9-AD70-4D51-9D0D-3307C388B641}" id="{F4B12F03-38DC-4F3A-A6FF-2D2E82B1AF13}">
    <text>HRM OK</text>
  </threadedComment>
  <threadedComment ref="W25" dT="2024-11-28T14:22:56.20" personId="{1D4E5FD9-AD70-4D51-9D0D-3307C388B641}" id="{E69297EA-2375-4B0E-98EE-170C3C52FAF7}">
    <text>HRM OK</text>
  </threadedComment>
  <threadedComment ref="X25" dT="2024-11-28T14:22:56.20" personId="{1D4E5FD9-AD70-4D51-9D0D-3307C388B641}" id="{370E6F24-AC06-4C49-B888-F3C17A58E598}">
    <text>HRM OK</text>
  </threadedComment>
  <threadedComment ref="Y25" dT="2024-11-28T14:22:13.52" personId="{1D4E5FD9-AD70-4D51-9D0D-3307C388B641}" id="{40284B7D-4AFF-469E-89A4-5BB65EB1D9AD}">
    <text>HRM OK</text>
  </threadedComment>
  <threadedComment ref="Z25" dT="2024-11-28T14:22:56.20" personId="{1D4E5FD9-AD70-4D51-9D0D-3307C388B641}" id="{B85BE844-43C9-4939-9249-D5A416A8B622}">
    <text>HRM OK</text>
  </threadedComment>
  <threadedComment ref="AC25" dT="2024-09-03T05:14:33.60" personId="{C20833D7-5DE2-4E82-B429-63A06E6D1EA0}" id="{B88AC3EC-348B-42C7-A8EF-CE76A8078024}">
    <text>HRM OK</text>
  </threadedComment>
  <threadedComment ref="H26" dT="2024-11-28T14:21:25.85" personId="{1D4E5FD9-AD70-4D51-9D0D-3307C388B641}" id="{0552AB73-9AC0-4735-8DB9-9CC22F9E73FE}">
    <text>HRM OK</text>
  </threadedComment>
  <threadedComment ref="J26" dT="2024-11-28T14:22:13.52" personId="{1D4E5FD9-AD70-4D51-9D0D-3307C388B641}" id="{FEFC0AF7-0FA4-4269-BADE-356B494768D2}">
    <text>HRM OK</text>
  </threadedComment>
  <threadedComment ref="K26" dT="2024-11-28T14:22:13.52" personId="{1D4E5FD9-AD70-4D51-9D0D-3307C388B641}" id="{2E0EFDD8-A271-4E27-A23A-FCDF134CDF5C}">
    <text>HRM OK</text>
  </threadedComment>
  <threadedComment ref="O26" dT="2024-11-28T14:22:13.52" personId="{1D4E5FD9-AD70-4D51-9D0D-3307C388B641}" id="{3840E9CE-001A-4737-A09E-BB15C517987B}">
    <text>HRM OK</text>
  </threadedComment>
  <threadedComment ref="Q26" dT="2024-11-28T14:22:13.52" personId="{1D4E5FD9-AD70-4D51-9D0D-3307C388B641}" id="{548D7C54-E707-4482-9DC6-697B8C273DF6}">
    <text>HRM OK</text>
  </threadedComment>
  <threadedComment ref="R26" dT="2024-11-28T14:22:13.52" personId="{1D4E5FD9-AD70-4D51-9D0D-3307C388B641}" id="{DABB93EE-35FA-44A3-9A3E-041AE0573021}">
    <text>HRM OK</text>
  </threadedComment>
  <threadedComment ref="V26" dT="2024-11-28T14:22:13.52" personId="{1D4E5FD9-AD70-4D51-9D0D-3307C388B641}" id="{6A4D68BD-8D60-4C12-8731-5105EC795656}">
    <text>HRM OK</text>
  </threadedComment>
  <threadedComment ref="X26" dT="2024-11-28T14:22:13.52" personId="{1D4E5FD9-AD70-4D51-9D0D-3307C388B641}" id="{7DCF1A94-1609-4269-BB4C-5099A22F70E8}">
    <text>HRM OK</text>
  </threadedComment>
  <threadedComment ref="Y26" dT="2024-11-28T14:22:56.20" personId="{1D4E5FD9-AD70-4D51-9D0D-3307C388B641}" id="{54334C1B-9523-4D07-932C-C6EA8D2568D9}">
    <text>HRM OK</text>
  </threadedComment>
  <threadedComment ref="AD26" dT="2024-09-16T10:46:27.64" personId="{1D4E5FD9-AD70-4D51-9D0D-3307C388B641}" id="{41FB6C55-E235-4803-901D-683C871C3AC4}">
    <text xml:space="preserve">Dispense de service collective octroyée par le MDM à 1200Hr </text>
  </threadedComment>
  <threadedComment ref="K27" dT="2024-10-25T08:06:08.51" personId="{C20833D7-5DE2-4E82-B429-63A06E6D1EA0}" id="{C6EECDCB-A8D1-4F13-9D81-503569D9841F}">
    <text>Recyclage Secouriste</text>
  </threadedComment>
  <threadedComment ref="L27" dT="2024-12-06T07:08:58.92" personId="{C20833D7-5DE2-4E82-B429-63A06E6D1EA0}" id="{C65EF548-6662-4618-A472-F862FB6313C8}">
    <text>1.00 Réc à 07:00</text>
  </threadedComment>
  <threadedComment ref="O27" dT="2024-12-09T13:51:30.10" personId="{1D4E5FD9-AD70-4D51-9D0D-3307C388B641}" id="{F87B51D4-5BE7-4660-BAD8-CFD075995D1F}">
    <text>1,50 R à 07:00</text>
  </threadedComment>
  <threadedComment ref="P27" dT="2024-12-02T10:56:40.72" personId="{1D4E5FD9-AD70-4D51-9D0D-3307C388B641}" id="{21004829-89AC-417C-A844-D035DF8D3C1F}">
    <text>Rôle secouriste zone 2</text>
  </threadedComment>
  <threadedComment ref="R27" dT="2024-12-12T12:17:46.75" personId="{C20833D7-5DE2-4E82-B429-63A06E6D1EA0}" id="{D818D2D5-352D-459D-909F-1D8BE934196D}">
    <text>2.00 Réc à 07:00</text>
  </threadedComment>
  <threadedComment ref="V27" dT="2024-12-12T09:49:06.59" personId="{C20833D7-5DE2-4E82-B429-63A06E6D1EA0}" id="{4830DC75-4DD8-4E17-B218-E9C7366F91B5}">
    <text>Secouriste Zone 2</text>
  </threadedComment>
  <threadedComment ref="Z27" dT="2024-12-11T10:05:20.07" personId="{1D4E5FD9-AD70-4D51-9D0D-3307C388B641}" id="{5B1D6E3E-CAF3-48B6-BCB3-BC4ACB8F4AE6}">
    <text>HRM OK</text>
  </threadedComment>
  <threadedComment ref="AC27" dT="2024-10-25T13:21:07.87" personId="{68E4EB75-2E06-4BF2-B8CC-A06705F02815}" id="{9E559BE0-13D8-4F6E-B6E2-83E28E5E8015}">
    <text>7,6 rec HRM OK</text>
  </threadedComment>
  <threadedComment ref="AD27" dT="2024-10-25T13:22:07.44" personId="{68E4EB75-2E06-4BF2-B8CC-A06705F02815}" id="{1022E23C-06EE-4267-ADF3-A4A63F8EB87C}">
    <text>1/2 JC HRM OK</text>
  </threadedComment>
  <threadedComment ref="I28" dT="2024-11-28T13:30:35.27" personId="{1D4E5FD9-AD70-4D51-9D0D-3307C388B641}" id="{888FB6F3-3429-4CB9-987F-A6ECED7AD6B4}">
    <text>0,75 HRM OK à 14:45</text>
  </threadedComment>
  <threadedComment ref="Q28" dT="2024-12-11T05:58:24.13" personId="{C20833D7-5DE2-4E82-B429-63A06E6D1EA0}" id="{CD6F3E7A-EA52-4B8B-B442-F428BF6061A6}">
    <text xml:space="preserve">2.10 Réc </text>
  </threadedComment>
  <threadedComment ref="R28" dT="2024-12-12T12:18:17.00" personId="{C20833D7-5DE2-4E82-B429-63A06E6D1EA0}" id="{245D69DE-1AFB-49AC-AF85-DAE5C1733E14}">
    <text>1.25 Réc à 14:15</text>
  </threadedComment>
  <threadedComment ref="AD28" dT="2024-09-16T10:46:27.64" personId="{1D4E5FD9-AD70-4D51-9D0D-3307C388B641}" id="{4848B11F-4F5B-466A-83FD-F1A3398AEE5B}">
    <text xml:space="preserve">Dispense de service collective octroyée par le MDM à 1200Hr </text>
  </threadedComment>
  <threadedComment ref="J29" dT="2024-12-03T14:16:37.20" personId="{1D4E5FD9-AD70-4D51-9D0D-3307C388B641}" id="{B208D5A0-8745-4DFD-A000-3F45C02808AD}">
    <text>HRM OK</text>
  </threadedComment>
  <threadedComment ref="V29" dT="2024-11-04T06:00:24.58" personId="{C20833D7-5DE2-4E82-B429-63A06E6D1EA0}" id="{20A76B1D-7D7E-4CF9-8DAA-6EF30C8A7DCF}">
    <text>1 JC HRM OK</text>
  </threadedComment>
  <threadedComment ref="AC29" dT="2024-09-03T05:14:33.60" personId="{C20833D7-5DE2-4E82-B429-63A06E6D1EA0}" id="{F455337F-2C1B-4053-A039-65BF459A2B48}">
    <text>HRM OK</text>
  </threadedComment>
  <threadedComment ref="L30" dT="2024-12-06T07:01:37.50" personId="{C20833D7-5DE2-4E82-B429-63A06E6D1EA0}" id="{6AFAA44C-766E-4586-956C-CA0116D8DC8B}">
    <text xml:space="preserve">1.50 Réc </text>
  </threadedComment>
  <threadedComment ref="Q30" dT="2024-12-11T07:12:56.29" personId="{10C2401D-4F5C-4560-97AE-646AD168AA93}" id="{79E8EB67-EACD-405D-8CB1-92893D0A1DC9}">
    <text>3h de récup à partir de 12H30</text>
  </threadedComment>
  <threadedComment ref="S30" dT="2024-12-13T10:03:54.10" personId="{C20833D7-5DE2-4E82-B429-63A06E6D1EA0}" id="{9D296396-88FF-4BB3-8F9F-91271FE634B7}">
    <text>1.00 Réc à 14:30</text>
  </threadedComment>
  <threadedComment ref="AD30" dT="2024-09-16T10:46:27.64" personId="{1D4E5FD9-AD70-4D51-9D0D-3307C388B641}" id="{78D0D6EB-9954-41D3-A74A-71923E164F14}">
    <text xml:space="preserve">Dispense de service collective octroyée par le MDM à 1200Hr </text>
  </threadedComment>
  <threadedComment ref="AE32" dT="2023-10-17T07:56:42.79" personId="{1D4E5FD9-AD70-4D51-9D0D-3307C388B641}" id="{D2B0D7F0-58A0-457D-A6EE-361A376DAFDA}">
    <text>NOEL</text>
  </threadedComment>
  <threadedComment ref="H33" dT="2024-11-26T12:11:21.61" personId="{C20833D7-5DE2-4E82-B429-63A06E6D1EA0}" id="{9FAE6201-4CD6-4DB4-843D-4A6B9300B6E6}">
    <text>1 JC HRM NOK a introduire en Janvier</text>
  </threadedComment>
  <threadedComment ref="I34" dT="2024-12-13T10:21:28.58" personId="{C20833D7-5DE2-4E82-B429-63A06E6D1EA0}" id="{250AB715-2C7A-475B-B5EE-76E1699A8033}">
    <text xml:space="preserve">3.00 Réc à 13:30 </text>
  </threadedComment>
  <threadedComment ref="Z34" dT="2024-12-20T12:09:12.07" personId="{C20833D7-5DE2-4E82-B429-63A06E6D1EA0}" id="{263FA5AA-175C-469D-99EC-FEB6443848BB}">
    <text xml:space="preserve">3.50 Réc à 13:00 </text>
  </threadedComment>
  <threadedComment ref="AD34" dT="2024-09-16T10:46:27.64" personId="{1D4E5FD9-AD70-4D51-9D0D-3307C388B641}" id="{98D13A5D-0708-416C-83B4-66CD69C3C2FD}">
    <text xml:space="preserve">Dispense de service collective octroyée par le MDM à 1200Hr </text>
  </threadedComment>
  <threadedComment ref="H35" dT="2024-12-02T07:01:54.83" personId="{C20833D7-5DE2-4E82-B429-63A06E6D1EA0}" id="{CD3D44B5-F300-486D-A1C4-7C3644DFA8A3}">
    <text>Reprise ne force</text>
  </threadedComment>
  <threadedComment ref="L35" dT="2024-12-06T08:05:34.86" personId="{1D4E5FD9-AD70-4D51-9D0D-3307C388B641}" id="{75A0163C-32F6-4A7D-AF52-999AEB68886F}">
    <text>HRM OK</text>
  </threadedComment>
  <threadedComment ref="Y35" dT="2024-12-19T07:29:55.10" personId="{C20833D7-5DE2-4E82-B429-63A06E6D1EA0}" id="{617390FA-05D7-40AD-AE3A-4E450F49D84C}">
    <text>0.40 Réc à 10:36</text>
  </threadedComment>
  <threadedComment ref="Y36" dT="2024-12-19T07:28:33.31" personId="{C20833D7-5DE2-4E82-B429-63A06E6D1EA0}" id="{5983A589-86FA-4C92-97E3-BFDADF8A3AE1}">
    <text>1/2 JC</text>
  </threadedComment>
  <threadedComment ref="AD36" dT="2024-09-16T10:46:27.64" personId="{1D4E5FD9-AD70-4D51-9D0D-3307C388B641}" id="{5266EEB3-4409-461E-82DC-539DFA4DC413}">
    <text xml:space="preserve">Dispense de service collective octroyée par le MDM à 1200Hr </text>
  </threadedComment>
  <threadedComment ref="I37" dT="2024-11-26T12:14:55.83" personId="{C20833D7-5DE2-4E82-B429-63A06E6D1EA0}" id="{7DE6D000-988F-4D9C-81A2-9EFB904734F0}">
    <text>3 DS Dépt HRM OK</text>
  </threadedComment>
  <threadedComment ref="L37" dT="2024-11-26T12:15:05.60" personId="{C20833D7-5DE2-4E82-B429-63A06E6D1EA0}" id="{581D6F48-6E07-4DA4-8052-D5A6A6536DDF}">
    <text>1 PVE HRM OK</text>
  </threadedComment>
  <threadedComment ref="O38" dT="2024-12-09T09:05:24.47" personId="{C20833D7-5DE2-4E82-B429-63A06E6D1EA0}" id="{55626BDE-2EE0-4DFC-8175-1994081A27E0}">
    <text>VS à 13:50 
Doc</text>
  </threadedComment>
  <threadedComment ref="S38" dT="2024-12-13T15:49:01.33" personId="{1D4E5FD9-AD70-4D51-9D0D-3307C388B641}" id="{6FE58290-BEB6-4D83-AD9A-91DC33C2EAC4}">
    <text>3,00 R à 12:30</text>
  </threadedComment>
  <threadedComment ref="Z38" dT="2024-12-20T07:33:02.25" personId="{C20833D7-5DE2-4E82-B429-63A06E6D1EA0}" id="{1334A2BC-E4CD-4D4E-B64C-5918B6CACE66}">
    <text xml:space="preserve">3.00 Réc à 12:30 </text>
  </threadedComment>
  <threadedComment ref="AD38" dT="2024-09-16T10:46:27.64" personId="{1D4E5FD9-AD70-4D51-9D0D-3307C388B641}" id="{24AC1821-EB4F-4DCD-BE26-3B146887FCC6}">
    <text xml:space="preserve">Dispense de service collective octroyée par le MDM à 1200Hr </text>
  </threadedComment>
  <threadedComment ref="O39" dT="2024-12-09T09:04:13.05" personId="{C20833D7-5DE2-4E82-B429-63A06E6D1EA0}" id="{670BA36F-33DE-4EB0-9E02-6DF8E571DD6A}">
    <text xml:space="preserve">7.60 Réc </text>
  </threadedComment>
  <threadedComment ref="P39" dT="2024-12-10T07:30:33.76" personId="{C20833D7-5DE2-4E82-B429-63A06E6D1EA0}" id="{1196F043-5DDE-42F1-A9F6-BBD22CF4AAB0}">
    <text>1 JC</text>
  </threadedComment>
  <threadedComment ref="AC39" dT="2024-11-18T14:10:18.90" personId="{1D4E5FD9-AD70-4D51-9D0D-3307C388B641}" id="{461E5831-E047-4C2E-867F-21C4C414A6C0}">
    <text>HRM OK</text>
  </threadedComment>
  <threadedComment ref="AD39" dT="2024-11-18T14:10:26.73" personId="{1D4E5FD9-AD70-4D51-9D0D-3307C388B641}" id="{AF706D51-79DB-412C-B4F2-4A9C2F881C64}">
    <text>HRM OK</text>
  </threadedComment>
  <threadedComment ref="L40" dT="2024-12-06T12:35:36.68" personId="{1D4E5FD9-AD70-4D51-9D0D-3307C388B641}" id="{4210E959-615D-4F90-AD25-96714FCF5171}">
    <text>0,50 HRM OK à 15:00</text>
  </threadedComment>
  <threadedComment ref="Q40" dT="2024-12-16T12:43:25.51" personId="{1D4E5FD9-AD70-4D51-9D0D-3307C388B641}" id="{C5936813-4CAC-4D65-858B-8A783D89F6FB}">
    <text>3,75 R à 12:00</text>
  </threadedComment>
  <threadedComment ref="W40" dT="2024-12-17T12:15:31.84" personId="{1D4E5FD9-AD70-4D51-9D0D-3307C388B641}" id="{C073A0D7-6129-4F0B-81D9-FBC0F8EE854C}">
    <text>1,00 R à 14:30</text>
  </threadedComment>
  <threadedComment ref="AD40" dT="2024-09-16T10:46:27.64" personId="{1D4E5FD9-AD70-4D51-9D0D-3307C388B641}" id="{FA964511-41ED-47C3-BA75-EDA9A66811E4}">
    <text xml:space="preserve">Dispense de service collective octroyée par le MDM à 1200Hr </text>
  </threadedComment>
  <threadedComment ref="K41" dT="2024-12-04T07:34:31.18" personId="{C20833D7-5DE2-4E82-B429-63A06E6D1EA0}" id="{A59CCAD2-71DE-44D8-95DB-445D64981226}">
    <text>1 PVE</text>
  </threadedComment>
  <threadedComment ref="Q41" dT="2024-12-11T07:21:43.00" personId="{10C2401D-4F5C-4560-97AE-646AD168AA93}" id="{4881F65E-BD36-4F2D-BA10-55CF37EF70AF}">
    <text>1 J PVE</text>
  </threadedComment>
  <threadedComment ref="W41" dT="2024-10-31T13:44:32.10" personId="{1D4E5FD9-AD70-4D51-9D0D-3307C388B641}" id="{DF2DFE1D-F640-4588-A429-A92978065C4A}">
    <text>AMT à 08:10</text>
  </threadedComment>
  <threadedComment ref="H42" dT="2024-12-02T13:17:23.84" personId="{1D4E5FD9-AD70-4D51-9D0D-3307C388B641}" id="{30AA79BB-BFFC-49CE-A001-56F3878FC2F7}">
    <text>1,50 HRM OK à 14:00</text>
  </threadedComment>
  <threadedComment ref="J42" dT="2024-12-04T07:33:50.47" personId="{C20833D7-5DE2-4E82-B429-63A06E6D1EA0}" id="{907CCF3D-759A-440C-AF7B-C30B3F42DDB3}">
    <text xml:space="preserve">1.50 Réc à 14:00 </text>
  </threadedComment>
  <threadedComment ref="L42" dT="2024-12-06T12:33:40.28" personId="{1D4E5FD9-AD70-4D51-9D0D-3307C388B641}" id="{ACB0CE50-17D9-4C30-9EA7-17C4BF6F9DD5}">
    <text>2,00 HRM OK à 13:30</text>
  </threadedComment>
  <threadedComment ref="S42" dT="2024-12-12T07:43:34.02" personId="{C20833D7-5DE2-4E82-B429-63A06E6D1EA0}" id="{AB7ABFD8-ACFC-4736-BEB0-BCDEE9B3AF58}">
    <text xml:space="preserve">1/2 JC </text>
  </threadedComment>
  <threadedComment ref="AD42" dT="2024-09-16T10:46:27.64" personId="{1D4E5FD9-AD70-4D51-9D0D-3307C388B641}" id="{C99403BA-6F85-468E-B5ED-7784E89D4CDD}">
    <text xml:space="preserve">Dispense de service collective octroyée par le MDM à 1200Hr </text>
  </threadedComment>
  <threadedComment ref="I43" dT="2024-11-19T10:48:42.82" personId="{C20833D7-5DE2-4E82-B429-63A06E6D1EA0}" id="{293FBA53-197A-4233-8DB4-E6642EAEA9DB}">
    <text>2.5 JC HRM OK</text>
  </threadedComment>
  <threadedComment ref="R43" dT="2024-12-06T12:33:04.43" personId="{1D4E5FD9-AD70-4D51-9D0D-3307C388B641}" id="{39E9FFE5-FBB2-4E9B-B904-B85BB83CD926}">
    <text>HRM OK</text>
  </threadedComment>
  <threadedComment ref="X43" dT="2024-12-18T07:39:37.43" personId="{C20833D7-5DE2-4E82-B429-63A06E6D1EA0}" id="{80BC2EBD-C968-46A9-A027-E8E62D5033DF}">
    <text>Gréve</text>
  </threadedComment>
  <threadedComment ref="AD43" dT="2024-10-02T07:20:46.91" personId="{C20833D7-5DE2-4E82-B429-63A06E6D1EA0}" id="{FFB6E36E-E088-40C8-9434-7B46A93795C0}">
    <text>1/2 DS Dépt HRM OK</text>
  </threadedComment>
  <threadedComment ref="AD44" dT="2024-09-16T10:46:27.64" personId="{1D4E5FD9-AD70-4D51-9D0D-3307C388B641}" id="{824286E0-8485-4C3C-890A-9973F69BCE1F}">
    <text xml:space="preserve">Dispense de service collective octroyée par le MDM à 1200Hr </text>
  </threadedComment>
  <threadedComment ref="L45" dT="2024-12-06T08:03:56.94" personId="{1D4E5FD9-AD70-4D51-9D0D-3307C388B641}" id="{84E7B29F-D3D2-473C-BF26-03D9155164FD}">
    <text>VS HRM NOK</text>
  </threadedComment>
  <threadedComment ref="Y46" dT="2024-12-03T10:51:47.82" personId="{1D4E5FD9-AD70-4D51-9D0D-3307C388B641}" id="{50B61C0D-6BE1-4681-80C3-2AC3D201BAC4}">
    <text>2,50 HMR OK à 13:30</text>
  </threadedComment>
  <threadedComment ref="AD46" dT="2024-09-16T10:46:27.64" personId="{1D4E5FD9-AD70-4D51-9D0D-3307C388B641}" id="{C24A7420-5D2E-49CA-A86C-EC1D9D02E448}">
    <text xml:space="preserve">Dispense de service collective octroyée par le MDM à 1200Hr </text>
  </threadedComment>
  <threadedComment ref="Q47" dT="2024-12-11T07:20:02.26" personId="{10C2401D-4F5C-4560-97AE-646AD168AA93}" id="{D50178DA-7216-4574-A1A3-9234C7D9BCE0}">
    <text>1 JC</text>
  </threadedComment>
  <threadedComment ref="W47" dT="2024-12-09T09:13:21.00" personId="{C20833D7-5DE2-4E82-B429-63A06E6D1EA0}" id="{44868C75-14E5-4C17-9F98-9A4ACBC042FF}">
    <text>4.00 De Dispense Syndicale</text>
  </threadedComment>
  <threadedComment ref="AC47" dT="2024-12-19T07:41:18.96" personId="{C20833D7-5DE2-4E82-B429-63A06E6D1EA0}" id="{410D38CD-0AD5-48E6-AD15-C6AD4E0CCA71}">
    <text xml:space="preserve">1 DS Dépt </text>
  </threadedComment>
  <threadedComment ref="I48" dT="2024-12-03T12:03:48.21" personId="{1D4E5FD9-AD70-4D51-9D0D-3307C388B641}" id="{B92BB24B-5B89-4CA7-8D01-4FC434545825}">
    <text>3,00 HRM OK à 12:30</text>
  </threadedComment>
  <threadedComment ref="J48" dT="2024-12-05T11:52:40.52" personId="{1D4E5FD9-AD70-4D51-9D0D-3307C388B641}" id="{2B040A97-1207-4309-BA37-FD2310560AF9}">
    <text>1,75 HRM OK à 14:15</text>
  </threadedComment>
  <threadedComment ref="O48" dT="2024-12-09T09:11:17.88" personId="{C20833D7-5DE2-4E82-B429-63A06E6D1EA0}" id="{1F53BCD5-298D-4A13-A9E8-D72E1DB3AD01}">
    <text xml:space="preserve">05.0 Réc à 15:00 </text>
  </threadedComment>
  <threadedComment ref="Z48" dT="2024-12-20T12:11:00.55" personId="{C20833D7-5DE2-4E82-B429-63A06E6D1EA0}" id="{00C52F09-1965-4C0E-9F49-E587186C41E0}">
    <text>3.00 Réc à 12:30</text>
  </threadedComment>
  <threadedComment ref="AD48" dT="2024-09-16T10:46:27.64" personId="{1D4E5FD9-AD70-4D51-9D0D-3307C388B641}" id="{70699082-416E-40C3-80A1-055E3A45808F}">
    <text xml:space="preserve">Dispense de service collective octroyée par le MDM à 1200Hr </text>
  </threadedComment>
  <threadedComment ref="I49" dT="2024-12-03T07:37:17.73" personId="{C20833D7-5DE2-4E82-B429-63A06E6D1EA0}" id="{40B12592-EBF4-46CE-8263-1993A32B4CD2}">
    <text xml:space="preserve">1 JC </text>
  </threadedComment>
  <threadedComment ref="J49" dT="2024-12-03T07:37:34.00" personId="{C20833D7-5DE2-4E82-B429-63A06E6D1EA0}" id="{92EA68D6-CB3A-4CD7-8B6B-170EADB5E74C}">
    <text>HRM OK</text>
  </threadedComment>
  <threadedComment ref="Y49" dT="2024-12-03T07:37:17.73" personId="{C20833D7-5DE2-4E82-B429-63A06E6D1EA0}" id="{1C1604A2-F4B0-421F-8F73-27005F46AD49}">
    <text xml:space="preserve">1 JC </text>
  </threadedComment>
  <threadedComment ref="Z50" dT="2024-12-20T07:34:27.43" personId="{C20833D7-5DE2-4E82-B429-63A06E6D1EA0}" id="{C17DCE57-CAEF-4792-A86B-9433FBCF5192}">
    <text>1/2 JC</text>
  </threadedComment>
  <threadedComment ref="AD50" dT="2024-09-16T10:46:27.64" personId="{1D4E5FD9-AD70-4D51-9D0D-3307C388B641}" id="{C1F548EC-A205-4A70-A267-725E50659705}">
    <text xml:space="preserve">Dispense de service collective octroyée par le MDM à 1200Hr </text>
  </threadedComment>
  <threadedComment ref="X51" dT="2024-12-18T07:42:59.71" personId="{C20833D7-5DE2-4E82-B429-63A06E6D1EA0}" id="{65D19146-EB89-41C4-9A69-95DD7229B2E5}">
    <text>No HRM</text>
  </threadedComment>
  <threadedComment ref="Y51" dT="2024-12-18T07:42:59.71" personId="{C20833D7-5DE2-4E82-B429-63A06E6D1EA0}" id="{1C2B48B1-5E72-49BB-AE4B-30CA2ABE3313}">
    <text>No HRM</text>
  </threadedComment>
  <threadedComment ref="Z51" dT="2024-12-18T07:42:59.71" personId="{C20833D7-5DE2-4E82-B429-63A06E6D1EA0}" id="{C1E5A1B2-BCE6-410C-894C-6E0E2120F0D1}">
    <text>No HRM</text>
  </threadedComment>
  <threadedComment ref="AD52" dT="2024-09-16T10:46:27.64" personId="{1D4E5FD9-AD70-4D51-9D0D-3307C388B641}" id="{87211755-D383-4C5D-8F36-2362A91359DB}">
    <text xml:space="preserve">Dispense de service collective octroyée par le MDM à 1200Hr </text>
  </threadedComment>
  <threadedComment ref="V53" dT="2024-12-11T07:15:50.28" personId="{10C2401D-4F5C-4560-97AE-646AD168AA93}" id="{9791C33A-A227-4084-BAA8-AD93AD0C1F77}">
    <text xml:space="preserve">7.60 de récup </text>
  </threadedComment>
  <threadedComment ref="W53" dT="2024-10-16T11:46:06.45" personId="{1D4E5FD9-AD70-4D51-9D0D-3307C388B641}" id="{B2EA0F37-D09A-4D83-BA16-001EA9700B61}">
    <text>AMT à 07:35</text>
  </threadedComment>
  <threadedComment ref="W54" dT="2024-12-17T12:18:10.08" personId="{1D4E5FD9-AD70-4D51-9D0D-3307C388B641}" id="{CC2C87FB-6365-41C7-ACE5-AED08DFCC102}">
    <text>4,00 R à 11:00</text>
  </threadedComment>
  <threadedComment ref="AD54" dT="2024-09-16T10:46:27.64" personId="{1D4E5FD9-AD70-4D51-9D0D-3307C388B641}" id="{4F065BF2-8293-45AD-BA3B-32E5DB470BE4}">
    <text xml:space="preserve">Dispense de service collective octroyée par le MDM à 1200Hr </text>
  </threadedComment>
  <threadedComment ref="H55" dT="2024-12-10T14:11:55.12" personId="{C20833D7-5DE2-4E82-B429-63A06E6D1EA0}" id="{5FD255C8-9199-489A-8095-64D421419D37}">
    <text>1 JC</text>
  </threadedComment>
  <threadedComment ref="Q55" dT="2024-11-25T14:39:12.15" personId="{1D4E5FD9-AD70-4D51-9D0D-3307C388B641}" id="{1CF98123-BE09-4656-8C86-0CF2161C1BF3}">
    <text>ORI Challenge à Bourg Léopold OK</text>
  </threadedComment>
  <threadedComment ref="V55" dT="2024-12-13T07:04:18.43" personId="{10C2401D-4F5C-4560-97AE-646AD168AA93}" id="{9967129C-13B8-420C-BCB4-5AAFC6E7C54E}">
    <text xml:space="preserve">7H60 de récup </text>
  </threadedComment>
  <threadedComment ref="Y56" dT="2024-12-19T07:30:48.66" personId="{C20833D7-5DE2-4E82-B429-63A06E6D1EA0}" id="{EB12D1FB-1DB8-4D22-9F92-9FB0DF010A8F}">
    <text>1.50 à 14:00</text>
  </threadedComment>
  <threadedComment ref="AD56" dT="2024-09-16T10:46:27.64" personId="{1D4E5FD9-AD70-4D51-9D0D-3307C388B641}" id="{C2B0854E-B6ED-4374-973D-9A2D2EBF698B}">
    <text xml:space="preserve">Dispense de service collective octroyée par le MDM à 1200Hr </text>
  </threadedComment>
  <threadedComment ref="L57" dT="2024-12-05T07:51:29.46" personId="{C20833D7-5DE2-4E82-B429-63A06E6D1EA0}" id="{499FE2A3-864C-4311-835F-4FD69D2D12D3}">
    <text>1 PVE</text>
  </threadedComment>
  <threadedComment ref="S57" dT="2024-12-13T12:39:06.90" personId="{1D4E5FD9-AD70-4D51-9D0D-3307C388B641}" id="{D8C7D09C-1F79-41A8-A63B-DCC039824807}">
    <text>1,20 R à 07:00</text>
  </threadedComment>
  <threadedComment ref="AC57" dT="2024-12-19T07:38:36.25" personId="{C20833D7-5DE2-4E82-B429-63A06E6D1EA0}" id="{4BF114AB-979C-40AD-99E8-79F175D2D5F3}">
    <text>1 PVE</text>
  </threadedComment>
  <threadedComment ref="R58" dT="2024-12-12T07:45:59.46" personId="{C20833D7-5DE2-4E82-B429-63A06E6D1EA0}" id="{A811B615-70C6-4579-958E-1683C30C3795}">
    <text xml:space="preserve">VS à 12:00 </text>
  </threadedComment>
  <threadedComment ref="S58" dT="2024-12-13T12:39:18.93" personId="{1D4E5FD9-AD70-4D51-9D0D-3307C388B641}" id="{B550EFBB-6047-4249-8EBD-D07ECFE98F82}">
    <text>0,72 R à 14:50</text>
  </threadedComment>
  <threadedComment ref="Y58" dT="2024-12-19T07:36:55.03" personId="{C20833D7-5DE2-4E82-B429-63A06E6D1EA0}" id="{FFB31575-4F43-4A9B-9AF3-DF3DBF9848BB}">
    <text xml:space="preserve">1/2 PVE </text>
  </threadedComment>
  <threadedComment ref="AD58" dT="2024-09-16T10:46:27.64" personId="{1D4E5FD9-AD70-4D51-9D0D-3307C388B641}" id="{453D3B46-4620-46AF-9078-55E16833D10E}">
    <text xml:space="preserve">Dispense de service collective octroyée par le MDM à 1200Hr </text>
  </threadedComment>
  <threadedComment ref="K59" dT="2024-12-05T07:49:32.32" personId="{C20833D7-5DE2-4E82-B429-63A06E6D1EA0}" id="{36DF272B-16F0-4E91-B833-98F42F26283A}">
    <text xml:space="preserve">1 JC </text>
  </threadedComment>
  <threadedComment ref="L59" dT="2024-12-06T07:57:17.04" personId="{1D4E5FD9-AD70-4D51-9D0D-3307C388B641}" id="{E342F006-2B73-4869-8BA0-CA13A9BD8751}">
    <text>VS 2,25 à 09h45 HRM OK</text>
  </threadedComment>
  <threadedComment ref="S59" dT="2024-12-12T07:41:36.47" personId="{C20833D7-5DE2-4E82-B429-63A06E6D1EA0}" id="{3BAE8B87-5696-429F-A95E-3D122EDB1D75}">
    <text>1 FDC</text>
  </threadedComment>
  <threadedComment ref="L60" dT="2024-12-06T07:57:31.75" personId="{1D4E5FD9-AD70-4D51-9D0D-3307C388B641}" id="{B60FF484-0AAA-4B89-881E-A819373341DF}">
    <text>3,00 HRM OK à 12:30</text>
  </threadedComment>
  <threadedComment ref="H61" dT="2024-12-02T07:03:04.50" personId="{C20833D7-5DE2-4E82-B429-63A06E6D1EA0}" id="{8DB69516-B76A-4CB2-9F63-AD73F06C953B}">
    <text>HRM OK</text>
  </threadedComment>
  <threadedComment ref="AD62" dT="2024-09-16T10:46:27.64" personId="{1D4E5FD9-AD70-4D51-9D0D-3307C388B641}" id="{45268F23-55D0-4FC6-8DA8-F34E7298B75E}">
    <text xml:space="preserve">Dispense de service collective octroyée par le MDM à 1200Hr </text>
  </threadedComment>
  <threadedComment ref="P63" dT="2024-12-03T07:42:30.43" personId="{C20833D7-5DE2-4E82-B429-63A06E6D1EA0}" id="{20839570-4300-4CBE-9BA0-8E627C24E95B}">
    <text>1 JC HRM NOK</text>
  </threadedComment>
  <threadedComment ref="X63" dT="2024-12-18T10:10:02.74" personId="{C20833D7-5DE2-4E82-B429-63A06E6D1EA0}" id="{59345584-1794-4515-8634-8705C9DD6D68}">
    <text xml:space="preserve">0.50 Réc à 07:00 </text>
  </threadedComment>
  <threadedComment ref="AD63" dT="2024-12-19T07:21:48.76" personId="{C20833D7-5DE2-4E82-B429-63A06E6D1EA0}" id="{814DF95C-0FEC-41CB-A658-3013610A4604}">
    <text>1/2 JC</text>
  </threadedComment>
  <threadedComment ref="L64" dT="2024-12-03T07:42:01.50" personId="{C20833D7-5DE2-4E82-B429-63A06E6D1EA0}" id="{1B57F96A-7F03-4644-B597-38C82FD2FD6F}">
    <text>3.00 Réc à 12:30 HRM NOK</text>
  </threadedComment>
  <threadedComment ref="Y64" dT="2024-12-19T07:18:22.10" personId="{C20833D7-5DE2-4E82-B429-63A06E6D1EA0}" id="{4904CADD-84C9-4847-95A4-16EF9B7CC9BE}">
    <text>1.50 Réc à 14:00</text>
  </threadedComment>
  <threadedComment ref="Z64" dT="2024-12-19T07:21:09.66" personId="{C20833D7-5DE2-4E82-B429-63A06E6D1EA0}" id="{5F1E5FA7-89EF-4D27-AF06-EAE11C9BE914}">
    <text>1.00 Réc à 14:30</text>
  </threadedComment>
  <threadedComment ref="AD64" dT="2024-09-16T10:46:27.64" personId="{1D4E5FD9-AD70-4D51-9D0D-3307C388B641}" id="{12D0A4DD-C6AE-4209-9A85-1A0F65A8B05D}">
    <text xml:space="preserve">Dispense de service collective octroyée par le MDM à 1200Hr </text>
  </threadedComment>
  <threadedComment ref="K65" dT="2024-12-03T11:11:02.95" personId="{1D4E5FD9-AD70-4D51-9D0D-3307C388B641}" id="{37A6530C-F545-4B20-813D-9DBF4E6767E9}">
    <text>HRM OK</text>
  </threadedComment>
  <threadedComment ref="AC65" dT="2024-12-23T07:20:09.45" personId="{1D4E5FD9-AD70-4D51-9D0D-3307C388B641}" id="{BBAF8FC8-3D7A-4E4F-8574-46C014AEDF0B}">
    <text>REPRISE EN FORCE</text>
  </threadedComment>
  <threadedComment ref="J66" dT="2024-12-04T12:15:38.69" personId="{1D4E5FD9-AD70-4D51-9D0D-3307C388B641}" id="{6BD00011-72D0-4B82-B6B4-037184A71318}">
    <text>2,00 HRM OK à 13:30</text>
  </threadedComment>
  <threadedComment ref="L66" dT="2024-12-06T07:58:38.83" personId="{1D4E5FD9-AD70-4D51-9D0D-3307C388B641}" id="{EAC4A8CF-0D48-4532-A700-28AA5055C37A}">
    <text>2,00 HRM OK à 13:30</text>
  </threadedComment>
  <threadedComment ref="Q66" dT="2024-12-11T12:37:28.58" personId="{1D4E5FD9-AD70-4D51-9D0D-3307C388B641}" id="{7A95C079-4173-43F2-9AF3-6C1F36040639}">
    <text>2,00 R à 13:30</text>
  </threadedComment>
  <threadedComment ref="AC66" dT="2024-12-23T07:24:23.94" personId="{1D4E5FD9-AD70-4D51-9D0D-3307C388B641}" id="{BE4C6BE4-5C8D-4CEA-A14D-5D54D950D2B6}">
    <text>3,00 R à 12:30</text>
  </threadedComment>
  <threadedComment ref="AD66" dT="2024-09-16T10:46:27.64" personId="{1D4E5FD9-AD70-4D51-9D0D-3307C388B641}" id="{318C143D-FD83-43F7-8C00-1C66E7917D25}">
    <text xml:space="preserve">Dispense de service collective octroyée par le MDM à 1200Hr </text>
  </threadedComment>
  <threadedComment ref="K67" dT="2024-11-19T07:24:22.59" personId="{C20833D7-5DE2-4E82-B429-63A06E6D1EA0}" id="{09F41889-64DD-46D1-BE6D-BD89C7CDD27A}">
    <text>1 JC HRM NOK</text>
  </threadedComment>
  <threadedComment ref="K67" dT="2024-12-03T11:15:01.97" personId="{1D4E5FD9-AD70-4D51-9D0D-3307C388B641}" id="{EB83C2CD-0259-43B0-A59F-1DB5B962170B}" parentId="{09F41889-64DD-46D1-BE6D-BD89C7CDD27A}">
    <text>HRM OK</text>
  </threadedComment>
  <threadedComment ref="O67" dT="2024-03-21T13:24:36.46" personId="{C20833D7-5DE2-4E82-B429-63A06E6D1EA0}" id="{72FC04DA-7865-4033-92CB-37FFF393AE80}">
    <text>5 jc hrm nok</text>
  </threadedComment>
  <threadedComment ref="O67" dT="2024-10-18T11:46:41.84" personId="{10C2401D-4F5C-4560-97AE-646AD168AA93}" id="{D9000140-3A76-44A0-AFB3-2A3278F3E43B}" parentId="{72FC04DA-7865-4033-92CB-37FFF393AE80}">
    <text xml:space="preserve">HRM OK </text>
  </threadedComment>
  <threadedComment ref="V67" dT="2024-12-03T11:15:20.71" personId="{1D4E5FD9-AD70-4D51-9D0D-3307C388B641}" id="{5B9FE8CA-B480-472E-856C-A91F3CD72D31}">
    <text>HRM OK</text>
  </threadedComment>
  <threadedComment ref="Y68" dT="2024-12-19T07:24:02.32" personId="{C20833D7-5DE2-4E82-B429-63A06E6D1EA0}" id="{63A0016A-87EF-4E8B-A7F0-77C37EF39BBF}">
    <text>1.00 Réc à114:30</text>
  </threadedComment>
  <threadedComment ref="AD68" dT="2024-09-16T10:46:27.64" personId="{1D4E5FD9-AD70-4D51-9D0D-3307C388B641}" id="{72306DD2-0D07-438C-AE0C-4FF9F0A4E0D3}">
    <text xml:space="preserve">Dispense de service collective octroyée par le MDM à 1200Hr </text>
  </threadedComment>
  <threadedComment ref="J69" dT="2024-12-04T07:36:17.86" personId="{C20833D7-5DE2-4E82-B429-63A06E6D1EA0}" id="{7001F72C-F990-4A8A-97E1-DCE8B1CA0C8A}">
    <text xml:space="preserve">VS à 09:30 
DOC </text>
  </threadedComment>
  <threadedComment ref="P69" dT="2024-12-10T06:56:19.45" personId="{C20833D7-5DE2-4E82-B429-63A06E6D1EA0}" id="{549CD11D-8BC1-43B7-8E50-F00C2460072C}">
    <text xml:space="preserve">2.50 Réc à 07:30 </text>
  </threadedComment>
  <threadedComment ref="Y69" dT="2024-12-12T09:49:06.59" personId="{C20833D7-5DE2-4E82-B429-63A06E6D1EA0}" id="{8B7B6418-9684-4EB1-8841-B308B766065C}">
    <text>Secouriste Zone 2</text>
  </threadedComment>
  <threadedComment ref="H70" dT="2024-12-02T13:18:32.91" personId="{1D4E5FD9-AD70-4D51-9D0D-3307C388B641}" id="{24D8F55B-8DF2-4714-AB34-8022C2789A64}">
    <text>1,00 HRM OK à 15:00</text>
  </threadedComment>
  <threadedComment ref="J70" dT="2024-12-04T07:37:03.43" personId="{C20833D7-5DE2-4E82-B429-63A06E6D1EA0}" id="{CA67565A-B196-4E0D-BC7E-F007DB5C6417}">
    <text xml:space="preserve">2.00 Réc à 14:00 </text>
  </threadedComment>
  <threadedComment ref="K70" dT="2024-12-05T07:54:17.98" personId="{C20833D7-5DE2-4E82-B429-63A06E6D1EA0}" id="{2613C7A5-1BCA-4BEB-B82B-074C7EEA2AC2}">
    <text xml:space="preserve">0.50 Réc à 15:30 </text>
  </threadedComment>
  <threadedComment ref="V70" dT="2024-12-16T12:37:10.77" personId="{1D4E5FD9-AD70-4D51-9D0D-3307C388B641}" id="{7F1C8ADD-FA88-4144-9269-07BF45FEA0FB}">
    <text>0,50 R à 12:30</text>
  </threadedComment>
  <threadedComment ref="X70" dT="2024-12-18T07:55:45.47" personId="{C20833D7-5DE2-4E82-B429-63A06E6D1EA0}" id="{C453D707-FC28-47E9-8D2F-DF9F965E5536}">
    <text>2.00 Réc à 11:30</text>
  </threadedComment>
  <threadedComment ref="AD70" dT="2024-09-16T10:46:27.64" personId="{1D4E5FD9-AD70-4D51-9D0D-3307C388B641}" id="{BC9DB4DD-10EF-406A-9405-8E5BC01D9B48}">
    <text xml:space="preserve">Dispense de service collective octroyée par le MDM à 1200Hr </text>
  </threadedComment>
  <threadedComment ref="H71" dT="2024-12-02T07:03:46.67" personId="{C20833D7-5DE2-4E82-B429-63A06E6D1EA0}" id="{0CAB1F9C-A473-4049-82CF-03B293F5C198}">
    <text>HRM OK</text>
  </threadedComment>
  <threadedComment ref="AC71" dT="2024-10-30T07:56:14.26" personId="{C20833D7-5DE2-4E82-B429-63A06E6D1EA0}" id="{1D31D997-08FF-47ED-98E0-55ABE90FF475}">
    <text>1 JC HRM OK</text>
  </threadedComment>
  <threadedComment ref="AD71" dT="2024-10-30T07:56:25.19" personId="{C20833D7-5DE2-4E82-B429-63A06E6D1EA0}" id="{D7532880-D0DE-48C7-B1E4-5E6EC39CE626}">
    <text>1/2 JC HRM OK</text>
  </threadedComment>
  <threadedComment ref="O72" dT="2024-12-05T07:57:14.88" personId="{C20833D7-5DE2-4E82-B429-63A06E6D1EA0}" id="{1EE0B24E-896D-41DA-AA0D-F2FA5049C56A}">
    <text xml:space="preserve">3.00 Réc à 12:30 </text>
  </threadedComment>
  <threadedComment ref="AD72" dT="2024-09-16T10:46:27.64" personId="{1D4E5FD9-AD70-4D51-9D0D-3307C388B641}" id="{2E16EDDB-AA5B-4063-BA7F-CF03BB716E69}">
    <text xml:space="preserve">Dispense de service collective octroyée par le MDM à 1200Hr </text>
  </threadedComment>
  <threadedComment ref="W74" dT="2024-12-17T07:58:12.82" personId="{1D4E5FD9-AD70-4D51-9D0D-3307C388B641}" id="{5F4D2D62-C539-4E12-B990-2B13F08549B4}">
    <text>4,00 R à 11:00</text>
  </threadedComment>
  <threadedComment ref="AD74" dT="2024-09-16T10:46:27.64" personId="{1D4E5FD9-AD70-4D51-9D0D-3307C388B641}" id="{E39A5D60-477A-4CB8-818F-42965BE98B31}">
    <text xml:space="preserve">Dispense de service collective octroyée par le MDM à 1200Hr </text>
  </threadedComment>
  <threadedComment ref="AE76" dT="2023-10-17T07:56:42.79" personId="{1D4E5FD9-AD70-4D51-9D0D-3307C388B641}" id="{2F85935E-4957-48CF-A29B-C490D34B7E23}">
    <text>NOEL</text>
  </threadedComment>
  <threadedComment ref="J77" dT="2024-12-03T10:35:12.41" personId="{1D4E5FD9-AD70-4D51-9D0D-3307C388B641}" id="{520B4289-06A1-403D-B8EA-B33DCF5DC595}">
    <text>HRM OK</text>
  </threadedComment>
  <threadedComment ref="Q77" dT="2024-10-15T07:13:45.25" personId="{1D4E5FD9-AD70-4D51-9D0D-3307C388B641}" id="{1F015368-146B-4D7D-A444-FABDED5F8DD5}">
    <text>Fmn secouriste Base 2024</text>
  </threadedComment>
  <threadedComment ref="X77" dT="2024-12-18T07:35:23.13" personId="{C20833D7-5DE2-4E82-B429-63A06E6D1EA0}" id="{E6E39BB8-E9B6-4902-92EC-1F316C5217CB}">
    <text>Dispense Fm  non Fed</text>
  </threadedComment>
  <threadedComment ref="Y77" dT="2024-12-19T06:40:38.38" personId="{C20833D7-5DE2-4E82-B429-63A06E6D1EA0}" id="{540E2E65-ABB9-442A-9BEA-FA7FD0ADA893}">
    <text>Épargne temps</text>
  </threadedComment>
  <threadedComment ref="Z77" dT="2024-12-18T07:35:23.13" personId="{C20833D7-5DE2-4E82-B429-63A06E6D1EA0}" id="{5AD0A61B-BF97-4666-8A0C-0A3F6C5954A0}">
    <text>Dispense Fm  non Fed</text>
  </threadedComment>
  <threadedComment ref="AC77" dT="2024-12-18T07:35:23.13" personId="{C20833D7-5DE2-4E82-B429-63A06E6D1EA0}" id="{106D990E-B75F-47BA-8432-6C12900ECE69}">
    <text>Dispense Fm  non Fed</text>
  </threadedComment>
  <threadedComment ref="AD77" dT="2024-12-18T07:35:23.13" personId="{C20833D7-5DE2-4E82-B429-63A06E6D1EA0}" id="{52E352C0-B01A-4931-ABAA-0C82059DE959}">
    <text>Dispense Fm  non Fed</text>
  </threadedComment>
  <threadedComment ref="H78" dT="2024-12-03T10:34:57.37" personId="{1D4E5FD9-AD70-4D51-9D0D-3307C388B641}" id="{A7ECEF69-521A-47EB-BA0E-7550EB5B6C46}">
    <text>3,50 HRM OK à 12:30</text>
  </threadedComment>
  <threadedComment ref="I78" dT="2024-12-03T10:34:57.37" personId="{1D4E5FD9-AD70-4D51-9D0D-3307C388B641}" id="{CE818C23-D225-4B43-9D09-845CB25F43D5}">
    <text>3,50 HRM OK à 12:30</text>
  </threadedComment>
  <threadedComment ref="K78" dT="2024-12-05T12:06:53.37" personId="{1D4E5FD9-AD70-4D51-9D0D-3307C388B641}" id="{CF84E162-9825-4327-80DA-2DB19DA4FF50}">
    <text>1,50 HRM OK à 13:00 + VS à 14:30 HRM NOK</text>
  </threadedComment>
  <threadedComment ref="L78" dT="2024-12-05T12:05:56.43" personId="{1D4E5FD9-AD70-4D51-9D0D-3307C388B641}" id="{0125E888-23E4-4E36-9E11-1BBBED3B6435}">
    <text>4,00 HRM OK à 12:00</text>
  </threadedComment>
  <threadedComment ref="O78" dT="2024-12-10T07:40:33.99" personId="{C20833D7-5DE2-4E82-B429-63A06E6D1EA0}" id="{0DA018F0-8AF3-40FF-B95F-6982465CBFDA}">
    <text>1.00 Réc à 15:00</text>
  </threadedComment>
  <threadedComment ref="P78" dT="2024-12-09T12:45:39.85" personId="{1D4E5FD9-AD70-4D51-9D0D-3307C388B641}" id="{29D06F19-9977-4CF1-94F8-9D465FA29BFC}">
    <text>3,50 R HRM OK à 12:30</text>
  </threadedComment>
  <threadedComment ref="W78" dT="2024-12-16T08:56:17.56" personId="{1D4E5FD9-AD70-4D51-9D0D-3307C388B641}" id="{C9DF255C-4F81-4C43-8217-A13EB13413D8}">
    <text>4,00 R Crédit  à 12:00</text>
  </threadedComment>
  <threadedComment ref="AD78" dT="2024-09-16T10:46:27.64" personId="{1D4E5FD9-AD70-4D51-9D0D-3307C388B641}" id="{429E5703-8139-4B04-8345-32C32C27D539}">
    <text xml:space="preserve">Dispense de service collective octroyée par le MDM à 1200Hr </text>
  </threadedComment>
  <threadedComment ref="L79" dT="2024-12-03T10:37:06.38" personId="{1D4E5FD9-AD70-4D51-9D0D-3307C388B641}" id="{1C2F1591-723B-4AA0-B87D-3AABD842F2FD}">
    <text>HRM OK</text>
  </threadedComment>
  <threadedComment ref="R79" dT="2024-12-11T08:09:39.11" personId="{C20833D7-5DE2-4E82-B429-63A06E6D1EA0}" id="{641FB604-77A6-4DBD-BE1F-F3AD78BA2E6F}">
    <text xml:space="preserve">1 JC </text>
  </threadedComment>
  <threadedComment ref="W79" dT="2024-10-31T13:44:32.10" personId="{1D4E5FD9-AD70-4D51-9D0D-3307C388B641}" id="{188D1756-6EE5-4E90-9FEE-0057B806C7C3}">
    <text>AMT à 08:05</text>
  </threadedComment>
  <threadedComment ref="H80" dT="2024-12-03T10:36:25.07" personId="{1D4E5FD9-AD70-4D51-9D0D-3307C388B641}" id="{EB887559-9E2E-4C5C-A8DA-C122451579E3}">
    <text>1,75 HRM OK à 14:15</text>
  </threadedComment>
  <threadedComment ref="K80" dT="2024-12-03T10:36:54.66" personId="{1D4E5FD9-AD70-4D51-9D0D-3307C388B641}" id="{308CE028-160F-4B3D-9B7A-BAECCF329C42}">
    <text>3,50 HRM OK à 12:30</text>
  </threadedComment>
  <threadedComment ref="AD80" dT="2024-09-16T10:46:27.64" personId="{1D4E5FD9-AD70-4D51-9D0D-3307C388B641}" id="{51C0C5C0-0321-4EC4-94F1-797A029D4398}">
    <text xml:space="preserve">Dispense de service collective octroyée par le MDM à 1200Hr </text>
  </threadedComment>
  <threadedComment ref="H81" dT="2024-11-13T08:36:44.89" personId="{1D4E5FD9-AD70-4D51-9D0D-3307C388B641}" id="{B72146C3-8C41-4ED6-91A6-F836C474CD50}">
    <text>5 HRM OK</text>
  </threadedComment>
  <threadedComment ref="O81" dT="2024-12-09T09:15:54.09" personId="{C20833D7-5DE2-4E82-B429-63A06E6D1EA0}" id="{15C80BD1-AB59-4C40-AA32-6D320F491CBC}">
    <text xml:space="preserve">7.60 Réc </text>
  </threadedComment>
  <threadedComment ref="Q81" dT="2024-12-11T12:31:15.09" personId="{1D4E5FD9-AD70-4D51-9D0D-3307C388B641}" id="{0450BB92-DEF8-4EDA-AD80-E6BF5904B489}">
    <text>7,60 R</text>
  </threadedComment>
  <threadedComment ref="R81" dT="2024-11-13T08:36:59.61" personId="{1D4E5FD9-AD70-4D51-9D0D-3307C388B641}" id="{77E87B9C-4574-45BF-888B-D147F7480464}">
    <text>15,20 HRM OK</text>
  </threadedComment>
  <threadedComment ref="X81" dT="2024-12-12T09:51:03.41" personId="{C20833D7-5DE2-4E82-B429-63A06E6D1EA0}" id="{EB68BD55-08CB-431E-9353-61D8C8D22F1F}">
    <text>Secouriste Zone 2</text>
  </threadedComment>
  <threadedComment ref="Y81" dT="2024-10-14T12:02:52.41" personId="{1D4E5FD9-AD70-4D51-9D0D-3307C388B641}" id="{FC489C9B-F8A6-42D7-BCD3-305F69570778}">
    <text>Fmn Recyclage secouriste d'entreprise 2024</text>
  </threadedComment>
  <threadedComment ref="AD82" dT="2024-09-16T10:46:27.64" personId="{1D4E5FD9-AD70-4D51-9D0D-3307C388B641}" id="{58EE9113-00AC-4980-BC4C-4FF8B58D344B}">
    <text xml:space="preserve">Dispense de service collective octroyée par le MDM à 1200Hr </text>
  </threadedComment>
  <threadedComment ref="AE84" dT="2023-10-17T07:56:42.79" personId="{1D4E5FD9-AD70-4D51-9D0D-3307C388B641}" id="{AD2CA100-3BCB-48F7-AEB7-B89766FFDFB3}">
    <text>NOEL</text>
  </threadedComment>
  <threadedComment ref="K85" dT="2024-12-04T07:45:36.48" personId="{C20833D7-5DE2-4E82-B429-63A06E6D1EA0}" id="{B26B20A0-E8A6-40AB-8786-A269F1A96F9F}">
    <text xml:space="preserve">1 JC </text>
  </threadedComment>
  <threadedComment ref="S86" dT="2024-12-13T12:33:44.41" personId="{1D4E5FD9-AD70-4D51-9D0D-3307C388B641}" id="{024BAF3C-E2C5-4C59-A039-FC2DC935A63F}">
    <text>2,50 R à 13:00</text>
  </threadedComment>
  <threadedComment ref="AC86" dT="2024-12-23T12:14:22.86" personId="{1D4E5FD9-AD70-4D51-9D0D-3307C388B641}" id="{12A8239D-B02D-479C-9193-D10AAD0E7DD0}">
    <text>2,50 R à 13:00</text>
  </threadedComment>
  <threadedComment ref="AD86" dT="2024-09-16T10:46:27.64" personId="{1D4E5FD9-AD70-4D51-9D0D-3307C388B641}" id="{6736FC26-8465-444D-8F2A-B252231135B3}">
    <text xml:space="preserve">Dispense de service collective octroyée par le MDM à 1200Hr </text>
  </threadedComment>
  <threadedComment ref="H87" dT="2024-11-25T07:23:26.29" personId="{C20833D7-5DE2-4E82-B429-63A06E6D1EA0}" id="{E4B8B52F-4491-4B21-8040-0556B1F5F7EE}">
    <text xml:space="preserve">5 JC </text>
  </threadedComment>
  <threadedComment ref="S87" dT="2024-12-12T07:58:30.82" personId="{C20833D7-5DE2-4E82-B429-63A06E6D1EA0}" id="{4FEFFB6C-0CFF-4464-B7DA-0291FF9DAAB7}">
    <text>1 CC</text>
  </threadedComment>
  <threadedComment ref="X87" dT="2024-12-18T07:33:21.65" personId="{C20833D7-5DE2-4E82-B429-63A06E6D1EA0}" id="{C4694F66-B1BE-4B8A-BD4C-7C80EB4D1CCF}">
    <text>Grève</text>
  </threadedComment>
  <threadedComment ref="AD87" dT="2024-12-24T07:23:01.85" personId="{1D4E5FD9-AD70-4D51-9D0D-3307C388B641}" id="{9B01AA38-8972-49F8-8CFF-0C3D281D89E7}">
    <text>?</text>
  </threadedComment>
  <threadedComment ref="V88" dT="2024-12-16T12:26:35.72" personId="{1D4E5FD9-AD70-4D51-9D0D-3307C388B641}" id="{AF47219C-0D09-4F0F-87A7-D68BDB4D0945}">
    <text>2,75 R à 13:15</text>
  </threadedComment>
  <threadedComment ref="Z88" dT="2024-12-23T07:40:31.38" personId="{1D4E5FD9-AD70-4D51-9D0D-3307C388B641}" id="{35CA6810-3B11-46DC-A9B0-A1F770CC3F5E}">
    <text>0,45 R à 15:33</text>
  </threadedComment>
  <threadedComment ref="AD88" dT="2024-09-16T10:46:27.64" personId="{1D4E5FD9-AD70-4D51-9D0D-3307C388B641}" id="{75000254-70E1-489D-BC03-E7F22FE5E189}">
    <text xml:space="preserve">Dispense de service collective octroyée par le MDM à 1200Hr </text>
  </threadedComment>
  <threadedComment ref="I89" dT="2024-12-02T10:51:09.69" personId="{1D4E5FD9-AD70-4D51-9D0D-3307C388B641}" id="{3EE8BB14-CA60-4590-BFA1-F052800E18B8}">
    <text>REPRISE EN FORCE</text>
  </threadedComment>
  <threadedComment ref="K89" dT="2024-10-02T09:38:20.29" personId="{1D4E5FD9-AD70-4D51-9D0D-3307C388B641}" id="{D4DCC79B-082C-481A-A328-F31CCB5A6490}">
    <text>Fmn "HMI-ARDUINO" à Technifutur</text>
  </threadedComment>
  <threadedComment ref="O89" dT="2024-12-09T09:40:02.27" personId="{C20833D7-5DE2-4E82-B429-63A06E6D1EA0}" id="{089BBB5F-130A-4B4C-A60C-20B91DF923EA}">
    <text>2.00 Réc à 07:30</text>
  </threadedComment>
  <threadedComment ref="Q89" dT="2024-10-02T09:38:20.29" personId="{1D4E5FD9-AD70-4D51-9D0D-3307C388B641}" id="{38781267-4565-4E20-842A-F49651B5C7E8}">
    <text>Fmn "HMI-ARDUINO" à Technifutur</text>
  </threadedComment>
  <threadedComment ref="R89" dT="2024-12-12T07:53:47.98" personId="{C20833D7-5DE2-4E82-B429-63A06E6D1EA0}" id="{DA7B123F-72F4-460E-9A30-ACC2401CA2F2}">
    <text>1.00 Réc à 07:30</text>
  </threadedComment>
  <threadedComment ref="V89" dT="2024-12-16T08:50:40.95" personId="{1D4E5FD9-AD70-4D51-9D0D-3307C388B641}" id="{D9E9371A-14A1-452B-8A7C-57E9D5C9F96C}">
    <text>2,50 R à 07:30</text>
  </threadedComment>
  <threadedComment ref="W89" dT="2024-12-17T10:09:19.17" personId="{1D4E5FD9-AD70-4D51-9D0D-3307C388B641}" id="{A7EF6D46-9339-4865-9F6B-6B9A64C21AA5}">
    <text>0,50 R à 07:30</text>
  </threadedComment>
  <threadedComment ref="Z90" dT="2024-12-23T07:41:02.04" personId="{1D4E5FD9-AD70-4D51-9D0D-3307C388B641}" id="{55E3A297-ECA1-4EEA-AD0A-12F0F7FEF1C3}">
    <text>1,00 R à 15:00</text>
  </threadedComment>
  <threadedComment ref="AD90" dT="2024-09-16T10:46:27.64" personId="{1D4E5FD9-AD70-4D51-9D0D-3307C388B641}" id="{47BAEC36-FAC8-4174-91C6-71ADF97AAB87}">
    <text xml:space="preserve">Dispense de service collective octroyée par le MDM à 1200Hr </text>
  </threadedComment>
  <threadedComment ref="H91" dT="2024-11-18T13:18:07.75" personId="{1D4E5FD9-AD70-4D51-9D0D-3307C388B641}" id="{4405E5C4-81AF-4FFF-B376-922B598A5838}">
    <text>4 J HRM OK</text>
  </threadedComment>
  <threadedComment ref="O91" dT="2024-12-09T09:38:32.10" personId="{C20833D7-5DE2-4E82-B429-63A06E6D1EA0}" id="{05833C96-C7C6-4C88-AFAB-FBA719DE2CA5}">
    <text xml:space="preserve">VS à 08:30  
DOC </text>
  </threadedComment>
  <threadedComment ref="Q92" dT="2024-12-11T12:18:57.04" personId="{1D4E5FD9-AD70-4D51-9D0D-3307C388B641}" id="{CD9EDE32-967B-4EDE-BB1F-A78F8934D217}">
    <text>0,50 R à 12:30</text>
  </threadedComment>
  <threadedComment ref="AD92" dT="2024-09-16T10:46:27.64" personId="{1D4E5FD9-AD70-4D51-9D0D-3307C388B641}" id="{2B531F67-D510-4BF8-BCBE-62301B969B4F}">
    <text xml:space="preserve">Dispense de service collective octroyée par le MDM à 1200Hr </text>
  </threadedComment>
  <threadedComment ref="Z94" dT="2024-12-20T07:09:43.63" personId="{C20833D7-5DE2-4E82-B429-63A06E6D1EA0}" id="{BEDB4775-DF6F-469F-A987-39738710C562}">
    <text>1.50 Réc à 14:30</text>
  </threadedComment>
  <threadedComment ref="AD94" dT="2024-09-16T10:46:27.64" personId="{1D4E5FD9-AD70-4D51-9D0D-3307C388B641}" id="{1F21425D-47FC-4787-A924-76A1250F8214}">
    <text xml:space="preserve">Dispense de service collective octroyée par le MDM à 1200Hr </text>
  </threadedComment>
  <threadedComment ref="H95" dT="2024-12-02T07:43:59.63" personId="{C20833D7-5DE2-4E82-B429-63A06E6D1EA0}" id="{7FA7BAE1-022F-4EBD-B73C-ACC7E311B1DA}">
    <text xml:space="preserve">0.50 Réc </text>
  </threadedComment>
  <threadedComment ref="J95" dT="2024-12-04T07:45:27.05" personId="{C20833D7-5DE2-4E82-B429-63A06E6D1EA0}" id="{E4AE1A77-B83D-496F-9F02-94D7C184F68D}">
    <text xml:space="preserve">0.50 Réc à 07:30 </text>
  </threadedComment>
  <threadedComment ref="K95" dT="2024-10-02T09:38:20.29" personId="{1D4E5FD9-AD70-4D51-9D0D-3307C388B641}" id="{DD232775-EDC0-410C-879D-5520D1B8435B}">
    <text>Fmn "HMI-ARDUINO" à Technifutur</text>
  </threadedComment>
  <threadedComment ref="Q95" dT="2024-10-02T09:38:20.29" personId="{1D4E5FD9-AD70-4D51-9D0D-3307C388B641}" id="{2682A9EF-0F1C-44AB-8E99-149DBF5CA043}">
    <text>Fmn "HMI-ARDUINO" à Technifutur</text>
  </threadedComment>
  <threadedComment ref="V95" dT="2024-12-16T08:50:17.50" personId="{1D4E5FD9-AD70-4D51-9D0D-3307C388B641}" id="{865D9F9A-D15E-4937-8CF2-487FB0D3E47A}">
    <text>0,50 R à 07:30</text>
  </threadedComment>
  <threadedComment ref="W95" dT="2024-12-17T10:19:54.33" personId="{1D4E5FD9-AD70-4D51-9D0D-3307C388B641}" id="{DA7ABAF7-B77A-477C-AEF9-C4C4BFAE60ED}">
    <text>0,50 R à 07:30</text>
  </threadedComment>
  <threadedComment ref="I96" dT="2024-12-03T07:32:11.98" personId="{C20833D7-5DE2-4E82-B429-63A06E6D1EA0}" id="{C27FE0ED-69E7-4F27-A8AA-0852FC306730}">
    <text xml:space="preserve">3.00 Crédit d'heure à 13:00 </text>
  </threadedComment>
  <threadedComment ref="J96" dT="2024-12-04T12:27:07.66" personId="{1D4E5FD9-AD70-4D51-9D0D-3307C388B641}" id="{DE0A980F-2421-4DA8-A39E-544B346BAA49}">
    <text>Mission à Schaffen</text>
  </threadedComment>
  <threadedComment ref="P96" dT="2024-12-10T07:49:41.21" personId="{C20833D7-5DE2-4E82-B429-63A06E6D1EA0}" id="{F3E9854F-FCDF-4A64-A7AA-59D3A30F7C53}">
    <text>3.00 de crédits Heures à 13:00</text>
  </threadedComment>
  <threadedComment ref="W96" dT="2024-12-17T10:20:11.75" personId="{1D4E5FD9-AD70-4D51-9D0D-3307C388B641}" id="{79C6D4ED-FD35-4131-9087-817051628713}">
    <text>3,00 R à 13:00</text>
  </threadedComment>
  <threadedComment ref="AC96" dT="2024-12-23T12:14:36.06" personId="{1D4E5FD9-AD70-4D51-9D0D-3307C388B641}" id="{78C2A3F3-6E2D-46EA-B8F4-422E6605047F}">
    <text>4,00 R à 12:30</text>
  </threadedComment>
  <threadedComment ref="AD96" dT="2024-09-16T10:46:27.64" personId="{1D4E5FD9-AD70-4D51-9D0D-3307C388B641}" id="{AE08633F-F7B9-4D6E-BBED-12C03CB97AAF}">
    <text xml:space="preserve">Dispense de service collective octroyée par le MDM à 1200Hr </text>
  </threadedComment>
  <threadedComment ref="K97" dT="2024-10-02T09:38:20.29" personId="{1D4E5FD9-AD70-4D51-9D0D-3307C388B641}" id="{DDC73981-65A7-4EE9-908B-F8D14E4CA2B2}">
    <text>Fmn "HMI-ARDUINO" à Technifutur</text>
  </threadedComment>
  <threadedComment ref="AD98" dT="2024-09-16T10:46:27.64" personId="{1D4E5FD9-AD70-4D51-9D0D-3307C388B641}" id="{07BC4978-3408-42DD-9C29-4DBC639BF012}">
    <text xml:space="preserve">Dispense de service collective octroyée par le MDM à 1200Hr </text>
  </threadedComment>
  <threadedComment ref="AE100" dT="2023-10-17T07:56:42.79" personId="{1D4E5FD9-AD70-4D51-9D0D-3307C388B641}" id="{9D62D0B1-AD32-406D-A74B-DFC826266217}">
    <text>NOEL</text>
  </threadedComment>
  <threadedComment ref="AC101" dT="2024-11-27T08:41:26.73" personId="{1D4E5FD9-AD70-4D51-9D0D-3307C388B641}" id="{0C6C82DE-D4DD-4394-8668-617C9F86DD22}">
    <text>HRM OK</text>
  </threadedComment>
  <threadedComment ref="AD101" dT="2024-11-27T08:41:32.95" personId="{1D4E5FD9-AD70-4D51-9D0D-3307C388B641}" id="{B93C70D7-50E6-423A-84E2-D249EA9E5567}">
    <text>HRM OK</text>
  </threadedComment>
  <threadedComment ref="H102" dT="2024-12-02T13:32:56.11" personId="{1D4E5FD9-AD70-4D51-9D0D-3307C388B641}" id="{BDDD96C7-7ADD-4AA9-BDD2-01E6A30EECF4}">
    <text>2,00 HRM OK à 13:30</text>
  </threadedComment>
  <threadedComment ref="I102" dT="2024-12-04T07:10:16.20" personId="{C20833D7-5DE2-4E82-B429-63A06E6D1EA0}" id="{20B87A84-BA3D-41E6-8305-A7ED96955F30}">
    <text xml:space="preserve">1..0 Réc à 14:30 </text>
  </threadedComment>
  <threadedComment ref="L102" dT="2024-12-06T12:02:12.15" personId="{1D4E5FD9-AD70-4D51-9D0D-3307C388B641}" id="{FD88E04E-0B45-4693-A6D2-A09020919332}">
    <text>2,00 HRM OK à 13:30</text>
  </threadedComment>
  <threadedComment ref="O102" dT="2024-12-09T12:35:53.32" personId="{1D4E5FD9-AD70-4D51-9D0D-3307C388B641}" id="{0BD571BD-E3AC-4096-87DE-1C251A419DE0}">
    <text>2,00 R à 13:30</text>
  </threadedComment>
  <threadedComment ref="R102" dT="2024-12-12T12:20:23.88" personId="{C20833D7-5DE2-4E82-B429-63A06E6D1EA0}" id="{ACF7B5CB-3067-4F11-8F53-E0962A14B844}">
    <text xml:space="preserve">1/2 JC </text>
  </threadedComment>
  <threadedComment ref="S102" dT="2024-12-12T08:08:01.15" personId="{C20833D7-5DE2-4E82-B429-63A06E6D1EA0}" id="{BC6E8D5A-711C-463D-A633-74A4FAC5A366}">
    <text xml:space="preserve">1/2 JC </text>
  </threadedComment>
  <threadedComment ref="V102" dT="2024-12-16T12:23:47.39" personId="{1D4E5FD9-AD70-4D51-9D0D-3307C388B641}" id="{623A2382-F5F1-47B0-881E-90510FB1CB9F}">
    <text>2,00 R à 13:30</text>
  </threadedComment>
  <threadedComment ref="W102" dT="2024-12-17T12:24:02.90" personId="{1D4E5FD9-AD70-4D51-9D0D-3307C388B641}" id="{D508E833-A2A8-4D55-A954-C7A0FB34D0C4}">
    <text>2,00 R à 13:30</text>
  </threadedComment>
  <threadedComment ref="AD102" dT="2024-09-16T10:46:27.64" personId="{1D4E5FD9-AD70-4D51-9D0D-3307C388B641}" id="{EA40D309-87E8-41AF-B818-1FD1E8769A25}">
    <text xml:space="preserve">Dispense de service collective octroyée par le MDM à 1200Hr </text>
  </threadedComment>
  <threadedComment ref="AD103" dT="2024-12-02T13:34:43.46" personId="{1D4E5FD9-AD70-4D51-9D0D-3307C388B641}" id="{CBCDD9FE-1BB7-47A4-87A2-D20D91027534}">
    <text>HRM OK</text>
  </threadedComment>
  <threadedComment ref="I104" dT="2024-12-03T07:30:55.25" personId="{C20833D7-5DE2-4E82-B429-63A06E6D1EA0}" id="{73F3A035-F0CE-4A96-9C40-5A0E45AB7676}">
    <text xml:space="preserve">2.50 Réc à 13:00 </text>
  </threadedComment>
  <threadedComment ref="L104" dT="2024-12-09T09:41:58.30" personId="{C20833D7-5DE2-4E82-B429-63A06E6D1EA0}" id="{90C799C9-2CAF-4034-B932-FA3A3B9F322A}">
    <text xml:space="preserve">2.00 Réc à 13:30 </text>
  </threadedComment>
  <threadedComment ref="R104" dT="2024-12-12T12:20:23.88" personId="{C20833D7-5DE2-4E82-B429-63A06E6D1EA0}" id="{DE827BE5-3603-4848-BB05-7E001195F018}">
    <text xml:space="preserve">1/2 JC </text>
  </threadedComment>
  <threadedComment ref="S104" dT="2024-12-13T12:30:35.21" personId="{1D4E5FD9-AD70-4D51-9D0D-3307C388B641}" id="{C3167953-81BF-479F-9164-1BEDA943E428}">
    <text>2,00 R à 13:30</text>
  </threadedComment>
  <threadedComment ref="AC104" dT="2024-12-23T12:12:05.90" personId="{1D4E5FD9-AD70-4D51-9D0D-3307C388B641}" id="{3BF8232A-F00E-4E12-8DE9-5A4321492C3F}">
    <text>2,00 R à 13:30</text>
  </threadedComment>
  <threadedComment ref="AD104" dT="2024-09-16T10:46:27.64" personId="{1D4E5FD9-AD70-4D51-9D0D-3307C388B641}" id="{A5F97826-431B-4AA4-AB85-69AE0DB4F33D}">
    <text xml:space="preserve">Dispense de service collective octroyée par le MDM à 1200Hr </text>
  </threadedComment>
  <threadedComment ref="AD106" dT="2024-09-16T10:46:27.64" personId="{1D4E5FD9-AD70-4D51-9D0D-3307C388B641}" id="{FD8CDD9E-0982-48CE-987D-2921AF90B4D7}">
    <text xml:space="preserve">Dispense de service collective octroyée par le MDM à 1200Hr </text>
  </threadedComment>
  <threadedComment ref="O107" dT="2024-12-09T09:40:55.36" personId="{C20833D7-5DE2-4E82-B429-63A06E6D1EA0}" id="{9370E09B-3952-4A86-B741-780FF5C5B1CC}">
    <text>Prolonger</text>
  </threadedComment>
  <threadedComment ref="J109" dT="2024-12-04T07:10:57.78" personId="{C20833D7-5DE2-4E82-B429-63A06E6D1EA0}" id="{CEB11D43-0AF8-4A3F-A22B-DCFD4FD154C3}">
    <text>1 DS Dépt</text>
  </threadedComment>
  <threadedComment ref="L109" dT="2024-12-05T07:35:03.52" personId="{C20833D7-5DE2-4E82-B429-63A06E6D1EA0}" id="{BCE10E81-6DAF-4831-9CAD-3DACA557D03C}">
    <text>1 DS Dépt</text>
  </threadedComment>
  <threadedComment ref="AD110" dT="2024-09-16T10:46:27.64" personId="{1D4E5FD9-AD70-4D51-9D0D-3307C388B641}" id="{C398040B-9135-4B0C-8DBA-C586418C65E3}">
    <text xml:space="preserve">Dispense de service collective octroyée par le MDM à 1200Hr </text>
  </threadedComment>
  <threadedComment ref="S111" dT="2024-12-13T07:55:17.32" personId="{10C2401D-4F5C-4560-97AE-646AD168AA93}" id="{83352497-3D37-4483-9738-274560113F48}">
    <text xml:space="preserve">2.50 de récup </text>
  </threadedComment>
  <threadedComment ref="X111" dT="2024-12-18T06:49:44.46" personId="{C20833D7-5DE2-4E82-B429-63A06E6D1EA0}" id="{24D6FCFA-D815-4C59-B62F-9837C92BF706}">
    <text>Grève</text>
  </threadedComment>
  <threadedComment ref="L112" dT="2024-12-06T07:10:47.33" personId="{C20833D7-5DE2-4E82-B429-63A06E6D1EA0}" id="{14349B91-1717-4918-8897-08F58C7671D5}">
    <text xml:space="preserve">1.00 Réc à 14:30 </text>
  </threadedComment>
  <threadedComment ref="AD112" dT="2024-09-16T10:46:27.64" personId="{1D4E5FD9-AD70-4D51-9D0D-3307C388B641}" id="{6087A181-1E07-43F2-A4B9-A5A4CF8CCB9B}">
    <text xml:space="preserve">Dispense de service collective octroyée par le MDM à 1200Hr </text>
  </threadedComment>
  <threadedComment ref="H113" dT="2024-11-05T13:09:11.28" personId="{C20833D7-5DE2-4E82-B429-63A06E6D1EA0}" id="{DDC85F4E-FE96-4841-ABA2-205A09F4C74C}">
    <text>Formation Permis C  CIBE-SUD</text>
  </threadedComment>
  <threadedComment ref="X113" dT="2024-12-18T06:49:44.46" personId="{C20833D7-5DE2-4E82-B429-63A06E6D1EA0}" id="{39B93E66-4FAE-45A1-8C34-8732D54573D4}">
    <text>Grève</text>
  </threadedComment>
  <threadedComment ref="Y113" dT="2024-12-18T07:14:28.51" personId="{C20833D7-5DE2-4E82-B429-63A06E6D1EA0}" id="{9E797DC1-C6B4-402F-9232-1FFEA6E85358}">
    <text>Mis HMRA</text>
  </threadedComment>
  <threadedComment ref="AD113" dT="2024-12-12T09:49:06.59" personId="{C20833D7-5DE2-4E82-B429-63A06E6D1EA0}" id="{BC6F09D9-00BB-4D87-B743-1C635DBA67F4}">
    <text>Secouriste Zone 2</text>
  </threadedComment>
  <threadedComment ref="V114" dT="2024-12-16T12:23:47.39" personId="{1D4E5FD9-AD70-4D51-9D0D-3307C388B641}" id="{178FA85D-365C-4C91-86B7-EE583564D9B1}">
    <text>2,00 R à 13:30</text>
  </threadedComment>
  <threadedComment ref="AD114" dT="2024-09-16T10:46:27.64" personId="{1D4E5FD9-AD70-4D51-9D0D-3307C388B641}" id="{C03A1591-CB9F-4EA6-898D-255846A95FF7}">
    <text xml:space="preserve">Dispense de service collective octroyée par le MDM à 1200Hr </text>
  </threadedComment>
  <threadedComment ref="L115" dT="2024-12-05T07:38:12.25" personId="{C20833D7-5DE2-4E82-B429-63A06E6D1EA0}" id="{783D4F89-4C2F-4AA6-AE45-9126B2953328}">
    <text xml:space="preserve">1/2 Ds Dépt +3.60 Réc </text>
  </threadedComment>
  <threadedComment ref="AC115" dT="2024-12-18T12:39:39.87" personId="{C20833D7-5DE2-4E82-B429-63A06E6D1EA0}" id="{813B9CEE-783E-4CA3-AC0E-0948A40178D7}">
    <text xml:space="preserve">1 JC </text>
  </threadedComment>
  <threadedComment ref="AD115" dT="2024-12-18T12:40:32.01" personId="{C20833D7-5DE2-4E82-B429-63A06E6D1EA0}" id="{27AA794D-A8EA-4376-A970-04816D5DBA46}">
    <text xml:space="preserve">1/2 DS Dépt </text>
  </threadedComment>
  <threadedComment ref="Z116" dT="2024-12-20T07:32:32.82" personId="{C20833D7-5DE2-4E82-B429-63A06E6D1EA0}" id="{BDEEA54E-1726-46B2-83D9-02B118BA8F41}">
    <text>1.50 Réc à 12:30</text>
  </threadedComment>
  <threadedComment ref="AD116" dT="2024-09-16T10:46:27.64" personId="{1D4E5FD9-AD70-4D51-9D0D-3307C388B641}" id="{B2CEA825-86AB-42FE-B089-6C187C1361CB}">
    <text xml:space="preserve">Dispense de service collective octroyée par le MDM à 1200Hr </text>
  </threadedComment>
  <threadedComment ref="AD117" dT="2024-12-18T12:40:32.01" personId="{C20833D7-5DE2-4E82-B429-63A06E6D1EA0}" id="{F703FB7B-10E7-4F9A-B85B-10D241B2F0C3}">
    <text>1/2 JC</text>
  </threadedComment>
  <threadedComment ref="O118" dT="2024-12-10T07:51:45.02" personId="{C20833D7-5DE2-4E82-B429-63A06E6D1EA0}" id="{4360C6D9-1C7A-4423-BB38-EF522D56224D}">
    <text>1.00 Réc à 15:00</text>
  </threadedComment>
  <threadedComment ref="Q118" dT="2024-12-12T08:05:05.57" personId="{C20833D7-5DE2-4E82-B429-63A06E6D1EA0}" id="{F79FA597-B5F6-4BC0-AFA6-6E1B4933DA8C}">
    <text>Régul 1.75 Réc</text>
  </threadedComment>
  <threadedComment ref="R118" dT="2024-12-12T12:23:45.52" personId="{C20833D7-5DE2-4E82-B429-63A06E6D1EA0}" id="{823A534D-8835-4931-9EDA-C7673543AB2C}">
    <text>VS à 13:30</text>
  </threadedComment>
  <threadedComment ref="AD118" dT="2024-09-16T10:46:27.64" personId="{1D4E5FD9-AD70-4D51-9D0D-3307C388B641}" id="{9D4DB8C9-EBDA-466E-899A-2CDA63922484}">
    <text xml:space="preserve">Dispense de service collective octroyée par le MDM à 1200Hr </text>
  </threadedComment>
  <threadedComment ref="AE120" dT="2023-10-17T07:56:42.79" personId="{1D4E5FD9-AD70-4D51-9D0D-3307C388B641}" id="{F9222AE6-E7A1-4E0F-B952-45B90E0E1C8D}">
    <text>NOEL</text>
  </threadedComment>
  <threadedComment ref="I121" dT="2024-11-21T12:58:40.57" personId="{1D4E5FD9-AD70-4D51-9D0D-3307C388B641}" id="{D46AEE42-2BA0-4E16-92B8-F30DFAABB836}">
    <text>Fmn Tôlerie Technifutur au CCR&amp;A</text>
  </threadedComment>
  <threadedComment ref="W121" dT="2024-11-21T12:58:40.57" personId="{1D4E5FD9-AD70-4D51-9D0D-3307C388B641}" id="{0D048404-3CC4-4346-8B5C-8A87995AA20E}">
    <text>Fmn Tôlerie Technifutur à seraing</text>
  </threadedComment>
  <threadedComment ref="X121" dT="2024-12-18T06:49:44.46" personId="{C20833D7-5DE2-4E82-B429-63A06E6D1EA0}" id="{A8ADB084-6847-47CD-89E4-56919827C500}">
    <text>Grève</text>
  </threadedComment>
  <threadedComment ref="Y121" dT="2024-11-21T12:58:40.57" personId="{1D4E5FD9-AD70-4D51-9D0D-3307C388B641}" id="{05365D52-627A-4B3F-8BE8-E4F6C04EF7DE}">
    <text>Fmn Tôlerie Technifutur au CCR&amp;A</text>
  </threadedComment>
  <threadedComment ref="Z121" dT="2024-11-21T12:58:40.57" personId="{1D4E5FD9-AD70-4D51-9D0D-3307C388B641}" id="{DFA0D559-31F8-4275-8784-9EF73868471A}">
    <text>Fmn Tôlerie Technifutur au CCR&amp;A</text>
  </threadedComment>
  <threadedComment ref="J122" dT="2024-12-04T12:12:04.12" personId="{1D4E5FD9-AD70-4D51-9D0D-3307C388B641}" id="{C2216F10-3DC0-4B00-9F2A-FAEBDF069250}">
    <text>2,00 HRM OK à 13:30</text>
  </threadedComment>
  <threadedComment ref="Y122" dT="2024-12-19T12:24:25.20" personId="{C20833D7-5DE2-4E82-B429-63A06E6D1EA0}" id="{C9C0A9B3-F1AB-4483-A2DB-3CA6499549A4}">
    <text>05.0 Réc à 15:00</text>
  </threadedComment>
  <threadedComment ref="AD122" dT="2024-09-16T10:46:27.64" personId="{1D4E5FD9-AD70-4D51-9D0D-3307C388B641}" id="{49A7391D-D918-47ED-B045-02F03A6CD2EA}">
    <text xml:space="preserve">Dispense de service collective octroyée par le MDM à 1200Hr </text>
  </threadedComment>
  <threadedComment ref="S123" dT="2024-12-09T09:45:41.21" personId="{C20833D7-5DE2-4E82-B429-63A06E6D1EA0}" id="{56043369-34C0-4C9D-A593-1789EA00807C}">
    <text xml:space="preserve">7.60 Réc  </text>
  </threadedComment>
  <threadedComment ref="X123" dT="2024-12-18T06:49:44.46" personId="{C20833D7-5DE2-4E82-B429-63A06E6D1EA0}" id="{6E3DB0FD-FA85-4DBB-810B-AB933246D589}">
    <text>Grève</text>
  </threadedComment>
  <threadedComment ref="I124" dT="2024-12-03T07:05:58.66" personId="{C20833D7-5DE2-4E82-B429-63A06E6D1EA0}" id="{20F77263-D2EC-4339-AEA7-1DDBA2DD5C1A}">
    <text xml:space="preserve">1.00 Réc à 15:00 </text>
  </threadedComment>
  <threadedComment ref="AD124" dT="2024-09-16T10:46:27.64" personId="{1D4E5FD9-AD70-4D51-9D0D-3307C388B641}" id="{9A24FB40-2AAF-4268-BF80-FC8456D59563}">
    <text xml:space="preserve">Dispense de service collective octroyée par le MDM à 1200Hr </text>
  </threadedComment>
  <threadedComment ref="L127" dT="2024-12-05T12:23:54.99" personId="{1D4E5FD9-AD70-4D51-9D0D-3307C388B641}" id="{F47001E3-F618-4C21-BBCE-59514279C079}">
    <text>HRM OK</text>
  </threadedComment>
  <threadedComment ref="O127" dT="2024-12-05T12:23:54.99" personId="{1D4E5FD9-AD70-4D51-9D0D-3307C388B641}" id="{012D5FB9-1622-4086-9BCA-CE180793CA40}">
    <text>HRM OK</text>
  </threadedComment>
  <threadedComment ref="AC127" dT="2024-12-05T12:23:54.99" personId="{1D4E5FD9-AD70-4D51-9D0D-3307C388B641}" id="{E3CD0889-1A5E-4FA9-BEE4-F69402C14009}">
    <text>HRM OK</text>
  </threadedComment>
  <threadedComment ref="AD127" dT="2024-12-05T12:23:54.99" personId="{1D4E5FD9-AD70-4D51-9D0D-3307C388B641}" id="{5559CBA8-93B9-41F0-9CE7-6247A2A298ED}">
    <text>HRM OK</text>
  </threadedComment>
  <threadedComment ref="I128" dT="2024-12-03T12:07:19.76" personId="{1D4E5FD9-AD70-4D51-9D0D-3307C388B641}" id="{62EBCD98-1C1B-496C-8C4D-465812A7E9BA}">
    <text>2,00 HRM OK à 13:30</text>
  </threadedComment>
  <threadedComment ref="AD128" dT="2024-09-16T10:46:27.64" personId="{1D4E5FD9-AD70-4D51-9D0D-3307C388B641}" id="{C352ABD5-4E41-4248-96F1-651FE6B747B4}">
    <text xml:space="preserve">Dispense de service collective octroyée par le MDM à 1200Hr </text>
  </threadedComment>
  <threadedComment ref="X129" dT="2024-12-11T12:10:19.09" personId="{1D4E5FD9-AD70-4D51-9D0D-3307C388B641}" id="{0E988906-D33C-46D3-A957-FAD3E055A78E}">
    <text>7,60 R</text>
  </threadedComment>
  <threadedComment ref="AD129" dT="2024-12-24T07:25:13.49" personId="{1D4E5FD9-AD70-4D51-9D0D-3307C388B641}" id="{F6D39F20-6CA8-462F-A214-1B8D0898C153}">
    <text>3,00 R à 09:00</text>
  </threadedComment>
  <threadedComment ref="L130" dT="2024-12-06T12:24:05.62" personId="{1D4E5FD9-AD70-4D51-9D0D-3307C388B641}" id="{B7E33558-4707-4A83-A1F0-4341290854F0}">
    <text>3,00 HRM OK à 12:30</text>
  </threadedComment>
  <threadedComment ref="Z130" dT="2024-12-20T10:46:59.66" personId="{C20833D7-5DE2-4E82-B429-63A06E6D1EA0}" id="{F463033A-A48A-4AE2-9A9B-3E09A56E0F36}">
    <text>3.00 Réc</text>
  </threadedComment>
  <threadedComment ref="AD130" dT="2024-09-16T10:46:27.64" personId="{1D4E5FD9-AD70-4D51-9D0D-3307C388B641}" id="{E0D9D6FA-720D-4F3F-8D55-7F7AE5A8B419}">
    <text xml:space="preserve">Dispense de service collective octroyée par le MDM à 1200Hr </text>
  </threadedComment>
  <threadedComment ref="I131" dT="2024-11-21T12:58:40.57" personId="{1D4E5FD9-AD70-4D51-9D0D-3307C388B641}" id="{40693453-C088-4706-8734-A373C6004165}">
    <text>Fmn Tôlerie Technifutur au CCR&amp;A</text>
  </threadedComment>
  <threadedComment ref="W131" dT="2024-11-21T12:58:40.57" personId="{1D4E5FD9-AD70-4D51-9D0D-3307C388B641}" id="{53E72562-2E87-45F6-AC49-5E31C0E263CD}">
    <text>Fmn Tôlerie Technifutur à seraing</text>
  </threadedComment>
  <threadedComment ref="X131" dT="2024-12-18T06:49:44.46" personId="{C20833D7-5DE2-4E82-B429-63A06E6D1EA0}" id="{22C28B7F-907D-4CC5-A8FA-C1FCF4B39316}">
    <text>Grève</text>
  </threadedComment>
  <threadedComment ref="Y131" dT="2024-11-21T12:58:40.57" personId="{1D4E5FD9-AD70-4D51-9D0D-3307C388B641}" id="{580866F8-E068-4894-AC68-999A8DAC6C9E}">
    <text>Fmn Tôlerie Technifutur au CCR&amp;A</text>
  </threadedComment>
  <threadedComment ref="Z131" dT="2024-11-21T12:58:40.57" personId="{1D4E5FD9-AD70-4D51-9D0D-3307C388B641}" id="{2B3AFDB8-40DF-4C5B-BCC1-B6B995C69B82}">
    <text>Fmn Tôlerie Technifutur au CCR&amp;A</text>
  </threadedComment>
  <threadedComment ref="AD131" dT="2024-12-05T12:17:03.38" personId="{1D4E5FD9-AD70-4D51-9D0D-3307C388B641}" id="{3560399C-D1AB-43D4-80F6-3C9602862CBC}">
    <text>REPRIS EN FORCE</text>
  </threadedComment>
  <threadedComment ref="Q132" dT="2024-12-05T12:16:32.96" personId="{1D4E5FD9-AD70-4D51-9D0D-3307C388B641}" id="{EE8CD68F-3A23-44C0-914C-59F9B5E11B93}">
    <text>2,50 HRM OK à 13:30</text>
  </threadedComment>
  <threadedComment ref="AD132" dT="2024-09-16T10:46:27.64" personId="{1D4E5FD9-AD70-4D51-9D0D-3307C388B641}" id="{AA26CBF0-E74E-4EF6-BB79-C4E503589117}">
    <text xml:space="preserve">Dispense de service collective octroyée par le MDM à 1200Hr </text>
  </threadedComment>
  <threadedComment ref="I135" dT="2024-11-21T12:58:40.57" personId="{1D4E5FD9-AD70-4D51-9D0D-3307C388B641}" id="{79A07F6F-6D86-47FA-A5A1-00B9ABBADF42}">
    <text>Fmn Tôlerie Technifutur au CCR&amp;A</text>
  </threadedComment>
  <threadedComment ref="W135" dT="2024-11-21T12:58:40.57" personId="{1D4E5FD9-AD70-4D51-9D0D-3307C388B641}" id="{9013CCE1-16F2-4D9E-A9E8-AA69C10A0D34}">
    <text>Fmn Tôlerie Technifutur à seraing</text>
  </threadedComment>
  <threadedComment ref="X135" dT="2024-12-18T06:49:44.46" personId="{C20833D7-5DE2-4E82-B429-63A06E6D1EA0}" id="{4173C794-EFD4-4BBF-8A79-7D64F028C56E}">
    <text>Grève</text>
  </threadedComment>
  <threadedComment ref="Y135" dT="2024-11-21T12:58:40.57" personId="{1D4E5FD9-AD70-4D51-9D0D-3307C388B641}" id="{A9438046-66FC-4CB4-BDDA-8FD3DF66BE0D}">
    <text>Fmn Tôlerie Technifutur au CCR&amp;A</text>
  </threadedComment>
  <threadedComment ref="Z135" dT="2024-11-21T12:58:40.57" personId="{1D4E5FD9-AD70-4D51-9D0D-3307C388B641}" id="{B2BF47CE-0AB4-40A0-8825-3CAAF7929433}">
    <text>Fmn Tôlerie Technifutur au CCR&amp;A</text>
  </threadedComment>
  <threadedComment ref="AC135" dT="2024-12-05T12:19:44.75" personId="{1D4E5FD9-AD70-4D51-9D0D-3307C388B641}" id="{3479C56B-8384-440D-8BC7-08A8BC989679}">
    <text>HRM OK</text>
  </threadedComment>
  <threadedComment ref="AD135" dT="2024-12-05T12:19:53.54" personId="{1D4E5FD9-AD70-4D51-9D0D-3307C388B641}" id="{492DF393-E8A5-4411-8D6B-787E506C6C27}">
    <text>HRM OK</text>
  </threadedComment>
  <threadedComment ref="AD136" dT="2024-09-16T10:46:27.64" personId="{1D4E5FD9-AD70-4D51-9D0D-3307C388B641}" id="{70C6896D-93DD-4C09-BC0E-1790A15E0552}">
    <text xml:space="preserve">Dispense de service collective octroyée par le MDM à 1200Hr </text>
  </threadedComment>
  <threadedComment ref="AE138" dT="2023-10-17T07:56:42.79" personId="{1D4E5FD9-AD70-4D51-9D0D-3307C388B641}" id="{270D91FA-4055-4216-8AB6-8D5D3FA9312B}">
    <text>NOEL</text>
  </threadedComment>
  <threadedComment ref="K139" dT="2024-12-05T07:24:08.66" personId="{C20833D7-5DE2-4E82-B429-63A06E6D1EA0}" id="{98902414-DFA3-45F8-A735-BDF3EAB19C25}">
    <text>0.50 Ré à 07:00</text>
  </threadedComment>
  <threadedComment ref="L139" dT="2024-12-06T07:04:35.59" personId="{C20833D7-5DE2-4E82-B429-63A06E6D1EA0}" id="{86AEB981-67E5-45D3-9721-B166BBF53CF1}">
    <text>0.33 Réc à 07:00</text>
  </threadedComment>
  <threadedComment ref="O139" dT="2024-12-09T09:54:57.52" personId="{C20833D7-5DE2-4E82-B429-63A06E6D1EA0}" id="{623EF502-5B84-4D71-8F15-39EAEE61EA90}">
    <text>0.33 Réc à 07:00</text>
  </threadedComment>
  <threadedComment ref="Q139" dT="2024-12-11T07:36:02.52" personId="{10C2401D-4F5C-4560-97AE-646AD168AA93}" id="{DAB559BB-F18D-4287-9275-488A80A38C35}">
    <text>0.33 récup à 7H00</text>
  </threadedComment>
  <threadedComment ref="R139" dT="2024-12-12T07:11:43.88" personId="{C20833D7-5DE2-4E82-B429-63A06E6D1EA0}" id="{E54E8A2B-633E-45AE-8FC9-A62739F312F2}">
    <text xml:space="preserve">1.00 Réc à 07:00 </text>
  </threadedComment>
  <threadedComment ref="W139" dT="2024-12-17T07:33:52.78" personId="{1D4E5FD9-AD70-4D51-9D0D-3307C388B641}" id="{109E15AD-6770-4653-B2E4-BDB55335FC8E}">
    <text>1,00 R à 07:00</text>
  </threadedComment>
  <threadedComment ref="Y139" dT="2024-12-19T08:06:05.28" personId="{C20833D7-5DE2-4E82-B429-63A06E6D1EA0}" id="{CDC76703-3D8A-4B33-8B57-0EE75C0BA6BD}">
    <text>0.25 Réc à 07:00</text>
  </threadedComment>
  <threadedComment ref="Z139" dT="2024-12-20T07:22:52.10" personId="{C20833D7-5DE2-4E82-B429-63A06E6D1EA0}" id="{3217B0A3-E933-40B3-A026-3AF4A7B43127}">
    <text>0.58 Réc à 07:00</text>
  </threadedComment>
  <threadedComment ref="S140" dT="2024-12-13T12:27:25.39" personId="{1D4E5FD9-AD70-4D51-9D0D-3307C388B641}" id="{844D0DB6-8DB8-4CB4-B26A-C37F5C91B1DC}">
    <text>0,50 R à 15:00</text>
  </threadedComment>
  <threadedComment ref="Y140" dT="2024-12-19T08:06:37.41" personId="{C20833D7-5DE2-4E82-B429-63A06E6D1EA0}" id="{F6F022BF-CD4F-4163-8E8E-8622E02A0DEB}">
    <text>1.00 Réc 14:30</text>
  </threadedComment>
  <threadedComment ref="AD140" dT="2024-09-16T10:46:27.64" personId="{1D4E5FD9-AD70-4D51-9D0D-3307C388B641}" id="{F3198CED-44EC-40AB-B992-64885B21ADC4}">
    <text xml:space="preserve">Dispense de service collective octroyée par le MDM à 1200Hr </text>
  </threadedComment>
  <threadedComment ref="H141" dT="2024-12-02T07:13:01.85" personId="{C20833D7-5DE2-4E82-B429-63A06E6D1EA0}" id="{0BDA4DFA-5BB2-483C-9482-BDF4569167CF}">
    <text xml:space="preserve">0.50 Réc </text>
  </threadedComment>
  <threadedComment ref="S141" dT="2024-12-16T08:29:27.98" personId="{1D4E5FD9-AD70-4D51-9D0D-3307C388B641}" id="{E7636ACE-89CC-4F42-B0B5-3DBC9A8E5627}">
    <text>0,50 R à 07:00</text>
  </threadedComment>
  <threadedComment ref="W141" dT="2024-12-17T07:33:00.78" personId="{1D4E5FD9-AD70-4D51-9D0D-3307C388B641}" id="{F4AAD133-F045-4C65-B090-23EF040A1501}">
    <text>0,50 R à 07:00</text>
  </threadedComment>
  <threadedComment ref="AD141" dT="2024-12-20T12:26:20.87" personId="{C20833D7-5DE2-4E82-B429-63A06E6D1EA0}" id="{D159695B-3DFE-4350-9AAD-7D52AFC45848}">
    <text>03Hrs 38 Réc</text>
  </threadedComment>
  <threadedComment ref="S142" dT="2024-12-16T08:29:51.59" personId="{1D4E5FD9-AD70-4D51-9D0D-3307C388B641}" id="{252F8988-3F1B-4F2D-91AF-76668D8FA8EC}">
    <text>1,25 R à 13:45</text>
  </threadedComment>
  <threadedComment ref="AD142" dT="2024-09-16T10:46:27.64" personId="{1D4E5FD9-AD70-4D51-9D0D-3307C388B641}" id="{BCEB4CB7-FF93-49B4-AB25-B9CFE60AEDDE}">
    <text xml:space="preserve">Dispense de service collective octroyée par le MDM à 1200Hr </text>
  </threadedComment>
  <threadedComment ref="AD144" dT="2024-09-16T10:46:27.64" personId="{1D4E5FD9-AD70-4D51-9D0D-3307C388B641}" id="{5F77001B-FCD5-4954-B4F3-EC2DD32293D1}">
    <text xml:space="preserve">Dispense de service collective octroyée par le MDM à 1200Hr </text>
  </threadedComment>
  <threadedComment ref="H145" dT="2024-12-02T07:13:56.33" personId="{C20833D7-5DE2-4E82-B429-63A06E6D1EA0}" id="{9CAE7EA6-C35E-4813-88AB-1CB458100372}">
    <text xml:space="preserve">0.50 Réc </text>
  </threadedComment>
  <threadedComment ref="I145" dT="2024-12-03T07:03:10.57" personId="{C20833D7-5DE2-4E82-B429-63A06E6D1EA0}" id="{334E335F-F3EC-431F-9047-5119D3BAFCED}">
    <text xml:space="preserve">0.50 Réc à 11:30 </text>
  </threadedComment>
  <threadedComment ref="J145" dT="2024-12-04T06:52:34.96" personId="{C20833D7-5DE2-4E82-B429-63A06E6D1EA0}" id="{6D409B7E-59E9-4EF0-AD7A-C18FC62C11DA}">
    <text xml:space="preserve">0.50 Réc à 11:30 </text>
  </threadedComment>
  <threadedComment ref="K145" dT="2024-12-05T07:24:49.47" personId="{C20833D7-5DE2-4E82-B429-63A06E6D1EA0}" id="{BD96CDD5-37D8-4A7C-A132-FAF81843A919}">
    <text>1 JC</text>
  </threadedComment>
  <threadedComment ref="O145" dT="2024-12-09T12:22:58.38" personId="{1D4E5FD9-AD70-4D51-9D0D-3307C388B641}" id="{4E6AC9A0-E58E-4181-8CF1-EEF86E945C30}">
    <text>0,50 R à 11:30</text>
  </threadedComment>
  <threadedComment ref="Q145" dT="2024-12-11T07:34:01.78" personId="{10C2401D-4F5C-4560-97AE-646AD168AA93}" id="{8BD95A53-69AD-43C6-8EF2-ED53873145A7}">
    <text>0.50 récup à  11H30</text>
  </threadedComment>
  <threadedComment ref="R145" dT="2024-12-12T07:14:18.31" personId="{C20833D7-5DE2-4E82-B429-63A06E6D1EA0}" id="{52FF6CB5-DA96-457D-818E-7268DCBB80B9}">
    <text xml:space="preserve">0.50 Réc à 11:30 </text>
  </threadedComment>
  <threadedComment ref="Y145" dT="2024-12-19T07:53:45.07" personId="{C20833D7-5DE2-4E82-B429-63A06E6D1EA0}" id="{48693312-AE6A-4EA6-9948-7E9CCA225735}">
    <text>0.50 Réc à 11:00</text>
  </threadedComment>
  <threadedComment ref="L146" dT="2024-12-06T07:05:54.06" personId="{C20833D7-5DE2-4E82-B429-63A06E6D1EA0}" id="{D8BF01B7-FD0E-4A87-9398-804278BB6C43}">
    <text xml:space="preserve">1.00 Réc à 14:30 </text>
  </threadedComment>
  <threadedComment ref="AD146" dT="2024-09-16T10:46:27.64" personId="{1D4E5FD9-AD70-4D51-9D0D-3307C388B641}" id="{AD3C82ED-50D9-4A7F-9FC1-7939BD61C69B}">
    <text xml:space="preserve">Dispense de service collective octroyée par le MDM à 1200Hr </text>
  </threadedComment>
  <threadedComment ref="AD147" dT="2024-12-23T12:09:24.50" personId="{1D4E5FD9-AD70-4D51-9D0D-3307C388B641}" id="{EF52D60F-F3DD-4833-B769-42DB9536F82B}">
    <text>REPRISE EN FORCE</text>
  </threadedComment>
  <threadedComment ref="H148" dT="2024-12-12T12:27:11.90" personId="{C20833D7-5DE2-4E82-B429-63A06E6D1EA0}" id="{4844266A-E79C-4C7C-B7AE-79240D439D3A}">
    <text xml:space="preserve">0.50 Réc à 15:00 </text>
  </threadedComment>
  <threadedComment ref="AD148" dT="2024-09-16T10:46:27.64" personId="{1D4E5FD9-AD70-4D51-9D0D-3307C388B641}" id="{DC8D2108-8D4A-44C3-AC61-3737CF5BDE55}">
    <text xml:space="preserve">Dispense de service collective octroyée par le MDM à 1200Hr </text>
  </threadedComment>
  <threadedComment ref="Z149" dT="2024-12-20T07:25:42.59" personId="{C20833D7-5DE2-4E82-B429-63A06E6D1EA0}" id="{2DA30020-24B2-47AB-BDD8-2ADB9E4142E5}">
    <text xml:space="preserve">VS à 09:00 </text>
  </threadedComment>
  <threadedComment ref="AD149" dT="2024-12-23T12:09:24.50" personId="{1D4E5FD9-AD70-4D51-9D0D-3307C388B641}" id="{D1B054AD-8600-406E-A52D-0C28017A9D6D}">
    <text>REPRISE EN FORCE</text>
  </threadedComment>
  <threadedComment ref="H150" dT="2024-12-02T13:38:02.99" personId="{1D4E5FD9-AD70-4D51-9D0D-3307C388B641}" id="{67021840-FFAE-45BB-B795-2E153EAA05BE}">
    <text>0,50 HRM OK à 15:00</text>
  </threadedComment>
  <threadedComment ref="J150" dT="2024-12-04T06:54:37.50" personId="{C20833D7-5DE2-4E82-B429-63A06E6D1EA0}" id="{5C8CFC53-7D0A-4117-9AFF-0A11E4325033}">
    <text xml:space="preserve">1/2 C </text>
  </threadedComment>
  <threadedComment ref="O150" dT="2024-12-09T09:56:23.90" personId="{C20833D7-5DE2-4E82-B429-63A06E6D1EA0}" id="{15B46102-A149-4DC8-9DF4-A252BD5E5519}">
    <text>VS à 11:00
DOC</text>
  </threadedComment>
  <threadedComment ref="P150" dT="2024-12-10T07:04:50.62" personId="{C20833D7-5DE2-4E82-B429-63A06E6D1EA0}" id="{8B808481-053A-48D3-96F3-88CD8D0E11A9}">
    <text xml:space="preserve">1/2 JC </text>
  </threadedComment>
  <threadedComment ref="Q150" dT="2024-12-10T07:04:50.62" personId="{C20833D7-5DE2-4E82-B429-63A06E6D1EA0}" id="{CCC42FF5-F8EE-4171-97A7-53A02536E702}">
    <text xml:space="preserve">1.50 Réc </text>
  </threadedComment>
  <threadedComment ref="R150" dT="2024-12-12T07:15:42.79" personId="{C20833D7-5DE2-4E82-B429-63A06E6D1EA0}" id="{585ED628-1CFF-44C2-A87B-34EECCFC14AF}">
    <text>VS à 13:00</text>
  </threadedComment>
  <threadedComment ref="Z150" dT="2024-12-20T07:25:22.25" personId="{C20833D7-5DE2-4E82-B429-63A06E6D1EA0}" id="{9830D0C2-AE76-4FB2-AF73-FFAFE3F1F837}">
    <text>3.00 Réc à 12:30</text>
  </threadedComment>
  <threadedComment ref="AD150" dT="2024-09-16T10:46:27.64" personId="{1D4E5FD9-AD70-4D51-9D0D-3307C388B641}" id="{D34F5571-5D63-4FD8-9D57-34D731153A21}">
    <text xml:space="preserve">Dispense de service collective octroyée par le MDM à 1200Hr </text>
  </threadedComment>
  <threadedComment ref="AE152" dT="2023-10-17T07:56:42.79" personId="{1D4E5FD9-AD70-4D51-9D0D-3307C388B641}" id="{B3974570-7D69-4B4E-9F65-4B0A413BC6DD}">
    <text>NOEL</text>
  </threadedComment>
  <threadedComment ref="O155" dT="2024-12-02T11:45:39.29" personId="{1D4E5FD9-AD70-4D51-9D0D-3307C388B641}" id="{23C42DA7-B427-486D-BCE8-F463212759C8}">
    <text>AMT à 08:15</text>
  </threadedComment>
  <threadedComment ref="H156" dT="2024-12-02T07:25:47.34" personId="{C20833D7-5DE2-4E82-B429-63A06E6D1EA0}" id="{C6EBE51D-51A4-4EA1-AB65-0DFD32346A6B}">
    <text xml:space="preserve">1.00 Réc </text>
  </threadedComment>
  <threadedComment ref="I156" dT="2024-12-04T14:07:58.01" personId="{1D4E5FD9-AD70-4D51-9D0D-3307C388B641}" id="{C2689BD3-39D9-4300-8517-DCDAC08A28FE}">
    <text>VS à 13:00 HRM + DOC OK</text>
  </threadedComment>
  <threadedComment ref="P156" dT="2024-12-10T11:49:29.33" personId="{C20833D7-5DE2-4E82-B429-63A06E6D1EA0}" id="{604E36E9-4DF0-4B84-8FB7-452329EE12E7}">
    <text xml:space="preserve">VS </text>
  </threadedComment>
  <threadedComment ref="S156" dT="2024-12-10T11:49:29.33" personId="{C20833D7-5DE2-4E82-B429-63A06E6D1EA0}" id="{6EC3004F-0F00-41C7-A388-BFE07DC7500D}">
    <text xml:space="preserve">VS </text>
  </threadedComment>
  <threadedComment ref="Z156" dT="2024-12-20T07:16:59.53" personId="{C20833D7-5DE2-4E82-B429-63A06E6D1EA0}" id="{91F89BBE-8FC2-4B2F-9ADD-CF317599972C}">
    <text>VS à 14:30</text>
  </threadedComment>
  <threadedComment ref="AD156" dT="2024-09-16T10:46:27.64" personId="{1D4E5FD9-AD70-4D51-9D0D-3307C388B641}" id="{FDF79FB5-1F75-475D-B7E5-DCFB08955957}">
    <text xml:space="preserve">Dispense de service collective octroyée par le MDM à 1200Hr </text>
  </threadedComment>
  <threadedComment ref="Q157" dT="2024-12-09T09:58:39.04" personId="{C20833D7-5DE2-4E82-B429-63A06E6D1EA0}" id="{C96F1255-CA06-476F-A8A6-41FD23EA15EA}">
    <text xml:space="preserve">1 JC </text>
  </threadedComment>
  <threadedComment ref="S158" dT="2024-12-13T07:18:25.32" personId="{10C2401D-4F5C-4560-97AE-646AD168AA93}" id="{66E4BEC0-49B5-47B5-BC9A-0CBF3B9A96EB}">
    <text>1H de récup à 14H30</text>
  </threadedComment>
  <threadedComment ref="Z158" dT="2024-12-20T07:16:13.95" personId="{C20833D7-5DE2-4E82-B429-63A06E6D1EA0}" id="{70039E2A-149A-4977-AFE2-25F492B9B5FF}">
    <text xml:space="preserve">2.00 Réc à 13:30 </text>
  </threadedComment>
  <threadedComment ref="AD158" dT="2024-09-16T10:46:27.64" personId="{1D4E5FD9-AD70-4D51-9D0D-3307C388B641}" id="{18171872-F689-4ECD-8E01-5AD68D90DC10}">
    <text xml:space="preserve">Dispense de service collective octroyée par le MDM à 1200Hr </text>
  </threadedComment>
  <threadedComment ref="R159" dT="2024-12-12T06:16:37.36" personId="{10C2401D-4F5C-4560-97AE-646AD168AA93}" id="{64D7F6B4-A3DD-4234-AFD5-420308C2036B}">
    <text>1 JC</text>
  </threadedComment>
  <threadedComment ref="Q160" dT="2024-12-11T07:39:12.25" personId="{10C2401D-4F5C-4560-97AE-646AD168AA93}" id="{657CF42D-6E23-48F9-A234-A3CF551DE7BB}">
    <text>1h de récup à 15H00</text>
  </threadedComment>
  <threadedComment ref="AD160" dT="2024-09-16T10:46:27.64" personId="{1D4E5FD9-AD70-4D51-9D0D-3307C388B641}" id="{64219880-758E-4412-B2AA-07C28533096A}">
    <text xml:space="preserve">Dispense de service collective octroyée par le MDM à 1200Hr </text>
  </threadedComment>
  <threadedComment ref="AE162" dT="2023-10-17T07:56:42.79" personId="{1D4E5FD9-AD70-4D51-9D0D-3307C388B641}" id="{529EC3D3-C3C1-401D-B7AF-F8BF9060A2F5}">
    <text>NOEL</text>
  </threadedComment>
  <threadedComment ref="AC163" dT="2024-12-20T12:49:02.17" personId="{C20833D7-5DE2-4E82-B429-63A06E6D1EA0}" id="{C61D8ADC-D5C7-4512-B6B5-3F3F7DAE1E3D}">
    <text xml:space="preserve">1 JC </text>
  </threadedComment>
  <threadedComment ref="AD163" dT="2024-12-20T12:49:33.61" personId="{C20833D7-5DE2-4E82-B429-63A06E6D1EA0}" id="{8AEEFFA2-5258-4984-9CAE-CC69E6876731}">
    <text xml:space="preserve">1/2 JC </text>
  </threadedComment>
  <threadedComment ref="J164" dT="2024-12-04T12:08:58.28" personId="{1D4E5FD9-AD70-4D51-9D0D-3307C388B641}" id="{AAFDD8DA-AEEA-4409-9E3B-B0E48D2BE1F1}">
    <text>HRM OK</text>
  </threadedComment>
  <threadedComment ref="K164" dT="2024-12-05T12:29:08.58" personId="{1D4E5FD9-AD70-4D51-9D0D-3307C388B641}" id="{7D783E72-E74B-4704-8CE0-207CBDB1C3B5}">
    <text>2,00 HRM OK à 13:30</text>
  </threadedComment>
  <threadedComment ref="Y164" dT="2024-12-19T12:31:34.13" personId="{C20833D7-5DE2-4E82-B429-63A06E6D1EA0}" id="{662FB0B6-F7AE-4115-B52B-00A52BCA3844}">
    <text>2.00 Réc à 13:30</text>
  </threadedComment>
  <threadedComment ref="Z164" dT="2024-12-20T12:51:11.39" personId="{C20833D7-5DE2-4E82-B429-63A06E6D1EA0}" id="{46F38DB5-A422-435E-8197-FBFDD9C3C7AE}">
    <text xml:space="preserve">1/2 JC </text>
  </threadedComment>
  <threadedComment ref="AD164" dT="2024-09-16T10:46:27.64" personId="{1D4E5FD9-AD70-4D51-9D0D-3307C388B641}" id="{80403E15-BF64-4BB1-9C01-88DAB529B841}">
    <text xml:space="preserve">Dispense de service collective octroyée par le MDM à 1200Hr </text>
  </threadedComment>
  <threadedComment ref="I165" dT="2024-12-12T08:28:35.67" personId="{C20833D7-5DE2-4E82-B429-63A06E6D1EA0}" id="{C0CDA749-F9E9-47DD-9305-9CAA281DB998}">
    <text>1 JC</text>
  </threadedComment>
  <threadedComment ref="S165" dT="2024-12-13T06:54:22.25" personId="{10C2401D-4F5C-4560-97AE-646AD168AA93}" id="{419B52F2-3CE0-45DE-A821-3BD434DB41B6}">
    <text xml:space="preserve">1 JC </text>
  </threadedComment>
  <threadedComment ref="AD166" dT="2024-09-16T10:46:27.64" personId="{1D4E5FD9-AD70-4D51-9D0D-3307C388B641}" id="{1DEC30C4-2FE5-489F-925C-C578F34D60A0}">
    <text xml:space="preserve">Dispense de service collective octroyée par le MDM à 1200Hr </text>
  </threadedComment>
  <threadedComment ref="K168" dT="2024-12-05T12:30:22.73" personId="{1D4E5FD9-AD70-4D51-9D0D-3307C388B641}" id="{BE7C4B00-6730-498C-8F3B-F825D67991BF}">
    <text>HRM OK</text>
  </threadedComment>
  <threadedComment ref="P168" dT="2024-12-10T12:08:52.30" personId="{C20833D7-5DE2-4E82-B429-63A06E6D1EA0}" id="{764674A4-3243-4F28-A861-19DC5C642821}">
    <text xml:space="preserve">1/2 JC </text>
  </threadedComment>
  <threadedComment ref="Q168" dT="2024-12-10T12:08:52.30" personId="{C20833D7-5DE2-4E82-B429-63A06E6D1EA0}" id="{D9236785-B5B4-4768-AC9F-CB1300E5C36E}">
    <text xml:space="preserve">1/2 JC </text>
  </threadedComment>
  <threadedComment ref="R168" dT="2024-12-10T12:08:52.30" personId="{C20833D7-5DE2-4E82-B429-63A06E6D1EA0}" id="{F319B2E4-8B41-4038-8C98-72A64E5CFBD3}">
    <text xml:space="preserve">1/2 JC </text>
  </threadedComment>
  <threadedComment ref="S168" dT="2024-12-10T12:08:52.30" personId="{C20833D7-5DE2-4E82-B429-63A06E6D1EA0}" id="{39BDA1FE-FEAB-4918-8970-D64512974166}">
    <text xml:space="preserve">1/2 JC </text>
  </threadedComment>
  <threadedComment ref="W168" dT="2024-12-17T12:05:54.89" personId="{1D4E5FD9-AD70-4D51-9D0D-3307C388B641}" id="{E2BC56E9-6FBA-4984-A319-E6719BFAF5EA}">
    <text>3,00 R à 13:30</text>
  </threadedComment>
  <threadedComment ref="X168" dT="2024-12-18T12:31:57.71" personId="{C20833D7-5DE2-4E82-B429-63A06E6D1EA0}" id="{CDDA8A84-4A7F-4086-93F7-177E44483B8E}">
    <text xml:space="preserve">3.50 Réc à 13:00 </text>
  </threadedComment>
  <threadedComment ref="Z168" dT="2024-12-20T12:51:11.39" personId="{C20833D7-5DE2-4E82-B429-63A06E6D1EA0}" id="{F5E83CD4-5290-45ED-8C7F-8227BA1E75F2}">
    <text xml:space="preserve">1/2 JC </text>
  </threadedComment>
  <threadedComment ref="AD168" dT="2024-09-16T10:46:27.64" personId="{1D4E5FD9-AD70-4D51-9D0D-3307C388B641}" id="{C8D0CF3E-6F24-4DD5-A08F-2E1E6A35B977}">
    <text xml:space="preserve">Dispense de service collective octroyée par le MDM à 1200Hr </text>
  </threadedComment>
  <threadedComment ref="H169" dT="2024-12-02T07:26:40.30" personId="{C20833D7-5DE2-4E82-B429-63A06E6D1EA0}" id="{5F9EB685-717B-496C-999E-392D249458AA}">
    <text>HRM Ok</text>
  </threadedComment>
  <threadedComment ref="K169" dT="2024-12-02T07:26:40.30" personId="{C20833D7-5DE2-4E82-B429-63A06E6D1EA0}" id="{FB338158-FC66-47B6-8267-C205A186EFF0}">
    <text>HRM Ok</text>
  </threadedComment>
  <threadedComment ref="Z170" dT="2024-12-20T12:52:25.24" personId="{C20833D7-5DE2-4E82-B429-63A06E6D1EA0}" id="{92F49849-5383-457D-84B1-6707DE5591A9}">
    <text xml:space="preserve">3.00 Réc </text>
  </threadedComment>
  <threadedComment ref="AD170" dT="2024-09-16T10:46:27.64" personId="{1D4E5FD9-AD70-4D51-9D0D-3307C388B641}" id="{BB5B1523-165B-430F-BECA-0E071E46907B}">
    <text xml:space="preserve">Dispense de service collective octroyée par le MDM à 1200Hr </text>
  </threadedComment>
  <threadedComment ref="X171" dT="2024-10-31T13:46:06.18" personId="{1D4E5FD9-AD70-4D51-9D0D-3307C388B641}" id="{ADD1C6CF-FF56-4E54-BBBB-07DBF547ACBF}">
    <text>AMT à 08:15</text>
  </threadedComment>
  <threadedComment ref="Z172" dT="2024-12-20T12:52:25.24" personId="{C20833D7-5DE2-4E82-B429-63A06E6D1EA0}" id="{6D5092F4-C07F-4453-BCBD-5E263523FE48}">
    <text xml:space="preserve">3.00 Réc </text>
  </threadedComment>
  <threadedComment ref="AD172" dT="2024-09-16T10:46:27.64" personId="{1D4E5FD9-AD70-4D51-9D0D-3307C388B641}" id="{B704EFDF-2461-4453-B51F-FB122C018104}">
    <text xml:space="preserve">Dispense de service collective octroyée par le MDM à 1200Hr </text>
  </threadedComment>
  <threadedComment ref="L173" dT="2024-12-02T11:49:39.29" personId="{1D4E5FD9-AD70-4D51-9D0D-3307C388B641}" id="{ECBCEB3A-F5EF-4F82-85EC-4687B555C6F4}">
    <text>HRM OK</text>
  </threadedComment>
  <threadedComment ref="P173" dT="2024-12-10T07:12:37.80" personId="{C20833D7-5DE2-4E82-B429-63A06E6D1EA0}" id="{13426A50-F51B-40C3-AE5B-9FF5BB520D47}">
    <text xml:space="preserve">1 FDC </text>
  </threadedComment>
  <threadedComment ref="R173" dT="2024-12-12T06:57:23.81" personId="{C20833D7-5DE2-4E82-B429-63A06E6D1EA0}" id="{3DF637BD-DE70-45D8-8682-68CB9D16F80E}">
    <text>1 FDC</text>
  </threadedComment>
  <threadedComment ref="S173" dT="2024-12-12T06:57:50.29" personId="{C20833D7-5DE2-4E82-B429-63A06E6D1EA0}" id="{0A81B16B-2C6F-4B9E-899B-BF68F1F4311C}">
    <text>1 PVE</text>
  </threadedComment>
  <threadedComment ref="Z173" dT="2024-12-12T06:58:21.21" personId="{C20833D7-5DE2-4E82-B429-63A06E6D1EA0}" id="{52E429DD-95EC-4C7F-ADB8-60A360DFC705}">
    <text>1 PVE</text>
  </threadedComment>
  <threadedComment ref="AC173" dT="2024-12-12T06:59:06.48" personId="{C20833D7-5DE2-4E82-B429-63A06E6D1EA0}" id="{96B02838-062A-4671-8CB2-3C66AE251AA4}">
    <text>1/2 JC + 3.50 Réc</text>
  </threadedComment>
  <threadedComment ref="AD173" dT="2024-12-02T11:52:09.16" personId="{1D4E5FD9-AD70-4D51-9D0D-3307C388B641}" id="{C60BD2DE-3C1A-4A7A-925A-685C47E6820F}">
    <text>HRM OK</text>
  </threadedComment>
  <threadedComment ref="H174" dT="2024-12-02T11:48:47.23" personId="{1D4E5FD9-AD70-4D51-9D0D-3307C388B641}" id="{DE5BB69C-1DEF-42F6-90C0-270EEB897D48}">
    <text>3,50 HRM OK à 12:30</text>
  </threadedComment>
  <threadedComment ref="I174" dT="2024-12-02T11:49:13.33" personId="{1D4E5FD9-AD70-4D51-9D0D-3307C388B641}" id="{ABCF3C8A-90F9-438D-8F88-BD4BA5CD5766}">
    <text>1,00 HRM OK à 15:00</text>
  </threadedComment>
  <threadedComment ref="AD174" dT="2024-09-16T10:46:27.64" personId="{1D4E5FD9-AD70-4D51-9D0D-3307C388B641}" id="{78337F37-05C4-460E-93E4-10A068960B07}">
    <text xml:space="preserve">Dispense de service collective octroyée par le MDM à 1200Hr </text>
  </threadedComment>
  <threadedComment ref="I175" dT="2024-10-31T13:46:06.18" personId="{1D4E5FD9-AD70-4D51-9D0D-3307C388B641}" id="{DA93CD16-C6B0-4C22-A5D8-CCE443B900D7}">
    <text>AMT à 07:55</text>
  </threadedComment>
  <threadedComment ref="V175" dT="2024-12-16T08:09:44.60" personId="{1D4E5FD9-AD70-4D51-9D0D-3307C388B641}" id="{3F2EB4DD-4788-4C35-BB1F-A69060B85716}">
    <text>0,50 R à 08:00</text>
  </threadedComment>
  <threadedComment ref="W175" dT="2024-12-16T08:10:32.65" personId="{1D4E5FD9-AD70-4D51-9D0D-3307C388B641}" id="{0B39FF2A-6EEA-4CCB-B4BF-F74E77EC419F}">
    <text>4,00 R à 08:00</text>
  </threadedComment>
  <threadedComment ref="Z176" dT="2024-12-20T12:53:30.04" personId="{C20833D7-5DE2-4E82-B429-63A06E6D1EA0}" id="{8F9D7744-BE7C-45CE-A977-77ABC71DE96E}">
    <text xml:space="preserve">4.00 Réc </text>
  </threadedComment>
  <threadedComment ref="AD176" dT="2024-09-16T10:46:27.64" personId="{1D4E5FD9-AD70-4D51-9D0D-3307C388B641}" id="{65D28230-CB99-4CE5-97D0-7421D29DD81C}">
    <text xml:space="preserve">Dispense de service collective octroyée par le MDM à 1200Hr </text>
  </threadedComment>
  <threadedComment ref="X177" dT="2024-12-18T07:05:12.44" personId="{C20833D7-5DE2-4E82-B429-63A06E6D1EA0}" id="{E0AC5830-1F17-4CF5-9292-B649A1804B55}">
    <text>7..60 Réc</text>
  </threadedComment>
  <threadedComment ref="Z178" dT="2024-12-20T12:51:11.39" personId="{C20833D7-5DE2-4E82-B429-63A06E6D1EA0}" id="{6914F3D5-9436-4EFF-B044-A862D6832115}">
    <text xml:space="preserve">1/2 JC </text>
  </threadedComment>
  <threadedComment ref="AD178" dT="2024-09-16T10:46:27.64" personId="{1D4E5FD9-AD70-4D51-9D0D-3307C388B641}" id="{F32E3830-0AA6-4E6E-BDC3-256B801EA7A4}">
    <text xml:space="preserve">Dispense de service collective octroyée par le MDM à 1200Hr </text>
  </threadedComment>
  <threadedComment ref="R179" dT="2024-12-12T07:00:16.31" personId="{C20833D7-5DE2-4E82-B429-63A06E6D1EA0}" id="{D375E21F-56E4-4A90-89ED-B88D0AE0FDCF}">
    <text xml:space="preserve">1 JC </text>
  </threadedComment>
  <threadedComment ref="X179" dT="2024-12-18T07:06:06.85" personId="{C20833D7-5DE2-4E82-B429-63A06E6D1EA0}" id="{ABEECF85-E459-4053-9E43-CC37EE0A0023}">
    <text xml:space="preserve">1 JC </text>
  </threadedComment>
  <threadedComment ref="V180" dT="2024-12-16T12:12:11.08" personId="{1D4E5FD9-AD70-4D51-9D0D-3307C388B641}" id="{4C6EFD09-7E12-4F3D-A46F-E9AC9149FA4E}">
    <text>2,50 R à 13:00</text>
  </threadedComment>
  <threadedComment ref="Z180" dT="2024-12-20T12:55:12.50" personId="{C20833D7-5DE2-4E82-B429-63A06E6D1EA0}" id="{64E7019E-CACB-4339-AFBC-61EA2A6F9B2B}">
    <text>2.50 Réc</text>
  </threadedComment>
  <threadedComment ref="AD180" dT="2024-09-16T10:46:27.64" personId="{1D4E5FD9-AD70-4D51-9D0D-3307C388B641}" id="{B7AAFF9F-96FD-4DBD-A711-067AE9B4A3EF}">
    <text xml:space="preserve">Dispense de service collective octroyée par le MDM à 1200Hr </text>
  </threadedComment>
  <threadedComment ref="L181" dT="2024-12-06T08:39:10.42" personId="{1D4E5FD9-AD70-4D51-9D0D-3307C388B641}" id="{66FCBA44-321F-4060-BF74-1824F3A8E26B}">
    <text>HRM OK</text>
  </threadedComment>
  <threadedComment ref="W181" dT="2024-12-12T09:49:06.59" personId="{C20833D7-5DE2-4E82-B429-63A06E6D1EA0}" id="{AA184350-3CFF-46CA-A8CA-94ECA8206037}">
    <text>Secouriste Zone 2</text>
  </threadedComment>
  <threadedComment ref="AC181" dT="2024-10-14T10:34:33.33" personId="{1D4E5FD9-AD70-4D51-9D0D-3307C388B641}" id="{C76951C1-BE14-4C33-BB52-E4B6941F198B}">
    <text>HRM OK</text>
  </threadedComment>
  <threadedComment ref="AD181" dT="2024-10-14T10:34:54.72" personId="{1D4E5FD9-AD70-4D51-9D0D-3307C388B641}" id="{5191E65D-16A3-4011-BC71-831D0B39B6C0}">
    <text>HRM OK</text>
  </threadedComment>
  <threadedComment ref="P182" dT="2024-12-10T12:09:54.53" personId="{C20833D7-5DE2-4E82-B429-63A06E6D1EA0}" id="{BF74D236-F534-49E7-888C-7A5A75A7E970}">
    <text xml:space="preserve">4.50 Réc </text>
  </threadedComment>
  <threadedComment ref="Z182" dT="2024-12-20T12:52:25.24" personId="{C20833D7-5DE2-4E82-B429-63A06E6D1EA0}" id="{32E8F60D-2287-4919-9A70-735F33EAAA30}">
    <text xml:space="preserve">3.00 Réc </text>
  </threadedComment>
  <threadedComment ref="AD182" dT="2024-09-16T10:46:27.64" personId="{1D4E5FD9-AD70-4D51-9D0D-3307C388B641}" id="{5E76FD88-8B03-49FE-9F1A-F6F561E89553}">
    <text xml:space="preserve">Dispense de service collective octroyée par le MDM à 1200Hr </text>
  </threadedComment>
  <threadedComment ref="Z184" dT="2024-12-20T12:52:25.24" personId="{C20833D7-5DE2-4E82-B429-63A06E6D1EA0}" id="{DF96AE42-29D1-4716-979A-DFE700E51C95}">
    <text xml:space="preserve">3.00 Réc </text>
  </threadedComment>
  <threadedComment ref="AC184" dT="2024-12-23T11:56:03.53" personId="{1D4E5FD9-AD70-4D51-9D0D-3307C388B641}" id="{CD6F68B8-F94B-4677-8CB2-F8AAF311BBB0}">
    <text>3,00 R à 12:30</text>
  </threadedComment>
  <threadedComment ref="AD184" dT="2024-09-16T10:46:27.64" personId="{1D4E5FD9-AD70-4D51-9D0D-3307C388B641}" id="{944BD755-AA49-4223-A70E-53434328B918}">
    <text xml:space="preserve">Dispense de service collective octroyée par le MDM à 1200Hr </text>
  </threadedComment>
  <threadedComment ref="AE188" dT="2023-10-17T07:56:42.79" personId="{1D4E5FD9-AD70-4D51-9D0D-3307C388B641}" id="{FA3FAE6D-7FCE-4E4D-8FE1-1711FAA25662}">
    <text>NOEL</text>
  </threadedComment>
  <threadedComment ref="H189" dT="2024-12-02T13:44:22.37" personId="{1D4E5FD9-AD70-4D51-9D0D-3307C388B641}" id="{6C038D4F-193D-4AFC-9279-138355DCA61A}">
    <text>Changé son horaire de travail B</text>
  </threadedComment>
  <threadedComment ref="L189" dT="2024-12-06T08:22:03.01" personId="{1D4E5FD9-AD70-4D51-9D0D-3307C388B641}" id="{32FA384B-512E-4AAF-A7B6-632908E87C40}">
    <text>1/2 CC (Justice)</text>
  </threadedComment>
  <threadedComment ref="R190" dT="2024-12-12T11:46:55.04" personId="{C20833D7-5DE2-4E82-B429-63A06E6D1EA0}" id="{BC2A9771-F4EA-4BA6-B152-44B28B2AEFE2}">
    <text>3.50 Réc à 12:30</text>
  </threadedComment>
  <threadedComment ref="AD190" dT="2024-09-16T10:46:27.64" personId="{1D4E5FD9-AD70-4D51-9D0D-3307C388B641}" id="{E7E6F013-DB21-4727-B96E-F19F4E15764F}">
    <text xml:space="preserve">Dispense de service collective octroyée par le MDM à 1200Hr </text>
  </threadedComment>
  <threadedComment ref="G191" dT="2024-10-30T13:34:07.37" personId="{1D4E5FD9-AD70-4D51-9D0D-3307C388B641}" id="{1BDDD6A3-B9C5-4D87-BD8D-36C71BF6DE8B}">
    <text>HRM OK</text>
  </threadedComment>
  <threadedComment ref="AC193" dT="2024-12-03T10:40:54.18" personId="{1D4E5FD9-AD70-4D51-9D0D-3307C388B641}" id="{57B362B4-45B7-4031-9958-5FC4634D553B}">
    <text>HRM OK</text>
  </threadedComment>
  <threadedComment ref="AD193" dT="2024-12-03T10:41:00.38" personId="{1D4E5FD9-AD70-4D51-9D0D-3307C388B641}" id="{1A3107FE-BBEA-48B0-86FF-7EC92E6BA5D5}">
    <text>HRM OK</text>
  </threadedComment>
  <threadedComment ref="AD194" dT="2024-09-16T10:46:27.64" personId="{1D4E5FD9-AD70-4D51-9D0D-3307C388B641}" id="{99564C26-87C7-4C17-8561-7B6CF86B7240}">
    <text xml:space="preserve">Dispense de service collective octroyée par le MDM à 1200Hr </text>
  </threadedComment>
  <threadedComment ref="I195" dT="2024-12-03T06:59:38.67" personId="{C20833D7-5DE2-4E82-B429-63A06E6D1EA0}" id="{922D6A84-6E2B-428A-BD44-5370584A5469}">
    <text>Absent Jusqu'au 06/12 a Prévenu par Telephone</text>
  </threadedComment>
  <threadedComment ref="AC195" dT="2024-12-03T10:40:54.18" personId="{1D4E5FD9-AD70-4D51-9D0D-3307C388B641}" id="{AACD9FB5-C2D0-44EB-91F5-7F0ABD607417}">
    <text>HRM OK</text>
  </threadedComment>
  <threadedComment ref="AD195" dT="2024-12-03T10:41:00.38" personId="{1D4E5FD9-AD70-4D51-9D0D-3307C388B641}" id="{6C40A2A7-940E-4898-9B9D-D332273C9D39}">
    <text>HRM OK</text>
  </threadedComment>
  <threadedComment ref="AD196" dT="2024-09-16T10:46:27.64" personId="{1D4E5FD9-AD70-4D51-9D0D-3307C388B641}" id="{C0F61556-8C6E-4092-97F0-3D5B50BFF41C}">
    <text xml:space="preserve">Dispense de service collective octroyée par le MDM à 1200Hr </text>
  </threadedComment>
  <threadedComment ref="H197" dT="2024-11-27T08:53:33.56" personId="{1D4E5FD9-AD70-4D51-9D0D-3307C388B641}" id="{DDD1053B-82CE-4FAF-953D-340736C21502}">
    <text>REPRISE EN FORCE</text>
  </threadedComment>
  <threadedComment ref="AC197" dT="2024-12-03T10:40:54.18" personId="{1D4E5FD9-AD70-4D51-9D0D-3307C388B641}" id="{5639852F-DBFA-47B0-B8B0-6473B9B5CA62}">
    <text>HRM OK</text>
  </threadedComment>
  <threadedComment ref="AD197" dT="2024-12-03T10:41:00.38" personId="{1D4E5FD9-AD70-4D51-9D0D-3307C388B641}" id="{C946A97F-FD3D-49A5-A36B-C1861C1A0FDF}">
    <text>HRM OK</text>
  </threadedComment>
  <threadedComment ref="K198" dT="2024-12-05T12:33:17.30" personId="{1D4E5FD9-AD70-4D51-9D0D-3307C388B641}" id="{09B1905D-3A96-4503-89E4-0BAFC050CB0E}">
    <text xml:space="preserve">1/2 CC (Justice) </text>
  </threadedComment>
  <threadedComment ref="AD198" dT="2024-09-16T10:46:27.64" personId="{1D4E5FD9-AD70-4D51-9D0D-3307C388B641}" id="{48DBC60E-B9E4-40FE-8B7A-55348BE58E85}">
    <text xml:space="preserve">Dispense de service collective octroyée par le MDM à 1200Hr </text>
  </threadedComment>
  <threadedComment ref="AE200" dT="2023-10-17T07:56:42.79" personId="{1D4E5FD9-AD70-4D51-9D0D-3307C388B641}" id="{A383E6C4-5F86-4024-9912-8067DC173D31}">
    <text>NOEL</text>
  </threadedComment>
  <threadedComment ref="K201" dT="2024-10-31T06:51:30.13" personId="{C20833D7-5DE2-4E82-B429-63A06E6D1EA0}" id="{00EE83E9-0BCF-4F91-86C9-59CC03AAFDFF}">
    <text>Fm Technifutur</text>
  </threadedComment>
  <threadedComment ref="Q201" dT="2024-10-31T06:51:30.13" personId="{C20833D7-5DE2-4E82-B429-63A06E6D1EA0}" id="{7C0EA480-51DD-445A-BF1A-67F6B98A3880}">
    <text>Fm Technifutur</text>
  </threadedComment>
  <threadedComment ref="AC201" dT="2024-12-03T10:38:11.64" personId="{1D4E5FD9-AD70-4D51-9D0D-3307C388B641}" id="{0F0BA178-20E7-484C-820A-C91A3BBE6A31}">
    <text>HRM OK</text>
  </threadedComment>
  <threadedComment ref="AD201" dT="2024-09-25T07:53:10.35" personId="{1D4E5FD9-AD70-4D51-9D0D-3307C388B641}" id="{757C3935-1587-4E40-9022-7D79B33437B0}">
    <text>HRM OK</text>
  </threadedComment>
  <threadedComment ref="Q202" dT="2024-12-11T13:04:22.01" personId="{1D4E5FD9-AD70-4D51-9D0D-3307C388B641}" id="{55E820FA-D72E-490B-B6C2-A20C26A7728B}">
    <text>4,00 R à 12:00</text>
  </threadedComment>
  <threadedComment ref="Y202" dT="2024-12-19T13:07:52.08" personId="{C20833D7-5DE2-4E82-B429-63A06E6D1EA0}" id="{EF907595-9858-4706-BA58-5F8E9BE84666}">
    <text>3.50 Réc</text>
  </threadedComment>
  <threadedComment ref="AD202" dT="2024-09-16T10:46:27.64" personId="{1D4E5FD9-AD70-4D51-9D0D-3307C388B641}" id="{0F0BDC7C-B267-4A49-BE89-10D4D1D8F68F}">
    <text xml:space="preserve">Dispense de service collective octroyée par le MDM à 1200Hr </text>
  </threadedComment>
  <threadedComment ref="AC203" dT="2024-09-18T07:55:41.63" personId="{1D4E5FD9-AD70-4D51-9D0D-3307C388B641}" id="{79AA3B2F-7A35-46B5-8211-A30970FF2E2F}">
    <text>1,5 JC HRM OK</text>
  </threadedComment>
  <threadedComment ref="AD204" dT="2024-09-16T10:46:27.64" personId="{1D4E5FD9-AD70-4D51-9D0D-3307C388B641}" id="{DF0920B3-C007-4AEB-A8F4-DD99199A69A2}">
    <text xml:space="preserve">Dispense de service collective octroyée par le MDM à 1200Hr </text>
  </threadedComment>
  <threadedComment ref="K205" dT="2024-12-05T07:16:41.48" personId="{C20833D7-5DE2-4E82-B429-63A06E6D1EA0}" id="{C5A2FEB3-5181-41B5-A877-6B15CC0E75B6}">
    <text xml:space="preserve">DS Dépt </text>
  </threadedComment>
  <threadedComment ref="X205" dT="2024-12-04T13:24:26.97" personId="{1D4E5FD9-AD70-4D51-9D0D-3307C388B641}" id="{A312C543-D570-404A-AC29-FFDB51B6C54D}">
    <text>30,40 HRM OK</text>
  </threadedComment>
  <threadedComment ref="AC205" dT="2024-12-04T13:24:35.96" personId="{1D4E5FD9-AD70-4D51-9D0D-3307C388B641}" id="{AAC2CCD7-80D3-4B5C-91B2-5FE0AA9E3022}">
    <text>HRM OK</text>
  </threadedComment>
  <threadedComment ref="AD205" dT="2024-12-04T13:24:35.96" personId="{1D4E5FD9-AD70-4D51-9D0D-3307C388B641}" id="{5B8065F4-C5AD-4322-BF6D-10FA34ADEC3C}">
    <text>HRM OK</text>
  </threadedComment>
  <threadedComment ref="AD206" dT="2024-09-16T10:46:27.64" personId="{1D4E5FD9-AD70-4D51-9D0D-3307C388B641}" id="{D2C63C80-77C1-4EEB-98CF-0DABC2153161}">
    <text xml:space="preserve">Dispense de service collective octroyée par le MDM à 1200Hr </text>
  </threadedComment>
  <threadedComment ref="J207" dT="2024-11-25T12:43:31.57" personId="{1D4E5FD9-AD70-4D51-9D0D-3307C388B641}" id="{48068EA4-9E5B-4E92-9436-DC2D11473343}">
    <text>HRM OK</text>
  </threadedComment>
  <threadedComment ref="AC207" dT="2024-09-25T07:58:32.66" personId="{1D4E5FD9-AD70-4D51-9D0D-3307C388B641}" id="{047EAA82-200C-406B-96C4-8838A0475C57}">
    <text>HRM OK</text>
  </threadedComment>
  <threadedComment ref="AD207" dT="2024-09-25T07:58:48.09" personId="{1D4E5FD9-AD70-4D51-9D0D-3307C388B641}" id="{46511F64-B145-4488-BD20-5D50D7FF49C0}">
    <text>HRM OK</text>
  </threadedComment>
  <threadedComment ref="P208" dT="2024-11-25T12:44:11.09" personId="{1D4E5FD9-AD70-4D51-9D0D-3307C388B641}" id="{8BCF5099-6BF0-40CB-9D08-C2F53F0C1B0E}">
    <text>2,00 HRM OK à 14:30</text>
  </threadedComment>
  <threadedComment ref="AD208" dT="2024-09-16T10:46:27.64" personId="{1D4E5FD9-AD70-4D51-9D0D-3307C388B641}" id="{CCDE7175-B2D7-4A42-8A5C-A892C0CBE374}">
    <text xml:space="preserve">Dispense de service collective octroyée par le MDM à 1200Hr </text>
  </threadedComment>
  <threadedComment ref="Y209" dT="2024-12-03T10:43:51.85" personId="{1D4E5FD9-AD70-4D51-9D0D-3307C388B641}" id="{75BE0B87-A3E3-4E8A-A500-D5AF9F3982E1}">
    <text>HRM OK</text>
  </threadedComment>
  <threadedComment ref="AC209" dT="2024-09-25T07:58:32.66" personId="{1D4E5FD9-AD70-4D51-9D0D-3307C388B641}" id="{E50292A5-D6FB-4B17-ABE3-BCA5FF831AF6}">
    <text>HRM OK</text>
  </threadedComment>
  <threadedComment ref="AD209" dT="2024-09-25T07:58:48.09" personId="{1D4E5FD9-AD70-4D51-9D0D-3307C388B641}" id="{863F70C9-DB4E-4C08-9D32-3E87DCAC22A1}">
    <text>HRM OK</text>
  </threadedComment>
  <threadedComment ref="X210" dT="2024-12-18T14:36:02.25" personId="{C20833D7-5DE2-4E82-B429-63A06E6D1EA0}" id="{1F891A6B-6D40-48AB-A623-FF5343954CEE}">
    <text>3.00 Réc</text>
  </threadedComment>
  <threadedComment ref="Z210" dT="2024-12-20T12:59:36.07" personId="{C20833D7-5DE2-4E82-B429-63A06E6D1EA0}" id="{FDA794F0-535C-4AB0-A372-7204D3BE04A7}">
    <text>2.50 Réc</text>
  </threadedComment>
  <threadedComment ref="AD210" dT="2024-09-16T10:46:27.64" personId="{1D4E5FD9-AD70-4D51-9D0D-3307C388B641}" id="{CCA614FC-5537-47C8-85C8-518EECB042FA}">
    <text xml:space="preserve">Dispense de service collective octroyée par le MDM à 1200Hr </text>
  </threadedComment>
  <threadedComment ref="AD212" dT="2024-09-16T10:46:27.64" personId="{1D4E5FD9-AD70-4D51-9D0D-3307C388B641}" id="{6CFAA06F-D5CF-401A-97C3-E2F81066E078}">
    <text xml:space="preserve">Dispense de service collective octroyée par le MDM à 1200Hr </text>
  </threadedComment>
  <threadedComment ref="AD213" dT="2024-09-25T07:58:48.09" personId="{1D4E5FD9-AD70-4D51-9D0D-3307C388B641}" id="{0CD1BCF4-DF4C-4340-9652-41AA57AFB0C9}">
    <text>HRM OK</text>
  </threadedComment>
  <threadedComment ref="AD214" dT="2024-09-16T10:46:27.64" personId="{1D4E5FD9-AD70-4D51-9D0D-3307C388B641}" id="{9AA6D7F9-4414-4B3E-9879-6CACB2FA6928}">
    <text xml:space="preserve">Dispense de service collective octroyée par le MDM à 1200Hr </text>
  </threadedComment>
  <threadedComment ref="I215" dT="2024-12-03T08:40:43.59" personId="{C20833D7-5DE2-4E82-B429-63A06E6D1EA0}" id="{FBD03CB4-1345-40C1-921A-A816F09B9ECB}">
    <text>HRM NOK</text>
  </threadedComment>
  <threadedComment ref="I215" dT="2024-12-03T10:46:11.31" personId="{1D4E5FD9-AD70-4D51-9D0D-3307C388B641}" id="{5EA168FC-327A-4C02-B8C5-8F0805D100B8}" parentId="{FBD03CB4-1345-40C1-921A-A816F09B9ECB}">
    <text>HRM OK</text>
  </threadedComment>
  <threadedComment ref="J215" dT="2024-12-03T10:46:36.10" personId="{1D4E5FD9-AD70-4D51-9D0D-3307C388B641}" id="{69DF12FF-E353-470C-B265-409EBFCB6BEC}">
    <text>HRM OK</text>
  </threadedComment>
  <threadedComment ref="L215" dT="2024-12-03T10:42:27.72" personId="{1D4E5FD9-AD70-4D51-9D0D-3307C388B641}" id="{12EEFF88-9246-49B8-AA35-88F5721E7848}">
    <text>HRM OK</text>
  </threadedComment>
  <threadedComment ref="Q215" dT="2024-12-03T10:46:36.10" personId="{1D4E5FD9-AD70-4D51-9D0D-3307C388B641}" id="{43650B98-9FC1-49E2-9B49-4BA2A9E3FBD7}">
    <text>HRM OK</text>
  </threadedComment>
  <threadedComment ref="R215" dT="2024-12-12T08:10:20.86" personId="{C20833D7-5DE2-4E82-B429-63A06E6D1EA0}" id="{7D8B1AAD-1700-4253-A9BF-29793A11A8F0}">
    <text>Réc à 09:10</text>
  </threadedComment>
  <threadedComment ref="X215" dT="2024-12-03T10:46:36.10" personId="{1D4E5FD9-AD70-4D51-9D0D-3307C388B641}" id="{C03A4412-C7EB-478F-97B3-9A74B72386BC}">
    <text>HRM OK</text>
  </threadedComment>
  <threadedComment ref="AD215" dT="2024-09-25T08:01:57.49" personId="{1D4E5FD9-AD70-4D51-9D0D-3307C388B641}" id="{92F60CD4-DE91-4445-8D80-8A850FF362B0}">
    <text>HRM OK</text>
  </threadedComment>
  <threadedComment ref="Z216" dT="2024-12-20T12:59:36.07" personId="{C20833D7-5DE2-4E82-B429-63A06E6D1EA0}" id="{976FEC82-A47A-492A-994A-DC397F96BB9D}">
    <text>2.50 Réc</text>
  </threadedComment>
  <threadedComment ref="AD216" dT="2024-09-16T10:46:27.64" personId="{1D4E5FD9-AD70-4D51-9D0D-3307C388B641}" id="{6341C681-9E79-43D1-8312-E2422AA0681E}">
    <text xml:space="preserve">Dispense de service collective octroyée par le MDM à 1200Hr </text>
  </threadedComment>
  <threadedComment ref="K217" dT="2024-10-02T09:38:20.29" personId="{1D4E5FD9-AD70-4D51-9D0D-3307C388B641}" id="{90323D97-78F2-4FA3-9C06-A13B19D45437}">
    <text>Fmn "HMI-ARDUINO" à Technifutur</text>
  </threadedComment>
  <threadedComment ref="Q217" dT="2024-10-02T09:38:20.29" personId="{1D4E5FD9-AD70-4D51-9D0D-3307C388B641}" id="{C0F0A9DC-5396-40A9-999F-91D378336E5C}">
    <text>Fmn "HMI-ARDUINO" à Technifutur</text>
  </threadedComment>
  <threadedComment ref="J218" dT="2024-12-04T14:05:07.46" personId="{1D4E5FD9-AD70-4D51-9D0D-3307C388B641}" id="{C13E4ACC-9BCA-456E-973D-F01747E8E85D}">
    <text>2,50 HRM OK à 13:00</text>
  </threadedComment>
  <threadedComment ref="R218" dT="2024-11-21T11:48:18.17" personId="{1D4E5FD9-AD70-4D51-9D0D-3307C388B641}" id="{F0B106B2-B6ED-453E-9A8A-21433CAE09A8}">
    <text>Test théorique C à MEF</text>
  </threadedComment>
  <threadedComment ref="AD218" dT="2024-09-16T10:46:27.64" personId="{1D4E5FD9-AD70-4D51-9D0D-3307C388B641}" id="{732E534D-B17C-4BCD-ABBE-434E35DCA8C6}">
    <text xml:space="preserve">Dispense de service collective octroyée par le MDM à 1200Hr </text>
  </threadedComment>
  <threadedComment ref="I219" dT="2024-12-03T08:39:35.23" personId="{C20833D7-5DE2-4E82-B429-63A06E6D1EA0}" id="{5C8B8792-B046-4963-BE51-C9587542422F}">
    <text>VS HRM OK
DOC OK</text>
  </threadedComment>
  <threadedComment ref="X219" dT="2024-12-17T07:45:03.76" personId="{1D4E5FD9-AD70-4D51-9D0D-3307C388B641}" id="{C65E9B8A-DC30-4A52-BA3F-C84764CDF8D7}">
    <text>REPRISE EN FORCE</text>
  </threadedComment>
  <threadedComment ref="AC219" dT="2024-09-25T07:58:32.66" personId="{1D4E5FD9-AD70-4D51-9D0D-3307C388B641}" id="{5B402B03-AE74-443F-A024-F2B5CFDDF658}">
    <text>HRM OK</text>
  </threadedComment>
  <threadedComment ref="AD219" dT="2024-09-25T07:58:48.09" personId="{1D4E5FD9-AD70-4D51-9D0D-3307C388B641}" id="{1EF75A9D-DEA7-4B40-9964-9B677AA798EB}">
    <text>HRM OK</text>
  </threadedComment>
  <threadedComment ref="AD220" dT="2024-09-16T10:46:27.64" personId="{1D4E5FD9-AD70-4D51-9D0D-3307C388B641}" id="{989BCF0F-DE9C-4860-A127-14954C67B38F}">
    <text xml:space="preserve">Dispense de service collective octroyée par le MDM à 1200Hr </text>
  </threadedComment>
  <threadedComment ref="P222" dT="2024-12-10T12:49:49.85" personId="{C20833D7-5DE2-4E82-B429-63A06E6D1EA0}" id="{A1C86023-BD47-4665-B277-D0C560947993}">
    <text>3.50 Réc à 10:30</text>
  </threadedComment>
  <threadedComment ref="Y222" dT="2024-12-19T13:07:17.98" personId="{C20833D7-5DE2-4E82-B429-63A06E6D1EA0}" id="{D322D3A0-4950-4714-A404-57D72730F8A5}">
    <text>3.00 Réc</text>
  </threadedComment>
  <threadedComment ref="AD222" dT="2024-09-16T10:46:27.64" personId="{1D4E5FD9-AD70-4D51-9D0D-3307C388B641}" id="{EF5B7A67-E068-43A5-AF1E-816DCF36EE5A}">
    <text xml:space="preserve">Dispense de service collective octroyée par le MDM à 1200Hr </text>
  </threadedComment>
  <threadedComment ref="H223" dT="2024-12-02T11:55:28.40" personId="{1D4E5FD9-AD70-4D51-9D0D-3307C388B641}" id="{177F1658-CB94-4172-8E80-B8A5241E9EBA}">
    <text>5 JC HRM OK</text>
  </threadedComment>
  <threadedComment ref="AC223" dT="2024-09-25T07:58:32.66" personId="{1D4E5FD9-AD70-4D51-9D0D-3307C388B641}" id="{C0BB9B65-12AF-4DD8-A938-5741981E2541}">
    <text>HRM OK</text>
  </threadedComment>
  <threadedComment ref="AD223" dT="2024-09-25T07:58:48.09" personId="{1D4E5FD9-AD70-4D51-9D0D-3307C388B641}" id="{175C49DD-C293-467D-9FA8-319318E78FBC}">
    <text>HRM OK</text>
  </threadedComment>
  <threadedComment ref="P224" dT="2024-12-10T07:24:11.05" personId="{C20833D7-5DE2-4E82-B429-63A06E6D1EA0}" id="{F3847DEF-AC7C-474A-B026-2367CF618BFA}">
    <text>4.00 Réc</text>
  </threadedComment>
  <threadedComment ref="AD224" dT="2024-09-16T10:46:27.64" personId="{1D4E5FD9-AD70-4D51-9D0D-3307C388B641}" id="{6125A6A6-9DAD-4641-84AB-880D4F2C61C0}">
    <text xml:space="preserve">Dispense de service collective octroyée par le MDM à 1200Hr </text>
  </threadedComment>
  <threadedComment ref="J225" dT="2024-11-14T09:43:55.52" personId="{1D4E5FD9-AD70-4D51-9D0D-3307C388B641}" id="{D52E2ED8-D614-4EB6-B614-82588DCB0B19}">
    <text>HRM OK</text>
  </threadedComment>
  <threadedComment ref="L225" dT="2024-12-03T10:42:27.72" personId="{1D4E5FD9-AD70-4D51-9D0D-3307C388B641}" id="{4B1602CD-2707-459D-989B-EA6A22A1CC46}">
    <text>HRM OK</text>
  </threadedComment>
  <threadedComment ref="X225" dT="2024-12-18T07:27:40.55" personId="{C20833D7-5DE2-4E82-B429-63A06E6D1EA0}" id="{08858411-54A2-45E4-9548-A032D84C0763}">
    <text>Grève</text>
  </threadedComment>
  <threadedComment ref="Z226" dT="2024-12-20T13:01:49.54" personId="{C20833D7-5DE2-4E82-B429-63A06E6D1EA0}" id="{9102CC69-6028-48EB-9DC9-5CCDB47C9E25}">
    <text xml:space="preserve">1.00 Réc à 14:30 </text>
  </threadedComment>
  <threadedComment ref="AD226" dT="2024-09-16T10:46:27.64" personId="{1D4E5FD9-AD70-4D51-9D0D-3307C388B641}" id="{93426B40-21A6-4FFA-AE9F-8F6495DDBA45}">
    <text xml:space="preserve">Dispense de service collective octroyée par le MDM à 1200Hr </text>
  </threadedComment>
  <threadedComment ref="H228" dT="2024-12-02T11:58:07.20" personId="{1D4E5FD9-AD70-4D51-9D0D-3307C388B641}" id="{D56AC13E-5267-477D-8ED0-E09006F8BBCD}">
    <text>3,50  HRM OK à 13:00</text>
  </threadedComment>
  <threadedComment ref="AD228" dT="2024-09-16T10:46:27.64" personId="{1D4E5FD9-AD70-4D51-9D0D-3307C388B641}" id="{F1C31043-CAEE-4771-B80C-B43659B58A5C}">
    <text xml:space="preserve">Dispense de service collective octroyée par le MDM à 1200Hr </text>
  </threadedComment>
  <threadedComment ref="K229" dT="2024-10-02T09:38:20.29" personId="{1D4E5FD9-AD70-4D51-9D0D-3307C388B641}" id="{C4AB2450-9422-4934-823B-7ED2936E7531}">
    <text>Fmn "HMI-ARDUINO" à Technifutur</text>
  </threadedComment>
  <threadedComment ref="Q229" dT="2024-10-02T09:38:20.29" personId="{1D4E5FD9-AD70-4D51-9D0D-3307C388B641}" id="{3BE60465-2033-4B37-9CE2-9DC9E3986350}">
    <text>Fmn "HMI-ARDUINO" à Technifutur</text>
  </threadedComment>
  <threadedComment ref="Y230" dT="2024-12-19T13:05:00.37" personId="{C20833D7-5DE2-4E82-B429-63A06E6D1EA0}" id="{17BA68F1-A567-4E7A-A6EF-72149676D0D7}">
    <text xml:space="preserve">3.00 Réc </text>
  </threadedComment>
  <threadedComment ref="AD230" dT="2024-09-16T10:46:27.64" personId="{1D4E5FD9-AD70-4D51-9D0D-3307C388B641}" id="{C7DCEA0B-2618-4AD1-BE42-1761B517C547}">
    <text xml:space="preserve">Dispense de service collective octroyée par le MDM à 1200Hr </text>
  </threadedComment>
  <threadedComment ref="K231" dT="2024-10-31T06:51:30.13" personId="{C20833D7-5DE2-4E82-B429-63A06E6D1EA0}" id="{345FEA86-87C7-4ABE-8C7A-F10245C18D5B}">
    <text>Fm Technifutur</text>
  </threadedComment>
  <threadedComment ref="Q231" dT="2024-10-31T06:51:30.13" personId="{C20833D7-5DE2-4E82-B429-63A06E6D1EA0}" id="{00051B87-511B-46D6-A180-92D46A7DF647}">
    <text>Fm Technifutur</text>
  </threadedComment>
  <threadedComment ref="I232" dT="2024-12-03T13:43:27.41" personId="{1D4E5FD9-AD70-4D51-9D0D-3307C388B641}" id="{F628F844-B504-47A7-A04F-D791E66028F2}">
    <text>4,50 HRM OK à 11:00</text>
  </threadedComment>
  <threadedComment ref="V232" dT="2024-12-16T12:19:54.28" personId="{1D4E5FD9-AD70-4D51-9D0D-3307C388B641}" id="{76A78E8B-CBE6-4A47-B740-232F8253991C}">
    <text xml:space="preserve">Test cours sauveteur à ERM </text>
  </threadedComment>
  <threadedComment ref="Z232" dT="2024-12-20T13:02:59.38" personId="{C20833D7-5DE2-4E82-B429-63A06E6D1EA0}" id="{2C840A42-C806-4D03-8DE7-3950C3284B2E}">
    <text xml:space="preserve">2.00 Réc à 13:30 </text>
  </threadedComment>
  <threadedComment ref="AC232" dT="2024-12-23T11:49:42.06" personId="{1D4E5FD9-AD70-4D51-9D0D-3307C388B641}" id="{8CDFD4DB-8AB8-4E31-BB7A-0D880E1EFC5C}">
    <text>3,50 R à 12:00</text>
  </threadedComment>
  <threadedComment ref="AD232" dT="2024-09-16T10:46:27.64" personId="{1D4E5FD9-AD70-4D51-9D0D-3307C388B641}" id="{8140C128-41E2-4CEE-9FA4-6B85BFAC8992}">
    <text xml:space="preserve">Dispense de service collective octroyée par le MDM à 1200Hr </text>
  </threadedComment>
  <threadedComment ref="AC233" dT="2024-08-28T11:20:39.60" personId="{1D4E5FD9-AD70-4D51-9D0D-3307C388B641}" id="{67C64734-9A0A-41DE-AD19-7D4E8243282D}">
    <text>1,50 JC HRM OK</text>
  </threadedComment>
  <threadedComment ref="O234" dT="2024-12-09T13:01:58.82" personId="{1D4E5FD9-AD70-4D51-9D0D-3307C388B641}" id="{F547C680-2626-48D2-80EC-18227CFA327C}">
    <text>3,50 R à 12:30</text>
  </threadedComment>
  <threadedComment ref="S234" dT="2024-12-13T12:21:52.32" personId="{1D4E5FD9-AD70-4D51-9D0D-3307C388B641}" id="{E9A5C16E-1BF8-4F82-8E75-F25D5D6E5C8F}">
    <text>3,50 à 12:30</text>
  </threadedComment>
  <threadedComment ref="AD234" dT="2024-09-16T10:46:27.64" personId="{1D4E5FD9-AD70-4D51-9D0D-3307C388B641}" id="{12FA691A-B8DE-4282-8A5A-57A991A947C9}">
    <text xml:space="preserve">Dispense de service collective octroyée par le MDM à 1200Hr </text>
  </threadedComment>
  <threadedComment ref="I235" dT="2024-11-14T09:43:55.52" personId="{1D4E5FD9-AD70-4D51-9D0D-3307C388B641}" id="{1367AAA6-7C00-486A-B50C-8514ACEDF320}">
    <text>HRM OK</text>
  </threadedComment>
  <threadedComment ref="J235" dT="2024-11-14T09:43:55.52" personId="{1D4E5FD9-AD70-4D51-9D0D-3307C388B641}" id="{65C79D25-B207-4005-95CB-8D373F44B014}">
    <text>HRM OK</text>
  </threadedComment>
  <threadedComment ref="K235" dT="2024-12-05T07:11:04.54" personId="{C20833D7-5DE2-4E82-B429-63A06E6D1EA0}" id="{9EF42D70-709E-41BA-95A1-968C93234859}">
    <text>Vs à 10:00 
DOC ?</text>
  </threadedComment>
  <threadedComment ref="R235" dT="2024-10-25T09:03:34.82" personId="{C20833D7-5DE2-4E82-B429-63A06E6D1EA0}" id="{56E0B968-8D5C-474E-A1B7-C67C8F7DC221}">
    <text>Permis c</text>
  </threadedComment>
  <threadedComment ref="Y235" dT="2024-12-19T13:03:30.90" personId="{C20833D7-5DE2-4E82-B429-63A06E6D1EA0}" id="{48CB5E5F-D9D3-4085-BF59-423701556266}">
    <text>2.08 c à 11:10</text>
  </threadedComment>
  <threadedComment ref="L236" dT="2024-12-09T11:00:28.97" personId="{C20833D7-5DE2-4E82-B429-63A06E6D1EA0}" id="{F5F0117E-75AC-4DF6-8431-F49A23615867}">
    <text xml:space="preserve">2.00 Réc </text>
  </threadedComment>
  <threadedComment ref="S236" dT="2024-12-13T12:27:06.07" personId="{1D4E5FD9-AD70-4D51-9D0D-3307C388B641}" id="{8CEC6A76-58EB-44AE-8EC5-EE23E8F9D609}">
    <text>4,50 R à 11:00</text>
  </threadedComment>
  <threadedComment ref="Y236" dT="2024-12-19T13:02:18.47" personId="{C20833D7-5DE2-4E82-B429-63A06E6D1EA0}" id="{45736C22-83B3-4566-A588-FCE7871686AC}">
    <text xml:space="preserve">1.50 Réc </text>
  </threadedComment>
  <threadedComment ref="AC236" dT="2024-12-24T07:32:03.18" personId="{1D4E5FD9-AD70-4D51-9D0D-3307C388B641}" id="{1560D82A-CDC7-450D-88C6-05E20CB9A585}">
    <text>2,00 R à 14:00</text>
  </threadedComment>
  <threadedComment ref="AD236" dT="2024-09-16T10:46:27.64" personId="{1D4E5FD9-AD70-4D51-9D0D-3307C388B641}" id="{1751B120-1146-469C-82DB-9769F3D33448}">
    <text xml:space="preserve">Dispense de service collective octroyée par le MDM à 1200Hr </text>
  </threadedComment>
  <threadedComment ref="K237" dT="2024-10-02T09:38:20.29" personId="{1D4E5FD9-AD70-4D51-9D0D-3307C388B641}" id="{F84879B0-DCEF-4B30-88BC-4237FD68C889}">
    <text>Fmn "HMI-ARDUINO" à Technifutur</text>
  </threadedComment>
  <threadedComment ref="Q237" dT="2024-10-02T09:38:20.29" personId="{1D4E5FD9-AD70-4D51-9D0D-3307C388B641}" id="{D75632F7-1CDB-444A-B67B-73BBE4A898E1}">
    <text>Fmn "HMI-ARDUINO" à Technifutur</text>
  </threadedComment>
  <threadedComment ref="AD238" dT="2024-09-16T10:46:27.64" personId="{1D4E5FD9-AD70-4D51-9D0D-3307C388B641}" id="{8099BA30-A032-45BD-BB18-970FE7C03938}">
    <text xml:space="preserve">Dispense de service collective octroyée par le MDM à 1200Hr </text>
  </threadedComment>
  <threadedComment ref="L241" dT="2024-12-03T11:11:56.48" personId="{1D4E5FD9-AD70-4D51-9D0D-3307C388B641}" id="{59C3BCB5-F987-4DDD-8888-97849B287FCF}">
    <text>7,60 R HRM OK</text>
  </threadedComment>
  <threadedComment ref="AC241" dT="2024-12-03T11:13:13.35" personId="{1D4E5FD9-AD70-4D51-9D0D-3307C388B641}" id="{F05445E8-9E82-49AF-8F2D-1FDA86B0E9C6}">
    <text>HRM OK</text>
  </threadedComment>
  <threadedComment ref="AD241" dT="2024-12-03T11:13:13.35" personId="{1D4E5FD9-AD70-4D51-9D0D-3307C388B641}" id="{37616A12-72C5-46AE-BE08-2A106199B228}">
    <text>HRM OK</text>
  </threadedComment>
  <threadedComment ref="Z242" dT="2024-12-20T13:03:53.74" personId="{C20833D7-5DE2-4E82-B429-63A06E6D1EA0}" id="{AE867E56-A7AA-4B51-A8E9-A894A8ABD300}">
    <text>2.50 Réc</text>
  </threadedComment>
  <threadedComment ref="AD242" dT="2024-09-16T10:46:27.64" personId="{1D4E5FD9-AD70-4D51-9D0D-3307C388B641}" id="{833FC75B-506B-4653-A950-D5868D31D993}">
    <text xml:space="preserve">Dispense de service collective octroyée par le MDM à 1200Hr </text>
  </threadedComment>
  <threadedComment ref="H243" dT="2024-12-02T07:31:18.41" personId="{C20833D7-5DE2-4E82-B429-63A06E6D1EA0}" id="{09544697-9F51-4796-916A-B364FFB5313D}">
    <text>1.00 Réc HRM OK</text>
  </threadedComment>
  <threadedComment ref="I243" dT="2024-12-02T07:31:18.41" personId="{C20833D7-5DE2-4E82-B429-63A06E6D1EA0}" id="{3E6BC567-6ECC-4D73-8924-537A79C762C5}">
    <text>1.00 Réc HRM OK</text>
  </threadedComment>
  <threadedComment ref="J243" dT="2024-12-04T08:24:13.80" personId="{C20833D7-5DE2-4E82-B429-63A06E6D1EA0}" id="{CC24A09D-8CEE-4B85-AABD-82E40413147A}">
    <text xml:space="preserve">1.50 Réc à 08:00 </text>
  </threadedComment>
  <threadedComment ref="O243" dT="2024-12-09T12:55:36.81" personId="{1D4E5FD9-AD70-4D51-9D0D-3307C388B641}" id="{E4327480-F12E-41FB-A795-584D258FAE88}">
    <text>1,00 R à 08:00</text>
  </threadedComment>
  <threadedComment ref="P243" dT="2024-12-09T12:55:57.59" personId="{1D4E5FD9-AD70-4D51-9D0D-3307C388B641}" id="{BD1BA515-0F4C-490A-9B37-C45B54BFDF7E}">
    <text>1,00 R à 08:00</text>
  </threadedComment>
  <threadedComment ref="Q243" dT="2024-12-11T09:03:37.48" personId="{C20833D7-5DE2-4E82-B429-63A06E6D1EA0}" id="{17632D37-5CC6-4147-88FC-D47920C6B7F9}">
    <text>1.50 Réc à 08:00</text>
  </threadedComment>
  <threadedComment ref="W243" dT="2024-12-16T12:54:55.73" personId="{1D4E5FD9-AD70-4D51-9D0D-3307C388B641}" id="{24934880-1D9B-46C9-A4CC-6BF47255218B}">
    <text>Attend avec l'accord du Colonel et Cdt  !  Avec Dylan</text>
  </threadedComment>
  <threadedComment ref="Y243" dT="2024-12-12T09:49:06.59" personId="{C20833D7-5DE2-4E82-B429-63A06E6D1EA0}" id="{651E7FC8-AEE7-4819-93F0-C14B0E3AC933}">
    <text>Secouriste Zone 1</text>
  </threadedComment>
  <threadedComment ref="J244" dT="2024-12-04T12:27:07.66" personId="{1D4E5FD9-AD70-4D51-9D0D-3307C388B641}" id="{B2D3F440-FF75-4627-8E77-8FF82A0C09D5}">
    <text>Mission à Schaffen</text>
  </threadedComment>
  <threadedComment ref="L244" dT="2024-12-09T10:08:08.06" personId="{C20833D7-5DE2-4E82-B429-63A06E6D1EA0}" id="{129F8D36-B00E-4DCC-85AC-9A4334728E28}">
    <text>1.75 Réc à 14:45</text>
  </threadedComment>
  <threadedComment ref="O244" dT="2024-12-09T12:55:46.96" personId="{1D4E5FD9-AD70-4D51-9D0D-3307C388B641}" id="{60C5815A-A144-468F-A284-84F8B71565D4}">
    <text>1,00 R à 15:30</text>
  </threadedComment>
  <threadedComment ref="Q244" dT="2024-12-11T12:15:16.05" personId="{1D4E5FD9-AD70-4D51-9D0D-3307C388B641}" id="{892711AC-CC73-4ED1-A7DB-1B5F5619983B}">
    <text>2,00 R à 14:30</text>
  </threadedComment>
  <threadedComment ref="AD244" dT="2024-09-16T10:46:27.64" personId="{1D4E5FD9-AD70-4D51-9D0D-3307C388B641}" id="{DA340E5E-1792-46D1-8F3D-67F9D8599865}">
    <text xml:space="preserve">Dispense de service collective octroyée par le MDM à 1200Hr </text>
  </threadedComment>
  <threadedComment ref="K245" dT="2024-12-05T12:36:22.62" personId="{1D4E5FD9-AD70-4D51-9D0D-3307C388B641}" id="{63EFC047-E655-440C-BC72-C6BF7013543A}">
    <text>VS à 10:45-11:45 HRM OK</text>
  </threadedComment>
  <threadedComment ref="H246" dT="2024-12-02T06:14:20.92" personId="{C20833D7-5DE2-4E82-B429-63A06E6D1EA0}" id="{F126373B-541A-4F91-B6FF-CCFF49916265}">
    <text>0.50 Réc à15:00 HRM OK</text>
  </threadedComment>
  <threadedComment ref="I246" dT="2024-12-03T06:09:56.06" personId="{C20833D7-5DE2-4E82-B429-63A06E6D1EA0}" id="{388BCB84-DD5E-4687-A183-235790BDA617}">
    <text>0.50 Réc à 15:00 HRM OK</text>
  </threadedComment>
  <threadedComment ref="J246" dT="2024-12-04T06:08:23.31" personId="{C20833D7-5DE2-4E82-B429-63A06E6D1EA0}" id="{FABBAF30-C48A-4912-906F-5F5BEE57C625}">
    <text xml:space="preserve">0.50 Réc à 15:00 </text>
  </threadedComment>
  <threadedComment ref="K246" dT="2024-12-05T06:12:06.46" personId="{C20833D7-5DE2-4E82-B429-63A06E6D1EA0}" id="{3CA6ADD9-59A8-424F-8256-B94FD2C20A70}">
    <text xml:space="preserve">0.50 Réc à 15:00 </text>
  </threadedComment>
  <threadedComment ref="L246" dT="2024-12-06T07:20:15.17" personId="{C20833D7-5DE2-4E82-B429-63A06E6D1EA0}" id="{0A14693B-3BCE-438C-93C0-664580B0143C}">
    <text xml:space="preserve">1/2 JC </text>
  </threadedComment>
  <threadedComment ref="O246" dT="2024-12-09T06:17:17.92" personId="{C20833D7-5DE2-4E82-B429-63A06E6D1EA0}" id="{ABFD23BA-08CF-4AF7-B1CD-98250100F71A}">
    <text xml:space="preserve">0.50 Réc à 15:00 </text>
  </threadedComment>
  <threadedComment ref="P246" dT="2024-12-10T06:26:14.07" personId="{C20833D7-5DE2-4E82-B429-63A06E6D1EA0}" id="{43967489-1D21-4D7F-8C1D-998673E0B5A2}">
    <text>1.00 Réc</text>
  </threadedComment>
  <threadedComment ref="Q246" dT="2024-12-11T06:14:11.41" personId="{10C2401D-4F5C-4560-97AE-646AD168AA93}" id="{724BF3D0-BB75-486E-A021-0B923C29F2C6}">
    <text>0.50 Rec à 15h00</text>
  </threadedComment>
  <threadedComment ref="R246" dT="2024-12-12T06:10:15.21" personId="{C20833D7-5DE2-4E82-B429-63A06E6D1EA0}" id="{FCEA9763-5596-4BBD-9F45-5C96C3AA9C40}">
    <text>0.50 Réc</text>
  </threadedComment>
  <threadedComment ref="V246" dT="2024-12-16T07:13:12.04" personId="{1D4E5FD9-AD70-4D51-9D0D-3307C388B641}" id="{63B8646F-489D-456A-806A-5DB50D11B7B1}">
    <text>0,50 R à 15:00</text>
  </threadedComment>
  <threadedComment ref="X246" dT="2024-12-18T07:10:06.40" personId="{C20833D7-5DE2-4E82-B429-63A06E6D1EA0}" id="{536630F8-3C89-4534-80AA-84D467BBA452}">
    <text>0.50 Réc</text>
  </threadedComment>
  <threadedComment ref="Y246" dT="2024-12-19T06:18:20.09" personId="{C20833D7-5DE2-4E82-B429-63A06E6D1EA0}" id="{5E005BA2-444C-4D02-8E90-B4BEC43F1BB0}">
    <text>1.00 Réc</text>
  </threadedComment>
  <threadedComment ref="Z246" dT="2024-12-20T06:50:20.77" personId="{C20833D7-5DE2-4E82-B429-63A06E6D1EA0}" id="{000BDCA7-7F35-489F-A7E6-CF6CAEDA3569}">
    <text xml:space="preserve">1/2 JC </text>
  </threadedComment>
  <threadedComment ref="AC246" dT="2024-12-23T07:58:33.97" personId="{1D4E5FD9-AD70-4D51-9D0D-3307C388B641}" id="{83247009-65DC-4595-9CD0-044BA57EF1B4}">
    <text>0,50 R à 15:00</text>
  </threadedComment>
  <threadedComment ref="AD246" dT="2024-09-16T10:46:27.64" personId="{1D4E5FD9-AD70-4D51-9D0D-3307C388B641}" id="{AD35B223-61C5-4C54-8C9F-ECB1418476FD}">
    <text xml:space="preserve">Dispense de service collective octroyée par le MDM à 1200Hr 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microsoft.com/office/2017/10/relationships/threadedComment" Target="../threadedComments/threadedComment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microsoft.com/office/2017/10/relationships/threadedComment" Target="../threadedComments/threadedComment2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microsoft.com/office/2017/10/relationships/threadedComment" Target="../threadedComments/threadedComment4.xml"/><Relationship Id="rId4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microsoft.com/office/2017/10/relationships/threadedComment" Target="../threadedComments/threadedComment5.xml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microsoft.com/office/2017/10/relationships/threadedComment" Target="../threadedComments/threadedComment6.xml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microsoft.com/office/2017/10/relationships/threadedComment" Target="../threadedComments/threadedComment7.xml"/><Relationship Id="rId5" Type="http://schemas.openxmlformats.org/officeDocument/2006/relationships/comments" Target="../comments1.xml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6" Type="http://schemas.microsoft.com/office/2017/10/relationships/threadedComment" Target="../threadedComments/threadedComment8.xml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6" Type="http://schemas.microsoft.com/office/2017/10/relationships/threadedComment" Target="../threadedComments/threadedComment9.xml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6" Type="http://schemas.microsoft.com/office/2017/10/relationships/threadedComment" Target="../threadedComments/threadedComment10.xml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6" Type="http://schemas.microsoft.com/office/2017/10/relationships/threadedComment" Target="../threadedComments/threadedComment11.xml"/><Relationship Id="rId4" Type="http://schemas.openxmlformats.org/officeDocument/2006/relationships/ctrlProp" Target="../ctrlProps/ctrlProp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6" Type="http://schemas.microsoft.com/office/2017/10/relationships/threadedComment" Target="../threadedComments/threadedComment12.xml"/><Relationship Id="rId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W128"/>
  <sheetViews>
    <sheetView tabSelected="1" topLeftCell="A91" zoomScaleNormal="100" workbookViewId="0">
      <selection activeCell="A95" sqref="A95"/>
    </sheetView>
  </sheetViews>
  <sheetFormatPr baseColWidth="10" defaultColWidth="9.140625" defaultRowHeight="15.75" x14ac:dyDescent="0.25"/>
  <cols>
    <col min="1" max="1" width="13.7109375" style="231" customWidth="1"/>
    <col min="2" max="2" width="25.7109375" style="231" customWidth="1"/>
    <col min="3" max="3" width="15.7109375" style="220" customWidth="1"/>
    <col min="4" max="4" width="15.5703125" style="74" customWidth="1"/>
    <col min="5" max="32" width="5.7109375" style="74" customWidth="1"/>
    <col min="33" max="33" width="9.42578125" style="75" bestFit="1" customWidth="1"/>
    <col min="34" max="35" width="4.7109375" style="76" customWidth="1"/>
    <col min="36" max="37" width="4.7109375" style="77" customWidth="1"/>
    <col min="38" max="39" width="4.7109375" style="78" customWidth="1"/>
    <col min="40" max="40" width="4" style="76" customWidth="1"/>
    <col min="41" max="43" width="4.7109375" style="76" customWidth="1"/>
    <col min="44" max="45" width="4.7109375" style="77" customWidth="1"/>
    <col min="46" max="48" width="4.7109375" style="78" customWidth="1"/>
    <col min="49" max="58" width="4.7109375" style="76" customWidth="1"/>
    <col min="59" max="59" width="4.7109375" style="82" customWidth="1"/>
    <col min="60" max="60" width="4.7109375" style="221" customWidth="1"/>
    <col min="61" max="62" width="4.7109375" style="76" customWidth="1"/>
    <col min="63" max="70" width="4.7109375" style="77" customWidth="1"/>
    <col min="71" max="74" width="4.7109375" style="78" customWidth="1"/>
    <col min="75" max="75" width="7.42578125" style="84" customWidth="1"/>
    <col min="76" max="16384" width="9.140625" style="72"/>
  </cols>
  <sheetData>
    <row r="1" spans="1:11" x14ac:dyDescent="0.25">
      <c r="A1" s="70"/>
      <c r="B1" s="70"/>
      <c r="C1" s="220" t="s">
        <v>60</v>
      </c>
    </row>
    <row r="2" spans="1:11" x14ac:dyDescent="0.25">
      <c r="A2" s="222" t="s">
        <v>178</v>
      </c>
      <c r="B2" s="222" t="s">
        <v>61</v>
      </c>
      <c r="C2" s="223" t="s">
        <v>62</v>
      </c>
    </row>
    <row r="3" spans="1:11" x14ac:dyDescent="0.25">
      <c r="A3" s="1127" t="s">
        <v>347</v>
      </c>
      <c r="B3" s="224" t="s">
        <v>190</v>
      </c>
      <c r="C3" s="261" t="s">
        <v>94</v>
      </c>
    </row>
    <row r="4" spans="1:11" x14ac:dyDescent="0.25">
      <c r="A4" s="264" t="s">
        <v>314</v>
      </c>
      <c r="B4" s="262" t="s">
        <v>191</v>
      </c>
      <c r="C4" s="263" t="s">
        <v>95</v>
      </c>
    </row>
    <row r="5" spans="1:11" x14ac:dyDescent="0.25">
      <c r="A5" s="264" t="s">
        <v>417</v>
      </c>
      <c r="B5" s="262" t="s">
        <v>192</v>
      </c>
      <c r="C5" s="263" t="s">
        <v>175</v>
      </c>
    </row>
    <row r="6" spans="1:11" x14ac:dyDescent="0.25">
      <c r="A6" s="264" t="s">
        <v>334</v>
      </c>
      <c r="B6" s="262" t="s">
        <v>193</v>
      </c>
      <c r="C6" s="263" t="s">
        <v>98</v>
      </c>
    </row>
    <row r="7" spans="1:11" x14ac:dyDescent="0.25">
      <c r="A7" s="225" t="s">
        <v>374</v>
      </c>
      <c r="B7" s="226" t="s">
        <v>194</v>
      </c>
      <c r="C7" s="227">
        <v>48700</v>
      </c>
      <c r="K7" s="228"/>
    </row>
    <row r="8" spans="1:11" x14ac:dyDescent="0.25">
      <c r="A8" s="1126" t="s">
        <v>420</v>
      </c>
      <c r="B8" s="226" t="s">
        <v>301</v>
      </c>
      <c r="C8" s="227">
        <v>44835</v>
      </c>
    </row>
    <row r="9" spans="1:11" x14ac:dyDescent="0.25">
      <c r="A9" s="1126" t="s">
        <v>387</v>
      </c>
      <c r="B9" s="226" t="s">
        <v>195</v>
      </c>
      <c r="C9" s="227">
        <v>51653</v>
      </c>
    </row>
    <row r="10" spans="1:11" x14ac:dyDescent="0.25">
      <c r="A10" s="1126" t="s">
        <v>315</v>
      </c>
      <c r="B10" s="226" t="s">
        <v>197</v>
      </c>
      <c r="C10" s="227">
        <v>45689</v>
      </c>
    </row>
    <row r="11" spans="1:11" x14ac:dyDescent="0.25">
      <c r="A11" s="1126" t="s">
        <v>418</v>
      </c>
      <c r="B11" s="226" t="s">
        <v>198</v>
      </c>
      <c r="C11" s="227"/>
    </row>
    <row r="12" spans="1:11" x14ac:dyDescent="0.25">
      <c r="A12" s="1126" t="s">
        <v>340</v>
      </c>
      <c r="B12" s="226" t="s">
        <v>199</v>
      </c>
      <c r="C12" s="227">
        <v>48274</v>
      </c>
    </row>
    <row r="13" spans="1:11" x14ac:dyDescent="0.25">
      <c r="A13" s="1126" t="s">
        <v>419</v>
      </c>
      <c r="B13" s="226" t="s">
        <v>200</v>
      </c>
      <c r="C13" s="227">
        <v>45566</v>
      </c>
    </row>
    <row r="14" spans="1:11" x14ac:dyDescent="0.25">
      <c r="A14" s="1126" t="s">
        <v>360</v>
      </c>
      <c r="B14" s="226" t="s">
        <v>201</v>
      </c>
      <c r="C14" s="227">
        <v>59907</v>
      </c>
    </row>
    <row r="15" spans="1:11" x14ac:dyDescent="0.25">
      <c r="A15" s="1126" t="s">
        <v>348</v>
      </c>
      <c r="B15" s="226" t="s">
        <v>202</v>
      </c>
      <c r="C15" s="227">
        <v>57254</v>
      </c>
    </row>
    <row r="16" spans="1:11" x14ac:dyDescent="0.25">
      <c r="A16" s="1126" t="s">
        <v>371</v>
      </c>
      <c r="B16" s="226" t="s">
        <v>202</v>
      </c>
      <c r="C16" s="227">
        <v>48030</v>
      </c>
    </row>
    <row r="17" spans="1:3" x14ac:dyDescent="0.25">
      <c r="A17" s="1126" t="s">
        <v>335</v>
      </c>
      <c r="B17" s="226" t="s">
        <v>203</v>
      </c>
      <c r="C17" s="227">
        <v>44774</v>
      </c>
    </row>
    <row r="18" spans="1:3" x14ac:dyDescent="0.25">
      <c r="A18" s="1126" t="s">
        <v>388</v>
      </c>
      <c r="B18" s="226" t="s">
        <v>204</v>
      </c>
      <c r="C18" s="227">
        <v>45717</v>
      </c>
    </row>
    <row r="19" spans="1:3" x14ac:dyDescent="0.25">
      <c r="A19" s="1126" t="s">
        <v>389</v>
      </c>
      <c r="B19" s="226" t="s">
        <v>205</v>
      </c>
      <c r="C19" s="227">
        <v>50952</v>
      </c>
    </row>
    <row r="20" spans="1:3" x14ac:dyDescent="0.25">
      <c r="A20" s="1126" t="s">
        <v>384</v>
      </c>
      <c r="B20" s="226" t="s">
        <v>206</v>
      </c>
      <c r="C20" s="227">
        <v>56258</v>
      </c>
    </row>
    <row r="21" spans="1:3" x14ac:dyDescent="0.25">
      <c r="A21" s="1126" t="s">
        <v>385</v>
      </c>
      <c r="B21" s="226" t="s">
        <v>207</v>
      </c>
      <c r="C21" s="227">
        <v>46753</v>
      </c>
    </row>
    <row r="22" spans="1:3" x14ac:dyDescent="0.25">
      <c r="A22" s="1126" t="s">
        <v>416</v>
      </c>
      <c r="B22" s="226" t="s">
        <v>208</v>
      </c>
      <c r="C22" s="227">
        <v>55335</v>
      </c>
    </row>
    <row r="23" spans="1:3" x14ac:dyDescent="0.25">
      <c r="A23" s="1126" t="s">
        <v>341</v>
      </c>
      <c r="B23" s="226" t="s">
        <v>209</v>
      </c>
      <c r="C23" s="227">
        <v>50161</v>
      </c>
    </row>
    <row r="24" spans="1:3" x14ac:dyDescent="0.25">
      <c r="A24" s="1126" t="s">
        <v>390</v>
      </c>
      <c r="B24" s="226" t="s">
        <v>210</v>
      </c>
      <c r="C24" s="227">
        <v>46023</v>
      </c>
    </row>
    <row r="25" spans="1:3" x14ac:dyDescent="0.25">
      <c r="A25" s="1126" t="s">
        <v>349</v>
      </c>
      <c r="B25" s="226" t="s">
        <v>211</v>
      </c>
      <c r="C25" s="227">
        <v>56919</v>
      </c>
    </row>
    <row r="26" spans="1:3" x14ac:dyDescent="0.25">
      <c r="A26" s="1126" t="s">
        <v>336</v>
      </c>
      <c r="B26" s="226" t="s">
        <v>212</v>
      </c>
      <c r="C26" s="227">
        <v>46296</v>
      </c>
    </row>
    <row r="27" spans="1:3" x14ac:dyDescent="0.25">
      <c r="A27" s="1126" t="s">
        <v>372</v>
      </c>
      <c r="B27" s="226" t="s">
        <v>213</v>
      </c>
      <c r="C27" s="227">
        <v>44561</v>
      </c>
    </row>
    <row r="28" spans="1:3" x14ac:dyDescent="0.25">
      <c r="A28" s="1126" t="s">
        <v>342</v>
      </c>
      <c r="B28" s="226" t="s">
        <v>214</v>
      </c>
      <c r="C28" s="227">
        <v>56340</v>
      </c>
    </row>
    <row r="29" spans="1:3" x14ac:dyDescent="0.25">
      <c r="A29" s="1126" t="s">
        <v>361</v>
      </c>
      <c r="B29" s="226" t="s">
        <v>215</v>
      </c>
      <c r="C29" s="227">
        <v>47484</v>
      </c>
    </row>
    <row r="30" spans="1:3" x14ac:dyDescent="0.25">
      <c r="A30" s="1126" t="s">
        <v>391</v>
      </c>
      <c r="B30" s="226" t="s">
        <v>216</v>
      </c>
      <c r="C30" s="227">
        <v>46296</v>
      </c>
    </row>
    <row r="31" spans="1:3" x14ac:dyDescent="0.25">
      <c r="A31" s="1126" t="s">
        <v>366</v>
      </c>
      <c r="B31" s="226" t="s">
        <v>217</v>
      </c>
      <c r="C31" s="227">
        <v>45658</v>
      </c>
    </row>
    <row r="32" spans="1:3" x14ac:dyDescent="0.25">
      <c r="A32" s="1126" t="s">
        <v>392</v>
      </c>
      <c r="B32" s="226" t="s">
        <v>218</v>
      </c>
      <c r="C32" s="227">
        <v>51987</v>
      </c>
    </row>
    <row r="33" spans="1:3" x14ac:dyDescent="0.25">
      <c r="A33" s="1126" t="s">
        <v>310</v>
      </c>
      <c r="B33" s="226" t="s">
        <v>220</v>
      </c>
      <c r="C33" s="227">
        <v>51105</v>
      </c>
    </row>
    <row r="34" spans="1:3" x14ac:dyDescent="0.25">
      <c r="A34" s="1126" t="s">
        <v>351</v>
      </c>
      <c r="B34" s="226" t="s">
        <v>221</v>
      </c>
      <c r="C34" s="227">
        <v>46478</v>
      </c>
    </row>
    <row r="35" spans="1:3" x14ac:dyDescent="0.25">
      <c r="A35" s="1126" t="s">
        <v>350</v>
      </c>
      <c r="B35" s="226" t="s">
        <v>302</v>
      </c>
      <c r="C35" s="227">
        <v>51318</v>
      </c>
    </row>
    <row r="36" spans="1:3" x14ac:dyDescent="0.25">
      <c r="A36" s="1126" t="s">
        <v>393</v>
      </c>
      <c r="B36" s="226" t="s">
        <v>222</v>
      </c>
      <c r="C36" s="227">
        <v>53236</v>
      </c>
    </row>
    <row r="37" spans="1:3" x14ac:dyDescent="0.25">
      <c r="A37" s="1126" t="s">
        <v>415</v>
      </c>
      <c r="B37" s="226" t="s">
        <v>303</v>
      </c>
      <c r="C37" s="227"/>
    </row>
    <row r="38" spans="1:3" x14ac:dyDescent="0.25">
      <c r="A38" s="1126" t="s">
        <v>316</v>
      </c>
      <c r="B38" s="226" t="s">
        <v>224</v>
      </c>
      <c r="C38" s="227">
        <v>45474</v>
      </c>
    </row>
    <row r="39" spans="1:3" x14ac:dyDescent="0.25">
      <c r="A39" s="1126" t="s">
        <v>394</v>
      </c>
      <c r="B39" s="226" t="s">
        <v>225</v>
      </c>
      <c r="C39" s="227">
        <v>45474</v>
      </c>
    </row>
    <row r="40" spans="1:3" x14ac:dyDescent="0.25">
      <c r="A40" s="1126" t="s">
        <v>375</v>
      </c>
      <c r="B40" s="226" t="s">
        <v>226</v>
      </c>
      <c r="C40" s="227">
        <v>46844</v>
      </c>
    </row>
    <row r="41" spans="1:3" x14ac:dyDescent="0.25">
      <c r="A41" s="1126" t="s">
        <v>317</v>
      </c>
      <c r="B41" s="226" t="s">
        <v>227</v>
      </c>
      <c r="C41" s="227">
        <v>46844</v>
      </c>
    </row>
    <row r="42" spans="1:3" x14ac:dyDescent="0.25">
      <c r="A42" s="1126" t="s">
        <v>376</v>
      </c>
      <c r="B42" s="226" t="s">
        <v>228</v>
      </c>
      <c r="C42" s="227">
        <v>45748</v>
      </c>
    </row>
    <row r="43" spans="1:3" x14ac:dyDescent="0.25">
      <c r="A43" s="1126" t="s">
        <v>421</v>
      </c>
      <c r="B43" s="226" t="s">
        <v>304</v>
      </c>
      <c r="C43" s="227">
        <v>45566</v>
      </c>
    </row>
    <row r="44" spans="1:3" x14ac:dyDescent="0.25">
      <c r="A44" s="1126" t="s">
        <v>377</v>
      </c>
      <c r="B44" s="226" t="s">
        <v>229</v>
      </c>
      <c r="C44" s="227">
        <v>53696</v>
      </c>
    </row>
    <row r="45" spans="1:3" x14ac:dyDescent="0.25">
      <c r="A45" s="1126" t="s">
        <v>395</v>
      </c>
      <c r="B45" s="226" t="s">
        <v>230</v>
      </c>
      <c r="C45" s="227">
        <v>45078</v>
      </c>
    </row>
    <row r="46" spans="1:3" x14ac:dyDescent="0.25">
      <c r="A46" s="1126" t="s">
        <v>318</v>
      </c>
      <c r="B46" s="226" t="s">
        <v>231</v>
      </c>
      <c r="C46" s="227">
        <v>47515</v>
      </c>
    </row>
    <row r="47" spans="1:3" x14ac:dyDescent="0.25">
      <c r="A47" s="1126" t="s">
        <v>386</v>
      </c>
      <c r="B47" s="226" t="s">
        <v>232</v>
      </c>
      <c r="C47" s="227">
        <v>48945</v>
      </c>
    </row>
    <row r="48" spans="1:3" x14ac:dyDescent="0.25">
      <c r="A48" s="1126" t="s">
        <v>343</v>
      </c>
      <c r="B48" s="226" t="s">
        <v>233</v>
      </c>
      <c r="C48" s="227">
        <v>45992</v>
      </c>
    </row>
    <row r="49" spans="1:3" x14ac:dyDescent="0.25">
      <c r="A49" s="1126" t="s">
        <v>367</v>
      </c>
      <c r="B49" s="226" t="s">
        <v>234</v>
      </c>
      <c r="C49" s="227"/>
    </row>
    <row r="50" spans="1:3" x14ac:dyDescent="0.25">
      <c r="A50" s="1126" t="s">
        <v>368</v>
      </c>
      <c r="B50" s="226" t="s">
        <v>235</v>
      </c>
      <c r="C50" s="227">
        <v>46935</v>
      </c>
    </row>
    <row r="51" spans="1:3" x14ac:dyDescent="0.25">
      <c r="A51" s="1126" t="s">
        <v>352</v>
      </c>
      <c r="B51" s="226" t="s">
        <v>236</v>
      </c>
      <c r="C51" s="227">
        <v>45474</v>
      </c>
    </row>
    <row r="52" spans="1:3" x14ac:dyDescent="0.25">
      <c r="A52" s="1126" t="s">
        <v>396</v>
      </c>
      <c r="B52" s="226" t="s">
        <v>237</v>
      </c>
      <c r="C52" s="227">
        <v>60906</v>
      </c>
    </row>
    <row r="53" spans="1:3" x14ac:dyDescent="0.25">
      <c r="A53" s="1126" t="s">
        <v>319</v>
      </c>
      <c r="B53" s="226" t="s">
        <v>305</v>
      </c>
      <c r="C53" s="227">
        <v>50314</v>
      </c>
    </row>
    <row r="54" spans="1:3" x14ac:dyDescent="0.25">
      <c r="A54" s="1126" t="s">
        <v>422</v>
      </c>
      <c r="B54" s="226" t="s">
        <v>306</v>
      </c>
      <c r="C54" s="227">
        <v>47392</v>
      </c>
    </row>
    <row r="55" spans="1:3" x14ac:dyDescent="0.25">
      <c r="A55" s="1126" t="s">
        <v>353</v>
      </c>
      <c r="B55" s="226" t="s">
        <v>238</v>
      </c>
      <c r="C55" s="227">
        <v>53571</v>
      </c>
    </row>
    <row r="56" spans="1:3" x14ac:dyDescent="0.25">
      <c r="A56" s="1126" t="s">
        <v>354</v>
      </c>
      <c r="B56" s="226" t="s">
        <v>239</v>
      </c>
      <c r="C56" s="227">
        <v>49310</v>
      </c>
    </row>
    <row r="57" spans="1:3" x14ac:dyDescent="0.25">
      <c r="A57" s="1126" t="s">
        <v>312</v>
      </c>
      <c r="B57" s="226" t="s">
        <v>240</v>
      </c>
      <c r="C57" s="227">
        <v>52607</v>
      </c>
    </row>
    <row r="58" spans="1:3" x14ac:dyDescent="0.25">
      <c r="A58" s="1126" t="s">
        <v>320</v>
      </c>
      <c r="B58" s="226" t="s">
        <v>242</v>
      </c>
      <c r="C58" s="227">
        <v>47125</v>
      </c>
    </row>
    <row r="59" spans="1:3" x14ac:dyDescent="0.25">
      <c r="A59" s="1126" t="s">
        <v>397</v>
      </c>
      <c r="B59" s="226" t="s">
        <v>243</v>
      </c>
      <c r="C59" s="227">
        <v>45839</v>
      </c>
    </row>
    <row r="60" spans="1:3" x14ac:dyDescent="0.25">
      <c r="A60" s="1126" t="s">
        <v>321</v>
      </c>
      <c r="B60" s="226" t="s">
        <v>244</v>
      </c>
      <c r="C60" s="227">
        <v>46569</v>
      </c>
    </row>
    <row r="61" spans="1:3" x14ac:dyDescent="0.25">
      <c r="A61" s="1126" t="s">
        <v>344</v>
      </c>
      <c r="B61" s="226" t="s">
        <v>245</v>
      </c>
      <c r="C61" s="227">
        <v>50222</v>
      </c>
    </row>
    <row r="62" spans="1:3" x14ac:dyDescent="0.25">
      <c r="A62" s="1126" t="s">
        <v>355</v>
      </c>
      <c r="B62" s="226" t="s">
        <v>246</v>
      </c>
      <c r="C62" s="227">
        <v>48823</v>
      </c>
    </row>
    <row r="63" spans="1:3" x14ac:dyDescent="0.25">
      <c r="A63" s="1126" t="s">
        <v>378</v>
      </c>
      <c r="B63" s="226" t="s">
        <v>247</v>
      </c>
      <c r="C63" s="227">
        <v>46174</v>
      </c>
    </row>
    <row r="64" spans="1:3" x14ac:dyDescent="0.25">
      <c r="A64" s="1126" t="s">
        <v>322</v>
      </c>
      <c r="B64" s="226" t="s">
        <v>248</v>
      </c>
      <c r="C64" s="227">
        <v>45383</v>
      </c>
    </row>
    <row r="65" spans="1:3" x14ac:dyDescent="0.25">
      <c r="A65" s="1126" t="s">
        <v>398</v>
      </c>
      <c r="B65" s="226" t="s">
        <v>249</v>
      </c>
      <c r="C65" s="227">
        <v>48396</v>
      </c>
    </row>
    <row r="66" spans="1:3" x14ac:dyDescent="0.25">
      <c r="A66" s="1126" t="s">
        <v>323</v>
      </c>
      <c r="B66" s="226" t="s">
        <v>250</v>
      </c>
      <c r="C66" s="227">
        <v>45566</v>
      </c>
    </row>
    <row r="67" spans="1:3" x14ac:dyDescent="0.25">
      <c r="A67" s="1126" t="s">
        <v>362</v>
      </c>
      <c r="B67" s="226" t="s">
        <v>251</v>
      </c>
      <c r="C67" s="227">
        <v>50222</v>
      </c>
    </row>
    <row r="68" spans="1:3" x14ac:dyDescent="0.25">
      <c r="A68" s="1126" t="s">
        <v>324</v>
      </c>
      <c r="B68" s="226" t="s">
        <v>252</v>
      </c>
      <c r="C68" s="227"/>
    </row>
    <row r="69" spans="1:3" x14ac:dyDescent="0.25">
      <c r="A69" s="1126" t="s">
        <v>325</v>
      </c>
      <c r="B69" s="226" t="s">
        <v>253</v>
      </c>
      <c r="C69" s="227">
        <v>46478</v>
      </c>
    </row>
    <row r="70" spans="1:3" x14ac:dyDescent="0.25">
      <c r="A70" s="1126" t="s">
        <v>356</v>
      </c>
      <c r="B70" s="226" t="s">
        <v>254</v>
      </c>
      <c r="C70" s="227">
        <v>45383</v>
      </c>
    </row>
    <row r="71" spans="1:3" x14ac:dyDescent="0.25">
      <c r="A71" s="1126" t="s">
        <v>423</v>
      </c>
      <c r="B71" s="226" t="s">
        <v>307</v>
      </c>
      <c r="C71" s="227">
        <v>49126</v>
      </c>
    </row>
    <row r="72" spans="1:3" x14ac:dyDescent="0.25">
      <c r="A72" s="1126" t="s">
        <v>373</v>
      </c>
      <c r="B72" s="226" t="s">
        <v>255</v>
      </c>
      <c r="C72" s="227">
        <v>47027</v>
      </c>
    </row>
    <row r="73" spans="1:3" x14ac:dyDescent="0.25">
      <c r="A73" s="1126" t="s">
        <v>326</v>
      </c>
      <c r="B73" s="226" t="s">
        <v>257</v>
      </c>
      <c r="C73" s="227">
        <v>44927</v>
      </c>
    </row>
    <row r="74" spans="1:3" x14ac:dyDescent="0.25">
      <c r="A74" s="1126" t="s">
        <v>399</v>
      </c>
      <c r="B74" s="226" t="s">
        <v>256</v>
      </c>
      <c r="C74" s="227">
        <v>52048</v>
      </c>
    </row>
    <row r="75" spans="1:3" x14ac:dyDescent="0.25">
      <c r="A75" s="1126" t="s">
        <v>357</v>
      </c>
      <c r="B75" s="226" t="s">
        <v>258</v>
      </c>
      <c r="C75" s="227">
        <v>57346</v>
      </c>
    </row>
    <row r="76" spans="1:3" x14ac:dyDescent="0.25">
      <c r="A76" s="1126" t="s">
        <v>400</v>
      </c>
      <c r="B76" s="226" t="s">
        <v>259</v>
      </c>
      <c r="C76" s="227">
        <v>55154</v>
      </c>
    </row>
    <row r="77" spans="1:3" x14ac:dyDescent="0.25">
      <c r="A77" s="1126" t="s">
        <v>327</v>
      </c>
      <c r="B77" s="226" t="s">
        <v>259</v>
      </c>
      <c r="C77" s="227">
        <v>46113</v>
      </c>
    </row>
    <row r="78" spans="1:3" x14ac:dyDescent="0.25">
      <c r="A78" s="1126" t="s">
        <v>401</v>
      </c>
      <c r="B78" s="226" t="s">
        <v>260</v>
      </c>
      <c r="C78" s="227">
        <v>46844</v>
      </c>
    </row>
    <row r="79" spans="1:3" x14ac:dyDescent="0.25">
      <c r="A79" s="1128" t="s">
        <v>337</v>
      </c>
      <c r="B79" s="280" t="s">
        <v>262</v>
      </c>
      <c r="C79" s="281">
        <v>47757</v>
      </c>
    </row>
    <row r="80" spans="1:3" x14ac:dyDescent="0.25">
      <c r="A80" s="1126" t="s">
        <v>313</v>
      </c>
      <c r="B80" s="226" t="s">
        <v>261</v>
      </c>
      <c r="C80" s="281">
        <v>49310</v>
      </c>
    </row>
    <row r="81" spans="1:3" x14ac:dyDescent="0.25">
      <c r="A81" s="1129" t="s">
        <v>402</v>
      </c>
      <c r="B81" s="282" t="s">
        <v>263</v>
      </c>
      <c r="C81" s="227">
        <v>55519</v>
      </c>
    </row>
    <row r="82" spans="1:3" x14ac:dyDescent="0.25">
      <c r="A82" s="1126" t="s">
        <v>358</v>
      </c>
      <c r="B82" s="226" t="s">
        <v>265</v>
      </c>
      <c r="C82" s="227">
        <v>46357</v>
      </c>
    </row>
    <row r="83" spans="1:3" x14ac:dyDescent="0.25">
      <c r="A83" s="1126" t="s">
        <v>338</v>
      </c>
      <c r="B83" s="226" t="s">
        <v>266</v>
      </c>
      <c r="C83" s="227">
        <v>46661</v>
      </c>
    </row>
    <row r="84" spans="1:3" x14ac:dyDescent="0.25">
      <c r="A84" s="1126" t="s">
        <v>328</v>
      </c>
      <c r="B84" s="226" t="s">
        <v>267</v>
      </c>
      <c r="C84" s="227">
        <v>49310</v>
      </c>
    </row>
    <row r="85" spans="1:3" x14ac:dyDescent="0.25">
      <c r="A85" s="1126" t="s">
        <v>403</v>
      </c>
      <c r="B85" s="226" t="s">
        <v>268</v>
      </c>
      <c r="C85" s="227">
        <v>51044</v>
      </c>
    </row>
    <row r="86" spans="1:3" x14ac:dyDescent="0.25">
      <c r="A86" s="1126" t="s">
        <v>345</v>
      </c>
      <c r="B86" s="226" t="s">
        <v>270</v>
      </c>
      <c r="C86" s="227">
        <v>56523</v>
      </c>
    </row>
    <row r="87" spans="1:3" x14ac:dyDescent="0.25">
      <c r="A87" s="1126" t="s">
        <v>379</v>
      </c>
      <c r="B87" s="226" t="s">
        <v>271</v>
      </c>
      <c r="C87" s="227">
        <v>46388</v>
      </c>
    </row>
    <row r="88" spans="1:3" x14ac:dyDescent="0.25">
      <c r="A88" s="1126" t="s">
        <v>414</v>
      </c>
      <c r="B88" s="226" t="s">
        <v>272</v>
      </c>
      <c r="C88" s="227"/>
    </row>
    <row r="89" spans="1:3" x14ac:dyDescent="0.25">
      <c r="A89" s="1126" t="s">
        <v>404</v>
      </c>
      <c r="B89" s="226" t="s">
        <v>273</v>
      </c>
      <c r="C89" s="227">
        <v>52231</v>
      </c>
    </row>
    <row r="90" spans="1:3" x14ac:dyDescent="0.25">
      <c r="A90" s="1126" t="s">
        <v>346</v>
      </c>
      <c r="B90" s="226" t="s">
        <v>274</v>
      </c>
      <c r="C90" s="227">
        <v>52963</v>
      </c>
    </row>
    <row r="91" spans="1:3" x14ac:dyDescent="0.25">
      <c r="A91" s="1126" t="s">
        <v>405</v>
      </c>
      <c r="B91" s="226" t="s">
        <v>275</v>
      </c>
      <c r="C91" s="227">
        <v>48580</v>
      </c>
    </row>
    <row r="92" spans="1:3" x14ac:dyDescent="0.25">
      <c r="A92" s="1126" t="s">
        <v>311</v>
      </c>
      <c r="B92" s="226" t="s">
        <v>276</v>
      </c>
      <c r="C92" s="227">
        <v>47727</v>
      </c>
    </row>
    <row r="93" spans="1:3" x14ac:dyDescent="0.25">
      <c r="A93" s="1126" t="s">
        <v>406</v>
      </c>
      <c r="B93" s="226" t="s">
        <v>277</v>
      </c>
      <c r="C93" s="227">
        <v>55975</v>
      </c>
    </row>
    <row r="94" spans="1:3" x14ac:dyDescent="0.25">
      <c r="A94" s="1126" t="s">
        <v>424</v>
      </c>
      <c r="B94" s="226" t="s">
        <v>308</v>
      </c>
      <c r="C94" s="227">
        <v>46296</v>
      </c>
    </row>
    <row r="95" spans="1:3" x14ac:dyDescent="0.25">
      <c r="A95" s="1128" t="s">
        <v>380</v>
      </c>
      <c r="B95" s="280" t="s">
        <v>278</v>
      </c>
      <c r="C95" s="281">
        <v>47484</v>
      </c>
    </row>
    <row r="96" spans="1:3" x14ac:dyDescent="0.25">
      <c r="A96" s="1126" t="s">
        <v>329</v>
      </c>
      <c r="B96" s="226" t="s">
        <v>279</v>
      </c>
      <c r="C96" s="227"/>
    </row>
    <row r="97" spans="1:3" x14ac:dyDescent="0.25">
      <c r="A97" s="1126" t="s">
        <v>407</v>
      </c>
      <c r="B97" s="226" t="s">
        <v>280</v>
      </c>
      <c r="C97" s="227">
        <v>49430</v>
      </c>
    </row>
    <row r="98" spans="1:3" x14ac:dyDescent="0.25">
      <c r="A98" s="1126" t="s">
        <v>408</v>
      </c>
      <c r="B98" s="226" t="s">
        <v>282</v>
      </c>
      <c r="C98" s="227">
        <v>45931</v>
      </c>
    </row>
    <row r="99" spans="1:3" x14ac:dyDescent="0.25">
      <c r="A99" s="1126" t="s">
        <v>330</v>
      </c>
      <c r="B99" s="226" t="s">
        <v>281</v>
      </c>
      <c r="C99" s="227"/>
    </row>
    <row r="100" spans="1:3" x14ac:dyDescent="0.25">
      <c r="A100" s="1126" t="s">
        <v>359</v>
      </c>
      <c r="B100" s="226" t="s">
        <v>283</v>
      </c>
      <c r="C100" s="227">
        <v>52201</v>
      </c>
    </row>
    <row r="101" spans="1:3" x14ac:dyDescent="0.25">
      <c r="A101" s="1126" t="s">
        <v>412</v>
      </c>
      <c r="B101" s="226" t="s">
        <v>284</v>
      </c>
      <c r="C101" s="281"/>
    </row>
    <row r="102" spans="1:3" x14ac:dyDescent="0.25">
      <c r="A102" s="1126" t="s">
        <v>409</v>
      </c>
      <c r="B102" s="226" t="s">
        <v>285</v>
      </c>
      <c r="C102" s="281">
        <v>52871</v>
      </c>
    </row>
    <row r="103" spans="1:3" x14ac:dyDescent="0.25">
      <c r="A103" s="1126" t="s">
        <v>413</v>
      </c>
      <c r="B103" s="226" t="s">
        <v>286</v>
      </c>
      <c r="C103" s="281"/>
    </row>
    <row r="104" spans="1:3" x14ac:dyDescent="0.25">
      <c r="A104" s="1126" t="s">
        <v>381</v>
      </c>
      <c r="B104" s="226" t="s">
        <v>288</v>
      </c>
      <c r="C104" s="227"/>
    </row>
    <row r="105" spans="1:3" x14ac:dyDescent="0.25">
      <c r="A105" s="1126" t="s">
        <v>331</v>
      </c>
      <c r="B105" s="226" t="s">
        <v>287</v>
      </c>
      <c r="C105" s="285">
        <v>47849</v>
      </c>
    </row>
    <row r="106" spans="1:3" x14ac:dyDescent="0.25">
      <c r="A106" s="1126" t="s">
        <v>332</v>
      </c>
      <c r="B106" s="226" t="s">
        <v>289</v>
      </c>
      <c r="C106" s="227">
        <v>46388</v>
      </c>
    </row>
    <row r="107" spans="1:3" x14ac:dyDescent="0.25">
      <c r="A107" s="1128" t="s">
        <v>369</v>
      </c>
      <c r="B107" s="280" t="s">
        <v>309</v>
      </c>
      <c r="C107" s="281">
        <v>49249</v>
      </c>
    </row>
    <row r="108" spans="1:3" x14ac:dyDescent="0.25">
      <c r="A108" s="1126" t="s">
        <v>333</v>
      </c>
      <c r="B108" s="226" t="s">
        <v>290</v>
      </c>
      <c r="C108" s="227"/>
    </row>
    <row r="109" spans="1:3" x14ac:dyDescent="0.25">
      <c r="A109" s="1129" t="s">
        <v>363</v>
      </c>
      <c r="B109" s="282" t="s">
        <v>291</v>
      </c>
      <c r="C109" s="285">
        <v>47858</v>
      </c>
    </row>
    <row r="110" spans="1:3" x14ac:dyDescent="0.25">
      <c r="A110" s="1126" t="s">
        <v>339</v>
      </c>
      <c r="B110" s="226" t="s">
        <v>292</v>
      </c>
      <c r="C110" s="227">
        <v>46204</v>
      </c>
    </row>
    <row r="111" spans="1:3" x14ac:dyDescent="0.25">
      <c r="A111" s="1126" t="s">
        <v>410</v>
      </c>
      <c r="B111" s="226" t="s">
        <v>293</v>
      </c>
      <c r="C111" s="227">
        <v>46296</v>
      </c>
    </row>
    <row r="112" spans="1:3" x14ac:dyDescent="0.25">
      <c r="A112" s="1126" t="s">
        <v>364</v>
      </c>
      <c r="B112" s="226" t="s">
        <v>294</v>
      </c>
      <c r="C112" s="227">
        <v>54820</v>
      </c>
    </row>
    <row r="113" spans="1:3" x14ac:dyDescent="0.25">
      <c r="A113" s="1126" t="s">
        <v>382</v>
      </c>
      <c r="B113" s="226" t="s">
        <v>295</v>
      </c>
      <c r="C113" s="227">
        <v>54792</v>
      </c>
    </row>
    <row r="114" spans="1:3" x14ac:dyDescent="0.25">
      <c r="A114" s="1126" t="s">
        <v>365</v>
      </c>
      <c r="B114" s="226" t="s">
        <v>296</v>
      </c>
      <c r="C114" s="227">
        <v>46296</v>
      </c>
    </row>
    <row r="115" spans="1:3" x14ac:dyDescent="0.25">
      <c r="A115" s="1126" t="s">
        <v>411</v>
      </c>
      <c r="B115" s="226" t="s">
        <v>297</v>
      </c>
      <c r="C115" s="227">
        <v>54789</v>
      </c>
    </row>
    <row r="116" spans="1:3" x14ac:dyDescent="0.25">
      <c r="A116" s="1126" t="s">
        <v>370</v>
      </c>
      <c r="B116" s="226" t="s">
        <v>298</v>
      </c>
      <c r="C116" s="230">
        <v>49369</v>
      </c>
    </row>
    <row r="117" spans="1:3" x14ac:dyDescent="0.25">
      <c r="A117" s="1126" t="s">
        <v>370</v>
      </c>
      <c r="B117" s="226" t="s">
        <v>299</v>
      </c>
      <c r="C117" s="230">
        <v>57405</v>
      </c>
    </row>
    <row r="118" spans="1:3" x14ac:dyDescent="0.25">
      <c r="A118" s="1126" t="s">
        <v>383</v>
      </c>
      <c r="B118" s="226" t="s">
        <v>300</v>
      </c>
      <c r="C118" s="227">
        <v>45474</v>
      </c>
    </row>
    <row r="119" spans="1:3" x14ac:dyDescent="0.25">
      <c r="A119" s="1126"/>
      <c r="B119" s="226"/>
      <c r="C119" s="227"/>
    </row>
    <row r="120" spans="1:3" x14ac:dyDescent="0.25">
      <c r="A120" s="229"/>
      <c r="B120" s="226"/>
      <c r="C120" s="227"/>
    </row>
    <row r="121" spans="1:3" x14ac:dyDescent="0.25">
      <c r="A121" s="229"/>
      <c r="B121" s="226"/>
      <c r="C121" s="227"/>
    </row>
    <row r="122" spans="1:3" x14ac:dyDescent="0.25">
      <c r="A122" s="229"/>
      <c r="B122" s="226"/>
      <c r="C122" s="227"/>
    </row>
    <row r="123" spans="1:3" x14ac:dyDescent="0.25">
      <c r="A123" s="229"/>
      <c r="B123" s="226"/>
      <c r="C123" s="227"/>
    </row>
    <row r="124" spans="1:3" x14ac:dyDescent="0.25">
      <c r="A124" s="229"/>
      <c r="B124" s="226"/>
      <c r="C124" s="227"/>
    </row>
    <row r="125" spans="1:3" x14ac:dyDescent="0.25">
      <c r="A125" s="229"/>
      <c r="B125" s="226"/>
      <c r="C125" s="227"/>
    </row>
    <row r="126" spans="1:3" x14ac:dyDescent="0.25">
      <c r="A126" s="229"/>
      <c r="B126" s="226"/>
      <c r="C126" s="227"/>
    </row>
    <row r="127" spans="1:3" x14ac:dyDescent="0.25">
      <c r="A127" s="229"/>
      <c r="B127" s="226"/>
      <c r="C127" s="227"/>
    </row>
    <row r="128" spans="1:3" x14ac:dyDescent="0.25">
      <c r="A128" s="229"/>
      <c r="B128" s="226"/>
      <c r="C128" s="227"/>
    </row>
  </sheetData>
  <autoFilter ref="A2:C2">
    <sortState ref="A3:D110">
      <sortCondition ref="B2"/>
    </sortState>
  </autoFilter>
  <sortState ref="A4:D195">
    <sortCondition ref="B4:B195"/>
  </sortState>
  <conditionalFormatting sqref="C105 C47 C43:C45 C92:C93 C95 C110:C113 C12 C36:C41 C14:C32 C81:C85 C50:C54 C89:C90 C97:C99 C66:C79 C57:C64">
    <cfRule type="cellIs" dxfId="16878" priority="22" operator="lessThan">
      <formula>#REF!</formula>
    </cfRule>
  </conditionalFormatting>
  <conditionalFormatting sqref="C10:C11 C55">
    <cfRule type="cellIs" dxfId="16877" priority="20" operator="lessThan">
      <formula>#REF!</formula>
    </cfRule>
  </conditionalFormatting>
  <conditionalFormatting sqref="C34:C35 C42">
    <cfRule type="cellIs" dxfId="16876" priority="19" operator="lessThan">
      <formula>#REF!</formula>
    </cfRule>
  </conditionalFormatting>
  <conditionalFormatting sqref="C65">
    <cfRule type="cellIs" dxfId="16875" priority="14" operator="lessThan">
      <formula>#REF!</formula>
    </cfRule>
  </conditionalFormatting>
  <conditionalFormatting sqref="C86:C88">
    <cfRule type="cellIs" dxfId="16874" priority="13" operator="lessThan">
      <formula>#REF!</formula>
    </cfRule>
  </conditionalFormatting>
  <conditionalFormatting sqref="C91">
    <cfRule type="cellIs" dxfId="16873" priority="12" operator="lessThan">
      <formula>#REF!</formula>
    </cfRule>
  </conditionalFormatting>
  <conditionalFormatting sqref="C100:C103">
    <cfRule type="cellIs" dxfId="16872" priority="11" operator="lessThan">
      <formula>#REF!</formula>
    </cfRule>
  </conditionalFormatting>
  <conditionalFormatting sqref="C106">
    <cfRule type="cellIs" dxfId="16871" priority="10" operator="lessThan">
      <formula>#REF!</formula>
    </cfRule>
  </conditionalFormatting>
  <conditionalFormatting sqref="C56">
    <cfRule type="cellIs" dxfId="16870" priority="8" operator="lessThan">
      <formula>#REF!</formula>
    </cfRule>
  </conditionalFormatting>
  <conditionalFormatting sqref="C13">
    <cfRule type="cellIs" dxfId="16869" priority="6" operator="lessThan">
      <formula>#REF!</formula>
    </cfRule>
  </conditionalFormatting>
  <conditionalFormatting sqref="C80">
    <cfRule type="cellIs" dxfId="16868" priority="4" operator="lessThan">
      <formula>#REF!</formula>
    </cfRule>
  </conditionalFormatting>
  <conditionalFormatting sqref="C104">
    <cfRule type="cellIs" dxfId="16867" priority="3" operator="lessThan">
      <formula>#REF!</formula>
    </cfRule>
  </conditionalFormatting>
  <conditionalFormatting sqref="C108">
    <cfRule type="cellIs" dxfId="16866" priority="2" operator="lessThan">
      <formula>#REF!</formula>
    </cfRule>
  </conditionalFormatting>
  <conditionalFormatting sqref="C96">
    <cfRule type="cellIs" dxfId="16865" priority="1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0070C0"/>
  </sheetPr>
  <dimension ref="A1:CB250"/>
  <sheetViews>
    <sheetView zoomScale="90" zoomScaleNormal="90" workbookViewId="0">
      <pane ySplit="13" topLeftCell="A239" activePane="bottomLeft" state="frozen"/>
      <selection pane="bottomLeft" activeCell="C243" sqref="C243"/>
    </sheetView>
  </sheetViews>
  <sheetFormatPr baseColWidth="10" defaultColWidth="9.140625" defaultRowHeight="15.75" x14ac:dyDescent="0.25"/>
  <cols>
    <col min="1" max="1" width="7.7109375" style="69" customWidth="1"/>
    <col min="2" max="2" width="18.710937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2.25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/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481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78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310</v>
      </c>
      <c r="D21" s="178" t="str">
        <f>VLOOKUP(C21,ListeAppel,2,FALSE)</f>
        <v>Nom 031</v>
      </c>
      <c r="E21" s="156" t="s">
        <v>70</v>
      </c>
      <c r="F21" s="302"/>
      <c r="G21" s="353" t="s">
        <v>7</v>
      </c>
      <c r="H21" s="32" t="s">
        <v>11</v>
      </c>
      <c r="I21" s="32" t="s">
        <v>11</v>
      </c>
      <c r="J21" s="353" t="s">
        <v>7</v>
      </c>
      <c r="K21" s="305"/>
      <c r="L21" s="305"/>
      <c r="M21" s="31" t="s">
        <v>11</v>
      </c>
      <c r="N21" s="31" t="s">
        <v>11</v>
      </c>
      <c r="O21" s="31" t="s">
        <v>11</v>
      </c>
      <c r="P21" s="32" t="s">
        <v>11</v>
      </c>
      <c r="Q21" s="32" t="s">
        <v>67</v>
      </c>
      <c r="R21" s="308"/>
      <c r="S21" s="308"/>
      <c r="T21" s="32" t="s">
        <v>11</v>
      </c>
      <c r="U21" s="353" t="s">
        <v>7</v>
      </c>
      <c r="V21" s="31" t="s">
        <v>11</v>
      </c>
      <c r="W21" s="31" t="s">
        <v>11</v>
      </c>
      <c r="X21" s="32" t="s">
        <v>67</v>
      </c>
      <c r="Y21" s="308"/>
      <c r="Z21" s="305"/>
      <c r="AA21" s="31" t="s">
        <v>67</v>
      </c>
      <c r="AB21" s="31" t="s">
        <v>11</v>
      </c>
      <c r="AC21" s="31" t="s">
        <v>11</v>
      </c>
      <c r="AD21" s="31" t="s">
        <v>11</v>
      </c>
      <c r="AE21" s="31" t="s">
        <v>11</v>
      </c>
      <c r="AF21" s="313"/>
      <c r="AG21" s="313"/>
      <c r="AH21" s="31" t="s">
        <v>11</v>
      </c>
      <c r="AI21" s="31" t="s">
        <v>11</v>
      </c>
      <c r="AJ21" s="31" t="s">
        <v>11</v>
      </c>
      <c r="AK21" s="390">
        <f>IF(CA21=0,"",TIME(0,CA21,0))</f>
        <v>0.26666666666666666</v>
      </c>
      <c r="AL21" s="157">
        <f t="shared" ref="AL21:AL26" si="0">COUNTIF(F21:AJ21,"P")</f>
        <v>16</v>
      </c>
      <c r="AM21" s="158">
        <f>SUM(AL21:AL22)/2</f>
        <v>16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384</v>
      </c>
      <c r="BA21" s="159">
        <f t="shared" ref="BA21:BA26" si="7">COUNTIF(F21:AJ21,"MT5")</f>
        <v>0</v>
      </c>
      <c r="BB21" s="159">
        <f>SUM((BA21+BA22)/2)</f>
        <v>0</v>
      </c>
      <c r="BC21" s="159">
        <f t="shared" ref="BC21:BC26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6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384</v>
      </c>
      <c r="CB21" s="35">
        <f>SUM(AM21+AO21+AQ21+AS21+AU21+AW21+BB21+BD21+BG21+AY21)</f>
        <v>16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8" t="s">
        <v>11</v>
      </c>
      <c r="I22" s="38" t="s">
        <v>11</v>
      </c>
      <c r="J22" s="354" t="s">
        <v>7</v>
      </c>
      <c r="K22" s="306"/>
      <c r="L22" s="306"/>
      <c r="M22" s="37" t="s">
        <v>11</v>
      </c>
      <c r="N22" s="37" t="s">
        <v>11</v>
      </c>
      <c r="O22" s="37" t="s">
        <v>11</v>
      </c>
      <c r="P22" s="38" t="s">
        <v>11</v>
      </c>
      <c r="Q22" s="38" t="s">
        <v>67</v>
      </c>
      <c r="R22" s="309"/>
      <c r="S22" s="309"/>
      <c r="T22" s="38" t="s">
        <v>11</v>
      </c>
      <c r="U22" s="354" t="s">
        <v>7</v>
      </c>
      <c r="V22" s="37" t="s">
        <v>11</v>
      </c>
      <c r="W22" s="37" t="s">
        <v>11</v>
      </c>
      <c r="X22" s="38" t="s">
        <v>67</v>
      </c>
      <c r="Y22" s="309"/>
      <c r="Z22" s="306"/>
      <c r="AA22" s="37" t="s">
        <v>67</v>
      </c>
      <c r="AB22" s="37" t="s">
        <v>11</v>
      </c>
      <c r="AC22" s="37" t="s">
        <v>11</v>
      </c>
      <c r="AD22" s="37" t="s">
        <v>11</v>
      </c>
      <c r="AE22" s="37" t="s">
        <v>11</v>
      </c>
      <c r="AF22" s="312"/>
      <c r="AG22" s="312"/>
      <c r="AH22" s="37" t="s">
        <v>11</v>
      </c>
      <c r="AI22" s="37" t="s">
        <v>11</v>
      </c>
      <c r="AJ22" s="37" t="s">
        <v>11</v>
      </c>
      <c r="AK22" s="391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196">
        <v>7933</v>
      </c>
      <c r="D23" s="252" t="s">
        <v>240</v>
      </c>
      <c r="E23" s="156" t="s">
        <v>70</v>
      </c>
      <c r="F23" s="304"/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450" t="s">
        <v>14</v>
      </c>
      <c r="P23" s="450" t="s">
        <v>14</v>
      </c>
      <c r="Q23" s="450" t="s">
        <v>14</v>
      </c>
      <c r="R23" s="450" t="s">
        <v>14</v>
      </c>
      <c r="S23" s="450" t="s">
        <v>14</v>
      </c>
      <c r="T23" s="450" t="s">
        <v>14</v>
      </c>
      <c r="U23" s="52" t="s">
        <v>11</v>
      </c>
      <c r="V23" s="52" t="s">
        <v>67</v>
      </c>
      <c r="W23" s="52" t="s">
        <v>67</v>
      </c>
      <c r="X23" s="53" t="s">
        <v>11</v>
      </c>
      <c r="Y23" s="310"/>
      <c r="Z23" s="307"/>
      <c r="AA23" s="52" t="s">
        <v>11</v>
      </c>
      <c r="AB23" s="52" t="s">
        <v>11</v>
      </c>
      <c r="AC23" s="52" t="s">
        <v>67</v>
      </c>
      <c r="AD23" s="353" t="s">
        <v>7</v>
      </c>
      <c r="AE23" s="412" t="s">
        <v>101</v>
      </c>
      <c r="AF23" s="314"/>
      <c r="AG23" s="314"/>
      <c r="AH23" s="52" t="s">
        <v>11</v>
      </c>
      <c r="AI23" s="52" t="s">
        <v>11</v>
      </c>
      <c r="AJ23" s="52" t="s">
        <v>11</v>
      </c>
      <c r="AK23" s="390">
        <f>IF(CA23=0,"",TIME(0,CA23,0))</f>
        <v>0.19166666666666665</v>
      </c>
      <c r="AL23" s="157">
        <f t="shared" si="0"/>
        <v>12</v>
      </c>
      <c r="AM23" s="158">
        <f>SUM(AL23:AL24)/2</f>
        <v>11.5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276</v>
      </c>
      <c r="BA23" s="159">
        <f t="shared" si="7"/>
        <v>0</v>
      </c>
      <c r="BB23" s="159">
        <f>SUM((BA23+BA24)/2)</f>
        <v>0</v>
      </c>
      <c r="BC23" s="159">
        <f t="shared" si="8"/>
        <v>0</v>
      </c>
      <c r="BD23" s="159">
        <f>SUM((BC23+BC24)/2)</f>
        <v>0</v>
      </c>
      <c r="BE23" s="159">
        <f>SUM((BD23+BD24)/2)</f>
        <v>0</v>
      </c>
      <c r="BF23" s="159">
        <f t="shared" si="9"/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6</v>
      </c>
      <c r="BL23" s="162">
        <f>SUM(BK23+BK24)/2</f>
        <v>6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0.5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276</v>
      </c>
      <c r="CB23" s="35">
        <f>SUM(AM23+AO23+AQ23+AS23+AU23+AW23+BB23+BD23+BG23+AY23)</f>
        <v>11.5</v>
      </c>
    </row>
    <row r="24" spans="1:80" ht="18.75" customHeight="1" thickBot="1" x14ac:dyDescent="0.3">
      <c r="A24" s="137" t="s">
        <v>425</v>
      </c>
      <c r="B24" s="147" t="s">
        <v>179</v>
      </c>
      <c r="C24" s="164" t="s">
        <v>6</v>
      </c>
      <c r="D24" s="254">
        <v>11563</v>
      </c>
      <c r="E24" s="166" t="s">
        <v>4</v>
      </c>
      <c r="F24" s="303"/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451" t="s">
        <v>14</v>
      </c>
      <c r="P24" s="451" t="s">
        <v>14</v>
      </c>
      <c r="Q24" s="451" t="s">
        <v>14</v>
      </c>
      <c r="R24" s="451" t="s">
        <v>14</v>
      </c>
      <c r="S24" s="451" t="s">
        <v>14</v>
      </c>
      <c r="T24" s="451" t="s">
        <v>14</v>
      </c>
      <c r="U24" s="37" t="s">
        <v>11</v>
      </c>
      <c r="V24" s="37" t="s">
        <v>67</v>
      </c>
      <c r="W24" s="37" t="s">
        <v>67</v>
      </c>
      <c r="X24" s="38" t="s">
        <v>11</v>
      </c>
      <c r="Y24" s="309"/>
      <c r="Z24" s="306"/>
      <c r="AA24" s="37" t="s">
        <v>11</v>
      </c>
      <c r="AB24" s="37" t="s">
        <v>11</v>
      </c>
      <c r="AC24" s="37" t="s">
        <v>67</v>
      </c>
      <c r="AD24" s="354" t="s">
        <v>7</v>
      </c>
      <c r="AE24" s="413" t="s">
        <v>101</v>
      </c>
      <c r="AF24" s="312"/>
      <c r="AG24" s="312"/>
      <c r="AH24" s="37" t="s">
        <v>11</v>
      </c>
      <c r="AI24" s="37" t="s">
        <v>11</v>
      </c>
      <c r="AJ24" s="433" t="s">
        <v>28</v>
      </c>
      <c r="AK24" s="391"/>
      <c r="AL24" s="167">
        <f t="shared" si="0"/>
        <v>11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6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5" t="s">
        <v>313</v>
      </c>
      <c r="D25" s="178" t="str">
        <f>VLOOKUP(C25,ListeAppel,2,FALSE)</f>
        <v>Nom 073</v>
      </c>
      <c r="E25" s="156" t="s">
        <v>70</v>
      </c>
      <c r="F25" s="304"/>
      <c r="G25" s="52" t="s">
        <v>11</v>
      </c>
      <c r="H25" s="32" t="s">
        <v>11</v>
      </c>
      <c r="I25" s="392" t="s">
        <v>11</v>
      </c>
      <c r="J25" s="52" t="s">
        <v>67</v>
      </c>
      <c r="K25" s="307"/>
      <c r="L25" s="307"/>
      <c r="M25" s="52" t="s">
        <v>67</v>
      </c>
      <c r="N25" s="52" t="s">
        <v>11</v>
      </c>
      <c r="O25" s="52" t="s">
        <v>67</v>
      </c>
      <c r="P25" s="53" t="s">
        <v>11</v>
      </c>
      <c r="Q25" s="53" t="s">
        <v>11</v>
      </c>
      <c r="R25" s="310"/>
      <c r="S25" s="310"/>
      <c r="T25" s="53" t="s">
        <v>11</v>
      </c>
      <c r="U25" s="52" t="s">
        <v>11</v>
      </c>
      <c r="V25" s="380" t="s">
        <v>11</v>
      </c>
      <c r="W25" s="52" t="s">
        <v>11</v>
      </c>
      <c r="X25" s="52" t="s">
        <v>11</v>
      </c>
      <c r="Y25" s="310"/>
      <c r="Z25" s="307"/>
      <c r="AA25" s="353" t="s">
        <v>7</v>
      </c>
      <c r="AB25" s="52" t="s">
        <v>11</v>
      </c>
      <c r="AC25" s="52" t="s">
        <v>67</v>
      </c>
      <c r="AD25" s="253" t="s">
        <v>67</v>
      </c>
      <c r="AE25" s="52" t="s">
        <v>11</v>
      </c>
      <c r="AF25" s="314"/>
      <c r="AG25" s="314"/>
      <c r="AH25" s="380" t="s">
        <v>11</v>
      </c>
      <c r="AI25" s="52" t="s">
        <v>11</v>
      </c>
      <c r="AJ25" s="358" t="s">
        <v>7</v>
      </c>
      <c r="AK25" s="390">
        <f>IF(CA25=0,"",TIME(0,CA25,0))</f>
        <v>0.24166666666666667</v>
      </c>
      <c r="AL25" s="157">
        <f t="shared" si="0"/>
        <v>15</v>
      </c>
      <c r="AM25" s="158">
        <f>SUM(AL25:AL26)/2</f>
        <v>14</v>
      </c>
      <c r="AN25" s="158">
        <f t="shared" si="1"/>
        <v>0</v>
      </c>
      <c r="AO25" s="158">
        <f>SUM((AN25+AN26)/2)</f>
        <v>0.5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348</v>
      </c>
      <c r="BA25" s="159">
        <f t="shared" si="7"/>
        <v>0</v>
      </c>
      <c r="BB25" s="159">
        <f>SUM((BA25+BA26)/2)</f>
        <v>0</v>
      </c>
      <c r="BC25" s="159">
        <f t="shared" si="8"/>
        <v>0</v>
      </c>
      <c r="BD25" s="159">
        <f>SUM((BC25+BC26)/2)</f>
        <v>0</v>
      </c>
      <c r="BE25" s="159">
        <f>SUM((BD25+BD26)/2)</f>
        <v>0</v>
      </c>
      <c r="BF25" s="159">
        <f t="shared" si="9"/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348</v>
      </c>
      <c r="CB25" s="35">
        <f>SUM(AM25+AO25+AQ25+AS25+AU25+AW25+BB25+BD25+BG25+AY25)</f>
        <v>14.5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52" t="s">
        <v>11</v>
      </c>
      <c r="H26" s="38" t="s">
        <v>11</v>
      </c>
      <c r="I26" s="392" t="s">
        <v>11</v>
      </c>
      <c r="J26" s="52" t="s">
        <v>67</v>
      </c>
      <c r="K26" s="307"/>
      <c r="L26" s="307"/>
      <c r="M26" s="52" t="s">
        <v>67</v>
      </c>
      <c r="N26" s="52" t="s">
        <v>11</v>
      </c>
      <c r="O26" s="52" t="s">
        <v>67</v>
      </c>
      <c r="P26" s="53" t="s">
        <v>11</v>
      </c>
      <c r="Q26" s="53" t="s">
        <v>11</v>
      </c>
      <c r="R26" s="310"/>
      <c r="S26" s="310"/>
      <c r="T26" s="53" t="s">
        <v>11</v>
      </c>
      <c r="U26" s="52" t="s">
        <v>11</v>
      </c>
      <c r="V26" s="380" t="s">
        <v>11</v>
      </c>
      <c r="W26" s="52" t="s">
        <v>11</v>
      </c>
      <c r="X26" s="53" t="s">
        <v>67</v>
      </c>
      <c r="Y26" s="310"/>
      <c r="Z26" s="307"/>
      <c r="AA26" s="354" t="s">
        <v>7</v>
      </c>
      <c r="AB26" s="52" t="s">
        <v>11</v>
      </c>
      <c r="AC26" s="56" t="s">
        <v>67</v>
      </c>
      <c r="AD26" s="253" t="s">
        <v>67</v>
      </c>
      <c r="AE26" s="52" t="s">
        <v>11</v>
      </c>
      <c r="AF26" s="314"/>
      <c r="AG26" s="314"/>
      <c r="AH26" s="52" t="s">
        <v>11</v>
      </c>
      <c r="AI26" s="378" t="s">
        <v>13</v>
      </c>
      <c r="AJ26" s="358" t="s">
        <v>7</v>
      </c>
      <c r="AK26" s="391"/>
      <c r="AL26" s="167">
        <f t="shared" si="0"/>
        <v>13</v>
      </c>
      <c r="AM26" s="168"/>
      <c r="AN26" s="168">
        <f t="shared" si="1"/>
        <v>1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 t="shared" si="7"/>
        <v>0</v>
      </c>
      <c r="BB26" s="171"/>
      <c r="BC26" s="170">
        <f t="shared" si="8"/>
        <v>0</v>
      </c>
      <c r="BD26" s="171"/>
      <c r="BE26" s="171"/>
      <c r="BF26" s="170">
        <f t="shared" si="9"/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806" t="s">
        <v>311</v>
      </c>
      <c r="D27" s="155" t="str">
        <f>VLOOKUP(C27,ListeAppel,2,FALSE)</f>
        <v xml:space="preserve">Nom 087 </v>
      </c>
      <c r="E27" s="156" t="s">
        <v>70</v>
      </c>
      <c r="F27" s="302"/>
      <c r="G27" s="362" t="s">
        <v>7</v>
      </c>
      <c r="H27" s="362" t="s">
        <v>7</v>
      </c>
      <c r="I27" s="362" t="s">
        <v>7</v>
      </c>
      <c r="J27" s="403" t="s">
        <v>28</v>
      </c>
      <c r="K27" s="305"/>
      <c r="L27" s="305"/>
      <c r="M27" s="31" t="s">
        <v>11</v>
      </c>
      <c r="N27" s="47" t="s">
        <v>11</v>
      </c>
      <c r="O27" s="57" t="s">
        <v>67</v>
      </c>
      <c r="P27" s="55" t="s">
        <v>11</v>
      </c>
      <c r="Q27" s="55" t="s">
        <v>11</v>
      </c>
      <c r="R27" s="332"/>
      <c r="S27" s="332"/>
      <c r="T27" s="55" t="s">
        <v>11</v>
      </c>
      <c r="U27" s="55" t="s">
        <v>11</v>
      </c>
      <c r="V27" s="32" t="s">
        <v>67</v>
      </c>
      <c r="W27" s="55" t="s">
        <v>11</v>
      </c>
      <c r="X27" s="55" t="s">
        <v>11</v>
      </c>
      <c r="Y27" s="332"/>
      <c r="Z27" s="332"/>
      <c r="AA27" s="55" t="s">
        <v>11</v>
      </c>
      <c r="AB27" s="31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2" t="s">
        <v>67</v>
      </c>
      <c r="AK27" s="390">
        <f>IF(CA27=0,"",TIME(0,CA27,0))</f>
        <v>0.23333333333333331</v>
      </c>
      <c r="AL27" s="157">
        <f>COUNTIF(F27:AJ27,"P")</f>
        <v>14</v>
      </c>
      <c r="AM27" s="158">
        <f>SUM(AL27:AL28)/2</f>
        <v>14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336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336</v>
      </c>
      <c r="CB27" s="35">
        <f>SUM(AM27+AO27+AQ27+AS27+AU27+AW27+BB27+BD27+BG27+AY27)</f>
        <v>14</v>
      </c>
    </row>
    <row r="28" spans="1:80" ht="18.75" customHeight="1" thickBot="1" x14ac:dyDescent="0.3">
      <c r="A28" s="137" t="s">
        <v>425</v>
      </c>
      <c r="B28" s="147" t="s">
        <v>179</v>
      </c>
      <c r="C28" s="164" t="s">
        <v>6</v>
      </c>
      <c r="D28" s="165">
        <v>11554</v>
      </c>
      <c r="E28" s="166" t="s">
        <v>4</v>
      </c>
      <c r="F28" s="303"/>
      <c r="G28" s="363" t="s">
        <v>7</v>
      </c>
      <c r="H28" s="363" t="s">
        <v>7</v>
      </c>
      <c r="I28" s="363" t="s">
        <v>7</v>
      </c>
      <c r="J28" s="404" t="s">
        <v>28</v>
      </c>
      <c r="K28" s="306"/>
      <c r="L28" s="306"/>
      <c r="M28" s="37" t="s">
        <v>11</v>
      </c>
      <c r="N28" s="49" t="s">
        <v>11</v>
      </c>
      <c r="O28" s="38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37" t="s">
        <v>11</v>
      </c>
      <c r="V28" s="38" t="s">
        <v>67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56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8" t="s">
        <v>67</v>
      </c>
      <c r="AK28" s="391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79" t="s">
        <v>180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90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391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ht="18.75" customHeight="1" x14ac:dyDescent="0.25">
      <c r="A31" s="137" t="s">
        <v>425</v>
      </c>
      <c r="B31" s="179" t="s">
        <v>180</v>
      </c>
      <c r="C31" s="191" t="s">
        <v>314</v>
      </c>
      <c r="D31" s="178" t="s">
        <v>191</v>
      </c>
      <c r="E31" s="156" t="s">
        <v>70</v>
      </c>
      <c r="F31" s="302"/>
      <c r="G31" s="353" t="s">
        <v>7</v>
      </c>
      <c r="H31" s="31" t="s">
        <v>11</v>
      </c>
      <c r="I31" s="55" t="s">
        <v>11</v>
      </c>
      <c r="J31" s="55" t="s">
        <v>11</v>
      </c>
      <c r="K31" s="311"/>
      <c r="L31" s="311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32"/>
      <c r="T31" s="55" t="s">
        <v>11</v>
      </c>
      <c r="U31" s="31" t="s">
        <v>11</v>
      </c>
      <c r="V31" s="31" t="s">
        <v>11</v>
      </c>
      <c r="W31" s="353" t="s">
        <v>7</v>
      </c>
      <c r="X31" s="55" t="s">
        <v>11</v>
      </c>
      <c r="Y31" s="305"/>
      <c r="Z31" s="332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353" t="s">
        <v>7</v>
      </c>
      <c r="AK31" s="390">
        <f>IF(CA31=0,"",TIME(0,CA31,0))</f>
        <v>0.11666666666666665</v>
      </c>
      <c r="AL31" s="157">
        <f t="shared" ref="AL31:AL38" si="19">COUNTIF(F31:AJ31,"P")</f>
        <v>7</v>
      </c>
      <c r="AM31" s="158">
        <f>SUM(AL31:AL32)/2</f>
        <v>7</v>
      </c>
      <c r="AN31" s="158">
        <f t="shared" ref="AN31:AN38" si="20">COUNTIF(F31:AJ31,"Mi")</f>
        <v>0</v>
      </c>
      <c r="AO31" s="158">
        <f>SUM((AN31+AN32)/2)</f>
        <v>0</v>
      </c>
      <c r="AP31" s="159">
        <f t="shared" ref="AP31:AP38" si="21">COUNTIF(F31:AJ31,"VS")</f>
        <v>0</v>
      </c>
      <c r="AQ31" s="159">
        <f>SUM((AP31+AP32)/2)</f>
        <v>0</v>
      </c>
      <c r="AR31" s="158">
        <f t="shared" ref="AR31:AR38" si="22">COUNTIF(F31:AJ31,"C1")</f>
        <v>0</v>
      </c>
      <c r="AS31" s="159">
        <f>SUM((AR31+AR32)/2)</f>
        <v>0</v>
      </c>
      <c r="AT31" s="159">
        <f t="shared" ref="AT31:AT38" si="23">COUNTIF(F31:AJ31,"R1")</f>
        <v>0</v>
      </c>
      <c r="AU31" s="160">
        <f>SUM((AT31+AT32)/2)</f>
        <v>0</v>
      </c>
      <c r="AV31" s="158">
        <f t="shared" ref="AV31:AV38" si="24">COUNTIF(F31:AJ31,"CS")</f>
        <v>0</v>
      </c>
      <c r="AW31" s="158">
        <f>SUM((AV31+AV32)/2)</f>
        <v>0</v>
      </c>
      <c r="AX31" s="159">
        <f t="shared" ref="AX31:AX38" si="25">COUNTIF(F31:AJ31,"DA")</f>
        <v>0</v>
      </c>
      <c r="AY31" s="159">
        <f>SUM((AX31+AX32)/2)</f>
        <v>0</v>
      </c>
      <c r="AZ31" s="161">
        <f>SUM(AM31+AO31+AQ31+AS31+AW31+AY31+AU31)*24</f>
        <v>168</v>
      </c>
      <c r="BA31" s="159">
        <f t="shared" ref="BA31:BA38" si="26">COUNTIF(F31:AJ31,"MT5")</f>
        <v>0</v>
      </c>
      <c r="BB31" s="159">
        <f>SUM((BA31+BA32)/2)</f>
        <v>0</v>
      </c>
      <c r="BC31" s="159">
        <f t="shared" ref="BC31:BC38" si="27">COUNTIF(F31:AJ31,"MT6")</f>
        <v>0</v>
      </c>
      <c r="BD31" s="159">
        <f>SUM((BC31+BC32)/2)</f>
        <v>0</v>
      </c>
      <c r="BE31" s="159">
        <f>SUM((BD31+BD32)/2)</f>
        <v>0</v>
      </c>
      <c r="BF31" s="159">
        <f t="shared" ref="BF31:BF38" si="28">COUNTIF(F31:AJ31,"MT8")</f>
        <v>0</v>
      </c>
      <c r="BG31" s="159">
        <f>SUM((BF31+BF32)/2)</f>
        <v>0</v>
      </c>
      <c r="BH31" s="159">
        <f>SUM((BG31+BG32)/2)</f>
        <v>0</v>
      </c>
      <c r="BI31" s="159">
        <f t="shared" ref="BI31:BI38" si="29">COUNTIF(F31:AJ31,"A")</f>
        <v>0</v>
      </c>
      <c r="BJ31" s="159">
        <f>SUM((BI31+BI32)/2)</f>
        <v>0</v>
      </c>
      <c r="BK31" s="159">
        <f t="shared" ref="BK31:BK38" si="30">COUNTIF(F31:AJ31,"Ma")</f>
        <v>0</v>
      </c>
      <c r="BL31" s="162">
        <f>SUM(BK31+BK32)/2</f>
        <v>0</v>
      </c>
      <c r="BM31" s="158">
        <f t="shared" ref="BM31:BM38" si="31">COUNTIF(F31:AJ31,"MJ")</f>
        <v>0</v>
      </c>
      <c r="BN31" s="158">
        <f>SUM(BM31+BM32)/2</f>
        <v>0</v>
      </c>
      <c r="BO31" s="158">
        <f t="shared" ref="BO31:BO38" si="32">COUNTIF(F31:AJ31,"Jsc")</f>
        <v>0</v>
      </c>
      <c r="BP31" s="158">
        <f>SUM(BO31+BO32)/2</f>
        <v>0</v>
      </c>
      <c r="BQ31" s="158">
        <f t="shared" ref="BQ31:BQ38" si="33">COUNTIF(F31:AJ31,"C")</f>
        <v>17</v>
      </c>
      <c r="BR31" s="158">
        <f>SUM((BQ31+BQ32)/2)</f>
        <v>17</v>
      </c>
      <c r="BS31" s="158">
        <f t="shared" ref="BS31:BS38" si="34">COUNTIF(F31:AJ31,"CC")</f>
        <v>0</v>
      </c>
      <c r="BT31" s="158">
        <f>SUM((BS31+BS32)/2)</f>
        <v>0</v>
      </c>
      <c r="BU31" s="158">
        <f t="shared" ref="BU31:BU38" si="35">COUNTIF(F31:AJ31,"DS")</f>
        <v>0</v>
      </c>
      <c r="BV31" s="158">
        <f>SUM((BU31+BU32)/2)</f>
        <v>0</v>
      </c>
      <c r="BW31" s="159">
        <f t="shared" ref="BW31:BW38" si="36">COUNTIF(F31:AJ31,"MT")</f>
        <v>0</v>
      </c>
      <c r="BX31" s="159">
        <f>SUM((BW31+BW32)/2)</f>
        <v>0</v>
      </c>
      <c r="BY31" s="159">
        <f t="shared" ref="BY31:BY38" si="37">COUNTIF(F31:AJ31,"4/5")</f>
        <v>0</v>
      </c>
      <c r="BZ31" s="160">
        <f>SUM((BY31+BY32)/2)</f>
        <v>0</v>
      </c>
      <c r="CA31" s="163">
        <f>SUM(AZ31)</f>
        <v>168</v>
      </c>
      <c r="CB31" s="35">
        <f>SUM(AM31+AO31+AQ31+AS31+AU31+AW31+BB31+BD31+BG31+AY31)</f>
        <v>7</v>
      </c>
    </row>
    <row r="32" spans="1:80" ht="18.75" customHeight="1" thickBot="1" x14ac:dyDescent="0.3">
      <c r="A32" s="137" t="s">
        <v>425</v>
      </c>
      <c r="B32" s="179" t="s">
        <v>180</v>
      </c>
      <c r="C32" s="192" t="s">
        <v>3</v>
      </c>
      <c r="D32" s="193"/>
      <c r="E32" s="166" t="s">
        <v>4</v>
      </c>
      <c r="F32" s="303"/>
      <c r="G32" s="354" t="s">
        <v>7</v>
      </c>
      <c r="H32" s="37" t="s">
        <v>11</v>
      </c>
      <c r="I32" s="37" t="s">
        <v>11</v>
      </c>
      <c r="J32" s="37" t="s">
        <v>11</v>
      </c>
      <c r="K32" s="312"/>
      <c r="L32" s="312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7" t="s">
        <v>11</v>
      </c>
      <c r="U32" s="37" t="s">
        <v>11</v>
      </c>
      <c r="V32" s="37" t="s">
        <v>11</v>
      </c>
      <c r="W32" s="354" t="s">
        <v>7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354" t="s">
        <v>7</v>
      </c>
      <c r="AK32" s="391"/>
      <c r="AL32" s="167">
        <f t="shared" si="19"/>
        <v>7</v>
      </c>
      <c r="AM32" s="168"/>
      <c r="AN32" s="168">
        <f t="shared" si="20"/>
        <v>0</v>
      </c>
      <c r="AO32" s="169"/>
      <c r="AP32" s="170">
        <f t="shared" si="21"/>
        <v>0</v>
      </c>
      <c r="AQ32" s="171"/>
      <c r="AR32" s="168">
        <f t="shared" si="22"/>
        <v>0</v>
      </c>
      <c r="AS32" s="168"/>
      <c r="AT32" s="168">
        <f t="shared" si="23"/>
        <v>0</v>
      </c>
      <c r="AU32" s="168"/>
      <c r="AV32" s="168">
        <f t="shared" si="24"/>
        <v>0</v>
      </c>
      <c r="AW32" s="169"/>
      <c r="AX32" s="170">
        <f t="shared" si="25"/>
        <v>0</v>
      </c>
      <c r="AY32" s="171"/>
      <c r="AZ32" s="172"/>
      <c r="BA32" s="170">
        <f t="shared" si="26"/>
        <v>0</v>
      </c>
      <c r="BB32" s="171"/>
      <c r="BC32" s="170">
        <f t="shared" si="27"/>
        <v>0</v>
      </c>
      <c r="BD32" s="171"/>
      <c r="BE32" s="171"/>
      <c r="BF32" s="170">
        <f t="shared" si="28"/>
        <v>0</v>
      </c>
      <c r="BG32" s="171"/>
      <c r="BH32" s="171"/>
      <c r="BI32" s="170">
        <f t="shared" si="29"/>
        <v>0</v>
      </c>
      <c r="BJ32" s="171"/>
      <c r="BK32" s="170">
        <f t="shared" si="30"/>
        <v>0</v>
      </c>
      <c r="BL32" s="173"/>
      <c r="BM32" s="168">
        <f t="shared" si="31"/>
        <v>0</v>
      </c>
      <c r="BN32" s="174"/>
      <c r="BO32" s="168">
        <f t="shared" si="32"/>
        <v>0</v>
      </c>
      <c r="BP32" s="169"/>
      <c r="BQ32" s="168">
        <f t="shared" si="33"/>
        <v>17</v>
      </c>
      <c r="BR32" s="168"/>
      <c r="BS32" s="168">
        <f t="shared" si="34"/>
        <v>0</v>
      </c>
      <c r="BT32" s="169"/>
      <c r="BU32" s="168">
        <f t="shared" si="35"/>
        <v>0</v>
      </c>
      <c r="BV32" s="169"/>
      <c r="BW32" s="170">
        <f t="shared" si="36"/>
        <v>0</v>
      </c>
      <c r="BX32" s="171"/>
      <c r="BY32" s="170">
        <f t="shared" si="37"/>
        <v>0</v>
      </c>
      <c r="BZ32" s="175"/>
      <c r="CA32" s="176"/>
      <c r="CB32" s="85"/>
    </row>
    <row r="33" spans="1:80" ht="18.75" customHeight="1" x14ac:dyDescent="0.25">
      <c r="A33" s="137" t="s">
        <v>425</v>
      </c>
      <c r="B33" s="179" t="s">
        <v>180</v>
      </c>
      <c r="C33" s="806" t="s">
        <v>315</v>
      </c>
      <c r="D33" s="155" t="str">
        <f>VLOOKUP(C33,ListeAppel,2,FALSE)</f>
        <v>Nom 008</v>
      </c>
      <c r="E33" s="156" t="s">
        <v>70</v>
      </c>
      <c r="F33" s="302"/>
      <c r="G33" s="353" t="s">
        <v>7</v>
      </c>
      <c r="H33" s="353" t="s">
        <v>7</v>
      </c>
      <c r="I33" s="353" t="s">
        <v>7</v>
      </c>
      <c r="J33" s="353" t="s">
        <v>7</v>
      </c>
      <c r="K33" s="305"/>
      <c r="L33" s="313"/>
      <c r="M33" s="55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55" t="s">
        <v>11</v>
      </c>
      <c r="U33" s="31" t="s">
        <v>11</v>
      </c>
      <c r="V33" s="31" t="s">
        <v>11</v>
      </c>
      <c r="W33" s="31" t="s">
        <v>67</v>
      </c>
      <c r="X33" s="353" t="s">
        <v>7</v>
      </c>
      <c r="Y33" s="305"/>
      <c r="Z33" s="305"/>
      <c r="AA33" s="55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90">
        <f>IF(CA33=0,"",TIME(0,CA33,0))</f>
        <v>0.23333333333333331</v>
      </c>
      <c r="AL33" s="157">
        <f>COUNTIF(F33:AJ33,"P")</f>
        <v>14</v>
      </c>
      <c r="AM33" s="158">
        <f>SUM(AL33:AL34)/2</f>
        <v>14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03"/>
      <c r="G34" s="354" t="s">
        <v>7</v>
      </c>
      <c r="H34" s="354" t="s">
        <v>7</v>
      </c>
      <c r="I34" s="354" t="s">
        <v>7</v>
      </c>
      <c r="J34" s="354" t="s">
        <v>7</v>
      </c>
      <c r="K34" s="306"/>
      <c r="L34" s="312"/>
      <c r="M34" s="56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56" t="s">
        <v>11</v>
      </c>
      <c r="U34" s="37" t="s">
        <v>11</v>
      </c>
      <c r="V34" s="37" t="s">
        <v>11</v>
      </c>
      <c r="W34" s="37" t="s">
        <v>67</v>
      </c>
      <c r="X34" s="354" t="s">
        <v>7</v>
      </c>
      <c r="Y34" s="306"/>
      <c r="Z34" s="306"/>
      <c r="AA34" s="56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391"/>
      <c r="AL34" s="167">
        <f>COUNTIF(F34:AJ34,"P")</f>
        <v>14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196">
        <v>3881</v>
      </c>
      <c r="D35" s="252" t="s">
        <v>200</v>
      </c>
      <c r="E35" s="236" t="s">
        <v>70</v>
      </c>
      <c r="F35" s="304"/>
      <c r="G35" s="52" t="s">
        <v>11</v>
      </c>
      <c r="H35" s="52" t="s">
        <v>11</v>
      </c>
      <c r="I35" s="53" t="s">
        <v>11</v>
      </c>
      <c r="J35" s="414" t="s">
        <v>7</v>
      </c>
      <c r="K35" s="307"/>
      <c r="L35" s="314"/>
      <c r="M35" s="255" t="s">
        <v>11</v>
      </c>
      <c r="N35" s="52" t="s">
        <v>11</v>
      </c>
      <c r="O35" s="31" t="s">
        <v>11</v>
      </c>
      <c r="P35" s="31" t="s">
        <v>67</v>
      </c>
      <c r="Q35" s="255" t="s">
        <v>11</v>
      </c>
      <c r="R35" s="307"/>
      <c r="S35" s="307"/>
      <c r="T35" s="255" t="s">
        <v>11</v>
      </c>
      <c r="U35" s="378" t="s">
        <v>13</v>
      </c>
      <c r="V35" s="463" t="s">
        <v>67</v>
      </c>
      <c r="W35" s="52" t="s">
        <v>11</v>
      </c>
      <c r="X35" s="255" t="s">
        <v>11</v>
      </c>
      <c r="Y35" s="307"/>
      <c r="Z35" s="307"/>
      <c r="AA35" s="353" t="s">
        <v>7</v>
      </c>
      <c r="AB35" s="353" t="s">
        <v>7</v>
      </c>
      <c r="AC35" s="353" t="s">
        <v>7</v>
      </c>
      <c r="AD35" s="353" t="s">
        <v>7</v>
      </c>
      <c r="AE35" s="353" t="s">
        <v>7</v>
      </c>
      <c r="AF35" s="307"/>
      <c r="AG35" s="307"/>
      <c r="AH35" s="52" t="s">
        <v>11</v>
      </c>
      <c r="AI35" s="52" t="s">
        <v>11</v>
      </c>
      <c r="AJ35" s="52" t="s">
        <v>67</v>
      </c>
      <c r="AK35" s="390">
        <f>IF(CA35=0,"",TIME(0,CA35,0))</f>
        <v>0.21666666666666667</v>
      </c>
      <c r="AL35" s="157">
        <f>COUNTIF(F35:AJ35,"P")</f>
        <v>12</v>
      </c>
      <c r="AM35" s="158">
        <f>SUM(AL35:AL36)/2</f>
        <v>12</v>
      </c>
      <c r="AN35" s="158">
        <f>COUNTIF(F35:AJ35,"Mi")</f>
        <v>1</v>
      </c>
      <c r="AO35" s="158">
        <f>SUM((AN35+AN36)/2)</f>
        <v>1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312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6</v>
      </c>
      <c r="BR35" s="158">
        <f>SUM((BQ35+BQ36)/2)</f>
        <v>6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312</v>
      </c>
      <c r="CB35" s="35">
        <f>SUM(AM35+AO35+AQ35+AS35+AU35+AW35+BB35+BD35+BG35+AY35)</f>
        <v>13</v>
      </c>
    </row>
    <row r="36" spans="1:80" ht="18.75" customHeight="1" thickBot="1" x14ac:dyDescent="0.3">
      <c r="A36" s="137" t="s">
        <v>425</v>
      </c>
      <c r="B36" s="179" t="s">
        <v>180</v>
      </c>
      <c r="C36" s="196" t="s">
        <v>6</v>
      </c>
      <c r="D36" s="254"/>
      <c r="E36" s="238" t="s">
        <v>4</v>
      </c>
      <c r="F36" s="304"/>
      <c r="G36" s="52" t="s">
        <v>11</v>
      </c>
      <c r="H36" s="52" t="s">
        <v>11</v>
      </c>
      <c r="I36" s="53" t="s">
        <v>11</v>
      </c>
      <c r="J36" s="414" t="s">
        <v>7</v>
      </c>
      <c r="K36" s="307"/>
      <c r="L36" s="314"/>
      <c r="M36" s="255" t="s">
        <v>11</v>
      </c>
      <c r="N36" s="378" t="s">
        <v>13</v>
      </c>
      <c r="O36" s="37" t="s">
        <v>11</v>
      </c>
      <c r="P36" s="37" t="s">
        <v>67</v>
      </c>
      <c r="Q36" s="255" t="s">
        <v>11</v>
      </c>
      <c r="R36" s="307"/>
      <c r="S36" s="307"/>
      <c r="T36" s="255" t="s">
        <v>11</v>
      </c>
      <c r="U36" s="52" t="s">
        <v>11</v>
      </c>
      <c r="V36" s="52" t="s">
        <v>67</v>
      </c>
      <c r="W36" s="52" t="s">
        <v>11</v>
      </c>
      <c r="X36" s="255" t="s">
        <v>11</v>
      </c>
      <c r="Y36" s="307"/>
      <c r="Z36" s="307"/>
      <c r="AA36" s="354" t="s">
        <v>7</v>
      </c>
      <c r="AB36" s="354" t="s">
        <v>7</v>
      </c>
      <c r="AC36" s="354" t="s">
        <v>7</v>
      </c>
      <c r="AD36" s="354" t="s">
        <v>7</v>
      </c>
      <c r="AE36" s="354" t="s">
        <v>7</v>
      </c>
      <c r="AF36" s="307"/>
      <c r="AG36" s="307"/>
      <c r="AH36" s="52" t="s">
        <v>11</v>
      </c>
      <c r="AI36" s="52" t="s">
        <v>11</v>
      </c>
      <c r="AJ36" s="52" t="s">
        <v>67</v>
      </c>
      <c r="AK36" s="391"/>
      <c r="AL36" s="167">
        <f>COUNTIF(F36:AJ36,"P")</f>
        <v>12</v>
      </c>
      <c r="AM36" s="168"/>
      <c r="AN36" s="168">
        <f>COUNTIF(F36:AJ36,"Mi")</f>
        <v>1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6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806" t="s">
        <v>316</v>
      </c>
      <c r="D37" s="178" t="str">
        <f>VLOOKUP(C37,ListeAppel,2,FALSE)</f>
        <v>Nom 035</v>
      </c>
      <c r="E37" s="156" t="s">
        <v>70</v>
      </c>
      <c r="F37" s="315"/>
      <c r="G37" s="353" t="s">
        <v>7</v>
      </c>
      <c r="H37" s="31" t="s">
        <v>11</v>
      </c>
      <c r="I37" s="31" t="s">
        <v>11</v>
      </c>
      <c r="J37" s="55" t="s">
        <v>11</v>
      </c>
      <c r="K37" s="305"/>
      <c r="L37" s="311"/>
      <c r="M37" s="353" t="s">
        <v>7</v>
      </c>
      <c r="N37" s="31" t="s">
        <v>11</v>
      </c>
      <c r="O37" s="31" t="s">
        <v>67</v>
      </c>
      <c r="P37" s="31" t="s">
        <v>11</v>
      </c>
      <c r="Q37" s="55" t="s">
        <v>11</v>
      </c>
      <c r="R37" s="305"/>
      <c r="S37" s="332"/>
      <c r="T37" s="47" t="s">
        <v>11</v>
      </c>
      <c r="U37" s="31" t="s">
        <v>11</v>
      </c>
      <c r="V37" s="31" t="s">
        <v>67</v>
      </c>
      <c r="W37" s="31" t="s">
        <v>11</v>
      </c>
      <c r="X37" s="353" t="s">
        <v>7</v>
      </c>
      <c r="Y37" s="305"/>
      <c r="Z37" s="332"/>
      <c r="AA37" s="47" t="s">
        <v>11</v>
      </c>
      <c r="AB37" s="31" t="s">
        <v>11</v>
      </c>
      <c r="AC37" s="31" t="s">
        <v>67</v>
      </c>
      <c r="AD37" s="31" t="s">
        <v>11</v>
      </c>
      <c r="AE37" s="353" t="s">
        <v>7</v>
      </c>
      <c r="AF37" s="305"/>
      <c r="AG37" s="305"/>
      <c r="AH37" s="47" t="s">
        <v>33</v>
      </c>
      <c r="AI37" s="31" t="s">
        <v>11</v>
      </c>
      <c r="AJ37" s="353" t="s">
        <v>7</v>
      </c>
      <c r="AK37" s="390">
        <f>IF(CA37=0,"",TIME(0,CA37,0))</f>
        <v>0.23333333333333331</v>
      </c>
      <c r="AL37" s="157">
        <f t="shared" si="19"/>
        <v>13</v>
      </c>
      <c r="AM37" s="158">
        <f>SUM(AL37:AL38)/2</f>
        <v>13</v>
      </c>
      <c r="AN37" s="158">
        <f t="shared" si="20"/>
        <v>0</v>
      </c>
      <c r="AO37" s="158">
        <f>SUM((AN37+AN38)/2)</f>
        <v>0</v>
      </c>
      <c r="AP37" s="159">
        <f t="shared" si="21"/>
        <v>1</v>
      </c>
      <c r="AQ37" s="159">
        <f>SUM((AP37+AP38)/2)</f>
        <v>0.5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336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5</v>
      </c>
      <c r="BR37" s="158">
        <f>SUM((BQ37+BQ38)/2)</f>
        <v>5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425</v>
      </c>
      <c r="B38" s="179" t="s">
        <v>180</v>
      </c>
      <c r="C38" s="164" t="s">
        <v>6</v>
      </c>
      <c r="D38" s="194"/>
      <c r="E38" s="166" t="s">
        <v>4</v>
      </c>
      <c r="F38" s="316"/>
      <c r="G38" s="354" t="s">
        <v>7</v>
      </c>
      <c r="H38" s="37" t="s">
        <v>11</v>
      </c>
      <c r="I38" s="396" t="s">
        <v>11</v>
      </c>
      <c r="J38" s="428" t="s">
        <v>39</v>
      </c>
      <c r="K38" s="306"/>
      <c r="L38" s="320"/>
      <c r="M38" s="354" t="s">
        <v>7</v>
      </c>
      <c r="N38" s="37" t="s">
        <v>11</v>
      </c>
      <c r="O38" s="37" t="s">
        <v>67</v>
      </c>
      <c r="P38" s="37" t="s">
        <v>11</v>
      </c>
      <c r="Q38" s="56" t="s">
        <v>11</v>
      </c>
      <c r="R38" s="306"/>
      <c r="S38" s="331"/>
      <c r="T38" s="49" t="s">
        <v>11</v>
      </c>
      <c r="U38" s="37" t="s">
        <v>11</v>
      </c>
      <c r="V38" s="37" t="s">
        <v>67</v>
      </c>
      <c r="W38" s="37" t="s">
        <v>11</v>
      </c>
      <c r="X38" s="354" t="s">
        <v>7</v>
      </c>
      <c r="Y38" s="306"/>
      <c r="Z38" s="331"/>
      <c r="AA38" s="49" t="s">
        <v>11</v>
      </c>
      <c r="AB38" s="37" t="s">
        <v>11</v>
      </c>
      <c r="AC38" s="37" t="s">
        <v>67</v>
      </c>
      <c r="AD38" s="37" t="s">
        <v>11</v>
      </c>
      <c r="AE38" s="354" t="s">
        <v>7</v>
      </c>
      <c r="AF38" s="306"/>
      <c r="AG38" s="327"/>
      <c r="AH38" s="49" t="s">
        <v>11</v>
      </c>
      <c r="AI38" s="37" t="s">
        <v>11</v>
      </c>
      <c r="AJ38" s="354" t="s">
        <v>7</v>
      </c>
      <c r="AK38" s="391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5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806" t="s">
        <v>317</v>
      </c>
      <c r="D39" s="178" t="str">
        <f>VLOOKUP(C39,ListeAppel,2,FALSE)</f>
        <v>Nom 038</v>
      </c>
      <c r="E39" s="156" t="s">
        <v>70</v>
      </c>
      <c r="F39" s="302"/>
      <c r="G39" s="382" t="s">
        <v>7</v>
      </c>
      <c r="H39" s="353" t="s">
        <v>7</v>
      </c>
      <c r="I39" s="353" t="s">
        <v>7</v>
      </c>
      <c r="J39" s="353" t="s">
        <v>7</v>
      </c>
      <c r="K39" s="305"/>
      <c r="L39" s="311"/>
      <c r="M39" s="31" t="s">
        <v>75</v>
      </c>
      <c r="N39" s="31" t="s">
        <v>75</v>
      </c>
      <c r="O39" s="31" t="s">
        <v>75</v>
      </c>
      <c r="P39" s="31" t="s">
        <v>75</v>
      </c>
      <c r="Q39" s="31" t="s">
        <v>67</v>
      </c>
      <c r="R39" s="305"/>
      <c r="S39" s="332"/>
      <c r="T39" s="410" t="s">
        <v>14</v>
      </c>
      <c r="U39" s="410" t="s">
        <v>14</v>
      </c>
      <c r="V39" s="410" t="s">
        <v>14</v>
      </c>
      <c r="W39" s="410" t="s">
        <v>14</v>
      </c>
      <c r="X39" s="410" t="s">
        <v>14</v>
      </c>
      <c r="Y39" s="410" t="s">
        <v>14</v>
      </c>
      <c r="Z39" s="410" t="s">
        <v>14</v>
      </c>
      <c r="AA39" s="410" t="s">
        <v>14</v>
      </c>
      <c r="AB39" s="410" t="s">
        <v>14</v>
      </c>
      <c r="AC39" s="410" t="s">
        <v>14</v>
      </c>
      <c r="AD39" s="410" t="s">
        <v>14</v>
      </c>
      <c r="AE39" s="410" t="s">
        <v>14</v>
      </c>
      <c r="AF39" s="305"/>
      <c r="AG39" s="305"/>
      <c r="AH39" s="357" t="s">
        <v>7</v>
      </c>
      <c r="AI39" s="357" t="s">
        <v>7</v>
      </c>
      <c r="AJ39" s="357" t="s">
        <v>7</v>
      </c>
      <c r="AK39" s="390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0</v>
      </c>
      <c r="BB39" s="159">
        <f>SUM((BA39+BA40)/2)</f>
        <v>6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12</v>
      </c>
      <c r="BL39" s="162">
        <f>SUM(BK39+BK40)/2</f>
        <v>12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7</v>
      </c>
      <c r="BR39" s="158">
        <f>SUM((BQ39+BQ40)/2)</f>
        <v>3.5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6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235" t="s">
        <v>79</v>
      </c>
      <c r="E40" s="166" t="s">
        <v>4</v>
      </c>
      <c r="F40" s="317"/>
      <c r="G40" s="405" t="s">
        <v>41</v>
      </c>
      <c r="H40" s="405" t="s">
        <v>41</v>
      </c>
      <c r="I40" s="405" t="s">
        <v>41</v>
      </c>
      <c r="J40" s="405" t="s">
        <v>41</v>
      </c>
      <c r="K40" s="306"/>
      <c r="L40" s="306"/>
      <c r="M40" s="405" t="s">
        <v>41</v>
      </c>
      <c r="N40" s="405" t="s">
        <v>41</v>
      </c>
      <c r="O40" s="405" t="s">
        <v>41</v>
      </c>
      <c r="P40" s="405" t="s">
        <v>41</v>
      </c>
      <c r="Q40" s="405" t="s">
        <v>41</v>
      </c>
      <c r="R40" s="306"/>
      <c r="S40" s="306"/>
      <c r="T40" s="411" t="s">
        <v>14</v>
      </c>
      <c r="U40" s="411" t="s">
        <v>14</v>
      </c>
      <c r="V40" s="411" t="s">
        <v>14</v>
      </c>
      <c r="W40" s="411" t="s">
        <v>14</v>
      </c>
      <c r="X40" s="411" t="s">
        <v>14</v>
      </c>
      <c r="Y40" s="411" t="s">
        <v>14</v>
      </c>
      <c r="Z40" s="411" t="s">
        <v>14</v>
      </c>
      <c r="AA40" s="411" t="s">
        <v>14</v>
      </c>
      <c r="AB40" s="411" t="s">
        <v>14</v>
      </c>
      <c r="AC40" s="411" t="s">
        <v>14</v>
      </c>
      <c r="AD40" s="411" t="s">
        <v>14</v>
      </c>
      <c r="AE40" s="411" t="s">
        <v>14</v>
      </c>
      <c r="AF40" s="306"/>
      <c r="AG40" s="306"/>
      <c r="AH40" s="405" t="s">
        <v>41</v>
      </c>
      <c r="AI40" s="405" t="s">
        <v>41</v>
      </c>
      <c r="AJ40" s="405" t="s">
        <v>41</v>
      </c>
      <c r="AK40" s="391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12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0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318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10" t="s">
        <v>14</v>
      </c>
      <c r="I41" s="410" t="s">
        <v>14</v>
      </c>
      <c r="J41" s="410" t="s">
        <v>14</v>
      </c>
      <c r="K41" s="311"/>
      <c r="L41" s="311"/>
      <c r="M41" s="406" t="s">
        <v>41</v>
      </c>
      <c r="N41" s="31" t="s">
        <v>75</v>
      </c>
      <c r="O41" s="31" t="s">
        <v>75</v>
      </c>
      <c r="P41" s="32" t="s">
        <v>75</v>
      </c>
      <c r="Q41" s="406" t="s">
        <v>41</v>
      </c>
      <c r="R41" s="332"/>
      <c r="S41" s="332"/>
      <c r="T41" s="406" t="s">
        <v>41</v>
      </c>
      <c r="U41" s="31" t="s">
        <v>75</v>
      </c>
      <c r="V41" s="629" t="s">
        <v>23</v>
      </c>
      <c r="W41" s="558" t="s">
        <v>110</v>
      </c>
      <c r="X41" s="406" t="s">
        <v>41</v>
      </c>
      <c r="Y41" s="332"/>
      <c r="Z41" s="332"/>
      <c r="AA41" s="406" t="s">
        <v>41</v>
      </c>
      <c r="AB41" s="31" t="s">
        <v>75</v>
      </c>
      <c r="AC41" s="31" t="s">
        <v>75</v>
      </c>
      <c r="AD41" s="475" t="s">
        <v>7</v>
      </c>
      <c r="AE41" s="406" t="s">
        <v>41</v>
      </c>
      <c r="AF41" s="332"/>
      <c r="AG41" s="332"/>
      <c r="AH41" s="406" t="s">
        <v>41</v>
      </c>
      <c r="AI41" s="31" t="s">
        <v>75</v>
      </c>
      <c r="AJ41" s="31" t="s">
        <v>75</v>
      </c>
      <c r="AK41" s="390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7</v>
      </c>
      <c r="BB41" s="159">
        <f>SUM((BA41+BA42)/2)</f>
        <v>8.5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3</v>
      </c>
      <c r="BL41" s="162">
        <f>SUM(BK41+BK42)/2</f>
        <v>3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1</v>
      </c>
      <c r="BP41" s="158">
        <f>SUM(BO41+BO42)/2</f>
        <v>1</v>
      </c>
      <c r="BQ41" s="158">
        <f t="shared" ref="BQ41:BQ62" si="52">COUNTIF(F41:AJ41,"C")</f>
        <v>2</v>
      </c>
      <c r="BR41" s="158">
        <f>SUM((BQ41+BQ42)/2)</f>
        <v>1.5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8.5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10</v>
      </c>
      <c r="D42" s="235" t="s">
        <v>79</v>
      </c>
      <c r="E42" s="166" t="s">
        <v>4</v>
      </c>
      <c r="F42" s="303"/>
      <c r="G42" s="354" t="s">
        <v>7</v>
      </c>
      <c r="H42" s="411" t="s">
        <v>14</v>
      </c>
      <c r="I42" s="411" t="s">
        <v>14</v>
      </c>
      <c r="J42" s="411" t="s">
        <v>14</v>
      </c>
      <c r="K42" s="312"/>
      <c r="L42" s="309"/>
      <c r="M42" s="405" t="s">
        <v>41</v>
      </c>
      <c r="N42" s="37" t="s">
        <v>75</v>
      </c>
      <c r="O42" s="37" t="s">
        <v>75</v>
      </c>
      <c r="P42" s="405" t="s">
        <v>41</v>
      </c>
      <c r="Q42" s="405" t="s">
        <v>41</v>
      </c>
      <c r="R42" s="306"/>
      <c r="S42" s="309"/>
      <c r="T42" s="405" t="s">
        <v>41</v>
      </c>
      <c r="U42" s="37" t="s">
        <v>75</v>
      </c>
      <c r="V42" s="630" t="s">
        <v>23</v>
      </c>
      <c r="W42" s="405" t="s">
        <v>41</v>
      </c>
      <c r="X42" s="405" t="s">
        <v>41</v>
      </c>
      <c r="Y42" s="306"/>
      <c r="Z42" s="309"/>
      <c r="AA42" s="405" t="s">
        <v>41</v>
      </c>
      <c r="AB42" s="37" t="s">
        <v>75</v>
      </c>
      <c r="AC42" s="37" t="s">
        <v>75</v>
      </c>
      <c r="AD42" s="405" t="s">
        <v>41</v>
      </c>
      <c r="AE42" s="405" t="s">
        <v>41</v>
      </c>
      <c r="AF42" s="306"/>
      <c r="AG42" s="309"/>
      <c r="AH42" s="405" t="s">
        <v>41</v>
      </c>
      <c r="AI42" s="37" t="s">
        <v>75</v>
      </c>
      <c r="AJ42" s="37" t="s">
        <v>75</v>
      </c>
      <c r="AK42" s="391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10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3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183</v>
      </c>
      <c r="C43" s="807" t="s">
        <v>319</v>
      </c>
      <c r="D43" s="178" t="str">
        <f>VLOOKUP(C43,ListeAppel,2,FALSE)</f>
        <v>Nom 117</v>
      </c>
      <c r="E43" s="156" t="s">
        <v>70</v>
      </c>
      <c r="F43" s="302"/>
      <c r="G43" s="353" t="s">
        <v>7</v>
      </c>
      <c r="H43" s="353" t="s">
        <v>7</v>
      </c>
      <c r="I43" s="353" t="s">
        <v>7</v>
      </c>
      <c r="J43" s="353" t="s">
        <v>7</v>
      </c>
      <c r="K43" s="305"/>
      <c r="L43" s="305"/>
      <c r="M43" s="55" t="s">
        <v>67</v>
      </c>
      <c r="N43" s="31" t="s">
        <v>11</v>
      </c>
      <c r="O43" s="31" t="s">
        <v>67</v>
      </c>
      <c r="P43" s="55" t="s">
        <v>11</v>
      </c>
      <c r="Q43" s="31" t="s">
        <v>11</v>
      </c>
      <c r="R43" s="332"/>
      <c r="S43" s="332"/>
      <c r="T43" s="31" t="s">
        <v>11</v>
      </c>
      <c r="U43" s="31" t="s">
        <v>11</v>
      </c>
      <c r="V43" s="353" t="s">
        <v>7</v>
      </c>
      <c r="W43" s="55" t="s">
        <v>11</v>
      </c>
      <c r="X43" s="31" t="s">
        <v>67</v>
      </c>
      <c r="Y43" s="332"/>
      <c r="Z43" s="305"/>
      <c r="AA43" s="355" t="s">
        <v>13</v>
      </c>
      <c r="AB43" s="31" t="s">
        <v>11</v>
      </c>
      <c r="AC43" s="31" t="s">
        <v>67</v>
      </c>
      <c r="AD43" s="31" t="s">
        <v>11</v>
      </c>
      <c r="AE43" s="31" t="s">
        <v>11</v>
      </c>
      <c r="AF43" s="305"/>
      <c r="AG43" s="305"/>
      <c r="AH43" s="31" t="s">
        <v>67</v>
      </c>
      <c r="AI43" s="355" t="s">
        <v>13</v>
      </c>
      <c r="AJ43" s="31" t="s">
        <v>67</v>
      </c>
      <c r="AK43" s="390">
        <f>IF(CA43=0,"",TIME(0,CA43,0))</f>
        <v>0.17500000000000002</v>
      </c>
      <c r="AL43" s="157">
        <f t="shared" ref="AL43:AL48" si="57">COUNTIF(F43:AJ43,"P")</f>
        <v>9</v>
      </c>
      <c r="AM43" s="158">
        <f>SUM(AL43:AL44)/2</f>
        <v>8.5</v>
      </c>
      <c r="AN43" s="158">
        <f t="shared" ref="AN43:AN48" si="58">COUNTIF(F43:AJ43,"Mi")</f>
        <v>2</v>
      </c>
      <c r="AO43" s="158">
        <f>SUM((AN43+AN44)/2)</f>
        <v>2</v>
      </c>
      <c r="AP43" s="159">
        <f t="shared" ref="AP43:AP48" si="59">COUNTIF(F43:AJ43,"VS")</f>
        <v>0</v>
      </c>
      <c r="AQ43" s="159">
        <f>SUM((AP43+AP44)/2)</f>
        <v>0</v>
      </c>
      <c r="AR43" s="158">
        <f t="shared" ref="AR43:AR48" si="60">COUNTIF(F43:AJ43,"C1")</f>
        <v>0</v>
      </c>
      <c r="AS43" s="159">
        <f>SUM((AR43+AR44)/2)</f>
        <v>0</v>
      </c>
      <c r="AT43" s="159">
        <f t="shared" ref="AT43:AT48" si="61">COUNTIF(F43:AJ43,"R1")</f>
        <v>0</v>
      </c>
      <c r="AU43" s="160">
        <f>SUM((AT43+AT44)/2)</f>
        <v>0</v>
      </c>
      <c r="AV43" s="158">
        <f t="shared" ref="AV43:AV48" si="62">COUNTIF(F43:AJ43,"CS")</f>
        <v>0</v>
      </c>
      <c r="AW43" s="158">
        <f>SUM((AV43+AV44)/2)</f>
        <v>0</v>
      </c>
      <c r="AX43" s="159">
        <f t="shared" ref="AX43:AX48" si="63">COUNTIF(F43:AJ43,"DA")</f>
        <v>0</v>
      </c>
      <c r="AY43" s="159">
        <f>SUM((AX43+AX44)/2)</f>
        <v>0</v>
      </c>
      <c r="AZ43" s="161">
        <f>SUM(AM43+AO43+AQ43+AS43+AW43+AY43+AU43)*24</f>
        <v>252</v>
      </c>
      <c r="BA43" s="159">
        <f t="shared" ref="BA43:BA48" si="64">COUNTIF(F43:AJ43,"MT5")</f>
        <v>0</v>
      </c>
      <c r="BB43" s="159">
        <f>SUM((BA43+BA44)/2)</f>
        <v>0</v>
      </c>
      <c r="BC43" s="159">
        <f t="shared" ref="BC43:BC48" si="65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48" si="66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48" si="67">COUNTIF(F43:AJ43,"A")</f>
        <v>0</v>
      </c>
      <c r="BJ43" s="159">
        <f>SUM((BI43+BI44)/2)</f>
        <v>0</v>
      </c>
      <c r="BK43" s="159">
        <f t="shared" ref="BK43:BK48" si="68">COUNTIF(F43:AJ43,"Ma")</f>
        <v>0</v>
      </c>
      <c r="BL43" s="162">
        <f>SUM(BK43+BK44)/2</f>
        <v>0</v>
      </c>
      <c r="BM43" s="158">
        <f t="shared" ref="BM43:BM48" si="69">COUNTIF(F43:AJ43,"MJ")</f>
        <v>0</v>
      </c>
      <c r="BN43" s="158">
        <f>SUM(BM43+BM44)/2</f>
        <v>0</v>
      </c>
      <c r="BO43" s="158">
        <f t="shared" ref="BO43:BO48" si="70">COUNTIF(F43:AJ43,"Jsc")</f>
        <v>0</v>
      </c>
      <c r="BP43" s="158">
        <f>SUM(BO43+BO44)/2</f>
        <v>0</v>
      </c>
      <c r="BQ43" s="158">
        <f t="shared" ref="BQ43:BQ48" si="71">COUNTIF(F43:AJ43,"C")</f>
        <v>5</v>
      </c>
      <c r="BR43" s="158">
        <f>SUM((BQ43+BQ44)/2)</f>
        <v>5</v>
      </c>
      <c r="BS43" s="158">
        <f t="shared" ref="BS43:BS48" si="72">COUNTIF(F43:AJ43,"CC")</f>
        <v>0</v>
      </c>
      <c r="BT43" s="158">
        <f>SUM((BS43+BS44)/2)</f>
        <v>0</v>
      </c>
      <c r="BU43" s="158">
        <f t="shared" ref="BU43:BU48" si="73">COUNTIF(F43:AJ43,"DS")</f>
        <v>0</v>
      </c>
      <c r="BV43" s="158">
        <f>SUM((BU43+BU44)/2)</f>
        <v>0</v>
      </c>
      <c r="BW43" s="159">
        <f t="shared" ref="BW43:BW48" si="74">COUNTIF(F43:AJ43,"MT")</f>
        <v>0</v>
      </c>
      <c r="BX43" s="159">
        <f>SUM((BW43+BW44)/2)</f>
        <v>0</v>
      </c>
      <c r="BY43" s="159">
        <f t="shared" ref="BY43:BY48" si="75">COUNTIF(F43:AJ43,"4/5")</f>
        <v>0</v>
      </c>
      <c r="BZ43" s="160">
        <f>SUM((BY43+BY44)/2)</f>
        <v>0</v>
      </c>
      <c r="CA43" s="163">
        <f>SUM(AZ43)</f>
        <v>252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425</v>
      </c>
      <c r="B44" s="179" t="s">
        <v>183</v>
      </c>
      <c r="C44" s="192" t="s">
        <v>6</v>
      </c>
      <c r="D44" s="194"/>
      <c r="E44" s="166" t="s">
        <v>4</v>
      </c>
      <c r="F44" s="303"/>
      <c r="G44" s="354" t="s">
        <v>7</v>
      </c>
      <c r="H44" s="354" t="s">
        <v>7</v>
      </c>
      <c r="I44" s="354" t="s">
        <v>7</v>
      </c>
      <c r="J44" s="354" t="s">
        <v>7</v>
      </c>
      <c r="K44" s="306"/>
      <c r="L44" s="306"/>
      <c r="M44" s="56" t="s">
        <v>67</v>
      </c>
      <c r="N44" s="37" t="s">
        <v>11</v>
      </c>
      <c r="O44" s="37" t="s">
        <v>67</v>
      </c>
      <c r="P44" s="56" t="s">
        <v>11</v>
      </c>
      <c r="Q44" s="37" t="s">
        <v>11</v>
      </c>
      <c r="R44" s="331"/>
      <c r="S44" s="331"/>
      <c r="T44" s="37" t="s">
        <v>11</v>
      </c>
      <c r="U44" s="37" t="s">
        <v>11</v>
      </c>
      <c r="V44" s="354" t="s">
        <v>7</v>
      </c>
      <c r="W44" s="56" t="s">
        <v>11</v>
      </c>
      <c r="X44" s="37" t="s">
        <v>67</v>
      </c>
      <c r="Y44" s="331"/>
      <c r="Z44" s="306"/>
      <c r="AA44" s="356" t="s">
        <v>13</v>
      </c>
      <c r="AB44" s="37" t="s">
        <v>11</v>
      </c>
      <c r="AC44" s="37" t="s">
        <v>67</v>
      </c>
      <c r="AD44" s="37" t="s">
        <v>11</v>
      </c>
      <c r="AE44" s="37" t="s">
        <v>67</v>
      </c>
      <c r="AF44" s="306"/>
      <c r="AG44" s="306"/>
      <c r="AH44" s="37" t="s">
        <v>67</v>
      </c>
      <c r="AI44" s="356" t="s">
        <v>13</v>
      </c>
      <c r="AJ44" s="37" t="s">
        <v>67</v>
      </c>
      <c r="AK44" s="391"/>
      <c r="AL44" s="167">
        <f t="shared" si="57"/>
        <v>8</v>
      </c>
      <c r="AM44" s="168"/>
      <c r="AN44" s="168">
        <f t="shared" si="58"/>
        <v>2</v>
      </c>
      <c r="AO44" s="169"/>
      <c r="AP44" s="170">
        <f t="shared" si="59"/>
        <v>0</v>
      </c>
      <c r="AQ44" s="171"/>
      <c r="AR44" s="168">
        <f t="shared" si="60"/>
        <v>0</v>
      </c>
      <c r="AS44" s="168"/>
      <c r="AT44" s="168">
        <f t="shared" si="61"/>
        <v>0</v>
      </c>
      <c r="AU44" s="168"/>
      <c r="AV44" s="168">
        <f t="shared" si="62"/>
        <v>0</v>
      </c>
      <c r="AW44" s="169"/>
      <c r="AX44" s="170">
        <f t="shared" si="63"/>
        <v>0</v>
      </c>
      <c r="AY44" s="171"/>
      <c r="AZ44" s="172"/>
      <c r="BA44" s="170">
        <f t="shared" si="64"/>
        <v>0</v>
      </c>
      <c r="BB44" s="171"/>
      <c r="BC44" s="170">
        <f t="shared" si="65"/>
        <v>0</v>
      </c>
      <c r="BD44" s="171"/>
      <c r="BE44" s="171"/>
      <c r="BF44" s="170">
        <f t="shared" si="66"/>
        <v>0</v>
      </c>
      <c r="BG44" s="171"/>
      <c r="BH44" s="171"/>
      <c r="BI44" s="170">
        <f t="shared" si="67"/>
        <v>0</v>
      </c>
      <c r="BJ44" s="171"/>
      <c r="BK44" s="170">
        <f t="shared" si="68"/>
        <v>0</v>
      </c>
      <c r="BL44" s="173"/>
      <c r="BM44" s="168">
        <f t="shared" si="69"/>
        <v>0</v>
      </c>
      <c r="BN44" s="174"/>
      <c r="BO44" s="168">
        <f t="shared" si="70"/>
        <v>0</v>
      </c>
      <c r="BP44" s="169"/>
      <c r="BQ44" s="168">
        <f t="shared" si="71"/>
        <v>5</v>
      </c>
      <c r="BR44" s="168"/>
      <c r="BS44" s="168">
        <f t="shared" si="72"/>
        <v>0</v>
      </c>
      <c r="BT44" s="169"/>
      <c r="BU44" s="168">
        <f t="shared" si="73"/>
        <v>0</v>
      </c>
      <c r="BV44" s="169"/>
      <c r="BW44" s="170">
        <f t="shared" si="74"/>
        <v>0</v>
      </c>
      <c r="BX44" s="171"/>
      <c r="BY44" s="170">
        <f t="shared" si="75"/>
        <v>0</v>
      </c>
      <c r="BZ44" s="175"/>
      <c r="CA44" s="176"/>
      <c r="CB44" s="85"/>
    </row>
    <row r="45" spans="1:80" ht="18.75" customHeight="1" x14ac:dyDescent="0.25">
      <c r="A45" s="137"/>
      <c r="B45" s="179" t="s">
        <v>180</v>
      </c>
      <c r="C45" s="196">
        <v>4222</v>
      </c>
      <c r="D45" s="197" t="s">
        <v>242</v>
      </c>
      <c r="E45" s="156" t="s">
        <v>70</v>
      </c>
      <c r="F45" s="318"/>
      <c r="G45" s="382" t="s">
        <v>7</v>
      </c>
      <c r="H45" s="58" t="s">
        <v>11</v>
      </c>
      <c r="I45" s="57" t="s">
        <v>11</v>
      </c>
      <c r="J45" s="58" t="s">
        <v>11</v>
      </c>
      <c r="K45" s="321"/>
      <c r="L45" s="322"/>
      <c r="M45" s="274" t="s">
        <v>11</v>
      </c>
      <c r="N45" s="58" t="s">
        <v>11</v>
      </c>
      <c r="O45" s="58" t="s">
        <v>11</v>
      </c>
      <c r="P45" s="434" t="s">
        <v>29</v>
      </c>
      <c r="Q45" s="58" t="s">
        <v>11</v>
      </c>
      <c r="R45" s="334"/>
      <c r="S45" s="322"/>
      <c r="T45" s="274" t="s">
        <v>11</v>
      </c>
      <c r="U45" s="434" t="s">
        <v>29</v>
      </c>
      <c r="V45" s="353" t="s">
        <v>7</v>
      </c>
      <c r="W45" s="353" t="s">
        <v>7</v>
      </c>
      <c r="X45" s="58" t="s">
        <v>11</v>
      </c>
      <c r="Y45" s="334"/>
      <c r="Z45" s="322"/>
      <c r="AA45" s="274" t="s">
        <v>11</v>
      </c>
      <c r="AB45" s="434" t="s">
        <v>29</v>
      </c>
      <c r="AC45" s="434" t="s">
        <v>29</v>
      </c>
      <c r="AD45" s="58" t="s">
        <v>11</v>
      </c>
      <c r="AE45" s="58" t="s">
        <v>11</v>
      </c>
      <c r="AF45" s="334"/>
      <c r="AG45" s="322"/>
      <c r="AH45" s="274" t="s">
        <v>11</v>
      </c>
      <c r="AI45" s="58" t="s">
        <v>11</v>
      </c>
      <c r="AJ45" s="375" t="s">
        <v>7</v>
      </c>
      <c r="AK45" s="390">
        <f>IF(CA45=0,"",TIME(0,CA45,0))</f>
        <v>0.3</v>
      </c>
      <c r="AL45" s="157">
        <f t="shared" si="57"/>
        <v>14</v>
      </c>
      <c r="AM45" s="158">
        <f>SUM(AL45:AL46)/2</f>
        <v>14</v>
      </c>
      <c r="AN45" s="158">
        <f t="shared" si="58"/>
        <v>0</v>
      </c>
      <c r="AO45" s="158">
        <f>SUM((AN45+AN46)/2)</f>
        <v>0</v>
      </c>
      <c r="AP45" s="159">
        <f t="shared" si="59"/>
        <v>0</v>
      </c>
      <c r="AQ45" s="159">
        <f>SUM((AP45+AP46)/2)</f>
        <v>0</v>
      </c>
      <c r="AR45" s="158">
        <f t="shared" si="60"/>
        <v>0</v>
      </c>
      <c r="AS45" s="159">
        <f>SUM((AR45+AR46)/2)</f>
        <v>0</v>
      </c>
      <c r="AT45" s="159">
        <f t="shared" si="61"/>
        <v>0</v>
      </c>
      <c r="AU45" s="160">
        <f>SUM((AT45+AT46)/2)</f>
        <v>0</v>
      </c>
      <c r="AV45" s="158">
        <f t="shared" si="62"/>
        <v>4</v>
      </c>
      <c r="AW45" s="158">
        <f>SUM((AV45+AV46)/2)</f>
        <v>4</v>
      </c>
      <c r="AX45" s="159">
        <f t="shared" si="63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64"/>
        <v>0</v>
      </c>
      <c r="BB45" s="159">
        <f>SUM((BA45+BA46)/2)</f>
        <v>0</v>
      </c>
      <c r="BC45" s="159">
        <f t="shared" si="65"/>
        <v>0</v>
      </c>
      <c r="BD45" s="159">
        <f>SUM((BC45+BC46)/2)</f>
        <v>0</v>
      </c>
      <c r="BE45" s="159">
        <f>SUM((BD45+BD46)/2)</f>
        <v>0</v>
      </c>
      <c r="BF45" s="159">
        <f t="shared" si="66"/>
        <v>0</v>
      </c>
      <c r="BG45" s="159">
        <f>SUM((BF45+BF46)/2)</f>
        <v>0</v>
      </c>
      <c r="BH45" s="159">
        <f>SUM((BG45+BG46)/2)</f>
        <v>0</v>
      </c>
      <c r="BI45" s="159">
        <f t="shared" si="67"/>
        <v>0</v>
      </c>
      <c r="BJ45" s="159">
        <f>SUM((BI45+BI46)/2)</f>
        <v>0</v>
      </c>
      <c r="BK45" s="159">
        <f t="shared" si="68"/>
        <v>0</v>
      </c>
      <c r="BL45" s="162">
        <f>SUM(BK45+BK46)/2</f>
        <v>0</v>
      </c>
      <c r="BM45" s="158">
        <f t="shared" si="69"/>
        <v>0</v>
      </c>
      <c r="BN45" s="158">
        <f>SUM(BM45+BM46)/2</f>
        <v>0</v>
      </c>
      <c r="BO45" s="158">
        <f t="shared" si="70"/>
        <v>0</v>
      </c>
      <c r="BP45" s="158">
        <f>SUM(BO45+BO46)/2</f>
        <v>0</v>
      </c>
      <c r="BQ45" s="158">
        <f t="shared" si="71"/>
        <v>4</v>
      </c>
      <c r="BR45" s="158">
        <f>SUM((BQ45+BQ46)/2)</f>
        <v>4</v>
      </c>
      <c r="BS45" s="158">
        <f t="shared" si="72"/>
        <v>0</v>
      </c>
      <c r="BT45" s="158">
        <f>SUM((BS45+BS46)/2)</f>
        <v>0</v>
      </c>
      <c r="BU45" s="158">
        <f t="shared" si="73"/>
        <v>0</v>
      </c>
      <c r="BV45" s="158">
        <f>SUM((BU45+BU46)/2)</f>
        <v>0</v>
      </c>
      <c r="BW45" s="159">
        <f t="shared" si="74"/>
        <v>0</v>
      </c>
      <c r="BX45" s="159">
        <f>SUM((BW45+BW46)/2)</f>
        <v>0</v>
      </c>
      <c r="BY45" s="159">
        <f t="shared" si="75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 t="s">
        <v>180</v>
      </c>
      <c r="C46" s="164" t="s">
        <v>6</v>
      </c>
      <c r="D46" s="273"/>
      <c r="E46" s="166" t="s">
        <v>4</v>
      </c>
      <c r="F46" s="303"/>
      <c r="G46" s="354" t="s">
        <v>7</v>
      </c>
      <c r="H46" s="37" t="s">
        <v>11</v>
      </c>
      <c r="I46" s="38" t="s">
        <v>11</v>
      </c>
      <c r="J46" s="37" t="s">
        <v>11</v>
      </c>
      <c r="K46" s="312"/>
      <c r="L46" s="323"/>
      <c r="M46" s="275" t="s">
        <v>11</v>
      </c>
      <c r="N46" s="37" t="s">
        <v>11</v>
      </c>
      <c r="O46" s="37" t="s">
        <v>11</v>
      </c>
      <c r="P46" s="435" t="s">
        <v>29</v>
      </c>
      <c r="Q46" s="37" t="s">
        <v>11</v>
      </c>
      <c r="R46" s="306"/>
      <c r="S46" s="323"/>
      <c r="T46" s="275" t="s">
        <v>11</v>
      </c>
      <c r="U46" s="435" t="s">
        <v>29</v>
      </c>
      <c r="V46" s="354" t="s">
        <v>7</v>
      </c>
      <c r="W46" s="354" t="s">
        <v>7</v>
      </c>
      <c r="X46" s="37" t="s">
        <v>11</v>
      </c>
      <c r="Y46" s="306"/>
      <c r="Z46" s="323"/>
      <c r="AA46" s="275" t="s">
        <v>11</v>
      </c>
      <c r="AB46" s="435" t="s">
        <v>29</v>
      </c>
      <c r="AC46" s="435" t="s">
        <v>29</v>
      </c>
      <c r="AD46" s="37" t="s">
        <v>11</v>
      </c>
      <c r="AE46" s="37" t="s">
        <v>11</v>
      </c>
      <c r="AF46" s="306"/>
      <c r="AG46" s="323"/>
      <c r="AH46" s="275" t="s">
        <v>11</v>
      </c>
      <c r="AI46" s="37" t="s">
        <v>11</v>
      </c>
      <c r="AJ46" s="354" t="s">
        <v>7</v>
      </c>
      <c r="AK46" s="391"/>
      <c r="AL46" s="167">
        <f t="shared" si="57"/>
        <v>14</v>
      </c>
      <c r="AM46" s="168"/>
      <c r="AN46" s="168">
        <f t="shared" si="58"/>
        <v>0</v>
      </c>
      <c r="AO46" s="169"/>
      <c r="AP46" s="170">
        <f t="shared" si="59"/>
        <v>0</v>
      </c>
      <c r="AQ46" s="171"/>
      <c r="AR46" s="168">
        <f t="shared" si="60"/>
        <v>0</v>
      </c>
      <c r="AS46" s="168"/>
      <c r="AT46" s="168">
        <f t="shared" si="61"/>
        <v>0</v>
      </c>
      <c r="AU46" s="168"/>
      <c r="AV46" s="168">
        <f t="shared" si="62"/>
        <v>4</v>
      </c>
      <c r="AW46" s="169"/>
      <c r="AX46" s="170">
        <f t="shared" si="63"/>
        <v>0</v>
      </c>
      <c r="AY46" s="171"/>
      <c r="AZ46" s="172"/>
      <c r="BA46" s="170">
        <f t="shared" si="64"/>
        <v>0</v>
      </c>
      <c r="BB46" s="171"/>
      <c r="BC46" s="170">
        <f t="shared" si="65"/>
        <v>0</v>
      </c>
      <c r="BD46" s="171"/>
      <c r="BE46" s="171"/>
      <c r="BF46" s="170">
        <f t="shared" si="66"/>
        <v>0</v>
      </c>
      <c r="BG46" s="171"/>
      <c r="BH46" s="171"/>
      <c r="BI46" s="170">
        <f t="shared" si="67"/>
        <v>0</v>
      </c>
      <c r="BJ46" s="171"/>
      <c r="BK46" s="170">
        <f t="shared" si="68"/>
        <v>0</v>
      </c>
      <c r="BL46" s="173"/>
      <c r="BM46" s="168">
        <f t="shared" si="69"/>
        <v>0</v>
      </c>
      <c r="BN46" s="174"/>
      <c r="BO46" s="168">
        <f t="shared" si="70"/>
        <v>0</v>
      </c>
      <c r="BP46" s="169"/>
      <c r="BQ46" s="168">
        <f t="shared" si="71"/>
        <v>4</v>
      </c>
      <c r="BR46" s="168"/>
      <c r="BS46" s="168">
        <f t="shared" si="72"/>
        <v>0</v>
      </c>
      <c r="BT46" s="169"/>
      <c r="BU46" s="168">
        <f t="shared" si="73"/>
        <v>0</v>
      </c>
      <c r="BV46" s="169"/>
      <c r="BW46" s="170">
        <f t="shared" si="74"/>
        <v>0</v>
      </c>
      <c r="BX46" s="171"/>
      <c r="BY46" s="170">
        <f t="shared" si="75"/>
        <v>0</v>
      </c>
      <c r="BZ46" s="175"/>
      <c r="CA46" s="176"/>
      <c r="CB46" s="85"/>
    </row>
    <row r="47" spans="1:80" ht="18.75" customHeight="1" x14ac:dyDescent="0.25">
      <c r="A47" s="137" t="s">
        <v>425</v>
      </c>
      <c r="B47" s="179" t="s">
        <v>180</v>
      </c>
      <c r="C47" s="1130" t="s">
        <v>321</v>
      </c>
      <c r="D47" s="197" t="s">
        <v>244</v>
      </c>
      <c r="E47" s="156" t="s">
        <v>70</v>
      </c>
      <c r="F47" s="304"/>
      <c r="G47" s="52" t="s">
        <v>11</v>
      </c>
      <c r="H47" s="52" t="s">
        <v>11</v>
      </c>
      <c r="I47" s="53" t="s">
        <v>67</v>
      </c>
      <c r="J47" s="52" t="s">
        <v>11</v>
      </c>
      <c r="K47" s="307"/>
      <c r="L47" s="307"/>
      <c r="M47" s="52" t="s">
        <v>11</v>
      </c>
      <c r="N47" s="52" t="s">
        <v>11</v>
      </c>
      <c r="O47" s="52" t="s">
        <v>67</v>
      </c>
      <c r="P47" s="52" t="s">
        <v>11</v>
      </c>
      <c r="Q47" s="353" t="s">
        <v>7</v>
      </c>
      <c r="R47" s="358" t="s">
        <v>7</v>
      </c>
      <c r="S47" s="358" t="s">
        <v>7</v>
      </c>
      <c r="T47" s="353" t="s">
        <v>7</v>
      </c>
      <c r="U47" s="52" t="s">
        <v>11</v>
      </c>
      <c r="V47" s="52" t="s">
        <v>67</v>
      </c>
      <c r="W47" s="52" t="s">
        <v>11</v>
      </c>
      <c r="X47" s="52" t="s">
        <v>11</v>
      </c>
      <c r="Y47" s="307"/>
      <c r="Z47" s="307"/>
      <c r="AA47" s="52" t="s">
        <v>11</v>
      </c>
      <c r="AB47" s="52" t="s">
        <v>11</v>
      </c>
      <c r="AC47" s="52" t="s">
        <v>67</v>
      </c>
      <c r="AD47" s="52" t="s">
        <v>11</v>
      </c>
      <c r="AE47" s="358" t="s">
        <v>7</v>
      </c>
      <c r="AF47" s="307"/>
      <c r="AG47" s="307"/>
      <c r="AH47" s="52" t="s">
        <v>11</v>
      </c>
      <c r="AI47" s="52" t="s">
        <v>11</v>
      </c>
      <c r="AJ47" s="52" t="s">
        <v>67</v>
      </c>
      <c r="AK47" s="390">
        <f>IF(CA47=0,"",TIME(0,CA47,0))</f>
        <v>0.23333333333333331</v>
      </c>
      <c r="AL47" s="157">
        <f t="shared" si="57"/>
        <v>14</v>
      </c>
      <c r="AM47" s="158">
        <f>SUM(AL47:AL48)/2</f>
        <v>12.5</v>
      </c>
      <c r="AN47" s="158">
        <f t="shared" si="58"/>
        <v>0</v>
      </c>
      <c r="AO47" s="158">
        <f>SUM((AN47+AN48)/2)</f>
        <v>0</v>
      </c>
      <c r="AP47" s="159">
        <f t="shared" si="59"/>
        <v>0</v>
      </c>
      <c r="AQ47" s="159">
        <f>SUM((AP47+AP48)/2)</f>
        <v>0</v>
      </c>
      <c r="AR47" s="158">
        <f t="shared" si="60"/>
        <v>0</v>
      </c>
      <c r="AS47" s="159">
        <f>SUM((AR47+AR48)/2)</f>
        <v>1.5</v>
      </c>
      <c r="AT47" s="159">
        <f t="shared" si="61"/>
        <v>0</v>
      </c>
      <c r="AU47" s="160">
        <f>SUM((AT47+AT48)/2)</f>
        <v>0</v>
      </c>
      <c r="AV47" s="158">
        <f t="shared" si="62"/>
        <v>0</v>
      </c>
      <c r="AW47" s="158">
        <f>SUM((AV47+AV48)/2)</f>
        <v>0</v>
      </c>
      <c r="AX47" s="159">
        <f t="shared" si="63"/>
        <v>0</v>
      </c>
      <c r="AY47" s="159">
        <f>SUM((AX47+AX48)/2)</f>
        <v>0</v>
      </c>
      <c r="AZ47" s="161">
        <f>SUM(AM47+AO47+AQ47+AS47+AW47+AY47+AU47)*24</f>
        <v>336</v>
      </c>
      <c r="BA47" s="159">
        <f t="shared" si="64"/>
        <v>0</v>
      </c>
      <c r="BB47" s="159">
        <f>SUM((BA47+BA48)/2)</f>
        <v>0</v>
      </c>
      <c r="BC47" s="159">
        <f t="shared" si="65"/>
        <v>0</v>
      </c>
      <c r="BD47" s="159">
        <f>SUM((BC47+BC48)/2)</f>
        <v>0</v>
      </c>
      <c r="BE47" s="159">
        <f>SUM((BD47+BD48)/2)</f>
        <v>0</v>
      </c>
      <c r="BF47" s="159">
        <f t="shared" si="66"/>
        <v>0</v>
      </c>
      <c r="BG47" s="159">
        <f>SUM((BF47+BF48)/2)</f>
        <v>0</v>
      </c>
      <c r="BH47" s="159">
        <f>SUM((BG47+BG48)/2)</f>
        <v>0</v>
      </c>
      <c r="BI47" s="159">
        <f t="shared" si="67"/>
        <v>0</v>
      </c>
      <c r="BJ47" s="159">
        <f>SUM((BI47+BI48)/2)</f>
        <v>0</v>
      </c>
      <c r="BK47" s="159">
        <f t="shared" si="68"/>
        <v>0</v>
      </c>
      <c r="BL47" s="162">
        <f>SUM(BK47+BK48)/2</f>
        <v>0</v>
      </c>
      <c r="BM47" s="158">
        <f t="shared" si="69"/>
        <v>0</v>
      </c>
      <c r="BN47" s="158">
        <f>SUM(BM47+BM48)/2</f>
        <v>0</v>
      </c>
      <c r="BO47" s="158">
        <f t="shared" si="70"/>
        <v>0</v>
      </c>
      <c r="BP47" s="158">
        <f>SUM(BO47+BO48)/2</f>
        <v>0</v>
      </c>
      <c r="BQ47" s="158">
        <f t="shared" si="71"/>
        <v>5</v>
      </c>
      <c r="BR47" s="158">
        <f>SUM((BQ47+BQ48)/2)</f>
        <v>5</v>
      </c>
      <c r="BS47" s="158">
        <f t="shared" si="72"/>
        <v>0</v>
      </c>
      <c r="BT47" s="158">
        <f>SUM((BS47+BS48)/2)</f>
        <v>0</v>
      </c>
      <c r="BU47" s="158">
        <f t="shared" si="73"/>
        <v>0</v>
      </c>
      <c r="BV47" s="158">
        <f>SUM((BU47+BU48)/2)</f>
        <v>0</v>
      </c>
      <c r="BW47" s="159">
        <f t="shared" si="74"/>
        <v>0</v>
      </c>
      <c r="BX47" s="159">
        <f>SUM((BW47+BW48)/2)</f>
        <v>0</v>
      </c>
      <c r="BY47" s="159">
        <f t="shared" si="75"/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425</v>
      </c>
      <c r="B48" s="179" t="s">
        <v>180</v>
      </c>
      <c r="C48" s="196" t="s">
        <v>6</v>
      </c>
      <c r="D48" s="198"/>
      <c r="E48" s="166" t="s">
        <v>4</v>
      </c>
      <c r="F48" s="304"/>
      <c r="G48" s="52" t="s">
        <v>11</v>
      </c>
      <c r="H48" s="52" t="s">
        <v>11</v>
      </c>
      <c r="I48" s="53" t="s">
        <v>67</v>
      </c>
      <c r="J48" s="427" t="s">
        <v>39</v>
      </c>
      <c r="K48" s="307"/>
      <c r="L48" s="307"/>
      <c r="M48" s="52" t="s">
        <v>11</v>
      </c>
      <c r="N48" s="443" t="s">
        <v>39</v>
      </c>
      <c r="O48" s="52" t="s">
        <v>67</v>
      </c>
      <c r="P48" s="52" t="s">
        <v>11</v>
      </c>
      <c r="Q48" s="354" t="s">
        <v>7</v>
      </c>
      <c r="R48" s="358" t="s">
        <v>7</v>
      </c>
      <c r="S48" s="358" t="s">
        <v>7</v>
      </c>
      <c r="T48" s="354" t="s">
        <v>7</v>
      </c>
      <c r="U48" s="52" t="s">
        <v>11</v>
      </c>
      <c r="V48" s="52" t="s">
        <v>67</v>
      </c>
      <c r="W48" s="443" t="s">
        <v>39</v>
      </c>
      <c r="X48" s="52" t="s">
        <v>11</v>
      </c>
      <c r="Y48" s="307"/>
      <c r="Z48" s="307"/>
      <c r="AA48" s="52" t="s">
        <v>11</v>
      </c>
      <c r="AB48" s="52" t="s">
        <v>11</v>
      </c>
      <c r="AC48" s="52" t="s">
        <v>67</v>
      </c>
      <c r="AD48" s="52" t="s">
        <v>11</v>
      </c>
      <c r="AE48" s="358" t="s">
        <v>7</v>
      </c>
      <c r="AF48" s="307"/>
      <c r="AG48" s="307"/>
      <c r="AH48" s="52" t="s">
        <v>11</v>
      </c>
      <c r="AI48" s="52" t="s">
        <v>11</v>
      </c>
      <c r="AJ48" s="52" t="s">
        <v>67</v>
      </c>
      <c r="AK48" s="391"/>
      <c r="AL48" s="167">
        <f t="shared" si="57"/>
        <v>11</v>
      </c>
      <c r="AM48" s="168"/>
      <c r="AN48" s="168">
        <f t="shared" si="58"/>
        <v>0</v>
      </c>
      <c r="AO48" s="169"/>
      <c r="AP48" s="170">
        <f t="shared" si="59"/>
        <v>0</v>
      </c>
      <c r="AQ48" s="171"/>
      <c r="AR48" s="168">
        <f t="shared" si="60"/>
        <v>3</v>
      </c>
      <c r="AS48" s="168"/>
      <c r="AT48" s="168">
        <f t="shared" si="61"/>
        <v>0</v>
      </c>
      <c r="AU48" s="168"/>
      <c r="AV48" s="168">
        <f t="shared" si="62"/>
        <v>0</v>
      </c>
      <c r="AW48" s="169"/>
      <c r="AX48" s="170">
        <f t="shared" si="63"/>
        <v>0</v>
      </c>
      <c r="AY48" s="171"/>
      <c r="AZ48" s="172"/>
      <c r="BA48" s="170">
        <f t="shared" si="64"/>
        <v>0</v>
      </c>
      <c r="BB48" s="171"/>
      <c r="BC48" s="170">
        <f t="shared" si="65"/>
        <v>0</v>
      </c>
      <c r="BD48" s="171"/>
      <c r="BE48" s="171"/>
      <c r="BF48" s="170">
        <f t="shared" si="66"/>
        <v>0</v>
      </c>
      <c r="BG48" s="171"/>
      <c r="BH48" s="171"/>
      <c r="BI48" s="170">
        <f t="shared" si="67"/>
        <v>0</v>
      </c>
      <c r="BJ48" s="171"/>
      <c r="BK48" s="170">
        <f t="shared" si="68"/>
        <v>0</v>
      </c>
      <c r="BL48" s="173"/>
      <c r="BM48" s="168">
        <f t="shared" si="69"/>
        <v>0</v>
      </c>
      <c r="BN48" s="174"/>
      <c r="BO48" s="168">
        <f t="shared" si="70"/>
        <v>0</v>
      </c>
      <c r="BP48" s="169"/>
      <c r="BQ48" s="168">
        <f t="shared" si="71"/>
        <v>5</v>
      </c>
      <c r="BR48" s="168"/>
      <c r="BS48" s="168">
        <f t="shared" si="72"/>
        <v>0</v>
      </c>
      <c r="BT48" s="169"/>
      <c r="BU48" s="168">
        <f t="shared" si="73"/>
        <v>0</v>
      </c>
      <c r="BV48" s="169"/>
      <c r="BW48" s="170">
        <f t="shared" si="74"/>
        <v>0</v>
      </c>
      <c r="BX48" s="171"/>
      <c r="BY48" s="170">
        <f t="shared" si="75"/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807" t="s">
        <v>322</v>
      </c>
      <c r="D49" s="178" t="str">
        <f>VLOOKUP(C49,ListeAppel,2,FALSE)</f>
        <v>Nom 060</v>
      </c>
      <c r="E49" s="156" t="s">
        <v>70</v>
      </c>
      <c r="F49" s="302"/>
      <c r="G49" s="31" t="s">
        <v>11</v>
      </c>
      <c r="H49" s="31" t="s">
        <v>11</v>
      </c>
      <c r="I49" s="55" t="s">
        <v>11</v>
      </c>
      <c r="J49" s="353" t="s">
        <v>7</v>
      </c>
      <c r="K49" s="305"/>
      <c r="L49" s="311"/>
      <c r="M49" s="55" t="s">
        <v>11</v>
      </c>
      <c r="N49" s="353" t="s">
        <v>7</v>
      </c>
      <c r="O49" s="31" t="s">
        <v>11</v>
      </c>
      <c r="P49" s="31" t="s">
        <v>11</v>
      </c>
      <c r="Q49" s="55" t="s">
        <v>11</v>
      </c>
      <c r="R49" s="332"/>
      <c r="S49" s="325"/>
      <c r="T49" s="55" t="s">
        <v>11</v>
      </c>
      <c r="U49" s="353" t="s">
        <v>7</v>
      </c>
      <c r="V49" s="353" t="s">
        <v>7</v>
      </c>
      <c r="W49" s="55" t="s">
        <v>11</v>
      </c>
      <c r="X49" s="31" t="s">
        <v>11</v>
      </c>
      <c r="Y49" s="332"/>
      <c r="Z49" s="332"/>
      <c r="AA49" s="353" t="s">
        <v>7</v>
      </c>
      <c r="AB49" s="353" t="s">
        <v>7</v>
      </c>
      <c r="AC49" s="31" t="s">
        <v>11</v>
      </c>
      <c r="AD49" s="31" t="s">
        <v>11</v>
      </c>
      <c r="AE49" s="31" t="s">
        <v>11</v>
      </c>
      <c r="AF49" s="325"/>
      <c r="AG49" s="305"/>
      <c r="AH49" s="353" t="s">
        <v>7</v>
      </c>
      <c r="AI49" s="31" t="s">
        <v>11</v>
      </c>
      <c r="AJ49" s="31" t="s">
        <v>11</v>
      </c>
      <c r="AK49" s="390">
        <f>IF(CA49=0,"",TIME(0,CA49,0))</f>
        <v>0.25</v>
      </c>
      <c r="AL49" s="157">
        <f t="shared" si="38"/>
        <v>15</v>
      </c>
      <c r="AM49" s="158">
        <f>SUM(AL49:AL50)/2</f>
        <v>14.5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7</v>
      </c>
      <c r="BR49" s="158">
        <f>SUM((BQ49+BQ50)/2)</f>
        <v>7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425</v>
      </c>
      <c r="B50" s="179" t="s">
        <v>180</v>
      </c>
      <c r="C50" s="192" t="s">
        <v>6</v>
      </c>
      <c r="D50" s="200"/>
      <c r="E50" s="166" t="s">
        <v>4</v>
      </c>
      <c r="F50" s="319"/>
      <c r="G50" s="37" t="s">
        <v>11</v>
      </c>
      <c r="H50" s="395" t="s">
        <v>39</v>
      </c>
      <c r="I50" s="37" t="s">
        <v>11</v>
      </c>
      <c r="J50" s="354" t="s">
        <v>7</v>
      </c>
      <c r="K50" s="306"/>
      <c r="L50" s="312"/>
      <c r="M50" s="37" t="s">
        <v>11</v>
      </c>
      <c r="N50" s="354" t="s">
        <v>7</v>
      </c>
      <c r="O50" s="37" t="s">
        <v>11</v>
      </c>
      <c r="P50" s="37" t="s">
        <v>11</v>
      </c>
      <c r="Q50" s="37" t="s">
        <v>11</v>
      </c>
      <c r="R50" s="306"/>
      <c r="S50" s="326"/>
      <c r="T50" s="37" t="s">
        <v>11</v>
      </c>
      <c r="U50" s="354" t="s">
        <v>7</v>
      </c>
      <c r="V50" s="354" t="s">
        <v>7</v>
      </c>
      <c r="W50" s="37" t="s">
        <v>11</v>
      </c>
      <c r="X50" s="37" t="s">
        <v>11</v>
      </c>
      <c r="Y50" s="306"/>
      <c r="Z50" s="306"/>
      <c r="AA50" s="354" t="s">
        <v>7</v>
      </c>
      <c r="AB50" s="354" t="s">
        <v>7</v>
      </c>
      <c r="AC50" s="37" t="s">
        <v>11</v>
      </c>
      <c r="AD50" s="37" t="s">
        <v>11</v>
      </c>
      <c r="AE50" s="37" t="s">
        <v>11</v>
      </c>
      <c r="AF50" s="326"/>
      <c r="AG50" s="306"/>
      <c r="AH50" s="354" t="s">
        <v>7</v>
      </c>
      <c r="AI50" s="37" t="s">
        <v>11</v>
      </c>
      <c r="AJ50" s="37" t="s">
        <v>11</v>
      </c>
      <c r="AK50" s="391"/>
      <c r="AL50" s="167">
        <f t="shared" si="38"/>
        <v>14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7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 t="s">
        <v>323</v>
      </c>
      <c r="D51" s="178" t="str">
        <f>VLOOKUP(C51,ListeAppel,2,FALSE)</f>
        <v>Nom 062</v>
      </c>
      <c r="E51" s="156" t="s">
        <v>70</v>
      </c>
      <c r="F51" s="302"/>
      <c r="G51" s="353" t="s">
        <v>7</v>
      </c>
      <c r="H51" s="31" t="s">
        <v>11</v>
      </c>
      <c r="I51" s="32" t="s">
        <v>11</v>
      </c>
      <c r="J51" s="54" t="s">
        <v>67</v>
      </c>
      <c r="K51" s="324"/>
      <c r="L51" s="324"/>
      <c r="M51" s="54" t="s">
        <v>11</v>
      </c>
      <c r="N51" s="31" t="s">
        <v>11</v>
      </c>
      <c r="O51" s="31" t="s">
        <v>11</v>
      </c>
      <c r="P51" s="31" t="s">
        <v>11</v>
      </c>
      <c r="Q51" s="31" t="s">
        <v>11</v>
      </c>
      <c r="R51" s="305"/>
      <c r="S51" s="305"/>
      <c r="T51" s="353" t="s">
        <v>7</v>
      </c>
      <c r="U51" s="353" t="s">
        <v>7</v>
      </c>
      <c r="V51" s="353" t="s">
        <v>7</v>
      </c>
      <c r="W51" s="353" t="s">
        <v>7</v>
      </c>
      <c r="X51" s="353" t="s">
        <v>7</v>
      </c>
      <c r="Y51" s="353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90">
        <f>IF(CA51=0,"",TIME(0,CA51,0))</f>
        <v>0.16666666666666666</v>
      </c>
      <c r="AL51" s="157">
        <f t="shared" si="38"/>
        <v>10</v>
      </c>
      <c r="AM51" s="158">
        <f>SUM(AL51:AL52)/2</f>
        <v>10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240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13</v>
      </c>
      <c r="BR51" s="158">
        <f>SUM((BQ51+BQ52)/2)</f>
        <v>13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240</v>
      </c>
      <c r="CB51" s="35">
        <f>SUM(AM51+AO51+AQ51+AS51+AU51+AW51+BB51+BD51+BG51+AY51)</f>
        <v>10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6</v>
      </c>
      <c r="D52" s="194"/>
      <c r="E52" s="166" t="s">
        <v>4</v>
      </c>
      <c r="F52" s="303"/>
      <c r="G52" s="354" t="s">
        <v>7</v>
      </c>
      <c r="H52" s="37" t="s">
        <v>11</v>
      </c>
      <c r="I52" s="38" t="s">
        <v>11</v>
      </c>
      <c r="J52" s="38" t="s">
        <v>67</v>
      </c>
      <c r="K52" s="309"/>
      <c r="L52" s="309"/>
      <c r="M52" s="38" t="s">
        <v>11</v>
      </c>
      <c r="N52" s="37" t="s">
        <v>11</v>
      </c>
      <c r="O52" s="37" t="s">
        <v>11</v>
      </c>
      <c r="P52" s="37" t="s">
        <v>11</v>
      </c>
      <c r="Q52" s="37" t="s">
        <v>11</v>
      </c>
      <c r="R52" s="306"/>
      <c r="S52" s="306"/>
      <c r="T52" s="354" t="s">
        <v>7</v>
      </c>
      <c r="U52" s="354" t="s">
        <v>7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391"/>
      <c r="AL52" s="167">
        <f t="shared" si="38"/>
        <v>10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13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/>
      <c r="B53" s="179"/>
      <c r="C53" s="807">
        <v>9741</v>
      </c>
      <c r="D53" s="178" t="s">
        <v>252</v>
      </c>
      <c r="E53" s="156" t="s">
        <v>70</v>
      </c>
      <c r="F53" s="361"/>
      <c r="G53" s="52" t="s">
        <v>11</v>
      </c>
      <c r="H53" s="52" t="s">
        <v>11</v>
      </c>
      <c r="I53" s="52" t="s">
        <v>11</v>
      </c>
      <c r="J53" s="52" t="s">
        <v>11</v>
      </c>
      <c r="K53" s="314"/>
      <c r="L53" s="314"/>
      <c r="M53" s="52" t="s">
        <v>11</v>
      </c>
      <c r="N53" s="52" t="s">
        <v>11</v>
      </c>
      <c r="O53" s="52" t="s">
        <v>11</v>
      </c>
      <c r="P53" s="52" t="s">
        <v>11</v>
      </c>
      <c r="Q53" s="353" t="s">
        <v>7</v>
      </c>
      <c r="R53" s="307"/>
      <c r="S53" s="307"/>
      <c r="T53" s="52" t="s">
        <v>11</v>
      </c>
      <c r="U53" s="52" t="s">
        <v>11</v>
      </c>
      <c r="V53" s="52" t="s">
        <v>11</v>
      </c>
      <c r="W53" s="52" t="s">
        <v>11</v>
      </c>
      <c r="X53" s="353" t="s">
        <v>7</v>
      </c>
      <c r="Y53" s="307"/>
      <c r="Z53" s="307"/>
      <c r="AA53" s="52" t="s">
        <v>11</v>
      </c>
      <c r="AB53" s="52" t="s">
        <v>11</v>
      </c>
      <c r="AC53" s="52" t="s">
        <v>11</v>
      </c>
      <c r="AD53" s="52" t="s">
        <v>11</v>
      </c>
      <c r="AE53" s="52" t="s">
        <v>11</v>
      </c>
      <c r="AF53" s="307"/>
      <c r="AG53" s="307"/>
      <c r="AH53" s="385" t="s">
        <v>58</v>
      </c>
      <c r="AI53" s="378" t="s">
        <v>13</v>
      </c>
      <c r="AJ53" s="378" t="s">
        <v>13</v>
      </c>
      <c r="AK53" s="390">
        <f>IF(CA53=0,"",TIME(0,CA53,0))</f>
        <v>0.30833333333333335</v>
      </c>
      <c r="AL53" s="157">
        <f>COUNTIF(F53:AJ53,"P")</f>
        <v>17</v>
      </c>
      <c r="AM53" s="158">
        <f>SUM(AL53:AL54)/2</f>
        <v>16</v>
      </c>
      <c r="AN53" s="158">
        <f>COUNTIF(F53:AJ53,"Mi")</f>
        <v>2</v>
      </c>
      <c r="AO53" s="158">
        <f>SUM((AN53+AN54)/2)</f>
        <v>2</v>
      </c>
      <c r="AP53" s="159">
        <f>COUNTIF(F53:AJ53,"VS")</f>
        <v>0</v>
      </c>
      <c r="AQ53" s="159">
        <f>SUM((AP53+AP54)/2)</f>
        <v>0</v>
      </c>
      <c r="AR53" s="158">
        <f>COUNTIF(F53:AJ53,"C1")</f>
        <v>0</v>
      </c>
      <c r="AS53" s="159">
        <f>SUM((AR53+AR54)/2)</f>
        <v>0</v>
      </c>
      <c r="AT53" s="159">
        <f>COUNTIF(F53:AJ53,"R1")</f>
        <v>0</v>
      </c>
      <c r="AU53" s="160">
        <f>SUM((AT53+AT54)/2)</f>
        <v>0.5</v>
      </c>
      <c r="AV53" s="158">
        <f>COUNTIF(F53:AJ53,"CS")</f>
        <v>0</v>
      </c>
      <c r="AW53" s="158">
        <f>SUM((AV53+AV54)/2)</f>
        <v>0</v>
      </c>
      <c r="AX53" s="159">
        <f>COUNTIF(F53:AJ53,"DA")</f>
        <v>0</v>
      </c>
      <c r="AY53" s="159">
        <f>SUM((AX53+AX54)/2)</f>
        <v>0</v>
      </c>
      <c r="AZ53" s="161">
        <f>SUM(AM53+AO53+AQ53+AS53+AW53+AY53+AU53)*24</f>
        <v>444</v>
      </c>
      <c r="BA53" s="159">
        <f>COUNTIF(F53:AJ53,"MT5")</f>
        <v>0</v>
      </c>
      <c r="BB53" s="159">
        <f>SUM((BA53+BA54)/2)</f>
        <v>0</v>
      </c>
      <c r="BC53" s="159">
        <f>COUNTIF(F53:AJ53,"MT6")</f>
        <v>0</v>
      </c>
      <c r="BD53" s="159">
        <f>SUM((BC53+BC54)/2)</f>
        <v>0</v>
      </c>
      <c r="BE53" s="159">
        <f>SUM((BD53+BD54)/2)</f>
        <v>0</v>
      </c>
      <c r="BF53" s="159">
        <f>COUNTIF(F53:AJ53,"MT8")</f>
        <v>0</v>
      </c>
      <c r="BG53" s="159">
        <f>SUM((BF53+BF54)/2)</f>
        <v>0</v>
      </c>
      <c r="BH53" s="159">
        <f>SUM((BG53+BG54)/2)</f>
        <v>0</v>
      </c>
      <c r="BI53" s="159">
        <f>COUNTIF(F53:AJ53,"A")</f>
        <v>0</v>
      </c>
      <c r="BJ53" s="159">
        <f>SUM((BI53+BI54)/2)</f>
        <v>0</v>
      </c>
      <c r="BK53" s="159">
        <f>COUNTIF(F53:AJ53,"Ma")</f>
        <v>0</v>
      </c>
      <c r="BL53" s="162">
        <f>SUM(BK53+BK54)/2</f>
        <v>0</v>
      </c>
      <c r="BM53" s="158">
        <f>COUNTIF(F53:AJ53,"MJ")</f>
        <v>0</v>
      </c>
      <c r="BN53" s="158">
        <f>SUM(BM53+BM54)/2</f>
        <v>0</v>
      </c>
      <c r="BO53" s="158">
        <f>COUNTIF(F53:AJ53,"Jsc")</f>
        <v>0</v>
      </c>
      <c r="BP53" s="158">
        <f>SUM(BO53+BO54)/2</f>
        <v>0</v>
      </c>
      <c r="BQ53" s="158">
        <f>COUNTIF(F53:AJ53,"C")</f>
        <v>2</v>
      </c>
      <c r="BR53" s="158">
        <f>SUM((BQ53+BQ54)/2)</f>
        <v>2</v>
      </c>
      <c r="BS53" s="158">
        <f>COUNTIF(F53:AJ53,"CC")</f>
        <v>0</v>
      </c>
      <c r="BT53" s="158">
        <f>SUM((BS53+BS54)/2)</f>
        <v>0</v>
      </c>
      <c r="BU53" s="158">
        <f>COUNTIF(F53:AJ53,"DS")</f>
        <v>0</v>
      </c>
      <c r="BV53" s="158">
        <f>SUM((BU53+BU54)/2)</f>
        <v>0</v>
      </c>
      <c r="BW53" s="159">
        <f>COUNTIF(F53:AJ53,"MT")</f>
        <v>0</v>
      </c>
      <c r="BX53" s="159">
        <f>SUM((BW53+BW54)/2)</f>
        <v>0</v>
      </c>
      <c r="BY53" s="159">
        <f>COUNTIF(F53:AJ53,"4/5")</f>
        <v>0</v>
      </c>
      <c r="BZ53" s="160">
        <f>SUM((BY53+BY54)/2)</f>
        <v>0</v>
      </c>
      <c r="CA53" s="163">
        <f>SUM(AZ53)</f>
        <v>444</v>
      </c>
      <c r="CB53" s="35">
        <f>SUM(AM53+AO53+AQ53+AS53+AU53+AW53+BB53+BD53+BG53+AY53)</f>
        <v>18.5</v>
      </c>
    </row>
    <row r="54" spans="1:80" ht="18.75" customHeight="1" thickBot="1" x14ac:dyDescent="0.3">
      <c r="A54" s="137"/>
      <c r="B54" s="179"/>
      <c r="C54" s="192" t="s">
        <v>8</v>
      </c>
      <c r="D54" s="165"/>
      <c r="E54" s="166" t="s">
        <v>4</v>
      </c>
      <c r="F54" s="361"/>
      <c r="G54" s="52" t="s">
        <v>11</v>
      </c>
      <c r="H54" s="52" t="s">
        <v>11</v>
      </c>
      <c r="I54" s="52" t="s">
        <v>11</v>
      </c>
      <c r="J54" s="52" t="s">
        <v>11</v>
      </c>
      <c r="K54" s="314"/>
      <c r="L54" s="314"/>
      <c r="M54" s="52" t="s">
        <v>11</v>
      </c>
      <c r="N54" s="52" t="s">
        <v>11</v>
      </c>
      <c r="O54" s="52" t="s">
        <v>11</v>
      </c>
      <c r="P54" s="52" t="s">
        <v>57</v>
      </c>
      <c r="Q54" s="354" t="s">
        <v>7</v>
      </c>
      <c r="R54" s="307"/>
      <c r="S54" s="307"/>
      <c r="T54" s="52" t="s">
        <v>11</v>
      </c>
      <c r="U54" s="52" t="s">
        <v>11</v>
      </c>
      <c r="V54" s="52" t="s">
        <v>67</v>
      </c>
      <c r="W54" s="52" t="s">
        <v>11</v>
      </c>
      <c r="X54" s="354" t="s">
        <v>7</v>
      </c>
      <c r="Y54" s="307"/>
      <c r="Z54" s="307"/>
      <c r="AA54" s="52" t="s">
        <v>11</v>
      </c>
      <c r="AB54" s="52" t="s">
        <v>11</v>
      </c>
      <c r="AC54" s="52" t="s">
        <v>11</v>
      </c>
      <c r="AD54" s="52" t="s">
        <v>11</v>
      </c>
      <c r="AE54" s="52" t="s">
        <v>11</v>
      </c>
      <c r="AF54" s="307"/>
      <c r="AG54" s="307"/>
      <c r="AH54" s="385" t="s">
        <v>58</v>
      </c>
      <c r="AI54" s="378" t="s">
        <v>13</v>
      </c>
      <c r="AJ54" s="378" t="s">
        <v>13</v>
      </c>
      <c r="AK54" s="391"/>
      <c r="AL54" s="167">
        <f>COUNTIF(F54:AJ54,"P")</f>
        <v>15</v>
      </c>
      <c r="AM54" s="168"/>
      <c r="AN54" s="168">
        <f>COUNTIF(F54:AJ54,"Mi")</f>
        <v>2</v>
      </c>
      <c r="AO54" s="169"/>
      <c r="AP54" s="170">
        <f>COUNTIF(F54:AJ54,"VS")</f>
        <v>0</v>
      </c>
      <c r="AQ54" s="171"/>
      <c r="AR54" s="168">
        <f>COUNTIF(F54:AJ54,"C1")</f>
        <v>0</v>
      </c>
      <c r="AS54" s="168"/>
      <c r="AT54" s="168">
        <f>COUNTIF(F54:AJ54,"R1")</f>
        <v>1</v>
      </c>
      <c r="AU54" s="168"/>
      <c r="AV54" s="168">
        <f>COUNTIF(F54:AJ54,"CS")</f>
        <v>0</v>
      </c>
      <c r="AW54" s="169"/>
      <c r="AX54" s="170">
        <f>COUNTIF(F54:AJ54,"DA")</f>
        <v>0</v>
      </c>
      <c r="AY54" s="171"/>
      <c r="AZ54" s="172"/>
      <c r="BA54" s="170">
        <f>COUNTIF(F54:AJ54,"MT5")</f>
        <v>0</v>
      </c>
      <c r="BB54" s="171"/>
      <c r="BC54" s="170">
        <f>COUNTIF(F54:AJ54,"MT6")</f>
        <v>0</v>
      </c>
      <c r="BD54" s="171"/>
      <c r="BE54" s="171"/>
      <c r="BF54" s="170">
        <f>COUNTIF(F54:AJ54,"MT8")</f>
        <v>0</v>
      </c>
      <c r="BG54" s="171"/>
      <c r="BH54" s="171"/>
      <c r="BI54" s="170">
        <f>COUNTIF(F54:AJ54,"A")</f>
        <v>0</v>
      </c>
      <c r="BJ54" s="171"/>
      <c r="BK54" s="170">
        <f>COUNTIF(F54:AJ54,"Ma")</f>
        <v>0</v>
      </c>
      <c r="BL54" s="173"/>
      <c r="BM54" s="168">
        <f>COUNTIF(F54:AJ54,"MJ")</f>
        <v>0</v>
      </c>
      <c r="BN54" s="174"/>
      <c r="BO54" s="168">
        <f>COUNTIF(F54:AJ54,"Jsc")</f>
        <v>0</v>
      </c>
      <c r="BP54" s="169"/>
      <c r="BQ54" s="168">
        <f>COUNTIF(F54:AJ54,"C")</f>
        <v>2</v>
      </c>
      <c r="BR54" s="168"/>
      <c r="BS54" s="168">
        <f>COUNTIF(F54:AJ54,"CC")</f>
        <v>0</v>
      </c>
      <c r="BT54" s="169"/>
      <c r="BU54" s="168">
        <f>COUNTIF(F54:AJ54,"DS")</f>
        <v>0</v>
      </c>
      <c r="BV54" s="169"/>
      <c r="BW54" s="170">
        <f>COUNTIF(F54:AJ54,"MT")</f>
        <v>0</v>
      </c>
      <c r="BX54" s="171"/>
      <c r="BY54" s="170">
        <f>COUNTIF(F54:AJ54,"4/5")</f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325</v>
      </c>
      <c r="D55" s="155" t="str">
        <f>VLOOKUP(C55,ListeAppel,2,FALSE)</f>
        <v>Nom 065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55" t="s">
        <v>11</v>
      </c>
      <c r="K55" s="311"/>
      <c r="L55" s="311"/>
      <c r="M55" s="31" t="s">
        <v>67</v>
      </c>
      <c r="N55" s="31" t="s">
        <v>11</v>
      </c>
      <c r="O55" s="31" t="s">
        <v>11</v>
      </c>
      <c r="P55" s="31" t="s">
        <v>67</v>
      </c>
      <c r="Q55" s="31" t="s">
        <v>11</v>
      </c>
      <c r="R55" s="332"/>
      <c r="S55" s="332"/>
      <c r="T55" s="31" t="s">
        <v>67</v>
      </c>
      <c r="U55" s="31" t="s">
        <v>11</v>
      </c>
      <c r="V55" s="31" t="s">
        <v>67</v>
      </c>
      <c r="W55" s="353" t="s">
        <v>7</v>
      </c>
      <c r="X55" s="55" t="s">
        <v>11</v>
      </c>
      <c r="Y55" s="332"/>
      <c r="Z55" s="305"/>
      <c r="AA55" s="31" t="s">
        <v>11</v>
      </c>
      <c r="AB55" s="31" t="s">
        <v>67</v>
      </c>
      <c r="AC55" s="31" t="s">
        <v>11</v>
      </c>
      <c r="AD55" s="31" t="s">
        <v>67</v>
      </c>
      <c r="AE55" s="31" t="s">
        <v>11</v>
      </c>
      <c r="AF55" s="305"/>
      <c r="AG55" s="305"/>
      <c r="AH55" s="31" t="s">
        <v>11</v>
      </c>
      <c r="AI55" s="31" t="s">
        <v>11</v>
      </c>
      <c r="AJ55" s="31" t="s">
        <v>11</v>
      </c>
      <c r="AK55" s="390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10</v>
      </c>
      <c r="D56" s="165">
        <v>11600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56" t="s">
        <v>11</v>
      </c>
      <c r="K56" s="320"/>
      <c r="L56" s="320"/>
      <c r="M56" s="37" t="s">
        <v>67</v>
      </c>
      <c r="N56" s="37" t="s">
        <v>11</v>
      </c>
      <c r="O56" s="37" t="s">
        <v>11</v>
      </c>
      <c r="P56" s="37" t="s">
        <v>67</v>
      </c>
      <c r="Q56" s="50" t="s">
        <v>11</v>
      </c>
      <c r="R56" s="331"/>
      <c r="S56" s="331"/>
      <c r="T56" s="37" t="s">
        <v>67</v>
      </c>
      <c r="U56" s="37" t="s">
        <v>11</v>
      </c>
      <c r="V56" s="37" t="s">
        <v>67</v>
      </c>
      <c r="W56" s="354" t="s">
        <v>7</v>
      </c>
      <c r="X56" s="56" t="s">
        <v>11</v>
      </c>
      <c r="Y56" s="331"/>
      <c r="Z56" s="306"/>
      <c r="AA56" s="37" t="s">
        <v>11</v>
      </c>
      <c r="AB56" s="37" t="s">
        <v>67</v>
      </c>
      <c r="AC56" s="37" t="s">
        <v>11</v>
      </c>
      <c r="AD56" s="37" t="s">
        <v>67</v>
      </c>
      <c r="AE56" s="37" t="s">
        <v>11</v>
      </c>
      <c r="AF56" s="306"/>
      <c r="AG56" s="306"/>
      <c r="AH56" s="37" t="s">
        <v>11</v>
      </c>
      <c r="AI56" s="37" t="s">
        <v>11</v>
      </c>
      <c r="AJ56" s="37" t="s">
        <v>11</v>
      </c>
      <c r="AK56" s="391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7" t="s">
        <v>326</v>
      </c>
      <c r="D57" s="155" t="str">
        <f>VLOOKUP(C57,ListeAppel,2,FALSE)</f>
        <v>Nom 069</v>
      </c>
      <c r="E57" s="156" t="s">
        <v>70</v>
      </c>
      <c r="F57" s="302"/>
      <c r="G57" s="382" t="s">
        <v>7</v>
      </c>
      <c r="H57" s="31" t="s">
        <v>11</v>
      </c>
      <c r="I57" s="55" t="s">
        <v>11</v>
      </c>
      <c r="J57" s="31" t="s">
        <v>11</v>
      </c>
      <c r="K57" s="311"/>
      <c r="L57" s="305"/>
      <c r="M57" s="55" t="s">
        <v>11</v>
      </c>
      <c r="N57" s="31" t="s">
        <v>11</v>
      </c>
      <c r="O57" s="31" t="s">
        <v>11</v>
      </c>
      <c r="P57" s="31" t="s">
        <v>11</v>
      </c>
      <c r="Q57" s="461" t="s">
        <v>7</v>
      </c>
      <c r="R57" s="332"/>
      <c r="S57" s="305"/>
      <c r="T57" s="55" t="s">
        <v>11</v>
      </c>
      <c r="U57" s="31" t="s">
        <v>11</v>
      </c>
      <c r="V57" s="31" t="s">
        <v>11</v>
      </c>
      <c r="W57" s="31" t="s">
        <v>11</v>
      </c>
      <c r="X57" s="473" t="s">
        <v>39</v>
      </c>
      <c r="Y57" s="332"/>
      <c r="Z57" s="305"/>
      <c r="AA57" s="55" t="s">
        <v>11</v>
      </c>
      <c r="AB57" s="31" t="s">
        <v>11</v>
      </c>
      <c r="AC57" s="31" t="s">
        <v>11</v>
      </c>
      <c r="AD57" s="31" t="s">
        <v>11</v>
      </c>
      <c r="AE57" s="473" t="s">
        <v>39</v>
      </c>
      <c r="AF57" s="305"/>
      <c r="AG57" s="305"/>
      <c r="AH57" s="31" t="s">
        <v>11</v>
      </c>
      <c r="AI57" s="31" t="s">
        <v>11</v>
      </c>
      <c r="AJ57" s="31" t="s">
        <v>11</v>
      </c>
      <c r="AK57" s="390">
        <f>IF(CA57=0,"",TIME(0,CA57,0))</f>
        <v>0.33333333333333331</v>
      </c>
      <c r="AL57" s="157">
        <f>COUNTIF(F57:AJ57,"P")</f>
        <v>18</v>
      </c>
      <c r="AM57" s="158">
        <f>SUM(AL57:AL58)/2</f>
        <v>18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2</v>
      </c>
      <c r="AS57" s="159">
        <f>SUM((AR57+AR58)/2)</f>
        <v>2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480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480</v>
      </c>
      <c r="CB57" s="35">
        <f>SUM(AM57+AO57+AQ57+AS57+AU57+AW57+BB57+BD57+BG57+AY57)</f>
        <v>20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6</v>
      </c>
      <c r="D58" s="165">
        <v>11133</v>
      </c>
      <c r="E58" s="166" t="s">
        <v>4</v>
      </c>
      <c r="F58" s="303"/>
      <c r="G58" s="354" t="s">
        <v>7</v>
      </c>
      <c r="H58" s="37" t="s">
        <v>11</v>
      </c>
      <c r="I58" s="56" t="s">
        <v>11</v>
      </c>
      <c r="J58" s="395" t="s">
        <v>39</v>
      </c>
      <c r="K58" s="320"/>
      <c r="L58" s="306"/>
      <c r="M58" s="56" t="s">
        <v>11</v>
      </c>
      <c r="N58" s="37" t="s">
        <v>11</v>
      </c>
      <c r="O58" s="37" t="s">
        <v>11</v>
      </c>
      <c r="P58" s="37" t="s">
        <v>11</v>
      </c>
      <c r="Q58" s="462" t="s">
        <v>7</v>
      </c>
      <c r="R58" s="331"/>
      <c r="S58" s="306"/>
      <c r="T58" s="56" t="s">
        <v>11</v>
      </c>
      <c r="U58" s="396" t="s">
        <v>11</v>
      </c>
      <c r="V58" s="37" t="s">
        <v>11</v>
      </c>
      <c r="W58" s="37" t="s">
        <v>11</v>
      </c>
      <c r="X58" s="37" t="s">
        <v>11</v>
      </c>
      <c r="Y58" s="331"/>
      <c r="Z58" s="306"/>
      <c r="AA58" s="56" t="s">
        <v>11</v>
      </c>
      <c r="AB58" s="37" t="s">
        <v>11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440" t="s">
        <v>39</v>
      </c>
      <c r="AK58" s="391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6" t="s">
        <v>327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55" t="s">
        <v>11</v>
      </c>
      <c r="J59" s="353" t="s">
        <v>7</v>
      </c>
      <c r="K59" s="311"/>
      <c r="L59" s="305"/>
      <c r="M59" s="408" t="s">
        <v>29</v>
      </c>
      <c r="N59" s="31" t="s">
        <v>11</v>
      </c>
      <c r="O59" s="31" t="s">
        <v>11</v>
      </c>
      <c r="P59" s="55" t="s">
        <v>11</v>
      </c>
      <c r="Q59" s="31" t="s">
        <v>11</v>
      </c>
      <c r="R59" s="332"/>
      <c r="S59" s="332"/>
      <c r="T59" s="31" t="s">
        <v>11</v>
      </c>
      <c r="U59" s="31" t="s">
        <v>11</v>
      </c>
      <c r="V59" s="31" t="s">
        <v>11</v>
      </c>
      <c r="W59" s="55" t="s">
        <v>11</v>
      </c>
      <c r="X59" s="55" t="s">
        <v>11</v>
      </c>
      <c r="Y59" s="305"/>
      <c r="Z59" s="332"/>
      <c r="AA59" s="353" t="s">
        <v>7</v>
      </c>
      <c r="AB59" s="31" t="s">
        <v>11</v>
      </c>
      <c r="AC59" s="31" t="s">
        <v>11</v>
      </c>
      <c r="AD59" s="353" t="s">
        <v>7</v>
      </c>
      <c r="AE59" s="55" t="s">
        <v>11</v>
      </c>
      <c r="AF59" s="332"/>
      <c r="AG59" s="305"/>
      <c r="AH59" s="31" t="s">
        <v>11</v>
      </c>
      <c r="AI59" s="31" t="s">
        <v>11</v>
      </c>
      <c r="AJ59" s="31" t="s">
        <v>11</v>
      </c>
      <c r="AK59" s="390">
        <f>IF(CA59=0,"",TIME(0,CA59,0))</f>
        <v>0.31666666666666665</v>
      </c>
      <c r="AL59" s="157">
        <f t="shared" si="38"/>
        <v>18</v>
      </c>
      <c r="AM59" s="158">
        <f>SUM(AL59:AL60)/2</f>
        <v>17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0.5</v>
      </c>
      <c r="AT59" s="159">
        <f t="shared" si="42"/>
        <v>0</v>
      </c>
      <c r="AU59" s="160">
        <f>SUM((AT59+AT60)/2)</f>
        <v>0.5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425</v>
      </c>
      <c r="B60" s="179" t="s">
        <v>180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37" t="s">
        <v>11</v>
      </c>
      <c r="J60" s="354" t="s">
        <v>7</v>
      </c>
      <c r="K60" s="312"/>
      <c r="L60" s="306"/>
      <c r="M60" s="407" t="s">
        <v>29</v>
      </c>
      <c r="N60" s="37" t="s">
        <v>11</v>
      </c>
      <c r="O60" s="37" t="s">
        <v>11</v>
      </c>
      <c r="P60" s="37" t="s">
        <v>11</v>
      </c>
      <c r="Q60" s="37" t="s">
        <v>11</v>
      </c>
      <c r="R60" s="306"/>
      <c r="S60" s="306"/>
      <c r="T60" s="37" t="s">
        <v>11</v>
      </c>
      <c r="U60" s="37" t="s">
        <v>11</v>
      </c>
      <c r="V60" s="37" t="s">
        <v>11</v>
      </c>
      <c r="W60" s="37" t="s">
        <v>11</v>
      </c>
      <c r="X60" s="37" t="s">
        <v>57</v>
      </c>
      <c r="Y60" s="306"/>
      <c r="Z60" s="306"/>
      <c r="AA60" s="354" t="s">
        <v>7</v>
      </c>
      <c r="AB60" s="37" t="s">
        <v>11</v>
      </c>
      <c r="AC60" s="37" t="s">
        <v>11</v>
      </c>
      <c r="AD60" s="354" t="s">
        <v>7</v>
      </c>
      <c r="AE60" s="37" t="s">
        <v>11</v>
      </c>
      <c r="AF60" s="306"/>
      <c r="AG60" s="306"/>
      <c r="AH60" s="37" t="s">
        <v>11</v>
      </c>
      <c r="AI60" s="37" t="s">
        <v>11</v>
      </c>
      <c r="AJ60" s="440" t="s">
        <v>39</v>
      </c>
      <c r="AK60" s="391"/>
      <c r="AL60" s="167">
        <f t="shared" si="38"/>
        <v>16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1</v>
      </c>
      <c r="AS60" s="168"/>
      <c r="AT60" s="168">
        <f t="shared" si="42"/>
        <v>1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808" t="s">
        <v>328</v>
      </c>
      <c r="D61" s="293" t="s">
        <v>267</v>
      </c>
      <c r="E61" s="156" t="s">
        <v>70</v>
      </c>
      <c r="F61" s="302"/>
      <c r="G61" s="353" t="s">
        <v>7</v>
      </c>
      <c r="H61" s="353" t="s">
        <v>7</v>
      </c>
      <c r="I61" s="353" t="s">
        <v>7</v>
      </c>
      <c r="J61" s="353" t="s">
        <v>7</v>
      </c>
      <c r="K61" s="311"/>
      <c r="L61" s="305"/>
      <c r="M61" s="31" t="s">
        <v>67</v>
      </c>
      <c r="N61" s="31" t="s">
        <v>11</v>
      </c>
      <c r="O61" s="31" t="s">
        <v>11</v>
      </c>
      <c r="P61" s="55" t="s">
        <v>11</v>
      </c>
      <c r="Q61" s="55" t="s">
        <v>11</v>
      </c>
      <c r="R61" s="305"/>
      <c r="S61" s="332"/>
      <c r="T61" s="31" t="s">
        <v>67</v>
      </c>
      <c r="U61" s="31" t="s">
        <v>11</v>
      </c>
      <c r="V61" s="31" t="s">
        <v>11</v>
      </c>
      <c r="W61" s="31" t="s">
        <v>11</v>
      </c>
      <c r="X61" s="52" t="s">
        <v>33</v>
      </c>
      <c r="Y61" s="332"/>
      <c r="Z61" s="305"/>
      <c r="AA61" s="31" t="s">
        <v>67</v>
      </c>
      <c r="AB61" s="31" t="s">
        <v>11</v>
      </c>
      <c r="AC61" s="31" t="s">
        <v>11</v>
      </c>
      <c r="AD61" s="31" t="s">
        <v>11</v>
      </c>
      <c r="AE61" s="31" t="s">
        <v>11</v>
      </c>
      <c r="AF61" s="305"/>
      <c r="AG61" s="305"/>
      <c r="AH61" s="31" t="s">
        <v>67</v>
      </c>
      <c r="AI61" s="355" t="s">
        <v>13</v>
      </c>
      <c r="AJ61" s="31" t="s">
        <v>11</v>
      </c>
      <c r="AK61" s="390">
        <f>IF(CA61=0,"",TIME(0,CA61,0))</f>
        <v>0.23333333333333331</v>
      </c>
      <c r="AL61" s="157">
        <f t="shared" si="38"/>
        <v>12</v>
      </c>
      <c r="AM61" s="158">
        <f>SUM(AL61:AL62)/2</f>
        <v>12.5</v>
      </c>
      <c r="AN61" s="158">
        <f t="shared" si="39"/>
        <v>1</v>
      </c>
      <c r="AO61" s="158">
        <f>SUM((AN61+AN62)/2)</f>
        <v>1</v>
      </c>
      <c r="AP61" s="159">
        <f t="shared" si="40"/>
        <v>1</v>
      </c>
      <c r="AQ61" s="159">
        <f>SUM((AP61+AP62)/2)</f>
        <v>0.5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4</v>
      </c>
      <c r="BR61" s="158">
        <f>SUM((BQ61+BQ62)/2)</f>
        <v>4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425</v>
      </c>
      <c r="B62" s="179" t="s">
        <v>180</v>
      </c>
      <c r="C62" s="295" t="s">
        <v>6</v>
      </c>
      <c r="D62" s="294"/>
      <c r="E62" s="166" t="s">
        <v>4</v>
      </c>
      <c r="F62" s="303"/>
      <c r="G62" s="354" t="s">
        <v>7</v>
      </c>
      <c r="H62" s="354" t="s">
        <v>7</v>
      </c>
      <c r="I62" s="354" t="s">
        <v>7</v>
      </c>
      <c r="J62" s="354" t="s">
        <v>7</v>
      </c>
      <c r="K62" s="312"/>
      <c r="L62" s="312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67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67</v>
      </c>
      <c r="AI62" s="356" t="s">
        <v>13</v>
      </c>
      <c r="AJ62" s="37" t="s">
        <v>11</v>
      </c>
      <c r="AK62" s="391"/>
      <c r="AL62" s="167">
        <f t="shared" si="38"/>
        <v>13</v>
      </c>
      <c r="AM62" s="168"/>
      <c r="AN62" s="168">
        <f t="shared" si="39"/>
        <v>1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4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279</v>
      </c>
      <c r="E63" s="156" t="s">
        <v>70</v>
      </c>
      <c r="F63" s="304"/>
      <c r="G63" s="358" t="s">
        <v>7</v>
      </c>
      <c r="H63" s="358" t="s">
        <v>7</v>
      </c>
      <c r="I63" s="53" t="s">
        <v>11</v>
      </c>
      <c r="J63" s="52" t="s">
        <v>11</v>
      </c>
      <c r="K63" s="314"/>
      <c r="L63" s="314"/>
      <c r="M63" s="385" t="s">
        <v>58</v>
      </c>
      <c r="N63" s="385" t="s">
        <v>58</v>
      </c>
      <c r="O63" s="385" t="s">
        <v>58</v>
      </c>
      <c r="P63" s="385" t="s">
        <v>58</v>
      </c>
      <c r="Q63" s="385" t="s">
        <v>58</v>
      </c>
      <c r="R63" s="307"/>
      <c r="S63" s="307"/>
      <c r="T63" s="385" t="s">
        <v>58</v>
      </c>
      <c r="U63" s="385" t="s">
        <v>58</v>
      </c>
      <c r="V63" s="385" t="s">
        <v>58</v>
      </c>
      <c r="W63" s="385" t="s">
        <v>58</v>
      </c>
      <c r="X63" s="385" t="s">
        <v>58</v>
      </c>
      <c r="Y63" s="307"/>
      <c r="Z63" s="307"/>
      <c r="AA63" s="385" t="s">
        <v>58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378" t="s">
        <v>13</v>
      </c>
      <c r="AK63" s="390">
        <f>IF(CA63=0,"",TIME(0,CA63,0))</f>
        <v>0.15</v>
      </c>
      <c r="AL63" s="157">
        <f t="shared" ref="AL63:AL72" si="76">COUNTIF(F63:AJ63,"P")</f>
        <v>8</v>
      </c>
      <c r="AM63" s="158">
        <f>SUM(AL63:AL64)/2</f>
        <v>8.5</v>
      </c>
      <c r="AN63" s="158">
        <f t="shared" ref="AN63:AN72" si="77">COUNTIF(F63:AJ63,"Mi")</f>
        <v>1</v>
      </c>
      <c r="AO63" s="158">
        <f>SUM((AN63+AN64)/2)</f>
        <v>0.5</v>
      </c>
      <c r="AP63" s="159">
        <f t="shared" ref="AP63:AP72" si="78">COUNTIF(F63:AJ63,"VS")</f>
        <v>0</v>
      </c>
      <c r="AQ63" s="159">
        <f>SUM((AP63+AP64)/2)</f>
        <v>0</v>
      </c>
      <c r="AR63" s="158">
        <f t="shared" ref="AR63:AR72" si="79">COUNTIF(F63:AJ63,"C1")</f>
        <v>0</v>
      </c>
      <c r="AS63" s="159">
        <f>SUM((AR63+AR64)/2)</f>
        <v>0</v>
      </c>
      <c r="AT63" s="159">
        <f t="shared" ref="AT63:AT72" si="80">COUNTIF(F63:AJ63,"R1")</f>
        <v>0</v>
      </c>
      <c r="AU63" s="160">
        <f>SUM((AT63+AT64)/2)</f>
        <v>0</v>
      </c>
      <c r="AV63" s="158">
        <f t="shared" ref="AV63:AV72" si="81">COUNTIF(F63:AJ63,"CS")</f>
        <v>0</v>
      </c>
      <c r="AW63" s="158">
        <f>SUM((AV63+AV64)/2)</f>
        <v>0</v>
      </c>
      <c r="AX63" s="159">
        <f t="shared" ref="AX63:AX72" si="82">COUNTIF(F63:AJ63,"DA")</f>
        <v>0</v>
      </c>
      <c r="AY63" s="159">
        <f>SUM((AX63+AX64)/2)</f>
        <v>0</v>
      </c>
      <c r="AZ63" s="161">
        <f>SUM(AM63+AO63+AQ63+AS63+AW63+AY63+AU63)*24</f>
        <v>216</v>
      </c>
      <c r="BA63" s="159">
        <f t="shared" ref="BA63:BA72" si="83">COUNTIF(F63:AJ63,"MT5")</f>
        <v>0</v>
      </c>
      <c r="BB63" s="159">
        <f>SUM((BA63+BA64)/2)</f>
        <v>0</v>
      </c>
      <c r="BC63" s="159">
        <f t="shared" ref="BC63:BC72" si="84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85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86">COUNTIF(F63:AJ63,"A")</f>
        <v>0</v>
      </c>
      <c r="BJ63" s="159">
        <f>SUM((BI63+BI64)/2)</f>
        <v>0</v>
      </c>
      <c r="BK63" s="159">
        <f t="shared" ref="BK63:BK72" si="87">COUNTIF(F63:AJ63,"Ma")</f>
        <v>0</v>
      </c>
      <c r="BL63" s="162">
        <f>SUM(BK63+BK64)/2</f>
        <v>0</v>
      </c>
      <c r="BM63" s="158">
        <f t="shared" ref="BM63:BM72" si="88">COUNTIF(F63:AJ63,"MJ")</f>
        <v>0</v>
      </c>
      <c r="BN63" s="158">
        <f>SUM(BM63+BM64)/2</f>
        <v>0</v>
      </c>
      <c r="BO63" s="158">
        <f t="shared" ref="BO63:BO72" si="89">COUNTIF(F63:AJ63,"Jsc")</f>
        <v>0</v>
      </c>
      <c r="BP63" s="158">
        <f>SUM(BO63+BO64)/2</f>
        <v>0</v>
      </c>
      <c r="BQ63" s="158">
        <f t="shared" ref="BQ63:BQ72" si="90">COUNTIF(F63:AJ63,"C")</f>
        <v>2</v>
      </c>
      <c r="BR63" s="158">
        <f>SUM((BQ63+BQ64)/2)</f>
        <v>2</v>
      </c>
      <c r="BS63" s="158">
        <f t="shared" ref="BS63:BS72" si="91">COUNTIF(F63:AJ63,"CC")</f>
        <v>0</v>
      </c>
      <c r="BT63" s="158">
        <f>SUM((BS63+BS64)/2)</f>
        <v>0</v>
      </c>
      <c r="BU63" s="158">
        <f t="shared" ref="BU63:BU72" si="92">COUNTIF(F63:AJ63,"DS")</f>
        <v>0</v>
      </c>
      <c r="BV63" s="158">
        <f>SUM((BU63+BU64)/2)</f>
        <v>0</v>
      </c>
      <c r="BW63" s="159">
        <f t="shared" ref="BW63:BW72" si="93">COUNTIF(F63:AJ63,"MT")</f>
        <v>0</v>
      </c>
      <c r="BX63" s="159">
        <f>SUM((BW63+BW64)/2)</f>
        <v>0</v>
      </c>
      <c r="BY63" s="159">
        <f t="shared" ref="BY63:BY72" si="94">COUNTIF(F63:AJ63,"4/5")</f>
        <v>0</v>
      </c>
      <c r="BZ63" s="160">
        <f>SUM((BY63+BY64)/2)</f>
        <v>0</v>
      </c>
      <c r="CA63" s="163">
        <f>SUM(AZ63)</f>
        <v>216</v>
      </c>
      <c r="CB63" s="35">
        <f>SUM(AM63+AO63+AQ63+AS63+AU63+AW63+BB63+BD63+BG63+AY63)</f>
        <v>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54" t="s">
        <v>7</v>
      </c>
      <c r="I64" s="38" t="s">
        <v>11</v>
      </c>
      <c r="J64" s="37" t="s">
        <v>11</v>
      </c>
      <c r="K64" s="312"/>
      <c r="L64" s="312"/>
      <c r="M64" s="352" t="s">
        <v>58</v>
      </c>
      <c r="N64" s="352" t="s">
        <v>58</v>
      </c>
      <c r="O64" s="352" t="s">
        <v>58</v>
      </c>
      <c r="P64" s="352" t="s">
        <v>58</v>
      </c>
      <c r="Q64" s="352" t="s">
        <v>58</v>
      </c>
      <c r="R64" s="306"/>
      <c r="S64" s="306"/>
      <c r="T64" s="352" t="s">
        <v>58</v>
      </c>
      <c r="U64" s="352" t="s">
        <v>58</v>
      </c>
      <c r="V64" s="352" t="s">
        <v>58</v>
      </c>
      <c r="W64" s="352" t="s">
        <v>58</v>
      </c>
      <c r="X64" s="352" t="s">
        <v>58</v>
      </c>
      <c r="Y64" s="306"/>
      <c r="Z64" s="306"/>
      <c r="AA64" s="352" t="s">
        <v>58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67" t="s">
        <v>11</v>
      </c>
      <c r="AK64" s="391"/>
      <c r="AL64" s="167">
        <f t="shared" si="76"/>
        <v>9</v>
      </c>
      <c r="AM64" s="168"/>
      <c r="AN64" s="168">
        <f t="shared" si="77"/>
        <v>0</v>
      </c>
      <c r="AO64" s="169"/>
      <c r="AP64" s="170">
        <f t="shared" si="78"/>
        <v>0</v>
      </c>
      <c r="AQ64" s="171"/>
      <c r="AR64" s="168">
        <f t="shared" si="79"/>
        <v>0</v>
      </c>
      <c r="AS64" s="168"/>
      <c r="AT64" s="168">
        <f t="shared" si="80"/>
        <v>0</v>
      </c>
      <c r="AU64" s="168"/>
      <c r="AV64" s="168">
        <f t="shared" si="81"/>
        <v>0</v>
      </c>
      <c r="AW64" s="169"/>
      <c r="AX64" s="170">
        <f t="shared" si="82"/>
        <v>0</v>
      </c>
      <c r="AY64" s="171"/>
      <c r="AZ64" s="172"/>
      <c r="BA64" s="170">
        <f t="shared" si="83"/>
        <v>0</v>
      </c>
      <c r="BB64" s="171"/>
      <c r="BC64" s="170">
        <f t="shared" si="84"/>
        <v>0</v>
      </c>
      <c r="BD64" s="171"/>
      <c r="BE64" s="171"/>
      <c r="BF64" s="170">
        <f t="shared" si="85"/>
        <v>0</v>
      </c>
      <c r="BG64" s="171"/>
      <c r="BH64" s="171"/>
      <c r="BI64" s="170">
        <f t="shared" si="86"/>
        <v>0</v>
      </c>
      <c r="BJ64" s="171"/>
      <c r="BK64" s="170">
        <f t="shared" si="87"/>
        <v>0</v>
      </c>
      <c r="BL64" s="173"/>
      <c r="BM64" s="168">
        <f t="shared" si="88"/>
        <v>0</v>
      </c>
      <c r="BN64" s="174"/>
      <c r="BO64" s="168">
        <f t="shared" si="89"/>
        <v>0</v>
      </c>
      <c r="BP64" s="169"/>
      <c r="BQ64" s="168">
        <f t="shared" si="90"/>
        <v>2</v>
      </c>
      <c r="BR64" s="168"/>
      <c r="BS64" s="168">
        <f t="shared" si="91"/>
        <v>0</v>
      </c>
      <c r="BT64" s="169"/>
      <c r="BU64" s="168">
        <f t="shared" si="92"/>
        <v>0</v>
      </c>
      <c r="BV64" s="169"/>
      <c r="BW64" s="170">
        <f t="shared" si="93"/>
        <v>0</v>
      </c>
      <c r="BX64" s="171"/>
      <c r="BY64" s="170">
        <f t="shared" si="94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281</v>
      </c>
      <c r="E65" s="209" t="s">
        <v>70</v>
      </c>
      <c r="F65" s="304"/>
      <c r="G65" s="393" t="s">
        <v>7</v>
      </c>
      <c r="H65" s="357" t="s">
        <v>7</v>
      </c>
      <c r="I65" s="357" t="s">
        <v>7</v>
      </c>
      <c r="J65" s="357" t="s">
        <v>7</v>
      </c>
      <c r="K65" s="311"/>
      <c r="L65" s="305"/>
      <c r="M65" s="31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52" t="s">
        <v>11</v>
      </c>
      <c r="U65" s="52" t="s">
        <v>11</v>
      </c>
      <c r="V65" s="382" t="s">
        <v>7</v>
      </c>
      <c r="W65" s="353" t="s">
        <v>7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90">
        <f>IF(CA65=0,"",TIME(0,CA65,0))</f>
        <v>0.26666666666666666</v>
      </c>
      <c r="AL65" s="157">
        <f>COUNTIF(F65:AJ65,"P")</f>
        <v>16</v>
      </c>
      <c r="AM65" s="158">
        <f>SUM(AL65:AL66)/2</f>
        <v>15.5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6</v>
      </c>
      <c r="BR65" s="158">
        <f>SUM((BQ65+BQ66)/2)</f>
        <v>6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04"/>
      <c r="G66" s="354" t="s">
        <v>7</v>
      </c>
      <c r="H66" s="354" t="s">
        <v>7</v>
      </c>
      <c r="I66" s="354" t="s">
        <v>7</v>
      </c>
      <c r="J66" s="354" t="s">
        <v>7</v>
      </c>
      <c r="K66" s="312"/>
      <c r="L66" s="312"/>
      <c r="M66" s="37" t="s">
        <v>11</v>
      </c>
      <c r="N66" s="52" t="s">
        <v>11</v>
      </c>
      <c r="O66" s="52" t="s">
        <v>11</v>
      </c>
      <c r="P66" s="52" t="s">
        <v>11</v>
      </c>
      <c r="Q66" s="52" t="s">
        <v>57</v>
      </c>
      <c r="R66" s="307"/>
      <c r="S66" s="307"/>
      <c r="T66" s="52" t="s">
        <v>11</v>
      </c>
      <c r="U66" s="52" t="s">
        <v>11</v>
      </c>
      <c r="V66" s="354" t="s">
        <v>7</v>
      </c>
      <c r="W66" s="354" t="s">
        <v>7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 t="s">
        <v>11</v>
      </c>
      <c r="AK66" s="391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6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807" t="s">
        <v>331</v>
      </c>
      <c r="D67" s="178" t="str">
        <f>VLOOKUP(C67,ListeAppel,2,FALSE)</f>
        <v>Nom 098</v>
      </c>
      <c r="E67" s="156" t="s">
        <v>70</v>
      </c>
      <c r="F67" s="302"/>
      <c r="G67" s="393" t="s">
        <v>7</v>
      </c>
      <c r="H67" s="392" t="s">
        <v>11</v>
      </c>
      <c r="I67" s="32" t="s">
        <v>11</v>
      </c>
      <c r="J67" s="31" t="s">
        <v>11</v>
      </c>
      <c r="K67" s="305"/>
      <c r="L67" s="305"/>
      <c r="M67" s="31" t="s">
        <v>33</v>
      </c>
      <c r="N67" s="31" t="s">
        <v>11</v>
      </c>
      <c r="O67" s="31" t="s">
        <v>67</v>
      </c>
      <c r="P67" s="55" t="s">
        <v>11</v>
      </c>
      <c r="Q67" s="55" t="s">
        <v>11</v>
      </c>
      <c r="R67" s="332"/>
      <c r="S67" s="332"/>
      <c r="T67" s="31" t="s">
        <v>11</v>
      </c>
      <c r="U67" s="442" t="s">
        <v>11</v>
      </c>
      <c r="V67" s="31" t="s">
        <v>11</v>
      </c>
      <c r="W67" s="31" t="s">
        <v>67</v>
      </c>
      <c r="X67" s="55" t="s">
        <v>11</v>
      </c>
      <c r="Y67" s="332"/>
      <c r="Z67" s="332"/>
      <c r="AA67" s="31" t="s">
        <v>11</v>
      </c>
      <c r="AB67" s="31" t="s">
        <v>11</v>
      </c>
      <c r="AC67" s="31" t="s">
        <v>67</v>
      </c>
      <c r="AD67" s="31" t="s">
        <v>11</v>
      </c>
      <c r="AE67" s="353" t="s">
        <v>7</v>
      </c>
      <c r="AF67" s="305"/>
      <c r="AG67" s="305"/>
      <c r="AH67" s="31" t="s">
        <v>11</v>
      </c>
      <c r="AI67" s="442" t="s">
        <v>11</v>
      </c>
      <c r="AJ67" s="31" t="s">
        <v>11</v>
      </c>
      <c r="AK67" s="390">
        <f>IF(CA67=0,"",TIME(0,CA67,0))</f>
        <v>0.28333333333333333</v>
      </c>
      <c r="AL67" s="157">
        <f t="shared" si="76"/>
        <v>16</v>
      </c>
      <c r="AM67" s="158">
        <f>SUM(AL67:AL68)/2</f>
        <v>16.5</v>
      </c>
      <c r="AN67" s="158">
        <f t="shared" si="77"/>
        <v>0</v>
      </c>
      <c r="AO67" s="158">
        <f>SUM((AN67+AN68)/2)</f>
        <v>0</v>
      </c>
      <c r="AP67" s="159">
        <f t="shared" si="78"/>
        <v>1</v>
      </c>
      <c r="AQ67" s="159">
        <f>SUM((AP67+AP68)/2)</f>
        <v>0.5</v>
      </c>
      <c r="AR67" s="158">
        <f t="shared" si="79"/>
        <v>0</v>
      </c>
      <c r="AS67" s="159">
        <f>SUM((AR67+AR68)/2)</f>
        <v>0</v>
      </c>
      <c r="AT67" s="159">
        <f t="shared" si="80"/>
        <v>0</v>
      </c>
      <c r="AU67" s="160">
        <f>SUM((AT67+AT68)/2)</f>
        <v>0</v>
      </c>
      <c r="AV67" s="158">
        <f t="shared" si="81"/>
        <v>0</v>
      </c>
      <c r="AW67" s="158">
        <f>SUM((AV67+AV68)/2)</f>
        <v>0</v>
      </c>
      <c r="AX67" s="159">
        <f t="shared" si="82"/>
        <v>0</v>
      </c>
      <c r="AY67" s="159">
        <f>SUM((AX67+AX68)/2)</f>
        <v>0</v>
      </c>
      <c r="AZ67" s="161">
        <f>SUM(AM67+AO67+AQ67+AS67+AW67+AY67+AU67)*24</f>
        <v>408</v>
      </c>
      <c r="BA67" s="159">
        <f t="shared" si="83"/>
        <v>0</v>
      </c>
      <c r="BB67" s="159">
        <f>SUM((BA67+BA68)/2)</f>
        <v>0</v>
      </c>
      <c r="BC67" s="159">
        <f t="shared" si="84"/>
        <v>0</v>
      </c>
      <c r="BD67" s="159">
        <f>SUM((BC67+BC68)/2)</f>
        <v>0</v>
      </c>
      <c r="BE67" s="159">
        <f>SUM((BD67+BD68)/2)</f>
        <v>0</v>
      </c>
      <c r="BF67" s="159">
        <f t="shared" si="85"/>
        <v>0</v>
      </c>
      <c r="BG67" s="159">
        <f>SUM((BF67+BF68)/2)</f>
        <v>0</v>
      </c>
      <c r="BH67" s="159">
        <f>SUM((BG67+BG68)/2)</f>
        <v>0</v>
      </c>
      <c r="BI67" s="159">
        <f t="shared" si="86"/>
        <v>0</v>
      </c>
      <c r="BJ67" s="159">
        <f>SUM((BI67+BI68)/2)</f>
        <v>0</v>
      </c>
      <c r="BK67" s="159">
        <f t="shared" si="87"/>
        <v>0</v>
      </c>
      <c r="BL67" s="162">
        <f>SUM(BK67+BK68)/2</f>
        <v>0</v>
      </c>
      <c r="BM67" s="158">
        <f t="shared" si="88"/>
        <v>0</v>
      </c>
      <c r="BN67" s="158">
        <f>SUM(BM67+BM68)/2</f>
        <v>0</v>
      </c>
      <c r="BO67" s="158">
        <f t="shared" si="89"/>
        <v>0</v>
      </c>
      <c r="BP67" s="158">
        <f>SUM(BO67+BO68)/2</f>
        <v>0</v>
      </c>
      <c r="BQ67" s="158">
        <f t="shared" si="90"/>
        <v>2</v>
      </c>
      <c r="BR67" s="158">
        <f>SUM((BQ67+BQ68)/2)</f>
        <v>2</v>
      </c>
      <c r="BS67" s="158">
        <f t="shared" si="91"/>
        <v>0</v>
      </c>
      <c r="BT67" s="158">
        <f>SUM((BS67+BS68)/2)</f>
        <v>0</v>
      </c>
      <c r="BU67" s="158">
        <f t="shared" si="92"/>
        <v>0</v>
      </c>
      <c r="BV67" s="158">
        <f>SUM((BU67+BU68)/2)</f>
        <v>0</v>
      </c>
      <c r="BW67" s="159">
        <f t="shared" si="93"/>
        <v>0</v>
      </c>
      <c r="BX67" s="159">
        <f>SUM((BW67+BW68)/2)</f>
        <v>0</v>
      </c>
      <c r="BY67" s="159">
        <f t="shared" si="94"/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 t="s">
        <v>425</v>
      </c>
      <c r="B68" s="179" t="s">
        <v>180</v>
      </c>
      <c r="C68" s="192" t="s">
        <v>10</v>
      </c>
      <c r="D68" s="194"/>
      <c r="E68" s="166" t="s">
        <v>4</v>
      </c>
      <c r="F68" s="303"/>
      <c r="G68" s="354" t="s">
        <v>7</v>
      </c>
      <c r="H68" s="409" t="s">
        <v>11</v>
      </c>
      <c r="I68" s="38" t="s">
        <v>11</v>
      </c>
      <c r="J68" s="37" t="s">
        <v>11</v>
      </c>
      <c r="K68" s="306"/>
      <c r="L68" s="306"/>
      <c r="M68" s="37" t="s">
        <v>11</v>
      </c>
      <c r="N68" s="37" t="s">
        <v>11</v>
      </c>
      <c r="O68" s="37" t="s">
        <v>67</v>
      </c>
      <c r="P68" s="56" t="s">
        <v>11</v>
      </c>
      <c r="Q68" s="56" t="s">
        <v>11</v>
      </c>
      <c r="R68" s="331"/>
      <c r="S68" s="331"/>
      <c r="T68" s="37" t="s">
        <v>11</v>
      </c>
      <c r="U68" s="402" t="s">
        <v>11</v>
      </c>
      <c r="V68" s="37" t="s">
        <v>11</v>
      </c>
      <c r="W68" s="37" t="s">
        <v>67</v>
      </c>
      <c r="X68" s="56" t="s">
        <v>11</v>
      </c>
      <c r="Y68" s="331"/>
      <c r="Z68" s="331"/>
      <c r="AA68" s="37" t="s">
        <v>11</v>
      </c>
      <c r="AB68" s="37" t="s">
        <v>11</v>
      </c>
      <c r="AC68" s="37" t="s">
        <v>67</v>
      </c>
      <c r="AD68" s="37" t="s">
        <v>11</v>
      </c>
      <c r="AE68" s="354" t="s">
        <v>7</v>
      </c>
      <c r="AF68" s="306"/>
      <c r="AG68" s="306"/>
      <c r="AH68" s="37" t="s">
        <v>11</v>
      </c>
      <c r="AI68" s="37" t="s">
        <v>11</v>
      </c>
      <c r="AJ68" s="37" t="s">
        <v>11</v>
      </c>
      <c r="AK68" s="391"/>
      <c r="AL68" s="167">
        <f t="shared" si="76"/>
        <v>17</v>
      </c>
      <c r="AM68" s="168"/>
      <c r="AN68" s="168">
        <f t="shared" si="77"/>
        <v>0</v>
      </c>
      <c r="AO68" s="169"/>
      <c r="AP68" s="170">
        <f t="shared" si="78"/>
        <v>0</v>
      </c>
      <c r="AQ68" s="171"/>
      <c r="AR68" s="168">
        <f t="shared" si="79"/>
        <v>0</v>
      </c>
      <c r="AS68" s="168"/>
      <c r="AT68" s="168">
        <f t="shared" si="80"/>
        <v>0</v>
      </c>
      <c r="AU68" s="168"/>
      <c r="AV68" s="168">
        <f t="shared" si="81"/>
        <v>0</v>
      </c>
      <c r="AW68" s="169"/>
      <c r="AX68" s="170">
        <f t="shared" si="82"/>
        <v>0</v>
      </c>
      <c r="AY68" s="171"/>
      <c r="AZ68" s="172"/>
      <c r="BA68" s="170">
        <f t="shared" si="83"/>
        <v>0</v>
      </c>
      <c r="BB68" s="171"/>
      <c r="BC68" s="170">
        <f t="shared" si="84"/>
        <v>0</v>
      </c>
      <c r="BD68" s="171"/>
      <c r="BE68" s="171"/>
      <c r="BF68" s="170">
        <f t="shared" si="85"/>
        <v>0</v>
      </c>
      <c r="BG68" s="171"/>
      <c r="BH68" s="171"/>
      <c r="BI68" s="170">
        <f t="shared" si="86"/>
        <v>0</v>
      </c>
      <c r="BJ68" s="171"/>
      <c r="BK68" s="170">
        <f t="shared" si="87"/>
        <v>0</v>
      </c>
      <c r="BL68" s="173"/>
      <c r="BM68" s="168">
        <f t="shared" si="88"/>
        <v>0</v>
      </c>
      <c r="BN68" s="174"/>
      <c r="BO68" s="168">
        <f t="shared" si="89"/>
        <v>0</v>
      </c>
      <c r="BP68" s="169"/>
      <c r="BQ68" s="168">
        <f t="shared" si="90"/>
        <v>2</v>
      </c>
      <c r="BR68" s="168"/>
      <c r="BS68" s="168">
        <f t="shared" si="91"/>
        <v>0</v>
      </c>
      <c r="BT68" s="169"/>
      <c r="BU68" s="168">
        <f t="shared" si="92"/>
        <v>0</v>
      </c>
      <c r="BV68" s="169"/>
      <c r="BW68" s="170">
        <f t="shared" si="93"/>
        <v>0</v>
      </c>
      <c r="BX68" s="171"/>
      <c r="BY68" s="170">
        <f t="shared" si="94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332</v>
      </c>
      <c r="D69" s="178" t="str">
        <f>VLOOKUP(C69,ListeAppel,2,FALSE)</f>
        <v>Nom 100</v>
      </c>
      <c r="E69" s="156" t="s">
        <v>70</v>
      </c>
      <c r="F69" s="304"/>
      <c r="G69" s="31" t="s">
        <v>11</v>
      </c>
      <c r="H69" s="52" t="s">
        <v>11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255" t="s">
        <v>11</v>
      </c>
      <c r="Q69" s="255" t="s">
        <v>11</v>
      </c>
      <c r="R69" s="333"/>
      <c r="S69" s="307"/>
      <c r="T69" s="353" t="s">
        <v>7</v>
      </c>
      <c r="U69" s="52" t="s">
        <v>11</v>
      </c>
      <c r="V69" s="358" t="s">
        <v>7</v>
      </c>
      <c r="W69" s="353" t="s">
        <v>7</v>
      </c>
      <c r="X69" s="255" t="s">
        <v>11</v>
      </c>
      <c r="Y69" s="333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358" t="s">
        <v>7</v>
      </c>
      <c r="AF69" s="307"/>
      <c r="AG69" s="307"/>
      <c r="AH69" s="52" t="s">
        <v>11</v>
      </c>
      <c r="AI69" s="400" t="s">
        <v>14</v>
      </c>
      <c r="AJ69" s="400" t="s">
        <v>14</v>
      </c>
      <c r="AK69" s="390">
        <f>IF(CA69=0,"",TIME(0,CA69,0))</f>
        <v>0.26666666666666666</v>
      </c>
      <c r="AL69" s="157">
        <f t="shared" si="76"/>
        <v>16</v>
      </c>
      <c r="AM69" s="158">
        <f>SUM(AL69:AL70)/2</f>
        <v>15.5</v>
      </c>
      <c r="AN69" s="158">
        <f t="shared" si="77"/>
        <v>0</v>
      </c>
      <c r="AO69" s="158">
        <f>SUM((AN69+AN70)/2)</f>
        <v>0</v>
      </c>
      <c r="AP69" s="159">
        <f t="shared" si="78"/>
        <v>0</v>
      </c>
      <c r="AQ69" s="159">
        <f>SUM((AP69+AP70)/2)</f>
        <v>0</v>
      </c>
      <c r="AR69" s="158">
        <f t="shared" si="79"/>
        <v>0</v>
      </c>
      <c r="AS69" s="159">
        <f>SUM((AR69+AR70)/2)</f>
        <v>0</v>
      </c>
      <c r="AT69" s="159">
        <f t="shared" si="80"/>
        <v>0</v>
      </c>
      <c r="AU69" s="160">
        <f>SUM((AT69+AT70)/2)</f>
        <v>0.5</v>
      </c>
      <c r="AV69" s="158">
        <f t="shared" si="81"/>
        <v>0</v>
      </c>
      <c r="AW69" s="158">
        <f>SUM((AV69+AV70)/2)</f>
        <v>0</v>
      </c>
      <c r="AX69" s="159">
        <f t="shared" si="82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83"/>
        <v>0</v>
      </c>
      <c r="BB69" s="159">
        <f>SUM((BA69+BA70)/2)</f>
        <v>0</v>
      </c>
      <c r="BC69" s="159">
        <f t="shared" si="84"/>
        <v>0</v>
      </c>
      <c r="BD69" s="159">
        <f>SUM((BC69+BC70)/2)</f>
        <v>0</v>
      </c>
      <c r="BE69" s="159">
        <f>SUM((BD69+BD70)/2)</f>
        <v>0</v>
      </c>
      <c r="BF69" s="159">
        <f t="shared" si="85"/>
        <v>0</v>
      </c>
      <c r="BG69" s="159">
        <f>SUM((BF69+BF70)/2)</f>
        <v>0</v>
      </c>
      <c r="BH69" s="159">
        <f>SUM((BG69+BG70)/2)</f>
        <v>0</v>
      </c>
      <c r="BI69" s="159">
        <f t="shared" si="86"/>
        <v>0</v>
      </c>
      <c r="BJ69" s="159">
        <f>SUM((BI69+BI70)/2)</f>
        <v>0</v>
      </c>
      <c r="BK69" s="159">
        <f t="shared" si="87"/>
        <v>2</v>
      </c>
      <c r="BL69" s="162">
        <f>SUM(BK69+BK70)/2</f>
        <v>2</v>
      </c>
      <c r="BM69" s="158">
        <f t="shared" si="88"/>
        <v>0</v>
      </c>
      <c r="BN69" s="158">
        <f>SUM(BM69+BM70)/2</f>
        <v>0</v>
      </c>
      <c r="BO69" s="158">
        <f t="shared" si="89"/>
        <v>0</v>
      </c>
      <c r="BP69" s="158">
        <f>SUM(BO69+BO70)/2</f>
        <v>0</v>
      </c>
      <c r="BQ69" s="158">
        <f t="shared" si="90"/>
        <v>4</v>
      </c>
      <c r="BR69" s="158">
        <f>SUM((BQ69+BQ70)/2)</f>
        <v>4</v>
      </c>
      <c r="BS69" s="158">
        <f t="shared" si="91"/>
        <v>0</v>
      </c>
      <c r="BT69" s="158">
        <f>SUM((BS69+BS70)/2)</f>
        <v>0</v>
      </c>
      <c r="BU69" s="158">
        <f t="shared" si="92"/>
        <v>0</v>
      </c>
      <c r="BV69" s="158">
        <f>SUM((BU69+BU70)/2)</f>
        <v>0</v>
      </c>
      <c r="BW69" s="159">
        <f t="shared" si="93"/>
        <v>0</v>
      </c>
      <c r="BX69" s="159">
        <f>SUM((BW69+BW70)/2)</f>
        <v>0</v>
      </c>
      <c r="BY69" s="159">
        <f t="shared" si="94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52" t="s">
        <v>11</v>
      </c>
      <c r="H70" s="52" t="s">
        <v>11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57</v>
      </c>
      <c r="P70" s="255" t="s">
        <v>11</v>
      </c>
      <c r="Q70" s="255" t="s">
        <v>11</v>
      </c>
      <c r="R70" s="333"/>
      <c r="S70" s="307"/>
      <c r="T70" s="354" t="s">
        <v>7</v>
      </c>
      <c r="U70" s="52" t="s">
        <v>11</v>
      </c>
      <c r="V70" s="358" t="s">
        <v>7</v>
      </c>
      <c r="W70" s="354" t="s">
        <v>7</v>
      </c>
      <c r="X70" s="255" t="s">
        <v>11</v>
      </c>
      <c r="Y70" s="333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358" t="s">
        <v>7</v>
      </c>
      <c r="AF70" s="307"/>
      <c r="AG70" s="307"/>
      <c r="AH70" s="52" t="s">
        <v>11</v>
      </c>
      <c r="AI70" s="400" t="s">
        <v>14</v>
      </c>
      <c r="AJ70" s="400" t="s">
        <v>14</v>
      </c>
      <c r="AK70" s="391"/>
      <c r="AL70" s="167">
        <f t="shared" si="76"/>
        <v>15</v>
      </c>
      <c r="AM70" s="168"/>
      <c r="AN70" s="168">
        <f t="shared" si="77"/>
        <v>0</v>
      </c>
      <c r="AO70" s="169"/>
      <c r="AP70" s="170">
        <f t="shared" si="78"/>
        <v>0</v>
      </c>
      <c r="AQ70" s="171"/>
      <c r="AR70" s="168">
        <f t="shared" si="79"/>
        <v>0</v>
      </c>
      <c r="AS70" s="168"/>
      <c r="AT70" s="168">
        <f t="shared" si="80"/>
        <v>1</v>
      </c>
      <c r="AU70" s="168"/>
      <c r="AV70" s="168">
        <f t="shared" si="81"/>
        <v>0</v>
      </c>
      <c r="AW70" s="169"/>
      <c r="AX70" s="170">
        <f t="shared" si="82"/>
        <v>0</v>
      </c>
      <c r="AY70" s="171"/>
      <c r="AZ70" s="172"/>
      <c r="BA70" s="170">
        <f t="shared" si="83"/>
        <v>0</v>
      </c>
      <c r="BB70" s="171"/>
      <c r="BC70" s="170">
        <f t="shared" si="84"/>
        <v>0</v>
      </c>
      <c r="BD70" s="171"/>
      <c r="BE70" s="171"/>
      <c r="BF70" s="170">
        <f t="shared" si="85"/>
        <v>0</v>
      </c>
      <c r="BG70" s="171"/>
      <c r="BH70" s="171"/>
      <c r="BI70" s="170">
        <f t="shared" si="86"/>
        <v>0</v>
      </c>
      <c r="BJ70" s="171"/>
      <c r="BK70" s="170">
        <f t="shared" si="87"/>
        <v>2</v>
      </c>
      <c r="BL70" s="173"/>
      <c r="BM70" s="168">
        <f t="shared" si="88"/>
        <v>0</v>
      </c>
      <c r="BN70" s="174"/>
      <c r="BO70" s="168">
        <f t="shared" si="89"/>
        <v>0</v>
      </c>
      <c r="BP70" s="169"/>
      <c r="BQ70" s="168">
        <f t="shared" si="90"/>
        <v>4</v>
      </c>
      <c r="BR70" s="168"/>
      <c r="BS70" s="168">
        <f t="shared" si="91"/>
        <v>0</v>
      </c>
      <c r="BT70" s="169"/>
      <c r="BU70" s="168">
        <f t="shared" si="92"/>
        <v>0</v>
      </c>
      <c r="BV70" s="169"/>
      <c r="BW70" s="170">
        <f t="shared" si="93"/>
        <v>0</v>
      </c>
      <c r="BX70" s="171"/>
      <c r="BY70" s="170">
        <f t="shared" si="94"/>
        <v>0</v>
      </c>
      <c r="BZ70" s="175"/>
      <c r="CA70" s="176"/>
      <c r="CB70" s="85"/>
    </row>
    <row r="71" spans="1:80" ht="18.75" customHeight="1" x14ac:dyDescent="0.25">
      <c r="A71" s="137" t="s">
        <v>425</v>
      </c>
      <c r="B71" s="179" t="s">
        <v>180</v>
      </c>
      <c r="C71" s="807" t="s">
        <v>333</v>
      </c>
      <c r="D71" s="178" t="s">
        <v>290</v>
      </c>
      <c r="E71" s="156" t="s">
        <v>70</v>
      </c>
      <c r="F71" s="302"/>
      <c r="G71" s="353" t="s">
        <v>7</v>
      </c>
      <c r="H71" s="353" t="s">
        <v>7</v>
      </c>
      <c r="I71" s="357" t="s">
        <v>7</v>
      </c>
      <c r="J71" s="357" t="s">
        <v>7</v>
      </c>
      <c r="K71" s="332"/>
      <c r="L71" s="305"/>
      <c r="M71" s="432" t="s">
        <v>28</v>
      </c>
      <c r="N71" s="432" t="s">
        <v>28</v>
      </c>
      <c r="O71" s="432" t="s">
        <v>28</v>
      </c>
      <c r="P71" s="432" t="s">
        <v>28</v>
      </c>
      <c r="Q71" s="357" t="s">
        <v>7</v>
      </c>
      <c r="R71" s="332"/>
      <c r="S71" s="305"/>
      <c r="T71" s="31" t="s">
        <v>11</v>
      </c>
      <c r="U71" s="31" t="s">
        <v>11</v>
      </c>
      <c r="V71" s="31" t="s">
        <v>11</v>
      </c>
      <c r="W71" s="55" t="s">
        <v>11</v>
      </c>
      <c r="X71" s="55" t="s">
        <v>11</v>
      </c>
      <c r="Y71" s="332"/>
      <c r="Z71" s="305"/>
      <c r="AA71" s="31" t="s">
        <v>11</v>
      </c>
      <c r="AB71" s="31" t="s">
        <v>11</v>
      </c>
      <c r="AC71" s="31" t="s">
        <v>11</v>
      </c>
      <c r="AD71" s="55" t="s">
        <v>11</v>
      </c>
      <c r="AE71" s="55" t="s">
        <v>11</v>
      </c>
      <c r="AF71" s="332"/>
      <c r="AG71" s="305"/>
      <c r="AH71" s="31" t="s">
        <v>11</v>
      </c>
      <c r="AI71" s="31" t="s">
        <v>11</v>
      </c>
      <c r="AJ71" s="31" t="s">
        <v>11</v>
      </c>
      <c r="AK71" s="390">
        <f>IF(CA71=0,"",TIME(0,CA71,0))</f>
        <v>0.21666666666666667</v>
      </c>
      <c r="AL71" s="157">
        <f t="shared" si="76"/>
        <v>13</v>
      </c>
      <c r="AM71" s="158">
        <f>SUM(AL71:AL72)/2</f>
        <v>13</v>
      </c>
      <c r="AN71" s="158">
        <f t="shared" si="77"/>
        <v>0</v>
      </c>
      <c r="AO71" s="158">
        <f>SUM((AN71+AN72)/2)</f>
        <v>0</v>
      </c>
      <c r="AP71" s="159">
        <f t="shared" si="78"/>
        <v>0</v>
      </c>
      <c r="AQ71" s="159">
        <f>SUM((AP71+AP72)/2)</f>
        <v>0</v>
      </c>
      <c r="AR71" s="158">
        <f t="shared" si="79"/>
        <v>0</v>
      </c>
      <c r="AS71" s="159">
        <f>SUM((AR71+AR72)/2)</f>
        <v>0</v>
      </c>
      <c r="AT71" s="159">
        <f t="shared" si="80"/>
        <v>0</v>
      </c>
      <c r="AU71" s="160">
        <f>SUM((AT71+AT72)/2)</f>
        <v>0</v>
      </c>
      <c r="AV71" s="158">
        <f t="shared" si="81"/>
        <v>0</v>
      </c>
      <c r="AW71" s="158">
        <f>SUM((AV71+AV72)/2)</f>
        <v>0</v>
      </c>
      <c r="AX71" s="159">
        <f t="shared" si="82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83"/>
        <v>0</v>
      </c>
      <c r="BB71" s="159">
        <f>SUM((BA71+BA72)/2)</f>
        <v>0</v>
      </c>
      <c r="BC71" s="159">
        <f t="shared" si="84"/>
        <v>0</v>
      </c>
      <c r="BD71" s="159">
        <f>SUM((BC71+BC72)/2)</f>
        <v>0</v>
      </c>
      <c r="BE71" s="159">
        <f>SUM((BD71+BD72)/2)</f>
        <v>0</v>
      </c>
      <c r="BF71" s="159">
        <f t="shared" si="85"/>
        <v>0</v>
      </c>
      <c r="BG71" s="159">
        <f>SUM((BF71+BF72)/2)</f>
        <v>0</v>
      </c>
      <c r="BH71" s="159">
        <f>SUM((BG71+BG72)/2)</f>
        <v>0</v>
      </c>
      <c r="BI71" s="159">
        <f t="shared" si="86"/>
        <v>0</v>
      </c>
      <c r="BJ71" s="159">
        <f>SUM((BI71+BI72)/2)</f>
        <v>0</v>
      </c>
      <c r="BK71" s="159">
        <f t="shared" si="87"/>
        <v>0</v>
      </c>
      <c r="BL71" s="162">
        <f>SUM(BK71+BK72)/2</f>
        <v>0</v>
      </c>
      <c r="BM71" s="158">
        <f t="shared" si="88"/>
        <v>0</v>
      </c>
      <c r="BN71" s="158">
        <f>SUM(BM71+BM72)/2</f>
        <v>0</v>
      </c>
      <c r="BO71" s="158">
        <f t="shared" si="89"/>
        <v>0</v>
      </c>
      <c r="BP71" s="158">
        <f>SUM(BO71+BO72)/2</f>
        <v>0</v>
      </c>
      <c r="BQ71" s="158">
        <f t="shared" si="90"/>
        <v>5</v>
      </c>
      <c r="BR71" s="158">
        <f>SUM((BQ71+BQ72)/2)</f>
        <v>5</v>
      </c>
      <c r="BS71" s="158">
        <f t="shared" si="91"/>
        <v>4</v>
      </c>
      <c r="BT71" s="158">
        <f>SUM((BS71+BS72)/2)</f>
        <v>4</v>
      </c>
      <c r="BU71" s="158">
        <f t="shared" si="92"/>
        <v>0</v>
      </c>
      <c r="BV71" s="158">
        <f>SUM((BU71+BU72)/2)</f>
        <v>0</v>
      </c>
      <c r="BW71" s="159">
        <f t="shared" si="93"/>
        <v>0</v>
      </c>
      <c r="BX71" s="159">
        <f>SUM((BW71+BW72)/2)</f>
        <v>0</v>
      </c>
      <c r="BY71" s="159">
        <f t="shared" si="94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425</v>
      </c>
      <c r="B72" s="179" t="s">
        <v>180</v>
      </c>
      <c r="C72" s="192" t="s">
        <v>6</v>
      </c>
      <c r="D72" s="194"/>
      <c r="E72" s="166" t="s">
        <v>4</v>
      </c>
      <c r="F72" s="303"/>
      <c r="G72" s="354" t="s">
        <v>7</v>
      </c>
      <c r="H72" s="354" t="s">
        <v>7</v>
      </c>
      <c r="I72" s="354" t="s">
        <v>7</v>
      </c>
      <c r="J72" s="354" t="s">
        <v>7</v>
      </c>
      <c r="K72" s="306"/>
      <c r="L72" s="306"/>
      <c r="M72" s="433" t="s">
        <v>28</v>
      </c>
      <c r="N72" s="433" t="s">
        <v>28</v>
      </c>
      <c r="O72" s="433" t="s">
        <v>28</v>
      </c>
      <c r="P72" s="433" t="s">
        <v>28</v>
      </c>
      <c r="Q72" s="354" t="s">
        <v>7</v>
      </c>
      <c r="R72" s="306"/>
      <c r="S72" s="306"/>
      <c r="T72" s="37" t="s">
        <v>11</v>
      </c>
      <c r="U72" s="37" t="s">
        <v>11</v>
      </c>
      <c r="V72" s="37" t="s">
        <v>11</v>
      </c>
      <c r="W72" s="37" t="s">
        <v>11</v>
      </c>
      <c r="X72" s="37" t="s">
        <v>11</v>
      </c>
      <c r="Y72" s="306"/>
      <c r="Z72" s="306"/>
      <c r="AA72" s="37" t="s">
        <v>11</v>
      </c>
      <c r="AB72" s="37" t="s">
        <v>11</v>
      </c>
      <c r="AC72" s="37" t="s">
        <v>11</v>
      </c>
      <c r="AD72" s="37" t="s">
        <v>11</v>
      </c>
      <c r="AE72" s="37" t="s">
        <v>11</v>
      </c>
      <c r="AF72" s="306"/>
      <c r="AG72" s="306"/>
      <c r="AH72" s="37" t="s">
        <v>11</v>
      </c>
      <c r="AI72" s="37" t="s">
        <v>11</v>
      </c>
      <c r="AJ72" s="37" t="s">
        <v>11</v>
      </c>
      <c r="AK72" s="391"/>
      <c r="AL72" s="167">
        <f t="shared" si="76"/>
        <v>13</v>
      </c>
      <c r="AM72" s="168"/>
      <c r="AN72" s="168">
        <f t="shared" si="77"/>
        <v>0</v>
      </c>
      <c r="AO72" s="169"/>
      <c r="AP72" s="170">
        <f t="shared" si="78"/>
        <v>0</v>
      </c>
      <c r="AQ72" s="171"/>
      <c r="AR72" s="168">
        <f t="shared" si="79"/>
        <v>0</v>
      </c>
      <c r="AS72" s="168"/>
      <c r="AT72" s="168">
        <f t="shared" si="80"/>
        <v>0</v>
      </c>
      <c r="AU72" s="168"/>
      <c r="AV72" s="168">
        <f t="shared" si="81"/>
        <v>0</v>
      </c>
      <c r="AW72" s="169"/>
      <c r="AX72" s="170">
        <f t="shared" si="82"/>
        <v>0</v>
      </c>
      <c r="AY72" s="171"/>
      <c r="AZ72" s="172"/>
      <c r="BA72" s="170">
        <f t="shared" si="83"/>
        <v>0</v>
      </c>
      <c r="BB72" s="171"/>
      <c r="BC72" s="170">
        <f t="shared" si="84"/>
        <v>0</v>
      </c>
      <c r="BD72" s="171"/>
      <c r="BE72" s="171"/>
      <c r="BF72" s="170">
        <f t="shared" si="85"/>
        <v>0</v>
      </c>
      <c r="BG72" s="171"/>
      <c r="BH72" s="171"/>
      <c r="BI72" s="170">
        <f t="shared" si="86"/>
        <v>0</v>
      </c>
      <c r="BJ72" s="171"/>
      <c r="BK72" s="170">
        <f t="shared" si="87"/>
        <v>0</v>
      </c>
      <c r="BL72" s="173"/>
      <c r="BM72" s="168">
        <f t="shared" si="88"/>
        <v>0</v>
      </c>
      <c r="BN72" s="174"/>
      <c r="BO72" s="168">
        <f t="shared" si="89"/>
        <v>0</v>
      </c>
      <c r="BP72" s="169"/>
      <c r="BQ72" s="168">
        <f t="shared" si="90"/>
        <v>5</v>
      </c>
      <c r="BR72" s="168"/>
      <c r="BS72" s="168">
        <f t="shared" si="91"/>
        <v>4</v>
      </c>
      <c r="BT72" s="169"/>
      <c r="BU72" s="168">
        <f t="shared" si="92"/>
        <v>0</v>
      </c>
      <c r="BV72" s="169"/>
      <c r="BW72" s="170">
        <f t="shared" si="93"/>
        <v>0</v>
      </c>
      <c r="BX72" s="171"/>
      <c r="BY72" s="170">
        <f t="shared" si="94"/>
        <v>0</v>
      </c>
      <c r="BZ72" s="175"/>
      <c r="CA72" s="176"/>
      <c r="CB72" s="85"/>
    </row>
    <row r="73" spans="1:80" ht="18.75" customHeight="1" thickBot="1" x14ac:dyDescent="0.3">
      <c r="A73" s="137" t="s">
        <v>425</v>
      </c>
      <c r="B73" s="179" t="s">
        <v>181</v>
      </c>
      <c r="C73" s="1174" t="s">
        <v>181</v>
      </c>
      <c r="D73" s="1175"/>
      <c r="AK73" s="390" t="str">
        <f>IF(CA73=0,"",TIME(0,CA73,0))</f>
        <v/>
      </c>
      <c r="BL73" s="82"/>
    </row>
    <row r="74" spans="1:80" ht="18.75" customHeight="1" thickBot="1" x14ac:dyDescent="0.3">
      <c r="A74" s="137" t="s">
        <v>425</v>
      </c>
      <c r="B74" s="179" t="s">
        <v>181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25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129">
        <v>31</v>
      </c>
      <c r="AK74" s="391"/>
      <c r="BL74" s="82"/>
    </row>
    <row r="75" spans="1:80" ht="18.75" customHeight="1" x14ac:dyDescent="0.25">
      <c r="A75" s="137"/>
      <c r="B75" s="179"/>
      <c r="C75" s="1132" t="s">
        <v>334</v>
      </c>
      <c r="D75" s="178" t="s">
        <v>193</v>
      </c>
      <c r="E75" s="156" t="s">
        <v>70</v>
      </c>
      <c r="F75" s="302"/>
      <c r="G75" s="353" t="s">
        <v>7</v>
      </c>
      <c r="H75" s="353" t="s">
        <v>7</v>
      </c>
      <c r="I75" s="55" t="s">
        <v>11</v>
      </c>
      <c r="J75" s="55" t="s">
        <v>11</v>
      </c>
      <c r="K75" s="332"/>
      <c r="L75" s="332"/>
      <c r="M75" s="55" t="s">
        <v>11</v>
      </c>
      <c r="N75" s="31" t="s">
        <v>67</v>
      </c>
      <c r="O75" s="31" t="s">
        <v>11</v>
      </c>
      <c r="P75" s="55" t="s">
        <v>11</v>
      </c>
      <c r="Q75" s="31" t="s">
        <v>11</v>
      </c>
      <c r="R75" s="332"/>
      <c r="S75" s="305"/>
      <c r="T75" s="55" t="s">
        <v>11</v>
      </c>
      <c r="U75" s="31" t="s">
        <v>11</v>
      </c>
      <c r="V75" s="351" t="s">
        <v>58</v>
      </c>
      <c r="W75" s="351" t="s">
        <v>58</v>
      </c>
      <c r="X75" s="55" t="s">
        <v>11</v>
      </c>
      <c r="Y75" s="332"/>
      <c r="Z75" s="305"/>
      <c r="AA75" s="31" t="s">
        <v>67</v>
      </c>
      <c r="AB75" s="31" t="s">
        <v>11</v>
      </c>
      <c r="AC75" s="31" t="s">
        <v>11</v>
      </c>
      <c r="AD75" s="31" t="s">
        <v>67</v>
      </c>
      <c r="AE75" s="31" t="s">
        <v>11</v>
      </c>
      <c r="AF75" s="305"/>
      <c r="AG75" s="305"/>
      <c r="AH75" s="31" t="s">
        <v>67</v>
      </c>
      <c r="AI75" s="31" t="s">
        <v>11</v>
      </c>
      <c r="AJ75" s="31" t="s">
        <v>11</v>
      </c>
      <c r="AK75" s="390">
        <f>IF(CA75=0,"",TIME(0,CA75,0))</f>
        <v>0.23333333333333331</v>
      </c>
      <c r="AL75" s="157">
        <f t="shared" ref="AL75:AL80" si="95">COUNTIF(F75:AJ75,"P")</f>
        <v>14</v>
      </c>
      <c r="AM75" s="158">
        <f>SUM(AL75:AL76)/2</f>
        <v>13.5</v>
      </c>
      <c r="AN75" s="158">
        <f t="shared" ref="AN75:AN80" si="96">COUNTIF(F75:AJ75,"Mi")</f>
        <v>0</v>
      </c>
      <c r="AO75" s="158">
        <f>SUM((AN75+AN76)/2)</f>
        <v>0</v>
      </c>
      <c r="AP75" s="159">
        <f t="shared" ref="AP75:AP80" si="97">COUNTIF(F75:AJ75,"VS")</f>
        <v>0</v>
      </c>
      <c r="AQ75" s="159">
        <f>SUM((AP75+AP76)/2)</f>
        <v>0</v>
      </c>
      <c r="AR75" s="158">
        <f t="shared" ref="AR75:AR80" si="98">COUNTIF(F75:AJ75,"C1")</f>
        <v>0</v>
      </c>
      <c r="AS75" s="159">
        <f>SUM((AR75+AR76)/2)</f>
        <v>0</v>
      </c>
      <c r="AT75" s="159">
        <f t="shared" ref="AT75:AT80" si="99">COUNTIF(F75:AJ75,"R1")</f>
        <v>0</v>
      </c>
      <c r="AU75" s="160">
        <f>SUM((AT75+AT76)/2)</f>
        <v>0.5</v>
      </c>
      <c r="AV75" s="158">
        <f t="shared" ref="AV75:AV80" si="100">COUNTIF(F75:AJ75,"CS")</f>
        <v>0</v>
      </c>
      <c r="AW75" s="158">
        <f>SUM((AV75+AV76)/2)</f>
        <v>0</v>
      </c>
      <c r="AX75" s="159">
        <f t="shared" ref="AX75:AX80" si="101">COUNTIF(F75:AJ75,"DA")</f>
        <v>0</v>
      </c>
      <c r="AY75" s="159">
        <f>SUM((AX75+AX76)/2)</f>
        <v>0</v>
      </c>
      <c r="AZ75" s="161">
        <f>SUM(AM75+AO75+AQ75+AS75+AW75+AY75+AU75)*24</f>
        <v>336</v>
      </c>
      <c r="BA75" s="159">
        <f t="shared" ref="BA75:BA80" si="102">COUNTIF(F75:AJ75,"MT5")</f>
        <v>0</v>
      </c>
      <c r="BB75" s="159">
        <f>SUM((BA75+BA76)/2)</f>
        <v>0</v>
      </c>
      <c r="BC75" s="159">
        <f t="shared" ref="BC75:BC80" si="103">COUNTIF(F75:AJ75,"MT6")</f>
        <v>0</v>
      </c>
      <c r="BD75" s="159">
        <f>SUM((BC75+BC76)/2)</f>
        <v>0</v>
      </c>
      <c r="BE75" s="159">
        <f>SUM((BD75+BD76)/2)</f>
        <v>0</v>
      </c>
      <c r="BF75" s="159">
        <f t="shared" ref="BF75:BF80" si="104">COUNTIF(F75:AJ75,"MT8")</f>
        <v>0</v>
      </c>
      <c r="BG75" s="159">
        <f>SUM((BF75+BF76)/2)</f>
        <v>0</v>
      </c>
      <c r="BH75" s="159">
        <f>SUM((BG75+BG76)/2)</f>
        <v>0</v>
      </c>
      <c r="BI75" s="159">
        <f t="shared" ref="BI75:BI80" si="105">COUNTIF(F75:AJ75,"A")</f>
        <v>0</v>
      </c>
      <c r="BJ75" s="159">
        <f>SUM((BI75+BI76)/2)</f>
        <v>0</v>
      </c>
      <c r="BK75" s="159">
        <f t="shared" ref="BK75:BK80" si="106">COUNTIF(F75:AJ75,"Ma")</f>
        <v>0</v>
      </c>
      <c r="BL75" s="162">
        <f>SUM(BK75+BK76)/2</f>
        <v>0</v>
      </c>
      <c r="BM75" s="158">
        <f t="shared" ref="BM75:BM80" si="107">COUNTIF(F75:AJ75,"MJ")</f>
        <v>0</v>
      </c>
      <c r="BN75" s="158">
        <f>SUM(BM75+BM76)/2</f>
        <v>0</v>
      </c>
      <c r="BO75" s="158">
        <f t="shared" ref="BO75:BO80" si="108">COUNTIF(F75:AJ75,"Jsc")</f>
        <v>0</v>
      </c>
      <c r="BP75" s="158">
        <f>SUM(BO75+BO76)/2</f>
        <v>0</v>
      </c>
      <c r="BQ75" s="158">
        <f t="shared" ref="BQ75:BQ80" si="109">COUNTIF(F75:AJ75,"C")</f>
        <v>2</v>
      </c>
      <c r="BR75" s="158">
        <f>SUM((BQ75+BQ76)/2)</f>
        <v>2</v>
      </c>
      <c r="BS75" s="158">
        <f t="shared" ref="BS75:BS80" si="110">COUNTIF(F75:AJ75,"CC")</f>
        <v>0</v>
      </c>
      <c r="BT75" s="158">
        <f>SUM((BS75+BS76)/2)</f>
        <v>0</v>
      </c>
      <c r="BU75" s="158">
        <f t="shared" ref="BU75:BU80" si="111">COUNTIF(F75:AJ75,"DS")</f>
        <v>0</v>
      </c>
      <c r="BV75" s="158">
        <f>SUM((BU75+BU76)/2)</f>
        <v>0</v>
      </c>
      <c r="BW75" s="159">
        <f t="shared" ref="BW75:BW80" si="112">COUNTIF(F75:AJ75,"MT")</f>
        <v>0</v>
      </c>
      <c r="BX75" s="159">
        <f>SUM((BW75+BW76)/2)</f>
        <v>0</v>
      </c>
      <c r="BY75" s="159">
        <f t="shared" ref="BY75:BY80" si="113">COUNTIF(F75:AJ75,"4/5")</f>
        <v>0</v>
      </c>
      <c r="BZ75" s="160">
        <f>SUM((BY75+BY76)/2)</f>
        <v>0</v>
      </c>
      <c r="CA75" s="163">
        <f>SUM(AZ75)</f>
        <v>336</v>
      </c>
      <c r="CB75" s="35">
        <f>SUM(AM75+AO75+AQ75+AS75+AU75+AW75+BB75+BD75+BG75+AY75)</f>
        <v>14</v>
      </c>
    </row>
    <row r="76" spans="1:80" ht="18.75" customHeight="1" thickBot="1" x14ac:dyDescent="0.3">
      <c r="A76" s="137"/>
      <c r="B76" s="179"/>
      <c r="C76" s="279" t="s">
        <v>10</v>
      </c>
      <c r="D76" s="194"/>
      <c r="E76" s="166" t="s">
        <v>4</v>
      </c>
      <c r="F76" s="303"/>
      <c r="G76" s="354" t="s">
        <v>7</v>
      </c>
      <c r="H76" s="354" t="s">
        <v>7</v>
      </c>
      <c r="I76" s="56" t="s">
        <v>11</v>
      </c>
      <c r="J76" s="56" t="s">
        <v>11</v>
      </c>
      <c r="K76" s="331"/>
      <c r="L76" s="331"/>
      <c r="M76" s="56" t="s">
        <v>11</v>
      </c>
      <c r="N76" s="56" t="s">
        <v>11</v>
      </c>
      <c r="O76" s="37" t="s">
        <v>67</v>
      </c>
      <c r="P76" s="56" t="s">
        <v>11</v>
      </c>
      <c r="Q76" s="37" t="s">
        <v>11</v>
      </c>
      <c r="R76" s="331"/>
      <c r="S76" s="306"/>
      <c r="T76" s="56" t="s">
        <v>11</v>
      </c>
      <c r="U76" s="37" t="s">
        <v>67</v>
      </c>
      <c r="V76" s="352" t="s">
        <v>58</v>
      </c>
      <c r="W76" s="352" t="s">
        <v>58</v>
      </c>
      <c r="X76" s="56" t="s">
        <v>57</v>
      </c>
      <c r="Y76" s="331"/>
      <c r="Z76" s="306"/>
      <c r="AA76" s="37" t="s">
        <v>11</v>
      </c>
      <c r="AB76" s="37" t="s">
        <v>11</v>
      </c>
      <c r="AC76" s="37" t="s">
        <v>11</v>
      </c>
      <c r="AD76" s="37" t="s">
        <v>67</v>
      </c>
      <c r="AE76" s="37" t="s">
        <v>11</v>
      </c>
      <c r="AF76" s="306"/>
      <c r="AG76" s="306"/>
      <c r="AH76" s="37" t="s">
        <v>67</v>
      </c>
      <c r="AI76" s="37" t="s">
        <v>11</v>
      </c>
      <c r="AJ76" s="37" t="s">
        <v>11</v>
      </c>
      <c r="AK76" s="391"/>
      <c r="AL76" s="167">
        <f t="shared" si="95"/>
        <v>13</v>
      </c>
      <c r="AM76" s="168"/>
      <c r="AN76" s="168">
        <f t="shared" si="96"/>
        <v>0</v>
      </c>
      <c r="AO76" s="169"/>
      <c r="AP76" s="170">
        <f t="shared" si="97"/>
        <v>0</v>
      </c>
      <c r="AQ76" s="171"/>
      <c r="AR76" s="168">
        <f t="shared" si="98"/>
        <v>0</v>
      </c>
      <c r="AS76" s="168"/>
      <c r="AT76" s="168">
        <f t="shared" si="99"/>
        <v>1</v>
      </c>
      <c r="AU76" s="168"/>
      <c r="AV76" s="168">
        <f t="shared" si="100"/>
        <v>0</v>
      </c>
      <c r="AW76" s="169"/>
      <c r="AX76" s="170">
        <f t="shared" si="101"/>
        <v>0</v>
      </c>
      <c r="AY76" s="171"/>
      <c r="AZ76" s="172"/>
      <c r="BA76" s="170">
        <f t="shared" si="102"/>
        <v>0</v>
      </c>
      <c r="BB76" s="171"/>
      <c r="BC76" s="170">
        <f t="shared" si="103"/>
        <v>0</v>
      </c>
      <c r="BD76" s="171"/>
      <c r="BE76" s="171"/>
      <c r="BF76" s="170">
        <f t="shared" si="104"/>
        <v>0</v>
      </c>
      <c r="BG76" s="171"/>
      <c r="BH76" s="171"/>
      <c r="BI76" s="170">
        <f t="shared" si="105"/>
        <v>0</v>
      </c>
      <c r="BJ76" s="171"/>
      <c r="BK76" s="170">
        <f t="shared" si="106"/>
        <v>0</v>
      </c>
      <c r="BL76" s="173"/>
      <c r="BM76" s="168">
        <f t="shared" si="107"/>
        <v>0</v>
      </c>
      <c r="BN76" s="174"/>
      <c r="BO76" s="168">
        <f t="shared" si="108"/>
        <v>0</v>
      </c>
      <c r="BP76" s="169"/>
      <c r="BQ76" s="168">
        <f t="shared" si="109"/>
        <v>2</v>
      </c>
      <c r="BR76" s="168"/>
      <c r="BS76" s="168">
        <f t="shared" si="110"/>
        <v>0</v>
      </c>
      <c r="BT76" s="169"/>
      <c r="BU76" s="168">
        <f t="shared" si="111"/>
        <v>0</v>
      </c>
      <c r="BV76" s="169"/>
      <c r="BW76" s="170">
        <f t="shared" si="112"/>
        <v>0</v>
      </c>
      <c r="BX76" s="171"/>
      <c r="BY76" s="170">
        <f t="shared" si="113"/>
        <v>0</v>
      </c>
      <c r="BZ76" s="175"/>
      <c r="CA76" s="176"/>
      <c r="CB76" s="85"/>
    </row>
    <row r="77" spans="1:80" ht="18.75" customHeight="1" x14ac:dyDescent="0.25">
      <c r="A77" s="137" t="s">
        <v>425</v>
      </c>
      <c r="B77" s="179" t="s">
        <v>181</v>
      </c>
      <c r="C77" s="806" t="s">
        <v>335</v>
      </c>
      <c r="D77" s="178" t="str">
        <f>VLOOKUP(C77,ListeAppel,2,FALSE)</f>
        <v>Nom 014</v>
      </c>
      <c r="E77" s="156" t="s">
        <v>70</v>
      </c>
      <c r="F77" s="302"/>
      <c r="G77" s="353" t="s">
        <v>7</v>
      </c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53" t="s">
        <v>7</v>
      </c>
      <c r="U77" s="353" t="s">
        <v>7</v>
      </c>
      <c r="V77" s="353" t="s">
        <v>7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53" t="s">
        <v>7</v>
      </c>
      <c r="AE77" s="353" t="s">
        <v>7</v>
      </c>
      <c r="AF77" s="353" t="s">
        <v>7</v>
      </c>
      <c r="AG77" s="353" t="s">
        <v>7</v>
      </c>
      <c r="AH77" s="353" t="s">
        <v>7</v>
      </c>
      <c r="AI77" s="353" t="s">
        <v>7</v>
      </c>
      <c r="AJ77" s="353" t="s">
        <v>7</v>
      </c>
      <c r="AK77" s="390" t="str">
        <f>IF(CA77=0,"",TIME(0,CA77,0))</f>
        <v/>
      </c>
      <c r="AL77" s="157">
        <f t="shared" si="95"/>
        <v>0</v>
      </c>
      <c r="AM77" s="158">
        <f>SUM(AL77:AL78)/2</f>
        <v>0</v>
      </c>
      <c r="AN77" s="158">
        <f t="shared" si="96"/>
        <v>0</v>
      </c>
      <c r="AO77" s="158">
        <f>SUM((AN77+AN78)/2)</f>
        <v>0</v>
      </c>
      <c r="AP77" s="159">
        <f t="shared" si="97"/>
        <v>0</v>
      </c>
      <c r="AQ77" s="159">
        <f>SUM((AP77+AP78)/2)</f>
        <v>0</v>
      </c>
      <c r="AR77" s="158">
        <f t="shared" si="98"/>
        <v>0</v>
      </c>
      <c r="AS77" s="159">
        <f>SUM((AR77+AR78)/2)</f>
        <v>0</v>
      </c>
      <c r="AT77" s="159">
        <f t="shared" si="99"/>
        <v>0</v>
      </c>
      <c r="AU77" s="160">
        <f>SUM((AT77+AT78)/2)</f>
        <v>0</v>
      </c>
      <c r="AV77" s="158">
        <f t="shared" si="100"/>
        <v>0</v>
      </c>
      <c r="AW77" s="158">
        <f>SUM((AV77+AV78)/2)</f>
        <v>0</v>
      </c>
      <c r="AX77" s="159">
        <f t="shared" si="101"/>
        <v>0</v>
      </c>
      <c r="AY77" s="159">
        <f>SUM((AX77+AX78)/2)</f>
        <v>0</v>
      </c>
      <c r="AZ77" s="161">
        <f>SUM(AM77+AO77+AQ77+AS77+AW77+AY77+AU77)*24</f>
        <v>0</v>
      </c>
      <c r="BA77" s="159">
        <f t="shared" si="102"/>
        <v>0</v>
      </c>
      <c r="BB77" s="159">
        <f>SUM((BA77+BA78)/2)</f>
        <v>0</v>
      </c>
      <c r="BC77" s="159">
        <f t="shared" si="103"/>
        <v>0</v>
      </c>
      <c r="BD77" s="159">
        <f>SUM((BC77+BC78)/2)</f>
        <v>0</v>
      </c>
      <c r="BE77" s="159">
        <f>SUM((BD77+BD78)/2)</f>
        <v>0</v>
      </c>
      <c r="BF77" s="159">
        <f t="shared" si="104"/>
        <v>0</v>
      </c>
      <c r="BG77" s="159">
        <f>SUM((BF77+BF78)/2)</f>
        <v>0</v>
      </c>
      <c r="BH77" s="159">
        <f>SUM((BG77+BG78)/2)</f>
        <v>0</v>
      </c>
      <c r="BI77" s="159">
        <f t="shared" si="105"/>
        <v>0</v>
      </c>
      <c r="BJ77" s="159">
        <f>SUM((BI77+BI78)/2)</f>
        <v>0</v>
      </c>
      <c r="BK77" s="159">
        <f t="shared" si="106"/>
        <v>0</v>
      </c>
      <c r="BL77" s="162">
        <f>SUM(BK77+BK78)/2</f>
        <v>0</v>
      </c>
      <c r="BM77" s="158">
        <f t="shared" si="107"/>
        <v>0</v>
      </c>
      <c r="BN77" s="158">
        <f>SUM(BM77+BM78)/2</f>
        <v>0</v>
      </c>
      <c r="BO77" s="158">
        <f t="shared" si="108"/>
        <v>0</v>
      </c>
      <c r="BP77" s="158">
        <f>SUM(BO77+BO78)/2</f>
        <v>0</v>
      </c>
      <c r="BQ77" s="158">
        <f t="shared" si="109"/>
        <v>30</v>
      </c>
      <c r="BR77" s="158">
        <f>SUM((BQ77+BQ78)/2)</f>
        <v>30</v>
      </c>
      <c r="BS77" s="158">
        <f t="shared" si="110"/>
        <v>0</v>
      </c>
      <c r="BT77" s="158">
        <f>SUM((BS77+BS78)/2)</f>
        <v>0</v>
      </c>
      <c r="BU77" s="158">
        <f t="shared" si="111"/>
        <v>0</v>
      </c>
      <c r="BV77" s="158">
        <f>SUM((BU77+BU78)/2)</f>
        <v>0</v>
      </c>
      <c r="BW77" s="159">
        <f t="shared" si="112"/>
        <v>0</v>
      </c>
      <c r="BX77" s="159">
        <f>SUM((BW77+BW78)/2)</f>
        <v>0</v>
      </c>
      <c r="BY77" s="159">
        <f t="shared" si="113"/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425</v>
      </c>
      <c r="B78" s="179" t="s">
        <v>181</v>
      </c>
      <c r="C78" s="164" t="s">
        <v>6</v>
      </c>
      <c r="D78" s="194"/>
      <c r="E78" s="166" t="s">
        <v>4</v>
      </c>
      <c r="F78" s="303"/>
      <c r="G78" s="354" t="s">
        <v>7</v>
      </c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54" t="s">
        <v>7</v>
      </c>
      <c r="U78" s="354" t="s">
        <v>7</v>
      </c>
      <c r="V78" s="354" t="s">
        <v>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54" t="s">
        <v>7</v>
      </c>
      <c r="AE78" s="354" t="s">
        <v>7</v>
      </c>
      <c r="AF78" s="354" t="s">
        <v>7</v>
      </c>
      <c r="AG78" s="354" t="s">
        <v>7</v>
      </c>
      <c r="AH78" s="354" t="s">
        <v>7</v>
      </c>
      <c r="AI78" s="354" t="s">
        <v>7</v>
      </c>
      <c r="AJ78" s="354" t="s">
        <v>7</v>
      </c>
      <c r="AK78" s="391"/>
      <c r="AL78" s="167">
        <f t="shared" si="95"/>
        <v>0</v>
      </c>
      <c r="AM78" s="168"/>
      <c r="AN78" s="168">
        <f t="shared" si="96"/>
        <v>0</v>
      </c>
      <c r="AO78" s="169"/>
      <c r="AP78" s="170">
        <f t="shared" si="97"/>
        <v>0</v>
      </c>
      <c r="AQ78" s="171"/>
      <c r="AR78" s="168">
        <f t="shared" si="98"/>
        <v>0</v>
      </c>
      <c r="AS78" s="168"/>
      <c r="AT78" s="168">
        <f t="shared" si="99"/>
        <v>0</v>
      </c>
      <c r="AU78" s="168"/>
      <c r="AV78" s="168">
        <f t="shared" si="100"/>
        <v>0</v>
      </c>
      <c r="AW78" s="169"/>
      <c r="AX78" s="170">
        <f t="shared" si="101"/>
        <v>0</v>
      </c>
      <c r="AY78" s="171"/>
      <c r="AZ78" s="172"/>
      <c r="BA78" s="170">
        <f t="shared" si="102"/>
        <v>0</v>
      </c>
      <c r="BB78" s="171"/>
      <c r="BC78" s="170">
        <f t="shared" si="103"/>
        <v>0</v>
      </c>
      <c r="BD78" s="171"/>
      <c r="BE78" s="171"/>
      <c r="BF78" s="170">
        <f t="shared" si="104"/>
        <v>0</v>
      </c>
      <c r="BG78" s="171"/>
      <c r="BH78" s="171"/>
      <c r="BI78" s="170">
        <f t="shared" si="105"/>
        <v>0</v>
      </c>
      <c r="BJ78" s="171"/>
      <c r="BK78" s="170">
        <f t="shared" si="106"/>
        <v>0</v>
      </c>
      <c r="BL78" s="173"/>
      <c r="BM78" s="168">
        <f t="shared" si="107"/>
        <v>0</v>
      </c>
      <c r="BN78" s="174"/>
      <c r="BO78" s="168">
        <f t="shared" si="108"/>
        <v>0</v>
      </c>
      <c r="BP78" s="169"/>
      <c r="BQ78" s="168">
        <f t="shared" si="109"/>
        <v>30</v>
      </c>
      <c r="BR78" s="168"/>
      <c r="BS78" s="168">
        <f t="shared" si="110"/>
        <v>0</v>
      </c>
      <c r="BT78" s="169"/>
      <c r="BU78" s="168">
        <f t="shared" si="111"/>
        <v>0</v>
      </c>
      <c r="BV78" s="169"/>
      <c r="BW78" s="170">
        <f t="shared" si="112"/>
        <v>0</v>
      </c>
      <c r="BX78" s="171"/>
      <c r="BY78" s="170">
        <f t="shared" si="113"/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6" t="s">
        <v>336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55" t="s">
        <v>11</v>
      </c>
      <c r="J79" s="55" t="s">
        <v>11</v>
      </c>
      <c r="K79" s="332"/>
      <c r="L79" s="332"/>
      <c r="M79" s="55" t="s">
        <v>11</v>
      </c>
      <c r="N79" s="31" t="s">
        <v>11</v>
      </c>
      <c r="O79" s="31" t="s">
        <v>11</v>
      </c>
      <c r="P79" s="55" t="s">
        <v>11</v>
      </c>
      <c r="Q79" s="31" t="s">
        <v>11</v>
      </c>
      <c r="R79" s="332"/>
      <c r="S79" s="305"/>
      <c r="T79" s="357" t="s">
        <v>7</v>
      </c>
      <c r="U79" s="31" t="s">
        <v>11</v>
      </c>
      <c r="V79" s="31" t="s">
        <v>11</v>
      </c>
      <c r="W79" s="31" t="s">
        <v>11</v>
      </c>
      <c r="X79" s="55" t="s">
        <v>11</v>
      </c>
      <c r="Y79" s="332"/>
      <c r="Z79" s="305"/>
      <c r="AA79" s="55" t="s">
        <v>11</v>
      </c>
      <c r="AB79" s="31" t="s">
        <v>11</v>
      </c>
      <c r="AC79" s="31" t="s">
        <v>11</v>
      </c>
      <c r="AD79" s="31" t="s">
        <v>11</v>
      </c>
      <c r="AE79" s="353" t="s">
        <v>7</v>
      </c>
      <c r="AF79" s="305"/>
      <c r="AG79" s="305"/>
      <c r="AH79" s="31" t="s">
        <v>11</v>
      </c>
      <c r="AI79" s="31" t="s">
        <v>11</v>
      </c>
      <c r="AJ79" s="31" t="s">
        <v>11</v>
      </c>
      <c r="AK79" s="390">
        <f>IF(CA79=0,"",TIME(0,CA79,0))</f>
        <v>0.33333333333333331</v>
      </c>
      <c r="AL79" s="157">
        <f t="shared" si="95"/>
        <v>20</v>
      </c>
      <c r="AM79" s="158">
        <f>SUM(AL79:AL80)/2</f>
        <v>20</v>
      </c>
      <c r="AN79" s="158">
        <f t="shared" si="96"/>
        <v>0</v>
      </c>
      <c r="AO79" s="158">
        <f>SUM((AN79+AN80)/2)</f>
        <v>0</v>
      </c>
      <c r="AP79" s="159">
        <f t="shared" si="97"/>
        <v>0</v>
      </c>
      <c r="AQ79" s="159">
        <f>SUM((AP79+AP80)/2)</f>
        <v>0</v>
      </c>
      <c r="AR79" s="158">
        <f t="shared" si="98"/>
        <v>0</v>
      </c>
      <c r="AS79" s="159">
        <f>SUM((AR79+AR80)/2)</f>
        <v>0</v>
      </c>
      <c r="AT79" s="159">
        <f t="shared" si="99"/>
        <v>0</v>
      </c>
      <c r="AU79" s="160">
        <f>SUM((AT79+AT80)/2)</f>
        <v>0</v>
      </c>
      <c r="AV79" s="158">
        <f t="shared" si="100"/>
        <v>0</v>
      </c>
      <c r="AW79" s="158">
        <f>SUM((AV79+AV80)/2)</f>
        <v>0</v>
      </c>
      <c r="AX79" s="159">
        <f t="shared" si="101"/>
        <v>0</v>
      </c>
      <c r="AY79" s="159">
        <f>SUM((AX79+AX80)/2)</f>
        <v>0</v>
      </c>
      <c r="AZ79" s="161">
        <f>SUM(AM79+AO79+AQ79+AS79+AW79+AY79+AU79)*24</f>
        <v>480</v>
      </c>
      <c r="BA79" s="159">
        <f t="shared" si="102"/>
        <v>0</v>
      </c>
      <c r="BB79" s="159">
        <f>SUM((BA79+BA80)/2)</f>
        <v>0</v>
      </c>
      <c r="BC79" s="159">
        <f t="shared" si="103"/>
        <v>0</v>
      </c>
      <c r="BD79" s="159">
        <f>SUM((BC79+BC80)/2)</f>
        <v>0</v>
      </c>
      <c r="BE79" s="159">
        <f>SUM((BD79+BD80)/2)</f>
        <v>0</v>
      </c>
      <c r="BF79" s="159">
        <f t="shared" si="104"/>
        <v>0</v>
      </c>
      <c r="BG79" s="159">
        <f>SUM((BF79+BF80)/2)</f>
        <v>0</v>
      </c>
      <c r="BH79" s="159">
        <f>SUM((BG79+BG80)/2)</f>
        <v>0</v>
      </c>
      <c r="BI79" s="159">
        <f t="shared" si="105"/>
        <v>0</v>
      </c>
      <c r="BJ79" s="159">
        <f>SUM((BI79+BI80)/2)</f>
        <v>0</v>
      </c>
      <c r="BK79" s="159">
        <f t="shared" si="106"/>
        <v>0</v>
      </c>
      <c r="BL79" s="162">
        <f>SUM(BK79+BK80)/2</f>
        <v>0</v>
      </c>
      <c r="BM79" s="158">
        <f t="shared" si="107"/>
        <v>0</v>
      </c>
      <c r="BN79" s="158">
        <f>SUM(BM79+BM80)/2</f>
        <v>0</v>
      </c>
      <c r="BO79" s="158">
        <f t="shared" si="108"/>
        <v>0</v>
      </c>
      <c r="BP79" s="158">
        <f>SUM(BO79+BO80)/2</f>
        <v>0</v>
      </c>
      <c r="BQ79" s="158">
        <f t="shared" si="109"/>
        <v>2</v>
      </c>
      <c r="BR79" s="158">
        <f>SUM((BQ79+BQ80)/2)</f>
        <v>2</v>
      </c>
      <c r="BS79" s="158">
        <f t="shared" si="110"/>
        <v>0</v>
      </c>
      <c r="BT79" s="158">
        <f>SUM((BS79+BS80)/2)</f>
        <v>0</v>
      </c>
      <c r="BU79" s="158">
        <f t="shared" si="111"/>
        <v>0</v>
      </c>
      <c r="BV79" s="158">
        <f>SUM((BU79+BU80)/2)</f>
        <v>0</v>
      </c>
      <c r="BW79" s="159">
        <f t="shared" si="112"/>
        <v>0</v>
      </c>
      <c r="BX79" s="159">
        <f>SUM((BW79+BW80)/2)</f>
        <v>0</v>
      </c>
      <c r="BY79" s="159">
        <f t="shared" si="113"/>
        <v>0</v>
      </c>
      <c r="BZ79" s="160">
        <f>SUM((BY79+BY80)/2)</f>
        <v>0</v>
      </c>
      <c r="CA79" s="163">
        <f>SUM(AZ79)</f>
        <v>480</v>
      </c>
      <c r="CB79" s="35">
        <f>SUM(AM79+AO79+AQ79+AS79+AU79+AW79+BB79+BD79+BG79+AY79)</f>
        <v>20</v>
      </c>
    </row>
    <row r="80" spans="1:80" ht="18.75" customHeight="1" thickBot="1" x14ac:dyDescent="0.3">
      <c r="A80" s="137" t="s">
        <v>425</v>
      </c>
      <c r="B80" s="179" t="s">
        <v>181</v>
      </c>
      <c r="C80" s="202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56" t="s">
        <v>11</v>
      </c>
      <c r="J80" s="56" t="s">
        <v>11</v>
      </c>
      <c r="K80" s="331"/>
      <c r="L80" s="331"/>
      <c r="M80" s="56" t="s">
        <v>11</v>
      </c>
      <c r="N80" s="37" t="s">
        <v>11</v>
      </c>
      <c r="O80" s="37" t="s">
        <v>11</v>
      </c>
      <c r="P80" s="56" t="s">
        <v>11</v>
      </c>
      <c r="Q80" s="37" t="s">
        <v>11</v>
      </c>
      <c r="R80" s="331"/>
      <c r="S80" s="306"/>
      <c r="T80" s="453" t="s">
        <v>7</v>
      </c>
      <c r="U80" s="56" t="s">
        <v>11</v>
      </c>
      <c r="V80" s="37" t="s">
        <v>11</v>
      </c>
      <c r="W80" s="37" t="s">
        <v>11</v>
      </c>
      <c r="X80" s="56" t="s">
        <v>11</v>
      </c>
      <c r="Y80" s="331"/>
      <c r="Z80" s="306"/>
      <c r="AA80" s="56" t="s">
        <v>11</v>
      </c>
      <c r="AB80" s="37" t="s">
        <v>11</v>
      </c>
      <c r="AC80" s="37" t="s">
        <v>11</v>
      </c>
      <c r="AD80" s="37" t="s">
        <v>11</v>
      </c>
      <c r="AE80" s="354" t="s">
        <v>7</v>
      </c>
      <c r="AF80" s="306"/>
      <c r="AG80" s="306"/>
      <c r="AH80" s="37" t="s">
        <v>11</v>
      </c>
      <c r="AI80" s="37" t="s">
        <v>11</v>
      </c>
      <c r="AJ80" s="37" t="s">
        <v>11</v>
      </c>
      <c r="AK80" s="391"/>
      <c r="AL80" s="167">
        <f t="shared" si="95"/>
        <v>20</v>
      </c>
      <c r="AM80" s="168"/>
      <c r="AN80" s="168">
        <f t="shared" si="96"/>
        <v>0</v>
      </c>
      <c r="AO80" s="169"/>
      <c r="AP80" s="170">
        <f t="shared" si="97"/>
        <v>0</v>
      </c>
      <c r="AQ80" s="171"/>
      <c r="AR80" s="168">
        <f t="shared" si="98"/>
        <v>0</v>
      </c>
      <c r="AS80" s="168"/>
      <c r="AT80" s="168">
        <f t="shared" si="99"/>
        <v>0</v>
      </c>
      <c r="AU80" s="168"/>
      <c r="AV80" s="168">
        <f t="shared" si="100"/>
        <v>0</v>
      </c>
      <c r="AW80" s="169"/>
      <c r="AX80" s="170">
        <f t="shared" si="101"/>
        <v>0</v>
      </c>
      <c r="AY80" s="171"/>
      <c r="AZ80" s="172"/>
      <c r="BA80" s="170">
        <f t="shared" si="102"/>
        <v>0</v>
      </c>
      <c r="BB80" s="171"/>
      <c r="BC80" s="170">
        <f t="shared" si="103"/>
        <v>0</v>
      </c>
      <c r="BD80" s="171"/>
      <c r="BE80" s="171"/>
      <c r="BF80" s="170">
        <f t="shared" si="104"/>
        <v>0</v>
      </c>
      <c r="BG80" s="171"/>
      <c r="BH80" s="171"/>
      <c r="BI80" s="170">
        <f t="shared" si="105"/>
        <v>0</v>
      </c>
      <c r="BJ80" s="171"/>
      <c r="BK80" s="170">
        <f t="shared" si="106"/>
        <v>0</v>
      </c>
      <c r="BL80" s="173"/>
      <c r="BM80" s="168">
        <f t="shared" si="107"/>
        <v>0</v>
      </c>
      <c r="BN80" s="174"/>
      <c r="BO80" s="168">
        <f t="shared" si="108"/>
        <v>0</v>
      </c>
      <c r="BP80" s="169"/>
      <c r="BQ80" s="168">
        <f t="shared" si="109"/>
        <v>2</v>
      </c>
      <c r="BR80" s="168"/>
      <c r="BS80" s="168">
        <f t="shared" si="110"/>
        <v>0</v>
      </c>
      <c r="BT80" s="169"/>
      <c r="BU80" s="168">
        <f t="shared" si="111"/>
        <v>0</v>
      </c>
      <c r="BV80" s="169"/>
      <c r="BW80" s="170">
        <f t="shared" si="112"/>
        <v>0</v>
      </c>
      <c r="BX80" s="171"/>
      <c r="BY80" s="170">
        <f t="shared" si="113"/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7" t="s">
        <v>337</v>
      </c>
      <c r="D81" s="178" t="str">
        <f>VLOOKUP(C81,ListeAppel,2,FALSE)</f>
        <v>Nom 074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32"/>
      <c r="L81" s="332"/>
      <c r="M81" s="55" t="s">
        <v>11</v>
      </c>
      <c r="N81" s="31" t="s">
        <v>11</v>
      </c>
      <c r="O81" s="31" t="s">
        <v>11</v>
      </c>
      <c r="P81" s="55" t="s">
        <v>11</v>
      </c>
      <c r="Q81" s="31" t="s">
        <v>11</v>
      </c>
      <c r="R81" s="332"/>
      <c r="S81" s="305"/>
      <c r="T81" s="55" t="s">
        <v>11</v>
      </c>
      <c r="U81" s="31" t="s">
        <v>11</v>
      </c>
      <c r="V81" s="31" t="s">
        <v>11</v>
      </c>
      <c r="W81" s="353" t="s">
        <v>7</v>
      </c>
      <c r="X81" s="55" t="s">
        <v>11</v>
      </c>
      <c r="Y81" s="332"/>
      <c r="Z81" s="305"/>
      <c r="AA81" s="55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90">
        <f>IF(CA81=0,"",TIME(0,CA81,0))</f>
        <v>0.28333333333333333</v>
      </c>
      <c r="AL81" s="157">
        <f t="shared" ref="AL81:AL86" si="114">COUNTIF(F81:AJ81,"P")</f>
        <v>17</v>
      </c>
      <c r="AM81" s="158">
        <f>SUM(AL81:AL82)/2</f>
        <v>16.5</v>
      </c>
      <c r="AN81" s="158">
        <f t="shared" ref="AN81:AN86" si="115">COUNTIF(F81:AJ81,"Mi")</f>
        <v>0</v>
      </c>
      <c r="AO81" s="158">
        <f>SUM((AN81+AN82)/2)</f>
        <v>0</v>
      </c>
      <c r="AP81" s="159">
        <f t="shared" ref="AP81:AP86" si="116">COUNTIF(F81:AJ81,"VS")</f>
        <v>0</v>
      </c>
      <c r="AQ81" s="159">
        <f>SUM((AP81+AP82)/2)</f>
        <v>0</v>
      </c>
      <c r="AR81" s="158">
        <f t="shared" ref="AR81:AR86" si="117">COUNTIF(F81:AJ81,"C1")</f>
        <v>0</v>
      </c>
      <c r="AS81" s="159">
        <f>SUM((AR81+AR82)/2)</f>
        <v>0</v>
      </c>
      <c r="AT81" s="159">
        <f t="shared" ref="AT81:AT86" si="118">COUNTIF(F81:AJ81,"R1")</f>
        <v>0</v>
      </c>
      <c r="AU81" s="160">
        <f>SUM((AT81+AT82)/2)</f>
        <v>0.5</v>
      </c>
      <c r="AV81" s="158">
        <f t="shared" ref="AV81:AV86" si="119">COUNTIF(F81:AJ81,"CS")</f>
        <v>0</v>
      </c>
      <c r="AW81" s="158">
        <f>SUM((AV81+AV82)/2)</f>
        <v>0</v>
      </c>
      <c r="AX81" s="159">
        <f t="shared" ref="AX81:AX86" si="120"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 t="shared" ref="BA81:BA86" si="121">COUNTIF(F81:AJ81,"MT5")</f>
        <v>0</v>
      </c>
      <c r="BB81" s="159">
        <f>SUM((BA81+BA82)/2)</f>
        <v>0</v>
      </c>
      <c r="BC81" s="159">
        <f t="shared" ref="BC81:BC86" si="122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6" si="123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6" si="124">COUNTIF(F81:AJ81,"A")</f>
        <v>0</v>
      </c>
      <c r="BJ81" s="159">
        <f>SUM((BI81+BI82)/2)</f>
        <v>0</v>
      </c>
      <c r="BK81" s="159">
        <f t="shared" ref="BK81:BK86" si="125">COUNTIF(F81:AJ81,"Ma")</f>
        <v>0</v>
      </c>
      <c r="BL81" s="162">
        <f>SUM(BK81+BK82)/2</f>
        <v>0</v>
      </c>
      <c r="BM81" s="158">
        <f t="shared" ref="BM81:BM86" si="126">COUNTIF(F81:AJ81,"MJ")</f>
        <v>0</v>
      </c>
      <c r="BN81" s="158">
        <f>SUM(BM81+BM82)/2</f>
        <v>0</v>
      </c>
      <c r="BO81" s="158">
        <f t="shared" ref="BO81:BO86" si="127">COUNTIF(F81:AJ81,"Jsc")</f>
        <v>0</v>
      </c>
      <c r="BP81" s="158">
        <f>SUM(BO81+BO82)/2</f>
        <v>0</v>
      </c>
      <c r="BQ81" s="158">
        <f t="shared" ref="BQ81:BQ86" si="128">COUNTIF(F81:AJ81,"C")</f>
        <v>5</v>
      </c>
      <c r="BR81" s="158">
        <f>SUM((BQ81+BQ82)/2)</f>
        <v>5</v>
      </c>
      <c r="BS81" s="158">
        <f t="shared" ref="BS81:BS86" si="129">COUNTIF(F81:AJ81,"CC")</f>
        <v>0</v>
      </c>
      <c r="BT81" s="158">
        <f>SUM((BS81+BS82)/2)</f>
        <v>0</v>
      </c>
      <c r="BU81" s="158">
        <f t="shared" ref="BU81:BU86" si="130">COUNTIF(F81:AJ81,"DS")</f>
        <v>0</v>
      </c>
      <c r="BV81" s="158">
        <f>SUM((BU81+BU82)/2)</f>
        <v>0</v>
      </c>
      <c r="BW81" s="159">
        <f t="shared" ref="BW81:BW86" si="131">COUNTIF(F81:AJ81,"MT")</f>
        <v>0</v>
      </c>
      <c r="BX81" s="159">
        <f>SUM((BW81+BW82)/2)</f>
        <v>0</v>
      </c>
      <c r="BY81" s="159">
        <f t="shared" ref="BY81:BY86" si="132"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425</v>
      </c>
      <c r="B82" s="179" t="s">
        <v>181</v>
      </c>
      <c r="C82" s="192" t="s">
        <v>10</v>
      </c>
      <c r="D82" s="194"/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31"/>
      <c r="L82" s="331"/>
      <c r="M82" s="56" t="s">
        <v>11</v>
      </c>
      <c r="N82" s="37" t="s">
        <v>11</v>
      </c>
      <c r="O82" s="37" t="s">
        <v>11</v>
      </c>
      <c r="P82" s="56" t="s">
        <v>11</v>
      </c>
      <c r="Q82" s="37" t="s">
        <v>11</v>
      </c>
      <c r="R82" s="331"/>
      <c r="S82" s="306"/>
      <c r="T82" s="56" t="s">
        <v>11</v>
      </c>
      <c r="U82" s="56" t="s">
        <v>11</v>
      </c>
      <c r="V82" s="37" t="s">
        <v>11</v>
      </c>
      <c r="W82" s="354" t="s">
        <v>7</v>
      </c>
      <c r="X82" s="56" t="s">
        <v>57</v>
      </c>
      <c r="Y82" s="331"/>
      <c r="Z82" s="306"/>
      <c r="AA82" s="56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391"/>
      <c r="AL82" s="167">
        <f t="shared" si="114"/>
        <v>16</v>
      </c>
      <c r="AM82" s="168"/>
      <c r="AN82" s="168">
        <f t="shared" si="115"/>
        <v>0</v>
      </c>
      <c r="AO82" s="169"/>
      <c r="AP82" s="170">
        <f t="shared" si="116"/>
        <v>0</v>
      </c>
      <c r="AQ82" s="171"/>
      <c r="AR82" s="168">
        <f t="shared" si="117"/>
        <v>0</v>
      </c>
      <c r="AS82" s="168"/>
      <c r="AT82" s="168">
        <f t="shared" si="118"/>
        <v>1</v>
      </c>
      <c r="AU82" s="168"/>
      <c r="AV82" s="168">
        <f t="shared" si="119"/>
        <v>0</v>
      </c>
      <c r="AW82" s="169"/>
      <c r="AX82" s="170">
        <f t="shared" si="120"/>
        <v>0</v>
      </c>
      <c r="AY82" s="171"/>
      <c r="AZ82" s="172"/>
      <c r="BA82" s="170">
        <f t="shared" si="121"/>
        <v>0</v>
      </c>
      <c r="BB82" s="171"/>
      <c r="BC82" s="170">
        <f t="shared" si="122"/>
        <v>0</v>
      </c>
      <c r="BD82" s="171"/>
      <c r="BE82" s="171"/>
      <c r="BF82" s="170">
        <f t="shared" si="123"/>
        <v>0</v>
      </c>
      <c r="BG82" s="171"/>
      <c r="BH82" s="171"/>
      <c r="BI82" s="170">
        <f t="shared" si="124"/>
        <v>0</v>
      </c>
      <c r="BJ82" s="171"/>
      <c r="BK82" s="170">
        <f t="shared" si="125"/>
        <v>0</v>
      </c>
      <c r="BL82" s="173"/>
      <c r="BM82" s="168">
        <f t="shared" si="126"/>
        <v>0</v>
      </c>
      <c r="BN82" s="174"/>
      <c r="BO82" s="168">
        <f t="shared" si="127"/>
        <v>0</v>
      </c>
      <c r="BP82" s="169"/>
      <c r="BQ82" s="168">
        <f t="shared" si="128"/>
        <v>5</v>
      </c>
      <c r="BR82" s="168"/>
      <c r="BS82" s="168">
        <f t="shared" si="129"/>
        <v>0</v>
      </c>
      <c r="BT82" s="169"/>
      <c r="BU82" s="168">
        <f t="shared" si="130"/>
        <v>0</v>
      </c>
      <c r="BV82" s="169"/>
      <c r="BW82" s="170">
        <f t="shared" si="131"/>
        <v>0</v>
      </c>
      <c r="BX82" s="171"/>
      <c r="BY82" s="170">
        <f t="shared" si="132"/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6" t="s">
        <v>338</v>
      </c>
      <c r="D83" s="155" t="str">
        <f>VLOOKUP(C83,ListeAppel,2,FALSE)</f>
        <v>Nom 077</v>
      </c>
      <c r="E83" s="156" t="s">
        <v>70</v>
      </c>
      <c r="F83" s="304"/>
      <c r="G83" s="353" t="s">
        <v>7</v>
      </c>
      <c r="H83" s="353" t="s">
        <v>7</v>
      </c>
      <c r="I83" s="255" t="s">
        <v>11</v>
      </c>
      <c r="J83" s="255" t="s">
        <v>11</v>
      </c>
      <c r="K83" s="307"/>
      <c r="L83" s="333"/>
      <c r="M83" s="353" t="s">
        <v>7</v>
      </c>
      <c r="N83" s="353" t="s">
        <v>7</v>
      </c>
      <c r="O83" s="52" t="s">
        <v>11</v>
      </c>
      <c r="P83" s="52" t="s">
        <v>11</v>
      </c>
      <c r="Q83" s="52" t="s">
        <v>11</v>
      </c>
      <c r="R83" s="333"/>
      <c r="S83" s="307"/>
      <c r="T83" s="52" t="s">
        <v>11</v>
      </c>
      <c r="U83" s="52" t="s">
        <v>11</v>
      </c>
      <c r="V83" s="353" t="s">
        <v>7</v>
      </c>
      <c r="W83" s="353" t="s">
        <v>7</v>
      </c>
      <c r="X83" s="52" t="s">
        <v>11</v>
      </c>
      <c r="Y83" s="307"/>
      <c r="Z83" s="307"/>
      <c r="AA83" s="52" t="s">
        <v>11</v>
      </c>
      <c r="AB83" s="52" t="s">
        <v>11</v>
      </c>
      <c r="AC83" s="52" t="s">
        <v>11</v>
      </c>
      <c r="AD83" s="52" t="s">
        <v>11</v>
      </c>
      <c r="AE83" s="52" t="s">
        <v>11</v>
      </c>
      <c r="AF83" s="307"/>
      <c r="AG83" s="307"/>
      <c r="AH83" s="52" t="s">
        <v>11</v>
      </c>
      <c r="AI83" s="52" t="s">
        <v>11</v>
      </c>
      <c r="AJ83" s="31" t="s">
        <v>11</v>
      </c>
      <c r="AK83" s="390">
        <f>IF(CA83=0,"",TIME(0,CA83,0))</f>
        <v>0.26666666666666666</v>
      </c>
      <c r="AL83" s="157">
        <f t="shared" si="114"/>
        <v>16</v>
      </c>
      <c r="AM83" s="158">
        <f>SUM(AL83:AL84)/2</f>
        <v>15.5</v>
      </c>
      <c r="AN83" s="158">
        <f t="shared" si="115"/>
        <v>0</v>
      </c>
      <c r="AO83" s="158">
        <f>SUM((AN83+AN84)/2)</f>
        <v>0</v>
      </c>
      <c r="AP83" s="159">
        <f t="shared" si="116"/>
        <v>0</v>
      </c>
      <c r="AQ83" s="159">
        <f>SUM((AP83+AP84)/2)</f>
        <v>0</v>
      </c>
      <c r="AR83" s="158">
        <f t="shared" si="117"/>
        <v>0</v>
      </c>
      <c r="AS83" s="159">
        <f>SUM((AR83+AR84)/2)</f>
        <v>0</v>
      </c>
      <c r="AT83" s="159">
        <f t="shared" si="118"/>
        <v>0</v>
      </c>
      <c r="AU83" s="160">
        <f>SUM((AT83+AT84)/2)</f>
        <v>0.5</v>
      </c>
      <c r="AV83" s="158">
        <f t="shared" si="119"/>
        <v>0</v>
      </c>
      <c r="AW83" s="158">
        <f>SUM((AV83+AV84)/2)</f>
        <v>0</v>
      </c>
      <c r="AX83" s="159">
        <f t="shared" si="120"/>
        <v>0</v>
      </c>
      <c r="AY83" s="159">
        <f>SUM((AX83+AX84)/2)</f>
        <v>0</v>
      </c>
      <c r="AZ83" s="161">
        <f>SUM(AM83+AO83+AQ83+AS83+AW83+AY83+AU83)*24</f>
        <v>384</v>
      </c>
      <c r="BA83" s="159">
        <f t="shared" si="121"/>
        <v>0</v>
      </c>
      <c r="BB83" s="159">
        <f>SUM((BA83+BA84)/2)</f>
        <v>0</v>
      </c>
      <c r="BC83" s="159">
        <f t="shared" si="122"/>
        <v>0</v>
      </c>
      <c r="BD83" s="159">
        <f>SUM((BC83+BC84)/2)</f>
        <v>0</v>
      </c>
      <c r="BE83" s="159">
        <f>SUM((BD83+BD84)/2)</f>
        <v>0</v>
      </c>
      <c r="BF83" s="159">
        <f t="shared" si="123"/>
        <v>0</v>
      </c>
      <c r="BG83" s="159">
        <f>SUM((BF83+BF84)/2)</f>
        <v>0</v>
      </c>
      <c r="BH83" s="159">
        <f>SUM((BG83+BG84)/2)</f>
        <v>0</v>
      </c>
      <c r="BI83" s="159">
        <f t="shared" si="124"/>
        <v>0</v>
      </c>
      <c r="BJ83" s="159">
        <f>SUM((BI83+BI84)/2)</f>
        <v>0</v>
      </c>
      <c r="BK83" s="159">
        <f t="shared" si="125"/>
        <v>0</v>
      </c>
      <c r="BL83" s="162">
        <f>SUM(BK83+BK84)/2</f>
        <v>0</v>
      </c>
      <c r="BM83" s="158">
        <f t="shared" si="126"/>
        <v>0</v>
      </c>
      <c r="BN83" s="158">
        <f>SUM(BM83+BM84)/2</f>
        <v>0</v>
      </c>
      <c r="BO83" s="158">
        <f t="shared" si="127"/>
        <v>0</v>
      </c>
      <c r="BP83" s="158">
        <f>SUM(BO83+BO84)/2</f>
        <v>0</v>
      </c>
      <c r="BQ83" s="158">
        <f t="shared" si="128"/>
        <v>6</v>
      </c>
      <c r="BR83" s="158">
        <f>SUM((BQ83+BQ84)/2)</f>
        <v>6</v>
      </c>
      <c r="BS83" s="158">
        <f t="shared" si="129"/>
        <v>0</v>
      </c>
      <c r="BT83" s="158">
        <f>SUM((BS83+BS84)/2)</f>
        <v>0</v>
      </c>
      <c r="BU83" s="158">
        <f t="shared" si="130"/>
        <v>0</v>
      </c>
      <c r="BV83" s="158">
        <f>SUM((BU83+BU84)/2)</f>
        <v>0</v>
      </c>
      <c r="BW83" s="159">
        <f t="shared" si="131"/>
        <v>0</v>
      </c>
      <c r="BX83" s="159">
        <f>SUM((BW83+BW84)/2)</f>
        <v>0</v>
      </c>
      <c r="BY83" s="159">
        <f t="shared" si="132"/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425</v>
      </c>
      <c r="B84" s="179" t="s">
        <v>181</v>
      </c>
      <c r="C84" s="164" t="s">
        <v>6</v>
      </c>
      <c r="D84" s="165">
        <v>11463</v>
      </c>
      <c r="E84" s="166" t="s">
        <v>4</v>
      </c>
      <c r="F84" s="304"/>
      <c r="G84" s="354" t="s">
        <v>7</v>
      </c>
      <c r="H84" s="354" t="s">
        <v>7</v>
      </c>
      <c r="I84" s="423" t="s">
        <v>57</v>
      </c>
      <c r="J84" s="255" t="s">
        <v>11</v>
      </c>
      <c r="K84" s="307"/>
      <c r="L84" s="333"/>
      <c r="M84" s="354" t="s">
        <v>7</v>
      </c>
      <c r="N84" s="354" t="s">
        <v>7</v>
      </c>
      <c r="O84" s="52" t="s">
        <v>11</v>
      </c>
      <c r="P84" s="52" t="s">
        <v>11</v>
      </c>
      <c r="Q84" s="52" t="s">
        <v>11</v>
      </c>
      <c r="R84" s="333"/>
      <c r="S84" s="307"/>
      <c r="T84" s="52" t="s">
        <v>11</v>
      </c>
      <c r="U84" s="56" t="s">
        <v>11</v>
      </c>
      <c r="V84" s="354" t="s">
        <v>7</v>
      </c>
      <c r="W84" s="354" t="s">
        <v>7</v>
      </c>
      <c r="X84" s="52" t="s">
        <v>11</v>
      </c>
      <c r="Y84" s="307"/>
      <c r="Z84" s="307"/>
      <c r="AA84" s="52" t="s">
        <v>11</v>
      </c>
      <c r="AB84" s="52" t="s">
        <v>11</v>
      </c>
      <c r="AC84" s="52" t="s">
        <v>11</v>
      </c>
      <c r="AD84" s="52" t="s">
        <v>11</v>
      </c>
      <c r="AE84" s="52" t="s">
        <v>11</v>
      </c>
      <c r="AF84" s="307"/>
      <c r="AG84" s="307"/>
      <c r="AH84" s="37" t="s">
        <v>11</v>
      </c>
      <c r="AI84" s="37" t="s">
        <v>11</v>
      </c>
      <c r="AJ84" s="52" t="s">
        <v>11</v>
      </c>
      <c r="AK84" s="391"/>
      <c r="AL84" s="167">
        <f t="shared" si="114"/>
        <v>15</v>
      </c>
      <c r="AM84" s="168"/>
      <c r="AN84" s="168">
        <f t="shared" si="115"/>
        <v>0</v>
      </c>
      <c r="AO84" s="169"/>
      <c r="AP84" s="170">
        <f t="shared" si="116"/>
        <v>0</v>
      </c>
      <c r="AQ84" s="171"/>
      <c r="AR84" s="168">
        <f t="shared" si="117"/>
        <v>0</v>
      </c>
      <c r="AS84" s="168"/>
      <c r="AT84" s="168">
        <f t="shared" si="118"/>
        <v>1</v>
      </c>
      <c r="AU84" s="168"/>
      <c r="AV84" s="168">
        <f t="shared" si="119"/>
        <v>0</v>
      </c>
      <c r="AW84" s="169"/>
      <c r="AX84" s="170">
        <f t="shared" si="120"/>
        <v>0</v>
      </c>
      <c r="AY84" s="171"/>
      <c r="AZ84" s="172"/>
      <c r="BA84" s="170">
        <f t="shared" si="121"/>
        <v>0</v>
      </c>
      <c r="BB84" s="171"/>
      <c r="BC84" s="170">
        <f t="shared" si="122"/>
        <v>0</v>
      </c>
      <c r="BD84" s="171"/>
      <c r="BE84" s="171"/>
      <c r="BF84" s="170">
        <f t="shared" si="123"/>
        <v>0</v>
      </c>
      <c r="BG84" s="171"/>
      <c r="BH84" s="171"/>
      <c r="BI84" s="170">
        <f t="shared" si="124"/>
        <v>0</v>
      </c>
      <c r="BJ84" s="171"/>
      <c r="BK84" s="170">
        <f t="shared" si="125"/>
        <v>0</v>
      </c>
      <c r="BL84" s="173"/>
      <c r="BM84" s="168">
        <f t="shared" si="126"/>
        <v>0</v>
      </c>
      <c r="BN84" s="174"/>
      <c r="BO84" s="168">
        <f t="shared" si="127"/>
        <v>0</v>
      </c>
      <c r="BP84" s="169"/>
      <c r="BQ84" s="168">
        <f t="shared" si="128"/>
        <v>6</v>
      </c>
      <c r="BR84" s="168"/>
      <c r="BS84" s="168">
        <f t="shared" si="129"/>
        <v>0</v>
      </c>
      <c r="BT84" s="169"/>
      <c r="BU84" s="168">
        <f t="shared" si="130"/>
        <v>0</v>
      </c>
      <c r="BV84" s="169"/>
      <c r="BW84" s="170">
        <f t="shared" si="131"/>
        <v>0</v>
      </c>
      <c r="BX84" s="171"/>
      <c r="BY84" s="170">
        <f t="shared" si="132"/>
        <v>0</v>
      </c>
      <c r="BZ84" s="175"/>
      <c r="CA84" s="176"/>
      <c r="CB84" s="85"/>
    </row>
    <row r="85" spans="1:80" ht="18.75" customHeight="1" x14ac:dyDescent="0.25">
      <c r="A85" s="137" t="s">
        <v>425</v>
      </c>
      <c r="B85" s="179" t="s">
        <v>181</v>
      </c>
      <c r="C85" s="807" t="s">
        <v>339</v>
      </c>
      <c r="D85" s="155" t="s">
        <v>292</v>
      </c>
      <c r="E85" s="156" t="s">
        <v>70</v>
      </c>
      <c r="F85" s="302"/>
      <c r="G85" s="353" t="s">
        <v>7</v>
      </c>
      <c r="H85" s="353" t="s">
        <v>7</v>
      </c>
      <c r="I85" s="353" t="s">
        <v>7</v>
      </c>
      <c r="J85" s="353" t="s">
        <v>7</v>
      </c>
      <c r="K85" s="353" t="s">
        <v>7</v>
      </c>
      <c r="L85" s="353" t="s">
        <v>7</v>
      </c>
      <c r="M85" s="353" t="s">
        <v>7</v>
      </c>
      <c r="N85" s="353" t="s">
        <v>7</v>
      </c>
      <c r="O85" s="353" t="s">
        <v>7</v>
      </c>
      <c r="P85" s="353" t="s">
        <v>7</v>
      </c>
      <c r="Q85" s="353" t="s">
        <v>7</v>
      </c>
      <c r="R85" s="353" t="s">
        <v>7</v>
      </c>
      <c r="S85" s="353" t="s">
        <v>7</v>
      </c>
      <c r="T85" s="353" t="s">
        <v>7</v>
      </c>
      <c r="U85" s="353" t="s">
        <v>7</v>
      </c>
      <c r="V85" s="353" t="s">
        <v>7</v>
      </c>
      <c r="W85" s="353" t="s">
        <v>7</v>
      </c>
      <c r="X85" s="353" t="s">
        <v>7</v>
      </c>
      <c r="Y85" s="305"/>
      <c r="Z85" s="305"/>
      <c r="AA85" s="31" t="s">
        <v>11</v>
      </c>
      <c r="AB85" s="31" t="s">
        <v>11</v>
      </c>
      <c r="AC85" s="31" t="s">
        <v>11</v>
      </c>
      <c r="AD85" s="31" t="s">
        <v>11</v>
      </c>
      <c r="AE85" s="31" t="s">
        <v>11</v>
      </c>
      <c r="AF85" s="305"/>
      <c r="AG85" s="305"/>
      <c r="AH85" s="355" t="s">
        <v>13</v>
      </c>
      <c r="AI85" s="355" t="s">
        <v>13</v>
      </c>
      <c r="AJ85" s="31" t="s">
        <v>11</v>
      </c>
      <c r="AK85" s="390">
        <f>IF(CA85=0,"",TIME(0,CA85,0))</f>
        <v>0.13333333333333333</v>
      </c>
      <c r="AL85" s="157">
        <f t="shared" si="114"/>
        <v>6</v>
      </c>
      <c r="AM85" s="158">
        <f>SUM(AL85:AL86)/2</f>
        <v>6</v>
      </c>
      <c r="AN85" s="158">
        <f t="shared" si="115"/>
        <v>2</v>
      </c>
      <c r="AO85" s="158">
        <f>SUM((AN85+AN86)/2)</f>
        <v>2</v>
      </c>
      <c r="AP85" s="159">
        <f t="shared" si="116"/>
        <v>0</v>
      </c>
      <c r="AQ85" s="159">
        <f>SUM((AP85+AP86)/2)</f>
        <v>0</v>
      </c>
      <c r="AR85" s="158">
        <f t="shared" si="117"/>
        <v>0</v>
      </c>
      <c r="AS85" s="159">
        <f>SUM((AR85+AR86)/2)</f>
        <v>0</v>
      </c>
      <c r="AT85" s="159">
        <f t="shared" si="118"/>
        <v>0</v>
      </c>
      <c r="AU85" s="160">
        <f>SUM((AT85+AT86)/2)</f>
        <v>0</v>
      </c>
      <c r="AV85" s="158">
        <f t="shared" si="119"/>
        <v>0</v>
      </c>
      <c r="AW85" s="158">
        <f>SUM((AV85+AV86)/2)</f>
        <v>0</v>
      </c>
      <c r="AX85" s="159">
        <f t="shared" si="120"/>
        <v>0</v>
      </c>
      <c r="AY85" s="159">
        <f>SUM((AX85+AX86)/2)</f>
        <v>0</v>
      </c>
      <c r="AZ85" s="161">
        <f>SUM(AM85+AO85+AQ85+AS85+AW85+AY85+AU85)*24</f>
        <v>192</v>
      </c>
      <c r="BA85" s="159">
        <f t="shared" si="121"/>
        <v>0</v>
      </c>
      <c r="BB85" s="159">
        <f>SUM((BA85+BA86)/2)</f>
        <v>0</v>
      </c>
      <c r="BC85" s="159">
        <f t="shared" si="122"/>
        <v>0</v>
      </c>
      <c r="BD85" s="159">
        <f>SUM((BC85+BC86)/2)</f>
        <v>0</v>
      </c>
      <c r="BE85" s="159">
        <f>SUM((BD85+BD86)/2)</f>
        <v>0</v>
      </c>
      <c r="BF85" s="159">
        <f t="shared" si="123"/>
        <v>0</v>
      </c>
      <c r="BG85" s="159">
        <f>SUM((BF85+BF86)/2)</f>
        <v>0</v>
      </c>
      <c r="BH85" s="159">
        <f>SUM((BG85+BG86)/2)</f>
        <v>0</v>
      </c>
      <c r="BI85" s="159">
        <f t="shared" si="124"/>
        <v>0</v>
      </c>
      <c r="BJ85" s="159">
        <f>SUM((BI85+BI86)/2)</f>
        <v>0</v>
      </c>
      <c r="BK85" s="159">
        <f t="shared" si="125"/>
        <v>0</v>
      </c>
      <c r="BL85" s="162">
        <f>SUM(BK85+BK86)/2</f>
        <v>0</v>
      </c>
      <c r="BM85" s="158">
        <f t="shared" si="126"/>
        <v>0</v>
      </c>
      <c r="BN85" s="158">
        <f>SUM(BM85+BM86)/2</f>
        <v>0</v>
      </c>
      <c r="BO85" s="158">
        <f t="shared" si="127"/>
        <v>0</v>
      </c>
      <c r="BP85" s="158">
        <f>SUM(BO85+BO86)/2</f>
        <v>0</v>
      </c>
      <c r="BQ85" s="158">
        <f t="shared" si="128"/>
        <v>18</v>
      </c>
      <c r="BR85" s="158">
        <f>SUM((BQ85+BQ86)/2)</f>
        <v>18</v>
      </c>
      <c r="BS85" s="158">
        <f t="shared" si="129"/>
        <v>0</v>
      </c>
      <c r="BT85" s="158">
        <f>SUM((BS85+BS86)/2)</f>
        <v>0</v>
      </c>
      <c r="BU85" s="158">
        <f t="shared" si="130"/>
        <v>0</v>
      </c>
      <c r="BV85" s="158">
        <f>SUM((BU85+BU86)/2)</f>
        <v>0</v>
      </c>
      <c r="BW85" s="159">
        <f t="shared" si="131"/>
        <v>0</v>
      </c>
      <c r="BX85" s="159">
        <f>SUM((BW85+BW86)/2)</f>
        <v>0</v>
      </c>
      <c r="BY85" s="159">
        <f t="shared" si="132"/>
        <v>0</v>
      </c>
      <c r="BZ85" s="160">
        <f>SUM((BY85+BY86)/2)</f>
        <v>0</v>
      </c>
      <c r="CA85" s="163">
        <f>SUM(AZ85)</f>
        <v>192</v>
      </c>
      <c r="CB85" s="35">
        <f>SUM(AM85+AO85+AQ85+AS85+AU85+AW85+BB85+BD85+BG85+AY85)</f>
        <v>8</v>
      </c>
    </row>
    <row r="86" spans="1:80" ht="18.75" customHeight="1" thickBot="1" x14ac:dyDescent="0.3">
      <c r="A86" s="137" t="s">
        <v>425</v>
      </c>
      <c r="B86" s="179" t="s">
        <v>181</v>
      </c>
      <c r="C86" s="202" t="s">
        <v>6</v>
      </c>
      <c r="D86" s="165">
        <v>11393</v>
      </c>
      <c r="E86" s="166" t="s">
        <v>4</v>
      </c>
      <c r="F86" s="303"/>
      <c r="G86" s="354" t="s">
        <v>7</v>
      </c>
      <c r="H86" s="354" t="s">
        <v>7</v>
      </c>
      <c r="I86" s="354" t="s">
        <v>7</v>
      </c>
      <c r="J86" s="354" t="s">
        <v>7</v>
      </c>
      <c r="K86" s="354" t="s">
        <v>7</v>
      </c>
      <c r="L86" s="354" t="s">
        <v>7</v>
      </c>
      <c r="M86" s="354" t="s">
        <v>7</v>
      </c>
      <c r="N86" s="354" t="s">
        <v>7</v>
      </c>
      <c r="O86" s="354" t="s">
        <v>7</v>
      </c>
      <c r="P86" s="354" t="s">
        <v>7</v>
      </c>
      <c r="Q86" s="354" t="s">
        <v>7</v>
      </c>
      <c r="R86" s="354" t="s">
        <v>7</v>
      </c>
      <c r="S86" s="354" t="s">
        <v>7</v>
      </c>
      <c r="T86" s="354" t="s">
        <v>7</v>
      </c>
      <c r="U86" s="354" t="s">
        <v>7</v>
      </c>
      <c r="V86" s="354" t="s">
        <v>7</v>
      </c>
      <c r="W86" s="354" t="s">
        <v>7</v>
      </c>
      <c r="X86" s="354" t="s">
        <v>7</v>
      </c>
      <c r="Y86" s="306"/>
      <c r="Z86" s="306"/>
      <c r="AA86" s="37" t="s">
        <v>11</v>
      </c>
      <c r="AB86" s="37" t="s">
        <v>11</v>
      </c>
      <c r="AC86" s="37" t="s">
        <v>11</v>
      </c>
      <c r="AD86" s="37" t="s">
        <v>11</v>
      </c>
      <c r="AE86" s="37" t="s">
        <v>11</v>
      </c>
      <c r="AF86" s="306"/>
      <c r="AG86" s="306"/>
      <c r="AH86" s="356" t="s">
        <v>13</v>
      </c>
      <c r="AI86" s="356" t="s">
        <v>13</v>
      </c>
      <c r="AJ86" s="37" t="s">
        <v>11</v>
      </c>
      <c r="AK86" s="391"/>
      <c r="AL86" s="167">
        <f t="shared" si="114"/>
        <v>6</v>
      </c>
      <c r="AM86" s="168"/>
      <c r="AN86" s="168">
        <f t="shared" si="115"/>
        <v>2</v>
      </c>
      <c r="AO86" s="169"/>
      <c r="AP86" s="170">
        <f t="shared" si="116"/>
        <v>0</v>
      </c>
      <c r="AQ86" s="171"/>
      <c r="AR86" s="168">
        <f t="shared" si="117"/>
        <v>0</v>
      </c>
      <c r="AS86" s="168"/>
      <c r="AT86" s="168">
        <f t="shared" si="118"/>
        <v>0</v>
      </c>
      <c r="AU86" s="168"/>
      <c r="AV86" s="168">
        <f t="shared" si="119"/>
        <v>0</v>
      </c>
      <c r="AW86" s="169"/>
      <c r="AX86" s="170">
        <f t="shared" si="120"/>
        <v>0</v>
      </c>
      <c r="AY86" s="171"/>
      <c r="AZ86" s="172"/>
      <c r="BA86" s="170">
        <f t="shared" si="121"/>
        <v>0</v>
      </c>
      <c r="BB86" s="171"/>
      <c r="BC86" s="170">
        <f t="shared" si="122"/>
        <v>0</v>
      </c>
      <c r="BD86" s="171"/>
      <c r="BE86" s="171"/>
      <c r="BF86" s="170">
        <f t="shared" si="123"/>
        <v>0</v>
      </c>
      <c r="BG86" s="171"/>
      <c r="BH86" s="171"/>
      <c r="BI86" s="170">
        <f t="shared" si="124"/>
        <v>0</v>
      </c>
      <c r="BJ86" s="171"/>
      <c r="BK86" s="170">
        <f t="shared" si="125"/>
        <v>0</v>
      </c>
      <c r="BL86" s="173"/>
      <c r="BM86" s="168">
        <f t="shared" si="126"/>
        <v>0</v>
      </c>
      <c r="BN86" s="174"/>
      <c r="BO86" s="168">
        <f t="shared" si="127"/>
        <v>0</v>
      </c>
      <c r="BP86" s="169"/>
      <c r="BQ86" s="168">
        <f t="shared" si="128"/>
        <v>18</v>
      </c>
      <c r="BR86" s="168"/>
      <c r="BS86" s="168">
        <f t="shared" si="129"/>
        <v>0</v>
      </c>
      <c r="BT86" s="169"/>
      <c r="BU86" s="168">
        <f t="shared" si="130"/>
        <v>0</v>
      </c>
      <c r="BV86" s="169"/>
      <c r="BW86" s="170">
        <f t="shared" si="131"/>
        <v>0</v>
      </c>
      <c r="BX86" s="171"/>
      <c r="BY86" s="170">
        <f t="shared" si="132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425</v>
      </c>
      <c r="B87" s="179" t="s">
        <v>182</v>
      </c>
      <c r="C87" s="1174" t="s">
        <v>182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90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425</v>
      </c>
      <c r="B88" s="179" t="s">
        <v>182</v>
      </c>
      <c r="C88" s="190"/>
      <c r="D88" s="45" t="s">
        <v>69</v>
      </c>
      <c r="E88" s="204"/>
      <c r="F88" s="299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391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425</v>
      </c>
      <c r="B89" s="179" t="s">
        <v>182</v>
      </c>
      <c r="C89" s="807" t="s">
        <v>340</v>
      </c>
      <c r="D89" s="155" t="str">
        <f>VLOOKUP(C89,ListeAppel,2,FALSE)</f>
        <v>Nom 010</v>
      </c>
      <c r="E89" s="156" t="s">
        <v>70</v>
      </c>
      <c r="F89" s="302"/>
      <c r="G89" s="353" t="s">
        <v>7</v>
      </c>
      <c r="H89" s="353" t="s">
        <v>7</v>
      </c>
      <c r="I89" s="353" t="s">
        <v>7</v>
      </c>
      <c r="J89" s="353" t="s">
        <v>7</v>
      </c>
      <c r="K89" s="332"/>
      <c r="L89" s="332"/>
      <c r="M89" s="55" t="s">
        <v>11</v>
      </c>
      <c r="N89" s="31" t="s">
        <v>11</v>
      </c>
      <c r="O89" s="52" t="s">
        <v>67</v>
      </c>
      <c r="P89" s="55" t="s">
        <v>11</v>
      </c>
      <c r="Q89" s="31" t="s">
        <v>11</v>
      </c>
      <c r="R89" s="332"/>
      <c r="S89" s="332"/>
      <c r="T89" s="52" t="s">
        <v>67</v>
      </c>
      <c r="U89" s="31" t="s">
        <v>11</v>
      </c>
      <c r="V89" s="353" t="s">
        <v>7</v>
      </c>
      <c r="W89" s="357" t="s">
        <v>7</v>
      </c>
      <c r="X89" s="55" t="s">
        <v>11</v>
      </c>
      <c r="Y89" s="332"/>
      <c r="Z89" s="305"/>
      <c r="AA89" s="31" t="s">
        <v>11</v>
      </c>
      <c r="AB89" s="31" t="s">
        <v>11</v>
      </c>
      <c r="AC89" s="52" t="s">
        <v>67</v>
      </c>
      <c r="AD89" s="31" t="s">
        <v>11</v>
      </c>
      <c r="AE89" s="31" t="s">
        <v>11</v>
      </c>
      <c r="AF89" s="305"/>
      <c r="AG89" s="305"/>
      <c r="AH89" s="31" t="s">
        <v>11</v>
      </c>
      <c r="AI89" s="52" t="s">
        <v>67</v>
      </c>
      <c r="AJ89" s="31" t="s">
        <v>11</v>
      </c>
      <c r="AK89" s="390">
        <f>IF(CA89=0,"",TIME(0,CA89,0))</f>
        <v>0.19999999999999998</v>
      </c>
      <c r="AL89" s="157">
        <f t="shared" ref="AL89:AL102" si="133">COUNTIF(F89:AJ89,"P")</f>
        <v>12</v>
      </c>
      <c r="AM89" s="158">
        <f>SUM(AL89:AL90)/2</f>
        <v>12</v>
      </c>
      <c r="AN89" s="158">
        <f t="shared" ref="AN89:AN102" si="134">COUNTIF(F89:AJ89,"Mi")</f>
        <v>0</v>
      </c>
      <c r="AO89" s="158">
        <f>SUM((AN89+AN90)/2)</f>
        <v>0</v>
      </c>
      <c r="AP89" s="159">
        <f t="shared" ref="AP89:AP102" si="135">COUNTIF(F89:AJ89,"VS")</f>
        <v>0</v>
      </c>
      <c r="AQ89" s="159">
        <f>SUM((AP89+AP90)/2)</f>
        <v>0</v>
      </c>
      <c r="AR89" s="158">
        <f t="shared" ref="AR89:AR102" si="136">COUNTIF(F89:AJ89,"C1")</f>
        <v>0</v>
      </c>
      <c r="AS89" s="159">
        <f>SUM((AR89+AR90)/2)</f>
        <v>0</v>
      </c>
      <c r="AT89" s="159">
        <f t="shared" ref="AT89:AT102" si="137">COUNTIF(F89:AJ89,"R1")</f>
        <v>0</v>
      </c>
      <c r="AU89" s="160">
        <f>SUM((AT89+AT90)/2)</f>
        <v>0</v>
      </c>
      <c r="AV89" s="158">
        <f t="shared" ref="AV89:AV102" si="138">COUNTIF(F89:AJ89,"CS")</f>
        <v>0</v>
      </c>
      <c r="AW89" s="158">
        <f>SUM((AV89+AV90)/2)</f>
        <v>0</v>
      </c>
      <c r="AX89" s="159">
        <f t="shared" ref="AX89:AX102" si="139">COUNTIF(F89:AJ89,"DA")</f>
        <v>0</v>
      </c>
      <c r="AY89" s="159">
        <f>SUM((AX89+AX90)/2)</f>
        <v>0</v>
      </c>
      <c r="AZ89" s="161">
        <f>SUM(AM89+AO89+AQ89+AS89+AW89+AY89+AU89)*24</f>
        <v>288</v>
      </c>
      <c r="BA89" s="159">
        <f t="shared" ref="BA89:BA102" si="140">COUNTIF(F89:AJ89,"MT5")</f>
        <v>0</v>
      </c>
      <c r="BB89" s="159">
        <f>SUM((BA89+BA90)/2)</f>
        <v>0</v>
      </c>
      <c r="BC89" s="159">
        <f t="shared" ref="BC89:BC102" si="141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02" si="142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02" si="143">COUNTIF(F89:AJ89,"A")</f>
        <v>0</v>
      </c>
      <c r="BJ89" s="159">
        <f>SUM((BI89+BI90)/2)</f>
        <v>0</v>
      </c>
      <c r="BK89" s="159">
        <f t="shared" ref="BK89:BK102" si="144">COUNTIF(F89:AJ89,"Ma")</f>
        <v>0</v>
      </c>
      <c r="BL89" s="162">
        <f>SUM(BK89+BK90)/2</f>
        <v>0</v>
      </c>
      <c r="BM89" s="158">
        <f t="shared" ref="BM89:BM102" si="145">COUNTIF(F89:AJ89,"MJ")</f>
        <v>0</v>
      </c>
      <c r="BN89" s="158">
        <f>SUM(BM89+BM90)/2</f>
        <v>0</v>
      </c>
      <c r="BO89" s="158">
        <f t="shared" ref="BO89:BO102" si="146">COUNTIF(F89:AJ89,"Jsc")</f>
        <v>0</v>
      </c>
      <c r="BP89" s="158">
        <f>SUM(BO89+BO90)/2</f>
        <v>0</v>
      </c>
      <c r="BQ89" s="158">
        <f t="shared" ref="BQ89:BQ102" si="147">COUNTIF(F89:AJ89,"C")</f>
        <v>6</v>
      </c>
      <c r="BR89" s="158">
        <f>SUM((BQ89+BQ90)/2)</f>
        <v>6</v>
      </c>
      <c r="BS89" s="158">
        <f t="shared" ref="BS89:BS102" si="148">COUNTIF(F89:AJ89,"CC")</f>
        <v>0</v>
      </c>
      <c r="BT89" s="158">
        <f>SUM((BS89+BS90)/2)</f>
        <v>0</v>
      </c>
      <c r="BU89" s="158">
        <f t="shared" ref="BU89:BU102" si="149">COUNTIF(F89:AJ89,"DS")</f>
        <v>0</v>
      </c>
      <c r="BV89" s="158">
        <f>SUM((BU89+BU90)/2)</f>
        <v>0</v>
      </c>
      <c r="BW89" s="159">
        <f t="shared" ref="BW89:BW102" si="150">COUNTIF(F89:AJ89,"MT")</f>
        <v>0</v>
      </c>
      <c r="BX89" s="159">
        <f>SUM((BW89+BW90)/2)</f>
        <v>0</v>
      </c>
      <c r="BY89" s="159">
        <f t="shared" ref="BY89:BY102" si="151">COUNTIF(F89:AJ89,"4/5")</f>
        <v>0</v>
      </c>
      <c r="BZ89" s="160">
        <f>SUM((BY89+BY90)/2)</f>
        <v>0</v>
      </c>
      <c r="CA89" s="163">
        <f>SUM(AZ89)</f>
        <v>288</v>
      </c>
      <c r="CB89" s="35">
        <f>SUM(AM89+AO89+AQ89+AS89+AU89+AW89+BB89+BD89+BG89+AY89)</f>
        <v>12</v>
      </c>
    </row>
    <row r="90" spans="1:80" ht="18.75" customHeight="1" thickBot="1" x14ac:dyDescent="0.3">
      <c r="A90" s="137" t="s">
        <v>425</v>
      </c>
      <c r="B90" s="179" t="s">
        <v>182</v>
      </c>
      <c r="C90" s="192" t="s">
        <v>6</v>
      </c>
      <c r="D90" s="165">
        <v>11436</v>
      </c>
      <c r="E90" s="166" t="s">
        <v>4</v>
      </c>
      <c r="F90" s="303"/>
      <c r="G90" s="354" t="s">
        <v>7</v>
      </c>
      <c r="H90" s="354" t="s">
        <v>7</v>
      </c>
      <c r="I90" s="354" t="s">
        <v>7</v>
      </c>
      <c r="J90" s="354" t="s">
        <v>7</v>
      </c>
      <c r="K90" s="331"/>
      <c r="L90" s="331"/>
      <c r="M90" s="56" t="s">
        <v>11</v>
      </c>
      <c r="N90" s="37" t="s">
        <v>11</v>
      </c>
      <c r="O90" s="52" t="s">
        <v>67</v>
      </c>
      <c r="P90" s="56" t="s">
        <v>11</v>
      </c>
      <c r="Q90" s="37" t="s">
        <v>11</v>
      </c>
      <c r="R90" s="331"/>
      <c r="S90" s="331"/>
      <c r="T90" s="52" t="s">
        <v>67</v>
      </c>
      <c r="U90" s="37" t="s">
        <v>11</v>
      </c>
      <c r="V90" s="354" t="s">
        <v>7</v>
      </c>
      <c r="W90" s="453" t="s">
        <v>7</v>
      </c>
      <c r="X90" s="56" t="s">
        <v>11</v>
      </c>
      <c r="Y90" s="331"/>
      <c r="Z90" s="306"/>
      <c r="AA90" s="37" t="s">
        <v>11</v>
      </c>
      <c r="AB90" s="37" t="s">
        <v>11</v>
      </c>
      <c r="AC90" s="52" t="s">
        <v>67</v>
      </c>
      <c r="AD90" s="37" t="s">
        <v>11</v>
      </c>
      <c r="AE90" s="37" t="s">
        <v>11</v>
      </c>
      <c r="AF90" s="306"/>
      <c r="AG90" s="306"/>
      <c r="AH90" s="37" t="s">
        <v>11</v>
      </c>
      <c r="AI90" s="52" t="s">
        <v>67</v>
      </c>
      <c r="AJ90" s="37" t="s">
        <v>11</v>
      </c>
      <c r="AK90" s="391"/>
      <c r="AL90" s="167">
        <f t="shared" si="133"/>
        <v>12</v>
      </c>
      <c r="AM90" s="168"/>
      <c r="AN90" s="168">
        <f t="shared" si="134"/>
        <v>0</v>
      </c>
      <c r="AO90" s="169"/>
      <c r="AP90" s="170">
        <f t="shared" si="135"/>
        <v>0</v>
      </c>
      <c r="AQ90" s="171"/>
      <c r="AR90" s="168">
        <f t="shared" si="136"/>
        <v>0</v>
      </c>
      <c r="AS90" s="168"/>
      <c r="AT90" s="168">
        <f t="shared" si="137"/>
        <v>0</v>
      </c>
      <c r="AU90" s="168"/>
      <c r="AV90" s="168">
        <f t="shared" si="138"/>
        <v>0</v>
      </c>
      <c r="AW90" s="169"/>
      <c r="AX90" s="170">
        <f t="shared" si="139"/>
        <v>0</v>
      </c>
      <c r="AY90" s="171"/>
      <c r="AZ90" s="172"/>
      <c r="BA90" s="170">
        <f t="shared" si="140"/>
        <v>0</v>
      </c>
      <c r="BB90" s="171"/>
      <c r="BC90" s="170">
        <f t="shared" si="141"/>
        <v>0</v>
      </c>
      <c r="BD90" s="171"/>
      <c r="BE90" s="171"/>
      <c r="BF90" s="170">
        <f t="shared" si="142"/>
        <v>0</v>
      </c>
      <c r="BG90" s="171"/>
      <c r="BH90" s="171"/>
      <c r="BI90" s="170">
        <f t="shared" si="143"/>
        <v>0</v>
      </c>
      <c r="BJ90" s="171"/>
      <c r="BK90" s="170">
        <f t="shared" si="144"/>
        <v>0</v>
      </c>
      <c r="BL90" s="173"/>
      <c r="BM90" s="168">
        <f t="shared" si="145"/>
        <v>0</v>
      </c>
      <c r="BN90" s="174"/>
      <c r="BO90" s="168">
        <f t="shared" si="146"/>
        <v>0</v>
      </c>
      <c r="BP90" s="169"/>
      <c r="BQ90" s="168">
        <f t="shared" si="147"/>
        <v>6</v>
      </c>
      <c r="BR90" s="168"/>
      <c r="BS90" s="168">
        <f t="shared" si="148"/>
        <v>0</v>
      </c>
      <c r="BT90" s="169"/>
      <c r="BU90" s="168">
        <f t="shared" si="149"/>
        <v>0</v>
      </c>
      <c r="BV90" s="169"/>
      <c r="BW90" s="170">
        <f t="shared" si="150"/>
        <v>0</v>
      </c>
      <c r="BX90" s="171"/>
      <c r="BY90" s="170">
        <f t="shared" si="151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807" t="s">
        <v>341</v>
      </c>
      <c r="D91" s="178" t="str">
        <f>VLOOKUP(C91,ListeAppel,2,FALSE)</f>
        <v>Nom 020</v>
      </c>
      <c r="E91" s="156" t="s">
        <v>70</v>
      </c>
      <c r="F91" s="302"/>
      <c r="G91" s="31" t="s">
        <v>11</v>
      </c>
      <c r="H91" s="353" t="s">
        <v>7</v>
      </c>
      <c r="I91" s="32" t="s">
        <v>11</v>
      </c>
      <c r="J91" s="437" t="s">
        <v>29</v>
      </c>
      <c r="K91" s="305"/>
      <c r="L91" s="332"/>
      <c r="M91" s="437" t="s">
        <v>29</v>
      </c>
      <c r="N91" s="445" t="s">
        <v>11</v>
      </c>
      <c r="O91" s="437" t="s">
        <v>29</v>
      </c>
      <c r="P91" s="432" t="s">
        <v>28</v>
      </c>
      <c r="Q91" s="55" t="s">
        <v>11</v>
      </c>
      <c r="R91" s="305"/>
      <c r="S91" s="332"/>
      <c r="T91" s="31" t="s">
        <v>11</v>
      </c>
      <c r="U91" s="52" t="s">
        <v>11</v>
      </c>
      <c r="V91" s="408" t="s">
        <v>29</v>
      </c>
      <c r="W91" s="31" t="s">
        <v>11</v>
      </c>
      <c r="X91" s="703" t="s">
        <v>23</v>
      </c>
      <c r="Y91" s="332"/>
      <c r="Z91" s="305"/>
      <c r="AA91" s="432" t="s">
        <v>28</v>
      </c>
      <c r="AB91" s="31" t="s">
        <v>11</v>
      </c>
      <c r="AC91" s="408" t="s">
        <v>29</v>
      </c>
      <c r="AD91" s="31" t="s">
        <v>11</v>
      </c>
      <c r="AE91" s="31" t="s">
        <v>11</v>
      </c>
      <c r="AF91" s="305"/>
      <c r="AG91" s="305"/>
      <c r="AH91" s="31" t="s">
        <v>67</v>
      </c>
      <c r="AI91" s="31" t="s">
        <v>11</v>
      </c>
      <c r="AJ91" s="408" t="s">
        <v>29</v>
      </c>
      <c r="AK91" s="390">
        <f>IF(CA91=0,"",TIME(0,CA91,0))</f>
        <v>0.28333333333333333</v>
      </c>
      <c r="AL91" s="157">
        <f t="shared" si="133"/>
        <v>11</v>
      </c>
      <c r="AM91" s="158">
        <f>SUM(AL91:AL92)/2</f>
        <v>11</v>
      </c>
      <c r="AN91" s="158">
        <f t="shared" si="134"/>
        <v>0</v>
      </c>
      <c r="AO91" s="158">
        <f>SUM((AN91+AN92)/2)</f>
        <v>0</v>
      </c>
      <c r="AP91" s="159">
        <f t="shared" si="135"/>
        <v>0</v>
      </c>
      <c r="AQ91" s="159">
        <f>SUM((AP91+AP92)/2)</f>
        <v>0</v>
      </c>
      <c r="AR91" s="158">
        <f t="shared" si="136"/>
        <v>0</v>
      </c>
      <c r="AS91" s="159">
        <f>SUM((AR91+AR92)/2)</f>
        <v>0</v>
      </c>
      <c r="AT91" s="159">
        <f t="shared" si="137"/>
        <v>0</v>
      </c>
      <c r="AU91" s="160">
        <f>SUM((AT91+AT92)/2)</f>
        <v>0</v>
      </c>
      <c r="AV91" s="158">
        <f t="shared" si="138"/>
        <v>6</v>
      </c>
      <c r="AW91" s="158">
        <f>SUM((AV91+AV92)/2)</f>
        <v>6</v>
      </c>
      <c r="AX91" s="159">
        <f t="shared" si="139"/>
        <v>0</v>
      </c>
      <c r="AY91" s="159">
        <f>SUM((AX91+AX92)/2)</f>
        <v>0</v>
      </c>
      <c r="AZ91" s="161">
        <f>SUM(AM91+AO91+AQ91+AS91+AW91+AY91+AU91)*24</f>
        <v>408</v>
      </c>
      <c r="BA91" s="159">
        <f t="shared" si="140"/>
        <v>0</v>
      </c>
      <c r="BB91" s="159">
        <f>SUM((BA91+BA92)/2)</f>
        <v>0</v>
      </c>
      <c r="BC91" s="159">
        <f t="shared" si="141"/>
        <v>0</v>
      </c>
      <c r="BD91" s="159">
        <f>SUM((BC91+BC92)/2)</f>
        <v>0</v>
      </c>
      <c r="BE91" s="159">
        <f>SUM((BD91+BD92)/2)</f>
        <v>0</v>
      </c>
      <c r="BF91" s="159">
        <f t="shared" si="142"/>
        <v>0</v>
      </c>
      <c r="BG91" s="159">
        <f>SUM((BF91+BF92)/2)</f>
        <v>0</v>
      </c>
      <c r="BH91" s="159">
        <f>SUM((BG91+BG92)/2)</f>
        <v>0</v>
      </c>
      <c r="BI91" s="159">
        <f t="shared" si="143"/>
        <v>0</v>
      </c>
      <c r="BJ91" s="159">
        <f>SUM((BI91+BI92)/2)</f>
        <v>0</v>
      </c>
      <c r="BK91" s="159">
        <f t="shared" si="144"/>
        <v>0</v>
      </c>
      <c r="BL91" s="162">
        <f>SUM(BK91+BK92)/2</f>
        <v>0</v>
      </c>
      <c r="BM91" s="158">
        <f t="shared" si="145"/>
        <v>0</v>
      </c>
      <c r="BN91" s="158">
        <f>SUM(BM91+BM92)/2</f>
        <v>0</v>
      </c>
      <c r="BO91" s="158">
        <f t="shared" si="146"/>
        <v>1</v>
      </c>
      <c r="BP91" s="158">
        <f>SUM(BO91+BO92)/2</f>
        <v>1</v>
      </c>
      <c r="BQ91" s="158">
        <f t="shared" si="147"/>
        <v>1</v>
      </c>
      <c r="BR91" s="158">
        <f>SUM((BQ91+BQ92)/2)</f>
        <v>1</v>
      </c>
      <c r="BS91" s="158">
        <f t="shared" si="148"/>
        <v>2</v>
      </c>
      <c r="BT91" s="158">
        <f>SUM((BS91+BS92)/2)</f>
        <v>2</v>
      </c>
      <c r="BU91" s="158">
        <f t="shared" si="149"/>
        <v>0</v>
      </c>
      <c r="BV91" s="158">
        <f>SUM((BU91+BU92)/2)</f>
        <v>0</v>
      </c>
      <c r="BW91" s="159">
        <f t="shared" si="150"/>
        <v>0</v>
      </c>
      <c r="BX91" s="159">
        <f>SUM((BW91+BW92)/2)</f>
        <v>0</v>
      </c>
      <c r="BY91" s="159">
        <f t="shared" si="151"/>
        <v>0</v>
      </c>
      <c r="BZ91" s="160">
        <f>SUM((BY91+BY92)/2)</f>
        <v>0</v>
      </c>
      <c r="CA91" s="163">
        <f>SUM(AZ91)</f>
        <v>408</v>
      </c>
      <c r="CB91" s="35">
        <f>SUM(AM91+AO91+AQ91+AS91+AU91+AW91+BB91+BD91+BG91+AY91)</f>
        <v>17</v>
      </c>
    </row>
    <row r="92" spans="1:80" ht="18.75" customHeight="1" thickBot="1" x14ac:dyDescent="0.3">
      <c r="A92" s="137" t="s">
        <v>425</v>
      </c>
      <c r="B92" s="179" t="s">
        <v>182</v>
      </c>
      <c r="C92" s="192" t="s">
        <v>10</v>
      </c>
      <c r="D92" s="194"/>
      <c r="E92" s="166" t="s">
        <v>4</v>
      </c>
      <c r="F92" s="303"/>
      <c r="G92" s="37" t="s">
        <v>11</v>
      </c>
      <c r="H92" s="354" t="s">
        <v>7</v>
      </c>
      <c r="I92" s="38" t="s">
        <v>11</v>
      </c>
      <c r="J92" s="436" t="s">
        <v>29</v>
      </c>
      <c r="K92" s="306"/>
      <c r="L92" s="331"/>
      <c r="M92" s="436" t="s">
        <v>29</v>
      </c>
      <c r="N92" s="446" t="s">
        <v>11</v>
      </c>
      <c r="O92" s="436" t="s">
        <v>29</v>
      </c>
      <c r="P92" s="433" t="s">
        <v>28</v>
      </c>
      <c r="Q92" s="56" t="s">
        <v>11</v>
      </c>
      <c r="R92" s="306"/>
      <c r="S92" s="331"/>
      <c r="T92" s="37" t="s">
        <v>11</v>
      </c>
      <c r="U92" s="56" t="s">
        <v>11</v>
      </c>
      <c r="V92" s="407" t="s">
        <v>29</v>
      </c>
      <c r="W92" s="37" t="s">
        <v>11</v>
      </c>
      <c r="X92" s="707" t="s">
        <v>23</v>
      </c>
      <c r="Y92" s="306"/>
      <c r="Z92" s="306"/>
      <c r="AA92" s="433" t="s">
        <v>28</v>
      </c>
      <c r="AB92" s="37" t="s">
        <v>11</v>
      </c>
      <c r="AC92" s="407" t="s">
        <v>29</v>
      </c>
      <c r="AD92" s="37" t="s">
        <v>11</v>
      </c>
      <c r="AE92" s="37" t="s">
        <v>11</v>
      </c>
      <c r="AF92" s="306"/>
      <c r="AG92" s="306"/>
      <c r="AH92" s="37" t="s">
        <v>67</v>
      </c>
      <c r="AI92" s="37" t="s">
        <v>11</v>
      </c>
      <c r="AJ92" s="407" t="s">
        <v>29</v>
      </c>
      <c r="AK92" s="391"/>
      <c r="AL92" s="167">
        <f t="shared" si="133"/>
        <v>11</v>
      </c>
      <c r="AM92" s="168"/>
      <c r="AN92" s="168">
        <f t="shared" si="134"/>
        <v>0</v>
      </c>
      <c r="AO92" s="169"/>
      <c r="AP92" s="170">
        <f t="shared" si="135"/>
        <v>0</v>
      </c>
      <c r="AQ92" s="171"/>
      <c r="AR92" s="168">
        <f t="shared" si="136"/>
        <v>0</v>
      </c>
      <c r="AS92" s="168"/>
      <c r="AT92" s="168">
        <f t="shared" si="137"/>
        <v>0</v>
      </c>
      <c r="AU92" s="168"/>
      <c r="AV92" s="168">
        <f t="shared" si="138"/>
        <v>6</v>
      </c>
      <c r="AW92" s="169"/>
      <c r="AX92" s="170">
        <f t="shared" si="139"/>
        <v>0</v>
      </c>
      <c r="AY92" s="171"/>
      <c r="AZ92" s="172"/>
      <c r="BA92" s="170">
        <f t="shared" si="140"/>
        <v>0</v>
      </c>
      <c r="BB92" s="171"/>
      <c r="BC92" s="170">
        <f t="shared" si="141"/>
        <v>0</v>
      </c>
      <c r="BD92" s="171"/>
      <c r="BE92" s="171"/>
      <c r="BF92" s="170">
        <f t="shared" si="142"/>
        <v>0</v>
      </c>
      <c r="BG92" s="171"/>
      <c r="BH92" s="171"/>
      <c r="BI92" s="170">
        <f t="shared" si="143"/>
        <v>0</v>
      </c>
      <c r="BJ92" s="171"/>
      <c r="BK92" s="170">
        <f t="shared" si="144"/>
        <v>0</v>
      </c>
      <c r="BL92" s="173"/>
      <c r="BM92" s="168">
        <f t="shared" si="145"/>
        <v>0</v>
      </c>
      <c r="BN92" s="174"/>
      <c r="BO92" s="168">
        <f t="shared" si="146"/>
        <v>1</v>
      </c>
      <c r="BP92" s="169"/>
      <c r="BQ92" s="168">
        <f t="shared" si="147"/>
        <v>1</v>
      </c>
      <c r="BR92" s="168"/>
      <c r="BS92" s="168">
        <f t="shared" si="148"/>
        <v>2</v>
      </c>
      <c r="BT92" s="169"/>
      <c r="BU92" s="168">
        <f t="shared" si="149"/>
        <v>0</v>
      </c>
      <c r="BV92" s="169"/>
      <c r="BW92" s="170">
        <f t="shared" si="150"/>
        <v>0</v>
      </c>
      <c r="BX92" s="171"/>
      <c r="BY92" s="170">
        <f t="shared" si="151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807">
        <v>8487</v>
      </c>
      <c r="D93" s="178" t="s">
        <v>214</v>
      </c>
      <c r="E93" s="156" t="s">
        <v>70</v>
      </c>
      <c r="F93" s="304"/>
      <c r="G93" s="31" t="s">
        <v>11</v>
      </c>
      <c r="H93" s="52" t="s">
        <v>11</v>
      </c>
      <c r="I93" s="53" t="s">
        <v>11</v>
      </c>
      <c r="J93" s="52" t="s">
        <v>67</v>
      </c>
      <c r="K93" s="307"/>
      <c r="L93" s="333"/>
      <c r="M93" s="52" t="s">
        <v>11</v>
      </c>
      <c r="N93" s="351" t="s">
        <v>58</v>
      </c>
      <c r="O93" s="52" t="s">
        <v>11</v>
      </c>
      <c r="P93" s="52" t="s">
        <v>67</v>
      </c>
      <c r="Q93" s="460" t="s">
        <v>58</v>
      </c>
      <c r="R93" s="307"/>
      <c r="S93" s="333"/>
      <c r="T93" s="52" t="s">
        <v>11</v>
      </c>
      <c r="U93" s="52" t="s">
        <v>11</v>
      </c>
      <c r="V93" s="52" t="s">
        <v>67</v>
      </c>
      <c r="W93" s="353" t="s">
        <v>7</v>
      </c>
      <c r="X93" s="255" t="s">
        <v>11</v>
      </c>
      <c r="Y93" s="307"/>
      <c r="Z93" s="307"/>
      <c r="AA93" s="52" t="s">
        <v>11</v>
      </c>
      <c r="AB93" s="52" t="s">
        <v>11</v>
      </c>
      <c r="AC93" s="52" t="s">
        <v>11</v>
      </c>
      <c r="AD93" s="52" t="s">
        <v>67</v>
      </c>
      <c r="AE93" s="52" t="s">
        <v>11</v>
      </c>
      <c r="AF93" s="307"/>
      <c r="AG93" s="307"/>
      <c r="AH93" s="52" t="s">
        <v>11</v>
      </c>
      <c r="AI93" s="52" t="s">
        <v>11</v>
      </c>
      <c r="AJ93" s="358" t="s">
        <v>7</v>
      </c>
      <c r="AK93" s="390">
        <f>IF(CA93=0,"",TIME(0,CA93,0))</f>
        <v>0.23333333333333331</v>
      </c>
      <c r="AL93" s="157">
        <f t="shared" si="133"/>
        <v>14</v>
      </c>
      <c r="AM93" s="158">
        <f>SUM(AL93:AL94)/2</f>
        <v>13.5</v>
      </c>
      <c r="AN93" s="158">
        <f t="shared" si="134"/>
        <v>0</v>
      </c>
      <c r="AO93" s="158">
        <f>SUM((AN93+AN94)/2)</f>
        <v>0</v>
      </c>
      <c r="AP93" s="159">
        <f t="shared" si="135"/>
        <v>0</v>
      </c>
      <c r="AQ93" s="159">
        <f>SUM((AP93+AP94)/2)</f>
        <v>0</v>
      </c>
      <c r="AR93" s="158">
        <f t="shared" si="136"/>
        <v>0</v>
      </c>
      <c r="AS93" s="159">
        <f>SUM((AR93+AR94)/2)</f>
        <v>0.5</v>
      </c>
      <c r="AT93" s="159">
        <f t="shared" si="137"/>
        <v>0</v>
      </c>
      <c r="AU93" s="160">
        <f>SUM((AT93+AT94)/2)</f>
        <v>0</v>
      </c>
      <c r="AV93" s="158">
        <f t="shared" si="138"/>
        <v>0</v>
      </c>
      <c r="AW93" s="158">
        <f>SUM((AV93+AV94)/2)</f>
        <v>0</v>
      </c>
      <c r="AX93" s="159">
        <f t="shared" si="139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40"/>
        <v>0</v>
      </c>
      <c r="BB93" s="159">
        <f>SUM((BA93+BA94)/2)</f>
        <v>0</v>
      </c>
      <c r="BC93" s="159">
        <f t="shared" si="141"/>
        <v>0</v>
      </c>
      <c r="BD93" s="159">
        <f>SUM((BC93+BC94)/2)</f>
        <v>0</v>
      </c>
      <c r="BE93" s="159">
        <f>SUM((BD93+BD94)/2)</f>
        <v>0</v>
      </c>
      <c r="BF93" s="159">
        <f t="shared" si="142"/>
        <v>0</v>
      </c>
      <c r="BG93" s="159">
        <f>SUM((BF93+BF94)/2)</f>
        <v>0</v>
      </c>
      <c r="BH93" s="159">
        <f>SUM((BG93+BG94)/2)</f>
        <v>0</v>
      </c>
      <c r="BI93" s="159">
        <f t="shared" si="143"/>
        <v>0</v>
      </c>
      <c r="BJ93" s="159">
        <f>SUM((BI93+BI94)/2)</f>
        <v>0</v>
      </c>
      <c r="BK93" s="159">
        <f t="shared" si="144"/>
        <v>0</v>
      </c>
      <c r="BL93" s="162">
        <f>SUM(BK93+BK94)/2</f>
        <v>0</v>
      </c>
      <c r="BM93" s="158">
        <f t="shared" si="145"/>
        <v>0</v>
      </c>
      <c r="BN93" s="158">
        <f>SUM(BM93+BM94)/2</f>
        <v>0</v>
      </c>
      <c r="BO93" s="158">
        <f t="shared" si="146"/>
        <v>0</v>
      </c>
      <c r="BP93" s="158">
        <f>SUM(BO93+BO94)/2</f>
        <v>0</v>
      </c>
      <c r="BQ93" s="158">
        <f t="shared" si="147"/>
        <v>2</v>
      </c>
      <c r="BR93" s="158">
        <f>SUM((BQ93+BQ94)/2)</f>
        <v>2</v>
      </c>
      <c r="BS93" s="158">
        <f t="shared" si="148"/>
        <v>0</v>
      </c>
      <c r="BT93" s="158">
        <f>SUM((BS93+BS94)/2)</f>
        <v>0</v>
      </c>
      <c r="BU93" s="158">
        <f t="shared" si="149"/>
        <v>0</v>
      </c>
      <c r="BV93" s="158">
        <f>SUM((BU93+BU94)/2)</f>
        <v>0</v>
      </c>
      <c r="BW93" s="159">
        <f t="shared" si="150"/>
        <v>0</v>
      </c>
      <c r="BX93" s="159">
        <f>SUM((BW93+BW94)/2)</f>
        <v>0</v>
      </c>
      <c r="BY93" s="159">
        <f t="shared" si="151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425</v>
      </c>
      <c r="B94" s="179" t="s">
        <v>182</v>
      </c>
      <c r="C94" s="192" t="s">
        <v>10</v>
      </c>
      <c r="D94" s="194"/>
      <c r="E94" s="166" t="s">
        <v>4</v>
      </c>
      <c r="F94" s="304"/>
      <c r="G94" s="52" t="s">
        <v>11</v>
      </c>
      <c r="H94" s="52" t="s">
        <v>11</v>
      </c>
      <c r="I94" s="53" t="s">
        <v>11</v>
      </c>
      <c r="J94" s="52" t="s">
        <v>67</v>
      </c>
      <c r="K94" s="307"/>
      <c r="L94" s="333"/>
      <c r="M94" s="52" t="s">
        <v>11</v>
      </c>
      <c r="N94" s="352" t="s">
        <v>58</v>
      </c>
      <c r="O94" s="443" t="s">
        <v>39</v>
      </c>
      <c r="P94" s="52" t="s">
        <v>67</v>
      </c>
      <c r="Q94" s="460" t="s">
        <v>58</v>
      </c>
      <c r="R94" s="307"/>
      <c r="S94" s="333"/>
      <c r="T94" s="52" t="s">
        <v>11</v>
      </c>
      <c r="U94" s="52" t="s">
        <v>11</v>
      </c>
      <c r="V94" s="52" t="s">
        <v>67</v>
      </c>
      <c r="W94" s="358" t="s">
        <v>7</v>
      </c>
      <c r="X94" s="255" t="s">
        <v>11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11</v>
      </c>
      <c r="AJ94" s="358" t="s">
        <v>7</v>
      </c>
      <c r="AK94" s="391"/>
      <c r="AL94" s="167">
        <f t="shared" si="133"/>
        <v>13</v>
      </c>
      <c r="AM94" s="168"/>
      <c r="AN94" s="168">
        <f t="shared" si="134"/>
        <v>0</v>
      </c>
      <c r="AO94" s="169"/>
      <c r="AP94" s="170">
        <f t="shared" si="135"/>
        <v>0</v>
      </c>
      <c r="AQ94" s="171"/>
      <c r="AR94" s="168">
        <f t="shared" si="136"/>
        <v>1</v>
      </c>
      <c r="AS94" s="168"/>
      <c r="AT94" s="168">
        <f t="shared" si="137"/>
        <v>0</v>
      </c>
      <c r="AU94" s="168"/>
      <c r="AV94" s="168">
        <f t="shared" si="138"/>
        <v>0</v>
      </c>
      <c r="AW94" s="169"/>
      <c r="AX94" s="170">
        <f t="shared" si="139"/>
        <v>0</v>
      </c>
      <c r="AY94" s="171"/>
      <c r="AZ94" s="172"/>
      <c r="BA94" s="170">
        <f t="shared" si="140"/>
        <v>0</v>
      </c>
      <c r="BB94" s="171"/>
      <c r="BC94" s="170">
        <f t="shared" si="141"/>
        <v>0</v>
      </c>
      <c r="BD94" s="171"/>
      <c r="BE94" s="171"/>
      <c r="BF94" s="170">
        <f t="shared" si="142"/>
        <v>0</v>
      </c>
      <c r="BG94" s="171"/>
      <c r="BH94" s="171"/>
      <c r="BI94" s="170">
        <f t="shared" si="143"/>
        <v>0</v>
      </c>
      <c r="BJ94" s="171"/>
      <c r="BK94" s="170">
        <f t="shared" si="144"/>
        <v>0</v>
      </c>
      <c r="BL94" s="173"/>
      <c r="BM94" s="168">
        <f t="shared" si="145"/>
        <v>0</v>
      </c>
      <c r="BN94" s="174"/>
      <c r="BO94" s="168">
        <f t="shared" si="146"/>
        <v>0</v>
      </c>
      <c r="BP94" s="169"/>
      <c r="BQ94" s="168">
        <f t="shared" si="147"/>
        <v>2</v>
      </c>
      <c r="BR94" s="168"/>
      <c r="BS94" s="168">
        <f t="shared" si="148"/>
        <v>0</v>
      </c>
      <c r="BT94" s="169"/>
      <c r="BU94" s="168">
        <f t="shared" si="149"/>
        <v>0</v>
      </c>
      <c r="BV94" s="169"/>
      <c r="BW94" s="170">
        <f t="shared" si="150"/>
        <v>0</v>
      </c>
      <c r="BX94" s="171"/>
      <c r="BY94" s="170">
        <f t="shared" si="151"/>
        <v>0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806" t="s">
        <v>343</v>
      </c>
      <c r="D95" s="155" t="str">
        <f>VLOOKUP(C95,ListeAppel,2,FALSE)</f>
        <v>Nom 044</v>
      </c>
      <c r="E95" s="156" t="s">
        <v>70</v>
      </c>
      <c r="F95" s="302"/>
      <c r="G95" s="353" t="s">
        <v>7</v>
      </c>
      <c r="H95" s="353" t="s">
        <v>7</v>
      </c>
      <c r="I95" s="353" t="s">
        <v>7</v>
      </c>
      <c r="J95" s="373" t="s">
        <v>45</v>
      </c>
      <c r="K95" s="332"/>
      <c r="L95" s="332"/>
      <c r="M95" s="55" t="s">
        <v>11</v>
      </c>
      <c r="N95" s="31" t="s">
        <v>11</v>
      </c>
      <c r="O95" s="452" t="s">
        <v>14</v>
      </c>
      <c r="P95" s="410" t="s">
        <v>14</v>
      </c>
      <c r="Q95" s="373" t="s">
        <v>45</v>
      </c>
      <c r="R95" s="332"/>
      <c r="S95" s="332"/>
      <c r="T95" s="55" t="s">
        <v>11</v>
      </c>
      <c r="U95" s="31" t="s">
        <v>67</v>
      </c>
      <c r="V95" s="353" t="s">
        <v>7</v>
      </c>
      <c r="W95" s="31" t="s">
        <v>11</v>
      </c>
      <c r="X95" s="373" t="s">
        <v>45</v>
      </c>
      <c r="Y95" s="332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1" t="s">
        <v>11</v>
      </c>
      <c r="AI95" s="31" t="s">
        <v>11</v>
      </c>
      <c r="AJ95" s="31" t="s">
        <v>67</v>
      </c>
      <c r="AK95" s="390">
        <f>IF(CA95=0,"",TIME(0,CA95,0))</f>
        <v>0.15</v>
      </c>
      <c r="AL95" s="157">
        <f t="shared" si="133"/>
        <v>9</v>
      </c>
      <c r="AM95" s="158">
        <f>SUM(AL95:AL96)/2</f>
        <v>9</v>
      </c>
      <c r="AN95" s="158">
        <f t="shared" si="134"/>
        <v>0</v>
      </c>
      <c r="AO95" s="158">
        <f>SUM((AN95+AN96)/2)</f>
        <v>0</v>
      </c>
      <c r="AP95" s="159">
        <f t="shared" si="135"/>
        <v>0</v>
      </c>
      <c r="AQ95" s="159">
        <f>SUM((AP95+AP96)/2)</f>
        <v>0</v>
      </c>
      <c r="AR95" s="158">
        <f t="shared" si="136"/>
        <v>0</v>
      </c>
      <c r="AS95" s="159">
        <f>SUM((AR95+AR96)/2)</f>
        <v>0</v>
      </c>
      <c r="AT95" s="159">
        <f t="shared" si="137"/>
        <v>0</v>
      </c>
      <c r="AU95" s="160">
        <f>SUM((AT95+AT96)/2)</f>
        <v>0</v>
      </c>
      <c r="AV95" s="158">
        <f t="shared" si="138"/>
        <v>0</v>
      </c>
      <c r="AW95" s="158">
        <f>SUM((AV95+AV96)/2)</f>
        <v>0</v>
      </c>
      <c r="AX95" s="159">
        <f t="shared" si="139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40"/>
        <v>0</v>
      </c>
      <c r="BB95" s="159">
        <f>SUM((BA95+BA96)/2)</f>
        <v>0</v>
      </c>
      <c r="BC95" s="159">
        <f t="shared" si="141"/>
        <v>0</v>
      </c>
      <c r="BD95" s="159">
        <f>SUM((BC95+BC96)/2)</f>
        <v>0</v>
      </c>
      <c r="BE95" s="159">
        <f>SUM((BD95+BD96)/2)</f>
        <v>0</v>
      </c>
      <c r="BF95" s="159">
        <f t="shared" si="142"/>
        <v>0</v>
      </c>
      <c r="BG95" s="159">
        <f>SUM((BF95+BF96)/2)</f>
        <v>0</v>
      </c>
      <c r="BH95" s="159">
        <f>SUM((BG95+BG96)/2)</f>
        <v>0</v>
      </c>
      <c r="BI95" s="159">
        <f t="shared" si="143"/>
        <v>0</v>
      </c>
      <c r="BJ95" s="159">
        <f>SUM((BI95+BI96)/2)</f>
        <v>0</v>
      </c>
      <c r="BK95" s="159">
        <f t="shared" si="144"/>
        <v>2</v>
      </c>
      <c r="BL95" s="162">
        <f>SUM(BK95+BK96)/2</f>
        <v>2</v>
      </c>
      <c r="BM95" s="158">
        <f t="shared" si="145"/>
        <v>0</v>
      </c>
      <c r="BN95" s="158">
        <f>SUM(BM95+BM96)/2</f>
        <v>0</v>
      </c>
      <c r="BO95" s="158">
        <f t="shared" si="146"/>
        <v>0</v>
      </c>
      <c r="BP95" s="158">
        <f>SUM(BO95+BO96)/2</f>
        <v>0</v>
      </c>
      <c r="BQ95" s="158">
        <f t="shared" si="147"/>
        <v>4</v>
      </c>
      <c r="BR95" s="158">
        <f>SUM((BQ95+BQ96)/2)</f>
        <v>4</v>
      </c>
      <c r="BS95" s="158">
        <f t="shared" si="148"/>
        <v>0</v>
      </c>
      <c r="BT95" s="158">
        <f>SUM((BS95+BS96)/2)</f>
        <v>0</v>
      </c>
      <c r="BU95" s="158">
        <f t="shared" si="149"/>
        <v>0</v>
      </c>
      <c r="BV95" s="158">
        <f>SUM((BU95+BU96)/2)</f>
        <v>0</v>
      </c>
      <c r="BW95" s="159">
        <f t="shared" si="150"/>
        <v>0</v>
      </c>
      <c r="BX95" s="159">
        <f>SUM((BW95+BW96)/2)</f>
        <v>0</v>
      </c>
      <c r="BY95" s="159">
        <f t="shared" si="151"/>
        <v>4</v>
      </c>
      <c r="BZ95" s="160">
        <f>SUM((BY95+BY96)/2)</f>
        <v>4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425</v>
      </c>
      <c r="B96" s="179" t="s">
        <v>182</v>
      </c>
      <c r="C96" s="192" t="s">
        <v>3</v>
      </c>
      <c r="D96" s="195" t="s">
        <v>105</v>
      </c>
      <c r="E96" s="166" t="s">
        <v>4</v>
      </c>
      <c r="F96" s="303"/>
      <c r="G96" s="354" t="s">
        <v>7</v>
      </c>
      <c r="H96" s="354" t="s">
        <v>7</v>
      </c>
      <c r="I96" s="354" t="s">
        <v>7</v>
      </c>
      <c r="J96" s="374" t="s">
        <v>45</v>
      </c>
      <c r="K96" s="331"/>
      <c r="L96" s="331"/>
      <c r="M96" s="56" t="s">
        <v>11</v>
      </c>
      <c r="N96" s="37" t="s">
        <v>11</v>
      </c>
      <c r="O96" s="400" t="s">
        <v>14</v>
      </c>
      <c r="P96" s="441" t="s">
        <v>14</v>
      </c>
      <c r="Q96" s="374" t="s">
        <v>45</v>
      </c>
      <c r="R96" s="331"/>
      <c r="S96" s="331"/>
      <c r="T96" s="56" t="s">
        <v>11</v>
      </c>
      <c r="U96" s="37" t="s">
        <v>67</v>
      </c>
      <c r="V96" s="354" t="s">
        <v>7</v>
      </c>
      <c r="W96" s="56" t="s">
        <v>11</v>
      </c>
      <c r="X96" s="374" t="s">
        <v>45</v>
      </c>
      <c r="Y96" s="331"/>
      <c r="Z96" s="306"/>
      <c r="AA96" s="37" t="s">
        <v>11</v>
      </c>
      <c r="AB96" s="37" t="s">
        <v>11</v>
      </c>
      <c r="AC96" s="52" t="s">
        <v>67</v>
      </c>
      <c r="AD96" s="37" t="s">
        <v>11</v>
      </c>
      <c r="AE96" s="374" t="s">
        <v>45</v>
      </c>
      <c r="AF96" s="306"/>
      <c r="AG96" s="306"/>
      <c r="AH96" s="37" t="s">
        <v>11</v>
      </c>
      <c r="AI96" s="37" t="s">
        <v>11</v>
      </c>
      <c r="AJ96" s="37" t="s">
        <v>67</v>
      </c>
      <c r="AK96" s="391"/>
      <c r="AL96" s="167">
        <f t="shared" si="133"/>
        <v>9</v>
      </c>
      <c r="AM96" s="168"/>
      <c r="AN96" s="168">
        <f t="shared" si="134"/>
        <v>0</v>
      </c>
      <c r="AO96" s="169"/>
      <c r="AP96" s="170">
        <f t="shared" si="135"/>
        <v>0</v>
      </c>
      <c r="AQ96" s="171"/>
      <c r="AR96" s="168">
        <f t="shared" si="136"/>
        <v>0</v>
      </c>
      <c r="AS96" s="168"/>
      <c r="AT96" s="168">
        <f t="shared" si="137"/>
        <v>0</v>
      </c>
      <c r="AU96" s="168"/>
      <c r="AV96" s="168">
        <f t="shared" si="138"/>
        <v>0</v>
      </c>
      <c r="AW96" s="169"/>
      <c r="AX96" s="170">
        <f t="shared" si="139"/>
        <v>0</v>
      </c>
      <c r="AY96" s="171"/>
      <c r="AZ96" s="172"/>
      <c r="BA96" s="170">
        <f t="shared" si="140"/>
        <v>0</v>
      </c>
      <c r="BB96" s="171"/>
      <c r="BC96" s="170">
        <f t="shared" si="141"/>
        <v>0</v>
      </c>
      <c r="BD96" s="171"/>
      <c r="BE96" s="171"/>
      <c r="BF96" s="170">
        <f t="shared" si="142"/>
        <v>0</v>
      </c>
      <c r="BG96" s="171"/>
      <c r="BH96" s="171"/>
      <c r="BI96" s="170">
        <f t="shared" si="143"/>
        <v>0</v>
      </c>
      <c r="BJ96" s="171"/>
      <c r="BK96" s="170">
        <f t="shared" si="144"/>
        <v>2</v>
      </c>
      <c r="BL96" s="173"/>
      <c r="BM96" s="168">
        <f t="shared" si="145"/>
        <v>0</v>
      </c>
      <c r="BN96" s="174"/>
      <c r="BO96" s="168">
        <f t="shared" si="146"/>
        <v>0</v>
      </c>
      <c r="BP96" s="169"/>
      <c r="BQ96" s="168">
        <f t="shared" si="147"/>
        <v>4</v>
      </c>
      <c r="BR96" s="168"/>
      <c r="BS96" s="168">
        <f t="shared" si="148"/>
        <v>0</v>
      </c>
      <c r="BT96" s="169"/>
      <c r="BU96" s="168">
        <f t="shared" si="149"/>
        <v>0</v>
      </c>
      <c r="BV96" s="169"/>
      <c r="BW96" s="170">
        <f t="shared" si="150"/>
        <v>0</v>
      </c>
      <c r="BX96" s="171"/>
      <c r="BY96" s="170">
        <f t="shared" si="151"/>
        <v>4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807" t="s">
        <v>344</v>
      </c>
      <c r="D97" s="178" t="str">
        <f>VLOOKUP(C97,ListeAppel,2,FALSE)</f>
        <v>Nom 057</v>
      </c>
      <c r="E97" s="156" t="s">
        <v>70</v>
      </c>
      <c r="F97" s="302"/>
      <c r="G97" s="52" t="s">
        <v>11</v>
      </c>
      <c r="H97" s="31" t="s">
        <v>11</v>
      </c>
      <c r="I97" s="32" t="s">
        <v>11</v>
      </c>
      <c r="J97" s="31" t="s">
        <v>11</v>
      </c>
      <c r="K97" s="308"/>
      <c r="L97" s="305"/>
      <c r="M97" s="357" t="s">
        <v>7</v>
      </c>
      <c r="N97" s="353" t="s">
        <v>7</v>
      </c>
      <c r="O97" s="353" t="s">
        <v>7</v>
      </c>
      <c r="P97" s="353" t="s">
        <v>7</v>
      </c>
      <c r="Q97" s="353" t="s">
        <v>7</v>
      </c>
      <c r="R97" s="305"/>
      <c r="S97" s="305"/>
      <c r="T97" s="55" t="s">
        <v>11</v>
      </c>
      <c r="U97" s="31" t="s">
        <v>11</v>
      </c>
      <c r="V97" s="31" t="s">
        <v>11</v>
      </c>
      <c r="W97" s="31" t="s">
        <v>11</v>
      </c>
      <c r="X97" s="31" t="s">
        <v>11</v>
      </c>
      <c r="Y97" s="305"/>
      <c r="Z97" s="305"/>
      <c r="AA97" s="31" t="s">
        <v>11</v>
      </c>
      <c r="AB97" s="31" t="s">
        <v>11</v>
      </c>
      <c r="AC97" s="31" t="s">
        <v>11</v>
      </c>
      <c r="AD97" s="31" t="s">
        <v>11</v>
      </c>
      <c r="AE97" s="31" t="s">
        <v>11</v>
      </c>
      <c r="AF97" s="305"/>
      <c r="AG97" s="305"/>
      <c r="AH97" s="382" t="s">
        <v>7</v>
      </c>
      <c r="AI97" s="353" t="s">
        <v>7</v>
      </c>
      <c r="AJ97" s="353" t="s">
        <v>7</v>
      </c>
      <c r="AK97" s="390">
        <f>IF(CA97=0,"",TIME(0,CA97,0))</f>
        <v>0.23333333333333331</v>
      </c>
      <c r="AL97" s="157">
        <f t="shared" si="133"/>
        <v>14</v>
      </c>
      <c r="AM97" s="158">
        <f>SUM(AL97:AL98)/2</f>
        <v>13</v>
      </c>
      <c r="AN97" s="158">
        <f t="shared" si="134"/>
        <v>0</v>
      </c>
      <c r="AO97" s="158">
        <f>SUM((AN97+AN98)/2)</f>
        <v>0</v>
      </c>
      <c r="AP97" s="159">
        <f t="shared" si="135"/>
        <v>0</v>
      </c>
      <c r="AQ97" s="159">
        <f>SUM((AP97+AP98)/2)</f>
        <v>0</v>
      </c>
      <c r="AR97" s="158">
        <f t="shared" si="136"/>
        <v>0</v>
      </c>
      <c r="AS97" s="159">
        <f>SUM((AR97+AR98)/2)</f>
        <v>0</v>
      </c>
      <c r="AT97" s="159">
        <f t="shared" si="137"/>
        <v>0</v>
      </c>
      <c r="AU97" s="160">
        <f>SUM((AT97+AT98)/2)</f>
        <v>1</v>
      </c>
      <c r="AV97" s="158">
        <f t="shared" si="138"/>
        <v>0</v>
      </c>
      <c r="AW97" s="158">
        <f>SUM((AV97+AV98)/2)</f>
        <v>0</v>
      </c>
      <c r="AX97" s="159">
        <f t="shared" si="139"/>
        <v>0</v>
      </c>
      <c r="AY97" s="159">
        <f>SUM((AX97+AX98)/2)</f>
        <v>0</v>
      </c>
      <c r="AZ97" s="161">
        <f>SUM(AM97+AO97+AQ97+AS97+AW97+AY97+AU97)*24</f>
        <v>336</v>
      </c>
      <c r="BA97" s="159">
        <f t="shared" si="140"/>
        <v>0</v>
      </c>
      <c r="BB97" s="159">
        <f>SUM((BA97+BA98)/2)</f>
        <v>0</v>
      </c>
      <c r="BC97" s="159">
        <f t="shared" si="141"/>
        <v>0</v>
      </c>
      <c r="BD97" s="159">
        <f>SUM((BC97+BC98)/2)</f>
        <v>0</v>
      </c>
      <c r="BE97" s="159">
        <f>SUM((BD97+BD98)/2)</f>
        <v>0</v>
      </c>
      <c r="BF97" s="159">
        <f t="shared" si="142"/>
        <v>0</v>
      </c>
      <c r="BG97" s="159">
        <f>SUM((BF97+BF98)/2)</f>
        <v>0</v>
      </c>
      <c r="BH97" s="159">
        <f>SUM((BG97+BG98)/2)</f>
        <v>0</v>
      </c>
      <c r="BI97" s="159">
        <f t="shared" si="143"/>
        <v>0</v>
      </c>
      <c r="BJ97" s="159">
        <f>SUM((BI97+BI98)/2)</f>
        <v>0</v>
      </c>
      <c r="BK97" s="159">
        <f t="shared" si="144"/>
        <v>0</v>
      </c>
      <c r="BL97" s="162">
        <f>SUM(BK97+BK98)/2</f>
        <v>0</v>
      </c>
      <c r="BM97" s="158">
        <f t="shared" si="145"/>
        <v>0</v>
      </c>
      <c r="BN97" s="158">
        <f>SUM(BM97+BM98)/2</f>
        <v>0</v>
      </c>
      <c r="BO97" s="158">
        <f t="shared" si="146"/>
        <v>0</v>
      </c>
      <c r="BP97" s="158">
        <f>SUM(BO97+BO98)/2</f>
        <v>0</v>
      </c>
      <c r="BQ97" s="158">
        <f t="shared" si="147"/>
        <v>8</v>
      </c>
      <c r="BR97" s="158">
        <f>SUM((BQ97+BQ98)/2)</f>
        <v>8</v>
      </c>
      <c r="BS97" s="158">
        <f t="shared" si="148"/>
        <v>0</v>
      </c>
      <c r="BT97" s="158">
        <f>SUM((BS97+BS98)/2)</f>
        <v>0</v>
      </c>
      <c r="BU97" s="158">
        <f t="shared" si="149"/>
        <v>0</v>
      </c>
      <c r="BV97" s="158">
        <f>SUM((BU97+BU98)/2)</f>
        <v>0</v>
      </c>
      <c r="BW97" s="159">
        <f t="shared" si="150"/>
        <v>0</v>
      </c>
      <c r="BX97" s="159">
        <f>SUM((BW97+BW98)/2)</f>
        <v>0</v>
      </c>
      <c r="BY97" s="159">
        <f t="shared" si="151"/>
        <v>0</v>
      </c>
      <c r="BZ97" s="160">
        <f>SUM((BY97+BY98)/2)</f>
        <v>0</v>
      </c>
      <c r="CA97" s="163">
        <f>SUM(AZ97)</f>
        <v>336</v>
      </c>
      <c r="CB97" s="35">
        <f>SUM(AM97+AO97+AQ97+AS97+AU97+AW97+BB97+BD97+BG97+AY97)</f>
        <v>14</v>
      </c>
    </row>
    <row r="98" spans="1:80" ht="18.75" customHeight="1" thickBot="1" x14ac:dyDescent="0.3">
      <c r="A98" s="137" t="s">
        <v>425</v>
      </c>
      <c r="B98" s="179" t="s">
        <v>182</v>
      </c>
      <c r="C98" s="192" t="s">
        <v>10</v>
      </c>
      <c r="D98" s="194"/>
      <c r="E98" s="166" t="s">
        <v>4</v>
      </c>
      <c r="F98" s="303"/>
      <c r="G98" s="56" t="s">
        <v>11</v>
      </c>
      <c r="H98" s="37" t="s">
        <v>11</v>
      </c>
      <c r="I98" s="38" t="s">
        <v>11</v>
      </c>
      <c r="J98" s="37" t="s">
        <v>57</v>
      </c>
      <c r="K98" s="309"/>
      <c r="L98" s="306"/>
      <c r="M98" s="354" t="s">
        <v>7</v>
      </c>
      <c r="N98" s="354" t="s">
        <v>7</v>
      </c>
      <c r="O98" s="354" t="s">
        <v>7</v>
      </c>
      <c r="P98" s="354" t="s">
        <v>7</v>
      </c>
      <c r="Q98" s="354" t="s">
        <v>7</v>
      </c>
      <c r="R98" s="306"/>
      <c r="S98" s="306"/>
      <c r="T98" s="56" t="s">
        <v>11</v>
      </c>
      <c r="U98" s="37" t="s">
        <v>11</v>
      </c>
      <c r="V98" s="37" t="s">
        <v>11</v>
      </c>
      <c r="W98" s="37" t="s">
        <v>11</v>
      </c>
      <c r="X98" s="37" t="s">
        <v>11</v>
      </c>
      <c r="Y98" s="306"/>
      <c r="Z98" s="306"/>
      <c r="AA98" s="37" t="s">
        <v>11</v>
      </c>
      <c r="AB98" s="37" t="s">
        <v>11</v>
      </c>
      <c r="AC98" s="37" t="s">
        <v>57</v>
      </c>
      <c r="AD98" s="37" t="s">
        <v>11</v>
      </c>
      <c r="AE98" s="37" t="s">
        <v>11</v>
      </c>
      <c r="AF98" s="306"/>
      <c r="AG98" s="306"/>
      <c r="AH98" s="354" t="s">
        <v>7</v>
      </c>
      <c r="AI98" s="354" t="s">
        <v>7</v>
      </c>
      <c r="AJ98" s="354" t="s">
        <v>7</v>
      </c>
      <c r="AK98" s="391"/>
      <c r="AL98" s="167">
        <f t="shared" si="133"/>
        <v>12</v>
      </c>
      <c r="AM98" s="168"/>
      <c r="AN98" s="168">
        <f t="shared" si="134"/>
        <v>0</v>
      </c>
      <c r="AO98" s="169"/>
      <c r="AP98" s="170">
        <f t="shared" si="135"/>
        <v>0</v>
      </c>
      <c r="AQ98" s="171"/>
      <c r="AR98" s="168">
        <f t="shared" si="136"/>
        <v>0</v>
      </c>
      <c r="AS98" s="168"/>
      <c r="AT98" s="168">
        <f t="shared" si="137"/>
        <v>2</v>
      </c>
      <c r="AU98" s="168"/>
      <c r="AV98" s="168">
        <f t="shared" si="138"/>
        <v>0</v>
      </c>
      <c r="AW98" s="169"/>
      <c r="AX98" s="170">
        <f t="shared" si="139"/>
        <v>0</v>
      </c>
      <c r="AY98" s="171"/>
      <c r="AZ98" s="172"/>
      <c r="BA98" s="170">
        <f t="shared" si="140"/>
        <v>0</v>
      </c>
      <c r="BB98" s="171"/>
      <c r="BC98" s="170">
        <f t="shared" si="141"/>
        <v>0</v>
      </c>
      <c r="BD98" s="171"/>
      <c r="BE98" s="171"/>
      <c r="BF98" s="170">
        <f t="shared" si="142"/>
        <v>0</v>
      </c>
      <c r="BG98" s="171"/>
      <c r="BH98" s="171"/>
      <c r="BI98" s="170">
        <f t="shared" si="143"/>
        <v>0</v>
      </c>
      <c r="BJ98" s="171"/>
      <c r="BK98" s="170">
        <f t="shared" si="144"/>
        <v>0</v>
      </c>
      <c r="BL98" s="173"/>
      <c r="BM98" s="168">
        <f t="shared" si="145"/>
        <v>0</v>
      </c>
      <c r="BN98" s="174"/>
      <c r="BO98" s="168">
        <f t="shared" si="146"/>
        <v>0</v>
      </c>
      <c r="BP98" s="169"/>
      <c r="BQ98" s="168">
        <f t="shared" si="147"/>
        <v>8</v>
      </c>
      <c r="BR98" s="168"/>
      <c r="BS98" s="168">
        <f t="shared" si="148"/>
        <v>0</v>
      </c>
      <c r="BT98" s="169"/>
      <c r="BU98" s="168">
        <f t="shared" si="149"/>
        <v>0</v>
      </c>
      <c r="BV98" s="169"/>
      <c r="BW98" s="170">
        <f t="shared" si="150"/>
        <v>0</v>
      </c>
      <c r="BX98" s="171"/>
      <c r="BY98" s="170">
        <f t="shared" si="151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807" t="s">
        <v>345</v>
      </c>
      <c r="D99" s="178" t="s">
        <v>270</v>
      </c>
      <c r="E99" s="156" t="s">
        <v>70</v>
      </c>
      <c r="F99" s="304"/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11</v>
      </c>
      <c r="O99" s="52" t="s">
        <v>11</v>
      </c>
      <c r="P99" s="52" t="s">
        <v>11</v>
      </c>
      <c r="Q99" s="52" t="s">
        <v>67</v>
      </c>
      <c r="R99" s="307"/>
      <c r="S99" s="307"/>
      <c r="T99" s="52" t="s">
        <v>11</v>
      </c>
      <c r="U99" s="703" t="s">
        <v>23</v>
      </c>
      <c r="V99" s="52" t="s">
        <v>11</v>
      </c>
      <c r="W99" s="31" t="s">
        <v>67</v>
      </c>
      <c r="X99" s="353" t="s">
        <v>7</v>
      </c>
      <c r="Y99" s="307"/>
      <c r="Z99" s="307"/>
      <c r="AA99" s="52" t="s">
        <v>11</v>
      </c>
      <c r="AB99" s="31" t="s">
        <v>11</v>
      </c>
      <c r="AC99" s="52" t="s">
        <v>67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67</v>
      </c>
      <c r="AK99" s="390">
        <f>IF(CA99=0,"",TIME(0,CA99,0))</f>
        <v>0.25</v>
      </c>
      <c r="AL99" s="157">
        <f t="shared" si="133"/>
        <v>15</v>
      </c>
      <c r="AM99" s="158">
        <f>SUM(AL99:AL100)/2</f>
        <v>14</v>
      </c>
      <c r="AN99" s="158">
        <f t="shared" si="134"/>
        <v>0</v>
      </c>
      <c r="AO99" s="158">
        <f>SUM((AN99+AN100)/2)</f>
        <v>0</v>
      </c>
      <c r="AP99" s="159">
        <f t="shared" si="135"/>
        <v>0</v>
      </c>
      <c r="AQ99" s="159">
        <f>SUM((AP99+AP100)/2)</f>
        <v>0</v>
      </c>
      <c r="AR99" s="158">
        <f t="shared" si="136"/>
        <v>0</v>
      </c>
      <c r="AS99" s="159">
        <f>SUM((AR99+AR100)/2)</f>
        <v>0.5</v>
      </c>
      <c r="AT99" s="159">
        <f t="shared" si="137"/>
        <v>0</v>
      </c>
      <c r="AU99" s="160">
        <f>SUM((AT99+AT100)/2)</f>
        <v>0.5</v>
      </c>
      <c r="AV99" s="158">
        <f t="shared" si="138"/>
        <v>0</v>
      </c>
      <c r="AW99" s="158">
        <f>SUM((AV99+AV100)/2)</f>
        <v>0</v>
      </c>
      <c r="AX99" s="159">
        <f t="shared" si="139"/>
        <v>0</v>
      </c>
      <c r="AY99" s="159">
        <f>SUM((AX99+AX100)/2)</f>
        <v>0</v>
      </c>
      <c r="AZ99" s="161">
        <f>SUM(AM99+AO99+AQ99+AS99+AW99+AY99+AU99)*24</f>
        <v>360</v>
      </c>
      <c r="BA99" s="159">
        <f t="shared" si="140"/>
        <v>0</v>
      </c>
      <c r="BB99" s="159">
        <f>SUM((BA99+BA100)/2)</f>
        <v>0</v>
      </c>
      <c r="BC99" s="159">
        <f t="shared" si="141"/>
        <v>0</v>
      </c>
      <c r="BD99" s="159">
        <f>SUM((BC99+BC100)/2)</f>
        <v>0</v>
      </c>
      <c r="BE99" s="159">
        <f>SUM((BD99+BD100)/2)</f>
        <v>0</v>
      </c>
      <c r="BF99" s="159">
        <f t="shared" si="142"/>
        <v>0</v>
      </c>
      <c r="BG99" s="159">
        <f>SUM((BF99+BF100)/2)</f>
        <v>0</v>
      </c>
      <c r="BH99" s="159">
        <f>SUM((BG99+BG100)/2)</f>
        <v>0</v>
      </c>
      <c r="BI99" s="159">
        <f t="shared" si="143"/>
        <v>0</v>
      </c>
      <c r="BJ99" s="159">
        <f>SUM((BI99+BI100)/2)</f>
        <v>0</v>
      </c>
      <c r="BK99" s="159">
        <f t="shared" si="144"/>
        <v>0</v>
      </c>
      <c r="BL99" s="162">
        <f>SUM(BK99+BK100)/2</f>
        <v>0</v>
      </c>
      <c r="BM99" s="158">
        <f t="shared" si="145"/>
        <v>0</v>
      </c>
      <c r="BN99" s="158">
        <f>SUM(BM99+BM100)/2</f>
        <v>0</v>
      </c>
      <c r="BO99" s="158">
        <f t="shared" si="146"/>
        <v>1</v>
      </c>
      <c r="BP99" s="158">
        <f>SUM(BO99+BO100)/2</f>
        <v>1</v>
      </c>
      <c r="BQ99" s="158">
        <f t="shared" si="147"/>
        <v>1</v>
      </c>
      <c r="BR99" s="158">
        <f>SUM((BQ99+BQ100)/2)</f>
        <v>1</v>
      </c>
      <c r="BS99" s="158">
        <f t="shared" si="148"/>
        <v>0</v>
      </c>
      <c r="BT99" s="158">
        <f>SUM((BS99+BS100)/2)</f>
        <v>0</v>
      </c>
      <c r="BU99" s="158">
        <f t="shared" si="149"/>
        <v>0</v>
      </c>
      <c r="BV99" s="158">
        <f>SUM((BU99+BU100)/2)</f>
        <v>0</v>
      </c>
      <c r="BW99" s="159">
        <f t="shared" si="150"/>
        <v>0</v>
      </c>
      <c r="BX99" s="159">
        <f>SUM((BW99+BW100)/2)</f>
        <v>0</v>
      </c>
      <c r="BY99" s="159">
        <f t="shared" si="151"/>
        <v>0</v>
      </c>
      <c r="BZ99" s="160">
        <f>SUM((BY99+BY100)/2)</f>
        <v>0</v>
      </c>
      <c r="CA99" s="163">
        <f>SUM(AZ99)</f>
        <v>360</v>
      </c>
      <c r="CB99" s="35">
        <f>SUM(AM99+AO99+AQ99+AS99+AU99+AW99+BB99+BD99+BG99+AY99)</f>
        <v>15</v>
      </c>
    </row>
    <row r="100" spans="1:80" ht="18.75" customHeight="1" thickBot="1" x14ac:dyDescent="0.3">
      <c r="A100" s="137" t="s">
        <v>425</v>
      </c>
      <c r="B100" s="179" t="s">
        <v>182</v>
      </c>
      <c r="C100" s="192" t="s">
        <v>10</v>
      </c>
      <c r="D100" s="165"/>
      <c r="E100" s="166" t="s">
        <v>4</v>
      </c>
      <c r="F100" s="304"/>
      <c r="G100" s="52" t="s">
        <v>67</v>
      </c>
      <c r="H100" s="52" t="s">
        <v>11</v>
      </c>
      <c r="I100" s="53" t="s">
        <v>11</v>
      </c>
      <c r="J100" s="56" t="s">
        <v>11</v>
      </c>
      <c r="K100" s="307"/>
      <c r="L100" s="307"/>
      <c r="M100" s="52" t="s">
        <v>11</v>
      </c>
      <c r="N100" s="52" t="s">
        <v>11</v>
      </c>
      <c r="O100" s="52" t="s">
        <v>11</v>
      </c>
      <c r="P100" s="56" t="s">
        <v>57</v>
      </c>
      <c r="Q100" s="52" t="s">
        <v>67</v>
      </c>
      <c r="R100" s="307"/>
      <c r="S100" s="307"/>
      <c r="T100" s="466" t="s">
        <v>11</v>
      </c>
      <c r="U100" s="707" t="s">
        <v>23</v>
      </c>
      <c r="V100" s="52" t="s">
        <v>11</v>
      </c>
      <c r="W100" s="37" t="s">
        <v>67</v>
      </c>
      <c r="X100" s="354" t="s">
        <v>7</v>
      </c>
      <c r="Y100" s="307"/>
      <c r="Z100" s="307"/>
      <c r="AA100" s="52" t="s">
        <v>11</v>
      </c>
      <c r="AB100" s="52" t="s">
        <v>11</v>
      </c>
      <c r="AC100" s="52" t="s">
        <v>67</v>
      </c>
      <c r="AD100" s="52" t="s">
        <v>11</v>
      </c>
      <c r="AE100" s="443" t="s">
        <v>39</v>
      </c>
      <c r="AF100" s="307"/>
      <c r="AG100" s="307"/>
      <c r="AH100" s="52" t="s">
        <v>11</v>
      </c>
      <c r="AI100" s="52" t="s">
        <v>11</v>
      </c>
      <c r="AJ100" s="52" t="s">
        <v>67</v>
      </c>
      <c r="AK100" s="391"/>
      <c r="AL100" s="167">
        <f t="shared" si="133"/>
        <v>13</v>
      </c>
      <c r="AM100" s="168"/>
      <c r="AN100" s="168">
        <f t="shared" si="134"/>
        <v>0</v>
      </c>
      <c r="AO100" s="169"/>
      <c r="AP100" s="170">
        <f t="shared" si="135"/>
        <v>0</v>
      </c>
      <c r="AQ100" s="171"/>
      <c r="AR100" s="168">
        <f t="shared" si="136"/>
        <v>1</v>
      </c>
      <c r="AS100" s="168"/>
      <c r="AT100" s="168">
        <f t="shared" si="137"/>
        <v>1</v>
      </c>
      <c r="AU100" s="168"/>
      <c r="AV100" s="168">
        <f t="shared" si="138"/>
        <v>0</v>
      </c>
      <c r="AW100" s="169"/>
      <c r="AX100" s="170">
        <f t="shared" si="139"/>
        <v>0</v>
      </c>
      <c r="AY100" s="171"/>
      <c r="AZ100" s="172"/>
      <c r="BA100" s="170">
        <f t="shared" si="140"/>
        <v>0</v>
      </c>
      <c r="BB100" s="171"/>
      <c r="BC100" s="170">
        <f t="shared" si="141"/>
        <v>0</v>
      </c>
      <c r="BD100" s="171"/>
      <c r="BE100" s="171"/>
      <c r="BF100" s="170">
        <f t="shared" si="142"/>
        <v>0</v>
      </c>
      <c r="BG100" s="171"/>
      <c r="BH100" s="171"/>
      <c r="BI100" s="170">
        <f t="shared" si="143"/>
        <v>0</v>
      </c>
      <c r="BJ100" s="171"/>
      <c r="BK100" s="170">
        <f t="shared" si="144"/>
        <v>0</v>
      </c>
      <c r="BL100" s="173"/>
      <c r="BM100" s="168">
        <f t="shared" si="145"/>
        <v>0</v>
      </c>
      <c r="BN100" s="174"/>
      <c r="BO100" s="168">
        <f t="shared" si="146"/>
        <v>1</v>
      </c>
      <c r="BP100" s="169"/>
      <c r="BQ100" s="168">
        <f t="shared" si="147"/>
        <v>1</v>
      </c>
      <c r="BR100" s="168"/>
      <c r="BS100" s="168">
        <f t="shared" si="148"/>
        <v>0</v>
      </c>
      <c r="BT100" s="169"/>
      <c r="BU100" s="168">
        <f t="shared" si="149"/>
        <v>0</v>
      </c>
      <c r="BV100" s="169"/>
      <c r="BW100" s="170">
        <f t="shared" si="150"/>
        <v>0</v>
      </c>
      <c r="BX100" s="171"/>
      <c r="BY100" s="170">
        <f t="shared" si="151"/>
        <v>0</v>
      </c>
      <c r="BZ100" s="175"/>
      <c r="CA100" s="176"/>
      <c r="CB100" s="85"/>
    </row>
    <row r="101" spans="1:80" ht="18.75" customHeight="1" x14ac:dyDescent="0.25">
      <c r="A101" s="137" t="s">
        <v>425</v>
      </c>
      <c r="B101" s="179" t="s">
        <v>182</v>
      </c>
      <c r="C101" s="807" t="s">
        <v>346</v>
      </c>
      <c r="D101" s="178" t="str">
        <f>VLOOKUP(C101,ListeAppel,2,FALSE)</f>
        <v>Nom 085</v>
      </c>
      <c r="E101" s="156" t="s">
        <v>70</v>
      </c>
      <c r="F101" s="302"/>
      <c r="G101" s="31" t="s">
        <v>11</v>
      </c>
      <c r="H101" s="353" t="s">
        <v>7</v>
      </c>
      <c r="I101" s="31" t="s">
        <v>11</v>
      </c>
      <c r="J101" s="52" t="s">
        <v>67</v>
      </c>
      <c r="K101" s="425"/>
      <c r="L101" s="332"/>
      <c r="M101" s="55" t="s">
        <v>11</v>
      </c>
      <c r="N101" s="353" t="s">
        <v>7</v>
      </c>
      <c r="O101" s="31" t="s">
        <v>11</v>
      </c>
      <c r="P101" s="52" t="s">
        <v>67</v>
      </c>
      <c r="Q101" s="430" t="s">
        <v>58</v>
      </c>
      <c r="R101" s="332"/>
      <c r="S101" s="332"/>
      <c r="T101" s="52" t="s">
        <v>67</v>
      </c>
      <c r="U101" s="31" t="s">
        <v>11</v>
      </c>
      <c r="V101" s="31" t="s">
        <v>67</v>
      </c>
      <c r="W101" s="31" t="s">
        <v>11</v>
      </c>
      <c r="X101" s="55" t="s">
        <v>11</v>
      </c>
      <c r="Y101" s="332"/>
      <c r="Z101" s="332"/>
      <c r="AA101" s="55" t="s">
        <v>11</v>
      </c>
      <c r="AB101" s="31" t="s">
        <v>11</v>
      </c>
      <c r="AC101" s="31" t="s">
        <v>11</v>
      </c>
      <c r="AD101" s="31" t="s">
        <v>67</v>
      </c>
      <c r="AE101" s="31" t="s">
        <v>11</v>
      </c>
      <c r="AF101" s="305"/>
      <c r="AG101" s="305"/>
      <c r="AH101" s="31" t="s">
        <v>11</v>
      </c>
      <c r="AI101" s="31" t="s">
        <v>11</v>
      </c>
      <c r="AJ101" s="31" t="s">
        <v>11</v>
      </c>
      <c r="AK101" s="390">
        <f>IF(CA101=0,"",TIME(0,CA101,0))</f>
        <v>0.23333333333333331</v>
      </c>
      <c r="AL101" s="157">
        <f t="shared" si="133"/>
        <v>14</v>
      </c>
      <c r="AM101" s="158">
        <f>SUM(AL101:AL102)/2</f>
        <v>14</v>
      </c>
      <c r="AN101" s="158">
        <f t="shared" si="134"/>
        <v>0</v>
      </c>
      <c r="AO101" s="158">
        <f>SUM((AN101+AN102)/2)</f>
        <v>0</v>
      </c>
      <c r="AP101" s="159">
        <f t="shared" si="135"/>
        <v>0</v>
      </c>
      <c r="AQ101" s="159">
        <f>SUM((AP101+AP102)/2)</f>
        <v>0</v>
      </c>
      <c r="AR101" s="158">
        <f t="shared" si="136"/>
        <v>0</v>
      </c>
      <c r="AS101" s="159">
        <f>SUM((AR101+AR102)/2)</f>
        <v>0</v>
      </c>
      <c r="AT101" s="159">
        <f t="shared" si="137"/>
        <v>0</v>
      </c>
      <c r="AU101" s="160">
        <f>SUM((AT101+AT102)/2)</f>
        <v>0</v>
      </c>
      <c r="AV101" s="158">
        <f t="shared" si="138"/>
        <v>0</v>
      </c>
      <c r="AW101" s="158">
        <f>SUM((AV101+AV102)/2)</f>
        <v>0</v>
      </c>
      <c r="AX101" s="159">
        <f t="shared" si="139"/>
        <v>0</v>
      </c>
      <c r="AY101" s="159">
        <f>SUM((AX101+AX102)/2)</f>
        <v>0</v>
      </c>
      <c r="AZ101" s="161">
        <f>SUM(AM101+AO101+AQ101+AS101+AW101+AY101+AU101)*24</f>
        <v>336</v>
      </c>
      <c r="BA101" s="159">
        <f t="shared" si="140"/>
        <v>0</v>
      </c>
      <c r="BB101" s="159">
        <f>SUM((BA101+BA102)/2)</f>
        <v>0</v>
      </c>
      <c r="BC101" s="159">
        <f t="shared" si="141"/>
        <v>0</v>
      </c>
      <c r="BD101" s="159">
        <f>SUM((BC101+BC102)/2)</f>
        <v>0</v>
      </c>
      <c r="BE101" s="159">
        <f>SUM((BD101+BD102)/2)</f>
        <v>0</v>
      </c>
      <c r="BF101" s="159">
        <f t="shared" si="142"/>
        <v>0</v>
      </c>
      <c r="BG101" s="159">
        <f>SUM((BF101+BF102)/2)</f>
        <v>0</v>
      </c>
      <c r="BH101" s="159">
        <f>SUM((BG101+BG102)/2)</f>
        <v>0</v>
      </c>
      <c r="BI101" s="159">
        <f t="shared" si="143"/>
        <v>0</v>
      </c>
      <c r="BJ101" s="159">
        <f>SUM((BI101+BI102)/2)</f>
        <v>0</v>
      </c>
      <c r="BK101" s="159">
        <f t="shared" si="144"/>
        <v>0</v>
      </c>
      <c r="BL101" s="162">
        <f>SUM(BK101+BK102)/2</f>
        <v>0</v>
      </c>
      <c r="BM101" s="158">
        <f t="shared" si="145"/>
        <v>0</v>
      </c>
      <c r="BN101" s="158">
        <f>SUM(BM101+BM102)/2</f>
        <v>0</v>
      </c>
      <c r="BO101" s="158">
        <f t="shared" si="146"/>
        <v>0</v>
      </c>
      <c r="BP101" s="158">
        <f>SUM(BO101+BO102)/2</f>
        <v>0</v>
      </c>
      <c r="BQ101" s="158">
        <f t="shared" si="147"/>
        <v>2</v>
      </c>
      <c r="BR101" s="158">
        <f>SUM((BQ101+BQ102)/2)</f>
        <v>2</v>
      </c>
      <c r="BS101" s="158">
        <f t="shared" si="148"/>
        <v>0</v>
      </c>
      <c r="BT101" s="158">
        <f>SUM((BS101+BS102)/2)</f>
        <v>0</v>
      </c>
      <c r="BU101" s="158">
        <f t="shared" si="149"/>
        <v>0</v>
      </c>
      <c r="BV101" s="158">
        <f>SUM((BU101+BU102)/2)</f>
        <v>0</v>
      </c>
      <c r="BW101" s="159">
        <f t="shared" si="150"/>
        <v>0</v>
      </c>
      <c r="BX101" s="159">
        <f>SUM((BW101+BW102)/2)</f>
        <v>0</v>
      </c>
      <c r="BY101" s="159">
        <f t="shared" si="151"/>
        <v>0</v>
      </c>
      <c r="BZ101" s="160">
        <f>SUM((BY101+BY102)/2)</f>
        <v>0</v>
      </c>
      <c r="CA101" s="163">
        <f>SUM(AZ101)</f>
        <v>336</v>
      </c>
      <c r="CB101" s="35">
        <f>SUM(AM101+AO101+AQ101+AS101+AU101+AW101+BB101+BD101+BG101+AY101)</f>
        <v>14</v>
      </c>
    </row>
    <row r="102" spans="1:80" ht="18.75" customHeight="1" thickBot="1" x14ac:dyDescent="0.3">
      <c r="A102" s="137" t="s">
        <v>425</v>
      </c>
      <c r="B102" s="179" t="s">
        <v>182</v>
      </c>
      <c r="C102" s="202" t="s">
        <v>80</v>
      </c>
      <c r="D102" s="165"/>
      <c r="E102" s="166" t="s">
        <v>4</v>
      </c>
      <c r="F102" s="303"/>
      <c r="G102" s="37" t="s">
        <v>11</v>
      </c>
      <c r="H102" s="354" t="s">
        <v>7</v>
      </c>
      <c r="I102" s="37" t="s">
        <v>11</v>
      </c>
      <c r="J102" s="52" t="s">
        <v>67</v>
      </c>
      <c r="K102" s="426"/>
      <c r="L102" s="331"/>
      <c r="M102" s="56" t="s">
        <v>11</v>
      </c>
      <c r="N102" s="354" t="s">
        <v>7</v>
      </c>
      <c r="O102" s="37" t="s">
        <v>11</v>
      </c>
      <c r="P102" s="56" t="s">
        <v>67</v>
      </c>
      <c r="Q102" s="431" t="s">
        <v>58</v>
      </c>
      <c r="R102" s="331"/>
      <c r="S102" s="331"/>
      <c r="T102" s="56" t="s">
        <v>67</v>
      </c>
      <c r="U102" s="37" t="s">
        <v>11</v>
      </c>
      <c r="V102" s="37" t="s">
        <v>67</v>
      </c>
      <c r="W102" s="56" t="s">
        <v>11</v>
      </c>
      <c r="X102" s="56" t="s">
        <v>11</v>
      </c>
      <c r="Y102" s="331"/>
      <c r="Z102" s="331"/>
      <c r="AA102" s="56" t="s">
        <v>11</v>
      </c>
      <c r="AB102" s="37" t="s">
        <v>11</v>
      </c>
      <c r="AC102" s="37" t="s">
        <v>11</v>
      </c>
      <c r="AD102" s="37" t="s">
        <v>67</v>
      </c>
      <c r="AE102" s="37" t="s">
        <v>11</v>
      </c>
      <c r="AF102" s="306"/>
      <c r="AG102" s="306"/>
      <c r="AH102" s="37" t="s">
        <v>11</v>
      </c>
      <c r="AI102" s="37" t="s">
        <v>11</v>
      </c>
      <c r="AJ102" s="37" t="s">
        <v>11</v>
      </c>
      <c r="AK102" s="391"/>
      <c r="AL102" s="167">
        <f t="shared" si="133"/>
        <v>14</v>
      </c>
      <c r="AM102" s="168"/>
      <c r="AN102" s="168">
        <f t="shared" si="134"/>
        <v>0</v>
      </c>
      <c r="AO102" s="169"/>
      <c r="AP102" s="170">
        <f t="shared" si="135"/>
        <v>0</v>
      </c>
      <c r="AQ102" s="171"/>
      <c r="AR102" s="168">
        <f t="shared" si="136"/>
        <v>0</v>
      </c>
      <c r="AS102" s="168"/>
      <c r="AT102" s="168">
        <f t="shared" si="137"/>
        <v>0</v>
      </c>
      <c r="AU102" s="168"/>
      <c r="AV102" s="168">
        <f t="shared" si="138"/>
        <v>0</v>
      </c>
      <c r="AW102" s="169"/>
      <c r="AX102" s="170">
        <f t="shared" si="139"/>
        <v>0</v>
      </c>
      <c r="AY102" s="171"/>
      <c r="AZ102" s="172"/>
      <c r="BA102" s="170">
        <f t="shared" si="140"/>
        <v>0</v>
      </c>
      <c r="BB102" s="171"/>
      <c r="BC102" s="170">
        <f t="shared" si="141"/>
        <v>0</v>
      </c>
      <c r="BD102" s="171"/>
      <c r="BE102" s="171"/>
      <c r="BF102" s="170">
        <f t="shared" si="142"/>
        <v>0</v>
      </c>
      <c r="BG102" s="171"/>
      <c r="BH102" s="171"/>
      <c r="BI102" s="170">
        <f t="shared" si="143"/>
        <v>0</v>
      </c>
      <c r="BJ102" s="171"/>
      <c r="BK102" s="170">
        <f t="shared" si="144"/>
        <v>0</v>
      </c>
      <c r="BL102" s="173"/>
      <c r="BM102" s="168">
        <f t="shared" si="145"/>
        <v>0</v>
      </c>
      <c r="BN102" s="174"/>
      <c r="BO102" s="168">
        <f t="shared" si="146"/>
        <v>0</v>
      </c>
      <c r="BP102" s="169"/>
      <c r="BQ102" s="168">
        <f t="shared" si="147"/>
        <v>2</v>
      </c>
      <c r="BR102" s="168"/>
      <c r="BS102" s="168">
        <f t="shared" si="148"/>
        <v>0</v>
      </c>
      <c r="BT102" s="169"/>
      <c r="BU102" s="168">
        <f t="shared" si="149"/>
        <v>0</v>
      </c>
      <c r="BV102" s="169"/>
      <c r="BW102" s="170">
        <f t="shared" si="150"/>
        <v>0</v>
      </c>
      <c r="BX102" s="171"/>
      <c r="BY102" s="170">
        <f t="shared" si="151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425</v>
      </c>
      <c r="B103" s="179" t="s">
        <v>183</v>
      </c>
      <c r="C103" s="1174" t="s">
        <v>183</v>
      </c>
      <c r="D103" s="1175"/>
      <c r="E103" s="204"/>
      <c r="F103" s="59"/>
      <c r="G103" s="60"/>
      <c r="H103" s="60"/>
      <c r="I103" s="61"/>
      <c r="J103" s="429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90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425</v>
      </c>
      <c r="B104" s="179" t="s">
        <v>183</v>
      </c>
      <c r="C104" s="190"/>
      <c r="D104" s="45" t="s">
        <v>69</v>
      </c>
      <c r="E104" s="204"/>
      <c r="F104" s="299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391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425</v>
      </c>
      <c r="B105" s="179" t="s">
        <v>183</v>
      </c>
      <c r="C105" s="806">
        <v>9622</v>
      </c>
      <c r="D105" s="178" t="s">
        <v>190</v>
      </c>
      <c r="E105" s="156" t="s">
        <v>70</v>
      </c>
      <c r="F105" s="302"/>
      <c r="G105" s="31" t="s">
        <v>11</v>
      </c>
      <c r="H105" s="31" t="s">
        <v>11</v>
      </c>
      <c r="I105" s="55" t="s">
        <v>11</v>
      </c>
      <c r="J105" s="31" t="s">
        <v>11</v>
      </c>
      <c r="K105" s="305"/>
      <c r="L105" s="305"/>
      <c r="M105" s="31" t="s">
        <v>11</v>
      </c>
      <c r="N105" s="31" t="s">
        <v>11</v>
      </c>
      <c r="O105" s="31" t="s">
        <v>11</v>
      </c>
      <c r="P105" s="31" t="s">
        <v>11</v>
      </c>
      <c r="Q105" s="31" t="s">
        <v>11</v>
      </c>
      <c r="R105" s="305"/>
      <c r="S105" s="305"/>
      <c r="T105" s="467" t="s">
        <v>11</v>
      </c>
      <c r="U105" s="31" t="s">
        <v>11</v>
      </c>
      <c r="V105" s="353" t="s">
        <v>7</v>
      </c>
      <c r="W105" s="353" t="s">
        <v>7</v>
      </c>
      <c r="X105" s="353" t="s">
        <v>7</v>
      </c>
      <c r="Y105" s="305"/>
      <c r="Z105" s="305"/>
      <c r="AA105" s="31" t="s">
        <v>11</v>
      </c>
      <c r="AB105" s="31" t="s">
        <v>11</v>
      </c>
      <c r="AC105" s="31" t="s">
        <v>11</v>
      </c>
      <c r="AD105" s="31" t="s">
        <v>11</v>
      </c>
      <c r="AE105" s="353" t="s">
        <v>7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90">
        <f>IF(CA105=0,"",TIME(0,CA105,0))</f>
        <v>0.3</v>
      </c>
      <c r="AL105" s="157">
        <f t="shared" ref="AL105:AL112" si="152">COUNTIF(F105:AJ105,"P")</f>
        <v>18</v>
      </c>
      <c r="AM105" s="158">
        <f>SUM(AL105:AL106)/2</f>
        <v>16</v>
      </c>
      <c r="AN105" s="158">
        <f t="shared" ref="AN105:AN112" si="153">COUNTIF(F105:AJ105,"Mi")</f>
        <v>0</v>
      </c>
      <c r="AO105" s="158">
        <f>SUM((AN105+AN106)/2)</f>
        <v>0.5</v>
      </c>
      <c r="AP105" s="159">
        <f t="shared" ref="AP105:AP112" si="154">COUNTIF(F105:AJ105,"VS")</f>
        <v>0</v>
      </c>
      <c r="AQ105" s="159">
        <f>SUM((AP105+AP106)/2)</f>
        <v>0</v>
      </c>
      <c r="AR105" s="158">
        <f t="shared" ref="AR105:AR112" si="155">COUNTIF(F105:AJ105,"C1")</f>
        <v>0</v>
      </c>
      <c r="AS105" s="159">
        <f>SUM((AR105+AR106)/2)</f>
        <v>1.5</v>
      </c>
      <c r="AT105" s="159">
        <f t="shared" ref="AT105:AT112" si="156">COUNTIF(F105:AJ105,"R1")</f>
        <v>0</v>
      </c>
      <c r="AU105" s="160">
        <f>SUM((AT105+AT106)/2)</f>
        <v>0</v>
      </c>
      <c r="AV105" s="158">
        <f t="shared" ref="AV105:AV112" si="157">COUNTIF(F105:AJ105,"CS")</f>
        <v>0</v>
      </c>
      <c r="AW105" s="158">
        <f>SUM((AV105+AV106)/2)</f>
        <v>0</v>
      </c>
      <c r="AX105" s="159">
        <f t="shared" ref="AX105:AX112" si="158">COUNTIF(F105:AJ105,"DA")</f>
        <v>0</v>
      </c>
      <c r="AY105" s="159">
        <f>SUM((AX105+AX106)/2)</f>
        <v>0</v>
      </c>
      <c r="AZ105" s="161">
        <f>SUM(AM105+AO105+AQ105+AS105+AW105+AY105+AU105)*24</f>
        <v>432</v>
      </c>
      <c r="BA105" s="159">
        <f t="shared" ref="BA105:BA112" si="159">COUNTIF(F105:AJ105,"MT5")</f>
        <v>0</v>
      </c>
      <c r="BB105" s="159">
        <f>SUM((BA105+BA106)/2)</f>
        <v>0</v>
      </c>
      <c r="BC105" s="159">
        <f t="shared" ref="BC105:BC112" si="160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2" si="161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2" si="162">COUNTIF(F105:AJ105,"A")</f>
        <v>0</v>
      </c>
      <c r="BJ105" s="159">
        <f>SUM((BI105+BI106)/2)</f>
        <v>0</v>
      </c>
      <c r="BK105" s="159">
        <f t="shared" ref="BK105:BK112" si="163">COUNTIF(F105:AJ105,"Ma")</f>
        <v>0</v>
      </c>
      <c r="BL105" s="162">
        <f>SUM(BK105+BK106)/2</f>
        <v>0</v>
      </c>
      <c r="BM105" s="158">
        <f t="shared" ref="BM105:BM112" si="164">COUNTIF(F105:AJ105,"MJ")</f>
        <v>0</v>
      </c>
      <c r="BN105" s="158">
        <f>SUM(BM105+BM106)/2</f>
        <v>0</v>
      </c>
      <c r="BO105" s="158">
        <f t="shared" ref="BO105:BO112" si="165">COUNTIF(F105:AJ105,"Jsc")</f>
        <v>0</v>
      </c>
      <c r="BP105" s="158">
        <f>SUM(BO105+BO106)/2</f>
        <v>0</v>
      </c>
      <c r="BQ105" s="158">
        <f t="shared" ref="BQ105:BQ112" si="166">COUNTIF(F105:AJ105,"C")</f>
        <v>4</v>
      </c>
      <c r="BR105" s="158">
        <f>SUM((BQ105+BQ106)/2)</f>
        <v>4</v>
      </c>
      <c r="BS105" s="158">
        <f t="shared" ref="BS105:BS112" si="167">COUNTIF(F105:AJ105,"CC")</f>
        <v>0</v>
      </c>
      <c r="BT105" s="158">
        <f>SUM((BS105+BS106)/2)</f>
        <v>0</v>
      </c>
      <c r="BU105" s="158">
        <f t="shared" ref="BU105:BU112" si="168">COUNTIF(F105:AJ105,"DS")</f>
        <v>0</v>
      </c>
      <c r="BV105" s="158">
        <f>SUM((BU105+BU106)/2)</f>
        <v>0</v>
      </c>
      <c r="BW105" s="159">
        <f t="shared" ref="BW105:BW112" si="169">COUNTIF(F105:AJ105,"MT")</f>
        <v>0</v>
      </c>
      <c r="BX105" s="159">
        <f>SUM((BW105+BW106)/2)</f>
        <v>0</v>
      </c>
      <c r="BY105" s="159">
        <f t="shared" ref="BY105:BY112" si="170">COUNTIF(F105:AJ105,"4/5")</f>
        <v>0</v>
      </c>
      <c r="BZ105" s="160">
        <f>SUM((BY105+BY106)/2)</f>
        <v>0</v>
      </c>
      <c r="CA105" s="163">
        <f>SUM(AZ105)</f>
        <v>432</v>
      </c>
      <c r="CB105" s="35">
        <f>SUM(AM105+AO105+AQ105+AS105+AU105+AW105+BB105+BD105+BG105+AY105)</f>
        <v>18</v>
      </c>
    </row>
    <row r="106" spans="1:80" ht="18.75" customHeight="1" thickBot="1" x14ac:dyDescent="0.3">
      <c r="A106" s="137" t="s">
        <v>425</v>
      </c>
      <c r="B106" s="179" t="s">
        <v>183</v>
      </c>
      <c r="C106" s="164" t="s">
        <v>6</v>
      </c>
      <c r="D106" s="194"/>
      <c r="E106" s="166" t="s">
        <v>4</v>
      </c>
      <c r="F106" s="303"/>
      <c r="G106" s="37" t="s">
        <v>11</v>
      </c>
      <c r="H106" s="395" t="s">
        <v>39</v>
      </c>
      <c r="I106" s="56" t="s">
        <v>11</v>
      </c>
      <c r="J106" s="395" t="s">
        <v>39</v>
      </c>
      <c r="K106" s="306"/>
      <c r="L106" s="306"/>
      <c r="M106" s="37" t="s">
        <v>11</v>
      </c>
      <c r="N106" s="37" t="s">
        <v>11</v>
      </c>
      <c r="O106" s="37" t="s">
        <v>11</v>
      </c>
      <c r="P106" s="37" t="s">
        <v>11</v>
      </c>
      <c r="Q106" s="37" t="s">
        <v>11</v>
      </c>
      <c r="R106" s="306"/>
      <c r="S106" s="306"/>
      <c r="T106" s="37" t="s">
        <v>11</v>
      </c>
      <c r="U106" s="37" t="s">
        <v>11</v>
      </c>
      <c r="V106" s="354" t="s">
        <v>7</v>
      </c>
      <c r="W106" s="354" t="s">
        <v>7</v>
      </c>
      <c r="X106" s="354" t="s">
        <v>7</v>
      </c>
      <c r="Y106" s="306"/>
      <c r="Z106" s="306"/>
      <c r="AA106" s="37" t="s">
        <v>11</v>
      </c>
      <c r="AB106" s="37" t="s">
        <v>11</v>
      </c>
      <c r="AC106" s="356" t="s">
        <v>13</v>
      </c>
      <c r="AD106" s="37" t="s">
        <v>11</v>
      </c>
      <c r="AE106" s="354" t="s">
        <v>7</v>
      </c>
      <c r="AF106" s="306"/>
      <c r="AG106" s="306"/>
      <c r="AH106" s="37" t="s">
        <v>11</v>
      </c>
      <c r="AI106" s="440" t="s">
        <v>39</v>
      </c>
      <c r="AJ106" s="37" t="s">
        <v>11</v>
      </c>
      <c r="AK106" s="391"/>
      <c r="AL106" s="167">
        <f t="shared" si="152"/>
        <v>14</v>
      </c>
      <c r="AM106" s="168"/>
      <c r="AN106" s="168">
        <f t="shared" si="153"/>
        <v>1</v>
      </c>
      <c r="AO106" s="169"/>
      <c r="AP106" s="170">
        <f t="shared" si="154"/>
        <v>0</v>
      </c>
      <c r="AQ106" s="171"/>
      <c r="AR106" s="168">
        <f t="shared" si="155"/>
        <v>3</v>
      </c>
      <c r="AS106" s="168"/>
      <c r="AT106" s="168">
        <f t="shared" si="156"/>
        <v>0</v>
      </c>
      <c r="AU106" s="168"/>
      <c r="AV106" s="168">
        <f t="shared" si="157"/>
        <v>0</v>
      </c>
      <c r="AW106" s="169"/>
      <c r="AX106" s="170">
        <f t="shared" si="158"/>
        <v>0</v>
      </c>
      <c r="AY106" s="171"/>
      <c r="AZ106" s="172"/>
      <c r="BA106" s="170">
        <f t="shared" si="159"/>
        <v>0</v>
      </c>
      <c r="BB106" s="171"/>
      <c r="BC106" s="170">
        <f t="shared" si="160"/>
        <v>0</v>
      </c>
      <c r="BD106" s="171"/>
      <c r="BE106" s="171"/>
      <c r="BF106" s="170">
        <f t="shared" si="161"/>
        <v>0</v>
      </c>
      <c r="BG106" s="171"/>
      <c r="BH106" s="171"/>
      <c r="BI106" s="170">
        <f t="shared" si="162"/>
        <v>0</v>
      </c>
      <c r="BJ106" s="171"/>
      <c r="BK106" s="170">
        <f t="shared" si="163"/>
        <v>0</v>
      </c>
      <c r="BL106" s="173"/>
      <c r="BM106" s="168">
        <f t="shared" si="164"/>
        <v>0</v>
      </c>
      <c r="BN106" s="174"/>
      <c r="BO106" s="168">
        <f t="shared" si="165"/>
        <v>0</v>
      </c>
      <c r="BP106" s="169"/>
      <c r="BQ106" s="168">
        <f t="shared" si="166"/>
        <v>4</v>
      </c>
      <c r="BR106" s="168"/>
      <c r="BS106" s="168">
        <f t="shared" si="167"/>
        <v>0</v>
      </c>
      <c r="BT106" s="169"/>
      <c r="BU106" s="168">
        <f t="shared" si="168"/>
        <v>0</v>
      </c>
      <c r="BV106" s="169"/>
      <c r="BW106" s="170">
        <f t="shared" si="169"/>
        <v>0</v>
      </c>
      <c r="BX106" s="171"/>
      <c r="BY106" s="170">
        <f t="shared" si="170"/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806">
        <v>9721</v>
      </c>
      <c r="D107" s="178" t="s">
        <v>202</v>
      </c>
      <c r="E107" s="236" t="s">
        <v>70</v>
      </c>
      <c r="F107" s="318"/>
      <c r="G107" s="58" t="s">
        <v>11</v>
      </c>
      <c r="H107" s="58" t="s">
        <v>11</v>
      </c>
      <c r="I107" s="58" t="s">
        <v>11</v>
      </c>
      <c r="J107" s="353" t="s">
        <v>7</v>
      </c>
      <c r="K107" s="334"/>
      <c r="L107" s="334"/>
      <c r="M107" s="58" t="s">
        <v>11</v>
      </c>
      <c r="N107" s="353" t="s">
        <v>7</v>
      </c>
      <c r="O107" s="58" t="s">
        <v>11</v>
      </c>
      <c r="P107" s="353" t="s">
        <v>7</v>
      </c>
      <c r="Q107" s="438" t="s">
        <v>39</v>
      </c>
      <c r="R107" s="334"/>
      <c r="S107" s="334"/>
      <c r="T107" s="464" t="s">
        <v>14</v>
      </c>
      <c r="U107" s="464" t="s">
        <v>14</v>
      </c>
      <c r="V107" s="464" t="s">
        <v>14</v>
      </c>
      <c r="W107" s="464" t="s">
        <v>14</v>
      </c>
      <c r="X107" s="464" t="s">
        <v>14</v>
      </c>
      <c r="Y107" s="334"/>
      <c r="Z107" s="334"/>
      <c r="AA107" s="58" t="s">
        <v>11</v>
      </c>
      <c r="AB107" s="375" t="s">
        <v>7</v>
      </c>
      <c r="AC107" s="58" t="s">
        <v>57</v>
      </c>
      <c r="AD107" s="375" t="s">
        <v>7</v>
      </c>
      <c r="AE107" s="353" t="s">
        <v>7</v>
      </c>
      <c r="AF107" s="334"/>
      <c r="AG107" s="334"/>
      <c r="AH107" s="58" t="s">
        <v>11</v>
      </c>
      <c r="AI107" s="375" t="s">
        <v>7</v>
      </c>
      <c r="AJ107" s="486" t="s">
        <v>7</v>
      </c>
      <c r="AK107" s="390">
        <f>IF(CA107=0,"",TIME(0,CA107,0))</f>
        <v>0.15</v>
      </c>
      <c r="AL107" s="157">
        <f t="shared" si="152"/>
        <v>7</v>
      </c>
      <c r="AM107" s="158">
        <f>SUM(AL107:AL108)/2</f>
        <v>7</v>
      </c>
      <c r="AN107" s="158">
        <f t="shared" si="153"/>
        <v>0</v>
      </c>
      <c r="AO107" s="158">
        <f>SUM((AN107+AN108)/2)</f>
        <v>0</v>
      </c>
      <c r="AP107" s="159">
        <f t="shared" si="154"/>
        <v>0</v>
      </c>
      <c r="AQ107" s="159">
        <f>SUM((AP107+AP108)/2)</f>
        <v>0</v>
      </c>
      <c r="AR107" s="158">
        <f t="shared" si="155"/>
        <v>1</v>
      </c>
      <c r="AS107" s="159">
        <f>SUM((AR107+AR108)/2)</f>
        <v>0.5</v>
      </c>
      <c r="AT107" s="159">
        <f t="shared" si="156"/>
        <v>1</v>
      </c>
      <c r="AU107" s="160">
        <f>SUM((AT107+AT108)/2)</f>
        <v>1.5</v>
      </c>
      <c r="AV107" s="158">
        <f t="shared" si="157"/>
        <v>0</v>
      </c>
      <c r="AW107" s="158">
        <f>SUM((AV107+AV108)/2)</f>
        <v>0</v>
      </c>
      <c r="AX107" s="159">
        <f t="shared" si="158"/>
        <v>0</v>
      </c>
      <c r="AY107" s="159">
        <f>SUM((AX107+AX108)/2)</f>
        <v>0</v>
      </c>
      <c r="AZ107" s="161">
        <f>SUM(AM107+AO107+AQ107+AS107+AW107+AY107+AU107)*24</f>
        <v>216</v>
      </c>
      <c r="BA107" s="159">
        <f t="shared" si="159"/>
        <v>0</v>
      </c>
      <c r="BB107" s="159">
        <f>SUM((BA107+BA108)/2)</f>
        <v>0</v>
      </c>
      <c r="BC107" s="159">
        <f t="shared" si="160"/>
        <v>0</v>
      </c>
      <c r="BD107" s="159">
        <f>SUM((BC107+BC108)/2)</f>
        <v>0</v>
      </c>
      <c r="BE107" s="159">
        <f>SUM((BD107+BD108)/2)</f>
        <v>0</v>
      </c>
      <c r="BF107" s="159">
        <f t="shared" si="161"/>
        <v>0</v>
      </c>
      <c r="BG107" s="159">
        <f>SUM((BF107+BF108)/2)</f>
        <v>0</v>
      </c>
      <c r="BH107" s="159">
        <f>SUM((BG107+BG108)/2)</f>
        <v>0</v>
      </c>
      <c r="BI107" s="159">
        <f t="shared" si="162"/>
        <v>0</v>
      </c>
      <c r="BJ107" s="159">
        <f>SUM((BI107+BI108)/2)</f>
        <v>0</v>
      </c>
      <c r="BK107" s="159">
        <f t="shared" si="163"/>
        <v>5</v>
      </c>
      <c r="BL107" s="162">
        <f>SUM(BK107+BK108)/2</f>
        <v>5</v>
      </c>
      <c r="BM107" s="158">
        <f t="shared" si="164"/>
        <v>0</v>
      </c>
      <c r="BN107" s="158">
        <f>SUM(BM107+BM108)/2</f>
        <v>0</v>
      </c>
      <c r="BO107" s="158">
        <f t="shared" si="165"/>
        <v>0</v>
      </c>
      <c r="BP107" s="158">
        <f>SUM(BO107+BO108)/2</f>
        <v>0</v>
      </c>
      <c r="BQ107" s="158">
        <f t="shared" si="166"/>
        <v>8</v>
      </c>
      <c r="BR107" s="158">
        <f>SUM((BQ107+BQ108)/2)</f>
        <v>8</v>
      </c>
      <c r="BS107" s="158">
        <f t="shared" si="167"/>
        <v>0</v>
      </c>
      <c r="BT107" s="158">
        <f>SUM((BS107+BS108)/2)</f>
        <v>0</v>
      </c>
      <c r="BU107" s="158">
        <f t="shared" si="168"/>
        <v>0</v>
      </c>
      <c r="BV107" s="158">
        <f>SUM((BU107+BU108)/2)</f>
        <v>0</v>
      </c>
      <c r="BW107" s="159">
        <f t="shared" si="169"/>
        <v>0</v>
      </c>
      <c r="BX107" s="159">
        <f>SUM((BW107+BW108)/2)</f>
        <v>0</v>
      </c>
      <c r="BY107" s="159">
        <f t="shared" si="170"/>
        <v>0</v>
      </c>
      <c r="BZ107" s="160">
        <f>SUM((BY107+BY108)/2)</f>
        <v>0</v>
      </c>
      <c r="CA107" s="163">
        <f>SUM(AZ107)</f>
        <v>216</v>
      </c>
      <c r="CB107" s="35">
        <f>SUM(AM107+AO107+AQ107+AS107+AU107+AW107+BB107+BD107+BG107+AY107)</f>
        <v>9</v>
      </c>
    </row>
    <row r="108" spans="1:80" ht="18.75" customHeight="1" thickBot="1" x14ac:dyDescent="0.3">
      <c r="A108" s="137" t="s">
        <v>425</v>
      </c>
      <c r="B108" s="179" t="s">
        <v>183</v>
      </c>
      <c r="C108" s="164" t="s">
        <v>6</v>
      </c>
      <c r="D108" s="194"/>
      <c r="E108" s="238" t="s">
        <v>4</v>
      </c>
      <c r="F108" s="303"/>
      <c r="G108" s="37" t="s">
        <v>11</v>
      </c>
      <c r="H108" s="37" t="s">
        <v>11</v>
      </c>
      <c r="I108" s="37" t="s">
        <v>11</v>
      </c>
      <c r="J108" s="354" t="s">
        <v>7</v>
      </c>
      <c r="K108" s="306"/>
      <c r="L108" s="306"/>
      <c r="M108" s="37" t="s">
        <v>11</v>
      </c>
      <c r="N108" s="354" t="s">
        <v>7</v>
      </c>
      <c r="O108" s="37" t="s">
        <v>11</v>
      </c>
      <c r="P108" s="354" t="s">
        <v>7</v>
      </c>
      <c r="Q108" s="37" t="s">
        <v>11</v>
      </c>
      <c r="R108" s="306"/>
      <c r="S108" s="306"/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06"/>
      <c r="Z108" s="306"/>
      <c r="AA108" s="37" t="s">
        <v>57</v>
      </c>
      <c r="AB108" s="354" t="s">
        <v>7</v>
      </c>
      <c r="AC108" s="37" t="s">
        <v>11</v>
      </c>
      <c r="AD108" s="354" t="s">
        <v>7</v>
      </c>
      <c r="AE108" s="354" t="s">
        <v>7</v>
      </c>
      <c r="AF108" s="306"/>
      <c r="AG108" s="306"/>
      <c r="AH108" s="37" t="s">
        <v>57</v>
      </c>
      <c r="AI108" s="354" t="s">
        <v>7</v>
      </c>
      <c r="AJ108" s="487" t="s">
        <v>7</v>
      </c>
      <c r="AK108" s="391"/>
      <c r="AL108" s="167">
        <f t="shared" si="152"/>
        <v>7</v>
      </c>
      <c r="AM108" s="168"/>
      <c r="AN108" s="168">
        <f t="shared" si="153"/>
        <v>0</v>
      </c>
      <c r="AO108" s="169"/>
      <c r="AP108" s="170">
        <f t="shared" si="154"/>
        <v>0</v>
      </c>
      <c r="AQ108" s="171"/>
      <c r="AR108" s="168">
        <f t="shared" si="155"/>
        <v>0</v>
      </c>
      <c r="AS108" s="168"/>
      <c r="AT108" s="168">
        <f t="shared" si="156"/>
        <v>2</v>
      </c>
      <c r="AU108" s="168"/>
      <c r="AV108" s="168">
        <f t="shared" si="157"/>
        <v>0</v>
      </c>
      <c r="AW108" s="169"/>
      <c r="AX108" s="170">
        <f t="shared" si="158"/>
        <v>0</v>
      </c>
      <c r="AY108" s="171"/>
      <c r="AZ108" s="172"/>
      <c r="BA108" s="170">
        <f t="shared" si="159"/>
        <v>0</v>
      </c>
      <c r="BB108" s="171"/>
      <c r="BC108" s="170">
        <f t="shared" si="160"/>
        <v>0</v>
      </c>
      <c r="BD108" s="171"/>
      <c r="BE108" s="171"/>
      <c r="BF108" s="170">
        <f t="shared" si="161"/>
        <v>0</v>
      </c>
      <c r="BG108" s="171"/>
      <c r="BH108" s="171"/>
      <c r="BI108" s="170">
        <f t="shared" si="162"/>
        <v>0</v>
      </c>
      <c r="BJ108" s="171"/>
      <c r="BK108" s="170">
        <f t="shared" si="163"/>
        <v>5</v>
      </c>
      <c r="BL108" s="173"/>
      <c r="BM108" s="168">
        <f t="shared" si="164"/>
        <v>0</v>
      </c>
      <c r="BN108" s="174"/>
      <c r="BO108" s="168">
        <f t="shared" si="165"/>
        <v>0</v>
      </c>
      <c r="BP108" s="169"/>
      <c r="BQ108" s="168">
        <f t="shared" si="166"/>
        <v>8</v>
      </c>
      <c r="BR108" s="168"/>
      <c r="BS108" s="168">
        <f t="shared" si="167"/>
        <v>0</v>
      </c>
      <c r="BT108" s="169"/>
      <c r="BU108" s="168">
        <f t="shared" si="168"/>
        <v>0</v>
      </c>
      <c r="BV108" s="169"/>
      <c r="BW108" s="170">
        <f t="shared" si="169"/>
        <v>0</v>
      </c>
      <c r="BX108" s="171"/>
      <c r="BY108" s="170">
        <f t="shared" si="170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6">
        <v>5294</v>
      </c>
      <c r="D109" s="178" t="s">
        <v>211</v>
      </c>
      <c r="E109" s="156" t="s">
        <v>70</v>
      </c>
      <c r="F109" s="304"/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465" t="s">
        <v>33</v>
      </c>
      <c r="V109" s="704" t="s">
        <v>23</v>
      </c>
      <c r="W109" s="52" t="s">
        <v>11</v>
      </c>
      <c r="X109" s="464" t="s">
        <v>14</v>
      </c>
      <c r="Y109" s="464" t="s">
        <v>14</v>
      </c>
      <c r="Z109" s="464" t="s">
        <v>14</v>
      </c>
      <c r="AA109" s="400" t="s">
        <v>14</v>
      </c>
      <c r="AB109" s="400" t="s">
        <v>14</v>
      </c>
      <c r="AC109" s="400" t="s">
        <v>14</v>
      </c>
      <c r="AD109" s="52" t="s">
        <v>11</v>
      </c>
      <c r="AE109" s="52" t="s">
        <v>11</v>
      </c>
      <c r="AF109" s="307"/>
      <c r="AG109" s="307"/>
      <c r="AH109" s="52" t="s">
        <v>11</v>
      </c>
      <c r="AI109" s="400" t="s">
        <v>14</v>
      </c>
      <c r="AJ109" s="400" t="s">
        <v>14</v>
      </c>
      <c r="AK109" s="390">
        <f>IF(CA109=0,"",TIME(0,CA109,0))</f>
        <v>8.3333333333333329E-2</v>
      </c>
      <c r="AL109" s="157">
        <f t="shared" si="152"/>
        <v>4</v>
      </c>
      <c r="AM109" s="158">
        <f>SUM(AL109:AL110)/2</f>
        <v>4</v>
      </c>
      <c r="AN109" s="158">
        <f t="shared" si="153"/>
        <v>0</v>
      </c>
      <c r="AO109" s="158">
        <f>SUM((AN109+AN110)/2)</f>
        <v>0</v>
      </c>
      <c r="AP109" s="159">
        <f t="shared" si="154"/>
        <v>1</v>
      </c>
      <c r="AQ109" s="159">
        <f>SUM((AP109+AP110)/2)</f>
        <v>0.5</v>
      </c>
      <c r="AR109" s="158">
        <f t="shared" si="155"/>
        <v>0</v>
      </c>
      <c r="AS109" s="159">
        <f>SUM((AR109+AR110)/2)</f>
        <v>0.5</v>
      </c>
      <c r="AT109" s="159">
        <f t="shared" si="156"/>
        <v>0</v>
      </c>
      <c r="AU109" s="160">
        <f>SUM((AT109+AT110)/2)</f>
        <v>0</v>
      </c>
      <c r="AV109" s="158">
        <f t="shared" si="157"/>
        <v>0</v>
      </c>
      <c r="AW109" s="158">
        <f>SUM((AV109+AV110)/2)</f>
        <v>0</v>
      </c>
      <c r="AX109" s="159">
        <f t="shared" si="158"/>
        <v>0</v>
      </c>
      <c r="AY109" s="159">
        <f>SUM((AX109+AX110)/2)</f>
        <v>0</v>
      </c>
      <c r="AZ109" s="161">
        <f>SUM(AM109+AO109+AQ109+AS109+AW109+AY109+AU109)*24</f>
        <v>120</v>
      </c>
      <c r="BA109" s="159">
        <f t="shared" si="159"/>
        <v>0</v>
      </c>
      <c r="BB109" s="159">
        <f>SUM((BA109+BA110)/2)</f>
        <v>0</v>
      </c>
      <c r="BC109" s="159">
        <f t="shared" si="160"/>
        <v>0</v>
      </c>
      <c r="BD109" s="159">
        <f>SUM((BC109+BC110)/2)</f>
        <v>0</v>
      </c>
      <c r="BE109" s="159">
        <f>SUM((BD109+BD110)/2)</f>
        <v>0</v>
      </c>
      <c r="BF109" s="159">
        <f t="shared" si="161"/>
        <v>0</v>
      </c>
      <c r="BG109" s="159">
        <f>SUM((BF109+BF110)/2)</f>
        <v>0</v>
      </c>
      <c r="BH109" s="159">
        <f>SUM((BG109+BG110)/2)</f>
        <v>0</v>
      </c>
      <c r="BI109" s="159">
        <f t="shared" si="162"/>
        <v>0</v>
      </c>
      <c r="BJ109" s="159">
        <f>SUM((BI109+BI110)/2)</f>
        <v>0</v>
      </c>
      <c r="BK109" s="159">
        <f t="shared" si="163"/>
        <v>8</v>
      </c>
      <c r="BL109" s="162">
        <f>SUM(BK109+BK110)/2</f>
        <v>8</v>
      </c>
      <c r="BM109" s="158">
        <f t="shared" si="164"/>
        <v>0</v>
      </c>
      <c r="BN109" s="158">
        <f>SUM(BM109+BM110)/2</f>
        <v>0</v>
      </c>
      <c r="BO109" s="158">
        <f t="shared" si="165"/>
        <v>1</v>
      </c>
      <c r="BP109" s="158">
        <f>SUM(BO109+BO110)/2</f>
        <v>1</v>
      </c>
      <c r="BQ109" s="158">
        <f t="shared" si="166"/>
        <v>14</v>
      </c>
      <c r="BR109" s="158">
        <f>SUM((BQ109+BQ110)/2)</f>
        <v>14</v>
      </c>
      <c r="BS109" s="158">
        <f t="shared" si="167"/>
        <v>0</v>
      </c>
      <c r="BT109" s="158">
        <f>SUM((BS109+BS110)/2)</f>
        <v>0</v>
      </c>
      <c r="BU109" s="158">
        <f t="shared" si="168"/>
        <v>0</v>
      </c>
      <c r="BV109" s="158">
        <f>SUM((BU109+BU110)/2)</f>
        <v>0</v>
      </c>
      <c r="BW109" s="159">
        <f t="shared" si="169"/>
        <v>0</v>
      </c>
      <c r="BX109" s="159">
        <f>SUM((BW109+BW110)/2)</f>
        <v>0</v>
      </c>
      <c r="BY109" s="159">
        <f t="shared" si="170"/>
        <v>0</v>
      </c>
      <c r="BZ109" s="160">
        <f>SUM((BY109+BY110)/2)</f>
        <v>0</v>
      </c>
      <c r="CA109" s="163">
        <f>SUM(AZ109)</f>
        <v>120</v>
      </c>
      <c r="CB109" s="35">
        <f>SUM(AM109+AO109+AQ109+AS109+AU109+AW109+BB109+BD109+BG109+AY109)</f>
        <v>5</v>
      </c>
    </row>
    <row r="110" spans="1:80" ht="18.75" customHeight="1" thickBot="1" x14ac:dyDescent="0.3">
      <c r="A110" s="137" t="s">
        <v>425</v>
      </c>
      <c r="B110" s="179" t="s">
        <v>183</v>
      </c>
      <c r="C110" s="164" t="s">
        <v>9</v>
      </c>
      <c r="D110" s="194"/>
      <c r="E110" s="166" t="s">
        <v>4</v>
      </c>
      <c r="F110" s="304"/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52" t="s">
        <v>11</v>
      </c>
      <c r="V110" s="630" t="s">
        <v>23</v>
      </c>
      <c r="W110" s="52" t="s">
        <v>11</v>
      </c>
      <c r="X110" s="367" t="s">
        <v>14</v>
      </c>
      <c r="Y110" s="367" t="s">
        <v>14</v>
      </c>
      <c r="Z110" s="367" t="s">
        <v>14</v>
      </c>
      <c r="AA110" s="400" t="s">
        <v>14</v>
      </c>
      <c r="AB110" s="400" t="s">
        <v>14</v>
      </c>
      <c r="AC110" s="400" t="s">
        <v>14</v>
      </c>
      <c r="AD110" s="52" t="s">
        <v>11</v>
      </c>
      <c r="AE110" s="443" t="s">
        <v>39</v>
      </c>
      <c r="AF110" s="307"/>
      <c r="AG110" s="307"/>
      <c r="AH110" s="52" t="s">
        <v>11</v>
      </c>
      <c r="AI110" s="400" t="s">
        <v>14</v>
      </c>
      <c r="AJ110" s="400" t="s">
        <v>14</v>
      </c>
      <c r="AK110" s="391"/>
      <c r="AL110" s="167">
        <f t="shared" si="152"/>
        <v>4</v>
      </c>
      <c r="AM110" s="168"/>
      <c r="AN110" s="168">
        <f t="shared" si="153"/>
        <v>0</v>
      </c>
      <c r="AO110" s="169"/>
      <c r="AP110" s="170">
        <f t="shared" si="154"/>
        <v>0</v>
      </c>
      <c r="AQ110" s="171"/>
      <c r="AR110" s="168">
        <f t="shared" si="155"/>
        <v>1</v>
      </c>
      <c r="AS110" s="168"/>
      <c r="AT110" s="168">
        <f t="shared" si="156"/>
        <v>0</v>
      </c>
      <c r="AU110" s="168"/>
      <c r="AV110" s="168">
        <f t="shared" si="157"/>
        <v>0</v>
      </c>
      <c r="AW110" s="169"/>
      <c r="AX110" s="170">
        <f t="shared" si="158"/>
        <v>0</v>
      </c>
      <c r="AY110" s="171"/>
      <c r="AZ110" s="172"/>
      <c r="BA110" s="170">
        <f t="shared" si="159"/>
        <v>0</v>
      </c>
      <c r="BB110" s="171"/>
      <c r="BC110" s="170">
        <f t="shared" si="160"/>
        <v>0</v>
      </c>
      <c r="BD110" s="171"/>
      <c r="BE110" s="171"/>
      <c r="BF110" s="170">
        <f t="shared" si="161"/>
        <v>0</v>
      </c>
      <c r="BG110" s="171"/>
      <c r="BH110" s="171"/>
      <c r="BI110" s="170">
        <f t="shared" si="162"/>
        <v>0</v>
      </c>
      <c r="BJ110" s="171"/>
      <c r="BK110" s="170">
        <f t="shared" si="163"/>
        <v>8</v>
      </c>
      <c r="BL110" s="173"/>
      <c r="BM110" s="168">
        <f t="shared" si="164"/>
        <v>0</v>
      </c>
      <c r="BN110" s="174"/>
      <c r="BO110" s="168">
        <f t="shared" si="165"/>
        <v>1</v>
      </c>
      <c r="BP110" s="169"/>
      <c r="BQ110" s="168">
        <f t="shared" si="166"/>
        <v>14</v>
      </c>
      <c r="BR110" s="168"/>
      <c r="BS110" s="168">
        <f t="shared" si="167"/>
        <v>0</v>
      </c>
      <c r="BT110" s="169"/>
      <c r="BU110" s="168">
        <f t="shared" si="168"/>
        <v>0</v>
      </c>
      <c r="BV110" s="169"/>
      <c r="BW110" s="170">
        <f t="shared" si="169"/>
        <v>0</v>
      </c>
      <c r="BX110" s="171"/>
      <c r="BY110" s="170">
        <f t="shared" si="170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6">
        <v>8914</v>
      </c>
      <c r="D111" s="178" t="s">
        <v>219</v>
      </c>
      <c r="E111" s="156" t="s">
        <v>70</v>
      </c>
      <c r="F111" s="302"/>
      <c r="G111" s="31" t="s">
        <v>11</v>
      </c>
      <c r="H111" s="31" t="s">
        <v>11</v>
      </c>
      <c r="I111" s="55" t="s">
        <v>11</v>
      </c>
      <c r="J111" s="408" t="s">
        <v>29</v>
      </c>
      <c r="K111" s="305"/>
      <c r="L111" s="305"/>
      <c r="M111" s="55" t="s">
        <v>11</v>
      </c>
      <c r="N111" s="31" t="s">
        <v>11</v>
      </c>
      <c r="O111" s="31" t="s">
        <v>11</v>
      </c>
      <c r="P111" s="55" t="s">
        <v>11</v>
      </c>
      <c r="Q111" s="31" t="s">
        <v>11</v>
      </c>
      <c r="R111" s="305"/>
      <c r="S111" s="305"/>
      <c r="T111" s="55" t="s">
        <v>11</v>
      </c>
      <c r="U111" s="31" t="s">
        <v>11</v>
      </c>
      <c r="V111" s="31" t="s">
        <v>11</v>
      </c>
      <c r="W111" s="31" t="s">
        <v>11</v>
      </c>
      <c r="X111" s="408" t="s">
        <v>29</v>
      </c>
      <c r="Y111" s="305"/>
      <c r="Z111" s="305"/>
      <c r="AA111" s="31" t="s">
        <v>11</v>
      </c>
      <c r="AB111" s="31" t="s">
        <v>11</v>
      </c>
      <c r="AC111" s="408" t="s">
        <v>29</v>
      </c>
      <c r="AD111" s="31" t="s">
        <v>11</v>
      </c>
      <c r="AE111" s="408" t="s">
        <v>29</v>
      </c>
      <c r="AF111" s="305"/>
      <c r="AG111" s="305"/>
      <c r="AH111" s="31" t="s">
        <v>11</v>
      </c>
      <c r="AI111" s="31" t="s">
        <v>11</v>
      </c>
      <c r="AJ111" s="31" t="s">
        <v>11</v>
      </c>
      <c r="AK111" s="390">
        <f>IF(CA111=0,"",TIME(0,CA111,0))</f>
        <v>0.3666666666666667</v>
      </c>
      <c r="AL111" s="157">
        <f t="shared" si="152"/>
        <v>18</v>
      </c>
      <c r="AM111" s="158">
        <f>SUM(AL111:AL112)/2</f>
        <v>17.5</v>
      </c>
      <c r="AN111" s="158">
        <f t="shared" si="153"/>
        <v>0</v>
      </c>
      <c r="AO111" s="158">
        <f>SUM((AN111+AN112)/2)</f>
        <v>0</v>
      </c>
      <c r="AP111" s="159">
        <f t="shared" si="154"/>
        <v>0</v>
      </c>
      <c r="AQ111" s="159">
        <f>SUM((AP111+AP112)/2)</f>
        <v>0</v>
      </c>
      <c r="AR111" s="158">
        <f t="shared" si="155"/>
        <v>0</v>
      </c>
      <c r="AS111" s="159">
        <f>SUM((AR111+AR112)/2)</f>
        <v>0.5</v>
      </c>
      <c r="AT111" s="159">
        <f t="shared" si="156"/>
        <v>0</v>
      </c>
      <c r="AU111" s="160">
        <f>SUM((AT111+AT112)/2)</f>
        <v>0</v>
      </c>
      <c r="AV111" s="158">
        <f t="shared" si="157"/>
        <v>4</v>
      </c>
      <c r="AW111" s="158">
        <f>SUM((AV111+AV112)/2)</f>
        <v>4</v>
      </c>
      <c r="AX111" s="159">
        <f t="shared" si="158"/>
        <v>0</v>
      </c>
      <c r="AY111" s="159">
        <f>SUM((AX111+AX112)/2)</f>
        <v>0</v>
      </c>
      <c r="AZ111" s="161">
        <f>SUM(AM111+AO111+AQ111+AS111+AW111+AY111+AU111)*24</f>
        <v>528</v>
      </c>
      <c r="BA111" s="159">
        <f t="shared" si="159"/>
        <v>0</v>
      </c>
      <c r="BB111" s="159">
        <f>SUM((BA111+BA112)/2)</f>
        <v>0</v>
      </c>
      <c r="BC111" s="159">
        <f t="shared" si="160"/>
        <v>0</v>
      </c>
      <c r="BD111" s="159">
        <f>SUM((BC111+BC112)/2)</f>
        <v>0</v>
      </c>
      <c r="BE111" s="159">
        <f>SUM((BD111+BD112)/2)</f>
        <v>0</v>
      </c>
      <c r="BF111" s="159">
        <f t="shared" si="161"/>
        <v>0</v>
      </c>
      <c r="BG111" s="159">
        <f>SUM((BF111+BF112)/2)</f>
        <v>0</v>
      </c>
      <c r="BH111" s="159">
        <f>SUM((BG111+BG112)/2)</f>
        <v>0</v>
      </c>
      <c r="BI111" s="159">
        <f t="shared" si="162"/>
        <v>0</v>
      </c>
      <c r="BJ111" s="159">
        <f>SUM((BI111+BI112)/2)</f>
        <v>0</v>
      </c>
      <c r="BK111" s="159">
        <f t="shared" si="163"/>
        <v>0</v>
      </c>
      <c r="BL111" s="162">
        <f>SUM(BK111+BK112)/2</f>
        <v>0</v>
      </c>
      <c r="BM111" s="158">
        <f t="shared" si="164"/>
        <v>0</v>
      </c>
      <c r="BN111" s="158">
        <f>SUM(BM111+BM112)/2</f>
        <v>0</v>
      </c>
      <c r="BO111" s="158">
        <f t="shared" si="165"/>
        <v>0</v>
      </c>
      <c r="BP111" s="158">
        <f>SUM(BO111+BO112)/2</f>
        <v>0</v>
      </c>
      <c r="BQ111" s="158">
        <f t="shared" si="166"/>
        <v>0</v>
      </c>
      <c r="BR111" s="158">
        <f>SUM((BQ111+BQ112)/2)</f>
        <v>0</v>
      </c>
      <c r="BS111" s="158">
        <f t="shared" si="167"/>
        <v>0</v>
      </c>
      <c r="BT111" s="158">
        <f>SUM((BS111+BS112)/2)</f>
        <v>0</v>
      </c>
      <c r="BU111" s="158">
        <f t="shared" si="168"/>
        <v>0</v>
      </c>
      <c r="BV111" s="158">
        <f>SUM((BU111+BU112)/2)</f>
        <v>0</v>
      </c>
      <c r="BW111" s="159">
        <f t="shared" si="169"/>
        <v>0</v>
      </c>
      <c r="BX111" s="159">
        <f>SUM((BW111+BW112)/2)</f>
        <v>0</v>
      </c>
      <c r="BY111" s="159">
        <f t="shared" si="170"/>
        <v>0</v>
      </c>
      <c r="BZ111" s="160">
        <f>SUM((BY111+BY112)/2)</f>
        <v>0</v>
      </c>
      <c r="CA111" s="163">
        <f>SUM(AZ111)</f>
        <v>528</v>
      </c>
      <c r="CB111" s="35">
        <f>SUM(AM111+AO111+AQ111+AS111+AU111+AW111+BB111+BD111+BG111+AY111)</f>
        <v>22</v>
      </c>
    </row>
    <row r="112" spans="1:80" ht="18.75" customHeight="1" thickBot="1" x14ac:dyDescent="0.3">
      <c r="A112" s="137" t="s">
        <v>425</v>
      </c>
      <c r="B112" s="179" t="s">
        <v>183</v>
      </c>
      <c r="C112" s="192" t="s">
        <v>6</v>
      </c>
      <c r="D112" s="194"/>
      <c r="E112" s="166" t="s">
        <v>4</v>
      </c>
      <c r="F112" s="303"/>
      <c r="G112" s="37" t="s">
        <v>11</v>
      </c>
      <c r="H112" s="37" t="s">
        <v>11</v>
      </c>
      <c r="I112" s="56" t="s">
        <v>11</v>
      </c>
      <c r="J112" s="407" t="s">
        <v>29</v>
      </c>
      <c r="K112" s="306"/>
      <c r="L112" s="306"/>
      <c r="M112" s="56" t="s">
        <v>11</v>
      </c>
      <c r="N112" s="440" t="s">
        <v>39</v>
      </c>
      <c r="O112" s="37" t="s">
        <v>11</v>
      </c>
      <c r="P112" s="56" t="s">
        <v>11</v>
      </c>
      <c r="Q112" s="37" t="s">
        <v>11</v>
      </c>
      <c r="R112" s="306"/>
      <c r="S112" s="306"/>
      <c r="T112" s="56" t="s">
        <v>11</v>
      </c>
      <c r="U112" s="37" t="s">
        <v>11</v>
      </c>
      <c r="V112" s="37" t="s">
        <v>11</v>
      </c>
      <c r="W112" s="37" t="s">
        <v>11</v>
      </c>
      <c r="X112" s="407" t="s">
        <v>29</v>
      </c>
      <c r="Y112" s="306"/>
      <c r="Z112" s="306"/>
      <c r="AA112" s="37" t="s">
        <v>11</v>
      </c>
      <c r="AB112" s="37" t="s">
        <v>11</v>
      </c>
      <c r="AC112" s="407" t="s">
        <v>29</v>
      </c>
      <c r="AD112" s="37" t="s">
        <v>11</v>
      </c>
      <c r="AE112" s="407" t="s">
        <v>29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391"/>
      <c r="AL112" s="167">
        <f t="shared" si="152"/>
        <v>17</v>
      </c>
      <c r="AM112" s="168"/>
      <c r="AN112" s="168">
        <f t="shared" si="153"/>
        <v>0</v>
      </c>
      <c r="AO112" s="169"/>
      <c r="AP112" s="170">
        <f t="shared" si="154"/>
        <v>0</v>
      </c>
      <c r="AQ112" s="171"/>
      <c r="AR112" s="168">
        <f t="shared" si="155"/>
        <v>1</v>
      </c>
      <c r="AS112" s="168"/>
      <c r="AT112" s="168">
        <f t="shared" si="156"/>
        <v>0</v>
      </c>
      <c r="AU112" s="168"/>
      <c r="AV112" s="168">
        <f t="shared" si="157"/>
        <v>4</v>
      </c>
      <c r="AW112" s="169"/>
      <c r="AX112" s="170">
        <f t="shared" si="158"/>
        <v>0</v>
      </c>
      <c r="AY112" s="171"/>
      <c r="AZ112" s="172"/>
      <c r="BA112" s="170">
        <f t="shared" si="159"/>
        <v>0</v>
      </c>
      <c r="BB112" s="171"/>
      <c r="BC112" s="170">
        <f t="shared" si="160"/>
        <v>0</v>
      </c>
      <c r="BD112" s="171"/>
      <c r="BE112" s="171"/>
      <c r="BF112" s="170">
        <f t="shared" si="161"/>
        <v>0</v>
      </c>
      <c r="BG112" s="171"/>
      <c r="BH112" s="171"/>
      <c r="BI112" s="170">
        <f t="shared" si="162"/>
        <v>0</v>
      </c>
      <c r="BJ112" s="171"/>
      <c r="BK112" s="170">
        <f t="shared" si="163"/>
        <v>0</v>
      </c>
      <c r="BL112" s="173"/>
      <c r="BM112" s="168">
        <f t="shared" si="164"/>
        <v>0</v>
      </c>
      <c r="BN112" s="174"/>
      <c r="BO112" s="168">
        <f t="shared" si="165"/>
        <v>0</v>
      </c>
      <c r="BP112" s="169"/>
      <c r="BQ112" s="168">
        <f t="shared" si="166"/>
        <v>0</v>
      </c>
      <c r="BR112" s="168"/>
      <c r="BS112" s="168">
        <f t="shared" si="167"/>
        <v>0</v>
      </c>
      <c r="BT112" s="169"/>
      <c r="BU112" s="168">
        <f t="shared" si="168"/>
        <v>0</v>
      </c>
      <c r="BV112" s="169"/>
      <c r="BW112" s="170">
        <f t="shared" si="169"/>
        <v>0</v>
      </c>
      <c r="BX112" s="171"/>
      <c r="BY112" s="170">
        <f t="shared" si="170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6" t="s">
        <v>351</v>
      </c>
      <c r="D113" s="178" t="str">
        <f>VLOOKUP(C113,ListeAppel,2,FALSE)</f>
        <v>Nom 032</v>
      </c>
      <c r="E113" s="156" t="s">
        <v>70</v>
      </c>
      <c r="F113" s="302"/>
      <c r="G113" s="31" t="s">
        <v>11</v>
      </c>
      <c r="H113" s="31" t="s">
        <v>11</v>
      </c>
      <c r="I113" s="55" t="s">
        <v>11</v>
      </c>
      <c r="J113" s="55" t="s">
        <v>11</v>
      </c>
      <c r="K113" s="305"/>
      <c r="L113" s="305"/>
      <c r="M113" s="55" t="s">
        <v>11</v>
      </c>
      <c r="N113" s="31" t="s">
        <v>11</v>
      </c>
      <c r="O113" s="31" t="s">
        <v>11</v>
      </c>
      <c r="P113" s="55" t="s">
        <v>11</v>
      </c>
      <c r="Q113" s="55" t="s">
        <v>11</v>
      </c>
      <c r="R113" s="305"/>
      <c r="S113" s="305"/>
      <c r="T113" s="55" t="s">
        <v>11</v>
      </c>
      <c r="U113" s="31" t="s">
        <v>11</v>
      </c>
      <c r="V113" s="31" t="s">
        <v>11</v>
      </c>
      <c r="W113" s="31" t="s">
        <v>11</v>
      </c>
      <c r="X113" s="55" t="s">
        <v>11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53" t="s">
        <v>7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90">
        <f>IF(CA113=0,"",TIME(0,CA113,0))</f>
        <v>0.35000000000000003</v>
      </c>
      <c r="AL113" s="157">
        <f t="shared" ref="AL113:AL120" si="171">COUNTIF(F113:AJ113,"P")</f>
        <v>21</v>
      </c>
      <c r="AM113" s="158">
        <f>SUM(AL113:AL114)/2</f>
        <v>20</v>
      </c>
      <c r="AN113" s="158">
        <f t="shared" ref="AN113:AN120" si="172">COUNTIF(F113:AJ113,"Mi")</f>
        <v>0</v>
      </c>
      <c r="AO113" s="158">
        <f>SUM((AN113+AN114)/2)</f>
        <v>0</v>
      </c>
      <c r="AP113" s="159">
        <f t="shared" ref="AP113:AP120" si="173">COUNTIF(F113:AJ113,"VS")</f>
        <v>0</v>
      </c>
      <c r="AQ113" s="159">
        <f>SUM((AP113+AP114)/2)</f>
        <v>0</v>
      </c>
      <c r="AR113" s="158">
        <f t="shared" ref="AR113:AR120" si="174">COUNTIF(F113:AJ113,"C1")</f>
        <v>0</v>
      </c>
      <c r="AS113" s="159">
        <f>SUM((AR113+AR114)/2)</f>
        <v>1</v>
      </c>
      <c r="AT113" s="159">
        <f t="shared" ref="AT113:AT120" si="175">COUNTIF(F113:AJ113,"R1")</f>
        <v>0</v>
      </c>
      <c r="AU113" s="160">
        <f>SUM((AT113+AT114)/2)</f>
        <v>0</v>
      </c>
      <c r="AV113" s="158">
        <f t="shared" ref="AV113:AV120" si="176">COUNTIF(F113:AJ113,"CS")</f>
        <v>0</v>
      </c>
      <c r="AW113" s="158">
        <f>SUM((AV113+AV114)/2)</f>
        <v>0</v>
      </c>
      <c r="AX113" s="159">
        <f t="shared" ref="AX113:AX120" si="177">COUNTIF(F113:AJ113,"DA")</f>
        <v>0</v>
      </c>
      <c r="AY113" s="159">
        <f>SUM((AX113+AX114)/2)</f>
        <v>0</v>
      </c>
      <c r="AZ113" s="161">
        <f>SUM(AM113+AO113+AQ113+AS113+AW113+AY113+AU113)*24</f>
        <v>504</v>
      </c>
      <c r="BA113" s="159">
        <f t="shared" ref="BA113:BA120" si="178">COUNTIF(F113:AJ113,"MT5")</f>
        <v>0</v>
      </c>
      <c r="BB113" s="159">
        <f>SUM((BA113+BA114)/2)</f>
        <v>0</v>
      </c>
      <c r="BC113" s="159">
        <f t="shared" ref="BC113:BC120" si="179"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 t="shared" ref="BF113:BF120" si="180"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 t="shared" ref="BI113:BI120" si="181">COUNTIF(F113:AJ113,"A")</f>
        <v>0</v>
      </c>
      <c r="BJ113" s="159">
        <f>SUM((BI113+BI114)/2)</f>
        <v>0</v>
      </c>
      <c r="BK113" s="159">
        <f t="shared" ref="BK113:BK120" si="182">COUNTIF(F113:AJ113,"Ma")</f>
        <v>0</v>
      </c>
      <c r="BL113" s="162">
        <f>SUM(BK113+BK114)/2</f>
        <v>0</v>
      </c>
      <c r="BM113" s="158">
        <f t="shared" ref="BM113:BM120" si="183">COUNTIF(F113:AJ113,"MJ")</f>
        <v>0</v>
      </c>
      <c r="BN113" s="158">
        <f>SUM(BM113+BM114)/2</f>
        <v>0</v>
      </c>
      <c r="BO113" s="158">
        <f t="shared" ref="BO113:BO120" si="184">COUNTIF(F113:AJ113,"Jsc")</f>
        <v>0</v>
      </c>
      <c r="BP113" s="158">
        <f>SUM(BO113+BO114)/2</f>
        <v>0</v>
      </c>
      <c r="BQ113" s="158">
        <f t="shared" ref="BQ113:BQ120" si="185">COUNTIF(F113:AJ113,"C")</f>
        <v>1</v>
      </c>
      <c r="BR113" s="158">
        <f>SUM((BQ113+BQ114)/2)</f>
        <v>1</v>
      </c>
      <c r="BS113" s="158">
        <f t="shared" ref="BS113:BS120" si="186">COUNTIF(F113:AJ113,"CC")</f>
        <v>0</v>
      </c>
      <c r="BT113" s="158">
        <f>SUM((BS113+BS114)/2)</f>
        <v>0</v>
      </c>
      <c r="BU113" s="158">
        <f t="shared" ref="BU113:BU120" si="187">COUNTIF(F113:AJ113,"DS")</f>
        <v>0</v>
      </c>
      <c r="BV113" s="158">
        <f>SUM((BU113+BU114)/2)</f>
        <v>0</v>
      </c>
      <c r="BW113" s="159">
        <f t="shared" ref="BW113:BW120" si="188">COUNTIF(F113:AJ113,"MT")</f>
        <v>0</v>
      </c>
      <c r="BX113" s="159">
        <f>SUM((BW113+BW114)/2)</f>
        <v>0</v>
      </c>
      <c r="BY113" s="159">
        <f t="shared" ref="BY113:BY120" si="189">COUNTIF(F113:AJ113,"4/5")</f>
        <v>0</v>
      </c>
      <c r="BZ113" s="160">
        <f>SUM((BY113+BY114)/2)</f>
        <v>0</v>
      </c>
      <c r="CA113" s="163">
        <f>SUM(AZ113)</f>
        <v>504</v>
      </c>
      <c r="CB113" s="35">
        <f>SUM(AM113+AO113+AQ113+AS113+AU113+AW113+BB113+BD113+BG113+AY113)</f>
        <v>21</v>
      </c>
    </row>
    <row r="114" spans="1:80" ht="18.75" customHeight="1" thickBot="1" x14ac:dyDescent="0.3">
      <c r="A114" s="137" t="s">
        <v>425</v>
      </c>
      <c r="B114" s="179" t="s">
        <v>183</v>
      </c>
      <c r="C114" s="164" t="s">
        <v>10</v>
      </c>
      <c r="D114" s="194"/>
      <c r="E114" s="166" t="s">
        <v>4</v>
      </c>
      <c r="F114" s="303"/>
      <c r="G114" s="37" t="s">
        <v>11</v>
      </c>
      <c r="H114" s="37" t="s">
        <v>11</v>
      </c>
      <c r="I114" s="37" t="s">
        <v>11</v>
      </c>
      <c r="J114" s="395" t="s">
        <v>39</v>
      </c>
      <c r="K114" s="306"/>
      <c r="L114" s="306"/>
      <c r="M114" s="440" t="s">
        <v>39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7" t="s">
        <v>11</v>
      </c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54" t="s">
        <v>7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391"/>
      <c r="AL114" s="167">
        <f t="shared" si="171"/>
        <v>19</v>
      </c>
      <c r="AM114" s="168"/>
      <c r="AN114" s="168">
        <f t="shared" si="172"/>
        <v>0</v>
      </c>
      <c r="AO114" s="169"/>
      <c r="AP114" s="170">
        <f t="shared" si="173"/>
        <v>0</v>
      </c>
      <c r="AQ114" s="171"/>
      <c r="AR114" s="168">
        <f t="shared" si="174"/>
        <v>2</v>
      </c>
      <c r="AS114" s="168"/>
      <c r="AT114" s="168">
        <f t="shared" si="175"/>
        <v>0</v>
      </c>
      <c r="AU114" s="168"/>
      <c r="AV114" s="168">
        <f t="shared" si="176"/>
        <v>0</v>
      </c>
      <c r="AW114" s="169"/>
      <c r="AX114" s="170">
        <f t="shared" si="177"/>
        <v>0</v>
      </c>
      <c r="AY114" s="171"/>
      <c r="AZ114" s="172"/>
      <c r="BA114" s="170">
        <f t="shared" si="178"/>
        <v>0</v>
      </c>
      <c r="BB114" s="171"/>
      <c r="BC114" s="170">
        <f t="shared" si="179"/>
        <v>0</v>
      </c>
      <c r="BD114" s="171"/>
      <c r="BE114" s="171"/>
      <c r="BF114" s="170">
        <f t="shared" si="180"/>
        <v>0</v>
      </c>
      <c r="BG114" s="171"/>
      <c r="BH114" s="171"/>
      <c r="BI114" s="170">
        <f t="shared" si="181"/>
        <v>0</v>
      </c>
      <c r="BJ114" s="171"/>
      <c r="BK114" s="170">
        <f t="shared" si="182"/>
        <v>0</v>
      </c>
      <c r="BL114" s="173"/>
      <c r="BM114" s="168">
        <f t="shared" si="183"/>
        <v>0</v>
      </c>
      <c r="BN114" s="174"/>
      <c r="BO114" s="168">
        <f t="shared" si="184"/>
        <v>0</v>
      </c>
      <c r="BP114" s="169"/>
      <c r="BQ114" s="168">
        <f t="shared" si="185"/>
        <v>1</v>
      </c>
      <c r="BR114" s="168"/>
      <c r="BS114" s="168">
        <f t="shared" si="186"/>
        <v>0</v>
      </c>
      <c r="BT114" s="169"/>
      <c r="BU114" s="168">
        <f t="shared" si="187"/>
        <v>0</v>
      </c>
      <c r="BV114" s="169"/>
      <c r="BW114" s="170">
        <f t="shared" si="188"/>
        <v>0</v>
      </c>
      <c r="BX114" s="171"/>
      <c r="BY114" s="170">
        <f t="shared" si="189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6" t="s">
        <v>352</v>
      </c>
      <c r="D115" s="178" t="str">
        <f>VLOOKUP(C115,ListeAppel,2,FALSE)</f>
        <v>Nom 047</v>
      </c>
      <c r="E115" s="156" t="s">
        <v>70</v>
      </c>
      <c r="F115" s="302"/>
      <c r="G115" s="31" t="s">
        <v>11</v>
      </c>
      <c r="H115" s="31" t="s">
        <v>11</v>
      </c>
      <c r="I115" s="353" t="s">
        <v>7</v>
      </c>
      <c r="J115" s="31" t="s">
        <v>11</v>
      </c>
      <c r="K115" s="305"/>
      <c r="L115" s="332"/>
      <c r="M115" s="31" t="s">
        <v>11</v>
      </c>
      <c r="N115" s="31" t="s">
        <v>11</v>
      </c>
      <c r="O115" s="31" t="s">
        <v>11</v>
      </c>
      <c r="P115" s="55" t="s">
        <v>11</v>
      </c>
      <c r="Q115" s="357" t="s">
        <v>7</v>
      </c>
      <c r="R115" s="305"/>
      <c r="S115" s="332"/>
      <c r="T115" s="55" t="s">
        <v>11</v>
      </c>
      <c r="U115" s="31" t="s">
        <v>11</v>
      </c>
      <c r="V115" s="31" t="s">
        <v>11</v>
      </c>
      <c r="W115" s="55" t="s">
        <v>11</v>
      </c>
      <c r="X115" s="357" t="s">
        <v>7</v>
      </c>
      <c r="Y115" s="332"/>
      <c r="Z115" s="305"/>
      <c r="AA115" s="31" t="s">
        <v>11</v>
      </c>
      <c r="AB115" s="31" t="s">
        <v>11</v>
      </c>
      <c r="AC115" s="31" t="s">
        <v>11</v>
      </c>
      <c r="AD115" s="353" t="s">
        <v>7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90">
        <f>IF(CA115=0,"",TIME(0,CA115,0))</f>
        <v>0.3</v>
      </c>
      <c r="AL115" s="157">
        <f t="shared" si="171"/>
        <v>18</v>
      </c>
      <c r="AM115" s="158">
        <f>SUM(AL115:AL116)/2</f>
        <v>17.5</v>
      </c>
      <c r="AN115" s="158">
        <f t="shared" si="172"/>
        <v>0</v>
      </c>
      <c r="AO115" s="158">
        <f>SUM((AN115+AN116)/2)</f>
        <v>0</v>
      </c>
      <c r="AP115" s="159">
        <f t="shared" si="173"/>
        <v>0</v>
      </c>
      <c r="AQ115" s="159">
        <f>SUM((AP115+AP116)/2)</f>
        <v>0</v>
      </c>
      <c r="AR115" s="158">
        <f t="shared" si="174"/>
        <v>0</v>
      </c>
      <c r="AS115" s="159">
        <f>SUM((AR115+AR116)/2)</f>
        <v>0.5</v>
      </c>
      <c r="AT115" s="159">
        <f t="shared" si="175"/>
        <v>0</v>
      </c>
      <c r="AU115" s="160">
        <f>SUM((AT115+AT116)/2)</f>
        <v>0</v>
      </c>
      <c r="AV115" s="158">
        <f t="shared" si="176"/>
        <v>0</v>
      </c>
      <c r="AW115" s="158">
        <f>SUM((AV115+AV116)/2)</f>
        <v>0</v>
      </c>
      <c r="AX115" s="159">
        <f t="shared" si="177"/>
        <v>0</v>
      </c>
      <c r="AY115" s="159">
        <f>SUM((AX115+AX116)/2)</f>
        <v>0</v>
      </c>
      <c r="AZ115" s="161">
        <f>SUM(AM115+AO115+AQ115+AS115+AW115+AY115+AU115)*24</f>
        <v>432</v>
      </c>
      <c r="BA115" s="159">
        <f t="shared" si="178"/>
        <v>0</v>
      </c>
      <c r="BB115" s="159">
        <f>SUM((BA115+BA116)/2)</f>
        <v>0</v>
      </c>
      <c r="BC115" s="159">
        <f t="shared" si="179"/>
        <v>0</v>
      </c>
      <c r="BD115" s="159">
        <f>SUM((BC115+BC116)/2)</f>
        <v>0</v>
      </c>
      <c r="BE115" s="159">
        <f>SUM((BD115+BD116)/2)</f>
        <v>0</v>
      </c>
      <c r="BF115" s="159">
        <f t="shared" si="180"/>
        <v>0</v>
      </c>
      <c r="BG115" s="159">
        <f>SUM((BF115+BF116)/2)</f>
        <v>0</v>
      </c>
      <c r="BH115" s="159">
        <f>SUM((BG115+BG116)/2)</f>
        <v>0</v>
      </c>
      <c r="BI115" s="159">
        <f t="shared" si="181"/>
        <v>0</v>
      </c>
      <c r="BJ115" s="159">
        <f>SUM((BI115+BI116)/2)</f>
        <v>0</v>
      </c>
      <c r="BK115" s="159">
        <f t="shared" si="182"/>
        <v>0</v>
      </c>
      <c r="BL115" s="162">
        <f>SUM(BK115+BK116)/2</f>
        <v>0</v>
      </c>
      <c r="BM115" s="158">
        <f t="shared" si="183"/>
        <v>0</v>
      </c>
      <c r="BN115" s="158">
        <f>SUM(BM115+BM116)/2</f>
        <v>0</v>
      </c>
      <c r="BO115" s="158">
        <f t="shared" si="184"/>
        <v>0</v>
      </c>
      <c r="BP115" s="158">
        <f>SUM(BO115+BO116)/2</f>
        <v>0</v>
      </c>
      <c r="BQ115" s="158">
        <f t="shared" si="185"/>
        <v>4</v>
      </c>
      <c r="BR115" s="158">
        <f>SUM((BQ115+BQ116)/2)</f>
        <v>4</v>
      </c>
      <c r="BS115" s="158">
        <f t="shared" si="186"/>
        <v>0</v>
      </c>
      <c r="BT115" s="158">
        <f>SUM((BS115+BS116)/2)</f>
        <v>0</v>
      </c>
      <c r="BU115" s="158">
        <f t="shared" si="187"/>
        <v>0</v>
      </c>
      <c r="BV115" s="158">
        <f>SUM((BU115+BU116)/2)</f>
        <v>0</v>
      </c>
      <c r="BW115" s="159">
        <f t="shared" si="188"/>
        <v>0</v>
      </c>
      <c r="BX115" s="159">
        <f>SUM((BW115+BW116)/2)</f>
        <v>0</v>
      </c>
      <c r="BY115" s="159">
        <f t="shared" si="189"/>
        <v>0</v>
      </c>
      <c r="BZ115" s="160">
        <f>SUM((BY115+BY116)/2)</f>
        <v>0</v>
      </c>
      <c r="CA115" s="163">
        <f>SUM(AZ115)</f>
        <v>432</v>
      </c>
      <c r="CB115" s="35">
        <f>SUM(AM115+AO115+AQ115+AS115+AU115+AW115+BB115+BD115+BG115+AY115)</f>
        <v>18</v>
      </c>
    </row>
    <row r="116" spans="1:80" ht="18.75" customHeight="1" thickBot="1" x14ac:dyDescent="0.3">
      <c r="A116" s="137" t="s">
        <v>425</v>
      </c>
      <c r="B116" s="179" t="s">
        <v>183</v>
      </c>
      <c r="C116" s="164" t="s">
        <v>9</v>
      </c>
      <c r="D116" s="194"/>
      <c r="E116" s="166" t="s">
        <v>4</v>
      </c>
      <c r="F116" s="303"/>
      <c r="G116" s="37" t="s">
        <v>11</v>
      </c>
      <c r="H116" s="37" t="s">
        <v>11</v>
      </c>
      <c r="I116" s="354" t="s">
        <v>7</v>
      </c>
      <c r="J116" s="37" t="s">
        <v>11</v>
      </c>
      <c r="K116" s="306"/>
      <c r="L116" s="306"/>
      <c r="M116" s="37" t="s">
        <v>11</v>
      </c>
      <c r="N116" s="37" t="s">
        <v>11</v>
      </c>
      <c r="O116" s="37" t="s">
        <v>11</v>
      </c>
      <c r="P116" s="37" t="s">
        <v>11</v>
      </c>
      <c r="Q116" s="354" t="s">
        <v>7</v>
      </c>
      <c r="R116" s="306"/>
      <c r="S116" s="306"/>
      <c r="T116" s="37" t="s">
        <v>11</v>
      </c>
      <c r="U116" s="37" t="s">
        <v>11</v>
      </c>
      <c r="V116" s="37" t="s">
        <v>11</v>
      </c>
      <c r="W116" s="37" t="s">
        <v>11</v>
      </c>
      <c r="X116" s="354" t="s">
        <v>7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54" t="s">
        <v>7</v>
      </c>
      <c r="AE116" s="440" t="s">
        <v>39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391"/>
      <c r="AL116" s="167">
        <f t="shared" si="171"/>
        <v>17</v>
      </c>
      <c r="AM116" s="168"/>
      <c r="AN116" s="168">
        <f t="shared" si="172"/>
        <v>0</v>
      </c>
      <c r="AO116" s="169"/>
      <c r="AP116" s="170">
        <f t="shared" si="173"/>
        <v>0</v>
      </c>
      <c r="AQ116" s="171"/>
      <c r="AR116" s="168">
        <f t="shared" si="174"/>
        <v>1</v>
      </c>
      <c r="AS116" s="168"/>
      <c r="AT116" s="168">
        <f t="shared" si="175"/>
        <v>0</v>
      </c>
      <c r="AU116" s="168"/>
      <c r="AV116" s="168">
        <f t="shared" si="176"/>
        <v>0</v>
      </c>
      <c r="AW116" s="169"/>
      <c r="AX116" s="170">
        <f t="shared" si="177"/>
        <v>0</v>
      </c>
      <c r="AY116" s="171"/>
      <c r="AZ116" s="172"/>
      <c r="BA116" s="170">
        <f t="shared" si="178"/>
        <v>0</v>
      </c>
      <c r="BB116" s="171"/>
      <c r="BC116" s="170">
        <f t="shared" si="179"/>
        <v>0</v>
      </c>
      <c r="BD116" s="171"/>
      <c r="BE116" s="171"/>
      <c r="BF116" s="170">
        <f t="shared" si="180"/>
        <v>0</v>
      </c>
      <c r="BG116" s="171"/>
      <c r="BH116" s="171"/>
      <c r="BI116" s="170">
        <f t="shared" si="181"/>
        <v>0</v>
      </c>
      <c r="BJ116" s="171"/>
      <c r="BK116" s="170">
        <f t="shared" si="182"/>
        <v>0</v>
      </c>
      <c r="BL116" s="173"/>
      <c r="BM116" s="168">
        <f t="shared" si="183"/>
        <v>0</v>
      </c>
      <c r="BN116" s="174"/>
      <c r="BO116" s="168">
        <f t="shared" si="184"/>
        <v>0</v>
      </c>
      <c r="BP116" s="169"/>
      <c r="BQ116" s="168">
        <f t="shared" si="185"/>
        <v>4</v>
      </c>
      <c r="BR116" s="168"/>
      <c r="BS116" s="168">
        <f t="shared" si="186"/>
        <v>0</v>
      </c>
      <c r="BT116" s="169"/>
      <c r="BU116" s="168">
        <f t="shared" si="187"/>
        <v>0</v>
      </c>
      <c r="BV116" s="169"/>
      <c r="BW116" s="170">
        <f t="shared" si="188"/>
        <v>0</v>
      </c>
      <c r="BX116" s="171"/>
      <c r="BY116" s="170">
        <f t="shared" si="189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7" t="s">
        <v>353</v>
      </c>
      <c r="D117" s="155" t="str">
        <f>VLOOKUP(C117,ListeAppel,2,FALSE)</f>
        <v>Nom 050</v>
      </c>
      <c r="E117" s="156" t="s">
        <v>70</v>
      </c>
      <c r="F117" s="302"/>
      <c r="G117" s="353" t="s">
        <v>7</v>
      </c>
      <c r="H117" s="353" t="s">
        <v>7</v>
      </c>
      <c r="I117" s="353" t="s">
        <v>7</v>
      </c>
      <c r="J117" s="353" t="s">
        <v>7</v>
      </c>
      <c r="K117" s="305"/>
      <c r="L117" s="332"/>
      <c r="M117" s="55" t="s">
        <v>11</v>
      </c>
      <c r="N117" s="31" t="s">
        <v>11</v>
      </c>
      <c r="O117" s="31" t="s">
        <v>11</v>
      </c>
      <c r="P117" s="55" t="s">
        <v>11</v>
      </c>
      <c r="Q117" s="55" t="s">
        <v>11</v>
      </c>
      <c r="R117" s="305"/>
      <c r="S117" s="332"/>
      <c r="T117" s="31" t="s">
        <v>11</v>
      </c>
      <c r="U117" s="31" t="s">
        <v>11</v>
      </c>
      <c r="V117" s="353" t="s">
        <v>7</v>
      </c>
      <c r="W117" s="357" t="s">
        <v>7</v>
      </c>
      <c r="X117" s="31" t="s">
        <v>11</v>
      </c>
      <c r="Y117" s="332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1" t="s">
        <v>11</v>
      </c>
      <c r="AI117" s="31" t="s">
        <v>11</v>
      </c>
      <c r="AJ117" s="31" t="s">
        <v>11</v>
      </c>
      <c r="AK117" s="390">
        <f>IF(CA117=0,"",TIME(0,CA117,0))</f>
        <v>0.26666666666666666</v>
      </c>
      <c r="AL117" s="157">
        <f t="shared" si="171"/>
        <v>16</v>
      </c>
      <c r="AM117" s="158">
        <f>SUM(AL117:AL118)/2</f>
        <v>14.5</v>
      </c>
      <c r="AN117" s="158">
        <f t="shared" si="172"/>
        <v>0</v>
      </c>
      <c r="AO117" s="158">
        <f>SUM((AN117+AN118)/2)</f>
        <v>0</v>
      </c>
      <c r="AP117" s="159">
        <f t="shared" si="173"/>
        <v>0</v>
      </c>
      <c r="AQ117" s="159">
        <f>SUM((AP117+AP118)/2)</f>
        <v>0</v>
      </c>
      <c r="AR117" s="158">
        <f t="shared" si="174"/>
        <v>0</v>
      </c>
      <c r="AS117" s="159">
        <f>SUM((AR117+AR118)/2)</f>
        <v>1</v>
      </c>
      <c r="AT117" s="159">
        <f t="shared" si="175"/>
        <v>0</v>
      </c>
      <c r="AU117" s="160">
        <f>SUM((AT117+AT118)/2)</f>
        <v>0.5</v>
      </c>
      <c r="AV117" s="158">
        <f t="shared" si="176"/>
        <v>0</v>
      </c>
      <c r="AW117" s="158">
        <f>SUM((AV117+AV118)/2)</f>
        <v>0</v>
      </c>
      <c r="AX117" s="159">
        <f t="shared" si="177"/>
        <v>0</v>
      </c>
      <c r="AY117" s="159">
        <f>SUM((AX117+AX118)/2)</f>
        <v>0</v>
      </c>
      <c r="AZ117" s="161">
        <f>SUM(AM117+AO117+AQ117+AS117+AW117+AY117+AU117)*24</f>
        <v>384</v>
      </c>
      <c r="BA117" s="159">
        <f t="shared" si="178"/>
        <v>0</v>
      </c>
      <c r="BB117" s="159">
        <f>SUM((BA117+BA118)/2)</f>
        <v>0</v>
      </c>
      <c r="BC117" s="159">
        <f t="shared" si="179"/>
        <v>0</v>
      </c>
      <c r="BD117" s="159">
        <f>SUM((BC117+BC118)/2)</f>
        <v>0</v>
      </c>
      <c r="BE117" s="159">
        <f>SUM((BD117+BD118)/2)</f>
        <v>0</v>
      </c>
      <c r="BF117" s="159">
        <f t="shared" si="180"/>
        <v>0</v>
      </c>
      <c r="BG117" s="159">
        <f>SUM((BF117+BF118)/2)</f>
        <v>0</v>
      </c>
      <c r="BH117" s="159">
        <f>SUM((BG117+BG118)/2)</f>
        <v>0</v>
      </c>
      <c r="BI117" s="159">
        <f t="shared" si="181"/>
        <v>0</v>
      </c>
      <c r="BJ117" s="159">
        <f>SUM((BI117+BI118)/2)</f>
        <v>0</v>
      </c>
      <c r="BK117" s="159">
        <f t="shared" si="182"/>
        <v>0</v>
      </c>
      <c r="BL117" s="162">
        <f>SUM(BK117+BK118)/2</f>
        <v>0</v>
      </c>
      <c r="BM117" s="158">
        <f t="shared" si="183"/>
        <v>0</v>
      </c>
      <c r="BN117" s="158">
        <f>SUM(BM117+BM118)/2</f>
        <v>0</v>
      </c>
      <c r="BO117" s="158">
        <f t="shared" si="184"/>
        <v>0</v>
      </c>
      <c r="BP117" s="158">
        <f>SUM(BO117+BO118)/2</f>
        <v>0</v>
      </c>
      <c r="BQ117" s="158">
        <f t="shared" si="185"/>
        <v>6</v>
      </c>
      <c r="BR117" s="158">
        <f>SUM((BQ117+BQ118)/2)</f>
        <v>6</v>
      </c>
      <c r="BS117" s="158">
        <f t="shared" si="186"/>
        <v>0</v>
      </c>
      <c r="BT117" s="158">
        <f>SUM((BS117+BS118)/2)</f>
        <v>0</v>
      </c>
      <c r="BU117" s="158">
        <f t="shared" si="187"/>
        <v>0</v>
      </c>
      <c r="BV117" s="158">
        <f>SUM((BU117+BU118)/2)</f>
        <v>0</v>
      </c>
      <c r="BW117" s="159">
        <f t="shared" si="188"/>
        <v>0</v>
      </c>
      <c r="BX117" s="159">
        <f>SUM((BW117+BW118)/2)</f>
        <v>0</v>
      </c>
      <c r="BY117" s="159">
        <f t="shared" si="189"/>
        <v>0</v>
      </c>
      <c r="BZ117" s="160">
        <f>SUM((BY117+BY118)/2)</f>
        <v>0</v>
      </c>
      <c r="CA117" s="163">
        <f>SUM(AZ117)</f>
        <v>384</v>
      </c>
      <c r="CB117" s="35">
        <f>SUM(AM117+AO117+AQ117+AS117+AU117+AW117+BB117+BD117+BG117+AY117)</f>
        <v>16</v>
      </c>
    </row>
    <row r="118" spans="1:80" ht="18.75" customHeight="1" thickBot="1" x14ac:dyDescent="0.3">
      <c r="A118" s="137" t="s">
        <v>425</v>
      </c>
      <c r="B118" s="179" t="s">
        <v>183</v>
      </c>
      <c r="C118" s="192" t="s">
        <v>6</v>
      </c>
      <c r="D118" s="165">
        <v>11047</v>
      </c>
      <c r="E118" s="166" t="s">
        <v>4</v>
      </c>
      <c r="F118" s="303"/>
      <c r="G118" s="394" t="s">
        <v>7</v>
      </c>
      <c r="H118" s="354" t="s">
        <v>7</v>
      </c>
      <c r="I118" s="354" t="s">
        <v>7</v>
      </c>
      <c r="J118" s="354" t="s">
        <v>7</v>
      </c>
      <c r="K118" s="306"/>
      <c r="L118" s="306"/>
      <c r="M118" s="37" t="s">
        <v>11</v>
      </c>
      <c r="N118" s="37" t="s">
        <v>11</v>
      </c>
      <c r="O118" s="37" t="s">
        <v>57</v>
      </c>
      <c r="P118" s="37" t="s">
        <v>11</v>
      </c>
      <c r="Q118" s="37" t="s">
        <v>11</v>
      </c>
      <c r="R118" s="306"/>
      <c r="S118" s="306"/>
      <c r="T118" s="37" t="s">
        <v>11</v>
      </c>
      <c r="U118" s="37" t="s">
        <v>11</v>
      </c>
      <c r="V118" s="354" t="s">
        <v>7</v>
      </c>
      <c r="W118" s="354" t="s">
        <v>7</v>
      </c>
      <c r="X118" s="37" t="s">
        <v>11</v>
      </c>
      <c r="Y118" s="306"/>
      <c r="Z118" s="306"/>
      <c r="AA118" s="37" t="s">
        <v>11</v>
      </c>
      <c r="AB118" s="37" t="s">
        <v>11</v>
      </c>
      <c r="AC118" s="37" t="s">
        <v>11</v>
      </c>
      <c r="AD118" s="37" t="s">
        <v>11</v>
      </c>
      <c r="AE118" s="440" t="s">
        <v>39</v>
      </c>
      <c r="AF118" s="306"/>
      <c r="AG118" s="306"/>
      <c r="AH118" s="37" t="s">
        <v>11</v>
      </c>
      <c r="AI118" s="440" t="s">
        <v>39</v>
      </c>
      <c r="AJ118" s="37" t="s">
        <v>11</v>
      </c>
      <c r="AK118" s="391"/>
      <c r="AL118" s="167">
        <f t="shared" si="171"/>
        <v>13</v>
      </c>
      <c r="AM118" s="168"/>
      <c r="AN118" s="168">
        <f t="shared" si="172"/>
        <v>0</v>
      </c>
      <c r="AO118" s="169"/>
      <c r="AP118" s="170">
        <f t="shared" si="173"/>
        <v>0</v>
      </c>
      <c r="AQ118" s="171"/>
      <c r="AR118" s="168">
        <f t="shared" si="174"/>
        <v>2</v>
      </c>
      <c r="AS118" s="168"/>
      <c r="AT118" s="168">
        <f t="shared" si="175"/>
        <v>1</v>
      </c>
      <c r="AU118" s="168"/>
      <c r="AV118" s="168">
        <f t="shared" si="176"/>
        <v>0</v>
      </c>
      <c r="AW118" s="169"/>
      <c r="AX118" s="170">
        <f t="shared" si="177"/>
        <v>0</v>
      </c>
      <c r="AY118" s="171"/>
      <c r="AZ118" s="172"/>
      <c r="BA118" s="170">
        <f t="shared" si="178"/>
        <v>0</v>
      </c>
      <c r="BB118" s="171"/>
      <c r="BC118" s="170">
        <f t="shared" si="179"/>
        <v>0</v>
      </c>
      <c r="BD118" s="171"/>
      <c r="BE118" s="171"/>
      <c r="BF118" s="170">
        <f t="shared" si="180"/>
        <v>0</v>
      </c>
      <c r="BG118" s="171"/>
      <c r="BH118" s="171"/>
      <c r="BI118" s="170">
        <f t="shared" si="181"/>
        <v>0</v>
      </c>
      <c r="BJ118" s="171"/>
      <c r="BK118" s="170">
        <f t="shared" si="182"/>
        <v>0</v>
      </c>
      <c r="BL118" s="173"/>
      <c r="BM118" s="168">
        <f t="shared" si="183"/>
        <v>0</v>
      </c>
      <c r="BN118" s="174"/>
      <c r="BO118" s="168">
        <f t="shared" si="184"/>
        <v>0</v>
      </c>
      <c r="BP118" s="169"/>
      <c r="BQ118" s="168">
        <f t="shared" si="185"/>
        <v>6</v>
      </c>
      <c r="BR118" s="168"/>
      <c r="BS118" s="168">
        <f t="shared" si="186"/>
        <v>0</v>
      </c>
      <c r="BT118" s="169"/>
      <c r="BU118" s="168">
        <f t="shared" si="187"/>
        <v>0</v>
      </c>
      <c r="BV118" s="169"/>
      <c r="BW118" s="170">
        <f t="shared" si="188"/>
        <v>0</v>
      </c>
      <c r="BX118" s="171"/>
      <c r="BY118" s="170">
        <f t="shared" si="189"/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7" t="s">
        <v>354</v>
      </c>
      <c r="D119" s="178" t="str">
        <f>VLOOKUP(C119,ListeAppel,2,FALSE)</f>
        <v>Nom 051</v>
      </c>
      <c r="E119" s="156" t="s">
        <v>70</v>
      </c>
      <c r="F119" s="302"/>
      <c r="G119" s="353" t="s">
        <v>7</v>
      </c>
      <c r="H119" s="31" t="s">
        <v>11</v>
      </c>
      <c r="I119" s="705" t="s">
        <v>23</v>
      </c>
      <c r="J119" s="31" t="s">
        <v>11</v>
      </c>
      <c r="K119" s="332"/>
      <c r="L119" s="332"/>
      <c r="M119" s="55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32"/>
      <c r="S119" s="332"/>
      <c r="T119" s="55" t="s">
        <v>11</v>
      </c>
      <c r="U119" s="31" t="s">
        <v>11</v>
      </c>
      <c r="V119" s="31" t="s">
        <v>11</v>
      </c>
      <c r="W119" s="55" t="s">
        <v>11</v>
      </c>
      <c r="X119" s="55" t="s">
        <v>11</v>
      </c>
      <c r="Y119" s="332"/>
      <c r="Z119" s="305"/>
      <c r="AA119" s="31" t="s">
        <v>11</v>
      </c>
      <c r="AB119" s="31" t="s">
        <v>11</v>
      </c>
      <c r="AC119" s="353" t="s">
        <v>7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485" t="s">
        <v>33</v>
      </c>
      <c r="AK119" s="390">
        <f>IF(CA119=0,"",TIME(0,CA119,0))</f>
        <v>0.31666666666666665</v>
      </c>
      <c r="AL119" s="157">
        <f t="shared" si="171"/>
        <v>18</v>
      </c>
      <c r="AM119" s="158">
        <f>SUM(AL119:AL120)/2</f>
        <v>18</v>
      </c>
      <c r="AN119" s="158">
        <f t="shared" si="172"/>
        <v>0</v>
      </c>
      <c r="AO119" s="158">
        <f>SUM((AN119+AN120)/2)</f>
        <v>0</v>
      </c>
      <c r="AP119" s="159">
        <f t="shared" si="173"/>
        <v>1</v>
      </c>
      <c r="AQ119" s="159">
        <f>SUM((AP119+AP120)/2)</f>
        <v>0.5</v>
      </c>
      <c r="AR119" s="158">
        <f t="shared" si="174"/>
        <v>0</v>
      </c>
      <c r="AS119" s="159">
        <f>SUM((AR119+AR120)/2)</f>
        <v>0.5</v>
      </c>
      <c r="AT119" s="159">
        <f t="shared" si="175"/>
        <v>0</v>
      </c>
      <c r="AU119" s="160">
        <f>SUM((AT119+AT120)/2)</f>
        <v>0</v>
      </c>
      <c r="AV119" s="158">
        <f t="shared" si="176"/>
        <v>0</v>
      </c>
      <c r="AW119" s="158">
        <f>SUM((AV119+AV120)/2)</f>
        <v>0</v>
      </c>
      <c r="AX119" s="159">
        <f t="shared" si="177"/>
        <v>0</v>
      </c>
      <c r="AY119" s="159">
        <f>SUM((AX119+AX120)/2)</f>
        <v>0</v>
      </c>
      <c r="AZ119" s="161">
        <f>SUM(AM119+AO119+AQ119+AS119+AW119+AY119+AU119)*24</f>
        <v>456</v>
      </c>
      <c r="BA119" s="159">
        <f t="shared" si="178"/>
        <v>0</v>
      </c>
      <c r="BB119" s="159">
        <f>SUM((BA119+BA120)/2)</f>
        <v>0</v>
      </c>
      <c r="BC119" s="159">
        <f t="shared" si="179"/>
        <v>0</v>
      </c>
      <c r="BD119" s="159">
        <f>SUM((BC119+BC120)/2)</f>
        <v>0</v>
      </c>
      <c r="BE119" s="159">
        <f>SUM((BD119+BD120)/2)</f>
        <v>0</v>
      </c>
      <c r="BF119" s="159">
        <f t="shared" si="180"/>
        <v>0</v>
      </c>
      <c r="BG119" s="159">
        <f>SUM((BF119+BF120)/2)</f>
        <v>0</v>
      </c>
      <c r="BH119" s="159">
        <f>SUM((BG119+BG120)/2)</f>
        <v>0</v>
      </c>
      <c r="BI119" s="159">
        <f t="shared" si="181"/>
        <v>0</v>
      </c>
      <c r="BJ119" s="159">
        <f>SUM((BI119+BI120)/2)</f>
        <v>0</v>
      </c>
      <c r="BK119" s="159">
        <f t="shared" si="182"/>
        <v>0</v>
      </c>
      <c r="BL119" s="162">
        <f>SUM(BK119+BK120)/2</f>
        <v>0</v>
      </c>
      <c r="BM119" s="158">
        <f t="shared" si="183"/>
        <v>0</v>
      </c>
      <c r="BN119" s="158">
        <f>SUM(BM119+BM120)/2</f>
        <v>0</v>
      </c>
      <c r="BO119" s="158">
        <f t="shared" si="184"/>
        <v>1</v>
      </c>
      <c r="BP119" s="158">
        <f>SUM(BO119+BO120)/2</f>
        <v>1</v>
      </c>
      <c r="BQ119" s="158">
        <f t="shared" si="185"/>
        <v>2</v>
      </c>
      <c r="BR119" s="158">
        <f>SUM((BQ119+BQ120)/2)</f>
        <v>2</v>
      </c>
      <c r="BS119" s="158">
        <f t="shared" si="186"/>
        <v>0</v>
      </c>
      <c r="BT119" s="158">
        <f>SUM((BS119+BS120)/2)</f>
        <v>0</v>
      </c>
      <c r="BU119" s="158">
        <f t="shared" si="187"/>
        <v>0</v>
      </c>
      <c r="BV119" s="158">
        <f>SUM((BU119+BU120)/2)</f>
        <v>0</v>
      </c>
      <c r="BW119" s="159">
        <f t="shared" si="188"/>
        <v>0</v>
      </c>
      <c r="BX119" s="159">
        <f>SUM((BW119+BW120)/2)</f>
        <v>0</v>
      </c>
      <c r="BY119" s="159">
        <f t="shared" si="189"/>
        <v>0</v>
      </c>
      <c r="BZ119" s="160">
        <f>SUM((BY119+BY120)/2)</f>
        <v>0</v>
      </c>
      <c r="CA119" s="163">
        <f>SUM(AZ119)</f>
        <v>456</v>
      </c>
      <c r="CB119" s="35">
        <f>SUM(AM119+AO119+AQ119+AS119+AU119+AW119+BB119+BD119+BG119+AY119)</f>
        <v>19</v>
      </c>
    </row>
    <row r="120" spans="1:80" ht="18.75" customHeight="1" thickBot="1" x14ac:dyDescent="0.3">
      <c r="A120" s="137" t="s">
        <v>425</v>
      </c>
      <c r="B120" s="179" t="s">
        <v>183</v>
      </c>
      <c r="C120" s="192" t="s">
        <v>10</v>
      </c>
      <c r="D120" s="194"/>
      <c r="E120" s="166" t="s">
        <v>4</v>
      </c>
      <c r="F120" s="303"/>
      <c r="G120" s="394" t="s">
        <v>7</v>
      </c>
      <c r="H120" s="37" t="s">
        <v>11</v>
      </c>
      <c r="I120" s="706" t="s">
        <v>23</v>
      </c>
      <c r="J120" s="37" t="s">
        <v>11</v>
      </c>
      <c r="K120" s="306"/>
      <c r="L120" s="306"/>
      <c r="M120" s="37" t="s">
        <v>11</v>
      </c>
      <c r="N120" s="37" t="s">
        <v>11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37" t="s">
        <v>11</v>
      </c>
      <c r="X120" s="37" t="s">
        <v>11</v>
      </c>
      <c r="Y120" s="306"/>
      <c r="Z120" s="306"/>
      <c r="AA120" s="37" t="s">
        <v>11</v>
      </c>
      <c r="AB120" s="37" t="s">
        <v>11</v>
      </c>
      <c r="AC120" s="354" t="s">
        <v>7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493" t="s">
        <v>39</v>
      </c>
      <c r="AK120" s="391"/>
      <c r="AL120" s="167">
        <f t="shared" si="171"/>
        <v>18</v>
      </c>
      <c r="AM120" s="168"/>
      <c r="AN120" s="168">
        <f t="shared" si="172"/>
        <v>0</v>
      </c>
      <c r="AO120" s="169"/>
      <c r="AP120" s="170">
        <f t="shared" si="173"/>
        <v>0</v>
      </c>
      <c r="AQ120" s="171"/>
      <c r="AR120" s="168">
        <f t="shared" si="174"/>
        <v>1</v>
      </c>
      <c r="AS120" s="168"/>
      <c r="AT120" s="168">
        <f t="shared" si="175"/>
        <v>0</v>
      </c>
      <c r="AU120" s="168"/>
      <c r="AV120" s="168">
        <f t="shared" si="176"/>
        <v>0</v>
      </c>
      <c r="AW120" s="169"/>
      <c r="AX120" s="170">
        <f t="shared" si="177"/>
        <v>0</v>
      </c>
      <c r="AY120" s="171"/>
      <c r="AZ120" s="172"/>
      <c r="BA120" s="170">
        <f t="shared" si="178"/>
        <v>0</v>
      </c>
      <c r="BB120" s="171"/>
      <c r="BC120" s="170">
        <f t="shared" si="179"/>
        <v>0</v>
      </c>
      <c r="BD120" s="171"/>
      <c r="BE120" s="171"/>
      <c r="BF120" s="170">
        <f t="shared" si="180"/>
        <v>0</v>
      </c>
      <c r="BG120" s="171"/>
      <c r="BH120" s="171"/>
      <c r="BI120" s="170">
        <f t="shared" si="181"/>
        <v>0</v>
      </c>
      <c r="BJ120" s="171"/>
      <c r="BK120" s="170">
        <f t="shared" si="182"/>
        <v>0</v>
      </c>
      <c r="BL120" s="173"/>
      <c r="BM120" s="168">
        <f t="shared" si="183"/>
        <v>0</v>
      </c>
      <c r="BN120" s="174"/>
      <c r="BO120" s="168">
        <f t="shared" si="184"/>
        <v>1</v>
      </c>
      <c r="BP120" s="169"/>
      <c r="BQ120" s="168">
        <f t="shared" si="185"/>
        <v>2</v>
      </c>
      <c r="BR120" s="168"/>
      <c r="BS120" s="168">
        <f t="shared" si="186"/>
        <v>0</v>
      </c>
      <c r="BT120" s="169"/>
      <c r="BU120" s="168">
        <f t="shared" si="187"/>
        <v>0</v>
      </c>
      <c r="BV120" s="169"/>
      <c r="BW120" s="170">
        <f t="shared" si="188"/>
        <v>0</v>
      </c>
      <c r="BX120" s="171"/>
      <c r="BY120" s="170">
        <f t="shared" si="189"/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806" t="s">
        <v>355</v>
      </c>
      <c r="D121" s="155" t="str">
        <f>VLOOKUP(C121,ListeAppel,2,FALSE)</f>
        <v>Nom 058</v>
      </c>
      <c r="E121" s="156" t="s">
        <v>70</v>
      </c>
      <c r="F121" s="302"/>
      <c r="G121" s="365" t="s">
        <v>14</v>
      </c>
      <c r="H121" s="365" t="s">
        <v>14</v>
      </c>
      <c r="I121" s="365" t="s">
        <v>14</v>
      </c>
      <c r="J121" s="365" t="s">
        <v>14</v>
      </c>
      <c r="K121" s="332"/>
      <c r="L121" s="332"/>
      <c r="M121" s="55" t="s">
        <v>11</v>
      </c>
      <c r="N121" s="31" t="s">
        <v>11</v>
      </c>
      <c r="O121" s="31" t="s">
        <v>11</v>
      </c>
      <c r="P121" s="55" t="s">
        <v>11</v>
      </c>
      <c r="Q121" s="55" t="s">
        <v>11</v>
      </c>
      <c r="R121" s="332"/>
      <c r="S121" s="332"/>
      <c r="T121" s="55" t="s">
        <v>11</v>
      </c>
      <c r="U121" s="31" t="s">
        <v>11</v>
      </c>
      <c r="V121" s="704" t="s">
        <v>23</v>
      </c>
      <c r="W121" s="55" t="s">
        <v>11</v>
      </c>
      <c r="X121" s="55" t="s">
        <v>11</v>
      </c>
      <c r="Y121" s="305"/>
      <c r="Z121" s="332"/>
      <c r="AA121" s="55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90">
        <f>IF(CA121=0,"",TIME(0,CA121,0))</f>
        <v>0.28333333333333333</v>
      </c>
      <c r="AL121" s="157">
        <f t="shared" ref="AL121:AL130" si="190">COUNTIF(F121:AJ121,"P")</f>
        <v>17</v>
      </c>
      <c r="AM121" s="158">
        <f>SUM(AL121:AL122)/2</f>
        <v>16.5</v>
      </c>
      <c r="AN121" s="158">
        <f t="shared" ref="AN121:AN130" si="191">COUNTIF(F121:AJ121,"Mi")</f>
        <v>0</v>
      </c>
      <c r="AO121" s="158">
        <f>SUM((AN121+AN122)/2)</f>
        <v>0</v>
      </c>
      <c r="AP121" s="159">
        <f t="shared" ref="AP121:AP130" si="192">COUNTIF(F121:AJ121,"VS")</f>
        <v>0</v>
      </c>
      <c r="AQ121" s="159">
        <f>SUM((AP121+AP122)/2)</f>
        <v>0</v>
      </c>
      <c r="AR121" s="158">
        <f t="shared" ref="AR121:AR130" si="193">COUNTIF(F121:AJ121,"C1")</f>
        <v>0</v>
      </c>
      <c r="AS121" s="159">
        <f>SUM((AR121+AR122)/2)</f>
        <v>0</v>
      </c>
      <c r="AT121" s="159">
        <f t="shared" ref="AT121:AT130" si="194">COUNTIF(F121:AJ121,"R1")</f>
        <v>0</v>
      </c>
      <c r="AU121" s="160">
        <f>SUM((AT121+AT122)/2)</f>
        <v>0.5</v>
      </c>
      <c r="AV121" s="158">
        <f t="shared" ref="AV121:AV130" si="195">COUNTIF(F121:AJ121,"CS")</f>
        <v>0</v>
      </c>
      <c r="AW121" s="158">
        <f>SUM((AV121+AV122)/2)</f>
        <v>0</v>
      </c>
      <c r="AX121" s="159">
        <f t="shared" ref="AX121:AX130" si="196">COUNTIF(F121:AJ121,"DA")</f>
        <v>0</v>
      </c>
      <c r="AY121" s="159">
        <f>SUM((AX121+AX122)/2)</f>
        <v>0</v>
      </c>
      <c r="AZ121" s="161">
        <f>SUM(AM121+AO121+AQ121+AS121+AW121+AY121+AU121)*24</f>
        <v>408</v>
      </c>
      <c r="BA121" s="159">
        <f t="shared" ref="BA121:BA130" si="197">COUNTIF(F121:AJ121,"MT5")</f>
        <v>0</v>
      </c>
      <c r="BB121" s="159">
        <f>SUM((BA121+BA122)/2)</f>
        <v>0</v>
      </c>
      <c r="BC121" s="159">
        <f t="shared" ref="BC121:BC130" si="198"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 t="shared" ref="BF121:BF130" si="199"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 t="shared" ref="BI121:BI130" si="200">COUNTIF(F121:AJ121,"A")</f>
        <v>0</v>
      </c>
      <c r="BJ121" s="159">
        <f>SUM((BI121+BI122)/2)</f>
        <v>0</v>
      </c>
      <c r="BK121" s="159">
        <f t="shared" ref="BK121:BK130" si="201">COUNTIF(F121:AJ121,"Ma")</f>
        <v>4</v>
      </c>
      <c r="BL121" s="162">
        <f>SUM(BK121+BK122)/2</f>
        <v>4</v>
      </c>
      <c r="BM121" s="158">
        <f t="shared" ref="BM121:BM130" si="202">COUNTIF(F121:AJ121,"MJ")</f>
        <v>0</v>
      </c>
      <c r="BN121" s="158">
        <f>SUM(BM121+BM122)/2</f>
        <v>0</v>
      </c>
      <c r="BO121" s="158">
        <f t="shared" ref="BO121:BO130" si="203">COUNTIF(F121:AJ121,"Jsc")</f>
        <v>1</v>
      </c>
      <c r="BP121" s="158">
        <f>SUM(BO121+BO122)/2</f>
        <v>1</v>
      </c>
      <c r="BQ121" s="158">
        <f t="shared" ref="BQ121:BQ130" si="204">COUNTIF(F121:AJ121,"C")</f>
        <v>0</v>
      </c>
      <c r="BR121" s="158">
        <f>SUM((BQ121+BQ122)/2)</f>
        <v>0</v>
      </c>
      <c r="BS121" s="158">
        <f t="shared" ref="BS121:BS130" si="205">COUNTIF(F121:AJ121,"CC")</f>
        <v>0</v>
      </c>
      <c r="BT121" s="158">
        <f>SUM((BS121+BS122)/2)</f>
        <v>0</v>
      </c>
      <c r="BU121" s="158">
        <f t="shared" ref="BU121:BU130" si="206">COUNTIF(F121:AJ121,"DS")</f>
        <v>0</v>
      </c>
      <c r="BV121" s="158">
        <f>SUM((BU121+BU122)/2)</f>
        <v>0</v>
      </c>
      <c r="BW121" s="159">
        <f t="shared" ref="BW121:BW130" si="207">COUNTIF(F121:AJ121,"MT")</f>
        <v>0</v>
      </c>
      <c r="BX121" s="159">
        <f>SUM((BW121+BW122)/2)</f>
        <v>0</v>
      </c>
      <c r="BY121" s="159">
        <f t="shared" ref="BY121:BY130" si="208">COUNTIF(F121:AJ121,"4/5")</f>
        <v>0</v>
      </c>
      <c r="BZ121" s="160">
        <f>SUM((BY121+BY122)/2)</f>
        <v>0</v>
      </c>
      <c r="CA121" s="163">
        <f>SUM(AZ121)</f>
        <v>408</v>
      </c>
      <c r="CB121" s="35">
        <f>SUM(AM121+AO121+AQ121+AS121+AU121+AW121+BB121+BD121+BG121+AY121)</f>
        <v>17</v>
      </c>
    </row>
    <row r="122" spans="1:80" ht="18.75" customHeight="1" thickBot="1" x14ac:dyDescent="0.3">
      <c r="A122" s="137" t="s">
        <v>425</v>
      </c>
      <c r="B122" s="179" t="s">
        <v>183</v>
      </c>
      <c r="C122" s="164" t="s">
        <v>6</v>
      </c>
      <c r="D122" s="165">
        <v>10995</v>
      </c>
      <c r="E122" s="166" t="s">
        <v>4</v>
      </c>
      <c r="F122" s="303"/>
      <c r="G122" s="367" t="s">
        <v>14</v>
      </c>
      <c r="H122" s="367" t="s">
        <v>14</v>
      </c>
      <c r="I122" s="367" t="s">
        <v>14</v>
      </c>
      <c r="J122" s="367" t="s">
        <v>14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37" t="s">
        <v>11</v>
      </c>
      <c r="R122" s="306"/>
      <c r="S122" s="306"/>
      <c r="T122" s="37" t="s">
        <v>11</v>
      </c>
      <c r="U122" s="37" t="s">
        <v>11</v>
      </c>
      <c r="V122" s="630" t="s">
        <v>23</v>
      </c>
      <c r="W122" s="37" t="s">
        <v>11</v>
      </c>
      <c r="X122" s="37" t="s">
        <v>57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 t="s">
        <v>11</v>
      </c>
      <c r="AK122" s="391"/>
      <c r="AL122" s="167">
        <f t="shared" si="190"/>
        <v>16</v>
      </c>
      <c r="AM122" s="168"/>
      <c r="AN122" s="168">
        <f t="shared" si="191"/>
        <v>0</v>
      </c>
      <c r="AO122" s="169"/>
      <c r="AP122" s="170">
        <f t="shared" si="192"/>
        <v>0</v>
      </c>
      <c r="AQ122" s="171"/>
      <c r="AR122" s="168">
        <f t="shared" si="193"/>
        <v>0</v>
      </c>
      <c r="AS122" s="168"/>
      <c r="AT122" s="168">
        <f t="shared" si="194"/>
        <v>1</v>
      </c>
      <c r="AU122" s="168"/>
      <c r="AV122" s="168">
        <f t="shared" si="195"/>
        <v>0</v>
      </c>
      <c r="AW122" s="169"/>
      <c r="AX122" s="170">
        <f t="shared" si="196"/>
        <v>0</v>
      </c>
      <c r="AY122" s="171"/>
      <c r="AZ122" s="172"/>
      <c r="BA122" s="170">
        <f t="shared" si="197"/>
        <v>0</v>
      </c>
      <c r="BB122" s="171"/>
      <c r="BC122" s="170">
        <f t="shared" si="198"/>
        <v>0</v>
      </c>
      <c r="BD122" s="171"/>
      <c r="BE122" s="171"/>
      <c r="BF122" s="170">
        <f t="shared" si="199"/>
        <v>0</v>
      </c>
      <c r="BG122" s="171"/>
      <c r="BH122" s="171"/>
      <c r="BI122" s="170">
        <f t="shared" si="200"/>
        <v>0</v>
      </c>
      <c r="BJ122" s="171"/>
      <c r="BK122" s="170">
        <f t="shared" si="201"/>
        <v>4</v>
      </c>
      <c r="BL122" s="173"/>
      <c r="BM122" s="168">
        <f t="shared" si="202"/>
        <v>0</v>
      </c>
      <c r="BN122" s="174"/>
      <c r="BO122" s="168">
        <f t="shared" si="203"/>
        <v>1</v>
      </c>
      <c r="BP122" s="169"/>
      <c r="BQ122" s="168">
        <f t="shared" si="204"/>
        <v>0</v>
      </c>
      <c r="BR122" s="168"/>
      <c r="BS122" s="168">
        <f t="shared" si="205"/>
        <v>0</v>
      </c>
      <c r="BT122" s="169"/>
      <c r="BU122" s="168">
        <f t="shared" si="206"/>
        <v>0</v>
      </c>
      <c r="BV122" s="169"/>
      <c r="BW122" s="170">
        <f t="shared" si="207"/>
        <v>0</v>
      </c>
      <c r="BX122" s="171"/>
      <c r="BY122" s="170">
        <f t="shared" si="208"/>
        <v>0</v>
      </c>
      <c r="BZ122" s="175"/>
      <c r="CA122" s="176"/>
      <c r="CB122" s="85"/>
    </row>
    <row r="123" spans="1:80" ht="18.75" customHeight="1" x14ac:dyDescent="0.25">
      <c r="A123" s="137" t="s">
        <v>425</v>
      </c>
      <c r="B123" s="179" t="s">
        <v>183</v>
      </c>
      <c r="C123" s="806" t="s">
        <v>356</v>
      </c>
      <c r="D123" s="155" t="str">
        <f>VLOOKUP(C123,ListeAppel,2,FALSE)</f>
        <v>Nom 066</v>
      </c>
      <c r="E123" s="23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90" t="str">
        <f>IF(CA123=0,"",TIME(0,CA123,0))</f>
        <v/>
      </c>
      <c r="AL123" s="157">
        <f t="shared" si="190"/>
        <v>0</v>
      </c>
      <c r="AM123" s="158">
        <f>SUM(AL123:AL124)/2</f>
        <v>0</v>
      </c>
      <c r="AN123" s="158">
        <f t="shared" si="191"/>
        <v>0</v>
      </c>
      <c r="AO123" s="158">
        <f>SUM((AN123+AN124)/2)</f>
        <v>0</v>
      </c>
      <c r="AP123" s="159">
        <f t="shared" si="192"/>
        <v>0</v>
      </c>
      <c r="AQ123" s="159">
        <f>SUM((AP123+AP124)/2)</f>
        <v>0</v>
      </c>
      <c r="AR123" s="158">
        <f t="shared" si="193"/>
        <v>0</v>
      </c>
      <c r="AS123" s="159">
        <f>SUM((AR123+AR124)/2)</f>
        <v>0</v>
      </c>
      <c r="AT123" s="159">
        <f t="shared" si="194"/>
        <v>0</v>
      </c>
      <c r="AU123" s="160">
        <f>SUM((AT123+AT124)/2)</f>
        <v>0</v>
      </c>
      <c r="AV123" s="158">
        <f t="shared" si="195"/>
        <v>0</v>
      </c>
      <c r="AW123" s="158">
        <f>SUM((AV123+AV124)/2)</f>
        <v>0</v>
      </c>
      <c r="AX123" s="159">
        <f t="shared" si="196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97"/>
        <v>0</v>
      </c>
      <c r="BB123" s="159">
        <f>SUM((BA123+BA124)/2)</f>
        <v>0</v>
      </c>
      <c r="BC123" s="159">
        <f t="shared" si="198"/>
        <v>0</v>
      </c>
      <c r="BD123" s="159">
        <f>SUM((BC123+BC124)/2)</f>
        <v>0</v>
      </c>
      <c r="BE123" s="159">
        <f>SUM((BD123+BD124)/2)</f>
        <v>0</v>
      </c>
      <c r="BF123" s="159">
        <f t="shared" si="199"/>
        <v>0</v>
      </c>
      <c r="BG123" s="159">
        <f>SUM((BF123+BF124)/2)</f>
        <v>0</v>
      </c>
      <c r="BH123" s="159">
        <f>SUM((BG123+BG124)/2)</f>
        <v>0</v>
      </c>
      <c r="BI123" s="159">
        <f t="shared" si="200"/>
        <v>0</v>
      </c>
      <c r="BJ123" s="159">
        <f>SUM((BI123+BI124)/2)</f>
        <v>0</v>
      </c>
      <c r="BK123" s="159">
        <f t="shared" si="201"/>
        <v>0</v>
      </c>
      <c r="BL123" s="162">
        <f>SUM(BK123+BK124)/2</f>
        <v>0</v>
      </c>
      <c r="BM123" s="158">
        <f t="shared" si="202"/>
        <v>0</v>
      </c>
      <c r="BN123" s="158">
        <f>SUM(BM123+BM124)/2</f>
        <v>0</v>
      </c>
      <c r="BO123" s="158">
        <f t="shared" si="203"/>
        <v>0</v>
      </c>
      <c r="BP123" s="158">
        <f>SUM(BO123+BO124)/2</f>
        <v>0</v>
      </c>
      <c r="BQ123" s="158">
        <f t="shared" si="204"/>
        <v>31</v>
      </c>
      <c r="BR123" s="158">
        <f>SUM((BQ123+BQ124)/2)</f>
        <v>31</v>
      </c>
      <c r="BS123" s="158">
        <f t="shared" si="205"/>
        <v>0</v>
      </c>
      <c r="BT123" s="158">
        <f>SUM((BS123+BS124)/2)</f>
        <v>0</v>
      </c>
      <c r="BU123" s="158">
        <f t="shared" si="206"/>
        <v>0</v>
      </c>
      <c r="BV123" s="158">
        <f>SUM((BU123+BU124)/2)</f>
        <v>0</v>
      </c>
      <c r="BW123" s="159">
        <f t="shared" si="207"/>
        <v>0</v>
      </c>
      <c r="BX123" s="159">
        <f>SUM((BW123+BW124)/2)</f>
        <v>0</v>
      </c>
      <c r="BY123" s="159">
        <f t="shared" si="208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425</v>
      </c>
      <c r="B124" s="179" t="s">
        <v>183</v>
      </c>
      <c r="C124" s="192" t="s">
        <v>10</v>
      </c>
      <c r="D124" s="165">
        <v>11130</v>
      </c>
      <c r="E124" s="238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391"/>
      <c r="AL124" s="167">
        <f t="shared" si="190"/>
        <v>0</v>
      </c>
      <c r="AM124" s="168"/>
      <c r="AN124" s="168">
        <f t="shared" si="191"/>
        <v>0</v>
      </c>
      <c r="AO124" s="169"/>
      <c r="AP124" s="170">
        <f t="shared" si="192"/>
        <v>0</v>
      </c>
      <c r="AQ124" s="171"/>
      <c r="AR124" s="168">
        <f t="shared" si="193"/>
        <v>0</v>
      </c>
      <c r="AS124" s="168"/>
      <c r="AT124" s="168">
        <f t="shared" si="194"/>
        <v>0</v>
      </c>
      <c r="AU124" s="168"/>
      <c r="AV124" s="168">
        <f t="shared" si="195"/>
        <v>0</v>
      </c>
      <c r="AW124" s="169"/>
      <c r="AX124" s="170">
        <f t="shared" si="196"/>
        <v>0</v>
      </c>
      <c r="AY124" s="171"/>
      <c r="AZ124" s="172"/>
      <c r="BA124" s="170">
        <f t="shared" si="197"/>
        <v>0</v>
      </c>
      <c r="BB124" s="171"/>
      <c r="BC124" s="170">
        <f t="shared" si="198"/>
        <v>0</v>
      </c>
      <c r="BD124" s="171"/>
      <c r="BE124" s="171"/>
      <c r="BF124" s="170">
        <f t="shared" si="199"/>
        <v>0</v>
      </c>
      <c r="BG124" s="171"/>
      <c r="BH124" s="171"/>
      <c r="BI124" s="170">
        <f t="shared" si="200"/>
        <v>0</v>
      </c>
      <c r="BJ124" s="171"/>
      <c r="BK124" s="170">
        <f t="shared" si="201"/>
        <v>0</v>
      </c>
      <c r="BL124" s="173"/>
      <c r="BM124" s="168">
        <f t="shared" si="202"/>
        <v>0</v>
      </c>
      <c r="BN124" s="174"/>
      <c r="BO124" s="168">
        <f t="shared" si="203"/>
        <v>0</v>
      </c>
      <c r="BP124" s="169"/>
      <c r="BQ124" s="168">
        <f t="shared" si="204"/>
        <v>31</v>
      </c>
      <c r="BR124" s="168"/>
      <c r="BS124" s="168">
        <f t="shared" si="205"/>
        <v>0</v>
      </c>
      <c r="BT124" s="169"/>
      <c r="BU124" s="168">
        <f t="shared" si="206"/>
        <v>0</v>
      </c>
      <c r="BV124" s="169"/>
      <c r="BW124" s="170">
        <f t="shared" si="207"/>
        <v>0</v>
      </c>
      <c r="BX124" s="171"/>
      <c r="BY124" s="170">
        <f t="shared" si="208"/>
        <v>0</v>
      </c>
      <c r="BZ124" s="175"/>
      <c r="CA124" s="176"/>
      <c r="CB124" s="85"/>
    </row>
    <row r="125" spans="1:80" ht="18.75" customHeight="1" x14ac:dyDescent="0.25">
      <c r="A125" s="137" t="s">
        <v>425</v>
      </c>
      <c r="B125" s="179" t="s">
        <v>183</v>
      </c>
      <c r="C125" s="806">
        <v>3578</v>
      </c>
      <c r="D125" s="178" t="s">
        <v>258</v>
      </c>
      <c r="E125" s="236" t="s">
        <v>70</v>
      </c>
      <c r="F125" s="302"/>
      <c r="G125" s="31" t="s">
        <v>11</v>
      </c>
      <c r="H125" s="31" t="s">
        <v>11</v>
      </c>
      <c r="I125" s="31" t="s">
        <v>11</v>
      </c>
      <c r="J125" s="31" t="s">
        <v>11</v>
      </c>
      <c r="K125" s="305"/>
      <c r="L125" s="305"/>
      <c r="M125" s="31" t="s">
        <v>11</v>
      </c>
      <c r="N125" s="353" t="s">
        <v>7</v>
      </c>
      <c r="O125" s="442" t="s">
        <v>11</v>
      </c>
      <c r="P125" s="31" t="s">
        <v>11</v>
      </c>
      <c r="Q125" s="31" t="s">
        <v>11</v>
      </c>
      <c r="R125" s="305"/>
      <c r="S125" s="305"/>
      <c r="T125" s="55" t="s">
        <v>11</v>
      </c>
      <c r="U125" s="31" t="s">
        <v>11</v>
      </c>
      <c r="V125" s="31" t="s">
        <v>11</v>
      </c>
      <c r="W125" s="353" t="s">
        <v>7</v>
      </c>
      <c r="X125" s="55" t="s">
        <v>11</v>
      </c>
      <c r="Y125" s="332"/>
      <c r="Z125" s="305"/>
      <c r="AA125" s="31" t="s">
        <v>11</v>
      </c>
      <c r="AB125" s="442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53" t="s">
        <v>7</v>
      </c>
      <c r="AJ125" s="31" t="s">
        <v>11</v>
      </c>
      <c r="AK125" s="390">
        <f>IF(CA125=0,"",TIME(0,CA125,0))</f>
        <v>0.31666666666666665</v>
      </c>
      <c r="AL125" s="157">
        <f t="shared" si="190"/>
        <v>19</v>
      </c>
      <c r="AM125" s="158">
        <f>SUM(AL125:AL126)/2</f>
        <v>17.5</v>
      </c>
      <c r="AN125" s="158">
        <f t="shared" si="191"/>
        <v>0</v>
      </c>
      <c r="AO125" s="158">
        <f>SUM((AN125+AN126)/2)</f>
        <v>0</v>
      </c>
      <c r="AP125" s="159">
        <f t="shared" si="192"/>
        <v>0</v>
      </c>
      <c r="AQ125" s="159">
        <f>SUM((AP125+AP126)/2)</f>
        <v>0</v>
      </c>
      <c r="AR125" s="158">
        <f t="shared" si="193"/>
        <v>0</v>
      </c>
      <c r="AS125" s="159">
        <f>SUM((AR125+AR126)/2)</f>
        <v>1.5</v>
      </c>
      <c r="AT125" s="159">
        <f t="shared" si="194"/>
        <v>0</v>
      </c>
      <c r="AU125" s="160">
        <f>SUM((AT125+AT126)/2)</f>
        <v>0</v>
      </c>
      <c r="AV125" s="158">
        <f t="shared" si="195"/>
        <v>0</v>
      </c>
      <c r="AW125" s="158">
        <f>SUM((AV125+AV126)/2)</f>
        <v>0</v>
      </c>
      <c r="AX125" s="159">
        <f t="shared" si="196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97"/>
        <v>0</v>
      </c>
      <c r="BB125" s="159">
        <f>SUM((BA125+BA126)/2)</f>
        <v>0</v>
      </c>
      <c r="BC125" s="159">
        <f t="shared" si="198"/>
        <v>0</v>
      </c>
      <c r="BD125" s="159">
        <f>SUM((BC125+BC126)/2)</f>
        <v>0</v>
      </c>
      <c r="BE125" s="159">
        <f>SUM((BD125+BD126)/2)</f>
        <v>0</v>
      </c>
      <c r="BF125" s="159">
        <f t="shared" si="199"/>
        <v>0</v>
      </c>
      <c r="BG125" s="159">
        <f>SUM((BF125+BF126)/2)</f>
        <v>0</v>
      </c>
      <c r="BH125" s="159">
        <f>SUM((BG125+BG126)/2)</f>
        <v>0</v>
      </c>
      <c r="BI125" s="159">
        <f t="shared" si="200"/>
        <v>0</v>
      </c>
      <c r="BJ125" s="159">
        <f>SUM((BI125+BI126)/2)</f>
        <v>0</v>
      </c>
      <c r="BK125" s="159">
        <f t="shared" si="201"/>
        <v>0</v>
      </c>
      <c r="BL125" s="162">
        <f>SUM(BK125+BK126)/2</f>
        <v>0</v>
      </c>
      <c r="BM125" s="158">
        <f t="shared" si="202"/>
        <v>0</v>
      </c>
      <c r="BN125" s="158">
        <f>SUM(BM125+BM126)/2</f>
        <v>0</v>
      </c>
      <c r="BO125" s="158">
        <f t="shared" si="203"/>
        <v>0</v>
      </c>
      <c r="BP125" s="158">
        <f>SUM(BO125+BO126)/2</f>
        <v>0</v>
      </c>
      <c r="BQ125" s="158">
        <f t="shared" si="204"/>
        <v>3</v>
      </c>
      <c r="BR125" s="158">
        <f>SUM((BQ125+BQ126)/2)</f>
        <v>3</v>
      </c>
      <c r="BS125" s="158">
        <f t="shared" si="205"/>
        <v>0</v>
      </c>
      <c r="BT125" s="158">
        <f>SUM((BS125+BS126)/2)</f>
        <v>0</v>
      </c>
      <c r="BU125" s="158">
        <f t="shared" si="206"/>
        <v>0</v>
      </c>
      <c r="BV125" s="158">
        <f>SUM((BU125+BU126)/2)</f>
        <v>0</v>
      </c>
      <c r="BW125" s="159">
        <f t="shared" si="207"/>
        <v>0</v>
      </c>
      <c r="BX125" s="159">
        <f>SUM((BW125+BW126)/2)</f>
        <v>0</v>
      </c>
      <c r="BY125" s="159">
        <f t="shared" si="208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425</v>
      </c>
      <c r="B126" s="179" t="s">
        <v>183</v>
      </c>
      <c r="C126" s="192" t="s">
        <v>6</v>
      </c>
      <c r="D126" s="165"/>
      <c r="E126" s="166" t="s">
        <v>4</v>
      </c>
      <c r="F126" s="303"/>
      <c r="G126" s="396" t="s">
        <v>11</v>
      </c>
      <c r="H126" s="440" t="s">
        <v>39</v>
      </c>
      <c r="I126" s="37" t="s">
        <v>11</v>
      </c>
      <c r="J126" s="37" t="s">
        <v>11</v>
      </c>
      <c r="K126" s="306"/>
      <c r="L126" s="306"/>
      <c r="M126" s="37" t="s">
        <v>11</v>
      </c>
      <c r="N126" s="354" t="s">
        <v>7</v>
      </c>
      <c r="O126" s="402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54" t="s">
        <v>7</v>
      </c>
      <c r="X126" s="37" t="s">
        <v>11</v>
      </c>
      <c r="Y126" s="306"/>
      <c r="Z126" s="306"/>
      <c r="AA126" s="37" t="s">
        <v>11</v>
      </c>
      <c r="AB126" s="402" t="s">
        <v>11</v>
      </c>
      <c r="AC126" s="440" t="s">
        <v>39</v>
      </c>
      <c r="AD126" s="37" t="s">
        <v>11</v>
      </c>
      <c r="AE126" s="440" t="s">
        <v>39</v>
      </c>
      <c r="AF126" s="306"/>
      <c r="AG126" s="306"/>
      <c r="AH126" s="37" t="s">
        <v>11</v>
      </c>
      <c r="AI126" s="354" t="s">
        <v>7</v>
      </c>
      <c r="AJ126" s="37" t="s">
        <v>11</v>
      </c>
      <c r="AK126" s="391"/>
      <c r="AL126" s="167">
        <f t="shared" si="190"/>
        <v>16</v>
      </c>
      <c r="AM126" s="168"/>
      <c r="AN126" s="168">
        <f t="shared" si="191"/>
        <v>0</v>
      </c>
      <c r="AO126" s="169"/>
      <c r="AP126" s="170">
        <f t="shared" si="192"/>
        <v>0</v>
      </c>
      <c r="AQ126" s="171"/>
      <c r="AR126" s="168">
        <f t="shared" si="193"/>
        <v>3</v>
      </c>
      <c r="AS126" s="168"/>
      <c r="AT126" s="168">
        <f t="shared" si="194"/>
        <v>0</v>
      </c>
      <c r="AU126" s="168"/>
      <c r="AV126" s="168">
        <f t="shared" si="195"/>
        <v>0</v>
      </c>
      <c r="AW126" s="169"/>
      <c r="AX126" s="170">
        <f t="shared" si="196"/>
        <v>0</v>
      </c>
      <c r="AY126" s="171"/>
      <c r="AZ126" s="172"/>
      <c r="BA126" s="170">
        <f t="shared" si="197"/>
        <v>0</v>
      </c>
      <c r="BB126" s="171"/>
      <c r="BC126" s="170">
        <f t="shared" si="198"/>
        <v>0</v>
      </c>
      <c r="BD126" s="171"/>
      <c r="BE126" s="171"/>
      <c r="BF126" s="170">
        <f t="shared" si="199"/>
        <v>0</v>
      </c>
      <c r="BG126" s="171"/>
      <c r="BH126" s="171"/>
      <c r="BI126" s="170">
        <f t="shared" si="200"/>
        <v>0</v>
      </c>
      <c r="BJ126" s="171"/>
      <c r="BK126" s="170">
        <f t="shared" si="201"/>
        <v>0</v>
      </c>
      <c r="BL126" s="173"/>
      <c r="BM126" s="168">
        <f t="shared" si="202"/>
        <v>0</v>
      </c>
      <c r="BN126" s="174"/>
      <c r="BO126" s="168">
        <f t="shared" si="203"/>
        <v>0</v>
      </c>
      <c r="BP126" s="169"/>
      <c r="BQ126" s="168">
        <f t="shared" si="204"/>
        <v>3</v>
      </c>
      <c r="BR126" s="168"/>
      <c r="BS126" s="168">
        <f t="shared" si="205"/>
        <v>0</v>
      </c>
      <c r="BT126" s="169"/>
      <c r="BU126" s="168">
        <f t="shared" si="206"/>
        <v>0</v>
      </c>
      <c r="BV126" s="169"/>
      <c r="BW126" s="170">
        <f t="shared" si="207"/>
        <v>0</v>
      </c>
      <c r="BX126" s="171"/>
      <c r="BY126" s="170">
        <f t="shared" si="208"/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183</v>
      </c>
      <c r="C127" s="806" t="s">
        <v>358</v>
      </c>
      <c r="D127" s="155" t="str">
        <f>VLOOKUP(C127,ListeAppel,2,FALSE)</f>
        <v>Nom 076</v>
      </c>
      <c r="E127" s="156" t="s">
        <v>70</v>
      </c>
      <c r="F127" s="302"/>
      <c r="G127" s="31" t="s">
        <v>11</v>
      </c>
      <c r="H127" s="31" t="s">
        <v>11</v>
      </c>
      <c r="I127" s="353" t="s">
        <v>7</v>
      </c>
      <c r="J127" s="31" t="s">
        <v>11</v>
      </c>
      <c r="K127" s="305"/>
      <c r="L127" s="305"/>
      <c r="M127" s="31" t="s">
        <v>11</v>
      </c>
      <c r="N127" s="31" t="s">
        <v>57</v>
      </c>
      <c r="O127" s="31" t="s">
        <v>11</v>
      </c>
      <c r="P127" s="31" t="s">
        <v>11</v>
      </c>
      <c r="Q127" s="31" t="s">
        <v>11</v>
      </c>
      <c r="R127" s="305"/>
      <c r="S127" s="305"/>
      <c r="T127" s="55" t="s">
        <v>11</v>
      </c>
      <c r="U127" s="31" t="s">
        <v>11</v>
      </c>
      <c r="V127" s="31" t="s">
        <v>11</v>
      </c>
      <c r="W127" s="31" t="s">
        <v>11</v>
      </c>
      <c r="X127" s="55" t="s">
        <v>11</v>
      </c>
      <c r="Y127" s="332"/>
      <c r="Z127" s="305"/>
      <c r="AA127" s="31" t="s">
        <v>11</v>
      </c>
      <c r="AB127" s="31" t="s">
        <v>11</v>
      </c>
      <c r="AC127" s="353" t="s">
        <v>7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90">
        <f>IF(CA127=0,"",TIME(0,CA127,0))</f>
        <v>0.33333333333333331</v>
      </c>
      <c r="AL127" s="157">
        <f t="shared" si="190"/>
        <v>19</v>
      </c>
      <c r="AM127" s="158">
        <f>SUM(AL127:AL128)/2</f>
        <v>19</v>
      </c>
      <c r="AN127" s="158">
        <f t="shared" si="191"/>
        <v>0</v>
      </c>
      <c r="AO127" s="158">
        <f>SUM((AN127+AN128)/2)</f>
        <v>0</v>
      </c>
      <c r="AP127" s="159">
        <f t="shared" si="192"/>
        <v>0</v>
      </c>
      <c r="AQ127" s="159">
        <f>SUM((AP127+AP128)/2)</f>
        <v>0.5</v>
      </c>
      <c r="AR127" s="158">
        <f t="shared" si="193"/>
        <v>0</v>
      </c>
      <c r="AS127" s="159">
        <f>SUM((AR127+AR128)/2)</f>
        <v>0</v>
      </c>
      <c r="AT127" s="159">
        <f t="shared" si="194"/>
        <v>1</v>
      </c>
      <c r="AU127" s="160">
        <f>SUM((AT127+AT128)/2)</f>
        <v>0.5</v>
      </c>
      <c r="AV127" s="158">
        <f t="shared" si="195"/>
        <v>0</v>
      </c>
      <c r="AW127" s="158">
        <f>SUM((AV127+AV128)/2)</f>
        <v>0</v>
      </c>
      <c r="AX127" s="159">
        <f t="shared" si="196"/>
        <v>0</v>
      </c>
      <c r="AY127" s="159">
        <f>SUM((AX127+AX128)/2)</f>
        <v>0</v>
      </c>
      <c r="AZ127" s="161">
        <f>SUM(AM127+AO127+AQ127+AS127+AW127+AY127+AU127)*24</f>
        <v>480</v>
      </c>
      <c r="BA127" s="159">
        <f t="shared" si="197"/>
        <v>0</v>
      </c>
      <c r="BB127" s="159">
        <f>SUM((BA127+BA128)/2)</f>
        <v>0</v>
      </c>
      <c r="BC127" s="159">
        <f t="shared" si="198"/>
        <v>0</v>
      </c>
      <c r="BD127" s="159">
        <f>SUM((BC127+BC128)/2)</f>
        <v>0</v>
      </c>
      <c r="BE127" s="159">
        <f>SUM((BD127+BD128)/2)</f>
        <v>0</v>
      </c>
      <c r="BF127" s="159">
        <f t="shared" si="199"/>
        <v>0</v>
      </c>
      <c r="BG127" s="159">
        <f>SUM((BF127+BF128)/2)</f>
        <v>0</v>
      </c>
      <c r="BH127" s="159">
        <f>SUM((BG127+BG128)/2)</f>
        <v>0</v>
      </c>
      <c r="BI127" s="159">
        <f t="shared" si="200"/>
        <v>0</v>
      </c>
      <c r="BJ127" s="159">
        <f>SUM((BI127+BI128)/2)</f>
        <v>0</v>
      </c>
      <c r="BK127" s="159">
        <f t="shared" si="201"/>
        <v>0</v>
      </c>
      <c r="BL127" s="162">
        <f>SUM(BK127+BK128)/2</f>
        <v>0</v>
      </c>
      <c r="BM127" s="158">
        <f t="shared" si="202"/>
        <v>0</v>
      </c>
      <c r="BN127" s="158">
        <f>SUM(BM127+BM128)/2</f>
        <v>0</v>
      </c>
      <c r="BO127" s="158">
        <f t="shared" si="203"/>
        <v>0</v>
      </c>
      <c r="BP127" s="158">
        <f>SUM(BO127+BO128)/2</f>
        <v>0</v>
      </c>
      <c r="BQ127" s="158">
        <f t="shared" si="204"/>
        <v>2</v>
      </c>
      <c r="BR127" s="158">
        <f>SUM((BQ127+BQ128)/2)</f>
        <v>2</v>
      </c>
      <c r="BS127" s="158">
        <f t="shared" si="205"/>
        <v>0</v>
      </c>
      <c r="BT127" s="158">
        <f>SUM((BS127+BS128)/2)</f>
        <v>0</v>
      </c>
      <c r="BU127" s="158">
        <f t="shared" si="206"/>
        <v>0</v>
      </c>
      <c r="BV127" s="158">
        <f>SUM((BU127+BU128)/2)</f>
        <v>0</v>
      </c>
      <c r="BW127" s="159">
        <f t="shared" si="207"/>
        <v>0</v>
      </c>
      <c r="BX127" s="159">
        <f>SUM((BW127+BW128)/2)</f>
        <v>0</v>
      </c>
      <c r="BY127" s="159">
        <f t="shared" si="208"/>
        <v>0</v>
      </c>
      <c r="BZ127" s="160">
        <f>SUM((BY127+BY128)/2)</f>
        <v>0</v>
      </c>
      <c r="CA127" s="163">
        <f>SUM(AZ127)</f>
        <v>480</v>
      </c>
      <c r="CB127" s="35">
        <f>SUM(AM127+AO127+AQ127+AS127+AU127+AW127+BB127+BD127+BG127+AY127)</f>
        <v>20</v>
      </c>
    </row>
    <row r="128" spans="1:80" ht="18.75" customHeight="1" thickBot="1" x14ac:dyDescent="0.3">
      <c r="A128" s="137" t="s">
        <v>425</v>
      </c>
      <c r="B128" s="179" t="s">
        <v>183</v>
      </c>
      <c r="C128" s="207" t="s">
        <v>10</v>
      </c>
      <c r="D128" s="165">
        <v>11491</v>
      </c>
      <c r="E128" s="166" t="s">
        <v>4</v>
      </c>
      <c r="F128" s="303"/>
      <c r="G128" s="396" t="s">
        <v>11</v>
      </c>
      <c r="H128" s="37" t="s">
        <v>11</v>
      </c>
      <c r="I128" s="354" t="s">
        <v>7</v>
      </c>
      <c r="J128" s="37" t="s">
        <v>11</v>
      </c>
      <c r="K128" s="306"/>
      <c r="L128" s="306"/>
      <c r="M128" s="37" t="s">
        <v>11</v>
      </c>
      <c r="N128" s="37" t="s">
        <v>33</v>
      </c>
      <c r="O128" s="37" t="s">
        <v>11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54" t="s">
        <v>7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11</v>
      </c>
      <c r="AJ128" s="37" t="s">
        <v>11</v>
      </c>
      <c r="AK128" s="391"/>
      <c r="AL128" s="167">
        <f t="shared" si="190"/>
        <v>19</v>
      </c>
      <c r="AM128" s="168"/>
      <c r="AN128" s="168">
        <f t="shared" si="191"/>
        <v>0</v>
      </c>
      <c r="AO128" s="169"/>
      <c r="AP128" s="170">
        <f t="shared" si="192"/>
        <v>1</v>
      </c>
      <c r="AQ128" s="171"/>
      <c r="AR128" s="168">
        <f t="shared" si="193"/>
        <v>0</v>
      </c>
      <c r="AS128" s="168"/>
      <c r="AT128" s="168">
        <f t="shared" si="194"/>
        <v>0</v>
      </c>
      <c r="AU128" s="168"/>
      <c r="AV128" s="168">
        <f t="shared" si="195"/>
        <v>0</v>
      </c>
      <c r="AW128" s="169"/>
      <c r="AX128" s="170">
        <f t="shared" si="196"/>
        <v>0</v>
      </c>
      <c r="AY128" s="171"/>
      <c r="AZ128" s="172"/>
      <c r="BA128" s="170">
        <f t="shared" si="197"/>
        <v>0</v>
      </c>
      <c r="BB128" s="171"/>
      <c r="BC128" s="170">
        <f t="shared" si="198"/>
        <v>0</v>
      </c>
      <c r="BD128" s="171"/>
      <c r="BE128" s="171"/>
      <c r="BF128" s="170">
        <f t="shared" si="199"/>
        <v>0</v>
      </c>
      <c r="BG128" s="171"/>
      <c r="BH128" s="171"/>
      <c r="BI128" s="170">
        <f t="shared" si="200"/>
        <v>0</v>
      </c>
      <c r="BJ128" s="171"/>
      <c r="BK128" s="170">
        <f t="shared" si="201"/>
        <v>0</v>
      </c>
      <c r="BL128" s="173"/>
      <c r="BM128" s="168">
        <f t="shared" si="202"/>
        <v>0</v>
      </c>
      <c r="BN128" s="174"/>
      <c r="BO128" s="168">
        <f t="shared" si="203"/>
        <v>0</v>
      </c>
      <c r="BP128" s="169"/>
      <c r="BQ128" s="168">
        <f t="shared" si="204"/>
        <v>2</v>
      </c>
      <c r="BR128" s="168"/>
      <c r="BS128" s="168">
        <f t="shared" si="205"/>
        <v>0</v>
      </c>
      <c r="BT128" s="169"/>
      <c r="BU128" s="168">
        <f t="shared" si="206"/>
        <v>0</v>
      </c>
      <c r="BV128" s="169"/>
      <c r="BW128" s="170">
        <f t="shared" si="207"/>
        <v>0</v>
      </c>
      <c r="BX128" s="171"/>
      <c r="BY128" s="170">
        <f t="shared" si="208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183</v>
      </c>
      <c r="C129" s="807" t="s">
        <v>359</v>
      </c>
      <c r="D129" s="155" t="str">
        <f>VLOOKUP(C129,ListeAppel,2,FALSE)</f>
        <v>Nom 094</v>
      </c>
      <c r="E129" s="156" t="s">
        <v>70</v>
      </c>
      <c r="F129" s="302"/>
      <c r="G129" s="353" t="s">
        <v>7</v>
      </c>
      <c r="H129" s="353" t="s">
        <v>7</v>
      </c>
      <c r="I129" s="353" t="s">
        <v>7</v>
      </c>
      <c r="J129" s="353" t="s">
        <v>7</v>
      </c>
      <c r="K129" s="332"/>
      <c r="L129" s="305"/>
      <c r="M129" s="55" t="s">
        <v>11</v>
      </c>
      <c r="N129" s="31" t="s">
        <v>11</v>
      </c>
      <c r="O129" s="31" t="s">
        <v>11</v>
      </c>
      <c r="P129" s="31" t="s">
        <v>11</v>
      </c>
      <c r="Q129" s="52" t="s">
        <v>67</v>
      </c>
      <c r="R129" s="305"/>
      <c r="S129" s="332"/>
      <c r="T129" s="55" t="s">
        <v>11</v>
      </c>
      <c r="U129" s="31" t="s">
        <v>11</v>
      </c>
      <c r="V129" s="31" t="s">
        <v>11</v>
      </c>
      <c r="W129" s="31" t="s">
        <v>11</v>
      </c>
      <c r="X129" s="52" t="s">
        <v>67</v>
      </c>
      <c r="Y129" s="332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67</v>
      </c>
      <c r="AF129" s="305"/>
      <c r="AG129" s="305"/>
      <c r="AH129" s="31" t="s">
        <v>11</v>
      </c>
      <c r="AI129" s="31" t="s">
        <v>11</v>
      </c>
      <c r="AJ129" s="31" t="s">
        <v>11</v>
      </c>
      <c r="AK129" s="390">
        <f>IF(CA129=0,"",TIME(0,CA129,0))</f>
        <v>0.25</v>
      </c>
      <c r="AL129" s="157">
        <f t="shared" si="190"/>
        <v>15</v>
      </c>
      <c r="AM129" s="158">
        <f>SUM(AL129:AL130)/2</f>
        <v>14.5</v>
      </c>
      <c r="AN129" s="158">
        <f t="shared" si="191"/>
        <v>0</v>
      </c>
      <c r="AO129" s="158">
        <f>SUM((AN129+AN130)/2)</f>
        <v>0</v>
      </c>
      <c r="AP129" s="159">
        <f t="shared" si="192"/>
        <v>0</v>
      </c>
      <c r="AQ129" s="159">
        <f>SUM((AP129+AP130)/2)</f>
        <v>0</v>
      </c>
      <c r="AR129" s="158">
        <f t="shared" si="193"/>
        <v>0</v>
      </c>
      <c r="AS129" s="159">
        <f>SUM((AR129+AR130)/2)</f>
        <v>0</v>
      </c>
      <c r="AT129" s="159">
        <f t="shared" si="194"/>
        <v>0</v>
      </c>
      <c r="AU129" s="160">
        <f>SUM((AT129+AT130)/2)</f>
        <v>0.5</v>
      </c>
      <c r="AV129" s="158">
        <f t="shared" si="195"/>
        <v>0</v>
      </c>
      <c r="AW129" s="158">
        <f>SUM((AV129+AV130)/2)</f>
        <v>0</v>
      </c>
      <c r="AX129" s="159">
        <f t="shared" si="196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97"/>
        <v>0</v>
      </c>
      <c r="BB129" s="159">
        <f>SUM((BA129+BA130)/2)</f>
        <v>0</v>
      </c>
      <c r="BC129" s="159">
        <f t="shared" si="198"/>
        <v>0</v>
      </c>
      <c r="BD129" s="159">
        <f>SUM((BC129+BC130)/2)</f>
        <v>0</v>
      </c>
      <c r="BE129" s="159">
        <f>SUM((BD129+BD130)/2)</f>
        <v>0</v>
      </c>
      <c r="BF129" s="159">
        <f t="shared" si="199"/>
        <v>0</v>
      </c>
      <c r="BG129" s="159">
        <f>SUM((BF129+BF130)/2)</f>
        <v>0</v>
      </c>
      <c r="BH129" s="159">
        <f>SUM((BG129+BG130)/2)</f>
        <v>0</v>
      </c>
      <c r="BI129" s="159">
        <f t="shared" si="200"/>
        <v>0</v>
      </c>
      <c r="BJ129" s="159">
        <f>SUM((BI129+BI130)/2)</f>
        <v>0</v>
      </c>
      <c r="BK129" s="159">
        <f t="shared" si="201"/>
        <v>0</v>
      </c>
      <c r="BL129" s="162">
        <f>SUM(BK129+BK130)/2</f>
        <v>0</v>
      </c>
      <c r="BM129" s="158">
        <f t="shared" si="202"/>
        <v>0</v>
      </c>
      <c r="BN129" s="158">
        <f>SUM(BM129+BM130)/2</f>
        <v>0</v>
      </c>
      <c r="BO129" s="158">
        <f t="shared" si="203"/>
        <v>0</v>
      </c>
      <c r="BP129" s="158">
        <f>SUM(BO129+BO130)/2</f>
        <v>0</v>
      </c>
      <c r="BQ129" s="158">
        <f t="shared" si="204"/>
        <v>4</v>
      </c>
      <c r="BR129" s="158">
        <f>SUM((BQ129+BQ130)/2)</f>
        <v>4</v>
      </c>
      <c r="BS129" s="158">
        <f t="shared" si="205"/>
        <v>0</v>
      </c>
      <c r="BT129" s="158">
        <f>SUM((BS129+BS130)/2)</f>
        <v>0</v>
      </c>
      <c r="BU129" s="158">
        <f t="shared" si="206"/>
        <v>0</v>
      </c>
      <c r="BV129" s="158">
        <f>SUM((BU129+BU130)/2)</f>
        <v>0</v>
      </c>
      <c r="BW129" s="159">
        <f t="shared" si="207"/>
        <v>0</v>
      </c>
      <c r="BX129" s="159">
        <f>SUM((BW129+BW130)/2)</f>
        <v>0</v>
      </c>
      <c r="BY129" s="159">
        <f t="shared" si="208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425</v>
      </c>
      <c r="B130" s="179" t="s">
        <v>183</v>
      </c>
      <c r="C130" s="202" t="s">
        <v>10</v>
      </c>
      <c r="D130" s="165">
        <v>11576</v>
      </c>
      <c r="E130" s="166" t="s">
        <v>4</v>
      </c>
      <c r="F130" s="303"/>
      <c r="G130" s="354" t="s">
        <v>7</v>
      </c>
      <c r="H130" s="354" t="s">
        <v>7</v>
      </c>
      <c r="I130" s="354" t="s">
        <v>7</v>
      </c>
      <c r="J130" s="354" t="s">
        <v>7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56" t="s">
        <v>67</v>
      </c>
      <c r="R130" s="306"/>
      <c r="S130" s="306"/>
      <c r="T130" s="37" t="s">
        <v>11</v>
      </c>
      <c r="U130" s="37" t="s">
        <v>11</v>
      </c>
      <c r="V130" s="37" t="s">
        <v>11</v>
      </c>
      <c r="W130" s="37" t="s">
        <v>11</v>
      </c>
      <c r="X130" s="56" t="s">
        <v>67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67</v>
      </c>
      <c r="AE130" s="37" t="s">
        <v>11</v>
      </c>
      <c r="AF130" s="306"/>
      <c r="AG130" s="306"/>
      <c r="AH130" s="37" t="s">
        <v>11</v>
      </c>
      <c r="AI130" s="37" t="s">
        <v>11</v>
      </c>
      <c r="AJ130" s="37" t="s">
        <v>57</v>
      </c>
      <c r="AK130" s="391"/>
      <c r="AL130" s="167">
        <f t="shared" si="190"/>
        <v>14</v>
      </c>
      <c r="AM130" s="168"/>
      <c r="AN130" s="168">
        <f t="shared" si="191"/>
        <v>0</v>
      </c>
      <c r="AO130" s="169"/>
      <c r="AP130" s="170">
        <f t="shared" si="192"/>
        <v>0</v>
      </c>
      <c r="AQ130" s="171"/>
      <c r="AR130" s="168">
        <f t="shared" si="193"/>
        <v>0</v>
      </c>
      <c r="AS130" s="168"/>
      <c r="AT130" s="168">
        <f t="shared" si="194"/>
        <v>1</v>
      </c>
      <c r="AU130" s="168"/>
      <c r="AV130" s="168">
        <f t="shared" si="195"/>
        <v>0</v>
      </c>
      <c r="AW130" s="169"/>
      <c r="AX130" s="170">
        <f t="shared" si="196"/>
        <v>0</v>
      </c>
      <c r="AY130" s="171"/>
      <c r="AZ130" s="172"/>
      <c r="BA130" s="170">
        <f t="shared" si="197"/>
        <v>0</v>
      </c>
      <c r="BB130" s="171"/>
      <c r="BC130" s="170">
        <f t="shared" si="198"/>
        <v>0</v>
      </c>
      <c r="BD130" s="171"/>
      <c r="BE130" s="171"/>
      <c r="BF130" s="170">
        <f t="shared" si="199"/>
        <v>0</v>
      </c>
      <c r="BG130" s="171"/>
      <c r="BH130" s="171"/>
      <c r="BI130" s="170">
        <f t="shared" si="200"/>
        <v>0</v>
      </c>
      <c r="BJ130" s="171"/>
      <c r="BK130" s="170">
        <f t="shared" si="201"/>
        <v>0</v>
      </c>
      <c r="BL130" s="173"/>
      <c r="BM130" s="168">
        <f t="shared" si="202"/>
        <v>0</v>
      </c>
      <c r="BN130" s="174"/>
      <c r="BO130" s="168">
        <f t="shared" si="203"/>
        <v>0</v>
      </c>
      <c r="BP130" s="169"/>
      <c r="BQ130" s="168">
        <f t="shared" si="204"/>
        <v>4</v>
      </c>
      <c r="BR130" s="168"/>
      <c r="BS130" s="168">
        <f t="shared" si="205"/>
        <v>0</v>
      </c>
      <c r="BT130" s="169"/>
      <c r="BU130" s="168">
        <f t="shared" si="206"/>
        <v>0</v>
      </c>
      <c r="BV130" s="169"/>
      <c r="BW130" s="170">
        <f t="shared" si="207"/>
        <v>0</v>
      </c>
      <c r="BX130" s="171"/>
      <c r="BY130" s="170">
        <f t="shared" si="208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425</v>
      </c>
      <c r="B131" s="179" t="s">
        <v>184</v>
      </c>
      <c r="C131" s="1174" t="s">
        <v>184</v>
      </c>
      <c r="D131" s="1175"/>
      <c r="E131" s="60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390" t="str">
        <f>IF(CA131=0,"",TIME(0,CA131,0))</f>
        <v/>
      </c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425</v>
      </c>
      <c r="B132" s="179" t="s">
        <v>184</v>
      </c>
      <c r="C132" s="190"/>
      <c r="D132" s="45" t="s">
        <v>69</v>
      </c>
      <c r="E132" s="204"/>
      <c r="F132" s="299">
        <v>1</v>
      </c>
      <c r="G132" s="25">
        <v>2</v>
      </c>
      <c r="H132" s="25">
        <v>3</v>
      </c>
      <c r="I132" s="25">
        <v>4</v>
      </c>
      <c r="J132" s="25">
        <v>5</v>
      </c>
      <c r="K132" s="300">
        <v>6</v>
      </c>
      <c r="L132" s="300">
        <v>7</v>
      </c>
      <c r="M132" s="25">
        <v>8</v>
      </c>
      <c r="N132" s="25">
        <v>9</v>
      </c>
      <c r="O132" s="25">
        <v>10</v>
      </c>
      <c r="P132" s="25">
        <v>11</v>
      </c>
      <c r="Q132" s="25">
        <v>12</v>
      </c>
      <c r="R132" s="300">
        <v>13</v>
      </c>
      <c r="S132" s="300">
        <v>14</v>
      </c>
      <c r="T132" s="25">
        <v>15</v>
      </c>
      <c r="U132" s="25">
        <v>16</v>
      </c>
      <c r="V132" s="25">
        <v>17</v>
      </c>
      <c r="W132" s="25">
        <v>18</v>
      </c>
      <c r="X132" s="25">
        <v>19</v>
      </c>
      <c r="Y132" s="300">
        <v>20</v>
      </c>
      <c r="Z132" s="300">
        <v>21</v>
      </c>
      <c r="AA132" s="25">
        <v>22</v>
      </c>
      <c r="AB132" s="25">
        <v>23</v>
      </c>
      <c r="AC132" s="25">
        <v>24</v>
      </c>
      <c r="AD132" s="25">
        <v>25</v>
      </c>
      <c r="AE132" s="25">
        <v>26</v>
      </c>
      <c r="AF132" s="300">
        <v>27</v>
      </c>
      <c r="AG132" s="301">
        <v>28</v>
      </c>
      <c r="AH132" s="26">
        <v>29</v>
      </c>
      <c r="AI132" s="25">
        <v>30</v>
      </c>
      <c r="AJ132" s="129">
        <v>31</v>
      </c>
      <c r="AK132" s="391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425</v>
      </c>
      <c r="B133" s="179" t="s">
        <v>184</v>
      </c>
      <c r="C133" s="807">
        <v>2919</v>
      </c>
      <c r="D133" s="178" t="s">
        <v>201</v>
      </c>
      <c r="E133" s="156" t="s">
        <v>70</v>
      </c>
      <c r="F133" s="335"/>
      <c r="G133" s="353" t="s">
        <v>7</v>
      </c>
      <c r="H133" s="353" t="s">
        <v>7</v>
      </c>
      <c r="I133" s="353" t="s">
        <v>7</v>
      </c>
      <c r="J133" s="353" t="s">
        <v>7</v>
      </c>
      <c r="K133" s="332"/>
      <c r="L133" s="332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32"/>
      <c r="S133" s="337"/>
      <c r="T133" s="31" t="s">
        <v>11</v>
      </c>
      <c r="U133" s="31" t="s">
        <v>11</v>
      </c>
      <c r="V133" s="353" t="s">
        <v>7</v>
      </c>
      <c r="W133" s="31" t="s">
        <v>11</v>
      </c>
      <c r="X133" s="31" t="s">
        <v>11</v>
      </c>
      <c r="Y133" s="332"/>
      <c r="Z133" s="332"/>
      <c r="AA133" s="55" t="s">
        <v>11</v>
      </c>
      <c r="AB133" s="31" t="s">
        <v>11</v>
      </c>
      <c r="AC133" s="31" t="s">
        <v>11</v>
      </c>
      <c r="AD133" s="31" t="s">
        <v>11</v>
      </c>
      <c r="AE133" s="31" t="s">
        <v>11</v>
      </c>
      <c r="AF133" s="305"/>
      <c r="AG133" s="305"/>
      <c r="AH133" s="31" t="s">
        <v>11</v>
      </c>
      <c r="AI133" s="31" t="s">
        <v>11</v>
      </c>
      <c r="AJ133" s="31" t="s">
        <v>11</v>
      </c>
      <c r="AK133" s="390">
        <f>IF(CA133=0,"",TIME(0,CA133,0))</f>
        <v>0.28333333333333333</v>
      </c>
      <c r="AL133" s="157">
        <f>COUNTIF(F133:AJ133,"P")</f>
        <v>17</v>
      </c>
      <c r="AM133" s="158">
        <f>SUM(AL133:AL134)/2</f>
        <v>16.5</v>
      </c>
      <c r="AN133" s="158">
        <f>COUNTIF(F133:AJ133,"Mi")</f>
        <v>0</v>
      </c>
      <c r="AO133" s="158">
        <f>SUM((AN133+AN134)/2)</f>
        <v>0</v>
      </c>
      <c r="AP133" s="159">
        <f>COUNTIF(F133:AJ133,"VS")</f>
        <v>0</v>
      </c>
      <c r="AQ133" s="159">
        <f>SUM((AP133+AP134)/2)</f>
        <v>0</v>
      </c>
      <c r="AR133" s="158">
        <f>COUNTIF(F133:AJ133,"C1")</f>
        <v>0</v>
      </c>
      <c r="AS133" s="159">
        <f>SUM((AR133+AR134)/2)</f>
        <v>0</v>
      </c>
      <c r="AT133" s="159">
        <f>COUNTIF(F133:AJ133,"R1")</f>
        <v>0</v>
      </c>
      <c r="AU133" s="160">
        <f>SUM((AT133+AT134)/2)</f>
        <v>0.5</v>
      </c>
      <c r="AV133" s="158">
        <f>COUNTIF(F133:AJ133,"CS")</f>
        <v>0</v>
      </c>
      <c r="AW133" s="158">
        <f>SUM((AV133+AV134)/2)</f>
        <v>0</v>
      </c>
      <c r="AX133" s="159">
        <f>COUNTIF(F133:AJ133,"DA")</f>
        <v>0</v>
      </c>
      <c r="AY133" s="159">
        <f>SUM((AX133+AX134)/2)</f>
        <v>0</v>
      </c>
      <c r="AZ133" s="161">
        <f>SUM(AM133+AO133+AQ133+AS133+AW133+AY133+AU133)*24</f>
        <v>408</v>
      </c>
      <c r="BA133" s="159">
        <f>COUNTIF(F133:AJ133,"MT5")</f>
        <v>0</v>
      </c>
      <c r="BB133" s="159">
        <f>SUM((BA133+BA134)/2)</f>
        <v>0</v>
      </c>
      <c r="BC133" s="159">
        <f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COUNTIF(F133:AJ133,"A")</f>
        <v>0</v>
      </c>
      <c r="BJ133" s="159">
        <f>SUM((BI133+BI134)/2)</f>
        <v>0</v>
      </c>
      <c r="BK133" s="159">
        <f>COUNTIF(F133:AJ133,"Ma")</f>
        <v>0</v>
      </c>
      <c r="BL133" s="162">
        <f>SUM(BK133+BK134)/2</f>
        <v>0</v>
      </c>
      <c r="BM133" s="158">
        <f>COUNTIF(F133:AJ133,"MJ")</f>
        <v>0</v>
      </c>
      <c r="BN133" s="158">
        <f>SUM(BM133+BM134)/2</f>
        <v>0</v>
      </c>
      <c r="BO133" s="158">
        <f>COUNTIF(F133:AJ133,"Jsc")</f>
        <v>0</v>
      </c>
      <c r="BP133" s="158">
        <f>SUM(BO133+BO134)/2</f>
        <v>0</v>
      </c>
      <c r="BQ133" s="158">
        <f>COUNTIF(F133:AJ133,"C")</f>
        <v>5</v>
      </c>
      <c r="BR133" s="158">
        <f>SUM((BQ133+BQ134)/2)</f>
        <v>5</v>
      </c>
      <c r="BS133" s="158">
        <f>COUNTIF(F133:AJ133,"CC")</f>
        <v>0</v>
      </c>
      <c r="BT133" s="158">
        <f>SUM((BS133+BS134)/2)</f>
        <v>0</v>
      </c>
      <c r="BU133" s="158">
        <f>COUNTIF(F133:AJ133,"DS")</f>
        <v>0</v>
      </c>
      <c r="BV133" s="158">
        <f>SUM((BU133+BU134)/2)</f>
        <v>0</v>
      </c>
      <c r="BW133" s="159">
        <f>COUNTIF(F133:AJ133,"MT")</f>
        <v>0</v>
      </c>
      <c r="BX133" s="159">
        <f>SUM((BW133+BW134)/2)</f>
        <v>0</v>
      </c>
      <c r="BY133" s="159">
        <f>COUNTIF(F133:AJ133,"4/5")</f>
        <v>0</v>
      </c>
      <c r="BZ133" s="160">
        <f>SUM((BY133+BY134)/2)</f>
        <v>0</v>
      </c>
      <c r="CA133" s="163">
        <f>SUM(AZ133)</f>
        <v>408</v>
      </c>
      <c r="CB133" s="35">
        <f>SUM(AM133+AO133+AQ133+AS133+AU133+AW133+BB133+BD133+BG133+AY133)</f>
        <v>17</v>
      </c>
    </row>
    <row r="134" spans="1:80" ht="18.75" customHeight="1" thickBot="1" x14ac:dyDescent="0.3">
      <c r="A134" s="137" t="s">
        <v>425</v>
      </c>
      <c r="B134" s="179" t="s">
        <v>184</v>
      </c>
      <c r="C134" s="192" t="s">
        <v>6</v>
      </c>
      <c r="D134" s="194"/>
      <c r="E134" s="166" t="s">
        <v>4</v>
      </c>
      <c r="F134" s="336"/>
      <c r="G134" s="354" t="s">
        <v>7</v>
      </c>
      <c r="H134" s="354" t="s">
        <v>7</v>
      </c>
      <c r="I134" s="354" t="s">
        <v>7</v>
      </c>
      <c r="J134" s="354" t="s">
        <v>7</v>
      </c>
      <c r="K134" s="331"/>
      <c r="L134" s="331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31"/>
      <c r="S134" s="338"/>
      <c r="T134" s="37" t="s">
        <v>11</v>
      </c>
      <c r="U134" s="37" t="s">
        <v>11</v>
      </c>
      <c r="V134" s="354" t="s">
        <v>7</v>
      </c>
      <c r="W134" s="37" t="s">
        <v>11</v>
      </c>
      <c r="X134" s="37" t="s">
        <v>57</v>
      </c>
      <c r="Y134" s="331"/>
      <c r="Z134" s="331"/>
      <c r="AA134" s="56" t="s">
        <v>11</v>
      </c>
      <c r="AB134" s="37" t="s">
        <v>11</v>
      </c>
      <c r="AC134" s="37" t="s">
        <v>11</v>
      </c>
      <c r="AD134" s="37" t="s">
        <v>11</v>
      </c>
      <c r="AE134" s="37" t="s">
        <v>11</v>
      </c>
      <c r="AF134" s="306"/>
      <c r="AG134" s="306"/>
      <c r="AH134" s="37" t="s">
        <v>11</v>
      </c>
      <c r="AI134" s="37" t="s">
        <v>11</v>
      </c>
      <c r="AJ134" s="37" t="s">
        <v>11</v>
      </c>
      <c r="AK134" s="391"/>
      <c r="AL134" s="167">
        <f>COUNTIF(F134:AJ134,"P")</f>
        <v>16</v>
      </c>
      <c r="AM134" s="168"/>
      <c r="AN134" s="168">
        <f>COUNTIF(F134:AJ134,"Mi")</f>
        <v>0</v>
      </c>
      <c r="AO134" s="169"/>
      <c r="AP134" s="170">
        <f>COUNTIF(F134:AJ134,"VS")</f>
        <v>0</v>
      </c>
      <c r="AQ134" s="171"/>
      <c r="AR134" s="168">
        <f>COUNTIF(F134:AJ134,"C1")</f>
        <v>0</v>
      </c>
      <c r="AS134" s="168"/>
      <c r="AT134" s="168">
        <f>COUNTIF(F134:AJ134,"R1")</f>
        <v>1</v>
      </c>
      <c r="AU134" s="168"/>
      <c r="AV134" s="168">
        <f>COUNTIF(F134:AJ134,"CS")</f>
        <v>0</v>
      </c>
      <c r="AW134" s="169"/>
      <c r="AX134" s="170">
        <f>COUNTIF(F134:AJ134,"DA")</f>
        <v>0</v>
      </c>
      <c r="AY134" s="171"/>
      <c r="AZ134" s="172"/>
      <c r="BA134" s="170">
        <f>COUNTIF(F134:AJ134,"MT5")</f>
        <v>0</v>
      </c>
      <c r="BB134" s="171"/>
      <c r="BC134" s="170">
        <f>COUNTIF(F134:AJ134,"MT6")</f>
        <v>0</v>
      </c>
      <c r="BD134" s="171"/>
      <c r="BE134" s="171"/>
      <c r="BF134" s="170">
        <f>COUNTIF(F134:AJ134,"MT8")</f>
        <v>0</v>
      </c>
      <c r="BG134" s="171"/>
      <c r="BH134" s="171"/>
      <c r="BI134" s="170">
        <f>COUNTIF(F134:AJ134,"A")</f>
        <v>0</v>
      </c>
      <c r="BJ134" s="171"/>
      <c r="BK134" s="170">
        <f>COUNTIF(F134:AJ134,"Ma")</f>
        <v>0</v>
      </c>
      <c r="BL134" s="173"/>
      <c r="BM134" s="168">
        <f>COUNTIF(F134:AJ134,"MJ")</f>
        <v>0</v>
      </c>
      <c r="BN134" s="174"/>
      <c r="BO134" s="168">
        <f>COUNTIF(F134:AJ134,"Jsc")</f>
        <v>0</v>
      </c>
      <c r="BP134" s="169"/>
      <c r="BQ134" s="168">
        <f>COUNTIF(F134:AJ134,"C")</f>
        <v>5</v>
      </c>
      <c r="BR134" s="168"/>
      <c r="BS134" s="168">
        <f>COUNTIF(F134:AJ134,"CC")</f>
        <v>0</v>
      </c>
      <c r="BT134" s="169"/>
      <c r="BU134" s="168">
        <f>COUNTIF(F134:AJ134,"DS")</f>
        <v>0</v>
      </c>
      <c r="BV134" s="169"/>
      <c r="BW134" s="170">
        <f>COUNTIF(F134:AJ134,"MT")</f>
        <v>0</v>
      </c>
      <c r="BX134" s="171"/>
      <c r="BY134" s="170">
        <f>COUNTIF(F134:AJ134,"4/5")</f>
        <v>0</v>
      </c>
      <c r="BZ134" s="175"/>
      <c r="CA134" s="176"/>
      <c r="CB134" s="85"/>
    </row>
    <row r="135" spans="1:80" ht="18.75" customHeight="1" x14ac:dyDescent="0.25">
      <c r="A135" s="137" t="s">
        <v>425</v>
      </c>
      <c r="B135" s="179" t="s">
        <v>184</v>
      </c>
      <c r="C135" s="806" t="s">
        <v>361</v>
      </c>
      <c r="D135" s="155" t="str">
        <f>VLOOKUP(C135,ListeAppel,2,FALSE)</f>
        <v>Nom 026</v>
      </c>
      <c r="E135" s="156" t="s">
        <v>70</v>
      </c>
      <c r="F135" s="302"/>
      <c r="G135" s="375" t="s">
        <v>7</v>
      </c>
      <c r="H135" s="31" t="s">
        <v>11</v>
      </c>
      <c r="I135" s="31" t="s">
        <v>11</v>
      </c>
      <c r="J135" s="31" t="s">
        <v>11</v>
      </c>
      <c r="K135" s="332"/>
      <c r="L135" s="305"/>
      <c r="M135" s="31" t="s">
        <v>11</v>
      </c>
      <c r="N135" s="31" t="s">
        <v>11</v>
      </c>
      <c r="O135" s="31" t="s">
        <v>11</v>
      </c>
      <c r="P135" s="55" t="s">
        <v>11</v>
      </c>
      <c r="Q135" s="55" t="s">
        <v>11</v>
      </c>
      <c r="R135" s="332"/>
      <c r="S135" s="332"/>
      <c r="T135" s="31" t="s">
        <v>11</v>
      </c>
      <c r="U135" s="31" t="s">
        <v>11</v>
      </c>
      <c r="V135" s="31" t="s">
        <v>11</v>
      </c>
      <c r="W135" s="55" t="s">
        <v>11</v>
      </c>
      <c r="X135" s="55" t="s">
        <v>11</v>
      </c>
      <c r="Y135" s="332"/>
      <c r="Z135" s="332"/>
      <c r="AA135" s="31" t="s">
        <v>11</v>
      </c>
      <c r="AB135" s="31" t="s">
        <v>11</v>
      </c>
      <c r="AC135" s="31" t="s">
        <v>11</v>
      </c>
      <c r="AD135" s="31" t="s">
        <v>11</v>
      </c>
      <c r="AE135" s="31" t="s">
        <v>11</v>
      </c>
      <c r="AF135" s="305"/>
      <c r="AG135" s="305"/>
      <c r="AH135" s="31" t="s">
        <v>11</v>
      </c>
      <c r="AI135" s="31" t="s">
        <v>11</v>
      </c>
      <c r="AJ135" s="31" t="s">
        <v>11</v>
      </c>
      <c r="AK135" s="390">
        <f>IF(CA135=0,"",TIME(0,CA135,0))</f>
        <v>0.35000000000000003</v>
      </c>
      <c r="AL135" s="157">
        <f t="shared" ref="AL135:AL146" si="209">COUNTIF(F135:AJ135,"P")</f>
        <v>21</v>
      </c>
      <c r="AM135" s="158">
        <f>SUM(AL135:AL136)/2</f>
        <v>20.5</v>
      </c>
      <c r="AN135" s="158">
        <f t="shared" ref="AN135:AN146" si="210">COUNTIF(F135:AJ135,"Mi")</f>
        <v>0</v>
      </c>
      <c r="AO135" s="158">
        <f>SUM((AN135+AN136)/2)</f>
        <v>0</v>
      </c>
      <c r="AP135" s="159">
        <f t="shared" ref="AP135:AP146" si="211">COUNTIF(F135:AJ135,"VS")</f>
        <v>0</v>
      </c>
      <c r="AQ135" s="159">
        <f>SUM((AP135+AP136)/2)</f>
        <v>0</v>
      </c>
      <c r="AR135" s="158">
        <f t="shared" ref="AR135:AR146" si="212">COUNTIF(F135:AJ135,"C1")</f>
        <v>0</v>
      </c>
      <c r="AS135" s="159">
        <f>SUM((AR135+AR136)/2)</f>
        <v>0</v>
      </c>
      <c r="AT135" s="159">
        <f t="shared" ref="AT135:AT146" si="213">COUNTIF(F135:AJ135,"R1")</f>
        <v>0</v>
      </c>
      <c r="AU135" s="160">
        <f>SUM((AT135+AT136)/2)</f>
        <v>0.5</v>
      </c>
      <c r="AV135" s="158">
        <f t="shared" ref="AV135:AV146" si="214">COUNTIF(F135:AJ135,"CS")</f>
        <v>0</v>
      </c>
      <c r="AW135" s="158">
        <f>SUM((AV135+AV136)/2)</f>
        <v>0</v>
      </c>
      <c r="AX135" s="159">
        <f t="shared" ref="AX135:AX146" si="215">COUNTIF(F135:AJ135,"DA")</f>
        <v>0</v>
      </c>
      <c r="AY135" s="159">
        <f>SUM((AX135+AX136)/2)</f>
        <v>0</v>
      </c>
      <c r="AZ135" s="161">
        <f>SUM(AM135+AO135+AQ135+AS135+AW135+AY135+AU135)*24</f>
        <v>504</v>
      </c>
      <c r="BA135" s="159">
        <f t="shared" ref="BA135:BA146" si="216">COUNTIF(F135:AJ135,"MT5")</f>
        <v>0</v>
      </c>
      <c r="BB135" s="159">
        <f>SUM((BA135+BA136)/2)</f>
        <v>0</v>
      </c>
      <c r="BC135" s="159">
        <f t="shared" ref="BC135:BC146" si="217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6" si="218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6" si="219">COUNTIF(F135:AJ135,"A")</f>
        <v>0</v>
      </c>
      <c r="BJ135" s="159">
        <f>SUM((BI135+BI136)/2)</f>
        <v>0</v>
      </c>
      <c r="BK135" s="159">
        <f t="shared" ref="BK135:BK146" si="220">COUNTIF(F135:AJ135,"Ma")</f>
        <v>0</v>
      </c>
      <c r="BL135" s="162">
        <f>SUM(BK135+BK136)/2</f>
        <v>0</v>
      </c>
      <c r="BM135" s="158">
        <f t="shared" ref="BM135:BM146" si="221">COUNTIF(F135:AJ135,"MJ")</f>
        <v>0</v>
      </c>
      <c r="BN135" s="158">
        <f>SUM(BM135+BM136)/2</f>
        <v>0</v>
      </c>
      <c r="BO135" s="158">
        <f t="shared" ref="BO135:BO146" si="222">COUNTIF(F135:AJ135,"Jsc")</f>
        <v>0</v>
      </c>
      <c r="BP135" s="158">
        <f>SUM(BO135+BO136)/2</f>
        <v>0</v>
      </c>
      <c r="BQ135" s="158">
        <f t="shared" ref="BQ135:BQ146" si="223">COUNTIF(F135:AJ135,"C")</f>
        <v>1</v>
      </c>
      <c r="BR135" s="158">
        <f>SUM((BQ135+BQ136)/2)</f>
        <v>1</v>
      </c>
      <c r="BS135" s="158">
        <f t="shared" ref="BS135:BS146" si="224">COUNTIF(F135:AJ135,"CC")</f>
        <v>0</v>
      </c>
      <c r="BT135" s="158">
        <f>SUM((BS135+BS136)/2)</f>
        <v>0</v>
      </c>
      <c r="BU135" s="158">
        <f t="shared" ref="BU135:BU146" si="225">COUNTIF(F135:AJ135,"DS")</f>
        <v>0</v>
      </c>
      <c r="BV135" s="158">
        <f>SUM((BU135+BU136)/2)</f>
        <v>0</v>
      </c>
      <c r="BW135" s="159">
        <f t="shared" ref="BW135:BW146" si="226">COUNTIF(F135:AJ135,"MT")</f>
        <v>0</v>
      </c>
      <c r="BX135" s="159">
        <f>SUM((BW135+BW136)/2)</f>
        <v>0</v>
      </c>
      <c r="BY135" s="159">
        <f t="shared" ref="BY135:BY146" si="227">COUNTIF(F135:AJ135,"4/5")</f>
        <v>0</v>
      </c>
      <c r="BZ135" s="160">
        <f>SUM((BY135+BY136)/2)</f>
        <v>0</v>
      </c>
      <c r="CA135" s="163">
        <f>SUM(AZ135)</f>
        <v>504</v>
      </c>
      <c r="CB135" s="35">
        <f>SUM(AM135+AO135+AQ135+AS135+AU135+AW135+BB135+BD135+BG135+AY135)</f>
        <v>21</v>
      </c>
    </row>
    <row r="136" spans="1:80" ht="18.75" customHeight="1" thickBot="1" x14ac:dyDescent="0.3">
      <c r="A136" s="137" t="s">
        <v>425</v>
      </c>
      <c r="B136" s="179" t="s">
        <v>184</v>
      </c>
      <c r="C136" s="164" t="s">
        <v>9</v>
      </c>
      <c r="D136" s="165">
        <v>11418</v>
      </c>
      <c r="E136" s="166" t="s">
        <v>4</v>
      </c>
      <c r="F136" s="303"/>
      <c r="G136" s="354" t="s">
        <v>7</v>
      </c>
      <c r="H136" s="37" t="s">
        <v>11</v>
      </c>
      <c r="I136" s="37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37" t="s">
        <v>11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7" t="s">
        <v>11</v>
      </c>
      <c r="AD136" s="37" t="s">
        <v>11</v>
      </c>
      <c r="AE136" s="37" t="s">
        <v>57</v>
      </c>
      <c r="AF136" s="306"/>
      <c r="AG136" s="306"/>
      <c r="AH136" s="37" t="s">
        <v>11</v>
      </c>
      <c r="AI136" s="37" t="s">
        <v>11</v>
      </c>
      <c r="AJ136" s="37" t="s">
        <v>11</v>
      </c>
      <c r="AK136" s="391"/>
      <c r="AL136" s="167">
        <f t="shared" si="209"/>
        <v>20</v>
      </c>
      <c r="AM136" s="168"/>
      <c r="AN136" s="168">
        <f t="shared" si="210"/>
        <v>0</v>
      </c>
      <c r="AO136" s="169"/>
      <c r="AP136" s="170">
        <f t="shared" si="211"/>
        <v>0</v>
      </c>
      <c r="AQ136" s="171"/>
      <c r="AR136" s="168">
        <f t="shared" si="212"/>
        <v>0</v>
      </c>
      <c r="AS136" s="168"/>
      <c r="AT136" s="168">
        <f t="shared" si="213"/>
        <v>1</v>
      </c>
      <c r="AU136" s="168"/>
      <c r="AV136" s="168">
        <f t="shared" si="214"/>
        <v>0</v>
      </c>
      <c r="AW136" s="169"/>
      <c r="AX136" s="170">
        <f t="shared" si="215"/>
        <v>0</v>
      </c>
      <c r="AY136" s="171"/>
      <c r="AZ136" s="172"/>
      <c r="BA136" s="170">
        <f t="shared" si="216"/>
        <v>0</v>
      </c>
      <c r="BB136" s="171"/>
      <c r="BC136" s="170">
        <f t="shared" si="217"/>
        <v>0</v>
      </c>
      <c r="BD136" s="171"/>
      <c r="BE136" s="171"/>
      <c r="BF136" s="170">
        <f t="shared" si="218"/>
        <v>0</v>
      </c>
      <c r="BG136" s="171"/>
      <c r="BH136" s="171"/>
      <c r="BI136" s="170">
        <f t="shared" si="219"/>
        <v>0</v>
      </c>
      <c r="BJ136" s="171"/>
      <c r="BK136" s="170">
        <f t="shared" si="220"/>
        <v>0</v>
      </c>
      <c r="BL136" s="173"/>
      <c r="BM136" s="168">
        <f t="shared" si="221"/>
        <v>0</v>
      </c>
      <c r="BN136" s="174"/>
      <c r="BO136" s="168">
        <f t="shared" si="222"/>
        <v>0</v>
      </c>
      <c r="BP136" s="169"/>
      <c r="BQ136" s="168">
        <f t="shared" si="223"/>
        <v>1</v>
      </c>
      <c r="BR136" s="168"/>
      <c r="BS136" s="168">
        <f t="shared" si="224"/>
        <v>0</v>
      </c>
      <c r="BT136" s="169"/>
      <c r="BU136" s="168">
        <f t="shared" si="225"/>
        <v>0</v>
      </c>
      <c r="BV136" s="169"/>
      <c r="BW136" s="170">
        <f t="shared" si="226"/>
        <v>0</v>
      </c>
      <c r="BX136" s="171"/>
      <c r="BY136" s="170">
        <f t="shared" si="227"/>
        <v>0</v>
      </c>
      <c r="BZ136" s="175"/>
      <c r="CA136" s="176"/>
      <c r="CB136" s="85"/>
    </row>
    <row r="137" spans="1:80" ht="18.75" customHeight="1" x14ac:dyDescent="0.25">
      <c r="A137" s="137" t="s">
        <v>425</v>
      </c>
      <c r="B137" s="179" t="s">
        <v>184</v>
      </c>
      <c r="C137" s="806" t="s">
        <v>362</v>
      </c>
      <c r="D137" s="155" t="str">
        <f>VLOOKUP(C137,ListeAppel,2,FALSE)</f>
        <v>Nom 063</v>
      </c>
      <c r="E137" s="156" t="s">
        <v>70</v>
      </c>
      <c r="F137" s="302"/>
      <c r="G137" s="375" t="s">
        <v>7</v>
      </c>
      <c r="H137" s="375" t="s">
        <v>7</v>
      </c>
      <c r="I137" s="375" t="s">
        <v>7</v>
      </c>
      <c r="J137" s="375" t="s">
        <v>7</v>
      </c>
      <c r="K137" s="305"/>
      <c r="L137" s="305"/>
      <c r="M137" s="31" t="s">
        <v>11</v>
      </c>
      <c r="N137" s="31" t="s">
        <v>11</v>
      </c>
      <c r="O137" s="31" t="s">
        <v>11</v>
      </c>
      <c r="P137" s="55" t="s">
        <v>11</v>
      </c>
      <c r="Q137" s="55" t="s">
        <v>11</v>
      </c>
      <c r="R137" s="332"/>
      <c r="S137" s="332"/>
      <c r="T137" s="55" t="s">
        <v>11</v>
      </c>
      <c r="U137" s="31" t="s">
        <v>11</v>
      </c>
      <c r="V137" s="31" t="s">
        <v>11</v>
      </c>
      <c r="W137" s="31" t="s">
        <v>11</v>
      </c>
      <c r="X137" s="31" t="s">
        <v>11</v>
      </c>
      <c r="Y137" s="332"/>
      <c r="Z137" s="305"/>
      <c r="AA137" s="31" t="s">
        <v>11</v>
      </c>
      <c r="AB137" s="31" t="s">
        <v>11</v>
      </c>
      <c r="AC137" s="31" t="s">
        <v>11</v>
      </c>
      <c r="AD137" s="31" t="s">
        <v>11</v>
      </c>
      <c r="AE137" s="31" t="s">
        <v>11</v>
      </c>
      <c r="AF137" s="305"/>
      <c r="AG137" s="305"/>
      <c r="AH137" s="31" t="s">
        <v>11</v>
      </c>
      <c r="AI137" s="31" t="s">
        <v>11</v>
      </c>
      <c r="AJ137" s="31" t="s">
        <v>11</v>
      </c>
      <c r="AK137" s="390">
        <f>IF(CA137=0,"",TIME(0,CA137,0))</f>
        <v>0.3</v>
      </c>
      <c r="AL137" s="157">
        <f t="shared" si="209"/>
        <v>18</v>
      </c>
      <c r="AM137" s="158">
        <f>SUM(AL137:AL138)/2</f>
        <v>17.5</v>
      </c>
      <c r="AN137" s="158">
        <f t="shared" si="210"/>
        <v>0</v>
      </c>
      <c r="AO137" s="158">
        <f>SUM((AN137+AN138)/2)</f>
        <v>0</v>
      </c>
      <c r="AP137" s="159">
        <f t="shared" si="211"/>
        <v>0</v>
      </c>
      <c r="AQ137" s="159">
        <f>SUM((AP137+AP138)/2)</f>
        <v>0</v>
      </c>
      <c r="AR137" s="158">
        <f t="shared" si="212"/>
        <v>0</v>
      </c>
      <c r="AS137" s="159">
        <f>SUM((AR137+AR138)/2)</f>
        <v>0.5</v>
      </c>
      <c r="AT137" s="159">
        <f t="shared" si="213"/>
        <v>0</v>
      </c>
      <c r="AU137" s="160">
        <f>SUM((AT137+AT138)/2)</f>
        <v>0</v>
      </c>
      <c r="AV137" s="158">
        <f t="shared" si="214"/>
        <v>0</v>
      </c>
      <c r="AW137" s="158">
        <f>SUM((AV137+AV138)/2)</f>
        <v>0</v>
      </c>
      <c r="AX137" s="159">
        <f t="shared" si="215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216"/>
        <v>0</v>
      </c>
      <c r="BB137" s="159">
        <f>SUM((BA137+BA138)/2)</f>
        <v>0</v>
      </c>
      <c r="BC137" s="159">
        <f t="shared" si="217"/>
        <v>0</v>
      </c>
      <c r="BD137" s="159">
        <f>SUM((BC137+BC138)/2)</f>
        <v>0</v>
      </c>
      <c r="BE137" s="159">
        <f>SUM((BD137+BD138)/2)</f>
        <v>0</v>
      </c>
      <c r="BF137" s="159">
        <f t="shared" si="218"/>
        <v>0</v>
      </c>
      <c r="BG137" s="159">
        <f>SUM((BF137+BF138)/2)</f>
        <v>0</v>
      </c>
      <c r="BH137" s="159">
        <f>SUM((BG137+BG138)/2)</f>
        <v>0</v>
      </c>
      <c r="BI137" s="159">
        <f t="shared" si="219"/>
        <v>0</v>
      </c>
      <c r="BJ137" s="159">
        <f>SUM((BI137+BI138)/2)</f>
        <v>0</v>
      </c>
      <c r="BK137" s="159">
        <f t="shared" si="220"/>
        <v>0</v>
      </c>
      <c r="BL137" s="162">
        <f>SUM(BK137+BK138)/2</f>
        <v>0</v>
      </c>
      <c r="BM137" s="158">
        <f t="shared" si="221"/>
        <v>0</v>
      </c>
      <c r="BN137" s="158">
        <f>SUM(BM137+BM138)/2</f>
        <v>0</v>
      </c>
      <c r="BO137" s="158">
        <f t="shared" si="222"/>
        <v>0</v>
      </c>
      <c r="BP137" s="158">
        <f>SUM(BO137+BO138)/2</f>
        <v>0</v>
      </c>
      <c r="BQ137" s="158">
        <f t="shared" si="223"/>
        <v>4</v>
      </c>
      <c r="BR137" s="158">
        <f>SUM((BQ137+BQ138)/2)</f>
        <v>4</v>
      </c>
      <c r="BS137" s="158">
        <f t="shared" si="224"/>
        <v>0</v>
      </c>
      <c r="BT137" s="158">
        <f>SUM((BS137+BS138)/2)</f>
        <v>0</v>
      </c>
      <c r="BU137" s="158">
        <f t="shared" si="225"/>
        <v>0</v>
      </c>
      <c r="BV137" s="158">
        <f>SUM((BU137+BU138)/2)</f>
        <v>0</v>
      </c>
      <c r="BW137" s="159">
        <f t="shared" si="226"/>
        <v>0</v>
      </c>
      <c r="BX137" s="159">
        <f>SUM((BW137+BW138)/2)</f>
        <v>0</v>
      </c>
      <c r="BY137" s="159">
        <f t="shared" si="227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425</v>
      </c>
      <c r="B138" s="179" t="s">
        <v>184</v>
      </c>
      <c r="C138" s="192" t="s">
        <v>8</v>
      </c>
      <c r="D138" s="165">
        <v>11418</v>
      </c>
      <c r="E138" s="166" t="s">
        <v>4</v>
      </c>
      <c r="F138" s="303"/>
      <c r="G138" s="354" t="s">
        <v>7</v>
      </c>
      <c r="H138" s="354" t="s">
        <v>7</v>
      </c>
      <c r="I138" s="354" t="s">
        <v>7</v>
      </c>
      <c r="J138" s="354" t="s">
        <v>7</v>
      </c>
      <c r="K138" s="306"/>
      <c r="L138" s="306"/>
      <c r="M138" s="37" t="s">
        <v>11</v>
      </c>
      <c r="N138" s="37" t="s">
        <v>11</v>
      </c>
      <c r="O138" s="37" t="s">
        <v>11</v>
      </c>
      <c r="P138" s="37" t="s">
        <v>11</v>
      </c>
      <c r="Q138" s="37" t="s">
        <v>11</v>
      </c>
      <c r="R138" s="306"/>
      <c r="S138" s="306"/>
      <c r="T138" s="37" t="s">
        <v>11</v>
      </c>
      <c r="U138" s="37" t="s">
        <v>11</v>
      </c>
      <c r="V138" s="37" t="s">
        <v>11</v>
      </c>
      <c r="W138" s="37" t="s">
        <v>11</v>
      </c>
      <c r="X138" s="440" t="s">
        <v>39</v>
      </c>
      <c r="Y138" s="306"/>
      <c r="Z138" s="306"/>
      <c r="AA138" s="37" t="s">
        <v>11</v>
      </c>
      <c r="AB138" s="37" t="s">
        <v>11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7" t="s">
        <v>11</v>
      </c>
      <c r="AI138" s="37" t="s">
        <v>11</v>
      </c>
      <c r="AJ138" s="37" t="s">
        <v>11</v>
      </c>
      <c r="AK138" s="391"/>
      <c r="AL138" s="167">
        <f t="shared" si="209"/>
        <v>17</v>
      </c>
      <c r="AM138" s="168"/>
      <c r="AN138" s="168">
        <f t="shared" si="210"/>
        <v>0</v>
      </c>
      <c r="AO138" s="169"/>
      <c r="AP138" s="170">
        <f t="shared" si="211"/>
        <v>0</v>
      </c>
      <c r="AQ138" s="171"/>
      <c r="AR138" s="168">
        <f t="shared" si="212"/>
        <v>1</v>
      </c>
      <c r="AS138" s="168"/>
      <c r="AT138" s="168">
        <f t="shared" si="213"/>
        <v>0</v>
      </c>
      <c r="AU138" s="168"/>
      <c r="AV138" s="168">
        <f t="shared" si="214"/>
        <v>0</v>
      </c>
      <c r="AW138" s="169"/>
      <c r="AX138" s="170">
        <f t="shared" si="215"/>
        <v>0</v>
      </c>
      <c r="AY138" s="171"/>
      <c r="AZ138" s="172"/>
      <c r="BA138" s="170">
        <f t="shared" si="216"/>
        <v>0</v>
      </c>
      <c r="BB138" s="171"/>
      <c r="BC138" s="170">
        <f t="shared" si="217"/>
        <v>0</v>
      </c>
      <c r="BD138" s="171"/>
      <c r="BE138" s="171"/>
      <c r="BF138" s="170">
        <f t="shared" si="218"/>
        <v>0</v>
      </c>
      <c r="BG138" s="171"/>
      <c r="BH138" s="171"/>
      <c r="BI138" s="170">
        <f t="shared" si="219"/>
        <v>0</v>
      </c>
      <c r="BJ138" s="171"/>
      <c r="BK138" s="170">
        <f t="shared" si="220"/>
        <v>0</v>
      </c>
      <c r="BL138" s="173"/>
      <c r="BM138" s="168">
        <f t="shared" si="221"/>
        <v>0</v>
      </c>
      <c r="BN138" s="174"/>
      <c r="BO138" s="168">
        <f t="shared" si="222"/>
        <v>0</v>
      </c>
      <c r="BP138" s="169"/>
      <c r="BQ138" s="168">
        <f t="shared" si="223"/>
        <v>4</v>
      </c>
      <c r="BR138" s="168"/>
      <c r="BS138" s="168">
        <f t="shared" si="224"/>
        <v>0</v>
      </c>
      <c r="BT138" s="169"/>
      <c r="BU138" s="168">
        <f t="shared" si="225"/>
        <v>0</v>
      </c>
      <c r="BV138" s="169"/>
      <c r="BW138" s="170">
        <f t="shared" si="226"/>
        <v>0</v>
      </c>
      <c r="BX138" s="171"/>
      <c r="BY138" s="170">
        <f t="shared" si="227"/>
        <v>0</v>
      </c>
      <c r="BZ138" s="175"/>
      <c r="CA138" s="176"/>
      <c r="CB138" s="85"/>
    </row>
    <row r="139" spans="1:80" ht="18.75" customHeight="1" x14ac:dyDescent="0.25">
      <c r="A139" s="137" t="s">
        <v>425</v>
      </c>
      <c r="B139" s="179" t="s">
        <v>184</v>
      </c>
      <c r="C139" s="196">
        <v>4659</v>
      </c>
      <c r="D139" s="252" t="s">
        <v>291</v>
      </c>
      <c r="E139" s="156" t="s">
        <v>70</v>
      </c>
      <c r="F139" s="318"/>
      <c r="G139" s="397" t="s">
        <v>7</v>
      </c>
      <c r="H139" s="375" t="s">
        <v>7</v>
      </c>
      <c r="I139" s="375" t="s">
        <v>7</v>
      </c>
      <c r="J139" s="375" t="s">
        <v>7</v>
      </c>
      <c r="K139" s="334"/>
      <c r="L139" s="334"/>
      <c r="M139" s="421" t="s">
        <v>45</v>
      </c>
      <c r="N139" s="58" t="s">
        <v>11</v>
      </c>
      <c r="O139" s="421" t="s">
        <v>45</v>
      </c>
      <c r="P139" s="58" t="s">
        <v>11</v>
      </c>
      <c r="Q139" s="58" t="s">
        <v>11</v>
      </c>
      <c r="R139" s="334"/>
      <c r="S139" s="334"/>
      <c r="T139" s="421" t="s">
        <v>45</v>
      </c>
      <c r="U139" s="378" t="s">
        <v>13</v>
      </c>
      <c r="V139" s="58" t="s">
        <v>11</v>
      </c>
      <c r="W139" s="58" t="s">
        <v>11</v>
      </c>
      <c r="X139" s="58" t="s">
        <v>11</v>
      </c>
      <c r="Y139" s="334"/>
      <c r="Z139" s="334"/>
      <c r="AA139" s="421" t="s">
        <v>45</v>
      </c>
      <c r="AB139" s="58" t="s">
        <v>11</v>
      </c>
      <c r="AC139" s="58" t="s">
        <v>11</v>
      </c>
      <c r="AD139" s="58" t="s">
        <v>11</v>
      </c>
      <c r="AE139" s="58" t="s">
        <v>11</v>
      </c>
      <c r="AF139" s="334"/>
      <c r="AG139" s="334"/>
      <c r="AH139" s="421" t="s">
        <v>45</v>
      </c>
      <c r="AI139" s="58" t="s">
        <v>11</v>
      </c>
      <c r="AJ139" s="267" t="s">
        <v>11</v>
      </c>
      <c r="AK139" s="390">
        <f>IF(CA139=0,"",TIME(0,CA139,0))</f>
        <v>0.21666666666666667</v>
      </c>
      <c r="AL139" s="157">
        <f t="shared" ref="AL139:AL144" si="228">COUNTIF(F139:AJ139,"P")</f>
        <v>12</v>
      </c>
      <c r="AM139" s="158">
        <f>SUM(AL139:AL140)/2</f>
        <v>12</v>
      </c>
      <c r="AN139" s="158">
        <f t="shared" ref="AN139:AN144" si="229">COUNTIF(F139:AJ139,"Mi")</f>
        <v>1</v>
      </c>
      <c r="AO139" s="158">
        <f>SUM((AN139+AN140)/2)</f>
        <v>1</v>
      </c>
      <c r="AP139" s="159">
        <f t="shared" ref="AP139:AP144" si="230">COUNTIF(F139:AJ139,"VS")</f>
        <v>0</v>
      </c>
      <c r="AQ139" s="159">
        <f>SUM((AP139+AP140)/2)</f>
        <v>0</v>
      </c>
      <c r="AR139" s="158">
        <f t="shared" ref="AR139:AR144" si="231">COUNTIF(F139:AJ139,"C1")</f>
        <v>0</v>
      </c>
      <c r="AS139" s="159">
        <f>SUM((AR139+AR140)/2)</f>
        <v>0</v>
      </c>
      <c r="AT139" s="159">
        <f t="shared" ref="AT139:AT144" si="232">COUNTIF(F139:AJ139,"R1")</f>
        <v>0</v>
      </c>
      <c r="AU139" s="160">
        <f>SUM((AT139+AT140)/2)</f>
        <v>0</v>
      </c>
      <c r="AV139" s="158">
        <f t="shared" ref="AV139:AV144" si="233">COUNTIF(F139:AJ139,"CS")</f>
        <v>0</v>
      </c>
      <c r="AW139" s="158">
        <f>SUM((AV139+AV140)/2)</f>
        <v>0</v>
      </c>
      <c r="AX139" s="159">
        <f t="shared" ref="AX139:AX144" si="234">COUNTIF(F139:AJ139,"DA")</f>
        <v>0</v>
      </c>
      <c r="AY139" s="159">
        <f>SUM((AX139+AX140)/2)</f>
        <v>0</v>
      </c>
      <c r="AZ139" s="161">
        <f>SUM(AM139+AO139+AQ139+AS139+AW139+AY139+AU139)*24</f>
        <v>312</v>
      </c>
      <c r="BA139" s="159">
        <f t="shared" ref="BA139:BA144" si="235">COUNTIF(F139:AJ139,"MT5")</f>
        <v>0</v>
      </c>
      <c r="BB139" s="159">
        <f>SUM((BA139+BA140)/2)</f>
        <v>0</v>
      </c>
      <c r="BC139" s="159">
        <f t="shared" ref="BC139:BC144" si="236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237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238">COUNTIF(F139:AJ139,"A")</f>
        <v>0</v>
      </c>
      <c r="BJ139" s="159">
        <f>SUM((BI139+BI140)/2)</f>
        <v>0</v>
      </c>
      <c r="BK139" s="159">
        <f t="shared" ref="BK139:BK144" si="239">COUNTIF(F139:AJ139,"Ma")</f>
        <v>0</v>
      </c>
      <c r="BL139" s="162">
        <f>SUM(BK139+BK140)/2</f>
        <v>0</v>
      </c>
      <c r="BM139" s="158">
        <f t="shared" ref="BM139:BM144" si="240">COUNTIF(F139:AJ139,"MJ")</f>
        <v>0</v>
      </c>
      <c r="BN139" s="158">
        <f>SUM(BM139+BM140)/2</f>
        <v>0</v>
      </c>
      <c r="BO139" s="158">
        <f t="shared" ref="BO139:BO144" si="241">COUNTIF(F139:AJ139,"Jsc")</f>
        <v>0</v>
      </c>
      <c r="BP139" s="158">
        <f>SUM(BO139+BO140)/2</f>
        <v>0</v>
      </c>
      <c r="BQ139" s="158">
        <f t="shared" ref="BQ139:BQ144" si="242">COUNTIF(F139:AJ139,"C")</f>
        <v>4</v>
      </c>
      <c r="BR139" s="158">
        <f>SUM((BQ139+BQ140)/2)</f>
        <v>4</v>
      </c>
      <c r="BS139" s="158">
        <f t="shared" ref="BS139:BS144" si="243">COUNTIF(F139:AJ139,"CC")</f>
        <v>0</v>
      </c>
      <c r="BT139" s="158">
        <f>SUM((BS139+BS140)/2)</f>
        <v>0</v>
      </c>
      <c r="BU139" s="158">
        <f t="shared" ref="BU139:BU144" si="244">COUNTIF(F139:AJ139,"DS")</f>
        <v>0</v>
      </c>
      <c r="BV139" s="158">
        <f>SUM((BU139+BU140)/2)</f>
        <v>0</v>
      </c>
      <c r="BW139" s="159">
        <f t="shared" ref="BW139:BW144" si="245">COUNTIF(F139:AJ139,"MT")</f>
        <v>0</v>
      </c>
      <c r="BX139" s="159">
        <f>SUM((BW139+BW140)/2)</f>
        <v>0</v>
      </c>
      <c r="BY139" s="159">
        <f t="shared" ref="BY139:BY144" si="246">COUNTIF(F139:AJ139,"4/5")</f>
        <v>5</v>
      </c>
      <c r="BZ139" s="160">
        <f>SUM((BY139+BY140)/2)</f>
        <v>5</v>
      </c>
      <c r="CA139" s="163">
        <f>SUM(AZ139)</f>
        <v>312</v>
      </c>
      <c r="CB139" s="35">
        <f>SUM(AM139+AO139+AQ139+AS139+AU139+AW139+BB139+BD139+BG139+AY139)</f>
        <v>13</v>
      </c>
    </row>
    <row r="140" spans="1:80" ht="18.75" customHeight="1" thickBot="1" x14ac:dyDescent="0.3">
      <c r="A140" s="137" t="s">
        <v>425</v>
      </c>
      <c r="B140" s="179" t="s">
        <v>184</v>
      </c>
      <c r="C140" s="164" t="s">
        <v>6</v>
      </c>
      <c r="D140" s="276" t="s">
        <v>103</v>
      </c>
      <c r="E140" s="166" t="s">
        <v>4</v>
      </c>
      <c r="F140" s="303"/>
      <c r="G140" s="354" t="s">
        <v>7</v>
      </c>
      <c r="H140" s="354" t="s">
        <v>7</v>
      </c>
      <c r="I140" s="354" t="s">
        <v>7</v>
      </c>
      <c r="J140" s="354" t="s">
        <v>7</v>
      </c>
      <c r="K140" s="306"/>
      <c r="L140" s="306"/>
      <c r="M140" s="422" t="s">
        <v>45</v>
      </c>
      <c r="N140" s="37" t="s">
        <v>11</v>
      </c>
      <c r="O140" s="422" t="s">
        <v>45</v>
      </c>
      <c r="P140" s="37" t="s">
        <v>11</v>
      </c>
      <c r="Q140" s="37" t="s">
        <v>11</v>
      </c>
      <c r="R140" s="306"/>
      <c r="S140" s="306"/>
      <c r="T140" s="422" t="s">
        <v>45</v>
      </c>
      <c r="U140" s="356" t="s">
        <v>13</v>
      </c>
      <c r="V140" s="37" t="s">
        <v>11</v>
      </c>
      <c r="W140" s="37" t="s">
        <v>11</v>
      </c>
      <c r="X140" s="37" t="s">
        <v>11</v>
      </c>
      <c r="Y140" s="306"/>
      <c r="Z140" s="306"/>
      <c r="AA140" s="422" t="s">
        <v>45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422" t="s">
        <v>45</v>
      </c>
      <c r="AI140" s="37" t="s">
        <v>11</v>
      </c>
      <c r="AJ140" s="67" t="s">
        <v>11</v>
      </c>
      <c r="AK140" s="391"/>
      <c r="AL140" s="167">
        <f t="shared" si="228"/>
        <v>12</v>
      </c>
      <c r="AM140" s="168"/>
      <c r="AN140" s="168">
        <f t="shared" si="229"/>
        <v>1</v>
      </c>
      <c r="AO140" s="169"/>
      <c r="AP140" s="170">
        <f t="shared" si="230"/>
        <v>0</v>
      </c>
      <c r="AQ140" s="171"/>
      <c r="AR140" s="168">
        <f t="shared" si="231"/>
        <v>0</v>
      </c>
      <c r="AS140" s="168"/>
      <c r="AT140" s="168">
        <f t="shared" si="232"/>
        <v>0</v>
      </c>
      <c r="AU140" s="168"/>
      <c r="AV140" s="168">
        <f t="shared" si="233"/>
        <v>0</v>
      </c>
      <c r="AW140" s="169"/>
      <c r="AX140" s="170">
        <f t="shared" si="234"/>
        <v>0</v>
      </c>
      <c r="AY140" s="171"/>
      <c r="AZ140" s="172"/>
      <c r="BA140" s="170">
        <f t="shared" si="235"/>
        <v>0</v>
      </c>
      <c r="BB140" s="171"/>
      <c r="BC140" s="170">
        <f t="shared" si="236"/>
        <v>0</v>
      </c>
      <c r="BD140" s="171"/>
      <c r="BE140" s="171"/>
      <c r="BF140" s="170">
        <f t="shared" si="237"/>
        <v>0</v>
      </c>
      <c r="BG140" s="171"/>
      <c r="BH140" s="171"/>
      <c r="BI140" s="170">
        <f t="shared" si="238"/>
        <v>0</v>
      </c>
      <c r="BJ140" s="171"/>
      <c r="BK140" s="170">
        <f t="shared" si="239"/>
        <v>0</v>
      </c>
      <c r="BL140" s="173"/>
      <c r="BM140" s="168">
        <f t="shared" si="240"/>
        <v>0</v>
      </c>
      <c r="BN140" s="174"/>
      <c r="BO140" s="168">
        <f t="shared" si="241"/>
        <v>0</v>
      </c>
      <c r="BP140" s="169"/>
      <c r="BQ140" s="168">
        <f t="shared" si="242"/>
        <v>4</v>
      </c>
      <c r="BR140" s="168"/>
      <c r="BS140" s="168">
        <f t="shared" si="243"/>
        <v>0</v>
      </c>
      <c r="BT140" s="169"/>
      <c r="BU140" s="168">
        <f t="shared" si="244"/>
        <v>0</v>
      </c>
      <c r="BV140" s="169"/>
      <c r="BW140" s="170">
        <f t="shared" si="245"/>
        <v>0</v>
      </c>
      <c r="BX140" s="171"/>
      <c r="BY140" s="170">
        <f t="shared" si="246"/>
        <v>5</v>
      </c>
      <c r="BZ140" s="175"/>
      <c r="CA140" s="176"/>
      <c r="CB140" s="85"/>
    </row>
    <row r="141" spans="1:80" ht="18.75" customHeight="1" x14ac:dyDescent="0.25">
      <c r="A141" s="137"/>
      <c r="B141" s="179"/>
      <c r="C141" s="284">
        <v>4500</v>
      </c>
      <c r="D141" s="252" t="s">
        <v>294</v>
      </c>
      <c r="E141" s="156" t="s">
        <v>70</v>
      </c>
      <c r="F141" s="318"/>
      <c r="G141" s="375" t="s">
        <v>7</v>
      </c>
      <c r="H141" s="375" t="s">
        <v>7</v>
      </c>
      <c r="I141" s="375" t="s">
        <v>7</v>
      </c>
      <c r="J141" s="375" t="s">
        <v>7</v>
      </c>
      <c r="K141" s="334"/>
      <c r="L141" s="334"/>
      <c r="M141" s="58" t="s">
        <v>11</v>
      </c>
      <c r="N141" s="58" t="s">
        <v>11</v>
      </c>
      <c r="O141" s="375" t="s">
        <v>7</v>
      </c>
      <c r="P141" s="58" t="s">
        <v>11</v>
      </c>
      <c r="Q141" s="58" t="s">
        <v>11</v>
      </c>
      <c r="R141" s="334"/>
      <c r="S141" s="334"/>
      <c r="T141" s="58" t="s">
        <v>11</v>
      </c>
      <c r="U141" s="439" t="s">
        <v>28</v>
      </c>
      <c r="V141" s="439" t="s">
        <v>28</v>
      </c>
      <c r="W141" s="58" t="s">
        <v>11</v>
      </c>
      <c r="X141" s="58" t="s">
        <v>11</v>
      </c>
      <c r="Y141" s="334"/>
      <c r="Z141" s="334"/>
      <c r="AA141" s="58" t="s">
        <v>11</v>
      </c>
      <c r="AB141" s="58" t="s">
        <v>11</v>
      </c>
      <c r="AC141" s="58" t="s">
        <v>11</v>
      </c>
      <c r="AD141" s="58" t="s">
        <v>11</v>
      </c>
      <c r="AE141" s="58" t="s">
        <v>11</v>
      </c>
      <c r="AF141" s="334"/>
      <c r="AG141" s="334"/>
      <c r="AH141" s="58" t="s">
        <v>11</v>
      </c>
      <c r="AI141" s="58" t="s">
        <v>11</v>
      </c>
      <c r="AJ141" s="267" t="s">
        <v>11</v>
      </c>
      <c r="AK141" s="390">
        <f>IF(CA141=0,"",TIME(0,CA141,0))</f>
        <v>0.25</v>
      </c>
      <c r="AL141" s="157">
        <f t="shared" si="228"/>
        <v>15</v>
      </c>
      <c r="AM141" s="158">
        <f>SUM(AL141:AL142)/2</f>
        <v>14.5</v>
      </c>
      <c r="AN141" s="158">
        <f t="shared" si="229"/>
        <v>0</v>
      </c>
      <c r="AO141" s="158">
        <f>SUM((AN141+AN142)/2)</f>
        <v>0</v>
      </c>
      <c r="AP141" s="159">
        <f t="shared" si="230"/>
        <v>0</v>
      </c>
      <c r="AQ141" s="159">
        <f>SUM((AP141+AP142)/2)</f>
        <v>0</v>
      </c>
      <c r="AR141" s="158">
        <f t="shared" si="231"/>
        <v>0</v>
      </c>
      <c r="AS141" s="159">
        <f>SUM((AR141+AR142)/2)</f>
        <v>0</v>
      </c>
      <c r="AT141" s="159">
        <f t="shared" si="232"/>
        <v>0</v>
      </c>
      <c r="AU141" s="160">
        <f>SUM((AT141+AT142)/2)</f>
        <v>0.5</v>
      </c>
      <c r="AV141" s="158">
        <f t="shared" si="233"/>
        <v>0</v>
      </c>
      <c r="AW141" s="158">
        <f>SUM((AV141+AV142)/2)</f>
        <v>0</v>
      </c>
      <c r="AX141" s="159">
        <f t="shared" si="234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235"/>
        <v>0</v>
      </c>
      <c r="BB141" s="159">
        <f>SUM((BA141+BA142)/2)</f>
        <v>0</v>
      </c>
      <c r="BC141" s="159">
        <f t="shared" si="236"/>
        <v>0</v>
      </c>
      <c r="BD141" s="159">
        <f>SUM((BC141+BC142)/2)</f>
        <v>0</v>
      </c>
      <c r="BE141" s="159">
        <f>SUM((BD141+BD142)/2)</f>
        <v>0</v>
      </c>
      <c r="BF141" s="159">
        <f t="shared" si="237"/>
        <v>0</v>
      </c>
      <c r="BG141" s="159">
        <f>SUM((BF141+BF142)/2)</f>
        <v>0</v>
      </c>
      <c r="BH141" s="159">
        <f>SUM((BG141+BG142)/2)</f>
        <v>0</v>
      </c>
      <c r="BI141" s="159">
        <f t="shared" si="238"/>
        <v>0</v>
      </c>
      <c r="BJ141" s="159">
        <f>SUM((BI141+BI142)/2)</f>
        <v>0</v>
      </c>
      <c r="BK141" s="159">
        <f t="shared" si="239"/>
        <v>0</v>
      </c>
      <c r="BL141" s="162">
        <f>SUM(BK141+BK142)/2</f>
        <v>0</v>
      </c>
      <c r="BM141" s="158">
        <f t="shared" si="240"/>
        <v>0</v>
      </c>
      <c r="BN141" s="158">
        <f>SUM(BM141+BM142)/2</f>
        <v>0</v>
      </c>
      <c r="BO141" s="158">
        <f t="shared" si="241"/>
        <v>0</v>
      </c>
      <c r="BP141" s="158">
        <f>SUM(BO141+BO142)/2</f>
        <v>0</v>
      </c>
      <c r="BQ141" s="158">
        <f t="shared" si="242"/>
        <v>5</v>
      </c>
      <c r="BR141" s="158">
        <f>SUM((BQ141+BQ142)/2)</f>
        <v>5</v>
      </c>
      <c r="BS141" s="158">
        <f t="shared" si="243"/>
        <v>2</v>
      </c>
      <c r="BT141" s="158">
        <f>SUM((BS141+BS142)/2)</f>
        <v>2</v>
      </c>
      <c r="BU141" s="158">
        <f t="shared" si="244"/>
        <v>0</v>
      </c>
      <c r="BV141" s="158">
        <f>SUM((BU141+BU142)/2)</f>
        <v>0</v>
      </c>
      <c r="BW141" s="159">
        <f t="shared" si="245"/>
        <v>0</v>
      </c>
      <c r="BX141" s="159">
        <f>SUM((BW141+BW142)/2)</f>
        <v>0</v>
      </c>
      <c r="BY141" s="159">
        <f t="shared" si="246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/>
      <c r="B142" s="179"/>
      <c r="C142" s="164" t="s">
        <v>3</v>
      </c>
      <c r="D142" s="254"/>
      <c r="E142" s="166" t="s">
        <v>4</v>
      </c>
      <c r="F142" s="303"/>
      <c r="G142" s="354" t="s">
        <v>7</v>
      </c>
      <c r="H142" s="354" t="s">
        <v>7</v>
      </c>
      <c r="I142" s="354" t="s">
        <v>7</v>
      </c>
      <c r="J142" s="354" t="s">
        <v>7</v>
      </c>
      <c r="K142" s="306"/>
      <c r="L142" s="306"/>
      <c r="M142" s="37" t="s">
        <v>11</v>
      </c>
      <c r="N142" s="37" t="s">
        <v>11</v>
      </c>
      <c r="O142" s="354" t="s">
        <v>7</v>
      </c>
      <c r="P142" s="37" t="s">
        <v>11</v>
      </c>
      <c r="Q142" s="37" t="s">
        <v>11</v>
      </c>
      <c r="R142" s="306"/>
      <c r="S142" s="306"/>
      <c r="T142" s="37" t="s">
        <v>11</v>
      </c>
      <c r="U142" s="433" t="s">
        <v>28</v>
      </c>
      <c r="V142" s="433" t="s">
        <v>28</v>
      </c>
      <c r="W142" s="37" t="s">
        <v>11</v>
      </c>
      <c r="X142" s="37" t="s">
        <v>57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7" t="s">
        <v>11</v>
      </c>
      <c r="AI142" s="37" t="s">
        <v>11</v>
      </c>
      <c r="AJ142" s="67" t="s">
        <v>11</v>
      </c>
      <c r="AK142" s="391"/>
      <c r="AL142" s="167">
        <f t="shared" si="228"/>
        <v>14</v>
      </c>
      <c r="AM142" s="168"/>
      <c r="AN142" s="168">
        <f t="shared" si="229"/>
        <v>0</v>
      </c>
      <c r="AO142" s="169"/>
      <c r="AP142" s="170">
        <f t="shared" si="230"/>
        <v>0</v>
      </c>
      <c r="AQ142" s="171"/>
      <c r="AR142" s="168">
        <f t="shared" si="231"/>
        <v>0</v>
      </c>
      <c r="AS142" s="168"/>
      <c r="AT142" s="168">
        <f t="shared" si="232"/>
        <v>1</v>
      </c>
      <c r="AU142" s="168"/>
      <c r="AV142" s="168">
        <f t="shared" si="233"/>
        <v>0</v>
      </c>
      <c r="AW142" s="169"/>
      <c r="AX142" s="170">
        <f t="shared" si="234"/>
        <v>0</v>
      </c>
      <c r="AY142" s="171"/>
      <c r="AZ142" s="172"/>
      <c r="BA142" s="170">
        <f t="shared" si="235"/>
        <v>0</v>
      </c>
      <c r="BB142" s="171"/>
      <c r="BC142" s="170">
        <f t="shared" si="236"/>
        <v>0</v>
      </c>
      <c r="BD142" s="171"/>
      <c r="BE142" s="171"/>
      <c r="BF142" s="170">
        <f t="shared" si="237"/>
        <v>0</v>
      </c>
      <c r="BG142" s="171"/>
      <c r="BH142" s="171"/>
      <c r="BI142" s="170">
        <f t="shared" si="238"/>
        <v>0</v>
      </c>
      <c r="BJ142" s="171"/>
      <c r="BK142" s="170">
        <f t="shared" si="239"/>
        <v>0</v>
      </c>
      <c r="BL142" s="173"/>
      <c r="BM142" s="168">
        <f t="shared" si="240"/>
        <v>0</v>
      </c>
      <c r="BN142" s="174"/>
      <c r="BO142" s="168">
        <f t="shared" si="241"/>
        <v>0</v>
      </c>
      <c r="BP142" s="169"/>
      <c r="BQ142" s="168">
        <f t="shared" si="242"/>
        <v>5</v>
      </c>
      <c r="BR142" s="168"/>
      <c r="BS142" s="168">
        <f t="shared" si="243"/>
        <v>2</v>
      </c>
      <c r="BT142" s="169"/>
      <c r="BU142" s="168">
        <f t="shared" si="244"/>
        <v>0</v>
      </c>
      <c r="BV142" s="169"/>
      <c r="BW142" s="170">
        <f t="shared" si="245"/>
        <v>0</v>
      </c>
      <c r="BX142" s="171"/>
      <c r="BY142" s="170">
        <f t="shared" si="246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296</v>
      </c>
      <c r="E143" s="156" t="s">
        <v>70</v>
      </c>
      <c r="F143" s="304"/>
      <c r="G143" s="353" t="s">
        <v>7</v>
      </c>
      <c r="H143" s="353" t="s">
        <v>7</v>
      </c>
      <c r="I143" s="353" t="s">
        <v>7</v>
      </c>
      <c r="J143" s="353" t="s">
        <v>7</v>
      </c>
      <c r="K143" s="307"/>
      <c r="L143" s="307"/>
      <c r="M143" s="52" t="s">
        <v>11</v>
      </c>
      <c r="N143" s="52" t="s">
        <v>11</v>
      </c>
      <c r="O143" s="52" t="s">
        <v>11</v>
      </c>
      <c r="P143" s="52" t="s">
        <v>11</v>
      </c>
      <c r="Q143" s="52" t="s">
        <v>11</v>
      </c>
      <c r="R143" s="307"/>
      <c r="S143" s="307"/>
      <c r="T143" s="52" t="s">
        <v>11</v>
      </c>
      <c r="U143" s="52" t="s">
        <v>11</v>
      </c>
      <c r="V143" s="397" t="s">
        <v>7</v>
      </c>
      <c r="W143" s="52" t="s">
        <v>11</v>
      </c>
      <c r="X143" s="52" t="s">
        <v>11</v>
      </c>
      <c r="Y143" s="307"/>
      <c r="Z143" s="307"/>
      <c r="AA143" s="52" t="s">
        <v>11</v>
      </c>
      <c r="AB143" s="52" t="s">
        <v>11</v>
      </c>
      <c r="AC143" s="52" t="s">
        <v>11</v>
      </c>
      <c r="AD143" s="52" t="s">
        <v>11</v>
      </c>
      <c r="AE143" s="52" t="s">
        <v>11</v>
      </c>
      <c r="AF143" s="307"/>
      <c r="AG143" s="307"/>
      <c r="AH143" s="52" t="s">
        <v>11</v>
      </c>
      <c r="AI143" s="52" t="s">
        <v>11</v>
      </c>
      <c r="AJ143" s="52" t="s">
        <v>11</v>
      </c>
      <c r="AK143" s="390">
        <f>IF(CA143=0,"",TIME(0,CA143,0))</f>
        <v>0.28333333333333333</v>
      </c>
      <c r="AL143" s="157">
        <f t="shared" si="228"/>
        <v>17</v>
      </c>
      <c r="AM143" s="158">
        <f>SUM(AL143:AL144)/2</f>
        <v>17</v>
      </c>
      <c r="AN143" s="158">
        <f t="shared" si="229"/>
        <v>0</v>
      </c>
      <c r="AO143" s="158">
        <f>SUM((AN143+AN144)/2)</f>
        <v>0</v>
      </c>
      <c r="AP143" s="159">
        <f t="shared" si="230"/>
        <v>0</v>
      </c>
      <c r="AQ143" s="159">
        <f>SUM((AP143+AP144)/2)</f>
        <v>0</v>
      </c>
      <c r="AR143" s="158">
        <f t="shared" si="231"/>
        <v>0</v>
      </c>
      <c r="AS143" s="159">
        <f>SUM((AR143+AR144)/2)</f>
        <v>0</v>
      </c>
      <c r="AT143" s="159">
        <f t="shared" si="232"/>
        <v>0</v>
      </c>
      <c r="AU143" s="160">
        <f>SUM((AT143+AT144)/2)</f>
        <v>0</v>
      </c>
      <c r="AV143" s="158">
        <f t="shared" si="233"/>
        <v>0</v>
      </c>
      <c r="AW143" s="158">
        <f>SUM((AV143+AV144)/2)</f>
        <v>0</v>
      </c>
      <c r="AX143" s="159">
        <f t="shared" si="234"/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si="235"/>
        <v>0</v>
      </c>
      <c r="BB143" s="159">
        <f>SUM((BA143+BA144)/2)</f>
        <v>0</v>
      </c>
      <c r="BC143" s="159">
        <f t="shared" si="236"/>
        <v>0</v>
      </c>
      <c r="BD143" s="159">
        <f>SUM((BC143+BC144)/2)</f>
        <v>0</v>
      </c>
      <c r="BE143" s="159">
        <f>SUM((BD143+BD144)/2)</f>
        <v>0</v>
      </c>
      <c r="BF143" s="159">
        <f t="shared" si="237"/>
        <v>0</v>
      </c>
      <c r="BG143" s="159">
        <f>SUM((BF143+BF144)/2)</f>
        <v>0</v>
      </c>
      <c r="BH143" s="159">
        <f>SUM((BG143+BG144)/2)</f>
        <v>0</v>
      </c>
      <c r="BI143" s="159">
        <f t="shared" si="238"/>
        <v>0</v>
      </c>
      <c r="BJ143" s="159">
        <f>SUM((BI143+BI144)/2)</f>
        <v>0</v>
      </c>
      <c r="BK143" s="159">
        <f t="shared" si="239"/>
        <v>0</v>
      </c>
      <c r="BL143" s="162">
        <f>SUM(BK143+BK144)/2</f>
        <v>0</v>
      </c>
      <c r="BM143" s="158">
        <f t="shared" si="240"/>
        <v>0</v>
      </c>
      <c r="BN143" s="158">
        <f>SUM(BM143+BM144)/2</f>
        <v>0</v>
      </c>
      <c r="BO143" s="158">
        <f t="shared" si="241"/>
        <v>0</v>
      </c>
      <c r="BP143" s="158">
        <f>SUM(BO143+BO144)/2</f>
        <v>0</v>
      </c>
      <c r="BQ143" s="158">
        <f t="shared" si="242"/>
        <v>5</v>
      </c>
      <c r="BR143" s="158">
        <f>SUM((BQ143+BQ144)/2)</f>
        <v>5</v>
      </c>
      <c r="BS143" s="158">
        <f t="shared" si="243"/>
        <v>0</v>
      </c>
      <c r="BT143" s="158">
        <f>SUM((BS143+BS144)/2)</f>
        <v>0</v>
      </c>
      <c r="BU143" s="158">
        <f t="shared" si="244"/>
        <v>0</v>
      </c>
      <c r="BV143" s="158">
        <f>SUM((BU143+BU144)/2)</f>
        <v>0</v>
      </c>
      <c r="BW143" s="159">
        <f t="shared" si="245"/>
        <v>0</v>
      </c>
      <c r="BX143" s="159">
        <f>SUM((BW143+BW144)/2)</f>
        <v>0</v>
      </c>
      <c r="BY143" s="159">
        <f t="shared" si="246"/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166" t="s">
        <v>4</v>
      </c>
      <c r="F144" s="304"/>
      <c r="G144" s="354" t="s">
        <v>7</v>
      </c>
      <c r="H144" s="354" t="s">
        <v>7</v>
      </c>
      <c r="I144" s="354" t="s">
        <v>7</v>
      </c>
      <c r="J144" s="354" t="s">
        <v>7</v>
      </c>
      <c r="K144" s="307"/>
      <c r="L144" s="307"/>
      <c r="M144" s="52" t="s">
        <v>11</v>
      </c>
      <c r="N144" s="52" t="s">
        <v>11</v>
      </c>
      <c r="O144" s="52" t="s">
        <v>11</v>
      </c>
      <c r="P144" s="52" t="s">
        <v>11</v>
      </c>
      <c r="Q144" s="52" t="s">
        <v>11</v>
      </c>
      <c r="R144" s="307"/>
      <c r="S144" s="307"/>
      <c r="T144" s="52" t="s">
        <v>11</v>
      </c>
      <c r="U144" s="52" t="s">
        <v>11</v>
      </c>
      <c r="V144" s="354" t="s">
        <v>7</v>
      </c>
      <c r="W144" s="52" t="s">
        <v>11</v>
      </c>
      <c r="X144" s="52" t="s">
        <v>11</v>
      </c>
      <c r="Y144" s="307"/>
      <c r="Z144" s="307"/>
      <c r="AA144" s="52" t="s">
        <v>11</v>
      </c>
      <c r="AB144" s="52" t="s">
        <v>11</v>
      </c>
      <c r="AC144" s="52" t="s">
        <v>11</v>
      </c>
      <c r="AD144" s="52" t="s">
        <v>11</v>
      </c>
      <c r="AE144" s="52" t="s">
        <v>11</v>
      </c>
      <c r="AF144" s="307"/>
      <c r="AG144" s="307"/>
      <c r="AH144" s="52" t="s">
        <v>11</v>
      </c>
      <c r="AI144" s="52" t="s">
        <v>11</v>
      </c>
      <c r="AJ144" s="52" t="s">
        <v>11</v>
      </c>
      <c r="AK144" s="391"/>
      <c r="AL144" s="167">
        <f t="shared" si="228"/>
        <v>17</v>
      </c>
      <c r="AM144" s="168"/>
      <c r="AN144" s="168">
        <f t="shared" si="229"/>
        <v>0</v>
      </c>
      <c r="AO144" s="169"/>
      <c r="AP144" s="170">
        <f t="shared" si="230"/>
        <v>0</v>
      </c>
      <c r="AQ144" s="171"/>
      <c r="AR144" s="168">
        <f t="shared" si="231"/>
        <v>0</v>
      </c>
      <c r="AS144" s="168"/>
      <c r="AT144" s="168">
        <f t="shared" si="232"/>
        <v>0</v>
      </c>
      <c r="AU144" s="168"/>
      <c r="AV144" s="168">
        <f t="shared" si="233"/>
        <v>0</v>
      </c>
      <c r="AW144" s="169"/>
      <c r="AX144" s="170">
        <f t="shared" si="234"/>
        <v>0</v>
      </c>
      <c r="AY144" s="171"/>
      <c r="AZ144" s="172"/>
      <c r="BA144" s="170">
        <f t="shared" si="235"/>
        <v>0</v>
      </c>
      <c r="BB144" s="171"/>
      <c r="BC144" s="170">
        <f t="shared" si="236"/>
        <v>0</v>
      </c>
      <c r="BD144" s="171"/>
      <c r="BE144" s="171"/>
      <c r="BF144" s="170">
        <f t="shared" si="237"/>
        <v>0</v>
      </c>
      <c r="BG144" s="171"/>
      <c r="BH144" s="171"/>
      <c r="BI144" s="170">
        <f t="shared" si="238"/>
        <v>0</v>
      </c>
      <c r="BJ144" s="171"/>
      <c r="BK144" s="170">
        <f t="shared" si="239"/>
        <v>0</v>
      </c>
      <c r="BL144" s="173"/>
      <c r="BM144" s="168">
        <f t="shared" si="240"/>
        <v>0</v>
      </c>
      <c r="BN144" s="174"/>
      <c r="BO144" s="168">
        <f t="shared" si="241"/>
        <v>0</v>
      </c>
      <c r="BP144" s="169"/>
      <c r="BQ144" s="168">
        <f t="shared" si="242"/>
        <v>5</v>
      </c>
      <c r="BR144" s="168"/>
      <c r="BS144" s="168">
        <f t="shared" si="243"/>
        <v>0</v>
      </c>
      <c r="BT144" s="169"/>
      <c r="BU144" s="168">
        <f t="shared" si="244"/>
        <v>0</v>
      </c>
      <c r="BV144" s="169"/>
      <c r="BW144" s="170">
        <f t="shared" si="245"/>
        <v>0</v>
      </c>
      <c r="BX144" s="171"/>
      <c r="BY144" s="170">
        <f t="shared" si="246"/>
        <v>0</v>
      </c>
      <c r="BZ144" s="175"/>
      <c r="CA144" s="176"/>
      <c r="CB144" s="85"/>
    </row>
    <row r="145" spans="1:80" ht="18.75" customHeight="1" x14ac:dyDescent="0.25">
      <c r="A145" s="137" t="s">
        <v>425</v>
      </c>
      <c r="B145" s="179" t="s">
        <v>184</v>
      </c>
      <c r="C145" s="283">
        <v>8106</v>
      </c>
      <c r="D145" s="178" t="s">
        <v>299</v>
      </c>
      <c r="E145" s="156" t="s">
        <v>70</v>
      </c>
      <c r="F145" s="302"/>
      <c r="G145" s="353" t="s">
        <v>7</v>
      </c>
      <c r="H145" s="353" t="s">
        <v>7</v>
      </c>
      <c r="I145" s="357" t="s">
        <v>7</v>
      </c>
      <c r="J145" s="357" t="s">
        <v>7</v>
      </c>
      <c r="K145" s="332"/>
      <c r="L145" s="332"/>
      <c r="M145" s="55" t="s">
        <v>11</v>
      </c>
      <c r="N145" s="31" t="s">
        <v>11</v>
      </c>
      <c r="O145" s="31" t="s">
        <v>11</v>
      </c>
      <c r="P145" s="55" t="s">
        <v>11</v>
      </c>
      <c r="Q145" s="55" t="s">
        <v>11</v>
      </c>
      <c r="R145" s="332"/>
      <c r="S145" s="332"/>
      <c r="T145" s="55" t="s">
        <v>11</v>
      </c>
      <c r="U145" s="31" t="s">
        <v>11</v>
      </c>
      <c r="V145" s="397" t="s">
        <v>7</v>
      </c>
      <c r="W145" s="375" t="s">
        <v>7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1" t="s">
        <v>11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629" t="s">
        <v>23</v>
      </c>
      <c r="AK145" s="390">
        <f>IF(CA145=0,"",TIME(0,CA145,0))</f>
        <v>0.25</v>
      </c>
      <c r="AL145" s="157">
        <f t="shared" si="209"/>
        <v>15</v>
      </c>
      <c r="AM145" s="158">
        <f>SUM(AL145:AL146)/2</f>
        <v>14.5</v>
      </c>
      <c r="AN145" s="158">
        <f t="shared" si="210"/>
        <v>0</v>
      </c>
      <c r="AO145" s="158">
        <f>SUM((AN145+AN146)/2)</f>
        <v>0</v>
      </c>
      <c r="AP145" s="159">
        <f t="shared" si="211"/>
        <v>0</v>
      </c>
      <c r="AQ145" s="159">
        <f>SUM((AP145+AP146)/2)</f>
        <v>0</v>
      </c>
      <c r="AR145" s="158">
        <f t="shared" si="212"/>
        <v>0</v>
      </c>
      <c r="AS145" s="159">
        <f>SUM((AR145+AR146)/2)</f>
        <v>0</v>
      </c>
      <c r="AT145" s="159">
        <f t="shared" si="213"/>
        <v>0</v>
      </c>
      <c r="AU145" s="160">
        <f>SUM((AT145+AT146)/2)</f>
        <v>0.5</v>
      </c>
      <c r="AV145" s="158">
        <f t="shared" si="214"/>
        <v>0</v>
      </c>
      <c r="AW145" s="158">
        <f>SUM((AV145+AV146)/2)</f>
        <v>0</v>
      </c>
      <c r="AX145" s="159">
        <f t="shared" si="215"/>
        <v>0</v>
      </c>
      <c r="AY145" s="159">
        <f>SUM((AX145+AX146)/2)</f>
        <v>0</v>
      </c>
      <c r="AZ145" s="161">
        <f>SUM(AM145+AO145+AQ145+AS145+AW145+AY145+AU145)*24</f>
        <v>360</v>
      </c>
      <c r="BA145" s="159">
        <f t="shared" si="216"/>
        <v>0</v>
      </c>
      <c r="BB145" s="159">
        <f>SUM((BA145+BA146)/2)</f>
        <v>0</v>
      </c>
      <c r="BC145" s="159">
        <f t="shared" si="217"/>
        <v>0</v>
      </c>
      <c r="BD145" s="159">
        <f>SUM((BC145+BC146)/2)</f>
        <v>0</v>
      </c>
      <c r="BE145" s="159">
        <f>SUM((BD145+BD146)/2)</f>
        <v>0</v>
      </c>
      <c r="BF145" s="159">
        <f t="shared" si="218"/>
        <v>0</v>
      </c>
      <c r="BG145" s="159">
        <f>SUM((BF145+BF146)/2)</f>
        <v>0</v>
      </c>
      <c r="BH145" s="159">
        <f>SUM((BG145+BG146)/2)</f>
        <v>0</v>
      </c>
      <c r="BI145" s="159">
        <f t="shared" si="219"/>
        <v>0</v>
      </c>
      <c r="BJ145" s="159">
        <f>SUM((BI145+BI146)/2)</f>
        <v>0</v>
      </c>
      <c r="BK145" s="159">
        <f t="shared" si="220"/>
        <v>0</v>
      </c>
      <c r="BL145" s="162">
        <f>SUM(BK145+BK146)/2</f>
        <v>0</v>
      </c>
      <c r="BM145" s="158">
        <f t="shared" si="221"/>
        <v>0</v>
      </c>
      <c r="BN145" s="158">
        <f>SUM(BM145+BM146)/2</f>
        <v>0</v>
      </c>
      <c r="BO145" s="158">
        <f t="shared" si="222"/>
        <v>1</v>
      </c>
      <c r="BP145" s="158">
        <f>SUM(BO145+BO146)/2</f>
        <v>1</v>
      </c>
      <c r="BQ145" s="158">
        <f t="shared" si="223"/>
        <v>6</v>
      </c>
      <c r="BR145" s="158">
        <f>SUM((BQ145+BQ146)/2)</f>
        <v>6</v>
      </c>
      <c r="BS145" s="158">
        <f t="shared" si="224"/>
        <v>0</v>
      </c>
      <c r="BT145" s="158">
        <f>SUM((BS145+BS146)/2)</f>
        <v>0</v>
      </c>
      <c r="BU145" s="158">
        <f t="shared" si="225"/>
        <v>0</v>
      </c>
      <c r="BV145" s="158">
        <f>SUM((BU145+BU146)/2)</f>
        <v>0</v>
      </c>
      <c r="BW145" s="159">
        <f t="shared" si="226"/>
        <v>0</v>
      </c>
      <c r="BX145" s="159">
        <f>SUM((BW145+BW146)/2)</f>
        <v>0</v>
      </c>
      <c r="BY145" s="159">
        <f t="shared" si="227"/>
        <v>0</v>
      </c>
      <c r="BZ145" s="160">
        <f>SUM((BY145+BY146)/2)</f>
        <v>0</v>
      </c>
      <c r="CA145" s="163">
        <f>SUM(AZ145)</f>
        <v>360</v>
      </c>
      <c r="CB145" s="35">
        <f>SUM(AM145+AO145+AQ145+AS145+AU145+AW145+BB145+BD145+BG145+AY145)</f>
        <v>15</v>
      </c>
    </row>
    <row r="146" spans="1:80" ht="18.75" customHeight="1" thickBot="1" x14ac:dyDescent="0.3">
      <c r="A146" s="137" t="s">
        <v>425</v>
      </c>
      <c r="B146" s="179" t="s">
        <v>184</v>
      </c>
      <c r="C146" s="164" t="s">
        <v>3</v>
      </c>
      <c r="D146" s="194"/>
      <c r="E146" s="166" t="s">
        <v>4</v>
      </c>
      <c r="F146" s="303"/>
      <c r="G146" s="354" t="s">
        <v>7</v>
      </c>
      <c r="H146" s="354" t="s">
        <v>7</v>
      </c>
      <c r="I146" s="354" t="s">
        <v>7</v>
      </c>
      <c r="J146" s="354" t="s">
        <v>7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54" t="s">
        <v>7</v>
      </c>
      <c r="X146" s="37" t="s">
        <v>57</v>
      </c>
      <c r="Y146" s="306"/>
      <c r="Z146" s="306"/>
      <c r="AA146" s="37" t="s">
        <v>11</v>
      </c>
      <c r="AB146" s="37" t="s">
        <v>11</v>
      </c>
      <c r="AC146" s="37" t="s">
        <v>11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630" t="s">
        <v>23</v>
      </c>
      <c r="AK146" s="391"/>
      <c r="AL146" s="167">
        <f t="shared" si="209"/>
        <v>14</v>
      </c>
      <c r="AM146" s="168"/>
      <c r="AN146" s="168">
        <f t="shared" si="210"/>
        <v>0</v>
      </c>
      <c r="AO146" s="169"/>
      <c r="AP146" s="170">
        <f t="shared" si="211"/>
        <v>0</v>
      </c>
      <c r="AQ146" s="171"/>
      <c r="AR146" s="168">
        <f t="shared" si="212"/>
        <v>0</v>
      </c>
      <c r="AS146" s="168"/>
      <c r="AT146" s="168">
        <f t="shared" si="213"/>
        <v>1</v>
      </c>
      <c r="AU146" s="168"/>
      <c r="AV146" s="168">
        <f t="shared" si="214"/>
        <v>0</v>
      </c>
      <c r="AW146" s="169"/>
      <c r="AX146" s="170">
        <f t="shared" si="215"/>
        <v>0</v>
      </c>
      <c r="AY146" s="171"/>
      <c r="AZ146" s="172"/>
      <c r="BA146" s="170">
        <f t="shared" si="216"/>
        <v>0</v>
      </c>
      <c r="BB146" s="171"/>
      <c r="BC146" s="170">
        <f t="shared" si="217"/>
        <v>0</v>
      </c>
      <c r="BD146" s="171"/>
      <c r="BE146" s="171"/>
      <c r="BF146" s="170">
        <f t="shared" si="218"/>
        <v>0</v>
      </c>
      <c r="BG146" s="171"/>
      <c r="BH146" s="171"/>
      <c r="BI146" s="170">
        <f t="shared" si="219"/>
        <v>0</v>
      </c>
      <c r="BJ146" s="171"/>
      <c r="BK146" s="170">
        <f t="shared" si="220"/>
        <v>0</v>
      </c>
      <c r="BL146" s="173"/>
      <c r="BM146" s="168">
        <f t="shared" si="221"/>
        <v>0</v>
      </c>
      <c r="BN146" s="174"/>
      <c r="BO146" s="168">
        <f t="shared" si="222"/>
        <v>1</v>
      </c>
      <c r="BP146" s="169"/>
      <c r="BQ146" s="168">
        <f t="shared" si="223"/>
        <v>6</v>
      </c>
      <c r="BR146" s="168"/>
      <c r="BS146" s="168">
        <f t="shared" si="224"/>
        <v>0</v>
      </c>
      <c r="BT146" s="169"/>
      <c r="BU146" s="168">
        <f t="shared" si="225"/>
        <v>0</v>
      </c>
      <c r="BV146" s="169"/>
      <c r="BW146" s="170">
        <f t="shared" si="226"/>
        <v>0</v>
      </c>
      <c r="BX146" s="171"/>
      <c r="BY146" s="170">
        <f t="shared" si="227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425</v>
      </c>
      <c r="B147" s="179" t="s">
        <v>185</v>
      </c>
      <c r="C147" s="1174" t="s">
        <v>185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90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425</v>
      </c>
      <c r="B148" s="179" t="s">
        <v>185</v>
      </c>
      <c r="C148" s="190"/>
      <c r="D148" s="45" t="s">
        <v>69</v>
      </c>
      <c r="E148" s="204"/>
      <c r="F148" s="299">
        <v>1</v>
      </c>
      <c r="G148" s="25">
        <v>2</v>
      </c>
      <c r="H148" s="25">
        <v>3</v>
      </c>
      <c r="I148" s="25">
        <v>4</v>
      </c>
      <c r="J148" s="25">
        <v>5</v>
      </c>
      <c r="K148" s="300">
        <v>6</v>
      </c>
      <c r="L148" s="300">
        <v>7</v>
      </c>
      <c r="M148" s="25">
        <v>8</v>
      </c>
      <c r="N148" s="25">
        <v>9</v>
      </c>
      <c r="O148" s="25">
        <v>10</v>
      </c>
      <c r="P148" s="25">
        <v>11</v>
      </c>
      <c r="Q148" s="25">
        <v>12</v>
      </c>
      <c r="R148" s="300">
        <v>13</v>
      </c>
      <c r="S148" s="300">
        <v>14</v>
      </c>
      <c r="T148" s="25">
        <v>15</v>
      </c>
      <c r="U148" s="25">
        <v>16</v>
      </c>
      <c r="V148" s="25">
        <v>17</v>
      </c>
      <c r="W148" s="25">
        <v>18</v>
      </c>
      <c r="X148" s="25">
        <v>19</v>
      </c>
      <c r="Y148" s="300">
        <v>20</v>
      </c>
      <c r="Z148" s="300">
        <v>21</v>
      </c>
      <c r="AA148" s="25">
        <v>22</v>
      </c>
      <c r="AB148" s="25">
        <v>23</v>
      </c>
      <c r="AC148" s="25">
        <v>24</v>
      </c>
      <c r="AD148" s="25">
        <v>25</v>
      </c>
      <c r="AE148" s="25">
        <v>26</v>
      </c>
      <c r="AF148" s="300">
        <v>27</v>
      </c>
      <c r="AG148" s="301">
        <v>28</v>
      </c>
      <c r="AH148" s="26">
        <v>29</v>
      </c>
      <c r="AI148" s="25">
        <v>30</v>
      </c>
      <c r="AJ148" s="129">
        <v>31</v>
      </c>
      <c r="AK148" s="391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425</v>
      </c>
      <c r="B149" s="179" t="s">
        <v>185</v>
      </c>
      <c r="C149" s="807">
        <v>6922</v>
      </c>
      <c r="D149" s="178" t="s">
        <v>196</v>
      </c>
      <c r="E149" s="156" t="s">
        <v>70</v>
      </c>
      <c r="F149" s="302"/>
      <c r="G149" s="382" t="s">
        <v>7</v>
      </c>
      <c r="H149" s="353" t="s">
        <v>7</v>
      </c>
      <c r="I149" s="32" t="s">
        <v>11</v>
      </c>
      <c r="J149" s="31" t="s">
        <v>11</v>
      </c>
      <c r="K149" s="305"/>
      <c r="L149" s="305"/>
      <c r="M149" s="55" t="s">
        <v>11</v>
      </c>
      <c r="N149" s="31" t="s">
        <v>11</v>
      </c>
      <c r="O149" s="31" t="s">
        <v>11</v>
      </c>
      <c r="P149" s="31" t="s">
        <v>11</v>
      </c>
      <c r="Q149" s="31" t="s">
        <v>57</v>
      </c>
      <c r="R149" s="305"/>
      <c r="S149" s="305"/>
      <c r="T149" s="55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31" t="s">
        <v>11</v>
      </c>
      <c r="AC149" s="31" t="s">
        <v>11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90">
        <f>IF(CA149=0,"",TIME(0,CA149,0))</f>
        <v>0.33333333333333331</v>
      </c>
      <c r="AL149" s="157">
        <f t="shared" ref="AL149:AL154" si="247">COUNTIF(F149:AJ149,"P")</f>
        <v>19</v>
      </c>
      <c r="AM149" s="158">
        <f>SUM(AL149:AL150)/2</f>
        <v>19</v>
      </c>
      <c r="AN149" s="158">
        <f t="shared" ref="AN149:AN154" si="248">COUNTIF(F149:AJ149,"Mi")</f>
        <v>0</v>
      </c>
      <c r="AO149" s="158">
        <f>SUM((AN149+AN150)/2)</f>
        <v>0</v>
      </c>
      <c r="AP149" s="159">
        <f t="shared" ref="AP149:AP154" si="249">COUNTIF(F149:AJ149,"VS")</f>
        <v>0</v>
      </c>
      <c r="AQ149" s="159">
        <f>SUM((AP149+AP150)/2)</f>
        <v>0.5</v>
      </c>
      <c r="AR149" s="158">
        <f t="shared" ref="AR149:AR154" si="250">COUNTIF(F149:AJ149,"C1")</f>
        <v>0</v>
      </c>
      <c r="AS149" s="159">
        <f>SUM((AR149+AR150)/2)</f>
        <v>0</v>
      </c>
      <c r="AT149" s="159">
        <f t="shared" ref="AT149:AT154" si="251">COUNTIF(F149:AJ149,"R1")</f>
        <v>1</v>
      </c>
      <c r="AU149" s="160">
        <f>SUM((AT149+AT150)/2)</f>
        <v>0.5</v>
      </c>
      <c r="AV149" s="158">
        <f t="shared" ref="AV149:AV154" si="252">COUNTIF(F149:AJ149,"CS")</f>
        <v>0</v>
      </c>
      <c r="AW149" s="158">
        <f>SUM((AV149+AV150)/2)</f>
        <v>0</v>
      </c>
      <c r="AX149" s="159">
        <f t="shared" ref="AX149:AX154" si="253">COUNTIF(F149:AJ149,"DA")</f>
        <v>0</v>
      </c>
      <c r="AY149" s="159">
        <f>SUM((AX149+AX150)/2)</f>
        <v>0</v>
      </c>
      <c r="AZ149" s="161">
        <f>SUM(AM149+AO149+AQ149+AS149+AW149+AY149+AU149)*24</f>
        <v>480</v>
      </c>
      <c r="BA149" s="159">
        <f t="shared" ref="BA149:BA154" si="254">COUNTIF(F149:AJ149,"MT5")</f>
        <v>0</v>
      </c>
      <c r="BB149" s="159">
        <f>SUM((BA149+BA150)/2)</f>
        <v>0</v>
      </c>
      <c r="BC149" s="159">
        <f t="shared" ref="BC149:BC154" si="255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256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257">COUNTIF(F149:AJ149,"A")</f>
        <v>0</v>
      </c>
      <c r="BJ149" s="159">
        <f>SUM((BI149+BI150)/2)</f>
        <v>0</v>
      </c>
      <c r="BK149" s="159">
        <f t="shared" ref="BK149:BK154" si="258">COUNTIF(F149:AJ149,"Ma")</f>
        <v>0</v>
      </c>
      <c r="BL149" s="162">
        <f>SUM(BK149+BK150)/2</f>
        <v>0</v>
      </c>
      <c r="BM149" s="158">
        <f t="shared" ref="BM149:BM154" si="259">COUNTIF(F149:AJ149,"MJ")</f>
        <v>0</v>
      </c>
      <c r="BN149" s="158">
        <f>SUM(BM149+BM150)/2</f>
        <v>0</v>
      </c>
      <c r="BO149" s="158">
        <f t="shared" ref="BO149:BO154" si="260">COUNTIF(F149:AJ149,"Jsc")</f>
        <v>0</v>
      </c>
      <c r="BP149" s="158">
        <f>SUM(BO149+BO150)/2</f>
        <v>0</v>
      </c>
      <c r="BQ149" s="158">
        <f t="shared" ref="BQ149:BQ154" si="261">COUNTIF(F149:AJ149,"C")</f>
        <v>2</v>
      </c>
      <c r="BR149" s="158">
        <f>SUM((BQ149+BQ150)/2)</f>
        <v>2</v>
      </c>
      <c r="BS149" s="158">
        <f t="shared" ref="BS149:BS154" si="262">COUNTIF(F149:AJ149,"CC")</f>
        <v>0</v>
      </c>
      <c r="BT149" s="158">
        <f>SUM((BS149+BS150)/2)</f>
        <v>0</v>
      </c>
      <c r="BU149" s="158">
        <f t="shared" ref="BU149:BU154" si="263">COUNTIF(F149:AJ149,"DS")</f>
        <v>0</v>
      </c>
      <c r="BV149" s="158">
        <f>SUM((BU149+BU150)/2)</f>
        <v>0</v>
      </c>
      <c r="BW149" s="159">
        <f t="shared" ref="BW149:BW154" si="264">COUNTIF(F149:AJ149,"MT")</f>
        <v>0</v>
      </c>
      <c r="BX149" s="159">
        <f>SUM((BW149+BW150)/2)</f>
        <v>0</v>
      </c>
      <c r="BY149" s="159">
        <f t="shared" ref="BY149:BY154" si="265">COUNTIF(F149:AJ149,"4/5")</f>
        <v>0</v>
      </c>
      <c r="BZ149" s="160">
        <f>SUM((BY149+BY150)/2)</f>
        <v>0</v>
      </c>
      <c r="CA149" s="163">
        <f>SUM(AZ149)</f>
        <v>480</v>
      </c>
      <c r="CB149" s="35">
        <f>SUM(AM149+AO149+AQ149+AS149+AU149+AW149+BB149+BD149+BG149+AY149)</f>
        <v>20</v>
      </c>
    </row>
    <row r="150" spans="1:80" s="146" customFormat="1" ht="18.75" customHeight="1" thickBot="1" x14ac:dyDescent="0.3">
      <c r="A150" s="137" t="s">
        <v>425</v>
      </c>
      <c r="B150" s="179" t="s">
        <v>185</v>
      </c>
      <c r="C150" s="192" t="s">
        <v>8</v>
      </c>
      <c r="D150" s="165"/>
      <c r="E150" s="166" t="s">
        <v>4</v>
      </c>
      <c r="F150" s="303"/>
      <c r="G150" s="354" t="s">
        <v>7</v>
      </c>
      <c r="H150" s="354" t="s">
        <v>7</v>
      </c>
      <c r="I150" s="38" t="s">
        <v>11</v>
      </c>
      <c r="J150" s="37" t="s">
        <v>11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33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37" t="s">
        <v>11</v>
      </c>
      <c r="AC150" s="37" t="s">
        <v>11</v>
      </c>
      <c r="AD150" s="37" t="s">
        <v>11</v>
      </c>
      <c r="AE150" s="37" t="s">
        <v>11</v>
      </c>
      <c r="AF150" s="306"/>
      <c r="AG150" s="306"/>
      <c r="AH150" s="37" t="s">
        <v>11</v>
      </c>
      <c r="AI150" s="37" t="s">
        <v>11</v>
      </c>
      <c r="AJ150" s="37" t="s">
        <v>11</v>
      </c>
      <c r="AK150" s="391"/>
      <c r="AL150" s="167">
        <f t="shared" si="247"/>
        <v>19</v>
      </c>
      <c r="AM150" s="168"/>
      <c r="AN150" s="168">
        <f t="shared" si="248"/>
        <v>0</v>
      </c>
      <c r="AO150" s="169"/>
      <c r="AP150" s="170">
        <f t="shared" si="249"/>
        <v>1</v>
      </c>
      <c r="AQ150" s="171"/>
      <c r="AR150" s="168">
        <f t="shared" si="250"/>
        <v>0</v>
      </c>
      <c r="AS150" s="168"/>
      <c r="AT150" s="168">
        <f t="shared" si="251"/>
        <v>0</v>
      </c>
      <c r="AU150" s="168"/>
      <c r="AV150" s="168">
        <f t="shared" si="252"/>
        <v>0</v>
      </c>
      <c r="AW150" s="169"/>
      <c r="AX150" s="170">
        <f t="shared" si="253"/>
        <v>0</v>
      </c>
      <c r="AY150" s="171"/>
      <c r="AZ150" s="172"/>
      <c r="BA150" s="170">
        <f t="shared" si="254"/>
        <v>0</v>
      </c>
      <c r="BB150" s="171"/>
      <c r="BC150" s="170">
        <f t="shared" si="255"/>
        <v>0</v>
      </c>
      <c r="BD150" s="171"/>
      <c r="BE150" s="171"/>
      <c r="BF150" s="170">
        <f t="shared" si="256"/>
        <v>0</v>
      </c>
      <c r="BG150" s="171"/>
      <c r="BH150" s="171"/>
      <c r="BI150" s="170">
        <f t="shared" si="257"/>
        <v>0</v>
      </c>
      <c r="BJ150" s="171"/>
      <c r="BK150" s="170">
        <f t="shared" si="258"/>
        <v>0</v>
      </c>
      <c r="BL150" s="173"/>
      <c r="BM150" s="168">
        <f t="shared" si="259"/>
        <v>0</v>
      </c>
      <c r="BN150" s="174"/>
      <c r="BO150" s="168">
        <f t="shared" si="260"/>
        <v>0</v>
      </c>
      <c r="BP150" s="169"/>
      <c r="BQ150" s="168">
        <f t="shared" si="261"/>
        <v>2</v>
      </c>
      <c r="BR150" s="168"/>
      <c r="BS150" s="168">
        <f t="shared" si="262"/>
        <v>0</v>
      </c>
      <c r="BT150" s="169"/>
      <c r="BU150" s="168">
        <f t="shared" si="263"/>
        <v>0</v>
      </c>
      <c r="BV150" s="169"/>
      <c r="BW150" s="170">
        <f t="shared" si="264"/>
        <v>0</v>
      </c>
      <c r="BX150" s="171"/>
      <c r="BY150" s="170">
        <f t="shared" si="265"/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806" t="s">
        <v>366</v>
      </c>
      <c r="D151" s="155" t="str">
        <f>VLOOKUP(C151,ListeAppel,2,FALSE)</f>
        <v>Nom 028</v>
      </c>
      <c r="E151" s="156" t="s">
        <v>70</v>
      </c>
      <c r="F151" s="302"/>
      <c r="G151" s="31" t="s">
        <v>11</v>
      </c>
      <c r="H151" s="31" t="s">
        <v>11</v>
      </c>
      <c r="I151" s="32" t="s">
        <v>11</v>
      </c>
      <c r="J151" s="31" t="s">
        <v>11</v>
      </c>
      <c r="K151" s="305"/>
      <c r="L151" s="305"/>
      <c r="M151" s="55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55" t="s">
        <v>11</v>
      </c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53" t="s">
        <v>7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 t="s">
        <v>11</v>
      </c>
      <c r="AK151" s="390">
        <f>IF(CA151=0,"",TIME(0,CA151,0))</f>
        <v>0.35000000000000003</v>
      </c>
      <c r="AL151" s="157">
        <f t="shared" si="247"/>
        <v>21</v>
      </c>
      <c r="AM151" s="158">
        <f>SUM(AL151:AL152)/2</f>
        <v>21</v>
      </c>
      <c r="AN151" s="158">
        <f t="shared" si="248"/>
        <v>0</v>
      </c>
      <c r="AO151" s="158">
        <f>SUM((AN151+AN152)/2)</f>
        <v>0</v>
      </c>
      <c r="AP151" s="159">
        <f t="shared" si="249"/>
        <v>0</v>
      </c>
      <c r="AQ151" s="159">
        <f>SUM((AP151+AP152)/2)</f>
        <v>0</v>
      </c>
      <c r="AR151" s="158">
        <f t="shared" si="250"/>
        <v>0</v>
      </c>
      <c r="AS151" s="159">
        <f>SUM((AR151+AR152)/2)</f>
        <v>0</v>
      </c>
      <c r="AT151" s="159">
        <f t="shared" si="251"/>
        <v>0</v>
      </c>
      <c r="AU151" s="160">
        <f>SUM((AT151+AT152)/2)</f>
        <v>0</v>
      </c>
      <c r="AV151" s="158">
        <f t="shared" si="252"/>
        <v>0</v>
      </c>
      <c r="AW151" s="158">
        <f>SUM((AV151+AV152)/2)</f>
        <v>0</v>
      </c>
      <c r="AX151" s="159">
        <f t="shared" si="253"/>
        <v>0</v>
      </c>
      <c r="AY151" s="159">
        <f>SUM((AX151+AX152)/2)</f>
        <v>0</v>
      </c>
      <c r="AZ151" s="161">
        <f>SUM(AM151+AO151+AQ151+AS151+AW151+AY151+AU151)*24</f>
        <v>504</v>
      </c>
      <c r="BA151" s="159">
        <f t="shared" si="254"/>
        <v>0</v>
      </c>
      <c r="BB151" s="159">
        <f>SUM((BA151+BA152)/2)</f>
        <v>0</v>
      </c>
      <c r="BC151" s="159">
        <f t="shared" si="255"/>
        <v>0</v>
      </c>
      <c r="BD151" s="159">
        <f>SUM((BC151+BC152)/2)</f>
        <v>0</v>
      </c>
      <c r="BE151" s="159">
        <f>SUM((BD151+BD152)/2)</f>
        <v>0</v>
      </c>
      <c r="BF151" s="159">
        <f t="shared" si="256"/>
        <v>0</v>
      </c>
      <c r="BG151" s="159">
        <f>SUM((BF151+BF152)/2)</f>
        <v>0</v>
      </c>
      <c r="BH151" s="159">
        <f>SUM((BG151+BG152)/2)</f>
        <v>0</v>
      </c>
      <c r="BI151" s="159">
        <f t="shared" si="257"/>
        <v>0</v>
      </c>
      <c r="BJ151" s="159">
        <f>SUM((BI151+BI152)/2)</f>
        <v>0</v>
      </c>
      <c r="BK151" s="159">
        <f t="shared" si="258"/>
        <v>0</v>
      </c>
      <c r="BL151" s="162">
        <f>SUM(BK151+BK152)/2</f>
        <v>0</v>
      </c>
      <c r="BM151" s="158">
        <f t="shared" si="259"/>
        <v>0</v>
      </c>
      <c r="BN151" s="158">
        <f>SUM(BM151+BM152)/2</f>
        <v>0</v>
      </c>
      <c r="BO151" s="158">
        <f t="shared" si="260"/>
        <v>0</v>
      </c>
      <c r="BP151" s="158">
        <f>SUM(BO151+BO152)/2</f>
        <v>0</v>
      </c>
      <c r="BQ151" s="158">
        <f t="shared" si="261"/>
        <v>1</v>
      </c>
      <c r="BR151" s="158">
        <f>SUM((BQ151+BQ152)/2)</f>
        <v>1</v>
      </c>
      <c r="BS151" s="158">
        <f t="shared" si="262"/>
        <v>0</v>
      </c>
      <c r="BT151" s="158">
        <f>SUM((BS151+BS152)/2)</f>
        <v>0</v>
      </c>
      <c r="BU151" s="158">
        <f t="shared" si="263"/>
        <v>0</v>
      </c>
      <c r="BV151" s="158">
        <f>SUM((BU151+BU152)/2)</f>
        <v>0</v>
      </c>
      <c r="BW151" s="159">
        <f t="shared" si="264"/>
        <v>0</v>
      </c>
      <c r="BX151" s="159">
        <f>SUM((BW151+BW152)/2)</f>
        <v>0</v>
      </c>
      <c r="BY151" s="159">
        <f t="shared" si="265"/>
        <v>0</v>
      </c>
      <c r="BZ151" s="160">
        <f>SUM((BY151+BY152)/2)</f>
        <v>0</v>
      </c>
      <c r="CA151" s="163">
        <f>SUM(AZ151)</f>
        <v>504</v>
      </c>
      <c r="CB151" s="35">
        <f>SUM(AM151+AO151+AQ151+AS151+AU151+AW151+BB151+BD151+BG151+AY151)</f>
        <v>21</v>
      </c>
    </row>
    <row r="152" spans="1:80" ht="18.75" customHeight="1" thickBot="1" x14ac:dyDescent="0.3">
      <c r="A152" s="137" t="s">
        <v>425</v>
      </c>
      <c r="B152" s="179" t="s">
        <v>185</v>
      </c>
      <c r="C152" s="192" t="s">
        <v>8</v>
      </c>
      <c r="D152" s="165">
        <v>12403</v>
      </c>
      <c r="E152" s="166" t="s">
        <v>4</v>
      </c>
      <c r="F152" s="303"/>
      <c r="G152" s="37" t="s">
        <v>11</v>
      </c>
      <c r="H152" s="37" t="s">
        <v>11</v>
      </c>
      <c r="I152" s="38" t="s">
        <v>11</v>
      </c>
      <c r="J152" s="37" t="s">
        <v>11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7" t="s">
        <v>11</v>
      </c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354" t="s">
        <v>7</v>
      </c>
      <c r="AD152" s="37" t="s">
        <v>11</v>
      </c>
      <c r="AE152" s="37" t="s">
        <v>11</v>
      </c>
      <c r="AF152" s="306"/>
      <c r="AG152" s="306"/>
      <c r="AH152" s="37" t="s">
        <v>11</v>
      </c>
      <c r="AI152" s="37" t="s">
        <v>11</v>
      </c>
      <c r="AJ152" s="37" t="s">
        <v>11</v>
      </c>
      <c r="AK152" s="391"/>
      <c r="AL152" s="167">
        <f t="shared" si="247"/>
        <v>21</v>
      </c>
      <c r="AM152" s="168"/>
      <c r="AN152" s="168">
        <f t="shared" si="248"/>
        <v>0</v>
      </c>
      <c r="AO152" s="169"/>
      <c r="AP152" s="170">
        <f t="shared" si="249"/>
        <v>0</v>
      </c>
      <c r="AQ152" s="171"/>
      <c r="AR152" s="168">
        <f t="shared" si="250"/>
        <v>0</v>
      </c>
      <c r="AS152" s="168"/>
      <c r="AT152" s="168">
        <f t="shared" si="251"/>
        <v>0</v>
      </c>
      <c r="AU152" s="168"/>
      <c r="AV152" s="168">
        <f t="shared" si="252"/>
        <v>0</v>
      </c>
      <c r="AW152" s="169"/>
      <c r="AX152" s="170">
        <f t="shared" si="253"/>
        <v>0</v>
      </c>
      <c r="AY152" s="171"/>
      <c r="AZ152" s="172"/>
      <c r="BA152" s="170">
        <f t="shared" si="254"/>
        <v>0</v>
      </c>
      <c r="BB152" s="171"/>
      <c r="BC152" s="170">
        <f t="shared" si="255"/>
        <v>0</v>
      </c>
      <c r="BD152" s="171"/>
      <c r="BE152" s="171"/>
      <c r="BF152" s="170">
        <f t="shared" si="256"/>
        <v>0</v>
      </c>
      <c r="BG152" s="171"/>
      <c r="BH152" s="171"/>
      <c r="BI152" s="170">
        <f t="shared" si="257"/>
        <v>0</v>
      </c>
      <c r="BJ152" s="171"/>
      <c r="BK152" s="170">
        <f t="shared" si="258"/>
        <v>0</v>
      </c>
      <c r="BL152" s="173"/>
      <c r="BM152" s="168">
        <f t="shared" si="259"/>
        <v>0</v>
      </c>
      <c r="BN152" s="174"/>
      <c r="BO152" s="168">
        <f t="shared" si="260"/>
        <v>0</v>
      </c>
      <c r="BP152" s="169"/>
      <c r="BQ152" s="168">
        <f t="shared" si="261"/>
        <v>1</v>
      </c>
      <c r="BR152" s="168"/>
      <c r="BS152" s="168">
        <f t="shared" si="262"/>
        <v>0</v>
      </c>
      <c r="BT152" s="169"/>
      <c r="BU152" s="168">
        <f t="shared" si="263"/>
        <v>0</v>
      </c>
      <c r="BV152" s="169"/>
      <c r="BW152" s="170">
        <f t="shared" si="264"/>
        <v>0</v>
      </c>
      <c r="BX152" s="171"/>
      <c r="BY152" s="170">
        <f t="shared" si="265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185</v>
      </c>
      <c r="C153" s="807">
        <v>3123</v>
      </c>
      <c r="D153" s="178" t="s">
        <v>234</v>
      </c>
      <c r="E153" s="236" t="s">
        <v>70</v>
      </c>
      <c r="F153" s="389" t="s">
        <v>14</v>
      </c>
      <c r="G153" s="387" t="s">
        <v>14</v>
      </c>
      <c r="H153" s="387" t="s">
        <v>14</v>
      </c>
      <c r="I153" s="387" t="s">
        <v>14</v>
      </c>
      <c r="J153" s="387" t="s">
        <v>14</v>
      </c>
      <c r="K153" s="387" t="s">
        <v>14</v>
      </c>
      <c r="L153" s="387" t="s">
        <v>14</v>
      </c>
      <c r="M153" s="387" t="s">
        <v>14</v>
      </c>
      <c r="N153" s="387" t="s">
        <v>14</v>
      </c>
      <c r="O153" s="387" t="s">
        <v>14</v>
      </c>
      <c r="P153" s="387" t="s">
        <v>14</v>
      </c>
      <c r="Q153" s="387" t="s">
        <v>14</v>
      </c>
      <c r="R153" s="387" t="s">
        <v>14</v>
      </c>
      <c r="S153" s="387" t="s">
        <v>14</v>
      </c>
      <c r="T153" s="387" t="s">
        <v>14</v>
      </c>
      <c r="U153" s="387" t="s">
        <v>14</v>
      </c>
      <c r="V153" s="387" t="s">
        <v>14</v>
      </c>
      <c r="W153" s="387" t="s">
        <v>14</v>
      </c>
      <c r="X153" s="387" t="s">
        <v>14</v>
      </c>
      <c r="Y153" s="387" t="s">
        <v>14</v>
      </c>
      <c r="Z153" s="387" t="s">
        <v>14</v>
      </c>
      <c r="AA153" s="387" t="s">
        <v>14</v>
      </c>
      <c r="AB153" s="387" t="s">
        <v>14</v>
      </c>
      <c r="AC153" s="387" t="s">
        <v>14</v>
      </c>
      <c r="AD153" s="387" t="s">
        <v>14</v>
      </c>
      <c r="AE153" s="387" t="s">
        <v>14</v>
      </c>
      <c r="AF153" s="387" t="s">
        <v>14</v>
      </c>
      <c r="AG153" s="387" t="s">
        <v>14</v>
      </c>
      <c r="AH153" s="387" t="s">
        <v>14</v>
      </c>
      <c r="AI153" s="387" t="s">
        <v>14</v>
      </c>
      <c r="AJ153" s="387" t="s">
        <v>14</v>
      </c>
      <c r="AK153" s="390" t="str">
        <f>IF(CA153=0,"",TIME(0,CA153,0))</f>
        <v/>
      </c>
      <c r="AL153" s="157">
        <f t="shared" si="247"/>
        <v>0</v>
      </c>
      <c r="AM153" s="158">
        <f>SUM(AL153:AL154)/2</f>
        <v>0</v>
      </c>
      <c r="AN153" s="158">
        <f t="shared" si="248"/>
        <v>0</v>
      </c>
      <c r="AO153" s="158">
        <f>SUM((AN153+AN154)/2)</f>
        <v>0</v>
      </c>
      <c r="AP153" s="159">
        <f t="shared" si="249"/>
        <v>0</v>
      </c>
      <c r="AQ153" s="159">
        <f>SUM((AP153+AP154)/2)</f>
        <v>0</v>
      </c>
      <c r="AR153" s="158">
        <f t="shared" si="250"/>
        <v>0</v>
      </c>
      <c r="AS153" s="159">
        <f>SUM((AR153+AR154)/2)</f>
        <v>0</v>
      </c>
      <c r="AT153" s="159">
        <f t="shared" si="251"/>
        <v>0</v>
      </c>
      <c r="AU153" s="160">
        <f>SUM((AT153+AT154)/2)</f>
        <v>0</v>
      </c>
      <c r="AV153" s="158">
        <f t="shared" si="252"/>
        <v>0</v>
      </c>
      <c r="AW153" s="158">
        <f>SUM((AV153+AV154)/2)</f>
        <v>0</v>
      </c>
      <c r="AX153" s="159">
        <f t="shared" si="253"/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si="254"/>
        <v>0</v>
      </c>
      <c r="BB153" s="159">
        <f>SUM((BA153+BA154)/2)</f>
        <v>0</v>
      </c>
      <c r="BC153" s="159">
        <f t="shared" si="255"/>
        <v>0</v>
      </c>
      <c r="BD153" s="159">
        <f>SUM((BC153+BC154)/2)</f>
        <v>0</v>
      </c>
      <c r="BE153" s="159">
        <f>SUM((BD153+BD154)/2)</f>
        <v>0</v>
      </c>
      <c r="BF153" s="159">
        <f t="shared" si="256"/>
        <v>0</v>
      </c>
      <c r="BG153" s="159">
        <f>SUM((BF153+BF154)/2)</f>
        <v>0</v>
      </c>
      <c r="BH153" s="159">
        <f>SUM((BG153+BG154)/2)</f>
        <v>0</v>
      </c>
      <c r="BI153" s="159">
        <f t="shared" si="257"/>
        <v>0</v>
      </c>
      <c r="BJ153" s="159">
        <f>SUM((BI153+BI154)/2)</f>
        <v>0</v>
      </c>
      <c r="BK153" s="159">
        <f t="shared" si="258"/>
        <v>31</v>
      </c>
      <c r="BL153" s="162">
        <f>SUM(BK153+BK154)/2</f>
        <v>31</v>
      </c>
      <c r="BM153" s="158">
        <f t="shared" si="259"/>
        <v>0</v>
      </c>
      <c r="BN153" s="158">
        <f>SUM(BM153+BM154)/2</f>
        <v>0</v>
      </c>
      <c r="BO153" s="158">
        <f t="shared" si="260"/>
        <v>0</v>
      </c>
      <c r="BP153" s="158">
        <f>SUM(BO153+BO154)/2</f>
        <v>0</v>
      </c>
      <c r="BQ153" s="158">
        <f t="shared" si="261"/>
        <v>0</v>
      </c>
      <c r="BR153" s="158">
        <f>SUM((BQ153+BQ154)/2)</f>
        <v>0</v>
      </c>
      <c r="BS153" s="158">
        <f t="shared" si="262"/>
        <v>0</v>
      </c>
      <c r="BT153" s="158">
        <f>SUM((BS153+BS154)/2)</f>
        <v>0</v>
      </c>
      <c r="BU153" s="158">
        <f t="shared" si="263"/>
        <v>0</v>
      </c>
      <c r="BV153" s="158">
        <f>SUM((BU153+BU154)/2)</f>
        <v>0</v>
      </c>
      <c r="BW153" s="159">
        <f t="shared" si="264"/>
        <v>0</v>
      </c>
      <c r="BX153" s="159">
        <f>SUM((BW153+BW154)/2)</f>
        <v>0</v>
      </c>
      <c r="BY153" s="159">
        <f t="shared" si="265"/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/>
      <c r="B154" s="179" t="s">
        <v>185</v>
      </c>
      <c r="C154" s="192" t="s">
        <v>8</v>
      </c>
      <c r="D154" s="194"/>
      <c r="E154" s="386" t="s">
        <v>4</v>
      </c>
      <c r="F154" s="388" t="s">
        <v>14</v>
      </c>
      <c r="G154" s="388" t="s">
        <v>14</v>
      </c>
      <c r="H154" s="388" t="s">
        <v>14</v>
      </c>
      <c r="I154" s="388" t="s">
        <v>14</v>
      </c>
      <c r="J154" s="388" t="s">
        <v>14</v>
      </c>
      <c r="K154" s="388" t="s">
        <v>14</v>
      </c>
      <c r="L154" s="388" t="s">
        <v>14</v>
      </c>
      <c r="M154" s="388" t="s">
        <v>14</v>
      </c>
      <c r="N154" s="388" t="s">
        <v>14</v>
      </c>
      <c r="O154" s="388" t="s">
        <v>14</v>
      </c>
      <c r="P154" s="388" t="s">
        <v>14</v>
      </c>
      <c r="Q154" s="388" t="s">
        <v>14</v>
      </c>
      <c r="R154" s="388" t="s">
        <v>14</v>
      </c>
      <c r="S154" s="388" t="s">
        <v>14</v>
      </c>
      <c r="T154" s="388" t="s">
        <v>14</v>
      </c>
      <c r="U154" s="388" t="s">
        <v>14</v>
      </c>
      <c r="V154" s="388" t="s">
        <v>14</v>
      </c>
      <c r="W154" s="388" t="s">
        <v>14</v>
      </c>
      <c r="X154" s="388" t="s">
        <v>14</v>
      </c>
      <c r="Y154" s="388" t="s">
        <v>14</v>
      </c>
      <c r="Z154" s="388" t="s">
        <v>14</v>
      </c>
      <c r="AA154" s="388" t="s">
        <v>14</v>
      </c>
      <c r="AB154" s="388" t="s">
        <v>14</v>
      </c>
      <c r="AC154" s="388" t="s">
        <v>14</v>
      </c>
      <c r="AD154" s="388" t="s">
        <v>14</v>
      </c>
      <c r="AE154" s="388" t="s">
        <v>14</v>
      </c>
      <c r="AF154" s="388" t="s">
        <v>14</v>
      </c>
      <c r="AG154" s="388" t="s">
        <v>14</v>
      </c>
      <c r="AH154" s="388" t="s">
        <v>14</v>
      </c>
      <c r="AI154" s="388" t="s">
        <v>14</v>
      </c>
      <c r="AJ154" s="388" t="s">
        <v>14</v>
      </c>
      <c r="AK154" s="391"/>
      <c r="AL154" s="167">
        <f t="shared" si="247"/>
        <v>0</v>
      </c>
      <c r="AM154" s="168"/>
      <c r="AN154" s="168">
        <f t="shared" si="248"/>
        <v>0</v>
      </c>
      <c r="AO154" s="169"/>
      <c r="AP154" s="170">
        <f t="shared" si="249"/>
        <v>0</v>
      </c>
      <c r="AQ154" s="171"/>
      <c r="AR154" s="168">
        <f t="shared" si="250"/>
        <v>0</v>
      </c>
      <c r="AS154" s="168"/>
      <c r="AT154" s="168">
        <f t="shared" si="251"/>
        <v>0</v>
      </c>
      <c r="AU154" s="168"/>
      <c r="AV154" s="168">
        <f t="shared" si="252"/>
        <v>0</v>
      </c>
      <c r="AW154" s="169"/>
      <c r="AX154" s="170">
        <f t="shared" si="253"/>
        <v>0</v>
      </c>
      <c r="AY154" s="171"/>
      <c r="AZ154" s="172"/>
      <c r="BA154" s="170">
        <f t="shared" si="254"/>
        <v>0</v>
      </c>
      <c r="BB154" s="171"/>
      <c r="BC154" s="170">
        <f t="shared" si="255"/>
        <v>0</v>
      </c>
      <c r="BD154" s="171"/>
      <c r="BE154" s="171"/>
      <c r="BF154" s="170">
        <f t="shared" si="256"/>
        <v>0</v>
      </c>
      <c r="BG154" s="171"/>
      <c r="BH154" s="171"/>
      <c r="BI154" s="170">
        <f t="shared" si="257"/>
        <v>0</v>
      </c>
      <c r="BJ154" s="171"/>
      <c r="BK154" s="170">
        <f t="shared" si="258"/>
        <v>31</v>
      </c>
      <c r="BL154" s="173"/>
      <c r="BM154" s="168">
        <f t="shared" si="259"/>
        <v>0</v>
      </c>
      <c r="BN154" s="174"/>
      <c r="BO154" s="168">
        <f t="shared" si="260"/>
        <v>0</v>
      </c>
      <c r="BP154" s="169"/>
      <c r="BQ154" s="168">
        <f t="shared" si="261"/>
        <v>0</v>
      </c>
      <c r="BR154" s="168"/>
      <c r="BS154" s="168">
        <f t="shared" si="262"/>
        <v>0</v>
      </c>
      <c r="BT154" s="169"/>
      <c r="BU154" s="168">
        <f t="shared" si="263"/>
        <v>0</v>
      </c>
      <c r="BV154" s="169"/>
      <c r="BW154" s="170">
        <f t="shared" si="264"/>
        <v>0</v>
      </c>
      <c r="BX154" s="171"/>
      <c r="BY154" s="170">
        <f t="shared" si="265"/>
        <v>0</v>
      </c>
      <c r="BZ154" s="175"/>
      <c r="CA154" s="176"/>
      <c r="CB154" s="85"/>
    </row>
    <row r="155" spans="1:80" ht="18.75" customHeight="1" x14ac:dyDescent="0.25">
      <c r="A155" s="137" t="s">
        <v>425</v>
      </c>
      <c r="B155" s="179" t="s">
        <v>185</v>
      </c>
      <c r="C155" s="807" t="s">
        <v>368</v>
      </c>
      <c r="D155" s="155" t="str">
        <f>VLOOKUP(C155,ListeAppel,2,FALSE)</f>
        <v>Nom 046</v>
      </c>
      <c r="E155" s="236" t="s">
        <v>70</v>
      </c>
      <c r="F155" s="302"/>
      <c r="G155" s="353" t="s">
        <v>7</v>
      </c>
      <c r="H155" s="353" t="s">
        <v>7</v>
      </c>
      <c r="I155" s="424" t="s">
        <v>11</v>
      </c>
      <c r="J155" s="55" t="s">
        <v>11</v>
      </c>
      <c r="K155" s="332"/>
      <c r="L155" s="332"/>
      <c r="M155" s="55" t="s">
        <v>11</v>
      </c>
      <c r="N155" s="31" t="s">
        <v>11</v>
      </c>
      <c r="O155" s="31" t="s">
        <v>11</v>
      </c>
      <c r="P155" s="55" t="s">
        <v>11</v>
      </c>
      <c r="Q155" s="55" t="s">
        <v>11</v>
      </c>
      <c r="R155" s="332"/>
      <c r="S155" s="332"/>
      <c r="T155" s="55" t="s">
        <v>11</v>
      </c>
      <c r="U155" s="55" t="s">
        <v>11</v>
      </c>
      <c r="V155" s="31" t="s">
        <v>11</v>
      </c>
      <c r="W155" s="55" t="s">
        <v>11</v>
      </c>
      <c r="X155" s="55" t="s">
        <v>11</v>
      </c>
      <c r="Y155" s="305"/>
      <c r="Z155" s="305"/>
      <c r="AA155" s="31" t="s">
        <v>11</v>
      </c>
      <c r="AB155" s="31" t="s">
        <v>11</v>
      </c>
      <c r="AC155" s="353" t="s">
        <v>7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 t="s">
        <v>11</v>
      </c>
      <c r="AK155" s="390">
        <f>IF(CA155=0,"",TIME(0,CA155,0))</f>
        <v>0.31666666666666665</v>
      </c>
      <c r="AL155" s="157">
        <f t="shared" ref="AL155:AL160" si="266">COUNTIF(F155:AJ155,"P")</f>
        <v>19</v>
      </c>
      <c r="AM155" s="158">
        <f>SUM(AL155:AL156)/2</f>
        <v>18.5</v>
      </c>
      <c r="AN155" s="158">
        <f t="shared" ref="AN155:AN160" si="267">COUNTIF(F155:AJ155,"Mi")</f>
        <v>0</v>
      </c>
      <c r="AO155" s="158">
        <f>SUM((AN155+AN156)/2)</f>
        <v>0</v>
      </c>
      <c r="AP155" s="159">
        <f t="shared" ref="AP155:AP160" si="268">COUNTIF(F155:AJ155,"VS")</f>
        <v>0</v>
      </c>
      <c r="AQ155" s="159">
        <f>SUM((AP155+AP156)/2)</f>
        <v>0</v>
      </c>
      <c r="AR155" s="158">
        <f t="shared" ref="AR155:AR160" si="269">COUNTIF(F155:AJ155,"C1")</f>
        <v>0</v>
      </c>
      <c r="AS155" s="159">
        <f>SUM((AR155+AR156)/2)</f>
        <v>0</v>
      </c>
      <c r="AT155" s="159">
        <f t="shared" ref="AT155:AT160" si="270">COUNTIF(F155:AJ155,"R1")</f>
        <v>0</v>
      </c>
      <c r="AU155" s="160">
        <f>SUM((AT155+AT156)/2)</f>
        <v>0.5</v>
      </c>
      <c r="AV155" s="158">
        <f t="shared" ref="AV155:AV160" si="271">COUNTIF(F155:AJ155,"CS")</f>
        <v>0</v>
      </c>
      <c r="AW155" s="158">
        <f>SUM((AV155+AV156)/2)</f>
        <v>0</v>
      </c>
      <c r="AX155" s="159">
        <f t="shared" ref="AX155:AX160" si="272">COUNTIF(F155:AJ155,"DA")</f>
        <v>0</v>
      </c>
      <c r="AY155" s="159">
        <f>SUM((AX155+AX156)/2)</f>
        <v>0</v>
      </c>
      <c r="AZ155" s="161">
        <f>SUM(AM155+AO155+AQ155+AS155+AW155+AY155+AU155)*24</f>
        <v>456</v>
      </c>
      <c r="BA155" s="159">
        <f t="shared" ref="BA155:BA160" si="273">COUNTIF(F155:AJ155,"MT5")</f>
        <v>0</v>
      </c>
      <c r="BB155" s="159">
        <f>SUM((BA155+BA156)/2)</f>
        <v>0</v>
      </c>
      <c r="BC155" s="159">
        <f t="shared" ref="BC155:BC160" si="274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0" si="275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0" si="276">COUNTIF(F155:AJ155,"A")</f>
        <v>0</v>
      </c>
      <c r="BJ155" s="159">
        <f>SUM((BI155+BI156)/2)</f>
        <v>0</v>
      </c>
      <c r="BK155" s="159">
        <f t="shared" ref="BK155:BK160" si="277">COUNTIF(F155:AJ155,"Ma")</f>
        <v>0</v>
      </c>
      <c r="BL155" s="162">
        <f>SUM(BK155+BK156)/2</f>
        <v>0</v>
      </c>
      <c r="BM155" s="158">
        <f t="shared" ref="BM155:BM160" si="278">COUNTIF(F155:AJ155,"MJ")</f>
        <v>0</v>
      </c>
      <c r="BN155" s="158">
        <f>SUM(BM155+BM156)/2</f>
        <v>0</v>
      </c>
      <c r="BO155" s="158">
        <f t="shared" ref="BO155:BO160" si="279">COUNTIF(F155:AJ155,"Jsc")</f>
        <v>0</v>
      </c>
      <c r="BP155" s="158">
        <f>SUM(BO155+BO156)/2</f>
        <v>0</v>
      </c>
      <c r="BQ155" s="158">
        <f t="shared" ref="BQ155:BQ160" si="280">COUNTIF(F155:AJ155,"C")</f>
        <v>3</v>
      </c>
      <c r="BR155" s="158">
        <f>SUM((BQ155+BQ156)/2)</f>
        <v>3</v>
      </c>
      <c r="BS155" s="158">
        <f t="shared" ref="BS155:BS160" si="281">COUNTIF(F155:AJ155,"CC")</f>
        <v>0</v>
      </c>
      <c r="BT155" s="158">
        <f>SUM((BS155+BS156)/2)</f>
        <v>0</v>
      </c>
      <c r="BU155" s="158">
        <f t="shared" ref="BU155:BU160" si="282">COUNTIF(F155:AJ155,"DS")</f>
        <v>0</v>
      </c>
      <c r="BV155" s="158">
        <f>SUM((BU155+BU156)/2)</f>
        <v>0</v>
      </c>
      <c r="BW155" s="159">
        <f t="shared" ref="BW155:BW160" si="283">COUNTIF(F155:AJ155,"MT")</f>
        <v>0</v>
      </c>
      <c r="BX155" s="159">
        <f>SUM((BW155+BW156)/2)</f>
        <v>0</v>
      </c>
      <c r="BY155" s="159">
        <f t="shared" ref="BY155:BY160" si="284">COUNTIF(F155:AJ155,"4/5")</f>
        <v>0</v>
      </c>
      <c r="BZ155" s="160">
        <f>SUM((BY155+BY156)/2)</f>
        <v>0</v>
      </c>
      <c r="CA155" s="163">
        <f>SUM(AZ155)</f>
        <v>456</v>
      </c>
      <c r="CB155" s="35">
        <f>SUM(AM155+AO155+AQ155+AS155+AU155+AW155+BB155+BD155+BG155+AY155)</f>
        <v>19</v>
      </c>
    </row>
    <row r="156" spans="1:80" ht="18.75" customHeight="1" thickBot="1" x14ac:dyDescent="0.3">
      <c r="A156" s="137" t="s">
        <v>425</v>
      </c>
      <c r="B156" s="179" t="s">
        <v>185</v>
      </c>
      <c r="C156" s="192" t="s">
        <v>8</v>
      </c>
      <c r="D156" s="165">
        <v>11052</v>
      </c>
      <c r="E156" s="386" t="s">
        <v>4</v>
      </c>
      <c r="F156" s="341"/>
      <c r="G156" s="354" t="s">
        <v>7</v>
      </c>
      <c r="H156" s="354" t="s">
        <v>7</v>
      </c>
      <c r="I156" s="37" t="s">
        <v>11</v>
      </c>
      <c r="J156" s="37" t="s">
        <v>11</v>
      </c>
      <c r="K156" s="306"/>
      <c r="L156" s="306"/>
      <c r="M156" s="37" t="s">
        <v>11</v>
      </c>
      <c r="N156" s="37" t="s">
        <v>11</v>
      </c>
      <c r="O156" s="37" t="s">
        <v>11</v>
      </c>
      <c r="P156" s="37" t="s">
        <v>11</v>
      </c>
      <c r="Q156" s="37" t="s">
        <v>11</v>
      </c>
      <c r="R156" s="306"/>
      <c r="S156" s="306"/>
      <c r="T156" s="37" t="s">
        <v>11</v>
      </c>
      <c r="U156" s="37" t="s">
        <v>11</v>
      </c>
      <c r="V156" s="37" t="s">
        <v>11</v>
      </c>
      <c r="W156" s="37" t="s">
        <v>11</v>
      </c>
      <c r="X156" s="37" t="s">
        <v>57</v>
      </c>
      <c r="Y156" s="306"/>
      <c r="Z156" s="306"/>
      <c r="AA156" s="37" t="s">
        <v>11</v>
      </c>
      <c r="AB156" s="37" t="s">
        <v>11</v>
      </c>
      <c r="AC156" s="354" t="s">
        <v>7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 t="s">
        <v>11</v>
      </c>
      <c r="AK156" s="391"/>
      <c r="AL156" s="167">
        <f t="shared" si="266"/>
        <v>18</v>
      </c>
      <c r="AM156" s="168"/>
      <c r="AN156" s="168">
        <f t="shared" si="267"/>
        <v>0</v>
      </c>
      <c r="AO156" s="169"/>
      <c r="AP156" s="170">
        <f t="shared" si="268"/>
        <v>0</v>
      </c>
      <c r="AQ156" s="171"/>
      <c r="AR156" s="168">
        <f t="shared" si="269"/>
        <v>0</v>
      </c>
      <c r="AS156" s="168"/>
      <c r="AT156" s="168">
        <f t="shared" si="270"/>
        <v>1</v>
      </c>
      <c r="AU156" s="168"/>
      <c r="AV156" s="168">
        <f t="shared" si="271"/>
        <v>0</v>
      </c>
      <c r="AW156" s="169"/>
      <c r="AX156" s="170">
        <f t="shared" si="272"/>
        <v>0</v>
      </c>
      <c r="AY156" s="171"/>
      <c r="AZ156" s="172"/>
      <c r="BA156" s="170">
        <f t="shared" si="273"/>
        <v>0</v>
      </c>
      <c r="BB156" s="171"/>
      <c r="BC156" s="170">
        <f t="shared" si="274"/>
        <v>0</v>
      </c>
      <c r="BD156" s="171"/>
      <c r="BE156" s="171"/>
      <c r="BF156" s="170">
        <f t="shared" si="275"/>
        <v>0</v>
      </c>
      <c r="BG156" s="171"/>
      <c r="BH156" s="171"/>
      <c r="BI156" s="170">
        <f t="shared" si="276"/>
        <v>0</v>
      </c>
      <c r="BJ156" s="171"/>
      <c r="BK156" s="170">
        <f t="shared" si="277"/>
        <v>0</v>
      </c>
      <c r="BL156" s="173"/>
      <c r="BM156" s="168">
        <f t="shared" si="278"/>
        <v>0</v>
      </c>
      <c r="BN156" s="174"/>
      <c r="BO156" s="168">
        <f t="shared" si="279"/>
        <v>0</v>
      </c>
      <c r="BP156" s="169"/>
      <c r="BQ156" s="168">
        <f t="shared" si="280"/>
        <v>3</v>
      </c>
      <c r="BR156" s="168"/>
      <c r="BS156" s="168">
        <f t="shared" si="281"/>
        <v>0</v>
      </c>
      <c r="BT156" s="169"/>
      <c r="BU156" s="168">
        <f t="shared" si="282"/>
        <v>0</v>
      </c>
      <c r="BV156" s="169"/>
      <c r="BW156" s="170">
        <f t="shared" si="283"/>
        <v>0</v>
      </c>
      <c r="BX156" s="171"/>
      <c r="BY156" s="170">
        <f t="shared" si="284"/>
        <v>0</v>
      </c>
      <c r="BZ156" s="175"/>
      <c r="CA156" s="176"/>
      <c r="CB156" s="85"/>
    </row>
    <row r="157" spans="1:80" ht="18.75" customHeight="1" x14ac:dyDescent="0.25">
      <c r="A157" s="137" t="s">
        <v>425</v>
      </c>
      <c r="B157" s="179" t="s">
        <v>185</v>
      </c>
      <c r="C157" s="807" t="s">
        <v>369</v>
      </c>
      <c r="D157" s="178" t="str">
        <f>VLOOKUP(C157,ListeAppel,2,FALSE)</f>
        <v>Nom 121</v>
      </c>
      <c r="E157" s="236" t="s">
        <v>70</v>
      </c>
      <c r="F157" s="44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87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87" t="s">
        <v>14</v>
      </c>
      <c r="AI157" s="387" t="s">
        <v>14</v>
      </c>
      <c r="AJ157" s="387" t="s">
        <v>14</v>
      </c>
      <c r="AK157" s="390" t="str">
        <f>IF(CA157=0,"",TIME(0,CA157,0))</f>
        <v/>
      </c>
      <c r="AL157" s="157">
        <f t="shared" si="266"/>
        <v>0</v>
      </c>
      <c r="AM157" s="158">
        <f>SUM(AL157:AL158)/2</f>
        <v>0</v>
      </c>
      <c r="AN157" s="158">
        <f t="shared" si="267"/>
        <v>0</v>
      </c>
      <c r="AO157" s="158">
        <f>SUM((AN157+AN158)/2)</f>
        <v>0</v>
      </c>
      <c r="AP157" s="159">
        <f t="shared" si="268"/>
        <v>0</v>
      </c>
      <c r="AQ157" s="159">
        <f>SUM((AP157+AP158)/2)</f>
        <v>0</v>
      </c>
      <c r="AR157" s="158">
        <f t="shared" si="269"/>
        <v>0</v>
      </c>
      <c r="AS157" s="159">
        <f>SUM((AR157+AR158)/2)</f>
        <v>0</v>
      </c>
      <c r="AT157" s="159">
        <f t="shared" si="270"/>
        <v>0</v>
      </c>
      <c r="AU157" s="160">
        <f>SUM((AT157+AT158)/2)</f>
        <v>0</v>
      </c>
      <c r="AV157" s="158">
        <f t="shared" si="271"/>
        <v>0</v>
      </c>
      <c r="AW157" s="158">
        <f>SUM((AV157+AV158)/2)</f>
        <v>0</v>
      </c>
      <c r="AX157" s="159">
        <f t="shared" si="272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273"/>
        <v>0</v>
      </c>
      <c r="BB157" s="159">
        <f>SUM((BA157+BA158)/2)</f>
        <v>0</v>
      </c>
      <c r="BC157" s="159">
        <f t="shared" si="274"/>
        <v>0</v>
      </c>
      <c r="BD157" s="159">
        <f>SUM((BC157+BC158)/2)</f>
        <v>0</v>
      </c>
      <c r="BE157" s="159">
        <f>SUM((BD157+BD158)/2)</f>
        <v>0</v>
      </c>
      <c r="BF157" s="159">
        <f t="shared" si="275"/>
        <v>0</v>
      </c>
      <c r="BG157" s="159">
        <f>SUM((BF157+BF158)/2)</f>
        <v>0</v>
      </c>
      <c r="BH157" s="159">
        <f>SUM((BG157+BG158)/2)</f>
        <v>0</v>
      </c>
      <c r="BI157" s="159">
        <f t="shared" si="276"/>
        <v>0</v>
      </c>
      <c r="BJ157" s="159">
        <f>SUM((BI157+BI158)/2)</f>
        <v>0</v>
      </c>
      <c r="BK157" s="159">
        <f t="shared" si="277"/>
        <v>31</v>
      </c>
      <c r="BL157" s="162">
        <f>SUM(BK157+BK158)/2</f>
        <v>31</v>
      </c>
      <c r="BM157" s="158">
        <f t="shared" si="278"/>
        <v>0</v>
      </c>
      <c r="BN157" s="158">
        <f>SUM(BM157+BM158)/2</f>
        <v>0</v>
      </c>
      <c r="BO157" s="158">
        <f t="shared" si="279"/>
        <v>0</v>
      </c>
      <c r="BP157" s="158">
        <f>SUM(BO157+BO158)/2</f>
        <v>0</v>
      </c>
      <c r="BQ157" s="158">
        <f t="shared" si="280"/>
        <v>0</v>
      </c>
      <c r="BR157" s="158">
        <f>SUM((BQ157+BQ158)/2)</f>
        <v>0</v>
      </c>
      <c r="BS157" s="158">
        <f t="shared" si="281"/>
        <v>0</v>
      </c>
      <c r="BT157" s="158">
        <f>SUM((BS157+BS158)/2)</f>
        <v>0</v>
      </c>
      <c r="BU157" s="158">
        <f t="shared" si="282"/>
        <v>0</v>
      </c>
      <c r="BV157" s="158">
        <f>SUM((BU157+BU158)/2)</f>
        <v>0</v>
      </c>
      <c r="BW157" s="159">
        <f t="shared" si="283"/>
        <v>0</v>
      </c>
      <c r="BX157" s="159">
        <f>SUM((BW157+BW158)/2)</f>
        <v>0</v>
      </c>
      <c r="BY157" s="159">
        <f t="shared" si="284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425</v>
      </c>
      <c r="B158" s="179" t="s">
        <v>185</v>
      </c>
      <c r="C158" s="192" t="s">
        <v>8</v>
      </c>
      <c r="D158" s="194"/>
      <c r="E158" s="238" t="s">
        <v>4</v>
      </c>
      <c r="F158" s="44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88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88" t="s">
        <v>14</v>
      </c>
      <c r="AI158" s="388" t="s">
        <v>14</v>
      </c>
      <c r="AJ158" s="388" t="s">
        <v>14</v>
      </c>
      <c r="AK158" s="391"/>
      <c r="AL158" s="167">
        <f t="shared" si="266"/>
        <v>0</v>
      </c>
      <c r="AM158" s="168"/>
      <c r="AN158" s="168">
        <f t="shared" si="267"/>
        <v>0</v>
      </c>
      <c r="AO158" s="169"/>
      <c r="AP158" s="170">
        <f t="shared" si="268"/>
        <v>0</v>
      </c>
      <c r="AQ158" s="171"/>
      <c r="AR158" s="168">
        <f t="shared" si="269"/>
        <v>0</v>
      </c>
      <c r="AS158" s="168"/>
      <c r="AT158" s="168">
        <f t="shared" si="270"/>
        <v>0</v>
      </c>
      <c r="AU158" s="168"/>
      <c r="AV158" s="168">
        <f t="shared" si="271"/>
        <v>0</v>
      </c>
      <c r="AW158" s="169"/>
      <c r="AX158" s="170">
        <f t="shared" si="272"/>
        <v>0</v>
      </c>
      <c r="AY158" s="171"/>
      <c r="AZ158" s="172"/>
      <c r="BA158" s="170">
        <f t="shared" si="273"/>
        <v>0</v>
      </c>
      <c r="BB158" s="171"/>
      <c r="BC158" s="170">
        <f t="shared" si="274"/>
        <v>0</v>
      </c>
      <c r="BD158" s="171"/>
      <c r="BE158" s="171"/>
      <c r="BF158" s="170">
        <f t="shared" si="275"/>
        <v>0</v>
      </c>
      <c r="BG158" s="171"/>
      <c r="BH158" s="171"/>
      <c r="BI158" s="170">
        <f t="shared" si="276"/>
        <v>0</v>
      </c>
      <c r="BJ158" s="171"/>
      <c r="BK158" s="170">
        <f t="shared" si="277"/>
        <v>31</v>
      </c>
      <c r="BL158" s="173"/>
      <c r="BM158" s="168">
        <f t="shared" si="278"/>
        <v>0</v>
      </c>
      <c r="BN158" s="174"/>
      <c r="BO158" s="168">
        <f t="shared" si="279"/>
        <v>0</v>
      </c>
      <c r="BP158" s="169"/>
      <c r="BQ158" s="168">
        <f t="shared" si="280"/>
        <v>0</v>
      </c>
      <c r="BR158" s="168"/>
      <c r="BS158" s="168">
        <f t="shared" si="281"/>
        <v>0</v>
      </c>
      <c r="BT158" s="169"/>
      <c r="BU158" s="168">
        <f t="shared" si="282"/>
        <v>0</v>
      </c>
      <c r="BV158" s="169"/>
      <c r="BW158" s="170">
        <f t="shared" si="283"/>
        <v>0</v>
      </c>
      <c r="BX158" s="171"/>
      <c r="BY158" s="170">
        <f t="shared" si="284"/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185</v>
      </c>
      <c r="C159" s="807" t="s">
        <v>370</v>
      </c>
      <c r="D159" s="155" t="str">
        <f>VLOOKUP(C159,REF!A31:C145,2,FALSE)</f>
        <v>Nom 110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05"/>
      <c r="L159" s="332"/>
      <c r="M159" s="55" t="s">
        <v>11</v>
      </c>
      <c r="N159" s="31" t="s">
        <v>11</v>
      </c>
      <c r="O159" s="31" t="s">
        <v>11</v>
      </c>
      <c r="P159" s="31" t="s">
        <v>11</v>
      </c>
      <c r="Q159" s="55" t="s">
        <v>11</v>
      </c>
      <c r="R159" s="332"/>
      <c r="S159" s="332"/>
      <c r="T159" s="703" t="s">
        <v>23</v>
      </c>
      <c r="U159" s="353" t="s">
        <v>7</v>
      </c>
      <c r="V159" s="358" t="s">
        <v>7</v>
      </c>
      <c r="W159" s="358" t="s">
        <v>7</v>
      </c>
      <c r="X159" s="358" t="s">
        <v>7</v>
      </c>
      <c r="Y159" s="332"/>
      <c r="Z159" s="337"/>
      <c r="AA159" s="31" t="s">
        <v>11</v>
      </c>
      <c r="AB159" s="31" t="s">
        <v>11</v>
      </c>
      <c r="AC159" s="31" t="s">
        <v>11</v>
      </c>
      <c r="AD159" s="31" t="s">
        <v>11</v>
      </c>
      <c r="AE159" s="31" t="s">
        <v>11</v>
      </c>
      <c r="AF159" s="305"/>
      <c r="AG159" s="305"/>
      <c r="AH159" s="31" t="s">
        <v>11</v>
      </c>
      <c r="AI159" s="31" t="s">
        <v>11</v>
      </c>
      <c r="AJ159" s="31" t="s">
        <v>11</v>
      </c>
      <c r="AK159" s="390">
        <f>IF(CA159=0,"",TIME(0,CA159,0))</f>
        <v>0.28333333333333333</v>
      </c>
      <c r="AL159" s="157">
        <f t="shared" si="266"/>
        <v>17</v>
      </c>
      <c r="AM159" s="158">
        <f>SUM(AL159:AL160)/2</f>
        <v>15.5</v>
      </c>
      <c r="AN159" s="158">
        <f t="shared" si="267"/>
        <v>0</v>
      </c>
      <c r="AO159" s="158">
        <f>SUM((AN159+AN160)/2)</f>
        <v>0</v>
      </c>
      <c r="AP159" s="159">
        <f t="shared" si="268"/>
        <v>0</v>
      </c>
      <c r="AQ159" s="159">
        <f>SUM((AP159+AP160)/2)</f>
        <v>0</v>
      </c>
      <c r="AR159" s="158">
        <f t="shared" si="269"/>
        <v>0</v>
      </c>
      <c r="AS159" s="159">
        <f>SUM((AR159+AR160)/2)</f>
        <v>1</v>
      </c>
      <c r="AT159" s="159">
        <f t="shared" si="270"/>
        <v>0</v>
      </c>
      <c r="AU159" s="160">
        <f>SUM((AT159+AT160)/2)</f>
        <v>0.5</v>
      </c>
      <c r="AV159" s="158">
        <f t="shared" si="271"/>
        <v>0</v>
      </c>
      <c r="AW159" s="158">
        <f>SUM((AV159+AV160)/2)</f>
        <v>0</v>
      </c>
      <c r="AX159" s="159">
        <f t="shared" si="272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273"/>
        <v>0</v>
      </c>
      <c r="BB159" s="159">
        <f>SUM((BA159+BA160)/2)</f>
        <v>0</v>
      </c>
      <c r="BC159" s="159">
        <f t="shared" si="274"/>
        <v>0</v>
      </c>
      <c r="BD159" s="159">
        <f>SUM((BC159+BC160)/2)</f>
        <v>0</v>
      </c>
      <c r="BE159" s="159">
        <f>SUM((BD159+BD160)/2)</f>
        <v>0</v>
      </c>
      <c r="BF159" s="159">
        <f t="shared" si="275"/>
        <v>0</v>
      </c>
      <c r="BG159" s="159">
        <f>SUM((BF159+BF160)/2)</f>
        <v>0</v>
      </c>
      <c r="BH159" s="159">
        <f>SUM((BG159+BG160)/2)</f>
        <v>0</v>
      </c>
      <c r="BI159" s="159">
        <f t="shared" si="276"/>
        <v>0</v>
      </c>
      <c r="BJ159" s="159">
        <f>SUM((BI159+BI160)/2)</f>
        <v>0</v>
      </c>
      <c r="BK159" s="159">
        <f t="shared" si="277"/>
        <v>0</v>
      </c>
      <c r="BL159" s="162">
        <f>SUM(BK159+BK160)/2</f>
        <v>0</v>
      </c>
      <c r="BM159" s="158">
        <f t="shared" si="278"/>
        <v>0</v>
      </c>
      <c r="BN159" s="158">
        <f>SUM(BM159+BM160)/2</f>
        <v>0</v>
      </c>
      <c r="BO159" s="158">
        <f t="shared" si="279"/>
        <v>1</v>
      </c>
      <c r="BP159" s="158">
        <f>SUM(BO159+BO160)/2</f>
        <v>1</v>
      </c>
      <c r="BQ159" s="158">
        <f t="shared" si="280"/>
        <v>4</v>
      </c>
      <c r="BR159" s="158">
        <f>SUM((BQ159+BQ160)/2)</f>
        <v>4</v>
      </c>
      <c r="BS159" s="158">
        <f t="shared" si="281"/>
        <v>0</v>
      </c>
      <c r="BT159" s="158">
        <f>SUM((BS159+BS160)/2)</f>
        <v>0</v>
      </c>
      <c r="BU159" s="158">
        <f t="shared" si="282"/>
        <v>0</v>
      </c>
      <c r="BV159" s="158">
        <f>SUM((BU159+BU160)/2)</f>
        <v>0</v>
      </c>
      <c r="BW159" s="159">
        <f t="shared" si="283"/>
        <v>0</v>
      </c>
      <c r="BX159" s="159">
        <f>SUM((BW159+BW160)/2)</f>
        <v>0</v>
      </c>
      <c r="BY159" s="159">
        <f t="shared" si="284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425</v>
      </c>
      <c r="B160" s="179" t="s">
        <v>185</v>
      </c>
      <c r="C160" s="192" t="s">
        <v>8</v>
      </c>
      <c r="D160" s="444">
        <v>11052</v>
      </c>
      <c r="E160" s="166" t="s">
        <v>4</v>
      </c>
      <c r="F160" s="303"/>
      <c r="G160" s="37" t="s">
        <v>11</v>
      </c>
      <c r="H160" s="395" t="s">
        <v>39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440" t="s">
        <v>39</v>
      </c>
      <c r="Q160" s="37" t="s">
        <v>11</v>
      </c>
      <c r="R160" s="306"/>
      <c r="S160" s="306"/>
      <c r="T160" s="630" t="s">
        <v>23</v>
      </c>
      <c r="U160" s="354" t="s">
        <v>7</v>
      </c>
      <c r="V160" s="354" t="s">
        <v>7</v>
      </c>
      <c r="W160" s="354" t="s">
        <v>7</v>
      </c>
      <c r="X160" s="453" t="s">
        <v>7</v>
      </c>
      <c r="Y160" s="331"/>
      <c r="Z160" s="338"/>
      <c r="AA160" s="37" t="s">
        <v>11</v>
      </c>
      <c r="AB160" s="37" t="s">
        <v>11</v>
      </c>
      <c r="AC160" s="37" t="s">
        <v>11</v>
      </c>
      <c r="AD160" s="37" t="s">
        <v>11</v>
      </c>
      <c r="AE160" s="37" t="s">
        <v>11</v>
      </c>
      <c r="AF160" s="306"/>
      <c r="AG160" s="306"/>
      <c r="AH160" s="37" t="s">
        <v>11</v>
      </c>
      <c r="AI160" s="37" t="s">
        <v>57</v>
      </c>
      <c r="AJ160" s="37" t="s">
        <v>11</v>
      </c>
      <c r="AK160" s="391"/>
      <c r="AL160" s="167">
        <f t="shared" si="266"/>
        <v>14</v>
      </c>
      <c r="AM160" s="168"/>
      <c r="AN160" s="168">
        <f t="shared" si="267"/>
        <v>0</v>
      </c>
      <c r="AO160" s="169"/>
      <c r="AP160" s="170">
        <f t="shared" si="268"/>
        <v>0</v>
      </c>
      <c r="AQ160" s="171"/>
      <c r="AR160" s="168">
        <f t="shared" si="269"/>
        <v>2</v>
      </c>
      <c r="AS160" s="168"/>
      <c r="AT160" s="168">
        <f t="shared" si="270"/>
        <v>1</v>
      </c>
      <c r="AU160" s="168"/>
      <c r="AV160" s="168">
        <f t="shared" si="271"/>
        <v>0</v>
      </c>
      <c r="AW160" s="169"/>
      <c r="AX160" s="170">
        <f t="shared" si="272"/>
        <v>0</v>
      </c>
      <c r="AY160" s="171"/>
      <c r="AZ160" s="172"/>
      <c r="BA160" s="170">
        <f t="shared" si="273"/>
        <v>0</v>
      </c>
      <c r="BB160" s="171"/>
      <c r="BC160" s="170">
        <f t="shared" si="274"/>
        <v>0</v>
      </c>
      <c r="BD160" s="171"/>
      <c r="BE160" s="171"/>
      <c r="BF160" s="170">
        <f t="shared" si="275"/>
        <v>0</v>
      </c>
      <c r="BG160" s="171"/>
      <c r="BH160" s="171"/>
      <c r="BI160" s="170">
        <f t="shared" si="276"/>
        <v>0</v>
      </c>
      <c r="BJ160" s="171"/>
      <c r="BK160" s="170">
        <f t="shared" si="277"/>
        <v>0</v>
      </c>
      <c r="BL160" s="173"/>
      <c r="BM160" s="168">
        <f t="shared" si="278"/>
        <v>0</v>
      </c>
      <c r="BN160" s="174"/>
      <c r="BO160" s="168">
        <f t="shared" si="279"/>
        <v>1</v>
      </c>
      <c r="BP160" s="169"/>
      <c r="BQ160" s="168">
        <f t="shared" si="280"/>
        <v>4</v>
      </c>
      <c r="BR160" s="168"/>
      <c r="BS160" s="168">
        <f t="shared" si="281"/>
        <v>0</v>
      </c>
      <c r="BT160" s="169"/>
      <c r="BU160" s="168">
        <f t="shared" si="282"/>
        <v>0</v>
      </c>
      <c r="BV160" s="169"/>
      <c r="BW160" s="170">
        <f t="shared" si="283"/>
        <v>0</v>
      </c>
      <c r="BX160" s="171"/>
      <c r="BY160" s="170">
        <f t="shared" si="284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425</v>
      </c>
      <c r="B161" s="179" t="s">
        <v>186</v>
      </c>
      <c r="C161" s="1174" t="s">
        <v>186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90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425</v>
      </c>
      <c r="B162" s="179" t="s">
        <v>186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300">
        <v>6</v>
      </c>
      <c r="L162" s="300">
        <v>7</v>
      </c>
      <c r="M162" s="25">
        <v>8</v>
      </c>
      <c r="N162" s="25">
        <v>9</v>
      </c>
      <c r="O162" s="25">
        <v>10</v>
      </c>
      <c r="P162" s="25">
        <v>11</v>
      </c>
      <c r="Q162" s="25">
        <v>12</v>
      </c>
      <c r="R162" s="300">
        <v>13</v>
      </c>
      <c r="S162" s="300">
        <v>14</v>
      </c>
      <c r="T162" s="25">
        <v>15</v>
      </c>
      <c r="U162" s="25">
        <v>16</v>
      </c>
      <c r="V162" s="25">
        <v>17</v>
      </c>
      <c r="W162" s="25">
        <v>18</v>
      </c>
      <c r="X162" s="25">
        <v>19</v>
      </c>
      <c r="Y162" s="300">
        <v>20</v>
      </c>
      <c r="Z162" s="300">
        <v>21</v>
      </c>
      <c r="AA162" s="25">
        <v>22</v>
      </c>
      <c r="AB162" s="25">
        <v>23</v>
      </c>
      <c r="AC162" s="25">
        <v>24</v>
      </c>
      <c r="AD162" s="25">
        <v>25</v>
      </c>
      <c r="AE162" s="25">
        <v>26</v>
      </c>
      <c r="AF162" s="300">
        <v>27</v>
      </c>
      <c r="AG162" s="301">
        <v>28</v>
      </c>
      <c r="AH162" s="26">
        <v>29</v>
      </c>
      <c r="AI162" s="25">
        <v>30</v>
      </c>
      <c r="AJ162" s="129">
        <v>31</v>
      </c>
      <c r="AK162" s="391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425</v>
      </c>
      <c r="B163" s="179" t="s">
        <v>186</v>
      </c>
      <c r="C163" s="807" t="s">
        <v>371</v>
      </c>
      <c r="D163" s="155" t="str">
        <f>VLOOKUP(C163,ListeAppel,2,FALSE)</f>
        <v xml:space="preserve">Nom 013 </v>
      </c>
      <c r="E163" s="236" t="s">
        <v>70</v>
      </c>
      <c r="F163" s="364" t="s">
        <v>14</v>
      </c>
      <c r="G163" s="365" t="s">
        <v>14</v>
      </c>
      <c r="H163" s="365" t="s">
        <v>14</v>
      </c>
      <c r="I163" s="365" t="s">
        <v>14</v>
      </c>
      <c r="J163" s="365" t="s">
        <v>14</v>
      </c>
      <c r="K163" s="365" t="s">
        <v>14</v>
      </c>
      <c r="L163" s="365" t="s">
        <v>14</v>
      </c>
      <c r="M163" s="365" t="s">
        <v>14</v>
      </c>
      <c r="N163" s="365" t="s">
        <v>14</v>
      </c>
      <c r="O163" s="365" t="s">
        <v>14</v>
      </c>
      <c r="P163" s="365" t="s">
        <v>14</v>
      </c>
      <c r="Q163" s="365" t="s">
        <v>14</v>
      </c>
      <c r="R163" s="365" t="s">
        <v>14</v>
      </c>
      <c r="S163" s="365" t="s">
        <v>14</v>
      </c>
      <c r="T163" s="365" t="s">
        <v>14</v>
      </c>
      <c r="U163" s="365" t="s">
        <v>14</v>
      </c>
      <c r="V163" s="365" t="s">
        <v>14</v>
      </c>
      <c r="W163" s="365" t="s">
        <v>14</v>
      </c>
      <c r="X163" s="365" t="s">
        <v>14</v>
      </c>
      <c r="Y163" s="365" t="s">
        <v>14</v>
      </c>
      <c r="Z163" s="365" t="s">
        <v>14</v>
      </c>
      <c r="AA163" s="365" t="s">
        <v>14</v>
      </c>
      <c r="AB163" s="365" t="s">
        <v>14</v>
      </c>
      <c r="AC163" s="365" t="s">
        <v>14</v>
      </c>
      <c r="AD163" s="365" t="s">
        <v>14</v>
      </c>
      <c r="AE163" s="365" t="s">
        <v>14</v>
      </c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90" t="str">
        <f>IF(CA163=0,"",TIME(0,CA163,0))</f>
        <v/>
      </c>
      <c r="AL163" s="157">
        <f t="shared" ref="AL163:AL168" si="285">COUNTIF(F163:AJ163,"P")</f>
        <v>0</v>
      </c>
      <c r="AM163" s="158">
        <f>SUM(AL163:AL164)/2</f>
        <v>0</v>
      </c>
      <c r="AN163" s="158">
        <f t="shared" ref="AN163:AN168" si="286">COUNTIF(F163:AJ163,"Mi")</f>
        <v>0</v>
      </c>
      <c r="AO163" s="158">
        <f>SUM((AN163+AN164)/2)</f>
        <v>0</v>
      </c>
      <c r="AP163" s="159">
        <f t="shared" ref="AP163:AP168" si="287">COUNTIF(F163:AJ163,"VS")</f>
        <v>0</v>
      </c>
      <c r="AQ163" s="159">
        <f>SUM((AP163+AP164)/2)</f>
        <v>0</v>
      </c>
      <c r="AR163" s="158">
        <f t="shared" ref="AR163:AR168" si="288">COUNTIF(F163:AJ163,"C1")</f>
        <v>0</v>
      </c>
      <c r="AS163" s="159">
        <f>SUM((AR163+AR164)/2)</f>
        <v>0</v>
      </c>
      <c r="AT163" s="159">
        <f t="shared" ref="AT163:AT168" si="289">COUNTIF(F163:AJ163,"R1")</f>
        <v>0</v>
      </c>
      <c r="AU163" s="160">
        <f>SUM((AT163+AT164)/2)</f>
        <v>0</v>
      </c>
      <c r="AV163" s="158">
        <f t="shared" ref="AV163:AV168" si="290">COUNTIF(F163:AJ163,"CS")</f>
        <v>0</v>
      </c>
      <c r="AW163" s="158">
        <f>SUM((AV163+AV164)/2)</f>
        <v>0</v>
      </c>
      <c r="AX163" s="159">
        <f t="shared" ref="AX163:AX168" si="291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68" si="292">COUNTIF(F163:AJ163,"MT5")</f>
        <v>0</v>
      </c>
      <c r="BB163" s="159">
        <f>SUM((BA163+BA164)/2)</f>
        <v>0</v>
      </c>
      <c r="BC163" s="159">
        <f t="shared" ref="BC163:BC168" si="293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68" si="294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68" si="295">COUNTIF(F163:AJ163,"A")</f>
        <v>0</v>
      </c>
      <c r="BJ163" s="159">
        <f>SUM((BI163+BI164)/2)</f>
        <v>0</v>
      </c>
      <c r="BK163" s="159">
        <f t="shared" ref="BK163:BK168" si="296">COUNTIF(F163:AJ163,"Ma")</f>
        <v>31</v>
      </c>
      <c r="BL163" s="162">
        <f>SUM(BK163+BK164)/2</f>
        <v>31</v>
      </c>
      <c r="BM163" s="158">
        <f t="shared" ref="BM163:BM168" si="297">COUNTIF(F163:AJ163,"MJ")</f>
        <v>0</v>
      </c>
      <c r="BN163" s="158">
        <f>SUM(BM163+BM164)/2</f>
        <v>0</v>
      </c>
      <c r="BO163" s="158">
        <f t="shared" ref="BO163:BO168" si="298">COUNTIF(F163:AJ163,"Jsc")</f>
        <v>0</v>
      </c>
      <c r="BP163" s="158">
        <f>SUM(BO163+BO164)/2</f>
        <v>0</v>
      </c>
      <c r="BQ163" s="158">
        <f t="shared" ref="BQ163:BQ168" si="299">COUNTIF(F163:AJ163,"C")</f>
        <v>0</v>
      </c>
      <c r="BR163" s="158">
        <f>SUM((BQ163+BQ164)/2)</f>
        <v>0</v>
      </c>
      <c r="BS163" s="158">
        <f t="shared" ref="BS163:BS168" si="300">COUNTIF(F163:AJ163,"CC")</f>
        <v>0</v>
      </c>
      <c r="BT163" s="158">
        <f>SUM((BS163+BS164)/2)</f>
        <v>0</v>
      </c>
      <c r="BU163" s="158">
        <f t="shared" ref="BU163:BU168" si="301">COUNTIF(F163:AJ163,"DS")</f>
        <v>0</v>
      </c>
      <c r="BV163" s="158">
        <f>SUM((BU163+BU164)/2)</f>
        <v>0</v>
      </c>
      <c r="BW163" s="159">
        <f t="shared" ref="BW163:BW168" si="302">COUNTIF(F163:AJ163,"MT")</f>
        <v>0</v>
      </c>
      <c r="BX163" s="159">
        <f>SUM((BW163+BW164)/2)</f>
        <v>0</v>
      </c>
      <c r="BY163" s="159">
        <f t="shared" ref="BY163:BY168" si="303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425</v>
      </c>
      <c r="B164" s="179" t="s">
        <v>186</v>
      </c>
      <c r="C164" s="164" t="s">
        <v>9</v>
      </c>
      <c r="D164" s="165">
        <v>11621</v>
      </c>
      <c r="E164" s="238" t="s">
        <v>4</v>
      </c>
      <c r="F164" s="366" t="s">
        <v>14</v>
      </c>
      <c r="G164" s="367" t="s">
        <v>14</v>
      </c>
      <c r="H164" s="367" t="s">
        <v>14</v>
      </c>
      <c r="I164" s="367" t="s">
        <v>14</v>
      </c>
      <c r="J164" s="367" t="s">
        <v>14</v>
      </c>
      <c r="K164" s="367" t="s">
        <v>14</v>
      </c>
      <c r="L164" s="367" t="s">
        <v>14</v>
      </c>
      <c r="M164" s="367" t="s">
        <v>14</v>
      </c>
      <c r="N164" s="367" t="s">
        <v>14</v>
      </c>
      <c r="O164" s="367" t="s">
        <v>14</v>
      </c>
      <c r="P164" s="367" t="s">
        <v>14</v>
      </c>
      <c r="Q164" s="367" t="s">
        <v>14</v>
      </c>
      <c r="R164" s="367" t="s">
        <v>14</v>
      </c>
      <c r="S164" s="367" t="s">
        <v>14</v>
      </c>
      <c r="T164" s="367" t="s">
        <v>14</v>
      </c>
      <c r="U164" s="367" t="s">
        <v>14</v>
      </c>
      <c r="V164" s="367" t="s">
        <v>14</v>
      </c>
      <c r="W164" s="367" t="s">
        <v>14</v>
      </c>
      <c r="X164" s="367" t="s">
        <v>14</v>
      </c>
      <c r="Y164" s="367" t="s">
        <v>14</v>
      </c>
      <c r="Z164" s="367" t="s">
        <v>14</v>
      </c>
      <c r="AA164" s="367" t="s">
        <v>14</v>
      </c>
      <c r="AB164" s="367" t="s">
        <v>14</v>
      </c>
      <c r="AC164" s="367" t="s">
        <v>14</v>
      </c>
      <c r="AD164" s="367" t="s">
        <v>14</v>
      </c>
      <c r="AE164" s="367" t="s">
        <v>14</v>
      </c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391"/>
      <c r="AL164" s="167">
        <f t="shared" si="285"/>
        <v>0</v>
      </c>
      <c r="AM164" s="168"/>
      <c r="AN164" s="168">
        <f t="shared" si="286"/>
        <v>0</v>
      </c>
      <c r="AO164" s="169"/>
      <c r="AP164" s="170">
        <f t="shared" si="287"/>
        <v>0</v>
      </c>
      <c r="AQ164" s="171"/>
      <c r="AR164" s="168">
        <f t="shared" si="288"/>
        <v>0</v>
      </c>
      <c r="AS164" s="168"/>
      <c r="AT164" s="168">
        <f t="shared" si="289"/>
        <v>0</v>
      </c>
      <c r="AU164" s="168"/>
      <c r="AV164" s="168">
        <f t="shared" si="290"/>
        <v>0</v>
      </c>
      <c r="AW164" s="169"/>
      <c r="AX164" s="170">
        <f t="shared" si="291"/>
        <v>0</v>
      </c>
      <c r="AY164" s="171"/>
      <c r="AZ164" s="172"/>
      <c r="BA164" s="170">
        <f t="shared" si="292"/>
        <v>0</v>
      </c>
      <c r="BB164" s="171"/>
      <c r="BC164" s="170">
        <f t="shared" si="293"/>
        <v>0</v>
      </c>
      <c r="BD164" s="171"/>
      <c r="BE164" s="171"/>
      <c r="BF164" s="170">
        <f t="shared" si="294"/>
        <v>0</v>
      </c>
      <c r="BG164" s="171"/>
      <c r="BH164" s="171"/>
      <c r="BI164" s="170">
        <f t="shared" si="295"/>
        <v>0</v>
      </c>
      <c r="BJ164" s="171"/>
      <c r="BK164" s="170">
        <f t="shared" si="296"/>
        <v>31</v>
      </c>
      <c r="BL164" s="173"/>
      <c r="BM164" s="168">
        <f t="shared" si="297"/>
        <v>0</v>
      </c>
      <c r="BN164" s="174"/>
      <c r="BO164" s="168">
        <f t="shared" si="298"/>
        <v>0</v>
      </c>
      <c r="BP164" s="169"/>
      <c r="BQ164" s="168">
        <f t="shared" si="299"/>
        <v>0</v>
      </c>
      <c r="BR164" s="168"/>
      <c r="BS164" s="168">
        <f t="shared" si="300"/>
        <v>0</v>
      </c>
      <c r="BT164" s="169"/>
      <c r="BU164" s="168">
        <f t="shared" si="301"/>
        <v>0</v>
      </c>
      <c r="BV164" s="169"/>
      <c r="BW164" s="170">
        <f t="shared" si="302"/>
        <v>0</v>
      </c>
      <c r="BX164" s="171"/>
      <c r="BY164" s="170">
        <f t="shared" si="303"/>
        <v>0</v>
      </c>
      <c r="BZ164" s="175"/>
      <c r="CA164" s="176"/>
      <c r="CB164" s="85"/>
    </row>
    <row r="165" spans="1:80" ht="18.75" customHeight="1" x14ac:dyDescent="0.25">
      <c r="A165" s="137" t="s">
        <v>425</v>
      </c>
      <c r="B165" s="179" t="s">
        <v>186</v>
      </c>
      <c r="C165" s="807" t="s">
        <v>372</v>
      </c>
      <c r="D165" s="155" t="str">
        <f>VLOOKUP(C165,ListeAppel,2,FALSE)</f>
        <v>Nom 024</v>
      </c>
      <c r="E165" s="236" t="s">
        <v>70</v>
      </c>
      <c r="F165" s="302"/>
      <c r="G165" s="353" t="s">
        <v>7</v>
      </c>
      <c r="H165" s="353" t="s">
        <v>7</v>
      </c>
      <c r="I165" s="353" t="s">
        <v>7</v>
      </c>
      <c r="J165" s="353" t="s">
        <v>7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53" t="s">
        <v>7</v>
      </c>
      <c r="R165" s="415" t="s">
        <v>7</v>
      </c>
      <c r="S165" s="358" t="s">
        <v>7</v>
      </c>
      <c r="T165" s="415" t="s">
        <v>7</v>
      </c>
      <c r="U165" s="53" t="s">
        <v>11</v>
      </c>
      <c r="V165" s="52" t="s">
        <v>11</v>
      </c>
      <c r="W165" s="31" t="s">
        <v>11</v>
      </c>
      <c r="X165" s="358" t="s">
        <v>7</v>
      </c>
      <c r="Y165" s="307"/>
      <c r="Z165" s="310"/>
      <c r="AA165" s="53" t="s">
        <v>11</v>
      </c>
      <c r="AB165" s="52" t="s">
        <v>11</v>
      </c>
      <c r="AC165" s="53" t="s">
        <v>11</v>
      </c>
      <c r="AD165" s="53" t="s">
        <v>11</v>
      </c>
      <c r="AE165" s="358" t="s">
        <v>7</v>
      </c>
      <c r="AF165" s="310"/>
      <c r="AG165" s="310"/>
      <c r="AH165" s="53" t="s">
        <v>11</v>
      </c>
      <c r="AI165" s="53" t="s">
        <v>11</v>
      </c>
      <c r="AJ165" s="52" t="s">
        <v>11</v>
      </c>
      <c r="AK165" s="390">
        <f>IF(CA165=0,"",TIME(0,CA165,0))</f>
        <v>0.23333333333333331</v>
      </c>
      <c r="AL165" s="157">
        <f t="shared" si="285"/>
        <v>14</v>
      </c>
      <c r="AM165" s="158">
        <f>SUM(AL165:AL166)/2</f>
        <v>14</v>
      </c>
      <c r="AN165" s="158">
        <f t="shared" si="286"/>
        <v>0</v>
      </c>
      <c r="AO165" s="158">
        <f>SUM((AN165+AN166)/2)</f>
        <v>0</v>
      </c>
      <c r="AP165" s="159">
        <f t="shared" si="287"/>
        <v>0</v>
      </c>
      <c r="AQ165" s="159">
        <f>SUM((AP165+AP166)/2)</f>
        <v>0</v>
      </c>
      <c r="AR165" s="158">
        <f t="shared" si="288"/>
        <v>0</v>
      </c>
      <c r="AS165" s="159">
        <f>SUM((AR165+AR166)/2)</f>
        <v>0</v>
      </c>
      <c r="AT165" s="159">
        <f t="shared" si="289"/>
        <v>0</v>
      </c>
      <c r="AU165" s="160">
        <f>SUM((AT165+AT166)/2)</f>
        <v>0</v>
      </c>
      <c r="AV165" s="158">
        <f t="shared" si="290"/>
        <v>0</v>
      </c>
      <c r="AW165" s="158">
        <f>SUM((AV165+AV166)/2)</f>
        <v>0</v>
      </c>
      <c r="AX165" s="159">
        <f t="shared" si="291"/>
        <v>0</v>
      </c>
      <c r="AY165" s="159">
        <f>SUM((AX165+AX166)/2)</f>
        <v>0</v>
      </c>
      <c r="AZ165" s="161">
        <f>SUM(AM165+AO165+AQ165+AS165+AW165+AY165+AU165)*24</f>
        <v>336</v>
      </c>
      <c r="BA165" s="159">
        <f t="shared" si="292"/>
        <v>0</v>
      </c>
      <c r="BB165" s="159">
        <f>SUM((BA165+BA166)/2)</f>
        <v>0</v>
      </c>
      <c r="BC165" s="159">
        <f t="shared" si="293"/>
        <v>0</v>
      </c>
      <c r="BD165" s="159">
        <f>SUM((BC165+BC166)/2)</f>
        <v>0</v>
      </c>
      <c r="BE165" s="159">
        <f>SUM((BD165+BD166)/2)</f>
        <v>0</v>
      </c>
      <c r="BF165" s="159">
        <f t="shared" si="294"/>
        <v>0</v>
      </c>
      <c r="BG165" s="159">
        <f>SUM((BF165+BF166)/2)</f>
        <v>0</v>
      </c>
      <c r="BH165" s="159">
        <f>SUM((BG165+BG166)/2)</f>
        <v>0</v>
      </c>
      <c r="BI165" s="159">
        <f t="shared" si="295"/>
        <v>0</v>
      </c>
      <c r="BJ165" s="159">
        <f>SUM((BI165+BI166)/2)</f>
        <v>0</v>
      </c>
      <c r="BK165" s="159">
        <f t="shared" si="296"/>
        <v>0</v>
      </c>
      <c r="BL165" s="162">
        <f>SUM(BK165+BK166)/2</f>
        <v>0</v>
      </c>
      <c r="BM165" s="158">
        <f t="shared" si="297"/>
        <v>0</v>
      </c>
      <c r="BN165" s="158">
        <f>SUM(BM165+BM166)/2</f>
        <v>0</v>
      </c>
      <c r="BO165" s="158">
        <f t="shared" si="298"/>
        <v>0</v>
      </c>
      <c r="BP165" s="158">
        <f>SUM(BO165+BO166)/2</f>
        <v>0</v>
      </c>
      <c r="BQ165" s="158">
        <f t="shared" si="299"/>
        <v>10</v>
      </c>
      <c r="BR165" s="158">
        <f>SUM((BQ165+BQ166)/2)</f>
        <v>10</v>
      </c>
      <c r="BS165" s="158">
        <f t="shared" si="300"/>
        <v>0</v>
      </c>
      <c r="BT165" s="158">
        <f>SUM((BS165+BS166)/2)</f>
        <v>0</v>
      </c>
      <c r="BU165" s="158">
        <f t="shared" si="301"/>
        <v>0</v>
      </c>
      <c r="BV165" s="158">
        <f>SUM((BU165+BU166)/2)</f>
        <v>0</v>
      </c>
      <c r="BW165" s="159">
        <f t="shared" si="302"/>
        <v>0</v>
      </c>
      <c r="BX165" s="159">
        <f>SUM((BW165+BW166)/2)</f>
        <v>0</v>
      </c>
      <c r="BY165" s="159">
        <f t="shared" si="303"/>
        <v>0</v>
      </c>
      <c r="BZ165" s="160">
        <f>SUM((BY165+BY166)/2)</f>
        <v>0</v>
      </c>
      <c r="CA165" s="163">
        <f>SUM(AZ165)</f>
        <v>336</v>
      </c>
      <c r="CB165" s="35">
        <f>SUM(AM165+AO165+AQ165+AS165+AU165+AW165+BB165+BD165+BG165+AY165)</f>
        <v>14</v>
      </c>
    </row>
    <row r="166" spans="1:80" ht="18.75" customHeight="1" thickBot="1" x14ac:dyDescent="0.3">
      <c r="A166" s="137" t="s">
        <v>425</v>
      </c>
      <c r="B166" s="179" t="s">
        <v>186</v>
      </c>
      <c r="C166" s="192" t="s">
        <v>8</v>
      </c>
      <c r="D166" s="165">
        <v>11621</v>
      </c>
      <c r="E166" s="166" t="s">
        <v>4</v>
      </c>
      <c r="F166" s="303"/>
      <c r="G166" s="354" t="s">
        <v>7</v>
      </c>
      <c r="H166" s="354" t="s">
        <v>7</v>
      </c>
      <c r="I166" s="354" t="s">
        <v>7</v>
      </c>
      <c r="J166" s="354" t="s">
        <v>7</v>
      </c>
      <c r="K166" s="306"/>
      <c r="L166" s="306"/>
      <c r="M166" s="37" t="s">
        <v>11</v>
      </c>
      <c r="N166" s="37" t="s">
        <v>11</v>
      </c>
      <c r="O166" s="37" t="s">
        <v>11</v>
      </c>
      <c r="P166" s="37" t="s">
        <v>11</v>
      </c>
      <c r="Q166" s="354" t="s">
        <v>7</v>
      </c>
      <c r="R166" s="358" t="s">
        <v>7</v>
      </c>
      <c r="S166" s="358" t="s">
        <v>7</v>
      </c>
      <c r="T166" s="415" t="s">
        <v>7</v>
      </c>
      <c r="U166" s="52" t="s">
        <v>11</v>
      </c>
      <c r="V166" s="469" t="s">
        <v>11</v>
      </c>
      <c r="W166" s="37" t="s">
        <v>11</v>
      </c>
      <c r="X166" s="358" t="s">
        <v>7</v>
      </c>
      <c r="Y166" s="307"/>
      <c r="Z166" s="310"/>
      <c r="AA166" s="52" t="s">
        <v>11</v>
      </c>
      <c r="AB166" s="52" t="s">
        <v>11</v>
      </c>
      <c r="AC166" s="53" t="s">
        <v>11</v>
      </c>
      <c r="AD166" s="52" t="s">
        <v>11</v>
      </c>
      <c r="AE166" s="358" t="s">
        <v>7</v>
      </c>
      <c r="AF166" s="310"/>
      <c r="AG166" s="310"/>
      <c r="AH166" s="53" t="s">
        <v>11</v>
      </c>
      <c r="AI166" s="52" t="s">
        <v>11</v>
      </c>
      <c r="AJ166" s="52" t="s">
        <v>11</v>
      </c>
      <c r="AK166" s="391"/>
      <c r="AL166" s="167">
        <f t="shared" si="285"/>
        <v>14</v>
      </c>
      <c r="AM166" s="168"/>
      <c r="AN166" s="168">
        <f t="shared" si="286"/>
        <v>0</v>
      </c>
      <c r="AO166" s="169"/>
      <c r="AP166" s="170">
        <f t="shared" si="287"/>
        <v>0</v>
      </c>
      <c r="AQ166" s="171"/>
      <c r="AR166" s="168">
        <f t="shared" si="288"/>
        <v>0</v>
      </c>
      <c r="AS166" s="168"/>
      <c r="AT166" s="168">
        <f t="shared" si="289"/>
        <v>0</v>
      </c>
      <c r="AU166" s="168"/>
      <c r="AV166" s="168">
        <f t="shared" si="290"/>
        <v>0</v>
      </c>
      <c r="AW166" s="169"/>
      <c r="AX166" s="170">
        <f t="shared" si="291"/>
        <v>0</v>
      </c>
      <c r="AY166" s="171"/>
      <c r="AZ166" s="172"/>
      <c r="BA166" s="170">
        <f t="shared" si="292"/>
        <v>0</v>
      </c>
      <c r="BB166" s="171"/>
      <c r="BC166" s="170">
        <f t="shared" si="293"/>
        <v>0</v>
      </c>
      <c r="BD166" s="171"/>
      <c r="BE166" s="171"/>
      <c r="BF166" s="170">
        <f t="shared" si="294"/>
        <v>0</v>
      </c>
      <c r="BG166" s="171"/>
      <c r="BH166" s="171"/>
      <c r="BI166" s="170">
        <f t="shared" si="295"/>
        <v>0</v>
      </c>
      <c r="BJ166" s="171"/>
      <c r="BK166" s="170">
        <f t="shared" si="296"/>
        <v>0</v>
      </c>
      <c r="BL166" s="173"/>
      <c r="BM166" s="168">
        <f t="shared" si="297"/>
        <v>0</v>
      </c>
      <c r="BN166" s="174"/>
      <c r="BO166" s="168">
        <f t="shared" si="298"/>
        <v>0</v>
      </c>
      <c r="BP166" s="169"/>
      <c r="BQ166" s="168">
        <f t="shared" si="299"/>
        <v>10</v>
      </c>
      <c r="BR166" s="168"/>
      <c r="BS166" s="168">
        <f t="shared" si="300"/>
        <v>0</v>
      </c>
      <c r="BT166" s="169"/>
      <c r="BU166" s="168">
        <f t="shared" si="301"/>
        <v>0</v>
      </c>
      <c r="BV166" s="169"/>
      <c r="BW166" s="170">
        <f t="shared" si="302"/>
        <v>0</v>
      </c>
      <c r="BX166" s="171"/>
      <c r="BY166" s="170">
        <f t="shared" si="303"/>
        <v>0</v>
      </c>
      <c r="BZ166" s="175"/>
      <c r="CA166" s="176"/>
      <c r="CB166" s="85"/>
    </row>
    <row r="167" spans="1:80" ht="18.75" customHeight="1" x14ac:dyDescent="0.25">
      <c r="A167" s="137" t="s">
        <v>425</v>
      </c>
      <c r="B167" s="179" t="s">
        <v>186</v>
      </c>
      <c r="C167" s="807" t="s">
        <v>373</v>
      </c>
      <c r="D167" s="155" t="str">
        <f>VLOOKUP(C167,ListeAppel,2,FALSE)</f>
        <v>Nom 067</v>
      </c>
      <c r="E167" s="156" t="s">
        <v>70</v>
      </c>
      <c r="F167" s="302"/>
      <c r="G167" s="31" t="s">
        <v>11</v>
      </c>
      <c r="H167" s="31" t="s">
        <v>11</v>
      </c>
      <c r="I167" s="32" t="s">
        <v>11</v>
      </c>
      <c r="J167" s="31" t="s">
        <v>11</v>
      </c>
      <c r="K167" s="305"/>
      <c r="L167" s="305"/>
      <c r="M167" s="31" t="s">
        <v>11</v>
      </c>
      <c r="N167" s="31" t="s">
        <v>11</v>
      </c>
      <c r="O167" s="31" t="s">
        <v>11</v>
      </c>
      <c r="P167" s="31" t="s">
        <v>11</v>
      </c>
      <c r="Q167" s="31" t="s">
        <v>11</v>
      </c>
      <c r="R167" s="332"/>
      <c r="S167" s="305"/>
      <c r="T167" s="57" t="s">
        <v>11</v>
      </c>
      <c r="U167" s="31" t="s">
        <v>11</v>
      </c>
      <c r="V167" s="31" t="s">
        <v>11</v>
      </c>
      <c r="W167" s="31" t="s">
        <v>11</v>
      </c>
      <c r="X167" s="31" t="s">
        <v>11</v>
      </c>
      <c r="Y167" s="305"/>
      <c r="Z167" s="305"/>
      <c r="AA167" s="31" t="s">
        <v>11</v>
      </c>
      <c r="AB167" s="31" t="s">
        <v>11</v>
      </c>
      <c r="AC167" s="31" t="s">
        <v>11</v>
      </c>
      <c r="AD167" s="31" t="s">
        <v>11</v>
      </c>
      <c r="AE167" s="31" t="s">
        <v>11</v>
      </c>
      <c r="AF167" s="305"/>
      <c r="AG167" s="305"/>
      <c r="AH167" s="31" t="s">
        <v>11</v>
      </c>
      <c r="AI167" s="31" t="s">
        <v>11</v>
      </c>
      <c r="AJ167" s="353" t="s">
        <v>7</v>
      </c>
      <c r="AK167" s="390">
        <f>IF(CA167=0,"",TIME(0,CA167,0))</f>
        <v>0.35000000000000003</v>
      </c>
      <c r="AL167" s="157">
        <f t="shared" si="285"/>
        <v>21</v>
      </c>
      <c r="AM167" s="158">
        <f>SUM(AL167:AL168)/2</f>
        <v>21</v>
      </c>
      <c r="AN167" s="158">
        <f t="shared" si="286"/>
        <v>0</v>
      </c>
      <c r="AO167" s="158">
        <f>SUM((AN167+AN168)/2)</f>
        <v>0</v>
      </c>
      <c r="AP167" s="159">
        <f t="shared" si="287"/>
        <v>0</v>
      </c>
      <c r="AQ167" s="159">
        <f>SUM((AP167+AP168)/2)</f>
        <v>0</v>
      </c>
      <c r="AR167" s="158">
        <f t="shared" si="288"/>
        <v>0</v>
      </c>
      <c r="AS167" s="159">
        <f>SUM((AR167+AR168)/2)</f>
        <v>0</v>
      </c>
      <c r="AT167" s="159">
        <f t="shared" si="289"/>
        <v>0</v>
      </c>
      <c r="AU167" s="160">
        <f>SUM((AT167+AT168)/2)</f>
        <v>0</v>
      </c>
      <c r="AV167" s="158">
        <f t="shared" si="290"/>
        <v>0</v>
      </c>
      <c r="AW167" s="158">
        <f>SUM((AV167+AV168)/2)</f>
        <v>0</v>
      </c>
      <c r="AX167" s="159">
        <f t="shared" si="291"/>
        <v>0</v>
      </c>
      <c r="AY167" s="159">
        <f>SUM((AX167+AX168)/2)</f>
        <v>0</v>
      </c>
      <c r="AZ167" s="161">
        <f>SUM(AM167+AO167+AQ167+AS167+AW167+AY167+AU167)*24</f>
        <v>504</v>
      </c>
      <c r="BA167" s="159">
        <f t="shared" si="292"/>
        <v>0</v>
      </c>
      <c r="BB167" s="159">
        <f>SUM((BA167+BA168)/2)</f>
        <v>0</v>
      </c>
      <c r="BC167" s="159">
        <f t="shared" si="293"/>
        <v>0</v>
      </c>
      <c r="BD167" s="159">
        <f>SUM((BC167+BC168)/2)</f>
        <v>0</v>
      </c>
      <c r="BE167" s="159">
        <f>SUM((BD167+BD168)/2)</f>
        <v>0</v>
      </c>
      <c r="BF167" s="159">
        <f t="shared" si="294"/>
        <v>0</v>
      </c>
      <c r="BG167" s="159">
        <f>SUM((BF167+BF168)/2)</f>
        <v>0</v>
      </c>
      <c r="BH167" s="159">
        <f>SUM((BG167+BG168)/2)</f>
        <v>0</v>
      </c>
      <c r="BI167" s="159">
        <f t="shared" si="295"/>
        <v>0</v>
      </c>
      <c r="BJ167" s="159">
        <f>SUM((BI167+BI168)/2)</f>
        <v>0</v>
      </c>
      <c r="BK167" s="159">
        <f t="shared" si="296"/>
        <v>0</v>
      </c>
      <c r="BL167" s="162">
        <f>SUM(BK167+BK168)/2</f>
        <v>0</v>
      </c>
      <c r="BM167" s="158">
        <f t="shared" si="297"/>
        <v>0</v>
      </c>
      <c r="BN167" s="158">
        <f>SUM(BM167+BM168)/2</f>
        <v>0</v>
      </c>
      <c r="BO167" s="158">
        <f t="shared" si="298"/>
        <v>0</v>
      </c>
      <c r="BP167" s="158">
        <f>SUM(BO167+BO168)/2</f>
        <v>0</v>
      </c>
      <c r="BQ167" s="158">
        <f t="shared" si="299"/>
        <v>1</v>
      </c>
      <c r="BR167" s="158">
        <f>SUM((BQ167+BQ168)/2)</f>
        <v>1</v>
      </c>
      <c r="BS167" s="158">
        <f t="shared" si="300"/>
        <v>0</v>
      </c>
      <c r="BT167" s="158">
        <f>SUM((BS167+BS168)/2)</f>
        <v>0</v>
      </c>
      <c r="BU167" s="158">
        <f t="shared" si="301"/>
        <v>0</v>
      </c>
      <c r="BV167" s="158">
        <f>SUM((BU167+BU168)/2)</f>
        <v>0</v>
      </c>
      <c r="BW167" s="159">
        <f t="shared" si="302"/>
        <v>0</v>
      </c>
      <c r="BX167" s="159">
        <f>SUM((BW167+BW168)/2)</f>
        <v>0</v>
      </c>
      <c r="BY167" s="159">
        <f t="shared" si="303"/>
        <v>0</v>
      </c>
      <c r="BZ167" s="160">
        <f>SUM((BY167+BY168)/2)</f>
        <v>0</v>
      </c>
      <c r="CA167" s="163">
        <f>SUM(AZ167)</f>
        <v>504</v>
      </c>
      <c r="CB167" s="35">
        <f>SUM(AM167+AO167+AQ167+AS167+AU167+AW167+BB167+BD167+BG167+AY167)</f>
        <v>21</v>
      </c>
    </row>
    <row r="168" spans="1:80" ht="18.75" customHeight="1" thickBot="1" x14ac:dyDescent="0.3">
      <c r="A168" s="137" t="s">
        <v>425</v>
      </c>
      <c r="B168" s="179" t="s">
        <v>186</v>
      </c>
      <c r="C168" s="192" t="s">
        <v>8</v>
      </c>
      <c r="D168" s="165">
        <v>11621</v>
      </c>
      <c r="E168" s="166" t="s">
        <v>4</v>
      </c>
      <c r="F168" s="303"/>
      <c r="G168" s="37" t="s">
        <v>11</v>
      </c>
      <c r="H168" s="37" t="s">
        <v>11</v>
      </c>
      <c r="I168" s="38" t="s">
        <v>11</v>
      </c>
      <c r="J168" s="37" t="s">
        <v>11</v>
      </c>
      <c r="K168" s="306"/>
      <c r="L168" s="306"/>
      <c r="M168" s="37" t="s">
        <v>11</v>
      </c>
      <c r="N168" s="37" t="s">
        <v>11</v>
      </c>
      <c r="O168" s="37" t="s">
        <v>11</v>
      </c>
      <c r="P168" s="37" t="s">
        <v>11</v>
      </c>
      <c r="Q168" s="37" t="s">
        <v>11</v>
      </c>
      <c r="R168" s="306"/>
      <c r="S168" s="306"/>
      <c r="T168" s="37" t="s">
        <v>11</v>
      </c>
      <c r="U168" s="37" t="s">
        <v>11</v>
      </c>
      <c r="V168" s="37" t="s">
        <v>11</v>
      </c>
      <c r="W168" s="37" t="s">
        <v>11</v>
      </c>
      <c r="X168" s="37" t="s">
        <v>11</v>
      </c>
      <c r="Y168" s="306"/>
      <c r="Z168" s="306"/>
      <c r="AA168" s="37" t="s">
        <v>11</v>
      </c>
      <c r="AB168" s="37" t="s">
        <v>11</v>
      </c>
      <c r="AC168" s="37" t="s">
        <v>11</v>
      </c>
      <c r="AD168" s="37" t="s">
        <v>11</v>
      </c>
      <c r="AE168" s="37" t="s">
        <v>11</v>
      </c>
      <c r="AF168" s="306"/>
      <c r="AG168" s="306"/>
      <c r="AH168" s="37" t="s">
        <v>11</v>
      </c>
      <c r="AI168" s="37" t="s">
        <v>11</v>
      </c>
      <c r="AJ168" s="354" t="s">
        <v>7</v>
      </c>
      <c r="AK168" s="391"/>
      <c r="AL168" s="167">
        <f t="shared" si="285"/>
        <v>21</v>
      </c>
      <c r="AM168" s="168"/>
      <c r="AN168" s="168">
        <f t="shared" si="286"/>
        <v>0</v>
      </c>
      <c r="AO168" s="169"/>
      <c r="AP168" s="170">
        <f t="shared" si="287"/>
        <v>0</v>
      </c>
      <c r="AQ168" s="171"/>
      <c r="AR168" s="168">
        <f t="shared" si="288"/>
        <v>0</v>
      </c>
      <c r="AS168" s="168"/>
      <c r="AT168" s="168">
        <f t="shared" si="289"/>
        <v>0</v>
      </c>
      <c r="AU168" s="168"/>
      <c r="AV168" s="168">
        <f t="shared" si="290"/>
        <v>0</v>
      </c>
      <c r="AW168" s="169"/>
      <c r="AX168" s="170">
        <f t="shared" si="291"/>
        <v>0</v>
      </c>
      <c r="AY168" s="171"/>
      <c r="AZ168" s="172"/>
      <c r="BA168" s="170">
        <f t="shared" si="292"/>
        <v>0</v>
      </c>
      <c r="BB168" s="171"/>
      <c r="BC168" s="170">
        <f t="shared" si="293"/>
        <v>0</v>
      </c>
      <c r="BD168" s="171"/>
      <c r="BE168" s="171"/>
      <c r="BF168" s="170">
        <f t="shared" si="294"/>
        <v>0</v>
      </c>
      <c r="BG168" s="171"/>
      <c r="BH168" s="171"/>
      <c r="BI168" s="170">
        <f t="shared" si="295"/>
        <v>0</v>
      </c>
      <c r="BJ168" s="171"/>
      <c r="BK168" s="170">
        <f t="shared" si="296"/>
        <v>0</v>
      </c>
      <c r="BL168" s="173"/>
      <c r="BM168" s="168">
        <f t="shared" si="297"/>
        <v>0</v>
      </c>
      <c r="BN168" s="174"/>
      <c r="BO168" s="168">
        <f t="shared" si="298"/>
        <v>0</v>
      </c>
      <c r="BP168" s="169"/>
      <c r="BQ168" s="168">
        <f t="shared" si="299"/>
        <v>1</v>
      </c>
      <c r="BR168" s="168"/>
      <c r="BS168" s="168">
        <f t="shared" si="300"/>
        <v>0</v>
      </c>
      <c r="BT168" s="169"/>
      <c r="BU168" s="168">
        <f t="shared" si="301"/>
        <v>0</v>
      </c>
      <c r="BV168" s="169"/>
      <c r="BW168" s="170">
        <f t="shared" si="302"/>
        <v>0</v>
      </c>
      <c r="BX168" s="171"/>
      <c r="BY168" s="170">
        <f t="shared" si="303"/>
        <v>0</v>
      </c>
      <c r="BZ168" s="175"/>
      <c r="CA168" s="176"/>
      <c r="CB168" s="85"/>
    </row>
    <row r="169" spans="1:80" s="146" customFormat="1" ht="18.75" customHeight="1" thickBot="1" x14ac:dyDescent="0.3">
      <c r="A169" s="137" t="s">
        <v>425</v>
      </c>
      <c r="B169" s="179" t="s">
        <v>187</v>
      </c>
      <c r="C169" s="1174" t="s">
        <v>187</v>
      </c>
      <c r="D169" s="1175"/>
      <c r="E169" s="204"/>
      <c r="F169" s="59"/>
      <c r="G169" s="60"/>
      <c r="H169" s="60"/>
      <c r="I169" s="61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390" t="str">
        <f>IF(CA169=0,"",TIME(0,CA169,0))</f>
        <v/>
      </c>
      <c r="AL169" s="180"/>
      <c r="AM169" s="180"/>
      <c r="AN169" s="180"/>
      <c r="AO169" s="181"/>
      <c r="AP169" s="180"/>
      <c r="AQ169" s="181"/>
      <c r="AR169" s="180"/>
      <c r="AS169" s="180"/>
      <c r="AT169" s="180"/>
      <c r="AU169" s="180"/>
      <c r="AV169" s="180"/>
      <c r="AW169" s="181"/>
      <c r="AX169" s="180"/>
      <c r="AY169" s="181"/>
      <c r="AZ169" s="205"/>
      <c r="BA169" s="180"/>
      <c r="BB169" s="181"/>
      <c r="BC169" s="180"/>
      <c r="BD169" s="181"/>
      <c r="BE169" s="181"/>
      <c r="BF169" s="180"/>
      <c r="BG169" s="181"/>
      <c r="BH169" s="181"/>
      <c r="BI169" s="180"/>
      <c r="BJ169" s="181"/>
      <c r="BK169" s="180"/>
      <c r="BL169" s="206"/>
      <c r="BM169" s="180"/>
      <c r="BN169" s="186"/>
      <c r="BO169" s="180"/>
      <c r="BP169" s="181"/>
      <c r="BQ169" s="180"/>
      <c r="BR169" s="180"/>
      <c r="BS169" s="180"/>
      <c r="BT169" s="181"/>
      <c r="BU169" s="180"/>
      <c r="BV169" s="181"/>
      <c r="BW169" s="180"/>
      <c r="BX169" s="181"/>
      <c r="BY169" s="180"/>
      <c r="BZ169" s="181"/>
      <c r="CA169" s="205"/>
      <c r="CB169" s="145"/>
    </row>
    <row r="170" spans="1:80" s="146" customFormat="1" ht="18.75" customHeight="1" thickBot="1" x14ac:dyDescent="0.3">
      <c r="A170" s="137" t="s">
        <v>425</v>
      </c>
      <c r="B170" s="179" t="s">
        <v>187</v>
      </c>
      <c r="C170" s="190"/>
      <c r="D170" s="45" t="s">
        <v>69</v>
      </c>
      <c r="E170" s="204"/>
      <c r="F170" s="299">
        <v>1</v>
      </c>
      <c r="G170" s="25">
        <v>2</v>
      </c>
      <c r="H170" s="25">
        <v>3</v>
      </c>
      <c r="I170" s="25">
        <v>4</v>
      </c>
      <c r="J170" s="25">
        <v>5</v>
      </c>
      <c r="K170" s="300">
        <v>6</v>
      </c>
      <c r="L170" s="300">
        <v>7</v>
      </c>
      <c r="M170" s="25">
        <v>8</v>
      </c>
      <c r="N170" s="25">
        <v>9</v>
      </c>
      <c r="O170" s="25">
        <v>10</v>
      </c>
      <c r="P170" s="25">
        <v>11</v>
      </c>
      <c r="Q170" s="25">
        <v>12</v>
      </c>
      <c r="R170" s="300">
        <v>13</v>
      </c>
      <c r="S170" s="300">
        <v>14</v>
      </c>
      <c r="T170" s="25">
        <v>15</v>
      </c>
      <c r="U170" s="25">
        <v>16</v>
      </c>
      <c r="V170" s="25">
        <v>17</v>
      </c>
      <c r="W170" s="25">
        <v>18</v>
      </c>
      <c r="X170" s="25">
        <v>19</v>
      </c>
      <c r="Y170" s="300">
        <v>20</v>
      </c>
      <c r="Z170" s="300">
        <v>21</v>
      </c>
      <c r="AA170" s="25">
        <v>22</v>
      </c>
      <c r="AB170" s="25">
        <v>23</v>
      </c>
      <c r="AC170" s="25">
        <v>24</v>
      </c>
      <c r="AD170" s="25">
        <v>25</v>
      </c>
      <c r="AE170" s="25">
        <v>26</v>
      </c>
      <c r="AF170" s="300">
        <v>27</v>
      </c>
      <c r="AG170" s="301">
        <v>28</v>
      </c>
      <c r="AH170" s="26">
        <v>29</v>
      </c>
      <c r="AI170" s="25">
        <v>30</v>
      </c>
      <c r="AJ170" s="129">
        <v>31</v>
      </c>
      <c r="AK170" s="391"/>
      <c r="AL170" s="180"/>
      <c r="AM170" s="180"/>
      <c r="AN170" s="180"/>
      <c r="AO170" s="181"/>
      <c r="AP170" s="180"/>
      <c r="AQ170" s="181"/>
      <c r="AR170" s="180"/>
      <c r="AS170" s="180"/>
      <c r="AT170" s="180"/>
      <c r="AU170" s="180"/>
      <c r="AV170" s="180"/>
      <c r="AW170" s="181"/>
      <c r="AX170" s="180"/>
      <c r="AY170" s="181"/>
      <c r="AZ170" s="205"/>
      <c r="BA170" s="180"/>
      <c r="BB170" s="181"/>
      <c r="BC170" s="180"/>
      <c r="BD170" s="181"/>
      <c r="BE170" s="181"/>
      <c r="BF170" s="180"/>
      <c r="BG170" s="181"/>
      <c r="BH170" s="181"/>
      <c r="BI170" s="180"/>
      <c r="BJ170" s="181"/>
      <c r="BK170" s="180"/>
      <c r="BL170" s="206"/>
      <c r="BM170" s="180"/>
      <c r="BN170" s="186"/>
      <c r="BO170" s="180"/>
      <c r="BP170" s="181"/>
      <c r="BQ170" s="180"/>
      <c r="BR170" s="180"/>
      <c r="BS170" s="180"/>
      <c r="BT170" s="181"/>
      <c r="BU170" s="180"/>
      <c r="BV170" s="181"/>
      <c r="BW170" s="180"/>
      <c r="BX170" s="181"/>
      <c r="BY170" s="180"/>
      <c r="BZ170" s="181"/>
      <c r="CA170" s="205"/>
      <c r="CB170" s="145"/>
    </row>
    <row r="171" spans="1:80" ht="18.75" customHeight="1" x14ac:dyDescent="0.25">
      <c r="A171" s="137" t="s">
        <v>425</v>
      </c>
      <c r="B171" s="179" t="s">
        <v>187</v>
      </c>
      <c r="C171" s="806">
        <v>4373</v>
      </c>
      <c r="D171" s="178" t="e">
        <f>VLOOKUP(C171,ListeAppel,2,FALSE)</f>
        <v>#N/A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55" t="s">
        <v>11</v>
      </c>
      <c r="K171" s="332"/>
      <c r="L171" s="332"/>
      <c r="M171" s="55" t="s">
        <v>11</v>
      </c>
      <c r="N171" s="31" t="s">
        <v>11</v>
      </c>
      <c r="O171" s="31" t="s">
        <v>11</v>
      </c>
      <c r="P171" s="55" t="s">
        <v>11</v>
      </c>
      <c r="Q171" s="55" t="s">
        <v>11</v>
      </c>
      <c r="R171" s="332"/>
      <c r="S171" s="332"/>
      <c r="T171" s="55" t="s">
        <v>11</v>
      </c>
      <c r="U171" s="31" t="s">
        <v>11</v>
      </c>
      <c r="V171" s="31" t="s">
        <v>11</v>
      </c>
      <c r="W171" s="358" t="s">
        <v>7</v>
      </c>
      <c r="X171" s="55" t="s">
        <v>11</v>
      </c>
      <c r="Y171" s="332"/>
      <c r="Z171" s="332"/>
      <c r="AA171" s="55" t="s">
        <v>11</v>
      </c>
      <c r="AB171" s="31" t="s">
        <v>11</v>
      </c>
      <c r="AC171" s="31" t="s">
        <v>11</v>
      </c>
      <c r="AD171" s="31" t="s">
        <v>11</v>
      </c>
      <c r="AE171" s="31" t="s">
        <v>11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90">
        <f>IF(CA171=0,"",TIME(0,CA171,0))</f>
        <v>0.35000000000000003</v>
      </c>
      <c r="AL171" s="157">
        <f t="shared" ref="AL171:AL176" si="304">COUNTIF(F171:AJ171,"P")</f>
        <v>21</v>
      </c>
      <c r="AM171" s="158">
        <f>SUM(AL171:AL172)/2</f>
        <v>21</v>
      </c>
      <c r="AN171" s="158">
        <f t="shared" ref="AN171:AN176" si="305">COUNTIF(F171:AJ171,"Mi")</f>
        <v>0</v>
      </c>
      <c r="AO171" s="158">
        <f>SUM((AN171+AN172)/2)</f>
        <v>0</v>
      </c>
      <c r="AP171" s="159">
        <f t="shared" ref="AP171:AP176" si="306">COUNTIF(F171:AJ171,"VS")</f>
        <v>0</v>
      </c>
      <c r="AQ171" s="159">
        <f>SUM((AP171+AP172)/2)</f>
        <v>0</v>
      </c>
      <c r="AR171" s="158">
        <f t="shared" ref="AR171:AR176" si="307">COUNTIF(F171:AJ171,"C1")</f>
        <v>0</v>
      </c>
      <c r="AS171" s="159">
        <f>SUM((AR171+AR172)/2)</f>
        <v>0</v>
      </c>
      <c r="AT171" s="159">
        <f t="shared" ref="AT171:AT176" si="308">COUNTIF(F171:AJ171,"R1")</f>
        <v>0</v>
      </c>
      <c r="AU171" s="160">
        <f>SUM((AT171+AT172)/2)</f>
        <v>0</v>
      </c>
      <c r="AV171" s="158">
        <f t="shared" ref="AV171:AV176" si="309">COUNTIF(F171:AJ171,"CS")</f>
        <v>0</v>
      </c>
      <c r="AW171" s="158">
        <f>SUM((AV171+AV172)/2)</f>
        <v>0</v>
      </c>
      <c r="AX171" s="159">
        <f t="shared" ref="AX171:AX176" si="310">COUNTIF(F171:AJ171,"DA")</f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ref="BA171:BA176" si="311">COUNTIF(F171:AJ171,"MT5")</f>
        <v>0</v>
      </c>
      <c r="BB171" s="159">
        <f>SUM((BA171+BA172)/2)</f>
        <v>0</v>
      </c>
      <c r="BC171" s="159">
        <f t="shared" ref="BC171:BC176" si="312"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 t="shared" ref="BF171:BF176" si="313"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 t="shared" ref="BI171:BI176" si="314">COUNTIF(F171:AJ171,"A")</f>
        <v>0</v>
      </c>
      <c r="BJ171" s="159">
        <f>SUM((BI171+BI172)/2)</f>
        <v>0</v>
      </c>
      <c r="BK171" s="159">
        <f t="shared" ref="BK171:BK176" si="315">COUNTIF(F171:AJ171,"Ma")</f>
        <v>0</v>
      </c>
      <c r="BL171" s="162">
        <f>SUM(BK171+BK172)/2</f>
        <v>0</v>
      </c>
      <c r="BM171" s="158">
        <f t="shared" ref="BM171:BM176" si="316">COUNTIF(F171:AJ171,"MJ")</f>
        <v>0</v>
      </c>
      <c r="BN171" s="158">
        <f>SUM(BM171+BM172)/2</f>
        <v>0</v>
      </c>
      <c r="BO171" s="158">
        <f t="shared" ref="BO171:BO176" si="317">COUNTIF(F171:AJ171,"Jsc")</f>
        <v>0</v>
      </c>
      <c r="BP171" s="158">
        <f>SUM(BO171+BO172)/2</f>
        <v>0</v>
      </c>
      <c r="BQ171" s="158">
        <f t="shared" ref="BQ171:BQ176" si="318">COUNTIF(F171:AJ171,"C")</f>
        <v>1</v>
      </c>
      <c r="BR171" s="158">
        <f>SUM((BQ171+BQ172)/2)</f>
        <v>1</v>
      </c>
      <c r="BS171" s="158">
        <f t="shared" ref="BS171:BS176" si="319">COUNTIF(F171:AJ171,"CC")</f>
        <v>0</v>
      </c>
      <c r="BT171" s="158">
        <f>SUM((BS171+BS172)/2)</f>
        <v>0</v>
      </c>
      <c r="BU171" s="158">
        <f t="shared" ref="BU171:BU176" si="320">COUNTIF(F171:AJ171,"DS")</f>
        <v>0</v>
      </c>
      <c r="BV171" s="158">
        <f>SUM((BU171+BU172)/2)</f>
        <v>0</v>
      </c>
      <c r="BW171" s="159">
        <f t="shared" ref="BW171:BW176" si="321">COUNTIF(F171:AJ171,"MT")</f>
        <v>0</v>
      </c>
      <c r="BX171" s="159">
        <f>SUM((BW171+BW172)/2)</f>
        <v>0</v>
      </c>
      <c r="BY171" s="159">
        <f t="shared" ref="BY171:BY176" si="322">COUNTIF(F171:AJ171,"4/5")</f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425</v>
      </c>
      <c r="B172" s="179" t="s">
        <v>187</v>
      </c>
      <c r="C172" s="164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06"/>
      <c r="L172" s="306"/>
      <c r="M172" s="37" t="s">
        <v>11</v>
      </c>
      <c r="N172" s="37" t="s">
        <v>11</v>
      </c>
      <c r="O172" s="37" t="s">
        <v>11</v>
      </c>
      <c r="P172" s="37" t="s">
        <v>11</v>
      </c>
      <c r="Q172" s="37" t="s">
        <v>11</v>
      </c>
      <c r="R172" s="306"/>
      <c r="S172" s="306"/>
      <c r="T172" s="37" t="s">
        <v>11</v>
      </c>
      <c r="U172" s="37" t="s">
        <v>11</v>
      </c>
      <c r="V172" s="37" t="s">
        <v>11</v>
      </c>
      <c r="W172" s="453" t="s">
        <v>7</v>
      </c>
      <c r="X172" s="37" t="s">
        <v>11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7" t="s">
        <v>11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391"/>
      <c r="AL172" s="167">
        <f t="shared" si="304"/>
        <v>21</v>
      </c>
      <c r="AM172" s="168"/>
      <c r="AN172" s="168">
        <f t="shared" si="305"/>
        <v>0</v>
      </c>
      <c r="AO172" s="169"/>
      <c r="AP172" s="170">
        <f t="shared" si="306"/>
        <v>0</v>
      </c>
      <c r="AQ172" s="171"/>
      <c r="AR172" s="168">
        <f t="shared" si="307"/>
        <v>0</v>
      </c>
      <c r="AS172" s="168"/>
      <c r="AT172" s="168">
        <f t="shared" si="308"/>
        <v>0</v>
      </c>
      <c r="AU172" s="168"/>
      <c r="AV172" s="168">
        <f t="shared" si="309"/>
        <v>0</v>
      </c>
      <c r="AW172" s="169"/>
      <c r="AX172" s="170">
        <f t="shared" si="310"/>
        <v>0</v>
      </c>
      <c r="AY172" s="171"/>
      <c r="AZ172" s="172"/>
      <c r="BA172" s="170">
        <f t="shared" si="311"/>
        <v>0</v>
      </c>
      <c r="BB172" s="171"/>
      <c r="BC172" s="170">
        <f t="shared" si="312"/>
        <v>0</v>
      </c>
      <c r="BD172" s="171"/>
      <c r="BE172" s="171"/>
      <c r="BF172" s="170">
        <f t="shared" si="313"/>
        <v>0</v>
      </c>
      <c r="BG172" s="171"/>
      <c r="BH172" s="171"/>
      <c r="BI172" s="170">
        <f t="shared" si="314"/>
        <v>0</v>
      </c>
      <c r="BJ172" s="171"/>
      <c r="BK172" s="170">
        <f t="shared" si="315"/>
        <v>0</v>
      </c>
      <c r="BL172" s="173"/>
      <c r="BM172" s="168">
        <f t="shared" si="316"/>
        <v>0</v>
      </c>
      <c r="BN172" s="174"/>
      <c r="BO172" s="168">
        <f t="shared" si="317"/>
        <v>0</v>
      </c>
      <c r="BP172" s="169"/>
      <c r="BQ172" s="168">
        <f t="shared" si="318"/>
        <v>1</v>
      </c>
      <c r="BR172" s="168"/>
      <c r="BS172" s="168">
        <f t="shared" si="319"/>
        <v>0</v>
      </c>
      <c r="BT172" s="169"/>
      <c r="BU172" s="168">
        <f t="shared" si="320"/>
        <v>0</v>
      </c>
      <c r="BV172" s="169"/>
      <c r="BW172" s="170">
        <f t="shared" si="321"/>
        <v>0</v>
      </c>
      <c r="BX172" s="171"/>
      <c r="BY172" s="170">
        <f t="shared" si="322"/>
        <v>0</v>
      </c>
      <c r="BZ172" s="175"/>
      <c r="CA172" s="176"/>
      <c r="CB172" s="85"/>
    </row>
    <row r="173" spans="1:80" ht="18.75" customHeight="1" x14ac:dyDescent="0.25">
      <c r="A173" s="137"/>
      <c r="B173" s="179" t="s">
        <v>187</v>
      </c>
      <c r="C173" s="806">
        <v>6252</v>
      </c>
      <c r="D173" s="178" t="s">
        <v>226</v>
      </c>
      <c r="E173" s="257" t="s">
        <v>70</v>
      </c>
      <c r="F173" s="304"/>
      <c r="G173" s="358" t="s">
        <v>7</v>
      </c>
      <c r="H173" s="52" t="s">
        <v>11</v>
      </c>
      <c r="I173" s="415" t="s">
        <v>7</v>
      </c>
      <c r="J173" s="358" t="s">
        <v>7</v>
      </c>
      <c r="K173" s="307"/>
      <c r="L173" s="307"/>
      <c r="M173" s="52" t="s">
        <v>11</v>
      </c>
      <c r="N173" s="52" t="s">
        <v>11</v>
      </c>
      <c r="O173" s="52" t="s">
        <v>11</v>
      </c>
      <c r="P173" s="52" t="s">
        <v>11</v>
      </c>
      <c r="Q173" s="52" t="s">
        <v>11</v>
      </c>
      <c r="R173" s="307"/>
      <c r="S173" s="307"/>
      <c r="T173" s="52" t="s">
        <v>11</v>
      </c>
      <c r="U173" s="52" t="s">
        <v>11</v>
      </c>
      <c r="V173" s="52" t="s">
        <v>11</v>
      </c>
      <c r="W173" s="52" t="s">
        <v>11</v>
      </c>
      <c r="X173" s="52" t="s">
        <v>11</v>
      </c>
      <c r="Y173" s="307"/>
      <c r="Z173" s="307"/>
      <c r="AA173" s="52" t="s">
        <v>11</v>
      </c>
      <c r="AB173" s="52" t="s">
        <v>11</v>
      </c>
      <c r="AC173" s="52" t="s">
        <v>11</v>
      </c>
      <c r="AD173" s="52" t="s">
        <v>11</v>
      </c>
      <c r="AE173" s="52" t="s">
        <v>11</v>
      </c>
      <c r="AF173" s="307"/>
      <c r="AG173" s="307"/>
      <c r="AH173" s="52" t="s">
        <v>11</v>
      </c>
      <c r="AI173" s="52" t="s">
        <v>11</v>
      </c>
      <c r="AJ173" s="52" t="s">
        <v>11</v>
      </c>
      <c r="AK173" s="390">
        <f>IF(CA173=0,"",TIME(0,CA173,0))</f>
        <v>0.31666666666666665</v>
      </c>
      <c r="AL173" s="210">
        <f t="shared" si="304"/>
        <v>19</v>
      </c>
      <c r="AM173" s="211">
        <f>SUM(AL173:AL174)/2</f>
        <v>16.5</v>
      </c>
      <c r="AN173" s="211">
        <f t="shared" si="305"/>
        <v>0</v>
      </c>
      <c r="AO173" s="211">
        <f>SUM((AN173+AN174)/2)</f>
        <v>0.5</v>
      </c>
      <c r="AP173" s="212">
        <f t="shared" si="306"/>
        <v>0</v>
      </c>
      <c r="AQ173" s="212">
        <f>SUM((AP173+AP174)/2)</f>
        <v>0.5</v>
      </c>
      <c r="AR173" s="211">
        <f t="shared" si="307"/>
        <v>0</v>
      </c>
      <c r="AS173" s="212">
        <f>SUM((AR173+AR174)/2)</f>
        <v>1</v>
      </c>
      <c r="AT173" s="212">
        <f t="shared" si="308"/>
        <v>0</v>
      </c>
      <c r="AU173" s="213">
        <f>SUM((AT173+AT174)/2)</f>
        <v>0.5</v>
      </c>
      <c r="AV173" s="211">
        <f t="shared" si="309"/>
        <v>0</v>
      </c>
      <c r="AW173" s="211">
        <f>SUM((AV173+AV174)/2)</f>
        <v>0</v>
      </c>
      <c r="AX173" s="212">
        <f t="shared" si="310"/>
        <v>0</v>
      </c>
      <c r="AY173" s="212">
        <f>SUM((AX173+AX174)/2)</f>
        <v>0</v>
      </c>
      <c r="AZ173" s="214">
        <f>SUM(AM173+AO173+AQ173+AS173+AW173+AY173+AU173)*24</f>
        <v>456</v>
      </c>
      <c r="BA173" s="212">
        <f t="shared" si="311"/>
        <v>0</v>
      </c>
      <c r="BB173" s="212">
        <f>SUM((BA173+BA174)/2)</f>
        <v>0</v>
      </c>
      <c r="BC173" s="212">
        <f t="shared" si="312"/>
        <v>0</v>
      </c>
      <c r="BD173" s="212">
        <f>SUM((BC173+BC174)/2)</f>
        <v>0</v>
      </c>
      <c r="BE173" s="212">
        <f>SUM((BD173+BD174)/2)</f>
        <v>0</v>
      </c>
      <c r="BF173" s="212">
        <f t="shared" si="313"/>
        <v>0</v>
      </c>
      <c r="BG173" s="212">
        <f>SUM((BF173+BF174)/2)</f>
        <v>0</v>
      </c>
      <c r="BH173" s="212">
        <f>SUM((BG173+BG174)/2)</f>
        <v>0</v>
      </c>
      <c r="BI173" s="212">
        <f t="shared" si="314"/>
        <v>0</v>
      </c>
      <c r="BJ173" s="212">
        <f>SUM((BI173+BI174)/2)</f>
        <v>0</v>
      </c>
      <c r="BK173" s="212">
        <f t="shared" si="315"/>
        <v>0</v>
      </c>
      <c r="BL173" s="215">
        <f>SUM(BK173+BK174)/2</f>
        <v>0</v>
      </c>
      <c r="BM173" s="211">
        <f t="shared" si="316"/>
        <v>0</v>
      </c>
      <c r="BN173" s="211">
        <f>SUM(BM173+BM174)/2</f>
        <v>0</v>
      </c>
      <c r="BO173" s="211">
        <f t="shared" si="317"/>
        <v>0</v>
      </c>
      <c r="BP173" s="211">
        <f>SUM(BO173+BO174)/2</f>
        <v>0</v>
      </c>
      <c r="BQ173" s="211">
        <f t="shared" si="318"/>
        <v>3</v>
      </c>
      <c r="BR173" s="211">
        <f>SUM((BQ173+BQ174)/2)</f>
        <v>3</v>
      </c>
      <c r="BS173" s="211">
        <f t="shared" si="319"/>
        <v>0</v>
      </c>
      <c r="BT173" s="211">
        <f>SUM((BS173+BS174)/2)</f>
        <v>0</v>
      </c>
      <c r="BU173" s="211">
        <f t="shared" si="320"/>
        <v>0</v>
      </c>
      <c r="BV173" s="211">
        <f>SUM((BU173+BU174)/2)</f>
        <v>0</v>
      </c>
      <c r="BW173" s="212">
        <f t="shared" si="321"/>
        <v>0</v>
      </c>
      <c r="BX173" s="212">
        <f>SUM((BW173+BW174)/2)</f>
        <v>0</v>
      </c>
      <c r="BY173" s="212">
        <f t="shared" si="322"/>
        <v>0</v>
      </c>
      <c r="BZ173" s="213">
        <f>SUM((BY173+BY174)/2)</f>
        <v>0</v>
      </c>
      <c r="CA173" s="216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/>
      <c r="B174" s="179" t="s">
        <v>187</v>
      </c>
      <c r="C174" s="164" t="s">
        <v>3</v>
      </c>
      <c r="D174" s="194"/>
      <c r="E174" s="166" t="s">
        <v>4</v>
      </c>
      <c r="F174" s="304"/>
      <c r="G174" s="358" t="s">
        <v>7</v>
      </c>
      <c r="H174" s="52" t="s">
        <v>11</v>
      </c>
      <c r="I174" s="415" t="s">
        <v>7</v>
      </c>
      <c r="J174" s="358" t="s">
        <v>7</v>
      </c>
      <c r="K174" s="307"/>
      <c r="L174" s="307"/>
      <c r="M174" s="52" t="s">
        <v>57</v>
      </c>
      <c r="N174" s="52" t="s">
        <v>33</v>
      </c>
      <c r="O174" s="52" t="s">
        <v>11</v>
      </c>
      <c r="P174" s="52" t="s">
        <v>11</v>
      </c>
      <c r="Q174" s="52" t="s">
        <v>11</v>
      </c>
      <c r="R174" s="307"/>
      <c r="S174" s="307"/>
      <c r="T174" s="443" t="s">
        <v>39</v>
      </c>
      <c r="U174" s="52" t="s">
        <v>11</v>
      </c>
      <c r="V174" s="52" t="s">
        <v>11</v>
      </c>
      <c r="W174" s="52" t="s">
        <v>11</v>
      </c>
      <c r="X174" s="52" t="s">
        <v>11</v>
      </c>
      <c r="Y174" s="307"/>
      <c r="Z174" s="307"/>
      <c r="AA174" s="52" t="s">
        <v>11</v>
      </c>
      <c r="AB174" s="52" t="s">
        <v>11</v>
      </c>
      <c r="AC174" s="378" t="s">
        <v>13</v>
      </c>
      <c r="AD174" s="52" t="s">
        <v>11</v>
      </c>
      <c r="AE174" s="52" t="s">
        <v>11</v>
      </c>
      <c r="AF174" s="307"/>
      <c r="AG174" s="307"/>
      <c r="AH174" s="52" t="s">
        <v>11</v>
      </c>
      <c r="AI174" s="52" t="s">
        <v>11</v>
      </c>
      <c r="AJ174" s="443" t="s">
        <v>39</v>
      </c>
      <c r="AK174" s="391"/>
      <c r="AL174" s="167">
        <f t="shared" si="304"/>
        <v>14</v>
      </c>
      <c r="AM174" s="168"/>
      <c r="AN174" s="168">
        <f t="shared" si="305"/>
        <v>1</v>
      </c>
      <c r="AO174" s="169"/>
      <c r="AP174" s="170">
        <f t="shared" si="306"/>
        <v>1</v>
      </c>
      <c r="AQ174" s="171"/>
      <c r="AR174" s="168">
        <f t="shared" si="307"/>
        <v>2</v>
      </c>
      <c r="AS174" s="168"/>
      <c r="AT174" s="168">
        <f t="shared" si="308"/>
        <v>1</v>
      </c>
      <c r="AU174" s="168"/>
      <c r="AV174" s="168">
        <f t="shared" si="309"/>
        <v>0</v>
      </c>
      <c r="AW174" s="169"/>
      <c r="AX174" s="170">
        <f t="shared" si="310"/>
        <v>0</v>
      </c>
      <c r="AY174" s="171"/>
      <c r="AZ174" s="172"/>
      <c r="BA174" s="170">
        <f t="shared" si="311"/>
        <v>0</v>
      </c>
      <c r="BB174" s="171"/>
      <c r="BC174" s="170">
        <f t="shared" si="312"/>
        <v>0</v>
      </c>
      <c r="BD174" s="171"/>
      <c r="BE174" s="171"/>
      <c r="BF174" s="170">
        <f t="shared" si="313"/>
        <v>0</v>
      </c>
      <c r="BG174" s="171"/>
      <c r="BH174" s="171"/>
      <c r="BI174" s="170">
        <f t="shared" si="314"/>
        <v>0</v>
      </c>
      <c r="BJ174" s="171"/>
      <c r="BK174" s="170">
        <f t="shared" si="315"/>
        <v>0</v>
      </c>
      <c r="BL174" s="173"/>
      <c r="BM174" s="168">
        <f t="shared" si="316"/>
        <v>0</v>
      </c>
      <c r="BN174" s="174"/>
      <c r="BO174" s="168">
        <f t="shared" si="317"/>
        <v>0</v>
      </c>
      <c r="BP174" s="169"/>
      <c r="BQ174" s="168">
        <f t="shared" si="318"/>
        <v>3</v>
      </c>
      <c r="BR174" s="168"/>
      <c r="BS174" s="168">
        <f t="shared" si="319"/>
        <v>0</v>
      </c>
      <c r="BT174" s="169"/>
      <c r="BU174" s="168">
        <f t="shared" si="320"/>
        <v>0</v>
      </c>
      <c r="BV174" s="169"/>
      <c r="BW174" s="170">
        <f t="shared" si="321"/>
        <v>0</v>
      </c>
      <c r="BX174" s="171"/>
      <c r="BY174" s="170">
        <f t="shared" si="322"/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6" t="s">
        <v>376</v>
      </c>
      <c r="D175" s="178" t="str">
        <f>VLOOKUP(C175,ListeAppel,2,FALSE)</f>
        <v>Nom 039</v>
      </c>
      <c r="E175" s="156" t="s">
        <v>70</v>
      </c>
      <c r="F175" s="302"/>
      <c r="G175" s="353" t="s">
        <v>7</v>
      </c>
      <c r="H175" s="353" t="s">
        <v>7</v>
      </c>
      <c r="I175" s="353" t="s">
        <v>7</v>
      </c>
      <c r="J175" s="353" t="s">
        <v>7</v>
      </c>
      <c r="K175" s="332"/>
      <c r="L175" s="332"/>
      <c r="M175" s="55" t="s">
        <v>11</v>
      </c>
      <c r="N175" s="31" t="s">
        <v>11</v>
      </c>
      <c r="O175" s="31" t="s">
        <v>11</v>
      </c>
      <c r="P175" s="357" t="s">
        <v>7</v>
      </c>
      <c r="Q175" s="55" t="s">
        <v>11</v>
      </c>
      <c r="R175" s="332"/>
      <c r="S175" s="332"/>
      <c r="T175" s="55" t="s">
        <v>11</v>
      </c>
      <c r="U175" s="31" t="s">
        <v>11</v>
      </c>
      <c r="V175" s="31" t="s">
        <v>11</v>
      </c>
      <c r="W175" s="55" t="s">
        <v>11</v>
      </c>
      <c r="X175" s="357" t="s">
        <v>7</v>
      </c>
      <c r="Y175" s="332"/>
      <c r="Z175" s="332"/>
      <c r="AA175" s="55" t="s">
        <v>11</v>
      </c>
      <c r="AB175" s="31" t="s">
        <v>11</v>
      </c>
      <c r="AC175" s="31" t="s">
        <v>11</v>
      </c>
      <c r="AD175" s="31" t="s">
        <v>11</v>
      </c>
      <c r="AE175" s="353" t="s">
        <v>7</v>
      </c>
      <c r="AF175" s="305"/>
      <c r="AG175" s="305"/>
      <c r="AH175" s="31" t="s">
        <v>11</v>
      </c>
      <c r="AI175" s="31" t="s">
        <v>11</v>
      </c>
      <c r="AJ175" s="31" t="s">
        <v>11</v>
      </c>
      <c r="AK175" s="390">
        <f>IF(CA175=0,"",TIME(0,CA175,0))</f>
        <v>0.25</v>
      </c>
      <c r="AL175" s="157">
        <f t="shared" si="304"/>
        <v>15</v>
      </c>
      <c r="AM175" s="158">
        <f>SUM(AL175:AL176)/2</f>
        <v>15</v>
      </c>
      <c r="AN175" s="158">
        <f t="shared" si="305"/>
        <v>0</v>
      </c>
      <c r="AO175" s="158">
        <f>SUM((AN175+AN176)/2)</f>
        <v>0</v>
      </c>
      <c r="AP175" s="159">
        <f t="shared" si="306"/>
        <v>0</v>
      </c>
      <c r="AQ175" s="159">
        <f>SUM((AP175+AP176)/2)</f>
        <v>0</v>
      </c>
      <c r="AR175" s="158">
        <f t="shared" si="307"/>
        <v>0</v>
      </c>
      <c r="AS175" s="159">
        <f>SUM((AR175+AR176)/2)</f>
        <v>0</v>
      </c>
      <c r="AT175" s="159">
        <f t="shared" si="308"/>
        <v>0</v>
      </c>
      <c r="AU175" s="160">
        <f>SUM((AT175+AT176)/2)</f>
        <v>0</v>
      </c>
      <c r="AV175" s="158">
        <f t="shared" si="309"/>
        <v>0</v>
      </c>
      <c r="AW175" s="158">
        <f>SUM((AV175+AV176)/2)</f>
        <v>0</v>
      </c>
      <c r="AX175" s="159">
        <f t="shared" si="310"/>
        <v>0</v>
      </c>
      <c r="AY175" s="159">
        <f>SUM((AX175+AX176)/2)</f>
        <v>0</v>
      </c>
      <c r="AZ175" s="161">
        <f>SUM(AM175+AO175+AQ175+AS175+AW175+AY175+AU175)*24</f>
        <v>360</v>
      </c>
      <c r="BA175" s="159">
        <f t="shared" si="311"/>
        <v>0</v>
      </c>
      <c r="BB175" s="159">
        <f>SUM((BA175+BA176)/2)</f>
        <v>0</v>
      </c>
      <c r="BC175" s="159">
        <f t="shared" si="312"/>
        <v>0</v>
      </c>
      <c r="BD175" s="159">
        <f>SUM((BC175+BC176)/2)</f>
        <v>0</v>
      </c>
      <c r="BE175" s="159">
        <f>SUM((BD175+BD176)/2)</f>
        <v>0</v>
      </c>
      <c r="BF175" s="159">
        <f t="shared" si="313"/>
        <v>0</v>
      </c>
      <c r="BG175" s="159">
        <f>SUM((BF175+BF176)/2)</f>
        <v>0</v>
      </c>
      <c r="BH175" s="159">
        <f>SUM((BG175+BG176)/2)</f>
        <v>0</v>
      </c>
      <c r="BI175" s="159">
        <f t="shared" si="314"/>
        <v>0</v>
      </c>
      <c r="BJ175" s="159">
        <f>SUM((BI175+BI176)/2)</f>
        <v>0</v>
      </c>
      <c r="BK175" s="159">
        <f t="shared" si="315"/>
        <v>0</v>
      </c>
      <c r="BL175" s="162">
        <f>SUM(BK175+BK176)/2</f>
        <v>0</v>
      </c>
      <c r="BM175" s="158">
        <f t="shared" si="316"/>
        <v>0</v>
      </c>
      <c r="BN175" s="158">
        <f>SUM(BM175+BM176)/2</f>
        <v>0</v>
      </c>
      <c r="BO175" s="158">
        <f t="shared" si="317"/>
        <v>0</v>
      </c>
      <c r="BP175" s="158">
        <f>SUM(BO175+BO176)/2</f>
        <v>0</v>
      </c>
      <c r="BQ175" s="158">
        <f t="shared" si="318"/>
        <v>7</v>
      </c>
      <c r="BR175" s="158">
        <f>SUM((BQ175+BQ176)/2)</f>
        <v>7</v>
      </c>
      <c r="BS175" s="158">
        <f t="shared" si="319"/>
        <v>0</v>
      </c>
      <c r="BT175" s="158">
        <f>SUM((BS175+BS176)/2)</f>
        <v>0</v>
      </c>
      <c r="BU175" s="158">
        <f t="shared" si="320"/>
        <v>0</v>
      </c>
      <c r="BV175" s="158">
        <f>SUM((BU175+BU176)/2)</f>
        <v>0</v>
      </c>
      <c r="BW175" s="159">
        <f t="shared" si="321"/>
        <v>0</v>
      </c>
      <c r="BX175" s="159">
        <f>SUM((BW175+BW176)/2)</f>
        <v>0</v>
      </c>
      <c r="BY175" s="159">
        <f t="shared" si="322"/>
        <v>0</v>
      </c>
      <c r="BZ175" s="160">
        <f>SUM((BY175+BY176)/2)</f>
        <v>0</v>
      </c>
      <c r="CA175" s="163">
        <f>SUM(AZ175)</f>
        <v>360</v>
      </c>
      <c r="CB175" s="35">
        <f>SUM(AM175+AO175+AQ175+AS175+AU175+AW175+BB175+BD175+BG175+AY175)</f>
        <v>15</v>
      </c>
    </row>
    <row r="176" spans="1:80" ht="18.75" customHeight="1" thickBot="1" x14ac:dyDescent="0.3">
      <c r="A176" s="137" t="s">
        <v>425</v>
      </c>
      <c r="B176" s="179" t="s">
        <v>187</v>
      </c>
      <c r="C176" s="164" t="s">
        <v>10</v>
      </c>
      <c r="D176" s="194"/>
      <c r="E176" s="166" t="s">
        <v>4</v>
      </c>
      <c r="F176" s="303"/>
      <c r="G176" s="354" t="s">
        <v>7</v>
      </c>
      <c r="H176" s="354" t="s">
        <v>7</v>
      </c>
      <c r="I176" s="354" t="s">
        <v>7</v>
      </c>
      <c r="J176" s="354" t="s">
        <v>7</v>
      </c>
      <c r="K176" s="306"/>
      <c r="L176" s="306"/>
      <c r="M176" s="37" t="s">
        <v>11</v>
      </c>
      <c r="N176" s="37" t="s">
        <v>11</v>
      </c>
      <c r="O176" s="37" t="s">
        <v>11</v>
      </c>
      <c r="P176" s="354" t="s">
        <v>7</v>
      </c>
      <c r="Q176" s="37" t="s">
        <v>11</v>
      </c>
      <c r="R176" s="306"/>
      <c r="S176" s="306"/>
      <c r="T176" s="37" t="s">
        <v>11</v>
      </c>
      <c r="U176" s="37" t="s">
        <v>11</v>
      </c>
      <c r="V176" s="37" t="s">
        <v>11</v>
      </c>
      <c r="W176" s="37" t="s">
        <v>11</v>
      </c>
      <c r="X176" s="354" t="s">
        <v>7</v>
      </c>
      <c r="Y176" s="306"/>
      <c r="Z176" s="306"/>
      <c r="AA176" s="37" t="s">
        <v>11</v>
      </c>
      <c r="AB176" s="37" t="s">
        <v>11</v>
      </c>
      <c r="AC176" s="37" t="s">
        <v>11</v>
      </c>
      <c r="AD176" s="37" t="s">
        <v>11</v>
      </c>
      <c r="AE176" s="354" t="s">
        <v>7</v>
      </c>
      <c r="AF176" s="306"/>
      <c r="AG176" s="306"/>
      <c r="AH176" s="37" t="s">
        <v>11</v>
      </c>
      <c r="AI176" s="37" t="s">
        <v>11</v>
      </c>
      <c r="AJ176" s="37" t="s">
        <v>11</v>
      </c>
      <c r="AK176" s="391"/>
      <c r="AL176" s="167">
        <f t="shared" si="304"/>
        <v>15</v>
      </c>
      <c r="AM176" s="168"/>
      <c r="AN176" s="168">
        <f t="shared" si="305"/>
        <v>0</v>
      </c>
      <c r="AO176" s="169"/>
      <c r="AP176" s="170">
        <f t="shared" si="306"/>
        <v>0</v>
      </c>
      <c r="AQ176" s="171"/>
      <c r="AR176" s="168">
        <f t="shared" si="307"/>
        <v>0</v>
      </c>
      <c r="AS176" s="168"/>
      <c r="AT176" s="168">
        <f t="shared" si="308"/>
        <v>0</v>
      </c>
      <c r="AU176" s="168"/>
      <c r="AV176" s="168">
        <f t="shared" si="309"/>
        <v>0</v>
      </c>
      <c r="AW176" s="169"/>
      <c r="AX176" s="170">
        <f t="shared" si="310"/>
        <v>0</v>
      </c>
      <c r="AY176" s="171"/>
      <c r="AZ176" s="172"/>
      <c r="BA176" s="170">
        <f t="shared" si="311"/>
        <v>0</v>
      </c>
      <c r="BB176" s="171"/>
      <c r="BC176" s="170">
        <f t="shared" si="312"/>
        <v>0</v>
      </c>
      <c r="BD176" s="171"/>
      <c r="BE176" s="171"/>
      <c r="BF176" s="170">
        <f t="shared" si="313"/>
        <v>0</v>
      </c>
      <c r="BG176" s="171"/>
      <c r="BH176" s="171"/>
      <c r="BI176" s="170">
        <f t="shared" si="314"/>
        <v>0</v>
      </c>
      <c r="BJ176" s="171"/>
      <c r="BK176" s="170">
        <f t="shared" si="315"/>
        <v>0</v>
      </c>
      <c r="BL176" s="173"/>
      <c r="BM176" s="168">
        <f t="shared" si="316"/>
        <v>0</v>
      </c>
      <c r="BN176" s="174"/>
      <c r="BO176" s="168">
        <f t="shared" si="317"/>
        <v>0</v>
      </c>
      <c r="BP176" s="169"/>
      <c r="BQ176" s="168">
        <f t="shared" si="318"/>
        <v>7</v>
      </c>
      <c r="BR176" s="168"/>
      <c r="BS176" s="168">
        <f t="shared" si="319"/>
        <v>0</v>
      </c>
      <c r="BT176" s="169"/>
      <c r="BU176" s="168">
        <f t="shared" si="320"/>
        <v>0</v>
      </c>
      <c r="BV176" s="169"/>
      <c r="BW176" s="170">
        <f t="shared" si="321"/>
        <v>0</v>
      </c>
      <c r="BX176" s="171"/>
      <c r="BY176" s="170">
        <f t="shared" si="322"/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6">
        <v>1738</v>
      </c>
      <c r="D177" s="178" t="s">
        <v>229</v>
      </c>
      <c r="E177" s="257" t="s">
        <v>70</v>
      </c>
      <c r="F177" s="304"/>
      <c r="G177" s="353" t="s">
        <v>7</v>
      </c>
      <c r="H177" s="52" t="s">
        <v>11</v>
      </c>
      <c r="I177" s="53" t="s">
        <v>11</v>
      </c>
      <c r="J177" s="373" t="s">
        <v>45</v>
      </c>
      <c r="K177" s="307"/>
      <c r="L177" s="307"/>
      <c r="M177" s="52" t="s">
        <v>11</v>
      </c>
      <c r="N177" s="52" t="s">
        <v>11</v>
      </c>
      <c r="O177" s="52" t="s">
        <v>11</v>
      </c>
      <c r="P177" s="52" t="s">
        <v>11</v>
      </c>
      <c r="Q177" s="373" t="s">
        <v>45</v>
      </c>
      <c r="R177" s="307"/>
      <c r="S177" s="307"/>
      <c r="T177" s="52" t="s">
        <v>11</v>
      </c>
      <c r="U177" s="52" t="s">
        <v>11</v>
      </c>
      <c r="V177" s="52" t="s">
        <v>11</v>
      </c>
      <c r="W177" s="52" t="s">
        <v>11</v>
      </c>
      <c r="X177" s="373" t="s">
        <v>45</v>
      </c>
      <c r="Y177" s="307"/>
      <c r="Z177" s="307"/>
      <c r="AA177" s="353" t="s">
        <v>7</v>
      </c>
      <c r="AB177" s="353" t="s">
        <v>7</v>
      </c>
      <c r="AC177" s="353" t="s">
        <v>7</v>
      </c>
      <c r="AD177" s="373" t="s">
        <v>45</v>
      </c>
      <c r="AE177" s="373" t="s">
        <v>45</v>
      </c>
      <c r="AF177" s="307"/>
      <c r="AG177" s="307"/>
      <c r="AH177" s="52" t="s">
        <v>11</v>
      </c>
      <c r="AI177" s="52" t="s">
        <v>11</v>
      </c>
      <c r="AJ177" s="52" t="s">
        <v>11</v>
      </c>
      <c r="AK177" s="390">
        <f>IF(CA177=0,"",TIME(0,CA177,0))</f>
        <v>0.21666666666666667</v>
      </c>
      <c r="AL177" s="157">
        <f t="shared" ref="AL177:AL182" si="323">COUNTIF(F177:AJ177,"P")</f>
        <v>13</v>
      </c>
      <c r="AM177" s="158">
        <f>SUM(AL177:AL178)/2</f>
        <v>13</v>
      </c>
      <c r="AN177" s="158">
        <f t="shared" ref="AN177:AN182" si="324">COUNTIF(F177:AJ177,"Mi")</f>
        <v>0</v>
      </c>
      <c r="AO177" s="158">
        <f>SUM((AN177+AN178)/2)</f>
        <v>0</v>
      </c>
      <c r="AP177" s="159">
        <f t="shared" ref="AP177:AP182" si="325">COUNTIF(F177:AJ177,"VS")</f>
        <v>0</v>
      </c>
      <c r="AQ177" s="159">
        <f>SUM((AP177+AP178)/2)</f>
        <v>0</v>
      </c>
      <c r="AR177" s="158">
        <f t="shared" ref="AR177:AR182" si="326">COUNTIF(F177:AJ177,"C1")</f>
        <v>0</v>
      </c>
      <c r="AS177" s="159">
        <f>SUM((AR177+AR178)/2)</f>
        <v>0</v>
      </c>
      <c r="AT177" s="159">
        <f t="shared" ref="AT177:AT182" si="327">COUNTIF(F177:AJ177,"R1")</f>
        <v>0</v>
      </c>
      <c r="AU177" s="160">
        <f>SUM((AT177+AT178)/2)</f>
        <v>0</v>
      </c>
      <c r="AV177" s="158">
        <f t="shared" ref="AV177:AV182" si="328">COUNTIF(F177:AJ177,"CS")</f>
        <v>0</v>
      </c>
      <c r="AW177" s="158">
        <f>SUM((AV177+AV178)/2)</f>
        <v>0</v>
      </c>
      <c r="AX177" s="159">
        <f t="shared" ref="AX177:AX182" si="329">COUNTIF(F177:AJ177,"DA")</f>
        <v>0</v>
      </c>
      <c r="AY177" s="159">
        <f>SUM((AX177+AX178)/2)</f>
        <v>0</v>
      </c>
      <c r="AZ177" s="161">
        <f>SUM(AM177+AO177+AQ177+AS177+AW177+AY177+AU177)*24</f>
        <v>312</v>
      </c>
      <c r="BA177" s="159">
        <f t="shared" ref="BA177:BA182" si="330">COUNTIF(F177:AJ177,"MT5")</f>
        <v>0</v>
      </c>
      <c r="BB177" s="159">
        <f>SUM((BA177+BA178)/2)</f>
        <v>0</v>
      </c>
      <c r="BC177" s="159">
        <f t="shared" ref="BC177:BC182" si="331"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 t="shared" ref="BF177:BF182" si="332"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 t="shared" ref="BI177:BI182" si="333">COUNTIF(F177:AJ177,"A")</f>
        <v>0</v>
      </c>
      <c r="BJ177" s="159">
        <f>SUM((BI177+BI178)/2)</f>
        <v>0</v>
      </c>
      <c r="BK177" s="159">
        <f t="shared" ref="BK177:BK182" si="334">COUNTIF(F177:AJ177,"Ma")</f>
        <v>0</v>
      </c>
      <c r="BL177" s="162">
        <f>SUM(BK177+BK178)/2</f>
        <v>0</v>
      </c>
      <c r="BM177" s="158">
        <f t="shared" ref="BM177:BM182" si="335">COUNTIF(F177:AJ177,"MJ")</f>
        <v>0</v>
      </c>
      <c r="BN177" s="158">
        <f>SUM(BM177+BM178)/2</f>
        <v>0</v>
      </c>
      <c r="BO177" s="158">
        <f t="shared" ref="BO177:BO182" si="336">COUNTIF(F177:AJ177,"Jsc")</f>
        <v>0</v>
      </c>
      <c r="BP177" s="158">
        <f>SUM(BO177+BO178)/2</f>
        <v>0</v>
      </c>
      <c r="BQ177" s="158">
        <f t="shared" ref="BQ177:BQ182" si="337">COUNTIF(F177:AJ177,"C")</f>
        <v>4</v>
      </c>
      <c r="BR177" s="158">
        <f>SUM((BQ177+BQ178)/2)</f>
        <v>4</v>
      </c>
      <c r="BS177" s="158">
        <f t="shared" ref="BS177:BS182" si="338">COUNTIF(F177:AJ177,"CC")</f>
        <v>0</v>
      </c>
      <c r="BT177" s="158">
        <f>SUM((BS177+BS178)/2)</f>
        <v>0</v>
      </c>
      <c r="BU177" s="158">
        <f t="shared" ref="BU177:BU182" si="339">COUNTIF(F177:AJ177,"DS")</f>
        <v>0</v>
      </c>
      <c r="BV177" s="158">
        <f>SUM((BU177+BU178)/2)</f>
        <v>0</v>
      </c>
      <c r="BW177" s="159">
        <f t="shared" ref="BW177:BW182" si="340">COUNTIF(F177:AJ177,"MT")</f>
        <v>0</v>
      </c>
      <c r="BX177" s="159">
        <f>SUM((BW177+BW178)/2)</f>
        <v>0</v>
      </c>
      <c r="BY177" s="159">
        <f t="shared" ref="BY177:BY182" si="341">COUNTIF(F177:AJ177,"4/5")</f>
        <v>5</v>
      </c>
      <c r="BZ177" s="160">
        <f>SUM((BY177+BY178)/2)</f>
        <v>5</v>
      </c>
      <c r="CA177" s="163">
        <f>SUM(AZ177)</f>
        <v>312</v>
      </c>
      <c r="CB177" s="35">
        <f>SUM(AM177+AO177+AQ177+AS177+AU177+AW177+BB177+BD177+BG177+AY177)</f>
        <v>13</v>
      </c>
    </row>
    <row r="178" spans="1:80" ht="18.75" customHeight="1" thickBot="1" x14ac:dyDescent="0.3">
      <c r="A178" s="137" t="s">
        <v>425</v>
      </c>
      <c r="B178" s="381" t="s">
        <v>187</v>
      </c>
      <c r="C178" s="192" t="s">
        <v>3</v>
      </c>
      <c r="D178" s="276" t="s">
        <v>97</v>
      </c>
      <c r="E178" s="166" t="s">
        <v>4</v>
      </c>
      <c r="F178" s="303"/>
      <c r="G178" s="354" t="s">
        <v>7</v>
      </c>
      <c r="H178" s="37" t="s">
        <v>11</v>
      </c>
      <c r="I178" s="38" t="s">
        <v>11</v>
      </c>
      <c r="J178" s="374" t="s">
        <v>45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4" t="s">
        <v>45</v>
      </c>
      <c r="R178" s="306"/>
      <c r="S178" s="306"/>
      <c r="T178" s="37" t="s">
        <v>11</v>
      </c>
      <c r="U178" s="37" t="s">
        <v>11</v>
      </c>
      <c r="V178" s="37" t="s">
        <v>11</v>
      </c>
      <c r="W178" s="37" t="s">
        <v>11</v>
      </c>
      <c r="X178" s="374" t="s">
        <v>45</v>
      </c>
      <c r="Y178" s="306"/>
      <c r="Z178" s="306"/>
      <c r="AA178" s="354" t="s">
        <v>7</v>
      </c>
      <c r="AB178" s="354" t="s">
        <v>7</v>
      </c>
      <c r="AC178" s="354" t="s">
        <v>7</v>
      </c>
      <c r="AD178" s="374" t="s">
        <v>45</v>
      </c>
      <c r="AE178" s="374" t="s">
        <v>45</v>
      </c>
      <c r="AF178" s="306"/>
      <c r="AG178" s="306"/>
      <c r="AH178" s="37" t="s">
        <v>11</v>
      </c>
      <c r="AI178" s="37" t="s">
        <v>11</v>
      </c>
      <c r="AJ178" s="37" t="s">
        <v>11</v>
      </c>
      <c r="AK178" s="391"/>
      <c r="AL178" s="167">
        <f t="shared" si="323"/>
        <v>13</v>
      </c>
      <c r="AM178" s="168"/>
      <c r="AN178" s="168">
        <f t="shared" si="324"/>
        <v>0</v>
      </c>
      <c r="AO178" s="169"/>
      <c r="AP178" s="170">
        <f t="shared" si="325"/>
        <v>0</v>
      </c>
      <c r="AQ178" s="171"/>
      <c r="AR178" s="168">
        <f t="shared" si="326"/>
        <v>0</v>
      </c>
      <c r="AS178" s="168"/>
      <c r="AT178" s="168">
        <f t="shared" si="327"/>
        <v>0</v>
      </c>
      <c r="AU178" s="168"/>
      <c r="AV178" s="168">
        <f t="shared" si="328"/>
        <v>0</v>
      </c>
      <c r="AW178" s="169"/>
      <c r="AX178" s="170">
        <f t="shared" si="329"/>
        <v>0</v>
      </c>
      <c r="AY178" s="171"/>
      <c r="AZ178" s="172"/>
      <c r="BA178" s="170">
        <f t="shared" si="330"/>
        <v>0</v>
      </c>
      <c r="BB178" s="171"/>
      <c r="BC178" s="170">
        <f t="shared" si="331"/>
        <v>0</v>
      </c>
      <c r="BD178" s="171"/>
      <c r="BE178" s="171"/>
      <c r="BF178" s="170">
        <f t="shared" si="332"/>
        <v>0</v>
      </c>
      <c r="BG178" s="171"/>
      <c r="BH178" s="171"/>
      <c r="BI178" s="170">
        <f t="shared" si="333"/>
        <v>0</v>
      </c>
      <c r="BJ178" s="171"/>
      <c r="BK178" s="170">
        <f t="shared" si="334"/>
        <v>0</v>
      </c>
      <c r="BL178" s="173"/>
      <c r="BM178" s="168">
        <f t="shared" si="335"/>
        <v>0</v>
      </c>
      <c r="BN178" s="174"/>
      <c r="BO178" s="168">
        <f t="shared" si="336"/>
        <v>0</v>
      </c>
      <c r="BP178" s="169"/>
      <c r="BQ178" s="168">
        <f t="shared" si="337"/>
        <v>4</v>
      </c>
      <c r="BR178" s="168"/>
      <c r="BS178" s="168">
        <f t="shared" si="338"/>
        <v>0</v>
      </c>
      <c r="BT178" s="169"/>
      <c r="BU178" s="168">
        <f t="shared" si="339"/>
        <v>0</v>
      </c>
      <c r="BV178" s="169"/>
      <c r="BW178" s="170">
        <f t="shared" si="340"/>
        <v>0</v>
      </c>
      <c r="BX178" s="171"/>
      <c r="BY178" s="170">
        <f t="shared" si="341"/>
        <v>5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6">
        <v>1105</v>
      </c>
      <c r="D179" s="178" t="s">
        <v>241</v>
      </c>
      <c r="E179" s="156" t="s">
        <v>70</v>
      </c>
      <c r="F179" s="302"/>
      <c r="G179" s="353" t="s">
        <v>7</v>
      </c>
      <c r="H179" s="353" t="s">
        <v>7</v>
      </c>
      <c r="I179" s="353" t="s">
        <v>7</v>
      </c>
      <c r="J179" s="353" t="s">
        <v>7</v>
      </c>
      <c r="K179" s="332"/>
      <c r="L179" s="332"/>
      <c r="M179" s="55" t="s">
        <v>11</v>
      </c>
      <c r="N179" s="31" t="s">
        <v>11</v>
      </c>
      <c r="O179" s="31" t="s">
        <v>11</v>
      </c>
      <c r="P179" s="55" t="s">
        <v>11</v>
      </c>
      <c r="Q179" s="55" t="s">
        <v>11</v>
      </c>
      <c r="R179" s="332"/>
      <c r="S179" s="332"/>
      <c r="T179" s="55" t="s">
        <v>11</v>
      </c>
      <c r="U179" s="31" t="s">
        <v>11</v>
      </c>
      <c r="V179" s="31" t="s">
        <v>11</v>
      </c>
      <c r="W179" s="357" t="s">
        <v>7</v>
      </c>
      <c r="X179" s="55" t="s">
        <v>11</v>
      </c>
      <c r="Y179" s="332"/>
      <c r="Z179" s="332"/>
      <c r="AA179" s="401" t="s">
        <v>11</v>
      </c>
      <c r="AB179" s="31" t="s">
        <v>11</v>
      </c>
      <c r="AC179" s="31" t="s">
        <v>11</v>
      </c>
      <c r="AD179" s="31" t="s">
        <v>11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1" t="s">
        <v>11</v>
      </c>
      <c r="AJ179" s="31" t="s">
        <v>11</v>
      </c>
      <c r="AK179" s="390">
        <f>IF(CA179=0,"",TIME(0,CA179,0))</f>
        <v>0.25</v>
      </c>
      <c r="AL179" s="157">
        <f t="shared" si="323"/>
        <v>15</v>
      </c>
      <c r="AM179" s="158">
        <f>SUM(AL179:AL180)/2</f>
        <v>13.5</v>
      </c>
      <c r="AN179" s="158">
        <f t="shared" si="324"/>
        <v>0</v>
      </c>
      <c r="AO179" s="158">
        <f>SUM((AN179+AN180)/2)</f>
        <v>0.5</v>
      </c>
      <c r="AP179" s="159">
        <f t="shared" si="325"/>
        <v>0</v>
      </c>
      <c r="AQ179" s="159">
        <f>SUM((AP179+AP180)/2)</f>
        <v>0</v>
      </c>
      <c r="AR179" s="158">
        <f t="shared" si="326"/>
        <v>0</v>
      </c>
      <c r="AS179" s="159">
        <f>SUM((AR179+AR180)/2)</f>
        <v>1</v>
      </c>
      <c r="AT179" s="159">
        <f t="shared" si="327"/>
        <v>0</v>
      </c>
      <c r="AU179" s="160">
        <f>SUM((AT179+AT180)/2)</f>
        <v>0</v>
      </c>
      <c r="AV179" s="158">
        <f t="shared" si="328"/>
        <v>0</v>
      </c>
      <c r="AW179" s="158">
        <f>SUM((AV179+AV180)/2)</f>
        <v>0</v>
      </c>
      <c r="AX179" s="159">
        <f t="shared" si="329"/>
        <v>0</v>
      </c>
      <c r="AY179" s="159">
        <f>SUM((AX179+AX180)/2)</f>
        <v>0</v>
      </c>
      <c r="AZ179" s="161">
        <f>SUM(AM179+AO179+AQ179+AS179+AW179+AY179+AU179)*24</f>
        <v>360</v>
      </c>
      <c r="BA179" s="159">
        <f t="shared" si="330"/>
        <v>0</v>
      </c>
      <c r="BB179" s="159">
        <f>SUM((BA179+BA180)/2)</f>
        <v>0</v>
      </c>
      <c r="BC179" s="159">
        <f t="shared" si="331"/>
        <v>0</v>
      </c>
      <c r="BD179" s="159">
        <f>SUM((BC179+BC180)/2)</f>
        <v>0</v>
      </c>
      <c r="BE179" s="159">
        <f>SUM((BD179+BD180)/2)</f>
        <v>0</v>
      </c>
      <c r="BF179" s="159">
        <f t="shared" si="332"/>
        <v>0</v>
      </c>
      <c r="BG179" s="159">
        <f>SUM((BF179+BF180)/2)</f>
        <v>0</v>
      </c>
      <c r="BH179" s="159">
        <f>SUM((BG179+BG180)/2)</f>
        <v>0</v>
      </c>
      <c r="BI179" s="159">
        <f t="shared" si="333"/>
        <v>0</v>
      </c>
      <c r="BJ179" s="159">
        <f>SUM((BI179+BI180)/2)</f>
        <v>0</v>
      </c>
      <c r="BK179" s="159">
        <f t="shared" si="334"/>
        <v>0</v>
      </c>
      <c r="BL179" s="162">
        <f>SUM(BK179+BK180)/2</f>
        <v>0</v>
      </c>
      <c r="BM179" s="158">
        <f t="shared" si="335"/>
        <v>0</v>
      </c>
      <c r="BN179" s="158">
        <f>SUM(BM179+BM180)/2</f>
        <v>0</v>
      </c>
      <c r="BO179" s="158">
        <f t="shared" si="336"/>
        <v>0</v>
      </c>
      <c r="BP179" s="158">
        <f>SUM(BO179+BO180)/2</f>
        <v>0</v>
      </c>
      <c r="BQ179" s="158">
        <f t="shared" si="337"/>
        <v>9</v>
      </c>
      <c r="BR179" s="158">
        <f>SUM((BQ179+BQ180)/2)</f>
        <v>9</v>
      </c>
      <c r="BS179" s="158">
        <f t="shared" si="338"/>
        <v>0</v>
      </c>
      <c r="BT179" s="158">
        <f>SUM((BS179+BS180)/2)</f>
        <v>0</v>
      </c>
      <c r="BU179" s="158">
        <f t="shared" si="339"/>
        <v>0</v>
      </c>
      <c r="BV179" s="158">
        <f>SUM((BU179+BU180)/2)</f>
        <v>0</v>
      </c>
      <c r="BW179" s="159">
        <f t="shared" si="340"/>
        <v>0</v>
      </c>
      <c r="BX179" s="159">
        <f>SUM((BW179+BW180)/2)</f>
        <v>0</v>
      </c>
      <c r="BY179" s="159">
        <f t="shared" si="341"/>
        <v>0</v>
      </c>
      <c r="BZ179" s="160">
        <f>SUM((BY179+BY180)/2)</f>
        <v>0</v>
      </c>
      <c r="CA179" s="163">
        <f>SUM(AZ179)</f>
        <v>360</v>
      </c>
      <c r="CB179" s="35">
        <f>SUM(AM179+AO179+AQ179+AS179+AU179+AW179+BB179+BD179+BG179+AY179)</f>
        <v>15</v>
      </c>
    </row>
    <row r="180" spans="1:80" ht="18.75" customHeight="1" thickBot="1" x14ac:dyDescent="0.3">
      <c r="A180" s="137" t="s">
        <v>425</v>
      </c>
      <c r="B180" s="179" t="s">
        <v>187</v>
      </c>
      <c r="C180" s="164" t="s">
        <v>3</v>
      </c>
      <c r="D180" s="194"/>
      <c r="E180" s="166" t="s">
        <v>4</v>
      </c>
      <c r="F180" s="303"/>
      <c r="G180" s="354" t="s">
        <v>7</v>
      </c>
      <c r="H180" s="354" t="s">
        <v>7</v>
      </c>
      <c r="I180" s="354" t="s">
        <v>7</v>
      </c>
      <c r="J180" s="354" t="s">
        <v>7</v>
      </c>
      <c r="K180" s="306"/>
      <c r="L180" s="306"/>
      <c r="M180" s="37" t="s">
        <v>11</v>
      </c>
      <c r="N180" s="37" t="s">
        <v>11</v>
      </c>
      <c r="O180" s="356" t="s">
        <v>13</v>
      </c>
      <c r="P180" s="37" t="s">
        <v>11</v>
      </c>
      <c r="Q180" s="37" t="s">
        <v>11</v>
      </c>
      <c r="R180" s="306"/>
      <c r="S180" s="306"/>
      <c r="T180" s="37" t="s">
        <v>11</v>
      </c>
      <c r="U180" s="37" t="s">
        <v>11</v>
      </c>
      <c r="V180" s="37" t="s">
        <v>11</v>
      </c>
      <c r="W180" s="354" t="s">
        <v>7</v>
      </c>
      <c r="X180" s="37" t="s">
        <v>11</v>
      </c>
      <c r="Y180" s="306"/>
      <c r="Z180" s="306"/>
      <c r="AA180" s="37" t="s">
        <v>11</v>
      </c>
      <c r="AB180" s="37" t="s">
        <v>11</v>
      </c>
      <c r="AC180" s="440" t="s">
        <v>39</v>
      </c>
      <c r="AD180" s="37" t="s">
        <v>11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7" t="s">
        <v>11</v>
      </c>
      <c r="AJ180" s="443" t="s">
        <v>39</v>
      </c>
      <c r="AK180" s="391"/>
      <c r="AL180" s="167">
        <f t="shared" si="323"/>
        <v>12</v>
      </c>
      <c r="AM180" s="168"/>
      <c r="AN180" s="168">
        <f t="shared" si="324"/>
        <v>1</v>
      </c>
      <c r="AO180" s="169"/>
      <c r="AP180" s="170">
        <f t="shared" si="325"/>
        <v>0</v>
      </c>
      <c r="AQ180" s="171"/>
      <c r="AR180" s="168">
        <f t="shared" si="326"/>
        <v>2</v>
      </c>
      <c r="AS180" s="168"/>
      <c r="AT180" s="168">
        <f t="shared" si="327"/>
        <v>0</v>
      </c>
      <c r="AU180" s="168"/>
      <c r="AV180" s="168">
        <f t="shared" si="328"/>
        <v>0</v>
      </c>
      <c r="AW180" s="169"/>
      <c r="AX180" s="170">
        <f t="shared" si="329"/>
        <v>0</v>
      </c>
      <c r="AY180" s="171"/>
      <c r="AZ180" s="172"/>
      <c r="BA180" s="170">
        <f t="shared" si="330"/>
        <v>0</v>
      </c>
      <c r="BB180" s="171"/>
      <c r="BC180" s="170">
        <f t="shared" si="331"/>
        <v>0</v>
      </c>
      <c r="BD180" s="171"/>
      <c r="BE180" s="171"/>
      <c r="BF180" s="170">
        <f t="shared" si="332"/>
        <v>0</v>
      </c>
      <c r="BG180" s="171"/>
      <c r="BH180" s="171"/>
      <c r="BI180" s="170">
        <f t="shared" si="333"/>
        <v>0</v>
      </c>
      <c r="BJ180" s="171"/>
      <c r="BK180" s="170">
        <f t="shared" si="334"/>
        <v>0</v>
      </c>
      <c r="BL180" s="173"/>
      <c r="BM180" s="168">
        <f t="shared" si="335"/>
        <v>0</v>
      </c>
      <c r="BN180" s="174"/>
      <c r="BO180" s="168">
        <f t="shared" si="336"/>
        <v>0</v>
      </c>
      <c r="BP180" s="169"/>
      <c r="BQ180" s="168">
        <f t="shared" si="337"/>
        <v>9</v>
      </c>
      <c r="BR180" s="168"/>
      <c r="BS180" s="168">
        <f t="shared" si="338"/>
        <v>0</v>
      </c>
      <c r="BT180" s="169"/>
      <c r="BU180" s="168">
        <f t="shared" si="339"/>
        <v>0</v>
      </c>
      <c r="BV180" s="169"/>
      <c r="BW180" s="170">
        <f t="shared" si="340"/>
        <v>0</v>
      </c>
      <c r="BX180" s="171"/>
      <c r="BY180" s="170">
        <f t="shared" si="341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187</v>
      </c>
      <c r="C181" s="806" t="s">
        <v>378</v>
      </c>
      <c r="D181" s="178" t="str">
        <f>VLOOKUP(C181,ListeAppel,2,FALSE)</f>
        <v>Nom 059</v>
      </c>
      <c r="E181" s="156" t="s">
        <v>70</v>
      </c>
      <c r="F181" s="364" t="s">
        <v>14</v>
      </c>
      <c r="G181" s="365" t="s">
        <v>14</v>
      </c>
      <c r="H181" s="365" t="s">
        <v>14</v>
      </c>
      <c r="I181" s="365" t="s">
        <v>14</v>
      </c>
      <c r="J181" s="365" t="s">
        <v>14</v>
      </c>
      <c r="K181" s="365" t="s">
        <v>14</v>
      </c>
      <c r="L181" s="365" t="s">
        <v>14</v>
      </c>
      <c r="M181" s="365" t="s">
        <v>14</v>
      </c>
      <c r="N181" s="365" t="s">
        <v>14</v>
      </c>
      <c r="O181" s="365" t="s">
        <v>14</v>
      </c>
      <c r="P181" s="365" t="s">
        <v>14</v>
      </c>
      <c r="Q181" s="365" t="s">
        <v>14</v>
      </c>
      <c r="R181" s="365" t="s">
        <v>14</v>
      </c>
      <c r="S181" s="365" t="s">
        <v>14</v>
      </c>
      <c r="T181" s="365" t="s">
        <v>14</v>
      </c>
      <c r="U181" s="365" t="s">
        <v>14</v>
      </c>
      <c r="V181" s="365" t="s">
        <v>14</v>
      </c>
      <c r="W181" s="365" t="s">
        <v>14</v>
      </c>
      <c r="X181" s="365" t="s">
        <v>14</v>
      </c>
      <c r="Y181" s="365" t="s">
        <v>14</v>
      </c>
      <c r="Z181" s="365" t="s">
        <v>14</v>
      </c>
      <c r="AA181" s="365" t="s">
        <v>14</v>
      </c>
      <c r="AB181" s="365" t="s">
        <v>14</v>
      </c>
      <c r="AC181" s="365" t="s">
        <v>14</v>
      </c>
      <c r="AD181" s="365" t="s">
        <v>14</v>
      </c>
      <c r="AE181" s="365" t="s">
        <v>14</v>
      </c>
      <c r="AF181" s="365" t="s">
        <v>14</v>
      </c>
      <c r="AG181" s="365" t="s">
        <v>14</v>
      </c>
      <c r="AH181" s="365" t="s">
        <v>14</v>
      </c>
      <c r="AI181" s="365" t="s">
        <v>14</v>
      </c>
      <c r="AJ181" s="365" t="s">
        <v>14</v>
      </c>
      <c r="AK181" s="390" t="str">
        <f>IF(CA181=0,"",TIME(0,CA181,0))</f>
        <v/>
      </c>
      <c r="AL181" s="157">
        <f t="shared" si="323"/>
        <v>0</v>
      </c>
      <c r="AM181" s="158">
        <f>SUM(AL181:AL182)/2</f>
        <v>0</v>
      </c>
      <c r="AN181" s="158">
        <f t="shared" si="324"/>
        <v>0</v>
      </c>
      <c r="AO181" s="158">
        <f>SUM((AN181+AN182)/2)</f>
        <v>0</v>
      </c>
      <c r="AP181" s="159">
        <f t="shared" si="325"/>
        <v>0</v>
      </c>
      <c r="AQ181" s="159">
        <f>SUM((AP181+AP182)/2)</f>
        <v>0</v>
      </c>
      <c r="AR181" s="158">
        <f t="shared" si="326"/>
        <v>0</v>
      </c>
      <c r="AS181" s="159">
        <f>SUM((AR181+AR182)/2)</f>
        <v>0</v>
      </c>
      <c r="AT181" s="159">
        <f t="shared" si="327"/>
        <v>0</v>
      </c>
      <c r="AU181" s="160">
        <f>SUM((AT181+AT182)/2)</f>
        <v>0</v>
      </c>
      <c r="AV181" s="158">
        <f t="shared" si="328"/>
        <v>0</v>
      </c>
      <c r="AW181" s="158">
        <f>SUM((AV181+AV182)/2)</f>
        <v>0</v>
      </c>
      <c r="AX181" s="159">
        <f t="shared" si="329"/>
        <v>0</v>
      </c>
      <c r="AY181" s="159">
        <f>SUM((AX181+AX182)/2)</f>
        <v>0</v>
      </c>
      <c r="AZ181" s="161">
        <f>SUM(AM181+AO181+AQ181+AS181+AW181+AY181+AU181)*24</f>
        <v>0</v>
      </c>
      <c r="BA181" s="159">
        <f t="shared" si="330"/>
        <v>0</v>
      </c>
      <c r="BB181" s="159">
        <f>SUM((BA181+BA182)/2)</f>
        <v>0</v>
      </c>
      <c r="BC181" s="159">
        <f t="shared" si="331"/>
        <v>0</v>
      </c>
      <c r="BD181" s="159">
        <f>SUM((BC181+BC182)/2)</f>
        <v>0</v>
      </c>
      <c r="BE181" s="159">
        <f>SUM((BD181+BD182)/2)</f>
        <v>0</v>
      </c>
      <c r="BF181" s="159">
        <f t="shared" si="332"/>
        <v>0</v>
      </c>
      <c r="BG181" s="159">
        <f>SUM((BF181+BF182)/2)</f>
        <v>0</v>
      </c>
      <c r="BH181" s="159">
        <f>SUM((BG181+BG182)/2)</f>
        <v>0</v>
      </c>
      <c r="BI181" s="159">
        <f t="shared" si="333"/>
        <v>0</v>
      </c>
      <c r="BJ181" s="159">
        <f>SUM((BI181+BI182)/2)</f>
        <v>0</v>
      </c>
      <c r="BK181" s="159">
        <f t="shared" si="334"/>
        <v>31</v>
      </c>
      <c r="BL181" s="162">
        <f>SUM(BK181+BK182)/2</f>
        <v>31</v>
      </c>
      <c r="BM181" s="158">
        <f t="shared" si="335"/>
        <v>0</v>
      </c>
      <c r="BN181" s="158">
        <f>SUM(BM181+BM182)/2</f>
        <v>0</v>
      </c>
      <c r="BO181" s="158">
        <f t="shared" si="336"/>
        <v>0</v>
      </c>
      <c r="BP181" s="158">
        <f>SUM(BO181+BO182)/2</f>
        <v>0</v>
      </c>
      <c r="BQ181" s="158">
        <f t="shared" si="337"/>
        <v>0</v>
      </c>
      <c r="BR181" s="158">
        <f>SUM((BQ181+BQ182)/2)</f>
        <v>0</v>
      </c>
      <c r="BS181" s="158">
        <f t="shared" si="338"/>
        <v>0</v>
      </c>
      <c r="BT181" s="158">
        <f>SUM((BS181+BS182)/2)</f>
        <v>0</v>
      </c>
      <c r="BU181" s="158">
        <f t="shared" si="339"/>
        <v>0</v>
      </c>
      <c r="BV181" s="158">
        <f>SUM((BU181+BU182)/2)</f>
        <v>0</v>
      </c>
      <c r="BW181" s="159">
        <f t="shared" si="340"/>
        <v>0</v>
      </c>
      <c r="BX181" s="159">
        <f>SUM((BW181+BW182)/2)</f>
        <v>0</v>
      </c>
      <c r="BY181" s="159">
        <f t="shared" si="341"/>
        <v>0</v>
      </c>
      <c r="BZ181" s="160">
        <f>SUM((BY181+BY182)/2)</f>
        <v>0</v>
      </c>
      <c r="CA181" s="163">
        <f>SUM(AZ181)</f>
        <v>0</v>
      </c>
      <c r="CB181" s="35">
        <f>SUM(AM181+AO181+AQ181+AS181+AU181+AW181+BB181+BD181+BG181+AY181)</f>
        <v>0</v>
      </c>
    </row>
    <row r="182" spans="1:80" ht="18.75" customHeight="1" thickBot="1" x14ac:dyDescent="0.3">
      <c r="A182" s="137" t="s">
        <v>425</v>
      </c>
      <c r="B182" s="179" t="s">
        <v>187</v>
      </c>
      <c r="C182" s="196" t="s">
        <v>6</v>
      </c>
      <c r="D182" s="19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67" t="s">
        <v>14</v>
      </c>
      <c r="L182" s="367" t="s">
        <v>14</v>
      </c>
      <c r="M182" s="367" t="s">
        <v>14</v>
      </c>
      <c r="N182" s="367" t="s">
        <v>14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67" t="s">
        <v>14</v>
      </c>
      <c r="T182" s="367" t="s">
        <v>14</v>
      </c>
      <c r="U182" s="367" t="s">
        <v>14</v>
      </c>
      <c r="V182" s="367" t="s">
        <v>14</v>
      </c>
      <c r="W182" s="367" t="s">
        <v>14</v>
      </c>
      <c r="X182" s="367" t="s">
        <v>14</v>
      </c>
      <c r="Y182" s="367" t="s">
        <v>14</v>
      </c>
      <c r="Z182" s="367" t="s">
        <v>14</v>
      </c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67" t="s">
        <v>14</v>
      </c>
      <c r="AG182" s="367" t="s">
        <v>14</v>
      </c>
      <c r="AH182" s="367" t="s">
        <v>14</v>
      </c>
      <c r="AI182" s="367" t="s">
        <v>14</v>
      </c>
      <c r="AJ182" s="367" t="s">
        <v>14</v>
      </c>
      <c r="AK182" s="391"/>
      <c r="AL182" s="167">
        <f t="shared" si="323"/>
        <v>0</v>
      </c>
      <c r="AM182" s="168"/>
      <c r="AN182" s="168">
        <f t="shared" si="324"/>
        <v>0</v>
      </c>
      <c r="AO182" s="169"/>
      <c r="AP182" s="170">
        <f t="shared" si="325"/>
        <v>0</v>
      </c>
      <c r="AQ182" s="171"/>
      <c r="AR182" s="168">
        <f t="shared" si="326"/>
        <v>0</v>
      </c>
      <c r="AS182" s="168"/>
      <c r="AT182" s="168">
        <f t="shared" si="327"/>
        <v>0</v>
      </c>
      <c r="AU182" s="168"/>
      <c r="AV182" s="168">
        <f t="shared" si="328"/>
        <v>0</v>
      </c>
      <c r="AW182" s="169"/>
      <c r="AX182" s="170">
        <f t="shared" si="329"/>
        <v>0</v>
      </c>
      <c r="AY182" s="171"/>
      <c r="AZ182" s="172"/>
      <c r="BA182" s="170">
        <f t="shared" si="330"/>
        <v>0</v>
      </c>
      <c r="BB182" s="171"/>
      <c r="BC182" s="170">
        <f t="shared" si="331"/>
        <v>0</v>
      </c>
      <c r="BD182" s="171"/>
      <c r="BE182" s="171"/>
      <c r="BF182" s="170">
        <f t="shared" si="332"/>
        <v>0</v>
      </c>
      <c r="BG182" s="171"/>
      <c r="BH182" s="171"/>
      <c r="BI182" s="170">
        <f t="shared" si="333"/>
        <v>0</v>
      </c>
      <c r="BJ182" s="171"/>
      <c r="BK182" s="170">
        <f t="shared" si="334"/>
        <v>31</v>
      </c>
      <c r="BL182" s="173"/>
      <c r="BM182" s="168">
        <f t="shared" si="335"/>
        <v>0</v>
      </c>
      <c r="BN182" s="174"/>
      <c r="BO182" s="168">
        <f t="shared" si="336"/>
        <v>0</v>
      </c>
      <c r="BP182" s="169"/>
      <c r="BQ182" s="168">
        <f t="shared" si="337"/>
        <v>0</v>
      </c>
      <c r="BR182" s="168"/>
      <c r="BS182" s="168">
        <f t="shared" si="338"/>
        <v>0</v>
      </c>
      <c r="BT182" s="169"/>
      <c r="BU182" s="168">
        <f t="shared" si="339"/>
        <v>0</v>
      </c>
      <c r="BV182" s="169"/>
      <c r="BW182" s="170">
        <f t="shared" si="340"/>
        <v>0</v>
      </c>
      <c r="BX182" s="171"/>
      <c r="BY182" s="170">
        <f t="shared" si="341"/>
        <v>0</v>
      </c>
      <c r="BZ182" s="175"/>
      <c r="CA182" s="176"/>
      <c r="CB182" s="85"/>
    </row>
    <row r="183" spans="1:80" ht="18.75" customHeight="1" x14ac:dyDescent="0.25">
      <c r="A183" s="137" t="s">
        <v>425</v>
      </c>
      <c r="B183" s="179" t="s">
        <v>187</v>
      </c>
      <c r="C183" s="806">
        <v>8995</v>
      </c>
      <c r="D183" s="178" t="s">
        <v>269</v>
      </c>
      <c r="E183" s="156" t="s">
        <v>70</v>
      </c>
      <c r="F183" s="304"/>
      <c r="G183" s="358" t="s">
        <v>7</v>
      </c>
      <c r="H183" s="358" t="s">
        <v>7</v>
      </c>
      <c r="I183" s="52" t="s">
        <v>11</v>
      </c>
      <c r="J183" s="52" t="s">
        <v>11</v>
      </c>
      <c r="K183" s="307"/>
      <c r="L183" s="307"/>
      <c r="M183" s="52" t="s">
        <v>11</v>
      </c>
      <c r="N183" s="52" t="s">
        <v>11</v>
      </c>
      <c r="O183" s="52" t="s">
        <v>11</v>
      </c>
      <c r="P183" s="52" t="s">
        <v>11</v>
      </c>
      <c r="Q183" s="52" t="s">
        <v>11</v>
      </c>
      <c r="R183" s="307"/>
      <c r="S183" s="307"/>
      <c r="T183" s="52" t="s">
        <v>11</v>
      </c>
      <c r="U183" s="52" t="s">
        <v>11</v>
      </c>
      <c r="V183" s="358" t="s">
        <v>7</v>
      </c>
      <c r="W183" s="378" t="s">
        <v>13</v>
      </c>
      <c r="X183" s="52" t="s">
        <v>11</v>
      </c>
      <c r="Y183" s="307"/>
      <c r="Z183" s="307"/>
      <c r="AA183" s="52" t="s">
        <v>11</v>
      </c>
      <c r="AB183" s="52" t="s">
        <v>11</v>
      </c>
      <c r="AC183" s="52" t="s">
        <v>11</v>
      </c>
      <c r="AD183" s="52" t="s">
        <v>11</v>
      </c>
      <c r="AE183" s="52" t="s">
        <v>11</v>
      </c>
      <c r="AF183" s="307"/>
      <c r="AG183" s="307"/>
      <c r="AH183" s="52" t="s">
        <v>11</v>
      </c>
      <c r="AI183" s="52" t="s">
        <v>11</v>
      </c>
      <c r="AJ183" s="52" t="s">
        <v>11</v>
      </c>
      <c r="AK183" s="390">
        <f>IF(CA183=0,"",TIME(0,CA183,0))</f>
        <v>0.31666666666666665</v>
      </c>
      <c r="AL183" s="157">
        <f t="shared" ref="AL183:AL194" si="342">COUNTIF(F183:AJ183,"P")</f>
        <v>18</v>
      </c>
      <c r="AM183" s="158">
        <f>SUM(AL183:AL184)/2</f>
        <v>17.5</v>
      </c>
      <c r="AN183" s="158">
        <f t="shared" ref="AN183:AN194" si="343">COUNTIF(F183:AJ183,"Mi")</f>
        <v>1</v>
      </c>
      <c r="AO183" s="158">
        <f>SUM((AN183+AN184)/2)</f>
        <v>0.5</v>
      </c>
      <c r="AP183" s="159">
        <f t="shared" ref="AP183:AP194" si="344">COUNTIF(F183:AJ183,"VS")</f>
        <v>0</v>
      </c>
      <c r="AQ183" s="159">
        <f>SUM((AP183+AP184)/2)</f>
        <v>0.5</v>
      </c>
      <c r="AR183" s="158">
        <f t="shared" ref="AR183:AR194" si="345">COUNTIF(F183:AJ183,"C1")</f>
        <v>0</v>
      </c>
      <c r="AS183" s="159">
        <f>SUM((AR183+AR184)/2)</f>
        <v>0</v>
      </c>
      <c r="AT183" s="159">
        <f t="shared" ref="AT183:AT194" si="346">COUNTIF(F183:AJ183,"R1")</f>
        <v>0</v>
      </c>
      <c r="AU183" s="160">
        <f>SUM((AT183+AT184)/2)</f>
        <v>0.5</v>
      </c>
      <c r="AV183" s="158">
        <f t="shared" ref="AV183:AV194" si="347">COUNTIF(F183:AJ183,"CS")</f>
        <v>0</v>
      </c>
      <c r="AW183" s="158">
        <f>SUM((AV183+AV184)/2)</f>
        <v>0</v>
      </c>
      <c r="AX183" s="159">
        <f t="shared" ref="AX183:AX194" si="348">COUNTIF(F183:AJ183,"DA")</f>
        <v>0</v>
      </c>
      <c r="AY183" s="159">
        <f>SUM((AX183+AX184)/2)</f>
        <v>0</v>
      </c>
      <c r="AZ183" s="161">
        <f>SUM(AM183+AO183+AQ183+AS183+AW183+AY183+AU183)*24</f>
        <v>456</v>
      </c>
      <c r="BA183" s="159">
        <f t="shared" ref="BA183:BA194" si="349">COUNTIF(F183:AJ183,"MT5")</f>
        <v>0</v>
      </c>
      <c r="BB183" s="159">
        <f>SUM((BA183+BA184)/2)</f>
        <v>0</v>
      </c>
      <c r="BC183" s="159">
        <f t="shared" ref="BC183:BC194" si="350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94" si="351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94" si="352">COUNTIF(F183:AJ183,"A")</f>
        <v>0</v>
      </c>
      <c r="BJ183" s="159">
        <f>SUM((BI183+BI184)/2)</f>
        <v>0</v>
      </c>
      <c r="BK183" s="159">
        <f t="shared" ref="BK183:BK194" si="353">COUNTIF(F183:AJ183,"Ma")</f>
        <v>0</v>
      </c>
      <c r="BL183" s="162">
        <f>SUM(BK183+BK184)/2</f>
        <v>0</v>
      </c>
      <c r="BM183" s="158">
        <f t="shared" ref="BM183:BM194" si="354">COUNTIF(F183:AJ183,"MJ")</f>
        <v>0</v>
      </c>
      <c r="BN183" s="158">
        <f>SUM(BM183+BM184)/2</f>
        <v>0</v>
      </c>
      <c r="BO183" s="158">
        <f t="shared" ref="BO183:BO194" si="355">COUNTIF(F183:AJ183,"Jsc")</f>
        <v>0</v>
      </c>
      <c r="BP183" s="158">
        <f>SUM(BO183+BO184)/2</f>
        <v>0</v>
      </c>
      <c r="BQ183" s="158">
        <f t="shared" ref="BQ183:BQ194" si="356">COUNTIF(F183:AJ183,"C")</f>
        <v>3</v>
      </c>
      <c r="BR183" s="158">
        <f>SUM((BQ183+BQ184)/2)</f>
        <v>3</v>
      </c>
      <c r="BS183" s="158">
        <f t="shared" ref="BS183:BS194" si="357">COUNTIF(F183:AJ183,"CC")</f>
        <v>0</v>
      </c>
      <c r="BT183" s="158">
        <f>SUM((BS183+BS184)/2)</f>
        <v>0</v>
      </c>
      <c r="BU183" s="158">
        <f t="shared" ref="BU183:BU194" si="358">COUNTIF(F183:AJ183,"DS")</f>
        <v>0</v>
      </c>
      <c r="BV183" s="158">
        <f>SUM((BU183+BU184)/2)</f>
        <v>0</v>
      </c>
      <c r="BW183" s="159">
        <f t="shared" ref="BW183:BW194" si="359">COUNTIF(F183:AJ183,"MT")</f>
        <v>0</v>
      </c>
      <c r="BX183" s="159">
        <f>SUM((BW183+BW184)/2)</f>
        <v>0</v>
      </c>
      <c r="BY183" s="159">
        <f t="shared" ref="BY183:BY194" si="360">COUNTIF(F183:AJ183,"4/5")</f>
        <v>0</v>
      </c>
      <c r="BZ183" s="160">
        <f>SUM((BY183+BY184)/2)</f>
        <v>0</v>
      </c>
      <c r="CA183" s="163">
        <f>SUM(AZ183)</f>
        <v>456</v>
      </c>
      <c r="CB183" s="35">
        <f>SUM(AM183+AO183+AQ183+AS183+AU183+AW183+BB183+BD183+BG183+AY183)</f>
        <v>19</v>
      </c>
    </row>
    <row r="184" spans="1:80" ht="18.75" customHeight="1" thickBot="1" x14ac:dyDescent="0.3">
      <c r="A184" s="137" t="s">
        <v>425</v>
      </c>
      <c r="B184" s="179" t="s">
        <v>187</v>
      </c>
      <c r="C184" s="164" t="s">
        <v>10</v>
      </c>
      <c r="D184" s="165"/>
      <c r="E184" s="166" t="s">
        <v>4</v>
      </c>
      <c r="F184" s="304"/>
      <c r="G184" s="358" t="s">
        <v>7</v>
      </c>
      <c r="H184" s="358" t="s">
        <v>7</v>
      </c>
      <c r="I184" s="52" t="s">
        <v>11</v>
      </c>
      <c r="J184" s="52" t="s">
        <v>11</v>
      </c>
      <c r="K184" s="307"/>
      <c r="L184" s="307"/>
      <c r="M184" s="52" t="s">
        <v>11</v>
      </c>
      <c r="N184" s="52" t="s">
        <v>11</v>
      </c>
      <c r="O184" s="52" t="s">
        <v>11</v>
      </c>
      <c r="P184" s="52" t="s">
        <v>11</v>
      </c>
      <c r="Q184" s="52" t="s">
        <v>33</v>
      </c>
      <c r="R184" s="307"/>
      <c r="S184" s="307"/>
      <c r="T184" s="52" t="s">
        <v>11</v>
      </c>
      <c r="U184" s="52" t="s">
        <v>11</v>
      </c>
      <c r="V184" s="358" t="s">
        <v>7</v>
      </c>
      <c r="W184" s="37" t="s">
        <v>57</v>
      </c>
      <c r="X184" s="52" t="s">
        <v>11</v>
      </c>
      <c r="Y184" s="307"/>
      <c r="Z184" s="307"/>
      <c r="AA184" s="52" t="s">
        <v>11</v>
      </c>
      <c r="AB184" s="52" t="s">
        <v>11</v>
      </c>
      <c r="AC184" s="52" t="s">
        <v>11</v>
      </c>
      <c r="AD184" s="52" t="s">
        <v>11</v>
      </c>
      <c r="AE184" s="52" t="s">
        <v>11</v>
      </c>
      <c r="AF184" s="307"/>
      <c r="AG184" s="307"/>
      <c r="AH184" s="52" t="s">
        <v>11</v>
      </c>
      <c r="AI184" s="52" t="s">
        <v>11</v>
      </c>
      <c r="AJ184" s="52" t="s">
        <v>11</v>
      </c>
      <c r="AK184" s="391"/>
      <c r="AL184" s="167">
        <f t="shared" si="342"/>
        <v>17</v>
      </c>
      <c r="AM184" s="168"/>
      <c r="AN184" s="168">
        <f t="shared" si="343"/>
        <v>0</v>
      </c>
      <c r="AO184" s="169"/>
      <c r="AP184" s="170">
        <f t="shared" si="344"/>
        <v>1</v>
      </c>
      <c r="AQ184" s="171"/>
      <c r="AR184" s="168">
        <f t="shared" si="345"/>
        <v>0</v>
      </c>
      <c r="AS184" s="168"/>
      <c r="AT184" s="168">
        <f t="shared" si="346"/>
        <v>1</v>
      </c>
      <c r="AU184" s="168"/>
      <c r="AV184" s="168">
        <f t="shared" si="347"/>
        <v>0</v>
      </c>
      <c r="AW184" s="169"/>
      <c r="AX184" s="170">
        <f t="shared" si="348"/>
        <v>0</v>
      </c>
      <c r="AY184" s="171"/>
      <c r="AZ184" s="172"/>
      <c r="BA184" s="170">
        <f t="shared" si="349"/>
        <v>0</v>
      </c>
      <c r="BB184" s="171"/>
      <c r="BC184" s="170">
        <f t="shared" si="350"/>
        <v>0</v>
      </c>
      <c r="BD184" s="171"/>
      <c r="BE184" s="171"/>
      <c r="BF184" s="170">
        <f t="shared" si="351"/>
        <v>0</v>
      </c>
      <c r="BG184" s="171"/>
      <c r="BH184" s="171"/>
      <c r="BI184" s="170">
        <f t="shared" si="352"/>
        <v>0</v>
      </c>
      <c r="BJ184" s="171"/>
      <c r="BK184" s="170">
        <f t="shared" si="353"/>
        <v>0</v>
      </c>
      <c r="BL184" s="173"/>
      <c r="BM184" s="168">
        <f t="shared" si="354"/>
        <v>0</v>
      </c>
      <c r="BN184" s="174"/>
      <c r="BO184" s="168">
        <f t="shared" si="355"/>
        <v>0</v>
      </c>
      <c r="BP184" s="169"/>
      <c r="BQ184" s="168">
        <f t="shared" si="356"/>
        <v>3</v>
      </c>
      <c r="BR184" s="168"/>
      <c r="BS184" s="168">
        <f t="shared" si="357"/>
        <v>0</v>
      </c>
      <c r="BT184" s="169"/>
      <c r="BU184" s="168">
        <f t="shared" si="358"/>
        <v>0</v>
      </c>
      <c r="BV184" s="169"/>
      <c r="BW184" s="170">
        <f t="shared" si="359"/>
        <v>0</v>
      </c>
      <c r="BX184" s="171"/>
      <c r="BY184" s="170">
        <f t="shared" si="360"/>
        <v>0</v>
      </c>
      <c r="BZ184" s="175"/>
      <c r="CA184" s="176"/>
      <c r="CB184" s="85"/>
    </row>
    <row r="185" spans="1:80" ht="18.75" customHeight="1" x14ac:dyDescent="0.25">
      <c r="A185" s="137" t="s">
        <v>425</v>
      </c>
      <c r="B185" s="179" t="s">
        <v>187</v>
      </c>
      <c r="C185" s="806" t="s">
        <v>379</v>
      </c>
      <c r="D185" s="155" t="str">
        <f>VLOOKUP(C185,ListeAppel,2,FALSE)</f>
        <v>Nom 082</v>
      </c>
      <c r="E185" s="156" t="s">
        <v>70</v>
      </c>
      <c r="F185" s="302"/>
      <c r="G185" s="31" t="s">
        <v>11</v>
      </c>
      <c r="H185" s="31" t="s">
        <v>11</v>
      </c>
      <c r="I185" s="32" t="s">
        <v>11</v>
      </c>
      <c r="J185" s="31" t="s">
        <v>11</v>
      </c>
      <c r="K185" s="305"/>
      <c r="L185" s="305"/>
      <c r="M185" s="31" t="s">
        <v>11</v>
      </c>
      <c r="N185" s="31" t="s">
        <v>11</v>
      </c>
      <c r="O185" s="31" t="s">
        <v>11</v>
      </c>
      <c r="P185" s="31" t="s">
        <v>11</v>
      </c>
      <c r="Q185" s="31" t="s">
        <v>11</v>
      </c>
      <c r="R185" s="305"/>
      <c r="S185" s="305"/>
      <c r="T185" s="31" t="s">
        <v>11</v>
      </c>
      <c r="U185" s="31" t="s">
        <v>11</v>
      </c>
      <c r="V185" s="31" t="s">
        <v>11</v>
      </c>
      <c r="W185" s="31" t="s">
        <v>11</v>
      </c>
      <c r="X185" s="31" t="s">
        <v>11</v>
      </c>
      <c r="Y185" s="305"/>
      <c r="Z185" s="305"/>
      <c r="AA185" s="31" t="s">
        <v>11</v>
      </c>
      <c r="AB185" s="31" t="s">
        <v>11</v>
      </c>
      <c r="AC185" s="31" t="s">
        <v>11</v>
      </c>
      <c r="AD185" s="31" t="s">
        <v>11</v>
      </c>
      <c r="AE185" s="31" t="s">
        <v>11</v>
      </c>
      <c r="AF185" s="305"/>
      <c r="AG185" s="305"/>
      <c r="AH185" s="31" t="s">
        <v>11</v>
      </c>
      <c r="AI185" s="31" t="s">
        <v>11</v>
      </c>
      <c r="AJ185" s="31" t="s">
        <v>11</v>
      </c>
      <c r="AK185" s="390">
        <f>IF(CA185=0,"",TIME(0,CA185,0))</f>
        <v>0.3666666666666667</v>
      </c>
      <c r="AL185" s="157">
        <f t="shared" si="342"/>
        <v>22</v>
      </c>
      <c r="AM185" s="158">
        <f>SUM(AL185:AL186)/2</f>
        <v>22</v>
      </c>
      <c r="AN185" s="158">
        <f t="shared" si="343"/>
        <v>0</v>
      </c>
      <c r="AO185" s="158">
        <f>SUM((AN185+AN186)/2)</f>
        <v>0</v>
      </c>
      <c r="AP185" s="159">
        <f t="shared" si="344"/>
        <v>0</v>
      </c>
      <c r="AQ185" s="159">
        <f>SUM((AP185+AP186)/2)</f>
        <v>0</v>
      </c>
      <c r="AR185" s="158">
        <f t="shared" si="345"/>
        <v>0</v>
      </c>
      <c r="AS185" s="159">
        <f>SUM((AR185+AR186)/2)</f>
        <v>0</v>
      </c>
      <c r="AT185" s="159">
        <f t="shared" si="346"/>
        <v>0</v>
      </c>
      <c r="AU185" s="160">
        <f>SUM((AT185+AT186)/2)</f>
        <v>0</v>
      </c>
      <c r="AV185" s="158">
        <f t="shared" si="347"/>
        <v>0</v>
      </c>
      <c r="AW185" s="158">
        <f>SUM((AV185+AV186)/2)</f>
        <v>0</v>
      </c>
      <c r="AX185" s="159">
        <f t="shared" si="348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349"/>
        <v>0</v>
      </c>
      <c r="BB185" s="159">
        <f>SUM((BA185+BA186)/2)</f>
        <v>0</v>
      </c>
      <c r="BC185" s="159">
        <f t="shared" si="350"/>
        <v>0</v>
      </c>
      <c r="BD185" s="159">
        <f>SUM((BC185+BC186)/2)</f>
        <v>0</v>
      </c>
      <c r="BE185" s="159">
        <f>SUM((BD185+BD186)/2)</f>
        <v>0</v>
      </c>
      <c r="BF185" s="159">
        <f t="shared" si="351"/>
        <v>0</v>
      </c>
      <c r="BG185" s="159">
        <f>SUM((BF185+BF186)/2)</f>
        <v>0</v>
      </c>
      <c r="BH185" s="159">
        <f>SUM((BG185+BG186)/2)</f>
        <v>0</v>
      </c>
      <c r="BI185" s="159">
        <f t="shared" si="352"/>
        <v>0</v>
      </c>
      <c r="BJ185" s="159">
        <f>SUM((BI185+BI186)/2)</f>
        <v>0</v>
      </c>
      <c r="BK185" s="159">
        <f t="shared" si="353"/>
        <v>0</v>
      </c>
      <c r="BL185" s="162">
        <f>SUM(BK185+BK186)/2</f>
        <v>0</v>
      </c>
      <c r="BM185" s="158">
        <f t="shared" si="354"/>
        <v>0</v>
      </c>
      <c r="BN185" s="158">
        <f>SUM(BM185+BM186)/2</f>
        <v>0</v>
      </c>
      <c r="BO185" s="158">
        <f t="shared" si="355"/>
        <v>0</v>
      </c>
      <c r="BP185" s="158">
        <f>SUM(BO185+BO186)/2</f>
        <v>0</v>
      </c>
      <c r="BQ185" s="158">
        <f t="shared" si="356"/>
        <v>0</v>
      </c>
      <c r="BR185" s="158">
        <f>SUM((BQ185+BQ186)/2)</f>
        <v>0</v>
      </c>
      <c r="BS185" s="158">
        <f t="shared" si="357"/>
        <v>0</v>
      </c>
      <c r="BT185" s="158">
        <f>SUM((BS185+BS186)/2)</f>
        <v>0</v>
      </c>
      <c r="BU185" s="158">
        <f t="shared" si="358"/>
        <v>0</v>
      </c>
      <c r="BV185" s="158">
        <f>SUM((BU185+BU186)/2)</f>
        <v>0</v>
      </c>
      <c r="BW185" s="159">
        <f t="shared" si="359"/>
        <v>0</v>
      </c>
      <c r="BX185" s="159">
        <f>SUM((BW185+BW186)/2)</f>
        <v>0</v>
      </c>
      <c r="BY185" s="159">
        <f t="shared" si="360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425</v>
      </c>
      <c r="B186" s="179" t="s">
        <v>187</v>
      </c>
      <c r="C186" s="164" t="s">
        <v>7</v>
      </c>
      <c r="D186" s="165">
        <v>11606</v>
      </c>
      <c r="E186" s="166" t="s">
        <v>4</v>
      </c>
      <c r="F186" s="303"/>
      <c r="G186" s="37" t="s">
        <v>11</v>
      </c>
      <c r="H186" s="38" t="s">
        <v>11</v>
      </c>
      <c r="I186" s="38" t="s">
        <v>11</v>
      </c>
      <c r="J186" s="37" t="s">
        <v>11</v>
      </c>
      <c r="K186" s="306"/>
      <c r="L186" s="306"/>
      <c r="M186" s="37" t="s">
        <v>11</v>
      </c>
      <c r="N186" s="50" t="s">
        <v>11</v>
      </c>
      <c r="O186" s="73" t="s">
        <v>11</v>
      </c>
      <c r="P186" s="37" t="s">
        <v>11</v>
      </c>
      <c r="Q186" s="37" t="s">
        <v>11</v>
      </c>
      <c r="R186" s="306"/>
      <c r="S186" s="306"/>
      <c r="T186" s="37" t="s">
        <v>11</v>
      </c>
      <c r="U186" s="37" t="s">
        <v>11</v>
      </c>
      <c r="V186" s="37" t="s">
        <v>11</v>
      </c>
      <c r="W186" s="37" t="s">
        <v>11</v>
      </c>
      <c r="X186" s="37" t="s">
        <v>11</v>
      </c>
      <c r="Y186" s="306"/>
      <c r="Z186" s="306"/>
      <c r="AA186" s="37" t="s">
        <v>11</v>
      </c>
      <c r="AB186" s="37" t="s">
        <v>11</v>
      </c>
      <c r="AC186" s="37" t="s">
        <v>11</v>
      </c>
      <c r="AD186" s="37" t="s">
        <v>11</v>
      </c>
      <c r="AE186" s="37" t="s">
        <v>11</v>
      </c>
      <c r="AF186" s="306"/>
      <c r="AG186" s="306"/>
      <c r="AH186" s="37" t="s">
        <v>11</v>
      </c>
      <c r="AI186" s="37" t="s">
        <v>11</v>
      </c>
      <c r="AJ186" s="37" t="s">
        <v>11</v>
      </c>
      <c r="AK186" s="391"/>
      <c r="AL186" s="167">
        <f t="shared" si="342"/>
        <v>22</v>
      </c>
      <c r="AM186" s="168"/>
      <c r="AN186" s="168">
        <f t="shared" si="343"/>
        <v>0</v>
      </c>
      <c r="AO186" s="169"/>
      <c r="AP186" s="170">
        <f t="shared" si="344"/>
        <v>0</v>
      </c>
      <c r="AQ186" s="171"/>
      <c r="AR186" s="168">
        <f t="shared" si="345"/>
        <v>0</v>
      </c>
      <c r="AS186" s="168"/>
      <c r="AT186" s="168">
        <f t="shared" si="346"/>
        <v>0</v>
      </c>
      <c r="AU186" s="168"/>
      <c r="AV186" s="168">
        <f t="shared" si="347"/>
        <v>0</v>
      </c>
      <c r="AW186" s="169"/>
      <c r="AX186" s="170">
        <f t="shared" si="348"/>
        <v>0</v>
      </c>
      <c r="AY186" s="171"/>
      <c r="AZ186" s="172"/>
      <c r="BA186" s="170">
        <f t="shared" si="349"/>
        <v>0</v>
      </c>
      <c r="BB186" s="171"/>
      <c r="BC186" s="170">
        <f t="shared" si="350"/>
        <v>0</v>
      </c>
      <c r="BD186" s="171"/>
      <c r="BE186" s="171"/>
      <c r="BF186" s="170">
        <f t="shared" si="351"/>
        <v>0</v>
      </c>
      <c r="BG186" s="171"/>
      <c r="BH186" s="171"/>
      <c r="BI186" s="170">
        <f t="shared" si="352"/>
        <v>0</v>
      </c>
      <c r="BJ186" s="171"/>
      <c r="BK186" s="170">
        <f t="shared" si="353"/>
        <v>0</v>
      </c>
      <c r="BL186" s="173"/>
      <c r="BM186" s="168">
        <f t="shared" si="354"/>
        <v>0</v>
      </c>
      <c r="BN186" s="174"/>
      <c r="BO186" s="168">
        <f t="shared" si="355"/>
        <v>0</v>
      </c>
      <c r="BP186" s="169"/>
      <c r="BQ186" s="168">
        <f t="shared" si="356"/>
        <v>0</v>
      </c>
      <c r="BR186" s="168"/>
      <c r="BS186" s="168">
        <f t="shared" si="357"/>
        <v>0</v>
      </c>
      <c r="BT186" s="169"/>
      <c r="BU186" s="168">
        <f t="shared" si="358"/>
        <v>0</v>
      </c>
      <c r="BV186" s="169"/>
      <c r="BW186" s="170">
        <f t="shared" si="359"/>
        <v>0</v>
      </c>
      <c r="BX186" s="171"/>
      <c r="BY186" s="170">
        <f t="shared" si="360"/>
        <v>0</v>
      </c>
      <c r="BZ186" s="175"/>
      <c r="CA186" s="176"/>
      <c r="CB186" s="85"/>
    </row>
    <row r="187" spans="1:80" ht="18.75" customHeight="1" x14ac:dyDescent="0.25">
      <c r="A187" s="137" t="s">
        <v>425</v>
      </c>
      <c r="B187" s="179" t="s">
        <v>187</v>
      </c>
      <c r="C187" s="806" t="s">
        <v>380</v>
      </c>
      <c r="D187" s="178" t="str">
        <f>VLOOKUP(C187,ListeAppel,2,FALSE)</f>
        <v>Nom 089</v>
      </c>
      <c r="E187" s="156" t="s">
        <v>70</v>
      </c>
      <c r="F187" s="302"/>
      <c r="G187" s="353" t="s">
        <v>7</v>
      </c>
      <c r="H187" s="353" t="s">
        <v>7</v>
      </c>
      <c r="I187" s="55" t="s">
        <v>11</v>
      </c>
      <c r="J187" s="55" t="s">
        <v>11</v>
      </c>
      <c r="K187" s="332"/>
      <c r="L187" s="332"/>
      <c r="M187" s="55" t="s">
        <v>11</v>
      </c>
      <c r="N187" s="31" t="s">
        <v>11</v>
      </c>
      <c r="O187" s="31" t="s">
        <v>11</v>
      </c>
      <c r="P187" s="55" t="s">
        <v>11</v>
      </c>
      <c r="Q187" s="353" t="s">
        <v>7</v>
      </c>
      <c r="R187" s="332"/>
      <c r="S187" s="332"/>
      <c r="T187" s="55" t="s">
        <v>11</v>
      </c>
      <c r="U187" s="31" t="s">
        <v>11</v>
      </c>
      <c r="V187" s="358" t="s">
        <v>7</v>
      </c>
      <c r="W187" s="357" t="s">
        <v>7</v>
      </c>
      <c r="X187" s="55" t="s">
        <v>11</v>
      </c>
      <c r="Y187" s="332"/>
      <c r="Z187" s="332"/>
      <c r="AA187" s="55" t="s">
        <v>11</v>
      </c>
      <c r="AB187" s="31" t="s">
        <v>11</v>
      </c>
      <c r="AC187" s="31" t="s">
        <v>11</v>
      </c>
      <c r="AD187" s="31" t="s">
        <v>11</v>
      </c>
      <c r="AE187" s="31" t="s">
        <v>11</v>
      </c>
      <c r="AF187" s="305"/>
      <c r="AG187" s="305"/>
      <c r="AH187" s="31" t="s">
        <v>11</v>
      </c>
      <c r="AI187" s="31" t="s">
        <v>11</v>
      </c>
      <c r="AJ187" s="31" t="s">
        <v>11</v>
      </c>
      <c r="AK187" s="390">
        <f>IF(CA187=0,"",TIME(0,CA187,0))</f>
        <v>0.28333333333333333</v>
      </c>
      <c r="AL187" s="157">
        <f t="shared" si="342"/>
        <v>17</v>
      </c>
      <c r="AM187" s="158">
        <f>SUM(AL187:AL188)/2</f>
        <v>17</v>
      </c>
      <c r="AN187" s="158">
        <f t="shared" si="343"/>
        <v>0</v>
      </c>
      <c r="AO187" s="158">
        <f>SUM((AN187+AN188)/2)</f>
        <v>0</v>
      </c>
      <c r="AP187" s="159">
        <f t="shared" si="344"/>
        <v>0</v>
      </c>
      <c r="AQ187" s="159">
        <f>SUM((AP187+AP188)/2)</f>
        <v>0</v>
      </c>
      <c r="AR187" s="158">
        <f t="shared" si="345"/>
        <v>0</v>
      </c>
      <c r="AS187" s="159">
        <f>SUM((AR187+AR188)/2)</f>
        <v>0</v>
      </c>
      <c r="AT187" s="159">
        <f t="shared" si="346"/>
        <v>0</v>
      </c>
      <c r="AU187" s="160">
        <f>SUM((AT187+AT188)/2)</f>
        <v>0</v>
      </c>
      <c r="AV187" s="158">
        <f t="shared" si="347"/>
        <v>0</v>
      </c>
      <c r="AW187" s="158">
        <f>SUM((AV187+AV188)/2)</f>
        <v>0</v>
      </c>
      <c r="AX187" s="159">
        <f t="shared" si="348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349"/>
        <v>0</v>
      </c>
      <c r="BB187" s="159">
        <f>SUM((BA187+BA188)/2)</f>
        <v>0</v>
      </c>
      <c r="BC187" s="159">
        <f t="shared" si="350"/>
        <v>0</v>
      </c>
      <c r="BD187" s="159">
        <f>SUM((BC187+BC188)/2)</f>
        <v>0</v>
      </c>
      <c r="BE187" s="159">
        <f>SUM((BD187+BD188)/2)</f>
        <v>0</v>
      </c>
      <c r="BF187" s="159">
        <f t="shared" si="351"/>
        <v>0</v>
      </c>
      <c r="BG187" s="159">
        <f>SUM((BF187+BF188)/2)</f>
        <v>0</v>
      </c>
      <c r="BH187" s="159">
        <f>SUM((BG187+BG188)/2)</f>
        <v>0</v>
      </c>
      <c r="BI187" s="159">
        <f t="shared" si="352"/>
        <v>0</v>
      </c>
      <c r="BJ187" s="159">
        <f>SUM((BI187+BI188)/2)</f>
        <v>0</v>
      </c>
      <c r="BK187" s="159">
        <f t="shared" si="353"/>
        <v>0</v>
      </c>
      <c r="BL187" s="162">
        <f>SUM(BK187+BK188)/2</f>
        <v>0</v>
      </c>
      <c r="BM187" s="158">
        <f t="shared" si="354"/>
        <v>0</v>
      </c>
      <c r="BN187" s="158">
        <f>SUM(BM187+BM188)/2</f>
        <v>0</v>
      </c>
      <c r="BO187" s="158">
        <f t="shared" si="355"/>
        <v>0</v>
      </c>
      <c r="BP187" s="158">
        <f>SUM(BO187+BO188)/2</f>
        <v>0</v>
      </c>
      <c r="BQ187" s="158">
        <f t="shared" si="356"/>
        <v>5</v>
      </c>
      <c r="BR187" s="158">
        <f>SUM((BQ187+BQ188)/2)</f>
        <v>5</v>
      </c>
      <c r="BS187" s="158">
        <f t="shared" si="357"/>
        <v>0</v>
      </c>
      <c r="BT187" s="158">
        <f>SUM((BS187+BS188)/2)</f>
        <v>0</v>
      </c>
      <c r="BU187" s="158">
        <f t="shared" si="358"/>
        <v>0</v>
      </c>
      <c r="BV187" s="158">
        <f>SUM((BU187+BU188)/2)</f>
        <v>0</v>
      </c>
      <c r="BW187" s="159">
        <f t="shared" si="359"/>
        <v>0</v>
      </c>
      <c r="BX187" s="159">
        <f>SUM((BW187+BW188)/2)</f>
        <v>0</v>
      </c>
      <c r="BY187" s="159">
        <f t="shared" si="360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 t="s">
        <v>425</v>
      </c>
      <c r="B188" s="179" t="s">
        <v>187</v>
      </c>
      <c r="C188" s="164" t="s">
        <v>9</v>
      </c>
      <c r="D188" s="194"/>
      <c r="E188" s="166" t="s">
        <v>4</v>
      </c>
      <c r="F188" s="303"/>
      <c r="G188" s="354" t="s">
        <v>7</v>
      </c>
      <c r="H188" s="354" t="s">
        <v>7</v>
      </c>
      <c r="I188" s="37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37" t="s">
        <v>11</v>
      </c>
      <c r="Q188" s="354" t="s">
        <v>7</v>
      </c>
      <c r="R188" s="306"/>
      <c r="S188" s="306"/>
      <c r="T188" s="37" t="s">
        <v>11</v>
      </c>
      <c r="U188" s="37" t="s">
        <v>11</v>
      </c>
      <c r="V188" s="453" t="s">
        <v>7</v>
      </c>
      <c r="W188" s="354" t="s">
        <v>7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37" t="s">
        <v>11</v>
      </c>
      <c r="AE188" s="37" t="s">
        <v>11</v>
      </c>
      <c r="AF188" s="306"/>
      <c r="AG188" s="306"/>
      <c r="AH188" s="37" t="s">
        <v>11</v>
      </c>
      <c r="AI188" s="37" t="s">
        <v>11</v>
      </c>
      <c r="AJ188" s="37" t="s">
        <v>11</v>
      </c>
      <c r="AK188" s="391"/>
      <c r="AL188" s="167">
        <f t="shared" si="342"/>
        <v>17</v>
      </c>
      <c r="AM188" s="168"/>
      <c r="AN188" s="168">
        <f t="shared" si="343"/>
        <v>0</v>
      </c>
      <c r="AO188" s="169"/>
      <c r="AP188" s="170">
        <f t="shared" si="344"/>
        <v>0</v>
      </c>
      <c r="AQ188" s="171"/>
      <c r="AR188" s="168">
        <f t="shared" si="345"/>
        <v>0</v>
      </c>
      <c r="AS188" s="168"/>
      <c r="AT188" s="168">
        <f t="shared" si="346"/>
        <v>0</v>
      </c>
      <c r="AU188" s="168"/>
      <c r="AV188" s="168">
        <f t="shared" si="347"/>
        <v>0</v>
      </c>
      <c r="AW188" s="169"/>
      <c r="AX188" s="170">
        <f t="shared" si="348"/>
        <v>0</v>
      </c>
      <c r="AY188" s="171"/>
      <c r="AZ188" s="172"/>
      <c r="BA188" s="170">
        <f t="shared" si="349"/>
        <v>0</v>
      </c>
      <c r="BB188" s="171"/>
      <c r="BC188" s="170">
        <f t="shared" si="350"/>
        <v>0</v>
      </c>
      <c r="BD188" s="171"/>
      <c r="BE188" s="171"/>
      <c r="BF188" s="170">
        <f t="shared" si="351"/>
        <v>0</v>
      </c>
      <c r="BG188" s="171"/>
      <c r="BH188" s="171"/>
      <c r="BI188" s="170">
        <f t="shared" si="352"/>
        <v>0</v>
      </c>
      <c r="BJ188" s="171"/>
      <c r="BK188" s="170">
        <f t="shared" si="353"/>
        <v>0</v>
      </c>
      <c r="BL188" s="173"/>
      <c r="BM188" s="168">
        <f t="shared" si="354"/>
        <v>0</v>
      </c>
      <c r="BN188" s="174"/>
      <c r="BO188" s="168">
        <f t="shared" si="355"/>
        <v>0</v>
      </c>
      <c r="BP188" s="169"/>
      <c r="BQ188" s="168">
        <f t="shared" si="356"/>
        <v>5</v>
      </c>
      <c r="BR188" s="168"/>
      <c r="BS188" s="168">
        <f t="shared" si="357"/>
        <v>0</v>
      </c>
      <c r="BT188" s="169"/>
      <c r="BU188" s="168">
        <f t="shared" si="358"/>
        <v>0</v>
      </c>
      <c r="BV188" s="169"/>
      <c r="BW188" s="170">
        <f t="shared" si="359"/>
        <v>0</v>
      </c>
      <c r="BX188" s="171"/>
      <c r="BY188" s="170">
        <f t="shared" si="360"/>
        <v>0</v>
      </c>
      <c r="BZ188" s="175"/>
      <c r="CA188" s="176"/>
      <c r="CB188" s="85"/>
    </row>
    <row r="189" spans="1:80" ht="18.75" customHeight="1" x14ac:dyDescent="0.25">
      <c r="A189" s="137" t="s">
        <v>425</v>
      </c>
      <c r="B189" s="179" t="s">
        <v>189</v>
      </c>
      <c r="C189" s="807" t="s">
        <v>381</v>
      </c>
      <c r="D189" s="178" t="s">
        <v>288</v>
      </c>
      <c r="E189" s="156" t="s">
        <v>70</v>
      </c>
      <c r="F189" s="304"/>
      <c r="G189" s="353" t="s">
        <v>7</v>
      </c>
      <c r="H189" s="52" t="s">
        <v>11</v>
      </c>
      <c r="I189" s="52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358" t="s">
        <v>7</v>
      </c>
      <c r="P189" s="52" t="s">
        <v>11</v>
      </c>
      <c r="Q189" s="52" t="s">
        <v>11</v>
      </c>
      <c r="R189" s="307"/>
      <c r="S189" s="307"/>
      <c r="T189" s="52" t="s">
        <v>11</v>
      </c>
      <c r="U189" s="378" t="s">
        <v>107</v>
      </c>
      <c r="V189" s="52" t="s">
        <v>11</v>
      </c>
      <c r="W189" s="400" t="s">
        <v>14</v>
      </c>
      <c r="X189" s="400" t="s">
        <v>14</v>
      </c>
      <c r="Y189" s="307"/>
      <c r="Z189" s="333"/>
      <c r="AA189" s="52" t="s">
        <v>11</v>
      </c>
      <c r="AB189" s="52" t="s">
        <v>11</v>
      </c>
      <c r="AC189" s="52" t="s">
        <v>11</v>
      </c>
      <c r="AD189" s="358" t="s">
        <v>7</v>
      </c>
      <c r="AE189" s="52" t="s">
        <v>11</v>
      </c>
      <c r="AF189" s="307"/>
      <c r="AG189" s="307"/>
      <c r="AH189" s="400" t="s">
        <v>8</v>
      </c>
      <c r="AI189" s="52" t="s">
        <v>11</v>
      </c>
      <c r="AJ189" s="358" t="s">
        <v>7</v>
      </c>
      <c r="AK189" s="390">
        <f>IF(CA189=0,"",TIME(0,CA189,0))</f>
        <v>0.25</v>
      </c>
      <c r="AL189" s="157">
        <f t="shared" si="342"/>
        <v>14</v>
      </c>
      <c r="AM189" s="158">
        <f>SUM(AL189:AL190)/2</f>
        <v>13.5</v>
      </c>
      <c r="AN189" s="158">
        <f t="shared" si="343"/>
        <v>1</v>
      </c>
      <c r="AO189" s="158">
        <f>SUM((AN189+AN190)/2)</f>
        <v>1.5</v>
      </c>
      <c r="AP189" s="159">
        <f t="shared" si="344"/>
        <v>0</v>
      </c>
      <c r="AQ189" s="159">
        <f>SUM((AP189+AP190)/2)</f>
        <v>0</v>
      </c>
      <c r="AR189" s="158">
        <f t="shared" si="345"/>
        <v>0</v>
      </c>
      <c r="AS189" s="159">
        <f>SUM((AR189+AR190)/2)</f>
        <v>0</v>
      </c>
      <c r="AT189" s="159">
        <f t="shared" si="346"/>
        <v>0</v>
      </c>
      <c r="AU189" s="160">
        <f>SUM((AT189+AT190)/2)</f>
        <v>0</v>
      </c>
      <c r="AV189" s="158">
        <f t="shared" si="347"/>
        <v>0</v>
      </c>
      <c r="AW189" s="158">
        <f>SUM((AV189+AV190)/2)</f>
        <v>0</v>
      </c>
      <c r="AX189" s="159">
        <f t="shared" si="348"/>
        <v>0</v>
      </c>
      <c r="AY189" s="159">
        <f>SUM((AX189+AX190)/2)</f>
        <v>0</v>
      </c>
      <c r="AZ189" s="161">
        <f>SUM(AM189+AO189+AQ189+AS189+AW189+AY189+AU189)*24</f>
        <v>360</v>
      </c>
      <c r="BA189" s="159">
        <f t="shared" si="349"/>
        <v>0</v>
      </c>
      <c r="BB189" s="159">
        <f>SUM((BA189+BA190)/2)</f>
        <v>0</v>
      </c>
      <c r="BC189" s="159">
        <f t="shared" si="350"/>
        <v>0</v>
      </c>
      <c r="BD189" s="159">
        <f>SUM((BC189+BC190)/2)</f>
        <v>0</v>
      </c>
      <c r="BE189" s="159">
        <f>SUM((BD189+BD190)/2)</f>
        <v>0</v>
      </c>
      <c r="BF189" s="159">
        <f t="shared" si="351"/>
        <v>0</v>
      </c>
      <c r="BG189" s="159">
        <f>SUM((BF189+BF190)/2)</f>
        <v>0</v>
      </c>
      <c r="BH189" s="159">
        <f>SUM((BG189+BG190)/2)</f>
        <v>0</v>
      </c>
      <c r="BI189" s="159">
        <f t="shared" si="352"/>
        <v>1</v>
      </c>
      <c r="BJ189" s="159">
        <f>SUM((BI189+BI190)/2)</f>
        <v>1</v>
      </c>
      <c r="BK189" s="159">
        <f t="shared" si="353"/>
        <v>2</v>
      </c>
      <c r="BL189" s="162">
        <f>SUM(BK189+BK190)/2</f>
        <v>2</v>
      </c>
      <c r="BM189" s="158">
        <f t="shared" si="354"/>
        <v>0</v>
      </c>
      <c r="BN189" s="158">
        <f>SUM(BM189+BM190)/2</f>
        <v>0</v>
      </c>
      <c r="BO189" s="158">
        <f t="shared" si="355"/>
        <v>0</v>
      </c>
      <c r="BP189" s="158">
        <f>SUM(BO189+BO190)/2</f>
        <v>0</v>
      </c>
      <c r="BQ189" s="158">
        <f t="shared" si="356"/>
        <v>4</v>
      </c>
      <c r="BR189" s="158">
        <f>SUM((BQ189+BQ190)/2)</f>
        <v>4</v>
      </c>
      <c r="BS189" s="158">
        <f t="shared" si="357"/>
        <v>0</v>
      </c>
      <c r="BT189" s="158">
        <f>SUM((BS189+BS190)/2)</f>
        <v>0</v>
      </c>
      <c r="BU189" s="158">
        <f t="shared" si="358"/>
        <v>0</v>
      </c>
      <c r="BV189" s="158">
        <f>SUM((BU189+BU190)/2)</f>
        <v>0</v>
      </c>
      <c r="BW189" s="159">
        <f t="shared" si="359"/>
        <v>0</v>
      </c>
      <c r="BX189" s="159">
        <f>SUM((BW189+BW190)/2)</f>
        <v>0</v>
      </c>
      <c r="BY189" s="159">
        <f t="shared" si="360"/>
        <v>0</v>
      </c>
      <c r="BZ189" s="160">
        <f>SUM((BY189+BY190)/2)</f>
        <v>0</v>
      </c>
      <c r="CA189" s="163">
        <f>SUM(AZ189)</f>
        <v>360</v>
      </c>
      <c r="CB189" s="35">
        <f>SUM(AM189+AO189+AQ189+AS189+AU189+AW189+BB189+BD189+BG189+AY189)</f>
        <v>15</v>
      </c>
    </row>
    <row r="190" spans="1:80" ht="18.75" customHeight="1" thickBot="1" x14ac:dyDescent="0.3">
      <c r="A190" s="137" t="s">
        <v>425</v>
      </c>
      <c r="B190" s="179" t="s">
        <v>189</v>
      </c>
      <c r="C190" s="196" t="s">
        <v>6</v>
      </c>
      <c r="D190" s="254"/>
      <c r="E190" s="166" t="s">
        <v>4</v>
      </c>
      <c r="F190" s="303"/>
      <c r="G190" s="354" t="s">
        <v>7</v>
      </c>
      <c r="H190" s="38" t="s">
        <v>11</v>
      </c>
      <c r="I190" s="37" t="s">
        <v>11</v>
      </c>
      <c r="J190" s="37" t="s">
        <v>11</v>
      </c>
      <c r="K190" s="306"/>
      <c r="L190" s="306"/>
      <c r="M190" s="37" t="s">
        <v>11</v>
      </c>
      <c r="N190" s="37" t="s">
        <v>11</v>
      </c>
      <c r="O190" s="354" t="s">
        <v>7</v>
      </c>
      <c r="P190" s="37" t="s">
        <v>11</v>
      </c>
      <c r="Q190" s="37" t="s">
        <v>11</v>
      </c>
      <c r="R190" s="306"/>
      <c r="S190" s="306"/>
      <c r="T190" s="37" t="s">
        <v>11</v>
      </c>
      <c r="U190" s="356" t="s">
        <v>13</v>
      </c>
      <c r="V190" s="37" t="s">
        <v>11</v>
      </c>
      <c r="W190" s="367" t="s">
        <v>14</v>
      </c>
      <c r="X190" s="367" t="s">
        <v>14</v>
      </c>
      <c r="Y190" s="306"/>
      <c r="Z190" s="331"/>
      <c r="AA190" s="37" t="s">
        <v>11</v>
      </c>
      <c r="AB190" s="37" t="s">
        <v>11</v>
      </c>
      <c r="AC190" s="356" t="s">
        <v>13</v>
      </c>
      <c r="AD190" s="354" t="s">
        <v>7</v>
      </c>
      <c r="AE190" s="37" t="s">
        <v>11</v>
      </c>
      <c r="AF190" s="306"/>
      <c r="AG190" s="306"/>
      <c r="AH190" s="367" t="s">
        <v>8</v>
      </c>
      <c r="AI190" s="37" t="s">
        <v>11</v>
      </c>
      <c r="AJ190" s="487" t="s">
        <v>7</v>
      </c>
      <c r="AK190" s="391"/>
      <c r="AL190" s="167">
        <f t="shared" si="342"/>
        <v>13</v>
      </c>
      <c r="AM190" s="168"/>
      <c r="AN190" s="168">
        <f t="shared" si="343"/>
        <v>2</v>
      </c>
      <c r="AO190" s="169"/>
      <c r="AP190" s="170">
        <f t="shared" si="344"/>
        <v>0</v>
      </c>
      <c r="AQ190" s="171"/>
      <c r="AR190" s="168">
        <f t="shared" si="345"/>
        <v>0</v>
      </c>
      <c r="AS190" s="168"/>
      <c r="AT190" s="168">
        <f t="shared" si="346"/>
        <v>0</v>
      </c>
      <c r="AU190" s="168"/>
      <c r="AV190" s="168">
        <f t="shared" si="347"/>
        <v>0</v>
      </c>
      <c r="AW190" s="169"/>
      <c r="AX190" s="170">
        <f t="shared" si="348"/>
        <v>0</v>
      </c>
      <c r="AY190" s="171"/>
      <c r="AZ190" s="172"/>
      <c r="BA190" s="170">
        <f t="shared" si="349"/>
        <v>0</v>
      </c>
      <c r="BB190" s="171"/>
      <c r="BC190" s="170">
        <f t="shared" si="350"/>
        <v>0</v>
      </c>
      <c r="BD190" s="171"/>
      <c r="BE190" s="171"/>
      <c r="BF190" s="170">
        <f t="shared" si="351"/>
        <v>0</v>
      </c>
      <c r="BG190" s="171"/>
      <c r="BH190" s="171"/>
      <c r="BI190" s="170">
        <f t="shared" si="352"/>
        <v>1</v>
      </c>
      <c r="BJ190" s="171"/>
      <c r="BK190" s="170">
        <f t="shared" si="353"/>
        <v>2</v>
      </c>
      <c r="BL190" s="173"/>
      <c r="BM190" s="168">
        <f t="shared" si="354"/>
        <v>0</v>
      </c>
      <c r="BN190" s="174"/>
      <c r="BO190" s="168">
        <f t="shared" si="355"/>
        <v>0</v>
      </c>
      <c r="BP190" s="169"/>
      <c r="BQ190" s="168">
        <f t="shared" si="356"/>
        <v>4</v>
      </c>
      <c r="BR190" s="168"/>
      <c r="BS190" s="168">
        <f t="shared" si="357"/>
        <v>0</v>
      </c>
      <c r="BT190" s="169"/>
      <c r="BU190" s="168">
        <f t="shared" si="358"/>
        <v>0</v>
      </c>
      <c r="BV190" s="169"/>
      <c r="BW190" s="170">
        <f t="shared" si="359"/>
        <v>0</v>
      </c>
      <c r="BX190" s="171"/>
      <c r="BY190" s="170">
        <f t="shared" si="360"/>
        <v>0</v>
      </c>
      <c r="BZ190" s="175"/>
      <c r="CA190" s="176"/>
      <c r="CB190" s="85"/>
    </row>
    <row r="191" spans="1:80" ht="18.75" customHeight="1" x14ac:dyDescent="0.25">
      <c r="A191" s="137"/>
      <c r="B191" s="179" t="s">
        <v>187</v>
      </c>
      <c r="C191" s="277">
        <v>8070</v>
      </c>
      <c r="D191" s="178" t="s">
        <v>295</v>
      </c>
      <c r="E191" s="156" t="s">
        <v>70</v>
      </c>
      <c r="F191" s="304"/>
      <c r="G191" s="52" t="s">
        <v>11</v>
      </c>
      <c r="H191" s="52" t="s">
        <v>11</v>
      </c>
      <c r="I191" s="52" t="s">
        <v>11</v>
      </c>
      <c r="J191" s="392" t="s">
        <v>11</v>
      </c>
      <c r="K191" s="307"/>
      <c r="L191" s="307"/>
      <c r="M191" s="385" t="s">
        <v>58</v>
      </c>
      <c r="N191" s="385" t="s">
        <v>58</v>
      </c>
      <c r="O191" s="385" t="s">
        <v>58</v>
      </c>
      <c r="P191" s="385" t="s">
        <v>58</v>
      </c>
      <c r="Q191" s="385" t="s">
        <v>58</v>
      </c>
      <c r="R191" s="307"/>
      <c r="S191" s="307"/>
      <c r="T191" s="385" t="s">
        <v>58</v>
      </c>
      <c r="U191" s="385" t="s">
        <v>58</v>
      </c>
      <c r="V191" s="385" t="s">
        <v>58</v>
      </c>
      <c r="W191" s="385" t="s">
        <v>58</v>
      </c>
      <c r="X191" s="385" t="s">
        <v>58</v>
      </c>
      <c r="Y191" s="307"/>
      <c r="Z191" s="307"/>
      <c r="AA191" s="442" t="s">
        <v>11</v>
      </c>
      <c r="AB191" s="52" t="s">
        <v>11</v>
      </c>
      <c r="AC191" s="52" t="s">
        <v>11</v>
      </c>
      <c r="AD191" s="52" t="s">
        <v>11</v>
      </c>
      <c r="AE191" s="52" t="s">
        <v>11</v>
      </c>
      <c r="AF191" s="307"/>
      <c r="AG191" s="307"/>
      <c r="AH191" s="52" t="s">
        <v>11</v>
      </c>
      <c r="AI191" s="52" t="s">
        <v>11</v>
      </c>
      <c r="AJ191" s="380" t="s">
        <v>11</v>
      </c>
      <c r="AK191" s="390">
        <f>IF(CA191=0,"",TIME(0,CA191,0))</f>
        <v>0.19999999999999998</v>
      </c>
      <c r="AL191" s="157">
        <f t="shared" si="342"/>
        <v>12</v>
      </c>
      <c r="AM191" s="158">
        <f>SUM(AL191:AL192)/2</f>
        <v>12</v>
      </c>
      <c r="AN191" s="158">
        <f t="shared" si="343"/>
        <v>0</v>
      </c>
      <c r="AO191" s="158">
        <f>SUM((AN191+AN192)/2)</f>
        <v>0</v>
      </c>
      <c r="AP191" s="159">
        <f t="shared" si="344"/>
        <v>0</v>
      </c>
      <c r="AQ191" s="159">
        <f>SUM((AP191+AP192)/2)</f>
        <v>0</v>
      </c>
      <c r="AR191" s="158">
        <f t="shared" si="345"/>
        <v>0</v>
      </c>
      <c r="AS191" s="159">
        <f>SUM((AR191+AR192)/2)</f>
        <v>0</v>
      </c>
      <c r="AT191" s="159">
        <f t="shared" si="346"/>
        <v>0</v>
      </c>
      <c r="AU191" s="160">
        <f>SUM((AT191+AT192)/2)</f>
        <v>0</v>
      </c>
      <c r="AV191" s="158">
        <f t="shared" si="347"/>
        <v>0</v>
      </c>
      <c r="AW191" s="158">
        <f>SUM((AV191+AV192)/2)</f>
        <v>0</v>
      </c>
      <c r="AX191" s="159">
        <f t="shared" si="348"/>
        <v>0</v>
      </c>
      <c r="AY191" s="159">
        <f>SUM((AX191+AX192)/2)</f>
        <v>0</v>
      </c>
      <c r="AZ191" s="161">
        <f>SUM(AM191+AO191+AQ191+AS191+AW191+AY191+AU191)*24</f>
        <v>288</v>
      </c>
      <c r="BA191" s="159">
        <f t="shared" si="349"/>
        <v>0</v>
      </c>
      <c r="BB191" s="159">
        <f>SUM((BA191+BA192)/2)</f>
        <v>0</v>
      </c>
      <c r="BC191" s="159">
        <f t="shared" si="350"/>
        <v>0</v>
      </c>
      <c r="BD191" s="159">
        <f>SUM((BC191+BC192)/2)</f>
        <v>0</v>
      </c>
      <c r="BE191" s="159">
        <f>SUM((BD191+BD192)/2)</f>
        <v>0</v>
      </c>
      <c r="BF191" s="159">
        <f t="shared" si="351"/>
        <v>0</v>
      </c>
      <c r="BG191" s="159">
        <f>SUM((BF191+BF192)/2)</f>
        <v>0</v>
      </c>
      <c r="BH191" s="159">
        <f>SUM((BG191+BG192)/2)</f>
        <v>0</v>
      </c>
      <c r="BI191" s="159">
        <f t="shared" si="352"/>
        <v>0</v>
      </c>
      <c r="BJ191" s="159">
        <f>SUM((BI191+BI192)/2)</f>
        <v>0</v>
      </c>
      <c r="BK191" s="159">
        <f t="shared" si="353"/>
        <v>0</v>
      </c>
      <c r="BL191" s="162">
        <f>SUM(BK191+BK192)/2</f>
        <v>0</v>
      </c>
      <c r="BM191" s="158">
        <f t="shared" si="354"/>
        <v>0</v>
      </c>
      <c r="BN191" s="158">
        <f>SUM(BM191+BM192)/2</f>
        <v>0</v>
      </c>
      <c r="BO191" s="158">
        <f t="shared" si="355"/>
        <v>0</v>
      </c>
      <c r="BP191" s="158">
        <f>SUM(BO191+BO192)/2</f>
        <v>0</v>
      </c>
      <c r="BQ191" s="158">
        <f t="shared" si="356"/>
        <v>0</v>
      </c>
      <c r="BR191" s="158">
        <f>SUM((BQ191+BQ192)/2)</f>
        <v>0</v>
      </c>
      <c r="BS191" s="158">
        <f t="shared" si="357"/>
        <v>0</v>
      </c>
      <c r="BT191" s="158">
        <f>SUM((BS191+BS192)/2)</f>
        <v>0</v>
      </c>
      <c r="BU191" s="158">
        <f t="shared" si="358"/>
        <v>0</v>
      </c>
      <c r="BV191" s="158">
        <f>SUM((BU191+BU192)/2)</f>
        <v>0</v>
      </c>
      <c r="BW191" s="159">
        <f t="shared" si="359"/>
        <v>0</v>
      </c>
      <c r="BX191" s="159">
        <f>SUM((BW191+BW192)/2)</f>
        <v>0</v>
      </c>
      <c r="BY191" s="159">
        <f t="shared" si="360"/>
        <v>0</v>
      </c>
      <c r="BZ191" s="160">
        <f>SUM((BY191+BY192)/2)</f>
        <v>0</v>
      </c>
      <c r="CA191" s="163">
        <f>SUM(AZ191)</f>
        <v>288</v>
      </c>
      <c r="CB191" s="35">
        <f>SUM(AM191+AO191+AQ191+AS191+AU191+AW191+BB191+BD191+BG191+AY191)</f>
        <v>12</v>
      </c>
    </row>
    <row r="192" spans="1:80" ht="18.75" customHeight="1" thickBot="1" x14ac:dyDescent="0.3">
      <c r="A192" s="137"/>
      <c r="B192" s="179" t="s">
        <v>187</v>
      </c>
      <c r="C192" s="192" t="s">
        <v>6</v>
      </c>
      <c r="D192" s="194"/>
      <c r="E192" s="166" t="s">
        <v>4</v>
      </c>
      <c r="F192" s="304"/>
      <c r="G192" s="52" t="s">
        <v>11</v>
      </c>
      <c r="H192" s="52" t="s">
        <v>11</v>
      </c>
      <c r="I192" s="52" t="s">
        <v>11</v>
      </c>
      <c r="J192" s="392" t="s">
        <v>11</v>
      </c>
      <c r="K192" s="307"/>
      <c r="L192" s="307"/>
      <c r="M192" s="385" t="s">
        <v>58</v>
      </c>
      <c r="N192" s="385" t="s">
        <v>58</v>
      </c>
      <c r="O192" s="385" t="s">
        <v>58</v>
      </c>
      <c r="P192" s="385" t="s">
        <v>58</v>
      </c>
      <c r="Q192" s="385" t="s">
        <v>58</v>
      </c>
      <c r="R192" s="306"/>
      <c r="S192" s="306"/>
      <c r="T192" s="385" t="s">
        <v>58</v>
      </c>
      <c r="U192" s="385" t="s">
        <v>58</v>
      </c>
      <c r="V192" s="385" t="s">
        <v>58</v>
      </c>
      <c r="W192" s="385" t="s">
        <v>58</v>
      </c>
      <c r="X192" s="385" t="s">
        <v>58</v>
      </c>
      <c r="Y192" s="307"/>
      <c r="Z192" s="307"/>
      <c r="AA192" s="402" t="s">
        <v>11</v>
      </c>
      <c r="AB192" s="52" t="s">
        <v>11</v>
      </c>
      <c r="AC192" s="52" t="s">
        <v>11</v>
      </c>
      <c r="AD192" s="52" t="s">
        <v>11</v>
      </c>
      <c r="AE192" s="52" t="s">
        <v>11</v>
      </c>
      <c r="AF192" s="307"/>
      <c r="AG192" s="307"/>
      <c r="AH192" s="52" t="s">
        <v>11</v>
      </c>
      <c r="AI192" s="52" t="s">
        <v>11</v>
      </c>
      <c r="AJ192" s="52" t="s">
        <v>11</v>
      </c>
      <c r="AK192" s="391"/>
      <c r="AL192" s="167">
        <f t="shared" si="342"/>
        <v>12</v>
      </c>
      <c r="AM192" s="168"/>
      <c r="AN192" s="168">
        <f t="shared" si="343"/>
        <v>0</v>
      </c>
      <c r="AO192" s="169"/>
      <c r="AP192" s="170">
        <f t="shared" si="344"/>
        <v>0</v>
      </c>
      <c r="AQ192" s="171"/>
      <c r="AR192" s="168">
        <f t="shared" si="345"/>
        <v>0</v>
      </c>
      <c r="AS192" s="168"/>
      <c r="AT192" s="168">
        <f t="shared" si="346"/>
        <v>0</v>
      </c>
      <c r="AU192" s="168"/>
      <c r="AV192" s="168">
        <f t="shared" si="347"/>
        <v>0</v>
      </c>
      <c r="AW192" s="169"/>
      <c r="AX192" s="170">
        <f t="shared" si="348"/>
        <v>0</v>
      </c>
      <c r="AY192" s="171"/>
      <c r="AZ192" s="172"/>
      <c r="BA192" s="170">
        <f t="shared" si="349"/>
        <v>0</v>
      </c>
      <c r="BB192" s="171"/>
      <c r="BC192" s="170">
        <f t="shared" si="350"/>
        <v>0</v>
      </c>
      <c r="BD192" s="171"/>
      <c r="BE192" s="171"/>
      <c r="BF192" s="170">
        <f t="shared" si="351"/>
        <v>0</v>
      </c>
      <c r="BG192" s="171"/>
      <c r="BH192" s="171"/>
      <c r="BI192" s="170">
        <f t="shared" si="352"/>
        <v>0</v>
      </c>
      <c r="BJ192" s="171"/>
      <c r="BK192" s="170">
        <f t="shared" si="353"/>
        <v>0</v>
      </c>
      <c r="BL192" s="173"/>
      <c r="BM192" s="168">
        <f t="shared" si="354"/>
        <v>0</v>
      </c>
      <c r="BN192" s="174"/>
      <c r="BO192" s="168">
        <f t="shared" si="355"/>
        <v>0</v>
      </c>
      <c r="BP192" s="169"/>
      <c r="BQ192" s="168">
        <f t="shared" si="356"/>
        <v>0</v>
      </c>
      <c r="BR192" s="168"/>
      <c r="BS192" s="168">
        <f t="shared" si="357"/>
        <v>0</v>
      </c>
      <c r="BT192" s="169"/>
      <c r="BU192" s="168">
        <f t="shared" si="358"/>
        <v>0</v>
      </c>
      <c r="BV192" s="169"/>
      <c r="BW192" s="170">
        <f t="shared" si="359"/>
        <v>0</v>
      </c>
      <c r="BX192" s="171"/>
      <c r="BY192" s="170">
        <f t="shared" si="360"/>
        <v>0</v>
      </c>
      <c r="BZ192" s="175"/>
      <c r="CA192" s="176"/>
      <c r="CB192" s="85"/>
    </row>
    <row r="193" spans="1:80" ht="18.75" customHeight="1" x14ac:dyDescent="0.25">
      <c r="A193" s="137" t="s">
        <v>425</v>
      </c>
      <c r="B193" s="179" t="s">
        <v>187</v>
      </c>
      <c r="C193" s="806" t="s">
        <v>383</v>
      </c>
      <c r="D193" s="178" t="str">
        <f>VLOOKUP(C193,REF!A59:C177,2,FALSE)</f>
        <v>Nom 112</v>
      </c>
      <c r="E193" s="156" t="s">
        <v>70</v>
      </c>
      <c r="F193" s="302"/>
      <c r="G193" s="31" t="s">
        <v>106</v>
      </c>
      <c r="H193" s="31" t="s">
        <v>11</v>
      </c>
      <c r="I193" s="55" t="s">
        <v>106</v>
      </c>
      <c r="J193" s="55" t="s">
        <v>11</v>
      </c>
      <c r="K193" s="332"/>
      <c r="L193" s="332"/>
      <c r="M193" s="357" t="s">
        <v>7</v>
      </c>
      <c r="N193" s="31" t="s">
        <v>106</v>
      </c>
      <c r="O193" s="353" t="s">
        <v>7</v>
      </c>
      <c r="P193" s="31" t="s">
        <v>106</v>
      </c>
      <c r="Q193" s="353" t="s">
        <v>7</v>
      </c>
      <c r="R193" s="357" t="s">
        <v>7</v>
      </c>
      <c r="S193" s="357" t="s">
        <v>7</v>
      </c>
      <c r="T193" s="353" t="s">
        <v>7</v>
      </c>
      <c r="U193" s="31" t="s">
        <v>106</v>
      </c>
      <c r="V193" s="31" t="s">
        <v>11</v>
      </c>
      <c r="W193" s="31" t="s">
        <v>106</v>
      </c>
      <c r="X193" s="55" t="s">
        <v>11</v>
      </c>
      <c r="Y193" s="332"/>
      <c r="Z193" s="305"/>
      <c r="AA193" s="31" t="s">
        <v>11</v>
      </c>
      <c r="AB193" s="31" t="s">
        <v>106</v>
      </c>
      <c r="AC193" s="353" t="s">
        <v>7</v>
      </c>
      <c r="AD193" s="31" t="s">
        <v>108</v>
      </c>
      <c r="AE193" s="353" t="s">
        <v>7</v>
      </c>
      <c r="AF193" s="305"/>
      <c r="AG193" s="305"/>
      <c r="AH193" s="31" t="s">
        <v>11</v>
      </c>
      <c r="AI193" s="31" t="s">
        <v>108</v>
      </c>
      <c r="AJ193" s="31" t="s">
        <v>11</v>
      </c>
      <c r="AK193" s="390">
        <f>IF(CA193=0,"",TIME(0,CA193,0))</f>
        <v>0.11666666666666665</v>
      </c>
      <c r="AL193" s="157">
        <f t="shared" si="342"/>
        <v>7</v>
      </c>
      <c r="AM193" s="158">
        <f>SUM(AL193:AL194)/2</f>
        <v>7</v>
      </c>
      <c r="AN193" s="158">
        <f t="shared" si="343"/>
        <v>0</v>
      </c>
      <c r="AO193" s="158">
        <f>SUM((AN193+AN194)/2)</f>
        <v>0</v>
      </c>
      <c r="AP193" s="159">
        <f t="shared" si="344"/>
        <v>0</v>
      </c>
      <c r="AQ193" s="159">
        <f>SUM((AP193+AP194)/2)</f>
        <v>0</v>
      </c>
      <c r="AR193" s="158">
        <f t="shared" si="345"/>
        <v>0</v>
      </c>
      <c r="AS193" s="159">
        <f>SUM((AR193+AR194)/2)</f>
        <v>0</v>
      </c>
      <c r="AT193" s="159">
        <f t="shared" si="346"/>
        <v>0</v>
      </c>
      <c r="AU193" s="160">
        <f>SUM((AT193+AT194)/2)</f>
        <v>0</v>
      </c>
      <c r="AV193" s="158">
        <f t="shared" si="347"/>
        <v>0</v>
      </c>
      <c r="AW193" s="158">
        <f>SUM((AV193+AV194)/2)</f>
        <v>0</v>
      </c>
      <c r="AX193" s="159">
        <f t="shared" si="348"/>
        <v>0</v>
      </c>
      <c r="AY193" s="159">
        <f>SUM((AX193+AX194)/2)</f>
        <v>0</v>
      </c>
      <c r="AZ193" s="161">
        <f>SUM(AM193+AO193+AQ193+AS193+AW193+AY193+AU193)*24</f>
        <v>168</v>
      </c>
      <c r="BA193" s="159">
        <f t="shared" si="349"/>
        <v>0</v>
      </c>
      <c r="BB193" s="159">
        <f>SUM((BA193+BA194)/2)</f>
        <v>0</v>
      </c>
      <c r="BC193" s="159">
        <f t="shared" si="350"/>
        <v>0</v>
      </c>
      <c r="BD193" s="159">
        <f>SUM((BC193+BC194)/2)</f>
        <v>0</v>
      </c>
      <c r="BE193" s="159">
        <f>SUM((BD193+BD194)/2)</f>
        <v>0</v>
      </c>
      <c r="BF193" s="159">
        <f t="shared" si="351"/>
        <v>0</v>
      </c>
      <c r="BG193" s="159">
        <f>SUM((BF193+BF194)/2)</f>
        <v>0</v>
      </c>
      <c r="BH193" s="159">
        <f>SUM((BG193+BG194)/2)</f>
        <v>0</v>
      </c>
      <c r="BI193" s="159">
        <f t="shared" si="352"/>
        <v>0</v>
      </c>
      <c r="BJ193" s="159">
        <f>SUM((BI193+BI194)/2)</f>
        <v>0</v>
      </c>
      <c r="BK193" s="159">
        <f t="shared" si="353"/>
        <v>0</v>
      </c>
      <c r="BL193" s="162">
        <f>SUM(BK193+BK194)/2</f>
        <v>0</v>
      </c>
      <c r="BM193" s="158">
        <f t="shared" si="354"/>
        <v>0</v>
      </c>
      <c r="BN193" s="158">
        <f>SUM(BM193+BM194)/2</f>
        <v>0</v>
      </c>
      <c r="BO193" s="158">
        <f t="shared" si="355"/>
        <v>0</v>
      </c>
      <c r="BP193" s="158">
        <f>SUM(BO193+BO194)/2</f>
        <v>0</v>
      </c>
      <c r="BQ193" s="158">
        <f t="shared" si="356"/>
        <v>8</v>
      </c>
      <c r="BR193" s="158">
        <f>SUM((BQ193+BQ194)/2)</f>
        <v>8</v>
      </c>
      <c r="BS193" s="158">
        <f t="shared" si="357"/>
        <v>0</v>
      </c>
      <c r="BT193" s="158">
        <f>SUM((BS193+BS194)/2)</f>
        <v>0</v>
      </c>
      <c r="BU193" s="158">
        <f t="shared" si="358"/>
        <v>0</v>
      </c>
      <c r="BV193" s="158">
        <f>SUM((BU193+BU194)/2)</f>
        <v>0</v>
      </c>
      <c r="BW193" s="159">
        <f t="shared" si="359"/>
        <v>0</v>
      </c>
      <c r="BX193" s="159">
        <f>SUM((BW193+BW194)/2)</f>
        <v>0</v>
      </c>
      <c r="BY193" s="159">
        <f t="shared" si="360"/>
        <v>0</v>
      </c>
      <c r="BZ193" s="160">
        <f>SUM((BY193+BY194)/2)</f>
        <v>0</v>
      </c>
      <c r="CA193" s="163">
        <f>SUM(AZ193)</f>
        <v>168</v>
      </c>
      <c r="CB193" s="35">
        <f>SUM(AM193+AO193+AQ193+AS193+AU193+AW193+BB193+BD193+BG193+AY193)</f>
        <v>7</v>
      </c>
    </row>
    <row r="194" spans="1:80" ht="18.75" customHeight="1" thickBot="1" x14ac:dyDescent="0.3">
      <c r="A194" s="137" t="s">
        <v>425</v>
      </c>
      <c r="B194" s="179" t="s">
        <v>187</v>
      </c>
      <c r="C194" s="164" t="s">
        <v>6</v>
      </c>
      <c r="D194" s="194"/>
      <c r="E194" s="166" t="s">
        <v>4</v>
      </c>
      <c r="F194" s="303"/>
      <c r="G194" s="37" t="s">
        <v>106</v>
      </c>
      <c r="H194" s="37" t="s">
        <v>11</v>
      </c>
      <c r="I194" s="37" t="s">
        <v>106</v>
      </c>
      <c r="J194" s="37" t="s">
        <v>11</v>
      </c>
      <c r="K194" s="306"/>
      <c r="L194" s="306"/>
      <c r="M194" s="354" t="s">
        <v>7</v>
      </c>
      <c r="N194" s="37" t="s">
        <v>106</v>
      </c>
      <c r="O194" s="354" t="s">
        <v>7</v>
      </c>
      <c r="P194" s="37" t="s">
        <v>106</v>
      </c>
      <c r="Q194" s="354" t="s">
        <v>7</v>
      </c>
      <c r="R194" s="354" t="s">
        <v>7</v>
      </c>
      <c r="S194" s="354" t="s">
        <v>7</v>
      </c>
      <c r="T194" s="354" t="s">
        <v>7</v>
      </c>
      <c r="U194" s="37" t="s">
        <v>106</v>
      </c>
      <c r="V194" s="37" t="s">
        <v>11</v>
      </c>
      <c r="W194" s="37" t="s">
        <v>106</v>
      </c>
      <c r="X194" s="37" t="s">
        <v>11</v>
      </c>
      <c r="Y194" s="306"/>
      <c r="Z194" s="306"/>
      <c r="AA194" s="37" t="s">
        <v>11</v>
      </c>
      <c r="AB194" s="37" t="s">
        <v>106</v>
      </c>
      <c r="AC194" s="354" t="s">
        <v>7</v>
      </c>
      <c r="AD194" s="37" t="s">
        <v>108</v>
      </c>
      <c r="AE194" s="354" t="s">
        <v>7</v>
      </c>
      <c r="AF194" s="306"/>
      <c r="AG194" s="306"/>
      <c r="AH194" s="37" t="s">
        <v>11</v>
      </c>
      <c r="AI194" s="37" t="s">
        <v>108</v>
      </c>
      <c r="AJ194" s="37" t="s">
        <v>11</v>
      </c>
      <c r="AK194" s="391"/>
      <c r="AL194" s="167">
        <f t="shared" si="342"/>
        <v>7</v>
      </c>
      <c r="AM194" s="168"/>
      <c r="AN194" s="168">
        <f t="shared" si="343"/>
        <v>0</v>
      </c>
      <c r="AO194" s="169"/>
      <c r="AP194" s="170">
        <f t="shared" si="344"/>
        <v>0</v>
      </c>
      <c r="AQ194" s="171"/>
      <c r="AR194" s="168">
        <f t="shared" si="345"/>
        <v>0</v>
      </c>
      <c r="AS194" s="168"/>
      <c r="AT194" s="168">
        <f t="shared" si="346"/>
        <v>0</v>
      </c>
      <c r="AU194" s="168"/>
      <c r="AV194" s="168">
        <f t="shared" si="347"/>
        <v>0</v>
      </c>
      <c r="AW194" s="169"/>
      <c r="AX194" s="170">
        <f t="shared" si="348"/>
        <v>0</v>
      </c>
      <c r="AY194" s="171"/>
      <c r="AZ194" s="172"/>
      <c r="BA194" s="170">
        <f t="shared" si="349"/>
        <v>0</v>
      </c>
      <c r="BB194" s="171"/>
      <c r="BC194" s="170">
        <f t="shared" si="350"/>
        <v>0</v>
      </c>
      <c r="BD194" s="171"/>
      <c r="BE194" s="171"/>
      <c r="BF194" s="170">
        <f t="shared" si="351"/>
        <v>0</v>
      </c>
      <c r="BG194" s="171"/>
      <c r="BH194" s="171"/>
      <c r="BI194" s="170">
        <f t="shared" si="352"/>
        <v>0</v>
      </c>
      <c r="BJ194" s="171"/>
      <c r="BK194" s="170">
        <f t="shared" si="353"/>
        <v>0</v>
      </c>
      <c r="BL194" s="173"/>
      <c r="BM194" s="168">
        <f t="shared" si="354"/>
        <v>0</v>
      </c>
      <c r="BN194" s="174"/>
      <c r="BO194" s="168">
        <f t="shared" si="355"/>
        <v>0</v>
      </c>
      <c r="BP194" s="169"/>
      <c r="BQ194" s="168">
        <f t="shared" si="356"/>
        <v>8</v>
      </c>
      <c r="BR194" s="168"/>
      <c r="BS194" s="168">
        <f t="shared" si="357"/>
        <v>0</v>
      </c>
      <c r="BT194" s="169"/>
      <c r="BU194" s="168">
        <f t="shared" si="358"/>
        <v>0</v>
      </c>
      <c r="BV194" s="169"/>
      <c r="BW194" s="170">
        <f t="shared" si="359"/>
        <v>0</v>
      </c>
      <c r="BX194" s="171"/>
      <c r="BY194" s="170">
        <f t="shared" si="360"/>
        <v>0</v>
      </c>
      <c r="BZ194" s="175"/>
      <c r="CA194" s="176"/>
      <c r="CB194" s="85"/>
    </row>
    <row r="195" spans="1:80" s="146" customFormat="1" ht="18.75" customHeight="1" thickBot="1" x14ac:dyDescent="0.3">
      <c r="A195" s="137" t="s">
        <v>425</v>
      </c>
      <c r="B195" s="179" t="s">
        <v>188</v>
      </c>
      <c r="C195" s="1174" t="s">
        <v>188</v>
      </c>
      <c r="D195" s="1175"/>
      <c r="E195" s="204"/>
      <c r="F195" s="59"/>
      <c r="G195" s="60"/>
      <c r="H195" s="60"/>
      <c r="I195" s="61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390" t="str">
        <f>IF(CA195=0,"",TIME(0,CA195,0))</f>
        <v/>
      </c>
      <c r="AL195" s="180"/>
      <c r="AM195" s="180"/>
      <c r="AN195" s="180"/>
      <c r="AO195" s="181"/>
      <c r="AP195" s="180"/>
      <c r="AQ195" s="181"/>
      <c r="AR195" s="180"/>
      <c r="AS195" s="180"/>
      <c r="AT195" s="180"/>
      <c r="AU195" s="180"/>
      <c r="AV195" s="180"/>
      <c r="AW195" s="181"/>
      <c r="AX195" s="180"/>
      <c r="AY195" s="181"/>
      <c r="AZ195" s="205"/>
      <c r="BA195" s="180"/>
      <c r="BB195" s="181"/>
      <c r="BC195" s="180"/>
      <c r="BD195" s="181"/>
      <c r="BE195" s="181"/>
      <c r="BF195" s="180"/>
      <c r="BG195" s="181"/>
      <c r="BH195" s="181"/>
      <c r="BI195" s="180"/>
      <c r="BJ195" s="181"/>
      <c r="BK195" s="180"/>
      <c r="BL195" s="206"/>
      <c r="BM195" s="180"/>
      <c r="BN195" s="186"/>
      <c r="BO195" s="180"/>
      <c r="BP195" s="181"/>
      <c r="BQ195" s="180"/>
      <c r="BR195" s="180"/>
      <c r="BS195" s="180"/>
      <c r="BT195" s="181"/>
      <c r="BU195" s="180"/>
      <c r="BV195" s="181"/>
      <c r="BW195" s="180"/>
      <c r="BX195" s="181"/>
      <c r="BY195" s="180"/>
      <c r="BZ195" s="181"/>
      <c r="CA195" s="205"/>
      <c r="CB195" s="145"/>
    </row>
    <row r="196" spans="1:80" s="146" customFormat="1" ht="18.75" customHeight="1" thickBot="1" x14ac:dyDescent="0.3">
      <c r="A196" s="137" t="s">
        <v>425</v>
      </c>
      <c r="B196" s="179" t="s">
        <v>188</v>
      </c>
      <c r="C196" s="190"/>
      <c r="D196" s="45" t="s">
        <v>69</v>
      </c>
      <c r="E196" s="204"/>
      <c r="F196" s="299">
        <v>1</v>
      </c>
      <c r="G196" s="25">
        <v>2</v>
      </c>
      <c r="H196" s="25">
        <v>3</v>
      </c>
      <c r="I196" s="25">
        <v>4</v>
      </c>
      <c r="J196" s="25">
        <v>5</v>
      </c>
      <c r="K196" s="300">
        <v>6</v>
      </c>
      <c r="L196" s="300">
        <v>7</v>
      </c>
      <c r="M196" s="25">
        <v>8</v>
      </c>
      <c r="N196" s="25">
        <v>9</v>
      </c>
      <c r="O196" s="25">
        <v>10</v>
      </c>
      <c r="P196" s="25">
        <v>11</v>
      </c>
      <c r="Q196" s="25">
        <v>12</v>
      </c>
      <c r="R196" s="300">
        <v>13</v>
      </c>
      <c r="S196" s="300">
        <v>14</v>
      </c>
      <c r="T196" s="25">
        <v>15</v>
      </c>
      <c r="U196" s="25">
        <v>16</v>
      </c>
      <c r="V196" s="25">
        <v>17</v>
      </c>
      <c r="W196" s="25">
        <v>18</v>
      </c>
      <c r="X196" s="25">
        <v>19</v>
      </c>
      <c r="Y196" s="300">
        <v>20</v>
      </c>
      <c r="Z196" s="300">
        <v>21</v>
      </c>
      <c r="AA196" s="25">
        <v>22</v>
      </c>
      <c r="AB196" s="25">
        <v>23</v>
      </c>
      <c r="AC196" s="25">
        <v>24</v>
      </c>
      <c r="AD196" s="25">
        <v>25</v>
      </c>
      <c r="AE196" s="25">
        <v>26</v>
      </c>
      <c r="AF196" s="300">
        <v>27</v>
      </c>
      <c r="AG196" s="301">
        <v>28</v>
      </c>
      <c r="AH196" s="26">
        <v>29</v>
      </c>
      <c r="AI196" s="25">
        <v>30</v>
      </c>
      <c r="AJ196" s="129">
        <v>31</v>
      </c>
      <c r="AK196" s="391"/>
      <c r="AL196" s="180"/>
      <c r="AM196" s="180"/>
      <c r="AN196" s="180"/>
      <c r="AO196" s="181"/>
      <c r="AP196" s="180"/>
      <c r="AQ196" s="181"/>
      <c r="AR196" s="180"/>
      <c r="AS196" s="180"/>
      <c r="AT196" s="180"/>
      <c r="AU196" s="180"/>
      <c r="AV196" s="180"/>
      <c r="AW196" s="181"/>
      <c r="AX196" s="180"/>
      <c r="AY196" s="181"/>
      <c r="AZ196" s="205"/>
      <c r="BA196" s="180"/>
      <c r="BB196" s="181"/>
      <c r="BC196" s="180"/>
      <c r="BD196" s="181"/>
      <c r="BE196" s="181"/>
      <c r="BF196" s="180"/>
      <c r="BG196" s="181"/>
      <c r="BH196" s="181"/>
      <c r="BI196" s="180"/>
      <c r="BJ196" s="181"/>
      <c r="BK196" s="180"/>
      <c r="BL196" s="206"/>
      <c r="BM196" s="180"/>
      <c r="BN196" s="186"/>
      <c r="BO196" s="180"/>
      <c r="BP196" s="181"/>
      <c r="BQ196" s="180"/>
      <c r="BR196" s="180"/>
      <c r="BS196" s="180"/>
      <c r="BT196" s="181"/>
      <c r="BU196" s="180"/>
      <c r="BV196" s="181"/>
      <c r="BW196" s="180"/>
      <c r="BX196" s="181"/>
      <c r="BY196" s="180"/>
      <c r="BZ196" s="181"/>
      <c r="CA196" s="205"/>
      <c r="CB196" s="145"/>
    </row>
    <row r="197" spans="1:80" ht="18.75" customHeight="1" x14ac:dyDescent="0.25">
      <c r="A197" s="137" t="s">
        <v>425</v>
      </c>
      <c r="B197" s="179" t="s">
        <v>188</v>
      </c>
      <c r="C197" s="807">
        <v>7035</v>
      </c>
      <c r="D197" s="178" t="s">
        <v>206</v>
      </c>
      <c r="E197" s="156" t="s">
        <v>70</v>
      </c>
      <c r="F197" s="302"/>
      <c r="G197" s="52" t="s">
        <v>11</v>
      </c>
      <c r="H197" s="52" t="s">
        <v>11</v>
      </c>
      <c r="I197" s="55" t="s">
        <v>11</v>
      </c>
      <c r="J197" s="55" t="s">
        <v>11</v>
      </c>
      <c r="K197" s="332"/>
      <c r="L197" s="305"/>
      <c r="M197" s="31" t="s">
        <v>11</v>
      </c>
      <c r="N197" s="355" t="s">
        <v>107</v>
      </c>
      <c r="O197" s="353" t="s">
        <v>7</v>
      </c>
      <c r="P197" s="31" t="s">
        <v>11</v>
      </c>
      <c r="Q197" s="31" t="s">
        <v>33</v>
      </c>
      <c r="R197" s="305"/>
      <c r="S197" s="305"/>
      <c r="T197" s="357" t="s">
        <v>7</v>
      </c>
      <c r="U197" s="353" t="s">
        <v>7</v>
      </c>
      <c r="V197" s="468" t="s">
        <v>11</v>
      </c>
      <c r="W197" s="55" t="s">
        <v>11</v>
      </c>
      <c r="X197" s="31" t="s">
        <v>11</v>
      </c>
      <c r="Y197" s="332"/>
      <c r="Z197" s="305"/>
      <c r="AA197" s="31" t="s">
        <v>11</v>
      </c>
      <c r="AB197" s="31" t="s">
        <v>11</v>
      </c>
      <c r="AC197" s="432" t="s">
        <v>28</v>
      </c>
      <c r="AD197" s="432" t="s">
        <v>28</v>
      </c>
      <c r="AE197" s="432" t="s">
        <v>28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90">
        <f>IF(CA197=0,"",TIME(0,CA197,0))</f>
        <v>0.25833333333333336</v>
      </c>
      <c r="AL197" s="157">
        <f t="shared" ref="AL197:AL202" si="361">COUNTIF(F197:AJ197,"P")</f>
        <v>14</v>
      </c>
      <c r="AM197" s="158">
        <f>SUM(AL197:AL198)/2</f>
        <v>14</v>
      </c>
      <c r="AN197" s="158">
        <f t="shared" ref="AN197:AN202" si="362">COUNTIF(F197:AJ197,"Mi")</f>
        <v>1</v>
      </c>
      <c r="AO197" s="158">
        <f>SUM((AN197+AN198)/2)</f>
        <v>1</v>
      </c>
      <c r="AP197" s="159">
        <f t="shared" ref="AP197:AP202" si="363">COUNTIF(F197:AJ197,"VS")</f>
        <v>1</v>
      </c>
      <c r="AQ197" s="159">
        <f>SUM((AP197+AP198)/2)</f>
        <v>0.5</v>
      </c>
      <c r="AR197" s="158">
        <f t="shared" ref="AR197:AR202" si="364">COUNTIF(F197:AJ197,"C1")</f>
        <v>0</v>
      </c>
      <c r="AS197" s="159">
        <f>SUM((AR197+AR198)/2)</f>
        <v>0</v>
      </c>
      <c r="AT197" s="159">
        <f t="shared" ref="AT197:AT202" si="365">COUNTIF(F197:AJ197,"R1")</f>
        <v>0</v>
      </c>
      <c r="AU197" s="160">
        <f>SUM((AT197+AT198)/2)</f>
        <v>0</v>
      </c>
      <c r="AV197" s="158">
        <f t="shared" ref="AV197:AV202" si="366">COUNTIF(F197:AJ197,"CS")</f>
        <v>0</v>
      </c>
      <c r="AW197" s="158">
        <f>SUM((AV197+AV198)/2)</f>
        <v>0</v>
      </c>
      <c r="AX197" s="159">
        <f t="shared" ref="AX197:AX202" si="367">COUNTIF(F197:AJ197,"DA")</f>
        <v>0</v>
      </c>
      <c r="AY197" s="159">
        <f>SUM((AX197+AX198)/2)</f>
        <v>0</v>
      </c>
      <c r="AZ197" s="161">
        <f>SUM(AM197+AO197+AQ197+AS197+AW197+AY197+AU197)*24</f>
        <v>372</v>
      </c>
      <c r="BA197" s="159">
        <f t="shared" ref="BA197:BA202" si="368">COUNTIF(F197:AJ197,"MT5")</f>
        <v>0</v>
      </c>
      <c r="BB197" s="159">
        <f>SUM((BA197+BA198)/2)</f>
        <v>0</v>
      </c>
      <c r="BC197" s="159">
        <f t="shared" ref="BC197:BC202" si="369">COUNTIF(F197:AJ197,"MT6")</f>
        <v>0</v>
      </c>
      <c r="BD197" s="159">
        <f>SUM((BC197+BC198)/2)</f>
        <v>0</v>
      </c>
      <c r="BE197" s="159">
        <f>SUM((BD197+BD198)/2)</f>
        <v>0</v>
      </c>
      <c r="BF197" s="159">
        <f t="shared" ref="BF197:BF202" si="370">COUNTIF(F197:AJ197,"MT8")</f>
        <v>0</v>
      </c>
      <c r="BG197" s="159">
        <f>SUM((BF197+BF198)/2)</f>
        <v>0</v>
      </c>
      <c r="BH197" s="159">
        <f>SUM((BG197+BG198)/2)</f>
        <v>0</v>
      </c>
      <c r="BI197" s="159">
        <f t="shared" ref="BI197:BI202" si="371">COUNTIF(F197:AJ197,"A")</f>
        <v>0</v>
      </c>
      <c r="BJ197" s="159">
        <f>SUM((BI197+BI198)/2)</f>
        <v>0</v>
      </c>
      <c r="BK197" s="159">
        <f t="shared" ref="BK197:BK202" si="372">COUNTIF(F197:AJ197,"Ma")</f>
        <v>0</v>
      </c>
      <c r="BL197" s="162">
        <f>SUM(BK197+BK198)/2</f>
        <v>0</v>
      </c>
      <c r="BM197" s="158">
        <f t="shared" ref="BM197:BM202" si="373">COUNTIF(F197:AJ197,"MJ")</f>
        <v>0</v>
      </c>
      <c r="BN197" s="158">
        <f>SUM(BM197+BM198)/2</f>
        <v>0</v>
      </c>
      <c r="BO197" s="158">
        <f t="shared" ref="BO197:BO202" si="374">COUNTIF(F197:AJ197,"Jsc")</f>
        <v>0</v>
      </c>
      <c r="BP197" s="158">
        <f>SUM(BO197+BO198)/2</f>
        <v>0</v>
      </c>
      <c r="BQ197" s="158">
        <f t="shared" ref="BQ197:BQ202" si="375">COUNTIF(F197:AJ197,"C")</f>
        <v>3</v>
      </c>
      <c r="BR197" s="158">
        <f>SUM((BQ197+BQ198)/2)</f>
        <v>3</v>
      </c>
      <c r="BS197" s="158">
        <f t="shared" ref="BS197:BS202" si="376">COUNTIF(F197:AJ197,"CC")</f>
        <v>3</v>
      </c>
      <c r="BT197" s="158">
        <f>SUM((BS197+BS198)/2)</f>
        <v>3</v>
      </c>
      <c r="BU197" s="158">
        <f t="shared" ref="BU197:BU202" si="377">COUNTIF(F197:AJ197,"DS")</f>
        <v>0</v>
      </c>
      <c r="BV197" s="158">
        <f>SUM((BU197+BU198)/2)</f>
        <v>0</v>
      </c>
      <c r="BW197" s="159">
        <f t="shared" ref="BW197:BW202" si="378">COUNTIF(F197:AJ197,"MT")</f>
        <v>0</v>
      </c>
      <c r="BX197" s="159">
        <f>SUM((BW197+BW198)/2)</f>
        <v>0</v>
      </c>
      <c r="BY197" s="159">
        <f t="shared" ref="BY197:BY202" si="379">COUNTIF(F197:AJ197,"4/5")</f>
        <v>0</v>
      </c>
      <c r="BZ197" s="160">
        <f>SUM((BY197+BY198)/2)</f>
        <v>0</v>
      </c>
      <c r="CA197" s="163">
        <f>SUM(AZ197)</f>
        <v>372</v>
      </c>
      <c r="CB197" s="35">
        <f>SUM(AM197+AO197+AQ197+AS197+AU197+AW197+BB197+BD197+BG197+AY197)</f>
        <v>15.5</v>
      </c>
    </row>
    <row r="198" spans="1:80" ht="18.75" customHeight="1" thickBot="1" x14ac:dyDescent="0.3">
      <c r="A198" s="137" t="s">
        <v>425</v>
      </c>
      <c r="B198" s="179" t="s">
        <v>188</v>
      </c>
      <c r="C198" s="192" t="s">
        <v>3</v>
      </c>
      <c r="D198" s="194"/>
      <c r="E198" s="166" t="s">
        <v>4</v>
      </c>
      <c r="F198" s="303"/>
      <c r="G198" s="52" t="s">
        <v>11</v>
      </c>
      <c r="H198" s="52" t="s">
        <v>11</v>
      </c>
      <c r="I198" s="56" t="s">
        <v>11</v>
      </c>
      <c r="J198" s="56" t="s">
        <v>11</v>
      </c>
      <c r="K198" s="331"/>
      <c r="L198" s="306"/>
      <c r="M198" s="37" t="s">
        <v>67</v>
      </c>
      <c r="N198" s="356" t="s">
        <v>107</v>
      </c>
      <c r="O198" s="354" t="s">
        <v>7</v>
      </c>
      <c r="P198" s="37" t="s">
        <v>11</v>
      </c>
      <c r="Q198" s="37" t="s">
        <v>11</v>
      </c>
      <c r="R198" s="306"/>
      <c r="S198" s="306"/>
      <c r="T198" s="354" t="s">
        <v>7</v>
      </c>
      <c r="U198" s="354" t="s">
        <v>7</v>
      </c>
      <c r="V198" s="37" t="s">
        <v>11</v>
      </c>
      <c r="W198" s="472" t="s">
        <v>11</v>
      </c>
      <c r="X198" s="56" t="s">
        <v>11</v>
      </c>
      <c r="Y198" s="331"/>
      <c r="Z198" s="306"/>
      <c r="AA198" s="37" t="s">
        <v>11</v>
      </c>
      <c r="AB198" s="37" t="s">
        <v>11</v>
      </c>
      <c r="AC198" s="433" t="s">
        <v>28</v>
      </c>
      <c r="AD198" s="433" t="s">
        <v>28</v>
      </c>
      <c r="AE198" s="433" t="s">
        <v>28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391"/>
      <c r="AL198" s="167">
        <f t="shared" si="361"/>
        <v>14</v>
      </c>
      <c r="AM198" s="168"/>
      <c r="AN198" s="168">
        <f t="shared" si="362"/>
        <v>1</v>
      </c>
      <c r="AO198" s="169"/>
      <c r="AP198" s="170">
        <f t="shared" si="363"/>
        <v>0</v>
      </c>
      <c r="AQ198" s="171"/>
      <c r="AR198" s="168">
        <f t="shared" si="364"/>
        <v>0</v>
      </c>
      <c r="AS198" s="168"/>
      <c r="AT198" s="168">
        <f t="shared" si="365"/>
        <v>0</v>
      </c>
      <c r="AU198" s="168"/>
      <c r="AV198" s="168">
        <f t="shared" si="366"/>
        <v>0</v>
      </c>
      <c r="AW198" s="169"/>
      <c r="AX198" s="170">
        <f t="shared" si="367"/>
        <v>0</v>
      </c>
      <c r="AY198" s="171"/>
      <c r="AZ198" s="172"/>
      <c r="BA198" s="170">
        <f t="shared" si="368"/>
        <v>0</v>
      </c>
      <c r="BB198" s="171"/>
      <c r="BC198" s="170">
        <f t="shared" si="369"/>
        <v>0</v>
      </c>
      <c r="BD198" s="171"/>
      <c r="BE198" s="171"/>
      <c r="BF198" s="170">
        <f t="shared" si="370"/>
        <v>0</v>
      </c>
      <c r="BG198" s="171"/>
      <c r="BH198" s="171"/>
      <c r="BI198" s="170">
        <f t="shared" si="371"/>
        <v>0</v>
      </c>
      <c r="BJ198" s="171"/>
      <c r="BK198" s="170">
        <f t="shared" si="372"/>
        <v>0</v>
      </c>
      <c r="BL198" s="173"/>
      <c r="BM198" s="168">
        <f t="shared" si="373"/>
        <v>0</v>
      </c>
      <c r="BN198" s="174"/>
      <c r="BO198" s="168">
        <f t="shared" si="374"/>
        <v>0</v>
      </c>
      <c r="BP198" s="169"/>
      <c r="BQ198" s="168">
        <f t="shared" si="375"/>
        <v>3</v>
      </c>
      <c r="BR198" s="168"/>
      <c r="BS198" s="168">
        <f t="shared" si="376"/>
        <v>3</v>
      </c>
      <c r="BT198" s="169"/>
      <c r="BU198" s="168">
        <f t="shared" si="377"/>
        <v>0</v>
      </c>
      <c r="BV198" s="169"/>
      <c r="BW198" s="170">
        <f t="shared" si="378"/>
        <v>0</v>
      </c>
      <c r="BX198" s="171"/>
      <c r="BY198" s="170">
        <f t="shared" si="379"/>
        <v>0</v>
      </c>
      <c r="BZ198" s="175"/>
      <c r="CA198" s="176"/>
      <c r="CB198" s="85"/>
    </row>
    <row r="199" spans="1:80" ht="18.75" customHeight="1" x14ac:dyDescent="0.25">
      <c r="A199" s="137"/>
      <c r="B199" s="179"/>
      <c r="C199" s="807">
        <v>2703</v>
      </c>
      <c r="D199" s="155" t="s">
        <v>207</v>
      </c>
      <c r="E199" s="156" t="s">
        <v>70</v>
      </c>
      <c r="F199" s="304"/>
      <c r="G199" s="353" t="s">
        <v>7</v>
      </c>
      <c r="H199" s="353" t="s">
        <v>7</v>
      </c>
      <c r="I199" s="353" t="s">
        <v>7</v>
      </c>
      <c r="J199" s="353" t="s">
        <v>7</v>
      </c>
      <c r="K199" s="333"/>
      <c r="L199" s="307"/>
      <c r="M199" s="52" t="s">
        <v>11</v>
      </c>
      <c r="N199" s="355" t="s">
        <v>107</v>
      </c>
      <c r="O199" s="52" t="s">
        <v>11</v>
      </c>
      <c r="P199" s="52" t="s">
        <v>11</v>
      </c>
      <c r="Q199" s="52" t="s">
        <v>11</v>
      </c>
      <c r="R199" s="307"/>
      <c r="S199" s="307"/>
      <c r="T199" s="255" t="s">
        <v>11</v>
      </c>
      <c r="U199" s="52" t="s">
        <v>11</v>
      </c>
      <c r="V199" s="52" t="s">
        <v>67</v>
      </c>
      <c r="W199" s="268" t="s">
        <v>11</v>
      </c>
      <c r="X199" s="52" t="s">
        <v>11</v>
      </c>
      <c r="Y199" s="333"/>
      <c r="Z199" s="307"/>
      <c r="AA199" s="358" t="s">
        <v>7</v>
      </c>
      <c r="AB199" s="52" t="s">
        <v>11</v>
      </c>
      <c r="AC199" s="52" t="s">
        <v>11</v>
      </c>
      <c r="AD199" s="52" t="s">
        <v>11</v>
      </c>
      <c r="AE199" s="52" t="s">
        <v>33</v>
      </c>
      <c r="AF199" s="307"/>
      <c r="AG199" s="307"/>
      <c r="AH199" s="52" t="s">
        <v>11</v>
      </c>
      <c r="AI199" s="52" t="s">
        <v>11</v>
      </c>
      <c r="AJ199" s="31" t="s">
        <v>11</v>
      </c>
      <c r="AK199" s="390">
        <f>IF(CA199=0,"",TIME(0,CA199,0))</f>
        <v>0.25833333333333336</v>
      </c>
      <c r="AL199" s="157">
        <f t="shared" si="361"/>
        <v>14</v>
      </c>
      <c r="AM199" s="158">
        <f>SUM(AL199:AL200)/2</f>
        <v>14</v>
      </c>
      <c r="AN199" s="158">
        <f t="shared" si="362"/>
        <v>1</v>
      </c>
      <c r="AO199" s="158">
        <f>SUM((AN199+AN200)/2)</f>
        <v>1</v>
      </c>
      <c r="AP199" s="159">
        <f t="shared" si="363"/>
        <v>1</v>
      </c>
      <c r="AQ199" s="159">
        <f>SUM((AP199+AP200)/2)</f>
        <v>0.5</v>
      </c>
      <c r="AR199" s="158">
        <f t="shared" si="364"/>
        <v>0</v>
      </c>
      <c r="AS199" s="159">
        <f>SUM((AR199+AR200)/2)</f>
        <v>0</v>
      </c>
      <c r="AT199" s="159">
        <f t="shared" si="365"/>
        <v>0</v>
      </c>
      <c r="AU199" s="160">
        <f>SUM((AT199+AT200)/2)</f>
        <v>0</v>
      </c>
      <c r="AV199" s="158">
        <f t="shared" si="366"/>
        <v>0</v>
      </c>
      <c r="AW199" s="158">
        <f>SUM((AV199+AV200)/2)</f>
        <v>0</v>
      </c>
      <c r="AX199" s="159">
        <f t="shared" si="367"/>
        <v>0</v>
      </c>
      <c r="AY199" s="159">
        <f>SUM((AX199+AX200)/2)</f>
        <v>0</v>
      </c>
      <c r="AZ199" s="161">
        <f>SUM(AM199+AO199+AQ199+AS199+AW199+AY199+AU199)*24</f>
        <v>372</v>
      </c>
      <c r="BA199" s="159">
        <f t="shared" si="368"/>
        <v>0</v>
      </c>
      <c r="BB199" s="159">
        <f>SUM((BA199+BA200)/2)</f>
        <v>0</v>
      </c>
      <c r="BC199" s="159">
        <f t="shared" si="369"/>
        <v>0</v>
      </c>
      <c r="BD199" s="159">
        <f>SUM((BC199+BC200)/2)</f>
        <v>0</v>
      </c>
      <c r="BE199" s="159">
        <f>SUM((BD199+BD200)/2)</f>
        <v>0</v>
      </c>
      <c r="BF199" s="159">
        <f t="shared" si="370"/>
        <v>0</v>
      </c>
      <c r="BG199" s="159">
        <f>SUM((BF199+BF200)/2)</f>
        <v>0</v>
      </c>
      <c r="BH199" s="159">
        <f>SUM((BG199+BG200)/2)</f>
        <v>0</v>
      </c>
      <c r="BI199" s="159">
        <f t="shared" si="371"/>
        <v>0</v>
      </c>
      <c r="BJ199" s="159">
        <f>SUM((BI199+BI200)/2)</f>
        <v>0</v>
      </c>
      <c r="BK199" s="159">
        <f t="shared" si="372"/>
        <v>0</v>
      </c>
      <c r="BL199" s="162">
        <f>SUM(BK199+BK200)/2</f>
        <v>0</v>
      </c>
      <c r="BM199" s="158">
        <f t="shared" si="373"/>
        <v>0</v>
      </c>
      <c r="BN199" s="158">
        <f>SUM(BM199+BM200)/2</f>
        <v>0</v>
      </c>
      <c r="BO199" s="158">
        <f t="shared" si="374"/>
        <v>0</v>
      </c>
      <c r="BP199" s="158">
        <f>SUM(BO199+BO200)/2</f>
        <v>0</v>
      </c>
      <c r="BQ199" s="158">
        <f t="shared" si="375"/>
        <v>5</v>
      </c>
      <c r="BR199" s="158">
        <f>SUM((BQ199+BQ200)/2)</f>
        <v>5</v>
      </c>
      <c r="BS199" s="158">
        <f t="shared" si="376"/>
        <v>0</v>
      </c>
      <c r="BT199" s="158">
        <f>SUM((BS199+BS200)/2)</f>
        <v>0</v>
      </c>
      <c r="BU199" s="158">
        <f t="shared" si="377"/>
        <v>0</v>
      </c>
      <c r="BV199" s="158">
        <f>SUM((BU199+BU200)/2)</f>
        <v>0</v>
      </c>
      <c r="BW199" s="159">
        <f t="shared" si="378"/>
        <v>0</v>
      </c>
      <c r="BX199" s="159">
        <f>SUM((BW199+BW200)/2)</f>
        <v>0</v>
      </c>
      <c r="BY199" s="159">
        <f t="shared" si="379"/>
        <v>0</v>
      </c>
      <c r="BZ199" s="160">
        <f>SUM((BY199+BY200)/2)</f>
        <v>0</v>
      </c>
      <c r="CA199" s="163">
        <f>SUM(AZ199)</f>
        <v>372</v>
      </c>
      <c r="CB199" s="35">
        <f>SUM(AM199+AO199+AQ199+AS199+AU199+AW199+BB199+BD199+BG199+AY199)</f>
        <v>15.5</v>
      </c>
    </row>
    <row r="200" spans="1:80" ht="18.75" customHeight="1" thickBot="1" x14ac:dyDescent="0.3">
      <c r="A200" s="137"/>
      <c r="B200" s="179"/>
      <c r="C200" s="192" t="s">
        <v>6</v>
      </c>
      <c r="D200" s="165">
        <v>11161</v>
      </c>
      <c r="E200" s="166" t="s">
        <v>4</v>
      </c>
      <c r="F200" s="304"/>
      <c r="G200" s="354" t="s">
        <v>7</v>
      </c>
      <c r="H200" s="354" t="s">
        <v>7</v>
      </c>
      <c r="I200" s="354" t="s">
        <v>7</v>
      </c>
      <c r="J200" s="354" t="s">
        <v>7</v>
      </c>
      <c r="K200" s="333"/>
      <c r="L200" s="307"/>
      <c r="M200" s="52" t="s">
        <v>67</v>
      </c>
      <c r="N200" s="356" t="s">
        <v>107</v>
      </c>
      <c r="O200" s="52" t="s">
        <v>11</v>
      </c>
      <c r="P200" s="52" t="s">
        <v>11</v>
      </c>
      <c r="Q200" s="52" t="s">
        <v>11</v>
      </c>
      <c r="R200" s="307"/>
      <c r="S200" s="307"/>
      <c r="T200" s="255" t="s">
        <v>11</v>
      </c>
      <c r="U200" s="52" t="s">
        <v>11</v>
      </c>
      <c r="V200" s="52" t="s">
        <v>67</v>
      </c>
      <c r="W200" s="255" t="s">
        <v>11</v>
      </c>
      <c r="X200" s="52" t="s">
        <v>11</v>
      </c>
      <c r="Y200" s="333"/>
      <c r="Z200" s="307"/>
      <c r="AA200" s="358" t="s">
        <v>7</v>
      </c>
      <c r="AB200" s="52" t="s">
        <v>11</v>
      </c>
      <c r="AC200" s="52" t="s">
        <v>11</v>
      </c>
      <c r="AD200" s="52" t="s">
        <v>11</v>
      </c>
      <c r="AE200" s="52" t="s">
        <v>11</v>
      </c>
      <c r="AF200" s="307"/>
      <c r="AG200" s="307"/>
      <c r="AH200" s="52" t="s">
        <v>11</v>
      </c>
      <c r="AI200" s="52" t="s">
        <v>11</v>
      </c>
      <c r="AJ200" s="52" t="s">
        <v>11</v>
      </c>
      <c r="AK200" s="391"/>
      <c r="AL200" s="167">
        <f t="shared" si="361"/>
        <v>14</v>
      </c>
      <c r="AM200" s="168"/>
      <c r="AN200" s="168">
        <f t="shared" si="362"/>
        <v>1</v>
      </c>
      <c r="AO200" s="169"/>
      <c r="AP200" s="170">
        <f t="shared" si="363"/>
        <v>0</v>
      </c>
      <c r="AQ200" s="171"/>
      <c r="AR200" s="168">
        <f t="shared" si="364"/>
        <v>0</v>
      </c>
      <c r="AS200" s="168"/>
      <c r="AT200" s="168">
        <f t="shared" si="365"/>
        <v>0</v>
      </c>
      <c r="AU200" s="168"/>
      <c r="AV200" s="168">
        <f t="shared" si="366"/>
        <v>0</v>
      </c>
      <c r="AW200" s="169"/>
      <c r="AX200" s="170">
        <f t="shared" si="367"/>
        <v>0</v>
      </c>
      <c r="AY200" s="171"/>
      <c r="AZ200" s="172"/>
      <c r="BA200" s="170">
        <f t="shared" si="368"/>
        <v>0</v>
      </c>
      <c r="BB200" s="171"/>
      <c r="BC200" s="170">
        <f t="shared" si="369"/>
        <v>0</v>
      </c>
      <c r="BD200" s="171"/>
      <c r="BE200" s="171"/>
      <c r="BF200" s="170">
        <f t="shared" si="370"/>
        <v>0</v>
      </c>
      <c r="BG200" s="171"/>
      <c r="BH200" s="171"/>
      <c r="BI200" s="170">
        <f t="shared" si="371"/>
        <v>0</v>
      </c>
      <c r="BJ200" s="171"/>
      <c r="BK200" s="170">
        <f t="shared" si="372"/>
        <v>0</v>
      </c>
      <c r="BL200" s="173"/>
      <c r="BM200" s="168">
        <f t="shared" si="373"/>
        <v>0</v>
      </c>
      <c r="BN200" s="174"/>
      <c r="BO200" s="168">
        <f t="shared" si="374"/>
        <v>0</v>
      </c>
      <c r="BP200" s="169"/>
      <c r="BQ200" s="168">
        <f t="shared" si="375"/>
        <v>5</v>
      </c>
      <c r="BR200" s="168"/>
      <c r="BS200" s="168">
        <f t="shared" si="376"/>
        <v>0</v>
      </c>
      <c r="BT200" s="169"/>
      <c r="BU200" s="168">
        <f t="shared" si="377"/>
        <v>0</v>
      </c>
      <c r="BV200" s="169"/>
      <c r="BW200" s="170">
        <f t="shared" si="378"/>
        <v>0</v>
      </c>
      <c r="BX200" s="171"/>
      <c r="BY200" s="170">
        <f t="shared" si="379"/>
        <v>0</v>
      </c>
      <c r="BZ200" s="175"/>
      <c r="CA200" s="176"/>
      <c r="CB200" s="85"/>
    </row>
    <row r="201" spans="1:80" ht="18.75" customHeight="1" x14ac:dyDescent="0.25">
      <c r="A201" s="137" t="s">
        <v>425</v>
      </c>
      <c r="B201" s="179" t="s">
        <v>188</v>
      </c>
      <c r="C201" s="807" t="s">
        <v>386</v>
      </c>
      <c r="D201" s="178" t="s">
        <v>232</v>
      </c>
      <c r="E201" s="156" t="s">
        <v>70</v>
      </c>
      <c r="F201" s="302"/>
      <c r="G201" s="353" t="s">
        <v>7</v>
      </c>
      <c r="H201" s="353" t="s">
        <v>7</v>
      </c>
      <c r="I201" s="55" t="s">
        <v>11</v>
      </c>
      <c r="J201" s="55" t="s">
        <v>11</v>
      </c>
      <c r="K201" s="332"/>
      <c r="L201" s="305"/>
      <c r="M201" s="31" t="s">
        <v>11</v>
      </c>
      <c r="N201" s="355" t="s">
        <v>107</v>
      </c>
      <c r="O201" s="31" t="s">
        <v>11</v>
      </c>
      <c r="P201" s="31" t="s">
        <v>11</v>
      </c>
      <c r="Q201" s="31" t="s">
        <v>11</v>
      </c>
      <c r="R201" s="305"/>
      <c r="S201" s="305"/>
      <c r="T201" s="55" t="s">
        <v>11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1" t="s">
        <v>11</v>
      </c>
      <c r="AD201" s="31" t="s">
        <v>11</v>
      </c>
      <c r="AE201" s="31" t="s">
        <v>11</v>
      </c>
      <c r="AF201" s="305"/>
      <c r="AG201" s="305"/>
      <c r="AH201" s="31" t="s">
        <v>11</v>
      </c>
      <c r="AI201" s="31" t="s">
        <v>11</v>
      </c>
      <c r="AJ201" s="31" t="s">
        <v>11</v>
      </c>
      <c r="AK201" s="390">
        <f>IF(CA201=0,"",TIME(0,CA201,0))</f>
        <v>0.22500000000000001</v>
      </c>
      <c r="AL201" s="157">
        <f t="shared" si="361"/>
        <v>13</v>
      </c>
      <c r="AM201" s="158">
        <f>SUM(AL201:AL202)/2</f>
        <v>12.5</v>
      </c>
      <c r="AN201" s="158">
        <f t="shared" si="362"/>
        <v>1</v>
      </c>
      <c r="AO201" s="158">
        <f>SUM((AN201+AN202)/2)</f>
        <v>1</v>
      </c>
      <c r="AP201" s="159">
        <f t="shared" si="363"/>
        <v>0</v>
      </c>
      <c r="AQ201" s="159">
        <f>SUM((AP201+AP202)/2)</f>
        <v>0</v>
      </c>
      <c r="AR201" s="158">
        <f t="shared" si="364"/>
        <v>0</v>
      </c>
      <c r="AS201" s="159">
        <f>SUM((AR201+AR202)/2)</f>
        <v>0</v>
      </c>
      <c r="AT201" s="159">
        <f t="shared" si="365"/>
        <v>0</v>
      </c>
      <c r="AU201" s="160">
        <f>SUM((AT201+AT202)/2)</f>
        <v>0</v>
      </c>
      <c r="AV201" s="158">
        <f t="shared" si="366"/>
        <v>0</v>
      </c>
      <c r="AW201" s="158">
        <f>SUM((AV201+AV202)/2)</f>
        <v>0</v>
      </c>
      <c r="AX201" s="159">
        <f t="shared" si="367"/>
        <v>0</v>
      </c>
      <c r="AY201" s="159">
        <f>SUM((AX201+AX202)/2)</f>
        <v>0</v>
      </c>
      <c r="AZ201" s="161">
        <f>SUM(AM201+AO201+AQ201+AS201+AW201+AY201+AU201)*24</f>
        <v>324</v>
      </c>
      <c r="BA201" s="159">
        <f t="shared" si="368"/>
        <v>0</v>
      </c>
      <c r="BB201" s="159">
        <f>SUM((BA201+BA202)/2)</f>
        <v>0</v>
      </c>
      <c r="BC201" s="159">
        <f t="shared" si="369"/>
        <v>0</v>
      </c>
      <c r="BD201" s="159">
        <f>SUM((BC201+BC202)/2)</f>
        <v>0</v>
      </c>
      <c r="BE201" s="159">
        <f>SUM((BD201+BD202)/2)</f>
        <v>0</v>
      </c>
      <c r="BF201" s="159">
        <f t="shared" si="370"/>
        <v>0</v>
      </c>
      <c r="BG201" s="159">
        <f>SUM((BF201+BF202)/2)</f>
        <v>0</v>
      </c>
      <c r="BH201" s="159">
        <f>SUM((BG201+BG202)/2)</f>
        <v>0</v>
      </c>
      <c r="BI201" s="159">
        <f t="shared" si="371"/>
        <v>0</v>
      </c>
      <c r="BJ201" s="159">
        <f>SUM((BI201+BI202)/2)</f>
        <v>0</v>
      </c>
      <c r="BK201" s="159">
        <f t="shared" si="372"/>
        <v>8</v>
      </c>
      <c r="BL201" s="162">
        <f>SUM(BK201+BK202)/2</f>
        <v>8</v>
      </c>
      <c r="BM201" s="158">
        <f t="shared" si="373"/>
        <v>0</v>
      </c>
      <c r="BN201" s="158">
        <f>SUM(BM201+BM202)/2</f>
        <v>0</v>
      </c>
      <c r="BO201" s="158">
        <f t="shared" si="374"/>
        <v>0</v>
      </c>
      <c r="BP201" s="158">
        <f>SUM(BO201+BO202)/2</f>
        <v>0</v>
      </c>
      <c r="BQ201" s="158">
        <f t="shared" si="375"/>
        <v>2</v>
      </c>
      <c r="BR201" s="158">
        <f>SUM((BQ201+BQ202)/2)</f>
        <v>2</v>
      </c>
      <c r="BS201" s="158">
        <f t="shared" si="376"/>
        <v>0</v>
      </c>
      <c r="BT201" s="158">
        <f>SUM((BS201+BS202)/2)</f>
        <v>0</v>
      </c>
      <c r="BU201" s="158">
        <f t="shared" si="377"/>
        <v>0</v>
      </c>
      <c r="BV201" s="158">
        <f>SUM((BU201+BU202)/2)</f>
        <v>0</v>
      </c>
      <c r="BW201" s="159">
        <f t="shared" si="378"/>
        <v>0</v>
      </c>
      <c r="BX201" s="159">
        <f>SUM((BW201+BW202)/2)</f>
        <v>0</v>
      </c>
      <c r="BY201" s="159">
        <f t="shared" si="379"/>
        <v>0</v>
      </c>
      <c r="BZ201" s="160">
        <f>SUM((BY201+BY202)/2)</f>
        <v>0</v>
      </c>
      <c r="CA201" s="163">
        <f>SUM(AZ201)</f>
        <v>324</v>
      </c>
      <c r="CB201" s="35">
        <f>SUM(AM201+AO201+AQ201+AS201+AU201+AW201+BB201+BD201+BG201+AY201)</f>
        <v>13.5</v>
      </c>
    </row>
    <row r="202" spans="1:80" ht="18.75" customHeight="1" thickBot="1" x14ac:dyDescent="0.3">
      <c r="A202" s="137" t="s">
        <v>425</v>
      </c>
      <c r="B202" s="179" t="s">
        <v>188</v>
      </c>
      <c r="C202" s="192" t="s">
        <v>6</v>
      </c>
      <c r="D202" s="194"/>
      <c r="E202" s="166" t="s">
        <v>4</v>
      </c>
      <c r="F202" s="303"/>
      <c r="G202" s="354" t="s">
        <v>7</v>
      </c>
      <c r="H202" s="354" t="s">
        <v>7</v>
      </c>
      <c r="I202" s="56" t="s">
        <v>11</v>
      </c>
      <c r="J202" s="56" t="s">
        <v>11</v>
      </c>
      <c r="K202" s="331"/>
      <c r="L202" s="306"/>
      <c r="M202" s="37" t="s">
        <v>67</v>
      </c>
      <c r="N202" s="356" t="s">
        <v>107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7" t="s">
        <v>11</v>
      </c>
      <c r="AD202" s="37" t="s">
        <v>11</v>
      </c>
      <c r="AE202" s="37" t="s">
        <v>11</v>
      </c>
      <c r="AF202" s="306"/>
      <c r="AG202" s="306"/>
      <c r="AH202" s="37" t="s">
        <v>11</v>
      </c>
      <c r="AI202" s="37" t="s">
        <v>11</v>
      </c>
      <c r="AJ202" s="37" t="s">
        <v>11</v>
      </c>
      <c r="AK202" s="391"/>
      <c r="AL202" s="167">
        <f t="shared" si="361"/>
        <v>12</v>
      </c>
      <c r="AM202" s="168"/>
      <c r="AN202" s="168">
        <f t="shared" si="362"/>
        <v>1</v>
      </c>
      <c r="AO202" s="169"/>
      <c r="AP202" s="170">
        <f t="shared" si="363"/>
        <v>0</v>
      </c>
      <c r="AQ202" s="171"/>
      <c r="AR202" s="168">
        <f t="shared" si="364"/>
        <v>0</v>
      </c>
      <c r="AS202" s="168"/>
      <c r="AT202" s="168">
        <f t="shared" si="365"/>
        <v>0</v>
      </c>
      <c r="AU202" s="168"/>
      <c r="AV202" s="168">
        <f t="shared" si="366"/>
        <v>0</v>
      </c>
      <c r="AW202" s="169"/>
      <c r="AX202" s="170">
        <f t="shared" si="367"/>
        <v>0</v>
      </c>
      <c r="AY202" s="171"/>
      <c r="AZ202" s="172"/>
      <c r="BA202" s="170">
        <f t="shared" si="368"/>
        <v>0</v>
      </c>
      <c r="BB202" s="171"/>
      <c r="BC202" s="170">
        <f t="shared" si="369"/>
        <v>0</v>
      </c>
      <c r="BD202" s="171"/>
      <c r="BE202" s="171"/>
      <c r="BF202" s="170">
        <f t="shared" si="370"/>
        <v>0</v>
      </c>
      <c r="BG202" s="171"/>
      <c r="BH202" s="171"/>
      <c r="BI202" s="170">
        <f t="shared" si="371"/>
        <v>0</v>
      </c>
      <c r="BJ202" s="171"/>
      <c r="BK202" s="170">
        <f t="shared" si="372"/>
        <v>8</v>
      </c>
      <c r="BL202" s="173"/>
      <c r="BM202" s="168">
        <f t="shared" si="373"/>
        <v>0</v>
      </c>
      <c r="BN202" s="174"/>
      <c r="BO202" s="168">
        <f t="shared" si="374"/>
        <v>0</v>
      </c>
      <c r="BP202" s="169"/>
      <c r="BQ202" s="168">
        <f t="shared" si="375"/>
        <v>2</v>
      </c>
      <c r="BR202" s="168"/>
      <c r="BS202" s="168">
        <f t="shared" si="376"/>
        <v>0</v>
      </c>
      <c r="BT202" s="169"/>
      <c r="BU202" s="168">
        <f t="shared" si="377"/>
        <v>0</v>
      </c>
      <c r="BV202" s="169"/>
      <c r="BW202" s="170">
        <f t="shared" si="378"/>
        <v>0</v>
      </c>
      <c r="BX202" s="171"/>
      <c r="BY202" s="170">
        <f t="shared" si="379"/>
        <v>0</v>
      </c>
      <c r="BZ202" s="175"/>
      <c r="CA202" s="176"/>
      <c r="CB202" s="85"/>
    </row>
    <row r="203" spans="1:80" s="146" customFormat="1" ht="18.75" customHeight="1" thickBot="1" x14ac:dyDescent="0.3">
      <c r="A203" s="137" t="s">
        <v>425</v>
      </c>
      <c r="B203" s="179" t="s">
        <v>189</v>
      </c>
      <c r="C203" s="1174" t="s">
        <v>189</v>
      </c>
      <c r="D203" s="1175"/>
      <c r="E203" s="204"/>
      <c r="F203" s="59"/>
      <c r="G203" s="60"/>
      <c r="H203" s="60"/>
      <c r="I203" s="61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390" t="str">
        <f>IF(CA203=0,"",TIME(0,CA203,0))</f>
        <v/>
      </c>
      <c r="AL203" s="180"/>
      <c r="AM203" s="180"/>
      <c r="AN203" s="180"/>
      <c r="AO203" s="181"/>
      <c r="AP203" s="180"/>
      <c r="AQ203" s="181"/>
      <c r="AR203" s="180"/>
      <c r="AS203" s="180"/>
      <c r="AT203" s="180"/>
      <c r="AU203" s="180"/>
      <c r="AV203" s="180"/>
      <c r="AW203" s="181"/>
      <c r="AX203" s="180"/>
      <c r="AY203" s="181"/>
      <c r="AZ203" s="205"/>
      <c r="BA203" s="180"/>
      <c r="BB203" s="181"/>
      <c r="BC203" s="180"/>
      <c r="BD203" s="181"/>
      <c r="BE203" s="181"/>
      <c r="BF203" s="180"/>
      <c r="BG203" s="181"/>
      <c r="BH203" s="181"/>
      <c r="BI203" s="180"/>
      <c r="BJ203" s="181"/>
      <c r="BK203" s="180"/>
      <c r="BL203" s="206"/>
      <c r="BM203" s="180"/>
      <c r="BN203" s="186"/>
      <c r="BO203" s="180"/>
      <c r="BP203" s="181"/>
      <c r="BQ203" s="180"/>
      <c r="BR203" s="180"/>
      <c r="BS203" s="180"/>
      <c r="BT203" s="181"/>
      <c r="BU203" s="180"/>
      <c r="BV203" s="181"/>
      <c r="BW203" s="180"/>
      <c r="BX203" s="181"/>
      <c r="BY203" s="180"/>
      <c r="BZ203" s="181"/>
      <c r="CA203" s="205"/>
      <c r="CB203" s="145"/>
    </row>
    <row r="204" spans="1:80" s="146" customFormat="1" ht="18.75" customHeight="1" thickBot="1" x14ac:dyDescent="0.3">
      <c r="A204" s="137" t="s">
        <v>425</v>
      </c>
      <c r="B204" s="179" t="s">
        <v>189</v>
      </c>
      <c r="C204" s="190"/>
      <c r="D204" s="45" t="s">
        <v>69</v>
      </c>
      <c r="E204" s="204"/>
      <c r="F204" s="299">
        <v>1</v>
      </c>
      <c r="G204" s="25">
        <v>2</v>
      </c>
      <c r="H204" s="25">
        <v>3</v>
      </c>
      <c r="I204" s="25">
        <v>4</v>
      </c>
      <c r="J204" s="25">
        <v>5</v>
      </c>
      <c r="K204" s="300">
        <v>6</v>
      </c>
      <c r="L204" s="300">
        <v>7</v>
      </c>
      <c r="M204" s="25">
        <v>8</v>
      </c>
      <c r="N204" s="25">
        <v>9</v>
      </c>
      <c r="O204" s="25">
        <v>10</v>
      </c>
      <c r="P204" s="25">
        <v>11</v>
      </c>
      <c r="Q204" s="25">
        <v>12</v>
      </c>
      <c r="R204" s="300">
        <v>13</v>
      </c>
      <c r="S204" s="300">
        <v>14</v>
      </c>
      <c r="T204" s="25">
        <v>15</v>
      </c>
      <c r="U204" s="25">
        <v>16</v>
      </c>
      <c r="V204" s="25">
        <v>17</v>
      </c>
      <c r="W204" s="25">
        <v>18</v>
      </c>
      <c r="X204" s="25">
        <v>19</v>
      </c>
      <c r="Y204" s="300">
        <v>20</v>
      </c>
      <c r="Z204" s="300">
        <v>21</v>
      </c>
      <c r="AA204" s="25">
        <v>22</v>
      </c>
      <c r="AB204" s="25">
        <v>23</v>
      </c>
      <c r="AC204" s="25">
        <v>24</v>
      </c>
      <c r="AD204" s="25">
        <v>25</v>
      </c>
      <c r="AE204" s="25">
        <v>26</v>
      </c>
      <c r="AF204" s="300">
        <v>27</v>
      </c>
      <c r="AG204" s="301">
        <v>28</v>
      </c>
      <c r="AH204" s="26">
        <v>29</v>
      </c>
      <c r="AI204" s="25">
        <v>30</v>
      </c>
      <c r="AJ204" s="129">
        <v>31</v>
      </c>
      <c r="AK204" s="391"/>
      <c r="AL204" s="180"/>
      <c r="AM204" s="180"/>
      <c r="AN204" s="180"/>
      <c r="AO204" s="181"/>
      <c r="AP204" s="180"/>
      <c r="AQ204" s="181"/>
      <c r="AR204" s="180"/>
      <c r="AS204" s="180"/>
      <c r="AT204" s="180"/>
      <c r="AU204" s="180"/>
      <c r="AV204" s="180"/>
      <c r="AW204" s="181"/>
      <c r="AX204" s="180"/>
      <c r="AY204" s="181"/>
      <c r="AZ204" s="205"/>
      <c r="BA204" s="180"/>
      <c r="BB204" s="181"/>
      <c r="BC204" s="180"/>
      <c r="BD204" s="181"/>
      <c r="BE204" s="181"/>
      <c r="BF204" s="180"/>
      <c r="BG204" s="181"/>
      <c r="BH204" s="181"/>
      <c r="BI204" s="180"/>
      <c r="BJ204" s="181"/>
      <c r="BK204" s="180"/>
      <c r="BL204" s="206"/>
      <c r="BM204" s="180"/>
      <c r="BN204" s="186"/>
      <c r="BO204" s="180"/>
      <c r="BP204" s="181"/>
      <c r="BQ204" s="180"/>
      <c r="BR204" s="180"/>
      <c r="BS204" s="180"/>
      <c r="BT204" s="181"/>
      <c r="BU204" s="180"/>
      <c r="BV204" s="181"/>
      <c r="BW204" s="180"/>
      <c r="BX204" s="181"/>
      <c r="BY204" s="180"/>
      <c r="BZ204" s="181"/>
      <c r="CA204" s="205"/>
      <c r="CB204" s="145"/>
    </row>
    <row r="205" spans="1:80" ht="18.75" customHeight="1" x14ac:dyDescent="0.25">
      <c r="A205" s="137" t="s">
        <v>425</v>
      </c>
      <c r="B205" s="179" t="s">
        <v>189</v>
      </c>
      <c r="C205" s="807" t="s">
        <v>387</v>
      </c>
      <c r="D205" s="155" t="str">
        <f>VLOOKUP(C205,ListeAppel,2,FALSE)</f>
        <v>Nom 006</v>
      </c>
      <c r="E205" s="156" t="s">
        <v>70</v>
      </c>
      <c r="F205" s="302"/>
      <c r="G205" s="353" t="s">
        <v>7</v>
      </c>
      <c r="H205" s="353" t="s">
        <v>7</v>
      </c>
      <c r="I205" s="353" t="s">
        <v>7</v>
      </c>
      <c r="J205" s="353" t="s">
        <v>7</v>
      </c>
      <c r="K205" s="332"/>
      <c r="L205" s="305"/>
      <c r="M205" s="31" t="s">
        <v>11</v>
      </c>
      <c r="N205" s="31" t="s">
        <v>11</v>
      </c>
      <c r="O205" s="31" t="s">
        <v>11</v>
      </c>
      <c r="P205" s="31" t="s">
        <v>11</v>
      </c>
      <c r="Q205" s="31" t="s">
        <v>11</v>
      </c>
      <c r="R205" s="305"/>
      <c r="S205" s="305"/>
      <c r="T205" s="55" t="s">
        <v>11</v>
      </c>
      <c r="U205" s="355" t="s">
        <v>13</v>
      </c>
      <c r="V205" s="31" t="s">
        <v>11</v>
      </c>
      <c r="W205" s="454" t="s">
        <v>13</v>
      </c>
      <c r="X205" s="31" t="s">
        <v>11</v>
      </c>
      <c r="Y205" s="332"/>
      <c r="Z205" s="305"/>
      <c r="AA205" s="31" t="s">
        <v>11</v>
      </c>
      <c r="AB205" s="31" t="s">
        <v>11</v>
      </c>
      <c r="AC205" s="31" t="s">
        <v>11</v>
      </c>
      <c r="AD205" s="31" t="s">
        <v>11</v>
      </c>
      <c r="AE205" s="31" t="s">
        <v>11</v>
      </c>
      <c r="AF205" s="305"/>
      <c r="AG205" s="305"/>
      <c r="AH205" s="31" t="s">
        <v>11</v>
      </c>
      <c r="AI205" s="355" t="s">
        <v>13</v>
      </c>
      <c r="AJ205" s="31" t="s">
        <v>11</v>
      </c>
      <c r="AK205" s="390">
        <f>IF(CA205=0,"",TIME(0,CA205,0))</f>
        <v>0.3</v>
      </c>
      <c r="AL205" s="157">
        <f t="shared" ref="AL205:AL250" si="380">COUNTIF(F205:AJ205,"P")</f>
        <v>15</v>
      </c>
      <c r="AM205" s="158">
        <f>SUM(AL205:AL206)/2</f>
        <v>15.5</v>
      </c>
      <c r="AN205" s="158">
        <f t="shared" ref="AN205:AN250" si="381">COUNTIF(F205:AJ205,"Mi")</f>
        <v>3</v>
      </c>
      <c r="AO205" s="158">
        <f>SUM((AN205+AN206)/2)</f>
        <v>2</v>
      </c>
      <c r="AP205" s="159">
        <f t="shared" ref="AP205:AP250" si="382">COUNTIF(F205:AJ205,"VS")</f>
        <v>0</v>
      </c>
      <c r="AQ205" s="159">
        <f>SUM((AP205+AP206)/2)</f>
        <v>0</v>
      </c>
      <c r="AR205" s="158">
        <f t="shared" ref="AR205:AR250" si="383">COUNTIF(F205:AJ205,"C1")</f>
        <v>0</v>
      </c>
      <c r="AS205" s="159">
        <f>SUM((AR205+AR206)/2)</f>
        <v>0</v>
      </c>
      <c r="AT205" s="159">
        <f t="shared" ref="AT205:AT250" si="384">COUNTIF(F205:AJ205,"R1")</f>
        <v>0</v>
      </c>
      <c r="AU205" s="160">
        <f>SUM((AT205+AT206)/2)</f>
        <v>0.5</v>
      </c>
      <c r="AV205" s="158">
        <f t="shared" ref="AV205:AV250" si="385">COUNTIF(F205:AJ205,"CS")</f>
        <v>0</v>
      </c>
      <c r="AW205" s="158">
        <f>SUM((AV205+AV206)/2)</f>
        <v>0</v>
      </c>
      <c r="AX205" s="159">
        <f t="shared" ref="AX205:AX250" si="386">COUNTIF(F205:AJ205,"DA")</f>
        <v>0</v>
      </c>
      <c r="AY205" s="159">
        <f>SUM((AX205+AX206)/2)</f>
        <v>0</v>
      </c>
      <c r="AZ205" s="161">
        <f>SUM(AM205+AO205+AQ205+AS205+AW205+AY205+AU205)*24</f>
        <v>432</v>
      </c>
      <c r="BA205" s="159">
        <f t="shared" ref="BA205:BA250" si="387">COUNTIF(F205:AJ205,"MT5")</f>
        <v>0</v>
      </c>
      <c r="BB205" s="159">
        <f>SUM((BA205+BA206)/2)</f>
        <v>0</v>
      </c>
      <c r="BC205" s="159">
        <f t="shared" ref="BC205:BC250" si="388">COUNTIF(F205:AJ205,"MT6")</f>
        <v>0</v>
      </c>
      <c r="BD205" s="159">
        <f>SUM((BC205+BC206)/2)</f>
        <v>0</v>
      </c>
      <c r="BE205" s="159">
        <f>SUM((BD205+BD206)/2)</f>
        <v>0</v>
      </c>
      <c r="BF205" s="159">
        <f t="shared" ref="BF205:BF250" si="389">COUNTIF(F205:AJ205,"MT8")</f>
        <v>0</v>
      </c>
      <c r="BG205" s="159">
        <f>SUM((BF205+BF206)/2)</f>
        <v>0</v>
      </c>
      <c r="BH205" s="159">
        <f>SUM((BG205+BG206)/2)</f>
        <v>0</v>
      </c>
      <c r="BI205" s="159">
        <f t="shared" ref="BI205:BI250" si="390">COUNTIF(F205:AJ205,"A")</f>
        <v>0</v>
      </c>
      <c r="BJ205" s="159">
        <f>SUM((BI205+BI206)/2)</f>
        <v>0</v>
      </c>
      <c r="BK205" s="159">
        <f t="shared" ref="BK205:BK250" si="391">COUNTIF(F205:AJ205,"Ma")</f>
        <v>0</v>
      </c>
      <c r="BL205" s="162">
        <f>SUM(BK205+BK206)/2</f>
        <v>0</v>
      </c>
      <c r="BM205" s="158">
        <f t="shared" ref="BM205:BM250" si="392">COUNTIF(F205:AJ205,"MJ")</f>
        <v>0</v>
      </c>
      <c r="BN205" s="158">
        <f>SUM(BM205+BM206)/2</f>
        <v>0</v>
      </c>
      <c r="BO205" s="158">
        <f t="shared" ref="BO205:BO250" si="393">COUNTIF(F205:AJ205,"Jsc")</f>
        <v>0</v>
      </c>
      <c r="BP205" s="158">
        <f>SUM(BO205+BO206)/2</f>
        <v>0</v>
      </c>
      <c r="BQ205" s="158">
        <f t="shared" ref="BQ205:BQ250" si="394">COUNTIF(F205:AJ205,"C")</f>
        <v>4</v>
      </c>
      <c r="BR205" s="158">
        <f>SUM((BQ205+BQ206)/2)</f>
        <v>4</v>
      </c>
      <c r="BS205" s="158">
        <f t="shared" ref="BS205:BS250" si="395">COUNTIF(F205:AJ205,"CC")</f>
        <v>0</v>
      </c>
      <c r="BT205" s="158">
        <f>SUM((BS205+BS206)/2)</f>
        <v>0</v>
      </c>
      <c r="BU205" s="158">
        <f t="shared" ref="BU205:BU250" si="396">COUNTIF(F205:AJ205,"DS")</f>
        <v>0</v>
      </c>
      <c r="BV205" s="158">
        <f>SUM((BU205+BU206)/2)</f>
        <v>0</v>
      </c>
      <c r="BW205" s="159">
        <f t="shared" ref="BW205:BW250" si="397">COUNTIF(F205:AJ205,"MT")</f>
        <v>0</v>
      </c>
      <c r="BX205" s="159">
        <f>SUM((BW205+BW206)/2)</f>
        <v>0</v>
      </c>
      <c r="BY205" s="159">
        <f t="shared" ref="BY205:BY250" si="398">COUNTIF(F205:AJ205,"4/5")</f>
        <v>0</v>
      </c>
      <c r="BZ205" s="160">
        <f>SUM((BY205+BY206)/2)</f>
        <v>0</v>
      </c>
      <c r="CA205" s="163">
        <f>SUM(AZ205)</f>
        <v>432</v>
      </c>
      <c r="CB205" s="35">
        <f>SUM(AM205+AO205+AQ205+AS205+AU205+AW205+BB205+BD205+BG205+AY205)</f>
        <v>18</v>
      </c>
    </row>
    <row r="206" spans="1:80" ht="18.75" customHeight="1" thickBot="1" x14ac:dyDescent="0.3">
      <c r="A206" s="137" t="s">
        <v>425</v>
      </c>
      <c r="B206" s="179" t="s">
        <v>189</v>
      </c>
      <c r="C206" s="192" t="s">
        <v>10</v>
      </c>
      <c r="D206" s="165">
        <v>11608</v>
      </c>
      <c r="E206" s="166" t="s">
        <v>4</v>
      </c>
      <c r="F206" s="303"/>
      <c r="G206" s="354" t="s">
        <v>7</v>
      </c>
      <c r="H206" s="354" t="s">
        <v>7</v>
      </c>
      <c r="I206" s="354" t="s">
        <v>7</v>
      </c>
      <c r="J206" s="354" t="s">
        <v>7</v>
      </c>
      <c r="K206" s="331"/>
      <c r="L206" s="306"/>
      <c r="M206" s="37" t="s">
        <v>11</v>
      </c>
      <c r="N206" s="37" t="s">
        <v>11</v>
      </c>
      <c r="O206" s="37" t="s">
        <v>11</v>
      </c>
      <c r="P206" s="37" t="s">
        <v>11</v>
      </c>
      <c r="Q206" s="37" t="s">
        <v>11</v>
      </c>
      <c r="R206" s="306"/>
      <c r="S206" s="306"/>
      <c r="T206" s="56" t="s">
        <v>11</v>
      </c>
      <c r="U206" s="37" t="s">
        <v>11</v>
      </c>
      <c r="V206" s="37" t="s">
        <v>11</v>
      </c>
      <c r="W206" s="56" t="s">
        <v>11</v>
      </c>
      <c r="X206" s="37" t="s">
        <v>57</v>
      </c>
      <c r="Y206" s="331"/>
      <c r="Z206" s="306"/>
      <c r="AA206" s="37" t="s">
        <v>11</v>
      </c>
      <c r="AB206" s="37" t="s">
        <v>11</v>
      </c>
      <c r="AC206" s="37" t="s">
        <v>11</v>
      </c>
      <c r="AD206" s="37" t="s">
        <v>11</v>
      </c>
      <c r="AE206" s="37" t="s">
        <v>11</v>
      </c>
      <c r="AF206" s="306"/>
      <c r="AG206" s="306"/>
      <c r="AH206" s="37" t="s">
        <v>11</v>
      </c>
      <c r="AI206" s="356" t="s">
        <v>13</v>
      </c>
      <c r="AJ206" s="37" t="s">
        <v>11</v>
      </c>
      <c r="AK206" s="391"/>
      <c r="AL206" s="167">
        <f t="shared" si="380"/>
        <v>16</v>
      </c>
      <c r="AM206" s="168"/>
      <c r="AN206" s="168">
        <f t="shared" si="381"/>
        <v>1</v>
      </c>
      <c r="AO206" s="169"/>
      <c r="AP206" s="170">
        <f t="shared" si="382"/>
        <v>0</v>
      </c>
      <c r="AQ206" s="171"/>
      <c r="AR206" s="168">
        <f t="shared" si="383"/>
        <v>0</v>
      </c>
      <c r="AS206" s="168"/>
      <c r="AT206" s="168">
        <f t="shared" si="384"/>
        <v>1</v>
      </c>
      <c r="AU206" s="168"/>
      <c r="AV206" s="168">
        <f t="shared" si="385"/>
        <v>0</v>
      </c>
      <c r="AW206" s="169"/>
      <c r="AX206" s="170">
        <f t="shared" si="386"/>
        <v>0</v>
      </c>
      <c r="AY206" s="171"/>
      <c r="AZ206" s="172"/>
      <c r="BA206" s="170">
        <f t="shared" si="387"/>
        <v>0</v>
      </c>
      <c r="BB206" s="171"/>
      <c r="BC206" s="170">
        <f t="shared" si="388"/>
        <v>0</v>
      </c>
      <c r="BD206" s="171"/>
      <c r="BE206" s="171"/>
      <c r="BF206" s="170">
        <f t="shared" si="389"/>
        <v>0</v>
      </c>
      <c r="BG206" s="171"/>
      <c r="BH206" s="171"/>
      <c r="BI206" s="170">
        <f t="shared" si="390"/>
        <v>0</v>
      </c>
      <c r="BJ206" s="171"/>
      <c r="BK206" s="170">
        <f t="shared" si="391"/>
        <v>0</v>
      </c>
      <c r="BL206" s="173"/>
      <c r="BM206" s="168">
        <f t="shared" si="392"/>
        <v>0</v>
      </c>
      <c r="BN206" s="174"/>
      <c r="BO206" s="168">
        <f t="shared" si="393"/>
        <v>0</v>
      </c>
      <c r="BP206" s="169"/>
      <c r="BQ206" s="168">
        <f t="shared" si="394"/>
        <v>4</v>
      </c>
      <c r="BR206" s="168"/>
      <c r="BS206" s="168">
        <f t="shared" si="395"/>
        <v>0</v>
      </c>
      <c r="BT206" s="169"/>
      <c r="BU206" s="168">
        <f t="shared" si="396"/>
        <v>0</v>
      </c>
      <c r="BV206" s="169"/>
      <c r="BW206" s="170">
        <f t="shared" si="397"/>
        <v>0</v>
      </c>
      <c r="BX206" s="171"/>
      <c r="BY206" s="170">
        <f t="shared" si="398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806" t="s">
        <v>388</v>
      </c>
      <c r="D207" s="178" t="str">
        <f>VLOOKUP(C207,ListeAppel,2,FALSE)</f>
        <v>Nom 015</v>
      </c>
      <c r="E207" s="156" t="s">
        <v>70</v>
      </c>
      <c r="F207" s="302"/>
      <c r="G207" s="31" t="s">
        <v>11</v>
      </c>
      <c r="H207" s="355" t="s">
        <v>13</v>
      </c>
      <c r="I207" s="417" t="s">
        <v>13</v>
      </c>
      <c r="J207" s="417" t="s">
        <v>13</v>
      </c>
      <c r="K207" s="305"/>
      <c r="L207" s="305"/>
      <c r="M207" s="31" t="s">
        <v>11</v>
      </c>
      <c r="N207" s="355" t="s">
        <v>13</v>
      </c>
      <c r="O207" s="31" t="s">
        <v>11</v>
      </c>
      <c r="P207" s="355" t="s">
        <v>13</v>
      </c>
      <c r="Q207" s="353" t="s">
        <v>7</v>
      </c>
      <c r="R207" s="305"/>
      <c r="S207" s="332"/>
      <c r="T207" s="355" t="s">
        <v>13</v>
      </c>
      <c r="U207" s="31" t="s">
        <v>11</v>
      </c>
      <c r="V207" s="358" t="s">
        <v>7</v>
      </c>
      <c r="W207" s="355" t="s">
        <v>13</v>
      </c>
      <c r="X207" s="31" t="s">
        <v>11</v>
      </c>
      <c r="Y207" s="305"/>
      <c r="Z207" s="305"/>
      <c r="AA207" s="31" t="s">
        <v>11</v>
      </c>
      <c r="AB207" s="355" t="s">
        <v>13</v>
      </c>
      <c r="AC207" s="31" t="s">
        <v>11</v>
      </c>
      <c r="AD207" s="355" t="s">
        <v>13</v>
      </c>
      <c r="AE207" s="353" t="s">
        <v>7</v>
      </c>
      <c r="AF207" s="305"/>
      <c r="AG207" s="305"/>
      <c r="AH207" s="31" t="s">
        <v>11</v>
      </c>
      <c r="AI207" s="31" t="s">
        <v>11</v>
      </c>
      <c r="AJ207" s="31" t="s">
        <v>11</v>
      </c>
      <c r="AK207" s="390">
        <f>IF(CA207=0,"",TIME(0,CA207,0))</f>
        <v>0.31666666666666665</v>
      </c>
      <c r="AL207" s="157">
        <f t="shared" si="380"/>
        <v>10</v>
      </c>
      <c r="AM207" s="158">
        <f>SUM(AL207:AL208)/2</f>
        <v>11</v>
      </c>
      <c r="AN207" s="158">
        <f t="shared" si="381"/>
        <v>9</v>
      </c>
      <c r="AO207" s="158">
        <f>SUM((AN207+AN208)/2)</f>
        <v>8</v>
      </c>
      <c r="AP207" s="159">
        <f t="shared" si="382"/>
        <v>0</v>
      </c>
      <c r="AQ207" s="159">
        <f>SUM((AP207+AP208)/2)</f>
        <v>0</v>
      </c>
      <c r="AR207" s="158">
        <f t="shared" si="383"/>
        <v>0</v>
      </c>
      <c r="AS207" s="159">
        <f>SUM((AR207+AR208)/2)</f>
        <v>0</v>
      </c>
      <c r="AT207" s="159">
        <f t="shared" si="384"/>
        <v>0</v>
      </c>
      <c r="AU207" s="160">
        <f>SUM((AT207+AT208)/2)</f>
        <v>0</v>
      </c>
      <c r="AV207" s="158">
        <f t="shared" si="385"/>
        <v>0</v>
      </c>
      <c r="AW207" s="158">
        <f>SUM((AV207+AV208)/2)</f>
        <v>0</v>
      </c>
      <c r="AX207" s="159">
        <f t="shared" si="386"/>
        <v>0</v>
      </c>
      <c r="AY207" s="159">
        <f>SUM((AX207+AX208)/2)</f>
        <v>0</v>
      </c>
      <c r="AZ207" s="161">
        <f>SUM(AM207+AO207+AQ207+AS207+AW207+AY207+AU207)*24</f>
        <v>456</v>
      </c>
      <c r="BA207" s="159">
        <f t="shared" si="387"/>
        <v>0</v>
      </c>
      <c r="BB207" s="159">
        <f>SUM((BA207+BA208)/2)</f>
        <v>0</v>
      </c>
      <c r="BC207" s="159">
        <f t="shared" si="388"/>
        <v>0</v>
      </c>
      <c r="BD207" s="159">
        <f>SUM((BC207+BC208)/2)</f>
        <v>0</v>
      </c>
      <c r="BE207" s="159">
        <f>SUM((BD207+BD208)/2)</f>
        <v>0</v>
      </c>
      <c r="BF207" s="159">
        <f t="shared" si="389"/>
        <v>0</v>
      </c>
      <c r="BG207" s="159">
        <f>SUM((BF207+BF208)/2)</f>
        <v>0</v>
      </c>
      <c r="BH207" s="159">
        <f>SUM((BG207+BG208)/2)</f>
        <v>0</v>
      </c>
      <c r="BI207" s="159">
        <f t="shared" si="390"/>
        <v>0</v>
      </c>
      <c r="BJ207" s="159">
        <f>SUM((BI207+BI208)/2)</f>
        <v>0</v>
      </c>
      <c r="BK207" s="159">
        <f t="shared" si="391"/>
        <v>0</v>
      </c>
      <c r="BL207" s="162">
        <f>SUM(BK207+BK208)/2</f>
        <v>0</v>
      </c>
      <c r="BM207" s="158">
        <f t="shared" si="392"/>
        <v>0</v>
      </c>
      <c r="BN207" s="158">
        <f>SUM(BM207+BM208)/2</f>
        <v>0</v>
      </c>
      <c r="BO207" s="158">
        <f t="shared" si="393"/>
        <v>0</v>
      </c>
      <c r="BP207" s="158">
        <f>SUM(BO207+BO208)/2</f>
        <v>0</v>
      </c>
      <c r="BQ207" s="158">
        <f t="shared" si="394"/>
        <v>3</v>
      </c>
      <c r="BR207" s="158">
        <f>SUM((BQ207+BQ208)/2)</f>
        <v>3</v>
      </c>
      <c r="BS207" s="158">
        <f t="shared" si="395"/>
        <v>0</v>
      </c>
      <c r="BT207" s="158">
        <f>SUM((BS207+BS208)/2)</f>
        <v>0</v>
      </c>
      <c r="BU207" s="158">
        <f t="shared" si="396"/>
        <v>0</v>
      </c>
      <c r="BV207" s="158">
        <f>SUM((BU207+BU208)/2)</f>
        <v>0</v>
      </c>
      <c r="BW207" s="159">
        <f t="shared" si="397"/>
        <v>0</v>
      </c>
      <c r="BX207" s="159">
        <f>SUM((BW207+BW208)/2)</f>
        <v>0</v>
      </c>
      <c r="BY207" s="159">
        <f t="shared" si="398"/>
        <v>0</v>
      </c>
      <c r="BZ207" s="160">
        <f>SUM((BY207+BY208)/2)</f>
        <v>0</v>
      </c>
      <c r="CA207" s="163">
        <f>SUM(AZ207)</f>
        <v>456</v>
      </c>
      <c r="CB207" s="35">
        <f>SUM(AM207+AO207+AQ207+AS207+AU207+AW207+BB207+BD207+BG207+AY207)</f>
        <v>19</v>
      </c>
    </row>
    <row r="208" spans="1:80" ht="18.75" customHeight="1" thickBot="1" x14ac:dyDescent="0.3">
      <c r="A208" s="137" t="s">
        <v>425</v>
      </c>
      <c r="B208" s="179" t="s">
        <v>189</v>
      </c>
      <c r="C208" s="192" t="s">
        <v>10</v>
      </c>
      <c r="D208" s="194"/>
      <c r="E208" s="166" t="s">
        <v>4</v>
      </c>
      <c r="F208" s="303"/>
      <c r="G208" s="37" t="s">
        <v>11</v>
      </c>
      <c r="H208" s="418" t="s">
        <v>13</v>
      </c>
      <c r="I208" s="418" t="s">
        <v>13</v>
      </c>
      <c r="J208" s="37" t="s">
        <v>11</v>
      </c>
      <c r="K208" s="306"/>
      <c r="L208" s="306"/>
      <c r="M208" s="37" t="s">
        <v>11</v>
      </c>
      <c r="N208" s="356" t="s">
        <v>13</v>
      </c>
      <c r="O208" s="37" t="s">
        <v>11</v>
      </c>
      <c r="P208" s="356" t="s">
        <v>13</v>
      </c>
      <c r="Q208" s="354" t="s">
        <v>7</v>
      </c>
      <c r="R208" s="306"/>
      <c r="S208" s="331"/>
      <c r="T208" s="356" t="s">
        <v>13</v>
      </c>
      <c r="U208" s="37" t="s">
        <v>11</v>
      </c>
      <c r="V208" s="453" t="s">
        <v>7</v>
      </c>
      <c r="W208" s="356" t="s">
        <v>13</v>
      </c>
      <c r="X208" s="37" t="s">
        <v>11</v>
      </c>
      <c r="Y208" s="306"/>
      <c r="Z208" s="306"/>
      <c r="AA208" s="37" t="s">
        <v>11</v>
      </c>
      <c r="AB208" s="37" t="s">
        <v>11</v>
      </c>
      <c r="AC208" s="37" t="s">
        <v>11</v>
      </c>
      <c r="AD208" s="356" t="s">
        <v>13</v>
      </c>
      <c r="AE208" s="354" t="s">
        <v>7</v>
      </c>
      <c r="AF208" s="306"/>
      <c r="AG208" s="306"/>
      <c r="AH208" s="37" t="s">
        <v>11</v>
      </c>
      <c r="AI208" s="37" t="s">
        <v>11</v>
      </c>
      <c r="AJ208" s="37" t="s">
        <v>11</v>
      </c>
      <c r="AK208" s="391"/>
      <c r="AL208" s="167">
        <f t="shared" si="380"/>
        <v>12</v>
      </c>
      <c r="AM208" s="168"/>
      <c r="AN208" s="168">
        <f t="shared" si="381"/>
        <v>7</v>
      </c>
      <c r="AO208" s="169"/>
      <c r="AP208" s="170">
        <f t="shared" si="382"/>
        <v>0</v>
      </c>
      <c r="AQ208" s="171"/>
      <c r="AR208" s="168">
        <f t="shared" si="383"/>
        <v>0</v>
      </c>
      <c r="AS208" s="168"/>
      <c r="AT208" s="168">
        <f t="shared" si="384"/>
        <v>0</v>
      </c>
      <c r="AU208" s="168"/>
      <c r="AV208" s="168">
        <f t="shared" si="385"/>
        <v>0</v>
      </c>
      <c r="AW208" s="169"/>
      <c r="AX208" s="170">
        <f t="shared" si="386"/>
        <v>0</v>
      </c>
      <c r="AY208" s="171"/>
      <c r="AZ208" s="172"/>
      <c r="BA208" s="170">
        <f t="shared" si="387"/>
        <v>0</v>
      </c>
      <c r="BB208" s="171"/>
      <c r="BC208" s="170">
        <f t="shared" si="388"/>
        <v>0</v>
      </c>
      <c r="BD208" s="171"/>
      <c r="BE208" s="171"/>
      <c r="BF208" s="170">
        <f t="shared" si="389"/>
        <v>0</v>
      </c>
      <c r="BG208" s="171"/>
      <c r="BH208" s="171"/>
      <c r="BI208" s="170">
        <f t="shared" si="390"/>
        <v>0</v>
      </c>
      <c r="BJ208" s="171"/>
      <c r="BK208" s="170">
        <f t="shared" si="391"/>
        <v>0</v>
      </c>
      <c r="BL208" s="173"/>
      <c r="BM208" s="168">
        <f t="shared" si="392"/>
        <v>0</v>
      </c>
      <c r="BN208" s="174"/>
      <c r="BO208" s="168">
        <f t="shared" si="393"/>
        <v>0</v>
      </c>
      <c r="BP208" s="169"/>
      <c r="BQ208" s="168">
        <f t="shared" si="394"/>
        <v>3</v>
      </c>
      <c r="BR208" s="168"/>
      <c r="BS208" s="168">
        <f t="shared" si="395"/>
        <v>0</v>
      </c>
      <c r="BT208" s="169"/>
      <c r="BU208" s="168">
        <f t="shared" si="396"/>
        <v>0</v>
      </c>
      <c r="BV208" s="169"/>
      <c r="BW208" s="170">
        <f t="shared" si="397"/>
        <v>0</v>
      </c>
      <c r="BX208" s="171"/>
      <c r="BY208" s="170">
        <f t="shared" si="398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196">
        <v>4998</v>
      </c>
      <c r="D209" s="252" t="s">
        <v>205</v>
      </c>
      <c r="E209" s="156" t="s">
        <v>70</v>
      </c>
      <c r="F209" s="304"/>
      <c r="G209" s="353" t="s">
        <v>7</v>
      </c>
      <c r="H209" s="353" t="s">
        <v>7</v>
      </c>
      <c r="I209" s="353" t="s">
        <v>7</v>
      </c>
      <c r="J209" s="353" t="s">
        <v>7</v>
      </c>
      <c r="K209" s="307"/>
      <c r="L209" s="307"/>
      <c r="M209" s="378" t="s">
        <v>13</v>
      </c>
      <c r="N209" s="52" t="s">
        <v>11</v>
      </c>
      <c r="O209" s="52" t="s">
        <v>67</v>
      </c>
      <c r="P209" s="52" t="s">
        <v>11</v>
      </c>
      <c r="Q209" s="358" t="s">
        <v>7</v>
      </c>
      <c r="R209" s="307"/>
      <c r="S209" s="378" t="s">
        <v>59</v>
      </c>
      <c r="T209" s="378" t="s">
        <v>59</v>
      </c>
      <c r="U209" s="378" t="s">
        <v>59</v>
      </c>
      <c r="V209" s="378" t="s">
        <v>59</v>
      </c>
      <c r="W209" s="378" t="s">
        <v>59</v>
      </c>
      <c r="X209" s="378" t="s">
        <v>59</v>
      </c>
      <c r="Y209" s="378" t="s">
        <v>59</v>
      </c>
      <c r="Z209" s="378" t="s">
        <v>59</v>
      </c>
      <c r="AA209" s="353" t="s">
        <v>7</v>
      </c>
      <c r="AB209" s="52" t="s">
        <v>11</v>
      </c>
      <c r="AC209" s="52" t="s">
        <v>67</v>
      </c>
      <c r="AD209" s="52" t="s">
        <v>11</v>
      </c>
      <c r="AE209" s="358" t="s">
        <v>7</v>
      </c>
      <c r="AF209" s="307"/>
      <c r="AG209" s="307"/>
      <c r="AH209" s="378" t="s">
        <v>13</v>
      </c>
      <c r="AI209" s="52" t="s">
        <v>11</v>
      </c>
      <c r="AJ209" s="52" t="s">
        <v>67</v>
      </c>
      <c r="AK209" s="390">
        <f>IF(CA209=0,"",TIME(0,CA209,0))</f>
        <v>0.11666666666666665</v>
      </c>
      <c r="AL209" s="157">
        <f>COUNTIF(F209:AJ209,"P")</f>
        <v>5</v>
      </c>
      <c r="AM209" s="158">
        <f>SUM(AL209:AL210)/2</f>
        <v>5.5</v>
      </c>
      <c r="AN209" s="158">
        <f>COUNTIF(F209:AJ209,"Mi")</f>
        <v>2</v>
      </c>
      <c r="AO209" s="158">
        <f>SUM((AN209+AN210)/2)</f>
        <v>1.5</v>
      </c>
      <c r="AP209" s="159">
        <f>COUNTIF(F209:AJ209,"VS")</f>
        <v>0</v>
      </c>
      <c r="AQ209" s="159">
        <f>SUM((AP209+AP210)/2)</f>
        <v>0</v>
      </c>
      <c r="AR209" s="158">
        <f>COUNTIF(F209:AJ209,"C1")</f>
        <v>0</v>
      </c>
      <c r="AS209" s="159">
        <f>SUM((AR209+AR210)/2)</f>
        <v>0</v>
      </c>
      <c r="AT209" s="159">
        <f>COUNTIF(F209:AJ209,"R1")</f>
        <v>0</v>
      </c>
      <c r="AU209" s="160">
        <f>SUM((AT209+AT210)/2)</f>
        <v>0</v>
      </c>
      <c r="AV209" s="158">
        <f>COUNTIF(F209:AJ209,"CS")</f>
        <v>0</v>
      </c>
      <c r="AW209" s="158">
        <f>SUM((AV209+AV210)/2)</f>
        <v>0</v>
      </c>
      <c r="AX209" s="159">
        <f>COUNTIF(F209:AJ209,"DA")</f>
        <v>0</v>
      </c>
      <c r="AY209" s="159">
        <f>SUM((AX209+AX210)/2)</f>
        <v>0</v>
      </c>
      <c r="AZ209" s="161">
        <f>SUM(AM209+AO209+AQ209+AS209+AW209+AY209+AU209)*24</f>
        <v>168</v>
      </c>
      <c r="BA209" s="159">
        <f>COUNTIF(F209:AJ209,"MT5")</f>
        <v>0</v>
      </c>
      <c r="BB209" s="159">
        <f>SUM((BA209+BA210)/2)</f>
        <v>0</v>
      </c>
      <c r="BC209" s="159">
        <f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>COUNTIF(F209:AJ209,"A")</f>
        <v>0</v>
      </c>
      <c r="BJ209" s="159">
        <f>SUM((BI209+BI210)/2)</f>
        <v>0</v>
      </c>
      <c r="BK209" s="159">
        <f>COUNTIF(F209:AJ209,"Ma")</f>
        <v>0</v>
      </c>
      <c r="BL209" s="162">
        <f>SUM(BK209+BK210)/2</f>
        <v>0</v>
      </c>
      <c r="BM209" s="158">
        <f>COUNTIF(F209:AJ209,"MJ")</f>
        <v>0</v>
      </c>
      <c r="BN209" s="158">
        <f>SUM(BM209+BM210)/2</f>
        <v>0</v>
      </c>
      <c r="BO209" s="158">
        <f>COUNTIF(F209:AJ209,"Jsc")</f>
        <v>0</v>
      </c>
      <c r="BP209" s="158">
        <f>SUM(BO209+BO210)/2</f>
        <v>0</v>
      </c>
      <c r="BQ209" s="158">
        <f>COUNTIF(F209:AJ209,"C")</f>
        <v>7</v>
      </c>
      <c r="BR209" s="158">
        <f>SUM((BQ209+BQ210)/2)</f>
        <v>7</v>
      </c>
      <c r="BS209" s="158">
        <f>COUNTIF(F209:AJ209,"CC")</f>
        <v>0</v>
      </c>
      <c r="BT209" s="158">
        <f>SUM((BS209+BS210)/2)</f>
        <v>0</v>
      </c>
      <c r="BU209" s="158">
        <f>COUNTIF(F209:AJ209,"DS")</f>
        <v>0</v>
      </c>
      <c r="BV209" s="158">
        <f>SUM((BU209+BU210)/2)</f>
        <v>0</v>
      </c>
      <c r="BW209" s="159">
        <f>COUNTIF(F209:AJ209,"MT")</f>
        <v>0</v>
      </c>
      <c r="BX209" s="159">
        <f>SUM((BW209+BW210)/2)</f>
        <v>0</v>
      </c>
      <c r="BY209" s="159">
        <f>COUNTIF(F209:AJ209,"4/5")</f>
        <v>0</v>
      </c>
      <c r="BZ209" s="160">
        <f>SUM((BY209+BY210)/2)</f>
        <v>0</v>
      </c>
      <c r="CA209" s="163">
        <f>SUM(AZ209)</f>
        <v>168</v>
      </c>
      <c r="CB209" s="35">
        <f>SUM(AM209+AO209+AQ209+AS209+AU209+AW209+BB209+BD209+BG209+AY209)</f>
        <v>7</v>
      </c>
    </row>
    <row r="210" spans="1:80" ht="18.75" customHeight="1" thickBot="1" x14ac:dyDescent="0.3">
      <c r="A210" s="137" t="s">
        <v>425</v>
      </c>
      <c r="B210" s="179" t="s">
        <v>189</v>
      </c>
      <c r="C210" s="196" t="s">
        <v>6</v>
      </c>
      <c r="D210" s="254"/>
      <c r="E210" s="166" t="s">
        <v>4</v>
      </c>
      <c r="F210" s="304"/>
      <c r="G210" s="354" t="s">
        <v>7</v>
      </c>
      <c r="H210" s="354" t="s">
        <v>7</v>
      </c>
      <c r="I210" s="354" t="s">
        <v>7</v>
      </c>
      <c r="J210" s="354" t="s">
        <v>7</v>
      </c>
      <c r="K210" s="307"/>
      <c r="L210" s="307"/>
      <c r="M210" s="52" t="s">
        <v>11</v>
      </c>
      <c r="N210" s="52" t="s">
        <v>11</v>
      </c>
      <c r="O210" s="52" t="s">
        <v>67</v>
      </c>
      <c r="P210" s="52" t="s">
        <v>11</v>
      </c>
      <c r="Q210" s="358" t="s">
        <v>7</v>
      </c>
      <c r="R210" s="307"/>
      <c r="S210" s="356" t="s">
        <v>59</v>
      </c>
      <c r="T210" s="356" t="s">
        <v>59</v>
      </c>
      <c r="U210" s="356" t="s">
        <v>59</v>
      </c>
      <c r="V210" s="356" t="s">
        <v>59</v>
      </c>
      <c r="W210" s="356" t="s">
        <v>59</v>
      </c>
      <c r="X210" s="356" t="s">
        <v>59</v>
      </c>
      <c r="Y210" s="356" t="s">
        <v>59</v>
      </c>
      <c r="Z210" s="356" t="s">
        <v>59</v>
      </c>
      <c r="AA210" s="354" t="s">
        <v>7</v>
      </c>
      <c r="AB210" s="52" t="s">
        <v>11</v>
      </c>
      <c r="AC210" s="52" t="s">
        <v>67</v>
      </c>
      <c r="AD210" s="52" t="s">
        <v>11</v>
      </c>
      <c r="AE210" s="358" t="s">
        <v>7</v>
      </c>
      <c r="AF210" s="307"/>
      <c r="AG210" s="307"/>
      <c r="AH210" s="378" t="s">
        <v>13</v>
      </c>
      <c r="AI210" s="52" t="s">
        <v>11</v>
      </c>
      <c r="AJ210" s="67" t="s">
        <v>67</v>
      </c>
      <c r="AK210" s="391"/>
      <c r="AL210" s="167">
        <f>COUNTIF(F210:AJ210,"P")</f>
        <v>6</v>
      </c>
      <c r="AM210" s="168"/>
      <c r="AN210" s="168">
        <f>COUNTIF(F210:AJ210,"Mi")</f>
        <v>1</v>
      </c>
      <c r="AO210" s="169"/>
      <c r="AP210" s="170">
        <f>COUNTIF(F210:AJ210,"VS")</f>
        <v>0</v>
      </c>
      <c r="AQ210" s="171"/>
      <c r="AR210" s="168">
        <f>COUNTIF(F210:AJ210,"C1")</f>
        <v>0</v>
      </c>
      <c r="AS210" s="168"/>
      <c r="AT210" s="168">
        <f>COUNTIF(F210:AJ210,"R1")</f>
        <v>0</v>
      </c>
      <c r="AU210" s="168"/>
      <c r="AV210" s="168">
        <f>COUNTIF(F210:AJ210,"CS")</f>
        <v>0</v>
      </c>
      <c r="AW210" s="169"/>
      <c r="AX210" s="170">
        <f>COUNTIF(F210:AJ210,"DA")</f>
        <v>0</v>
      </c>
      <c r="AY210" s="171"/>
      <c r="AZ210" s="172"/>
      <c r="BA210" s="170">
        <f>COUNTIF(F210:AJ210,"MT5")</f>
        <v>0</v>
      </c>
      <c r="BB210" s="171"/>
      <c r="BC210" s="170">
        <f>COUNTIF(F210:AJ210,"MT6")</f>
        <v>0</v>
      </c>
      <c r="BD210" s="171"/>
      <c r="BE210" s="171"/>
      <c r="BF210" s="170">
        <f>COUNTIF(F210:AJ210,"MT8")</f>
        <v>0</v>
      </c>
      <c r="BG210" s="171"/>
      <c r="BH210" s="171"/>
      <c r="BI210" s="170">
        <f>COUNTIF(F210:AJ210,"A")</f>
        <v>0</v>
      </c>
      <c r="BJ210" s="171"/>
      <c r="BK210" s="170">
        <f>COUNTIF(F210:AJ210,"Ma")</f>
        <v>0</v>
      </c>
      <c r="BL210" s="173"/>
      <c r="BM210" s="168">
        <f>COUNTIF(F210:AJ210,"MJ")</f>
        <v>0</v>
      </c>
      <c r="BN210" s="174"/>
      <c r="BO210" s="168">
        <f>COUNTIF(F210:AJ210,"Jsc")</f>
        <v>0</v>
      </c>
      <c r="BP210" s="169"/>
      <c r="BQ210" s="168">
        <f>COUNTIF(F210:AJ210,"C")</f>
        <v>7</v>
      </c>
      <c r="BR210" s="168"/>
      <c r="BS210" s="168">
        <f>COUNTIF(F210:AJ210,"CC")</f>
        <v>0</v>
      </c>
      <c r="BT210" s="169"/>
      <c r="BU210" s="168">
        <f>COUNTIF(F210:AJ210,"DS")</f>
        <v>0</v>
      </c>
      <c r="BV210" s="169"/>
      <c r="BW210" s="170">
        <f>COUNTIF(F210:AJ210,"MT")</f>
        <v>0</v>
      </c>
      <c r="BX210" s="171"/>
      <c r="BY210" s="170">
        <f>COUNTIF(F210:AJ210,"4/5")</f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806" t="s">
        <v>390</v>
      </c>
      <c r="D211" s="178" t="str">
        <f>VLOOKUP(C211,ListeAppel,2,FALSE)</f>
        <v>Nom 021</v>
      </c>
      <c r="E211" s="156" t="s">
        <v>70</v>
      </c>
      <c r="F211" s="302"/>
      <c r="G211" s="353" t="s">
        <v>7</v>
      </c>
      <c r="H211" s="353" t="s">
        <v>7</v>
      </c>
      <c r="I211" s="353" t="s">
        <v>7</v>
      </c>
      <c r="J211" s="353" t="s">
        <v>7</v>
      </c>
      <c r="K211" s="332"/>
      <c r="L211" s="332"/>
      <c r="M211" s="31" t="s">
        <v>11</v>
      </c>
      <c r="N211" s="355" t="s">
        <v>13</v>
      </c>
      <c r="O211" s="31" t="s">
        <v>67</v>
      </c>
      <c r="P211" s="355" t="s">
        <v>13</v>
      </c>
      <c r="Q211" s="398" t="s">
        <v>67</v>
      </c>
      <c r="R211" s="332"/>
      <c r="S211" s="332"/>
      <c r="T211" s="355" t="s">
        <v>13</v>
      </c>
      <c r="U211" s="31" t="s">
        <v>11</v>
      </c>
      <c r="V211" s="358" t="s">
        <v>7</v>
      </c>
      <c r="W211" s="355" t="s">
        <v>13</v>
      </c>
      <c r="X211" s="52" t="s">
        <v>67</v>
      </c>
      <c r="Y211" s="332"/>
      <c r="Z211" s="332"/>
      <c r="AA211" s="31" t="s">
        <v>11</v>
      </c>
      <c r="AB211" s="355" t="s">
        <v>13</v>
      </c>
      <c r="AC211" s="31" t="s">
        <v>67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58" t="s">
        <v>7</v>
      </c>
      <c r="AK211" s="390">
        <f>IF(CA211=0,"",TIME(0,CA211,0))</f>
        <v>0.19166666666666665</v>
      </c>
      <c r="AL211" s="157">
        <f t="shared" si="380"/>
        <v>6</v>
      </c>
      <c r="AM211" s="158">
        <f>SUM(AL211:AL212)/2</f>
        <v>6</v>
      </c>
      <c r="AN211" s="158">
        <f t="shared" si="381"/>
        <v>6</v>
      </c>
      <c r="AO211" s="158">
        <f>SUM((AN211+AN212)/2)</f>
        <v>5.5</v>
      </c>
      <c r="AP211" s="159">
        <f t="shared" si="382"/>
        <v>0</v>
      </c>
      <c r="AQ211" s="159">
        <f>SUM((AP211+AP212)/2)</f>
        <v>0</v>
      </c>
      <c r="AR211" s="158">
        <f t="shared" si="383"/>
        <v>0</v>
      </c>
      <c r="AS211" s="159">
        <f>SUM((AR211+AR212)/2)</f>
        <v>0</v>
      </c>
      <c r="AT211" s="159">
        <f t="shared" si="384"/>
        <v>0</v>
      </c>
      <c r="AU211" s="160">
        <f>SUM((AT211+AT212)/2)</f>
        <v>0</v>
      </c>
      <c r="AV211" s="158">
        <f t="shared" si="385"/>
        <v>0</v>
      </c>
      <c r="AW211" s="158">
        <f>SUM((AV211+AV212)/2)</f>
        <v>0</v>
      </c>
      <c r="AX211" s="159">
        <f t="shared" si="386"/>
        <v>0</v>
      </c>
      <c r="AY211" s="159">
        <f>SUM((AX211+AX212)/2)</f>
        <v>0</v>
      </c>
      <c r="AZ211" s="161">
        <f>SUM(AM211+AO211+AQ211+AS211+AW211+AY211+AU211)*24</f>
        <v>276</v>
      </c>
      <c r="BA211" s="159">
        <f t="shared" si="387"/>
        <v>0</v>
      </c>
      <c r="BB211" s="159">
        <f>SUM((BA211+BA212)/2)</f>
        <v>0</v>
      </c>
      <c r="BC211" s="159">
        <f t="shared" si="388"/>
        <v>0</v>
      </c>
      <c r="BD211" s="159">
        <f>SUM((BC211+BC212)/2)</f>
        <v>0</v>
      </c>
      <c r="BE211" s="159">
        <f>SUM((BD211+BD212)/2)</f>
        <v>0</v>
      </c>
      <c r="BF211" s="159">
        <f t="shared" si="389"/>
        <v>0</v>
      </c>
      <c r="BG211" s="159">
        <f>SUM((BF211+BF212)/2)</f>
        <v>0</v>
      </c>
      <c r="BH211" s="159">
        <f>SUM((BG211+BG212)/2)</f>
        <v>0</v>
      </c>
      <c r="BI211" s="159">
        <f t="shared" si="390"/>
        <v>0</v>
      </c>
      <c r="BJ211" s="159">
        <f>SUM((BI211+BI212)/2)</f>
        <v>0</v>
      </c>
      <c r="BK211" s="159">
        <f t="shared" si="391"/>
        <v>0</v>
      </c>
      <c r="BL211" s="162">
        <f>SUM(BK211+BK212)/2</f>
        <v>0</v>
      </c>
      <c r="BM211" s="158">
        <f t="shared" si="392"/>
        <v>0</v>
      </c>
      <c r="BN211" s="158">
        <f>SUM(BM211+BM212)/2</f>
        <v>0</v>
      </c>
      <c r="BO211" s="158">
        <f t="shared" si="393"/>
        <v>0</v>
      </c>
      <c r="BP211" s="158">
        <f>SUM(BO211+BO212)/2</f>
        <v>0</v>
      </c>
      <c r="BQ211" s="158">
        <f t="shared" si="394"/>
        <v>6</v>
      </c>
      <c r="BR211" s="158">
        <f>SUM((BQ211+BQ212)/2)</f>
        <v>6</v>
      </c>
      <c r="BS211" s="158">
        <f t="shared" si="395"/>
        <v>0</v>
      </c>
      <c r="BT211" s="158">
        <f>SUM((BS211+BS212)/2)</f>
        <v>0</v>
      </c>
      <c r="BU211" s="158">
        <f t="shared" si="396"/>
        <v>0</v>
      </c>
      <c r="BV211" s="158">
        <f>SUM((BU211+BU212)/2)</f>
        <v>0</v>
      </c>
      <c r="BW211" s="159">
        <f t="shared" si="397"/>
        <v>0</v>
      </c>
      <c r="BX211" s="159">
        <f>SUM((BW211+BW212)/2)</f>
        <v>0</v>
      </c>
      <c r="BY211" s="159">
        <f t="shared" si="398"/>
        <v>0</v>
      </c>
      <c r="BZ211" s="160">
        <f>SUM((BY211+BY212)/2)</f>
        <v>0</v>
      </c>
      <c r="CA211" s="163">
        <f>SUM(AZ211)</f>
        <v>276</v>
      </c>
      <c r="CB211" s="35">
        <f>SUM(AM211+AO211+AQ211+AS211+AU211+AW211+BB211+BD211+BG211+AY211)</f>
        <v>11.5</v>
      </c>
    </row>
    <row r="212" spans="1:80" ht="18.75" customHeight="1" thickBot="1" x14ac:dyDescent="0.3">
      <c r="A212" s="137" t="s">
        <v>425</v>
      </c>
      <c r="B212" s="179" t="s">
        <v>189</v>
      </c>
      <c r="C212" s="192" t="s">
        <v>10</v>
      </c>
      <c r="D212" s="165"/>
      <c r="E212" s="166" t="s">
        <v>4</v>
      </c>
      <c r="F212" s="303"/>
      <c r="G212" s="354" t="s">
        <v>7</v>
      </c>
      <c r="H212" s="354" t="s">
        <v>7</v>
      </c>
      <c r="I212" s="354" t="s">
        <v>7</v>
      </c>
      <c r="J212" s="354" t="s">
        <v>7</v>
      </c>
      <c r="K212" s="331"/>
      <c r="L212" s="331"/>
      <c r="M212" s="37" t="s">
        <v>11</v>
      </c>
      <c r="N212" s="356" t="s">
        <v>13</v>
      </c>
      <c r="O212" s="37" t="s">
        <v>67</v>
      </c>
      <c r="P212" s="356" t="s">
        <v>13</v>
      </c>
      <c r="Q212" s="399" t="s">
        <v>67</v>
      </c>
      <c r="R212" s="331"/>
      <c r="S212" s="331"/>
      <c r="T212" s="356" t="s">
        <v>13</v>
      </c>
      <c r="U212" s="37" t="s">
        <v>11</v>
      </c>
      <c r="V212" s="358" t="s">
        <v>7</v>
      </c>
      <c r="W212" s="356" t="s">
        <v>13</v>
      </c>
      <c r="X212" s="56" t="s">
        <v>67</v>
      </c>
      <c r="Y212" s="331"/>
      <c r="Z212" s="331"/>
      <c r="AA212" s="37" t="s">
        <v>11</v>
      </c>
      <c r="AB212" s="37" t="s">
        <v>11</v>
      </c>
      <c r="AC212" s="37" t="s">
        <v>67</v>
      </c>
      <c r="AD212" s="356" t="s">
        <v>13</v>
      </c>
      <c r="AE212" s="37" t="s">
        <v>67</v>
      </c>
      <c r="AF212" s="306"/>
      <c r="AG212" s="306"/>
      <c r="AH212" s="37" t="s">
        <v>11</v>
      </c>
      <c r="AI212" s="37" t="s">
        <v>11</v>
      </c>
      <c r="AJ212" s="358" t="s">
        <v>7</v>
      </c>
      <c r="AK212" s="391"/>
      <c r="AL212" s="167">
        <f t="shared" si="380"/>
        <v>6</v>
      </c>
      <c r="AM212" s="168"/>
      <c r="AN212" s="168">
        <f t="shared" si="381"/>
        <v>5</v>
      </c>
      <c r="AO212" s="169"/>
      <c r="AP212" s="170">
        <f t="shared" si="382"/>
        <v>0</v>
      </c>
      <c r="AQ212" s="171"/>
      <c r="AR212" s="168">
        <f t="shared" si="383"/>
        <v>0</v>
      </c>
      <c r="AS212" s="168"/>
      <c r="AT212" s="168">
        <f t="shared" si="384"/>
        <v>0</v>
      </c>
      <c r="AU212" s="168"/>
      <c r="AV212" s="168">
        <f t="shared" si="385"/>
        <v>0</v>
      </c>
      <c r="AW212" s="169"/>
      <c r="AX212" s="170">
        <f t="shared" si="386"/>
        <v>0</v>
      </c>
      <c r="AY212" s="171"/>
      <c r="AZ212" s="172"/>
      <c r="BA212" s="170">
        <f t="shared" si="387"/>
        <v>0</v>
      </c>
      <c r="BB212" s="171"/>
      <c r="BC212" s="170">
        <f t="shared" si="388"/>
        <v>0</v>
      </c>
      <c r="BD212" s="171"/>
      <c r="BE212" s="171"/>
      <c r="BF212" s="170">
        <f t="shared" si="389"/>
        <v>0</v>
      </c>
      <c r="BG212" s="171"/>
      <c r="BH212" s="171"/>
      <c r="BI212" s="170">
        <f t="shared" si="390"/>
        <v>0</v>
      </c>
      <c r="BJ212" s="171"/>
      <c r="BK212" s="170">
        <f t="shared" si="391"/>
        <v>0</v>
      </c>
      <c r="BL212" s="173"/>
      <c r="BM212" s="168">
        <f t="shared" si="392"/>
        <v>0</v>
      </c>
      <c r="BN212" s="174"/>
      <c r="BO212" s="168">
        <f t="shared" si="393"/>
        <v>0</v>
      </c>
      <c r="BP212" s="169"/>
      <c r="BQ212" s="168">
        <f t="shared" si="394"/>
        <v>6</v>
      </c>
      <c r="BR212" s="168"/>
      <c r="BS212" s="168">
        <f t="shared" si="395"/>
        <v>0</v>
      </c>
      <c r="BT212" s="169"/>
      <c r="BU212" s="168">
        <f t="shared" si="396"/>
        <v>0</v>
      </c>
      <c r="BV212" s="169"/>
      <c r="BW212" s="170">
        <f t="shared" si="397"/>
        <v>0</v>
      </c>
      <c r="BX212" s="171"/>
      <c r="BY212" s="170">
        <f t="shared" si="398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806" t="s">
        <v>391</v>
      </c>
      <c r="D213" s="178" t="str">
        <f>VLOOKUP(C213,ListeAppel,2,FALSE)</f>
        <v>Nom 027</v>
      </c>
      <c r="E213" s="236" t="s">
        <v>70</v>
      </c>
      <c r="F213" s="369" t="s">
        <v>7</v>
      </c>
      <c r="G213" s="353" t="s">
        <v>7</v>
      </c>
      <c r="H213" s="353" t="s">
        <v>7</v>
      </c>
      <c r="I213" s="353" t="s">
        <v>7</v>
      </c>
      <c r="J213" s="353" t="s">
        <v>7</v>
      </c>
      <c r="K213" s="353" t="s">
        <v>7</v>
      </c>
      <c r="L213" s="353" t="s">
        <v>7</v>
      </c>
      <c r="M213" s="55" t="s">
        <v>11</v>
      </c>
      <c r="N213" s="355" t="s">
        <v>13</v>
      </c>
      <c r="O213" s="31" t="s">
        <v>11</v>
      </c>
      <c r="P213" s="31" t="s">
        <v>67</v>
      </c>
      <c r="Q213" s="55" t="s">
        <v>11</v>
      </c>
      <c r="R213" s="332"/>
      <c r="S213" s="332"/>
      <c r="T213" s="55" t="s">
        <v>11</v>
      </c>
      <c r="U213" s="31" t="s">
        <v>67</v>
      </c>
      <c r="V213" s="31" t="s">
        <v>11</v>
      </c>
      <c r="W213" s="52" t="s">
        <v>67</v>
      </c>
      <c r="X213" s="357" t="s">
        <v>7</v>
      </c>
      <c r="Y213" s="332"/>
      <c r="Z213" s="332"/>
      <c r="AA213" s="55" t="s">
        <v>11</v>
      </c>
      <c r="AB213" s="31" t="s">
        <v>67</v>
      </c>
      <c r="AC213" s="31" t="s">
        <v>11</v>
      </c>
      <c r="AD213" s="31" t="s">
        <v>67</v>
      </c>
      <c r="AE213" s="31" t="s">
        <v>11</v>
      </c>
      <c r="AF213" s="305"/>
      <c r="AG213" s="305"/>
      <c r="AH213" s="31" t="s">
        <v>67</v>
      </c>
      <c r="AI213" s="31" t="s">
        <v>11</v>
      </c>
      <c r="AJ213" s="31" t="s">
        <v>11</v>
      </c>
      <c r="AK213" s="390">
        <f>IF(CA213=0,"",TIME(0,CA213,0))</f>
        <v>0.18333333333333335</v>
      </c>
      <c r="AL213" s="157">
        <f t="shared" si="380"/>
        <v>10</v>
      </c>
      <c r="AM213" s="158">
        <f>SUM(AL213:AL214)/2</f>
        <v>9</v>
      </c>
      <c r="AN213" s="158">
        <f t="shared" si="381"/>
        <v>1</v>
      </c>
      <c r="AO213" s="158">
        <f>SUM((AN213+AN214)/2)</f>
        <v>1</v>
      </c>
      <c r="AP213" s="159">
        <f t="shared" si="382"/>
        <v>0</v>
      </c>
      <c r="AQ213" s="159">
        <f>SUM((AP213+AP214)/2)</f>
        <v>0</v>
      </c>
      <c r="AR213" s="158">
        <f t="shared" si="383"/>
        <v>0</v>
      </c>
      <c r="AS213" s="159">
        <f>SUM((AR213+AR214)/2)</f>
        <v>0</v>
      </c>
      <c r="AT213" s="159">
        <f t="shared" si="384"/>
        <v>0</v>
      </c>
      <c r="AU213" s="160">
        <f>SUM((AT213+AT214)/2)</f>
        <v>1</v>
      </c>
      <c r="AV213" s="158">
        <f t="shared" si="385"/>
        <v>0</v>
      </c>
      <c r="AW213" s="158">
        <f>SUM((AV213+AV214)/2)</f>
        <v>0</v>
      </c>
      <c r="AX213" s="159">
        <f t="shared" si="386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387"/>
        <v>0</v>
      </c>
      <c r="BB213" s="159">
        <f>SUM((BA213+BA214)/2)</f>
        <v>0</v>
      </c>
      <c r="BC213" s="159">
        <f t="shared" si="388"/>
        <v>0</v>
      </c>
      <c r="BD213" s="159">
        <f>SUM((BC213+BC214)/2)</f>
        <v>0</v>
      </c>
      <c r="BE213" s="159">
        <f>SUM((BD213+BD214)/2)</f>
        <v>0</v>
      </c>
      <c r="BF213" s="159">
        <f t="shared" si="389"/>
        <v>0</v>
      </c>
      <c r="BG213" s="159">
        <f>SUM((BF213+BF214)/2)</f>
        <v>0</v>
      </c>
      <c r="BH213" s="159">
        <f>SUM((BG213+BG214)/2)</f>
        <v>0</v>
      </c>
      <c r="BI213" s="159">
        <f t="shared" si="390"/>
        <v>0</v>
      </c>
      <c r="BJ213" s="159">
        <f>SUM((BI213+BI214)/2)</f>
        <v>0</v>
      </c>
      <c r="BK213" s="159">
        <f t="shared" si="391"/>
        <v>0</v>
      </c>
      <c r="BL213" s="162">
        <f>SUM(BK213+BK214)/2</f>
        <v>0</v>
      </c>
      <c r="BM213" s="158">
        <f t="shared" si="392"/>
        <v>0</v>
      </c>
      <c r="BN213" s="158">
        <f>SUM(BM213+BM214)/2</f>
        <v>0</v>
      </c>
      <c r="BO213" s="158">
        <f t="shared" si="393"/>
        <v>0</v>
      </c>
      <c r="BP213" s="158">
        <f>SUM(BO213+BO214)/2</f>
        <v>0</v>
      </c>
      <c r="BQ213" s="158">
        <f t="shared" si="394"/>
        <v>8</v>
      </c>
      <c r="BR213" s="158">
        <f>SUM((BQ213+BQ214)/2)</f>
        <v>8</v>
      </c>
      <c r="BS213" s="158">
        <f t="shared" si="395"/>
        <v>0</v>
      </c>
      <c r="BT213" s="158">
        <f>SUM((BS213+BS214)/2)</f>
        <v>0</v>
      </c>
      <c r="BU213" s="158">
        <f t="shared" si="396"/>
        <v>0</v>
      </c>
      <c r="BV213" s="158">
        <f>SUM((BU213+BU214)/2)</f>
        <v>0</v>
      </c>
      <c r="BW213" s="159">
        <f t="shared" si="397"/>
        <v>0</v>
      </c>
      <c r="BX213" s="159">
        <f>SUM((BW213+BW214)/2)</f>
        <v>0</v>
      </c>
      <c r="BY213" s="159">
        <f t="shared" si="398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425</v>
      </c>
      <c r="B214" s="179" t="s">
        <v>189</v>
      </c>
      <c r="C214" s="192" t="s">
        <v>10</v>
      </c>
      <c r="D214" s="194"/>
      <c r="E214" s="238" t="s">
        <v>4</v>
      </c>
      <c r="F214" s="370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56" t="s">
        <v>11</v>
      </c>
      <c r="N214" s="356" t="s">
        <v>13</v>
      </c>
      <c r="O214" s="37" t="s">
        <v>11</v>
      </c>
      <c r="P214" s="37" t="s">
        <v>67</v>
      </c>
      <c r="Q214" s="56" t="s">
        <v>11</v>
      </c>
      <c r="R214" s="331"/>
      <c r="S214" s="331"/>
      <c r="T214" s="56" t="s">
        <v>11</v>
      </c>
      <c r="U214" s="37" t="s">
        <v>67</v>
      </c>
      <c r="V214" s="37" t="s">
        <v>57</v>
      </c>
      <c r="W214" s="56" t="s">
        <v>67</v>
      </c>
      <c r="X214" s="453" t="s">
        <v>7</v>
      </c>
      <c r="Y214" s="331"/>
      <c r="Z214" s="331"/>
      <c r="AA214" s="56" t="s">
        <v>11</v>
      </c>
      <c r="AB214" s="37" t="s">
        <v>67</v>
      </c>
      <c r="AC214" s="37" t="s">
        <v>57</v>
      </c>
      <c r="AD214" s="37" t="s">
        <v>67</v>
      </c>
      <c r="AE214" s="37" t="s">
        <v>11</v>
      </c>
      <c r="AF214" s="306"/>
      <c r="AG214" s="306"/>
      <c r="AH214" s="37" t="s">
        <v>67</v>
      </c>
      <c r="AI214" s="37" t="s">
        <v>11</v>
      </c>
      <c r="AJ214" s="37" t="s">
        <v>11</v>
      </c>
      <c r="AK214" s="391"/>
      <c r="AL214" s="167">
        <f t="shared" si="380"/>
        <v>8</v>
      </c>
      <c r="AM214" s="168"/>
      <c r="AN214" s="168">
        <f t="shared" si="381"/>
        <v>1</v>
      </c>
      <c r="AO214" s="169"/>
      <c r="AP214" s="170">
        <f t="shared" si="382"/>
        <v>0</v>
      </c>
      <c r="AQ214" s="171"/>
      <c r="AR214" s="168">
        <f t="shared" si="383"/>
        <v>0</v>
      </c>
      <c r="AS214" s="168"/>
      <c r="AT214" s="168">
        <f t="shared" si="384"/>
        <v>2</v>
      </c>
      <c r="AU214" s="168"/>
      <c r="AV214" s="168">
        <f t="shared" si="385"/>
        <v>0</v>
      </c>
      <c r="AW214" s="169"/>
      <c r="AX214" s="170">
        <f t="shared" si="386"/>
        <v>0</v>
      </c>
      <c r="AY214" s="171"/>
      <c r="AZ214" s="172"/>
      <c r="BA214" s="170">
        <f t="shared" si="387"/>
        <v>0</v>
      </c>
      <c r="BB214" s="171"/>
      <c r="BC214" s="170">
        <f t="shared" si="388"/>
        <v>0</v>
      </c>
      <c r="BD214" s="171"/>
      <c r="BE214" s="171"/>
      <c r="BF214" s="170">
        <f t="shared" si="389"/>
        <v>0</v>
      </c>
      <c r="BG214" s="171"/>
      <c r="BH214" s="171"/>
      <c r="BI214" s="170">
        <f t="shared" si="390"/>
        <v>0</v>
      </c>
      <c r="BJ214" s="171"/>
      <c r="BK214" s="170">
        <f t="shared" si="391"/>
        <v>0</v>
      </c>
      <c r="BL214" s="173"/>
      <c r="BM214" s="168">
        <f t="shared" si="392"/>
        <v>0</v>
      </c>
      <c r="BN214" s="174"/>
      <c r="BO214" s="168">
        <f t="shared" si="393"/>
        <v>0</v>
      </c>
      <c r="BP214" s="169"/>
      <c r="BQ214" s="168">
        <f t="shared" si="394"/>
        <v>8</v>
      </c>
      <c r="BR214" s="168"/>
      <c r="BS214" s="168">
        <f t="shared" si="395"/>
        <v>0</v>
      </c>
      <c r="BT214" s="169"/>
      <c r="BU214" s="168">
        <f t="shared" si="396"/>
        <v>0</v>
      </c>
      <c r="BV214" s="169"/>
      <c r="BW214" s="170">
        <f t="shared" si="397"/>
        <v>0</v>
      </c>
      <c r="BX214" s="171"/>
      <c r="BY214" s="170">
        <f t="shared" si="398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91" t="s">
        <v>392</v>
      </c>
      <c r="D215" s="201" t="str">
        <f>VLOOKUP(C215,ListeAppel,2,FALSE)</f>
        <v>Nom 029</v>
      </c>
      <c r="E215" s="156" t="s">
        <v>70</v>
      </c>
      <c r="F215" s="302"/>
      <c r="G215" s="31" t="s">
        <v>67</v>
      </c>
      <c r="H215" s="31" t="s">
        <v>11</v>
      </c>
      <c r="I215" s="31" t="s">
        <v>11</v>
      </c>
      <c r="J215" s="31" t="s">
        <v>11</v>
      </c>
      <c r="K215" s="305"/>
      <c r="L215" s="305"/>
      <c r="M215" s="55" t="s">
        <v>11</v>
      </c>
      <c r="N215" s="351" t="s">
        <v>58</v>
      </c>
      <c r="O215" s="31" t="s">
        <v>67</v>
      </c>
      <c r="P215" s="55" t="s">
        <v>11</v>
      </c>
      <c r="Q215" s="351" t="s">
        <v>58</v>
      </c>
      <c r="R215" s="305"/>
      <c r="S215" s="305"/>
      <c r="T215" s="55" t="s">
        <v>11</v>
      </c>
      <c r="U215" s="31" t="s">
        <v>11</v>
      </c>
      <c r="V215" s="31" t="s">
        <v>67</v>
      </c>
      <c r="W215" s="31" t="s">
        <v>67</v>
      </c>
      <c r="X215" s="31" t="s">
        <v>11</v>
      </c>
      <c r="Y215" s="305"/>
      <c r="Z215" s="305"/>
      <c r="AA215" s="365" t="s">
        <v>14</v>
      </c>
      <c r="AB215" s="365" t="s">
        <v>14</v>
      </c>
      <c r="AC215" s="365" t="s">
        <v>14</v>
      </c>
      <c r="AD215" s="365" t="s">
        <v>14</v>
      </c>
      <c r="AE215" s="365" t="s">
        <v>14</v>
      </c>
      <c r="AF215" s="365" t="s">
        <v>14</v>
      </c>
      <c r="AG215" s="365" t="s">
        <v>14</v>
      </c>
      <c r="AH215" s="365" t="s">
        <v>14</v>
      </c>
      <c r="AI215" s="365" t="s">
        <v>14</v>
      </c>
      <c r="AJ215" s="365" t="s">
        <v>14</v>
      </c>
      <c r="AK215" s="390">
        <f>IF(CA215=0,"",TIME(0,CA215,0))</f>
        <v>0.14166666666666666</v>
      </c>
      <c r="AL215" s="157">
        <f t="shared" si="380"/>
        <v>8</v>
      </c>
      <c r="AM215" s="158">
        <f>SUM(AL215:AL216)/2</f>
        <v>8</v>
      </c>
      <c r="AN215" s="158">
        <f t="shared" si="381"/>
        <v>0</v>
      </c>
      <c r="AO215" s="158">
        <f>SUM((AN215+AN216)/2)</f>
        <v>0</v>
      </c>
      <c r="AP215" s="159">
        <f t="shared" si="382"/>
        <v>0</v>
      </c>
      <c r="AQ215" s="159">
        <f>SUM((AP215+AP216)/2)</f>
        <v>0</v>
      </c>
      <c r="AR215" s="158">
        <f t="shared" si="383"/>
        <v>0</v>
      </c>
      <c r="AS215" s="159">
        <f>SUM((AR215+AR216)/2)</f>
        <v>0</v>
      </c>
      <c r="AT215" s="159">
        <f t="shared" si="384"/>
        <v>0</v>
      </c>
      <c r="AU215" s="160">
        <f>SUM((AT215+AT216)/2)</f>
        <v>0.5</v>
      </c>
      <c r="AV215" s="158">
        <f t="shared" si="385"/>
        <v>0</v>
      </c>
      <c r="AW215" s="158">
        <f>SUM((AV215+AV216)/2)</f>
        <v>0</v>
      </c>
      <c r="AX215" s="159">
        <f t="shared" si="386"/>
        <v>0</v>
      </c>
      <c r="AY215" s="159">
        <f>SUM((AX215+AX216)/2)</f>
        <v>0</v>
      </c>
      <c r="AZ215" s="161">
        <f>SUM(AM215+AO215+AQ215+AS215+AW215+AY215+AU215)*24</f>
        <v>204</v>
      </c>
      <c r="BA215" s="159">
        <f t="shared" si="387"/>
        <v>0</v>
      </c>
      <c r="BB215" s="159">
        <f>SUM((BA215+BA216)/2)</f>
        <v>0</v>
      </c>
      <c r="BC215" s="159">
        <f t="shared" si="388"/>
        <v>0</v>
      </c>
      <c r="BD215" s="159">
        <f>SUM((BC215+BC216)/2)</f>
        <v>0</v>
      </c>
      <c r="BE215" s="159">
        <f>SUM((BD215+BD216)/2)</f>
        <v>0</v>
      </c>
      <c r="BF215" s="159">
        <f t="shared" si="389"/>
        <v>0</v>
      </c>
      <c r="BG215" s="159">
        <f>SUM((BF215+BF216)/2)</f>
        <v>0</v>
      </c>
      <c r="BH215" s="159">
        <f>SUM((BG215+BG216)/2)</f>
        <v>0</v>
      </c>
      <c r="BI215" s="159">
        <f t="shared" si="390"/>
        <v>0</v>
      </c>
      <c r="BJ215" s="159">
        <f>SUM((BI215+BI216)/2)</f>
        <v>0</v>
      </c>
      <c r="BK215" s="159">
        <f t="shared" si="391"/>
        <v>10</v>
      </c>
      <c r="BL215" s="162">
        <f>SUM(BK215+BK216)/2</f>
        <v>10</v>
      </c>
      <c r="BM215" s="158">
        <f t="shared" si="392"/>
        <v>0</v>
      </c>
      <c r="BN215" s="158">
        <f>SUM(BM215+BM216)/2</f>
        <v>0</v>
      </c>
      <c r="BO215" s="158">
        <f t="shared" si="393"/>
        <v>0</v>
      </c>
      <c r="BP215" s="158">
        <f>SUM(BO215+BO216)/2</f>
        <v>0</v>
      </c>
      <c r="BQ215" s="158">
        <f t="shared" si="394"/>
        <v>0</v>
      </c>
      <c r="BR215" s="158">
        <f>SUM((BQ215+BQ216)/2)</f>
        <v>0</v>
      </c>
      <c r="BS215" s="158">
        <f t="shared" si="395"/>
        <v>0</v>
      </c>
      <c r="BT215" s="158">
        <f>SUM((BS215+BS216)/2)</f>
        <v>0</v>
      </c>
      <c r="BU215" s="158">
        <f t="shared" si="396"/>
        <v>0</v>
      </c>
      <c r="BV215" s="158">
        <f>SUM((BU215+BU216)/2)</f>
        <v>0</v>
      </c>
      <c r="BW215" s="159">
        <f t="shared" si="397"/>
        <v>0</v>
      </c>
      <c r="BX215" s="159">
        <f>SUM((BW215+BW216)/2)</f>
        <v>0</v>
      </c>
      <c r="BY215" s="159">
        <f t="shared" si="398"/>
        <v>0</v>
      </c>
      <c r="BZ215" s="160">
        <f>SUM((BY215+BY216)/2)</f>
        <v>0</v>
      </c>
      <c r="CA215" s="163">
        <f>SUM(AZ215)</f>
        <v>204</v>
      </c>
      <c r="CB215" s="35">
        <f>SUM(AM215+AO215+AQ215+AS215+AU215+AW215+BB215+BD215+BG215+AY215)</f>
        <v>8.5</v>
      </c>
    </row>
    <row r="216" spans="1:80" ht="18.75" customHeight="1" thickBot="1" x14ac:dyDescent="0.3">
      <c r="A216" s="137" t="s">
        <v>425</v>
      </c>
      <c r="B216" s="179" t="s">
        <v>189</v>
      </c>
      <c r="C216" s="271" t="s">
        <v>80</v>
      </c>
      <c r="D216" s="194"/>
      <c r="E216" s="166" t="s">
        <v>4</v>
      </c>
      <c r="F216" s="303"/>
      <c r="G216" s="37" t="s">
        <v>67</v>
      </c>
      <c r="H216" s="37" t="s">
        <v>11</v>
      </c>
      <c r="I216" s="37" t="s">
        <v>11</v>
      </c>
      <c r="J216" s="37" t="s">
        <v>57</v>
      </c>
      <c r="K216" s="306"/>
      <c r="L216" s="306"/>
      <c r="M216" s="56" t="s">
        <v>11</v>
      </c>
      <c r="N216" s="352" t="s">
        <v>58</v>
      </c>
      <c r="O216" s="37" t="s">
        <v>67</v>
      </c>
      <c r="P216" s="56" t="s">
        <v>11</v>
      </c>
      <c r="Q216" s="352" t="s">
        <v>58</v>
      </c>
      <c r="R216" s="306"/>
      <c r="S216" s="306"/>
      <c r="T216" s="56" t="s">
        <v>11</v>
      </c>
      <c r="U216" s="37" t="s">
        <v>11</v>
      </c>
      <c r="V216" s="37" t="s">
        <v>11</v>
      </c>
      <c r="W216" s="37" t="s">
        <v>67</v>
      </c>
      <c r="X216" s="37" t="s">
        <v>11</v>
      </c>
      <c r="Y216" s="306"/>
      <c r="Z216" s="306"/>
      <c r="AA216" s="367" t="s">
        <v>14</v>
      </c>
      <c r="AB216" s="367" t="s">
        <v>14</v>
      </c>
      <c r="AC216" s="367" t="s">
        <v>14</v>
      </c>
      <c r="AD216" s="367" t="s">
        <v>14</v>
      </c>
      <c r="AE216" s="367" t="s">
        <v>14</v>
      </c>
      <c r="AF216" s="367" t="s">
        <v>14</v>
      </c>
      <c r="AG216" s="367" t="s">
        <v>14</v>
      </c>
      <c r="AH216" s="367" t="s">
        <v>14</v>
      </c>
      <c r="AI216" s="367" t="s">
        <v>14</v>
      </c>
      <c r="AJ216" s="367" t="s">
        <v>14</v>
      </c>
      <c r="AK216" s="391"/>
      <c r="AL216" s="167">
        <f t="shared" si="380"/>
        <v>8</v>
      </c>
      <c r="AM216" s="168"/>
      <c r="AN216" s="168">
        <f t="shared" si="381"/>
        <v>0</v>
      </c>
      <c r="AO216" s="169"/>
      <c r="AP216" s="170">
        <f t="shared" si="382"/>
        <v>0</v>
      </c>
      <c r="AQ216" s="171"/>
      <c r="AR216" s="168">
        <f t="shared" si="383"/>
        <v>0</v>
      </c>
      <c r="AS216" s="168"/>
      <c r="AT216" s="168">
        <f t="shared" si="384"/>
        <v>1</v>
      </c>
      <c r="AU216" s="168"/>
      <c r="AV216" s="168">
        <f t="shared" si="385"/>
        <v>0</v>
      </c>
      <c r="AW216" s="169"/>
      <c r="AX216" s="170">
        <f t="shared" si="386"/>
        <v>0</v>
      </c>
      <c r="AY216" s="171"/>
      <c r="AZ216" s="172"/>
      <c r="BA216" s="170">
        <f t="shared" si="387"/>
        <v>0</v>
      </c>
      <c r="BB216" s="171"/>
      <c r="BC216" s="170">
        <f t="shared" si="388"/>
        <v>0</v>
      </c>
      <c r="BD216" s="171"/>
      <c r="BE216" s="171"/>
      <c r="BF216" s="170">
        <f t="shared" si="389"/>
        <v>0</v>
      </c>
      <c r="BG216" s="171"/>
      <c r="BH216" s="171"/>
      <c r="BI216" s="170">
        <f t="shared" si="390"/>
        <v>0</v>
      </c>
      <c r="BJ216" s="171"/>
      <c r="BK216" s="170">
        <f t="shared" si="391"/>
        <v>10</v>
      </c>
      <c r="BL216" s="173"/>
      <c r="BM216" s="168">
        <f t="shared" si="392"/>
        <v>0</v>
      </c>
      <c r="BN216" s="174"/>
      <c r="BO216" s="168">
        <f t="shared" si="393"/>
        <v>0</v>
      </c>
      <c r="BP216" s="169"/>
      <c r="BQ216" s="168">
        <f t="shared" si="394"/>
        <v>0</v>
      </c>
      <c r="BR216" s="168"/>
      <c r="BS216" s="168">
        <f t="shared" si="395"/>
        <v>0</v>
      </c>
      <c r="BT216" s="169"/>
      <c r="BU216" s="168">
        <f t="shared" si="396"/>
        <v>0</v>
      </c>
      <c r="BV216" s="169"/>
      <c r="BW216" s="170">
        <f t="shared" si="397"/>
        <v>0</v>
      </c>
      <c r="BX216" s="171"/>
      <c r="BY216" s="170">
        <f t="shared" si="398"/>
        <v>0</v>
      </c>
      <c r="BZ216" s="175"/>
      <c r="CA216" s="176"/>
      <c r="CB216" s="85"/>
    </row>
    <row r="217" spans="1:80" ht="18.75" customHeight="1" x14ac:dyDescent="0.25">
      <c r="A217" s="137" t="s">
        <v>425</v>
      </c>
      <c r="B217" s="179" t="s">
        <v>189</v>
      </c>
      <c r="C217" s="196">
        <v>8965</v>
      </c>
      <c r="D217" s="208" t="s">
        <v>222</v>
      </c>
      <c r="E217" s="156" t="s">
        <v>70</v>
      </c>
      <c r="F217" s="302"/>
      <c r="G217" s="353" t="s">
        <v>7</v>
      </c>
      <c r="H217" s="353" t="s">
        <v>7</v>
      </c>
      <c r="I217" s="353" t="s">
        <v>7</v>
      </c>
      <c r="J217" s="353" t="s">
        <v>7</v>
      </c>
      <c r="K217" s="305"/>
      <c r="L217" s="305"/>
      <c r="M217" s="31" t="s">
        <v>67</v>
      </c>
      <c r="N217" s="31" t="s">
        <v>11</v>
      </c>
      <c r="O217" s="31" t="s">
        <v>11</v>
      </c>
      <c r="P217" s="454" t="s">
        <v>13</v>
      </c>
      <c r="Q217" s="31" t="s">
        <v>11</v>
      </c>
      <c r="R217" s="305"/>
      <c r="S217" s="305"/>
      <c r="T217" s="55" t="s">
        <v>11</v>
      </c>
      <c r="U217" s="31" t="s">
        <v>11</v>
      </c>
      <c r="V217" s="31" t="s">
        <v>11</v>
      </c>
      <c r="W217" s="31" t="s">
        <v>11</v>
      </c>
      <c r="X217" s="31" t="s">
        <v>11</v>
      </c>
      <c r="Y217" s="305"/>
      <c r="Z217" s="305"/>
      <c r="AA217" s="353" t="s">
        <v>7</v>
      </c>
      <c r="AB217" s="31" t="s">
        <v>11</v>
      </c>
      <c r="AC217" s="31" t="s">
        <v>11</v>
      </c>
      <c r="AD217" s="31" t="s">
        <v>11</v>
      </c>
      <c r="AE217" s="31" t="s">
        <v>11</v>
      </c>
      <c r="AF217" s="305"/>
      <c r="AG217" s="305"/>
      <c r="AH217" s="31" t="s">
        <v>11</v>
      </c>
      <c r="AI217" s="31" t="s">
        <v>11</v>
      </c>
      <c r="AJ217" s="31" t="s">
        <v>11</v>
      </c>
      <c r="AK217" s="390">
        <f>IF(CA217=0,"",TIME(0,CA217,0))</f>
        <v>0.26666666666666666</v>
      </c>
      <c r="AL217" s="157">
        <f>COUNTIF(F217:AJ217,"P")</f>
        <v>15</v>
      </c>
      <c r="AM217" s="158">
        <f>SUM(AL217:AL218)/2</f>
        <v>15</v>
      </c>
      <c r="AN217" s="158">
        <f>COUNTIF(F217:AJ217,"Mi")</f>
        <v>1</v>
      </c>
      <c r="AO217" s="158">
        <f>SUM((AN217+AN218)/2)</f>
        <v>0.5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 t="s">
        <v>425</v>
      </c>
      <c r="B218" s="179" t="s">
        <v>189</v>
      </c>
      <c r="C218" s="196" t="s">
        <v>6</v>
      </c>
      <c r="D218" s="254">
        <v>11446</v>
      </c>
      <c r="E218" s="166" t="s">
        <v>4</v>
      </c>
      <c r="F218" s="303"/>
      <c r="G218" s="354" t="s">
        <v>7</v>
      </c>
      <c r="H218" s="354" t="s">
        <v>7</v>
      </c>
      <c r="I218" s="354" t="s">
        <v>7</v>
      </c>
      <c r="J218" s="354" t="s">
        <v>7</v>
      </c>
      <c r="K218" s="306"/>
      <c r="L218" s="306"/>
      <c r="M218" s="37" t="s">
        <v>67</v>
      </c>
      <c r="N218" s="37" t="s">
        <v>11</v>
      </c>
      <c r="O218" s="37" t="s">
        <v>11</v>
      </c>
      <c r="P218" s="56" t="s">
        <v>11</v>
      </c>
      <c r="Q218" s="37" t="s">
        <v>11</v>
      </c>
      <c r="R218" s="306"/>
      <c r="S218" s="306"/>
      <c r="T218" s="56" t="s">
        <v>11</v>
      </c>
      <c r="U218" s="37" t="s">
        <v>11</v>
      </c>
      <c r="V218" s="37" t="s">
        <v>11</v>
      </c>
      <c r="W218" s="37" t="s">
        <v>11</v>
      </c>
      <c r="X218" s="37" t="s">
        <v>57</v>
      </c>
      <c r="Y218" s="306"/>
      <c r="Z218" s="306"/>
      <c r="AA218" s="354" t="s">
        <v>7</v>
      </c>
      <c r="AB218" s="37" t="s">
        <v>11</v>
      </c>
      <c r="AC218" s="37" t="s">
        <v>11</v>
      </c>
      <c r="AD218" s="37" t="s">
        <v>11</v>
      </c>
      <c r="AE218" s="37" t="s">
        <v>11</v>
      </c>
      <c r="AF218" s="306"/>
      <c r="AG218" s="306"/>
      <c r="AH218" s="37" t="s">
        <v>11</v>
      </c>
      <c r="AI218" s="37" t="s">
        <v>11</v>
      </c>
      <c r="AJ218" s="37" t="s">
        <v>11</v>
      </c>
      <c r="AK218" s="391"/>
      <c r="AL218" s="167">
        <f>COUNTIF(F218:AJ218,"P")</f>
        <v>15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191" t="s">
        <v>394</v>
      </c>
      <c r="D219" s="178" t="str">
        <f>VLOOKUP(C219,ListeAppel,2,FALSE)</f>
        <v>Nom 036</v>
      </c>
      <c r="E219" s="156" t="s">
        <v>70</v>
      </c>
      <c r="F219" s="302"/>
      <c r="G219" s="31" t="s">
        <v>11</v>
      </c>
      <c r="H219" s="31" t="s">
        <v>11</v>
      </c>
      <c r="I219" s="417" t="s">
        <v>13</v>
      </c>
      <c r="J219" s="31" t="s">
        <v>67</v>
      </c>
      <c r="K219" s="332"/>
      <c r="L219" s="305"/>
      <c r="M219" s="31" t="s">
        <v>11</v>
      </c>
      <c r="N219" s="31" t="s">
        <v>11</v>
      </c>
      <c r="O219" s="31" t="s">
        <v>11</v>
      </c>
      <c r="P219" s="454" t="s">
        <v>13</v>
      </c>
      <c r="Q219" s="31" t="s">
        <v>11</v>
      </c>
      <c r="R219" s="305"/>
      <c r="S219" s="305"/>
      <c r="T219" s="31" t="s">
        <v>11</v>
      </c>
      <c r="U219" s="31" t="s">
        <v>11</v>
      </c>
      <c r="V219" s="31" t="s">
        <v>11</v>
      </c>
      <c r="W219" s="31" t="s">
        <v>11</v>
      </c>
      <c r="X219" s="31" t="s">
        <v>67</v>
      </c>
      <c r="Y219" s="305"/>
      <c r="Z219" s="305"/>
      <c r="AA219" s="31" t="s">
        <v>11</v>
      </c>
      <c r="AB219" s="31" t="s">
        <v>11</v>
      </c>
      <c r="AC219" s="31" t="s">
        <v>67</v>
      </c>
      <c r="AD219" s="31" t="s">
        <v>11</v>
      </c>
      <c r="AE219" s="31" t="s">
        <v>11</v>
      </c>
      <c r="AF219" s="305"/>
      <c r="AG219" s="305"/>
      <c r="AH219" s="55" t="s">
        <v>11</v>
      </c>
      <c r="AI219" s="31" t="s">
        <v>11</v>
      </c>
      <c r="AJ219" s="31" t="s">
        <v>11</v>
      </c>
      <c r="AK219" s="390">
        <f>IF(CA219=0,"",TIME(0,CA219,0))</f>
        <v>0.31666666666666665</v>
      </c>
      <c r="AL219" s="157">
        <f t="shared" si="380"/>
        <v>17</v>
      </c>
      <c r="AM219" s="158">
        <f>SUM(AL219:AL220)/2</f>
        <v>15.5</v>
      </c>
      <c r="AN219" s="158">
        <f t="shared" si="381"/>
        <v>2</v>
      </c>
      <c r="AO219" s="158">
        <f>SUM((AN219+AN220)/2)</f>
        <v>1</v>
      </c>
      <c r="AP219" s="159">
        <f t="shared" si="382"/>
        <v>0</v>
      </c>
      <c r="AQ219" s="159">
        <f>SUM((AP219+AP220)/2)</f>
        <v>0</v>
      </c>
      <c r="AR219" s="158">
        <f t="shared" si="383"/>
        <v>0</v>
      </c>
      <c r="AS219" s="159">
        <f>SUM((AR219+AR220)/2)</f>
        <v>0.5</v>
      </c>
      <c r="AT219" s="159">
        <f t="shared" si="384"/>
        <v>0</v>
      </c>
      <c r="AU219" s="160">
        <f>SUM((AT219+AT220)/2)</f>
        <v>2</v>
      </c>
      <c r="AV219" s="158">
        <f t="shared" si="385"/>
        <v>0</v>
      </c>
      <c r="AW219" s="158">
        <f>SUM((AV219+AV220)/2)</f>
        <v>0</v>
      </c>
      <c r="AX219" s="159">
        <f t="shared" si="386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387"/>
        <v>0</v>
      </c>
      <c r="BB219" s="159">
        <f>SUM((BA219+BA220)/2)</f>
        <v>0</v>
      </c>
      <c r="BC219" s="159">
        <f t="shared" si="388"/>
        <v>0</v>
      </c>
      <c r="BD219" s="159">
        <f>SUM((BC219+BC220)/2)</f>
        <v>0</v>
      </c>
      <c r="BE219" s="159">
        <f>SUM((BD219+BD220)/2)</f>
        <v>0</v>
      </c>
      <c r="BF219" s="159">
        <f t="shared" si="389"/>
        <v>0</v>
      </c>
      <c r="BG219" s="159">
        <f>SUM((BF219+BF220)/2)</f>
        <v>0</v>
      </c>
      <c r="BH219" s="159">
        <f>SUM((BG219+BG220)/2)</f>
        <v>0</v>
      </c>
      <c r="BI219" s="159">
        <f t="shared" si="390"/>
        <v>0</v>
      </c>
      <c r="BJ219" s="159">
        <f>SUM((BI219+BI220)/2)</f>
        <v>0</v>
      </c>
      <c r="BK219" s="159">
        <f t="shared" si="391"/>
        <v>0</v>
      </c>
      <c r="BL219" s="162">
        <f>SUM(BK219+BK220)/2</f>
        <v>0</v>
      </c>
      <c r="BM219" s="158">
        <f t="shared" si="392"/>
        <v>0</v>
      </c>
      <c r="BN219" s="158">
        <f>SUM(BM219+BM220)/2</f>
        <v>0</v>
      </c>
      <c r="BO219" s="158">
        <f t="shared" si="393"/>
        <v>0</v>
      </c>
      <c r="BP219" s="158">
        <f>SUM(BO219+BO220)/2</f>
        <v>0</v>
      </c>
      <c r="BQ219" s="158">
        <f t="shared" si="394"/>
        <v>0</v>
      </c>
      <c r="BR219" s="158">
        <f>SUM((BQ219+BQ220)/2)</f>
        <v>0</v>
      </c>
      <c r="BS219" s="158">
        <f t="shared" si="395"/>
        <v>0</v>
      </c>
      <c r="BT219" s="158">
        <f>SUM((BS219+BS220)/2)</f>
        <v>0</v>
      </c>
      <c r="BU219" s="158">
        <f t="shared" si="396"/>
        <v>0</v>
      </c>
      <c r="BV219" s="158">
        <f>SUM((BU219+BU220)/2)</f>
        <v>0</v>
      </c>
      <c r="BW219" s="159">
        <f t="shared" si="397"/>
        <v>0</v>
      </c>
      <c r="BX219" s="159">
        <f>SUM((BW219+BW220)/2)</f>
        <v>0</v>
      </c>
      <c r="BY219" s="159">
        <f t="shared" si="398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425</v>
      </c>
      <c r="B220" s="179" t="s">
        <v>189</v>
      </c>
      <c r="C220" s="196" t="s">
        <v>6</v>
      </c>
      <c r="D220" s="165"/>
      <c r="E220" s="166" t="s">
        <v>4</v>
      </c>
      <c r="F220" s="303"/>
      <c r="G220" s="37" t="s">
        <v>11</v>
      </c>
      <c r="H220" s="37" t="s">
        <v>57</v>
      </c>
      <c r="I220" s="37" t="s">
        <v>11</v>
      </c>
      <c r="J220" s="37" t="s">
        <v>67</v>
      </c>
      <c r="K220" s="331"/>
      <c r="L220" s="306"/>
      <c r="M220" s="37" t="s">
        <v>11</v>
      </c>
      <c r="N220" s="37" t="s">
        <v>11</v>
      </c>
      <c r="O220" s="37" t="s">
        <v>57</v>
      </c>
      <c r="P220" s="37" t="s">
        <v>11</v>
      </c>
      <c r="Q220" s="37" t="s">
        <v>11</v>
      </c>
      <c r="R220" s="306"/>
      <c r="S220" s="306"/>
      <c r="T220" s="37" t="s">
        <v>11</v>
      </c>
      <c r="U220" s="37" t="s">
        <v>11</v>
      </c>
      <c r="V220" s="37" t="s">
        <v>57</v>
      </c>
      <c r="W220" s="37" t="s">
        <v>11</v>
      </c>
      <c r="X220" s="37" t="s">
        <v>67</v>
      </c>
      <c r="Y220" s="306"/>
      <c r="Z220" s="306"/>
      <c r="AA220" s="37" t="s">
        <v>11</v>
      </c>
      <c r="AB220" s="37" t="s">
        <v>11</v>
      </c>
      <c r="AC220" s="37" t="s">
        <v>67</v>
      </c>
      <c r="AD220" s="37" t="s">
        <v>11</v>
      </c>
      <c r="AE220" s="395" t="s">
        <v>39</v>
      </c>
      <c r="AF220" s="306"/>
      <c r="AG220" s="306"/>
      <c r="AH220" s="56" t="s">
        <v>11</v>
      </c>
      <c r="AI220" s="37" t="s">
        <v>11</v>
      </c>
      <c r="AJ220" s="37" t="s">
        <v>57</v>
      </c>
      <c r="AK220" s="391"/>
      <c r="AL220" s="167">
        <f t="shared" si="380"/>
        <v>14</v>
      </c>
      <c r="AM220" s="168"/>
      <c r="AN220" s="168">
        <f t="shared" si="381"/>
        <v>0</v>
      </c>
      <c r="AO220" s="169"/>
      <c r="AP220" s="170">
        <f t="shared" si="382"/>
        <v>0</v>
      </c>
      <c r="AQ220" s="171"/>
      <c r="AR220" s="168">
        <f t="shared" si="383"/>
        <v>1</v>
      </c>
      <c r="AS220" s="168"/>
      <c r="AT220" s="168">
        <f t="shared" si="384"/>
        <v>4</v>
      </c>
      <c r="AU220" s="168"/>
      <c r="AV220" s="168">
        <f t="shared" si="385"/>
        <v>0</v>
      </c>
      <c r="AW220" s="169"/>
      <c r="AX220" s="170">
        <f t="shared" si="386"/>
        <v>0</v>
      </c>
      <c r="AY220" s="171"/>
      <c r="AZ220" s="172"/>
      <c r="BA220" s="170">
        <f t="shared" si="387"/>
        <v>0</v>
      </c>
      <c r="BB220" s="171"/>
      <c r="BC220" s="170">
        <f t="shared" si="388"/>
        <v>0</v>
      </c>
      <c r="BD220" s="171"/>
      <c r="BE220" s="171"/>
      <c r="BF220" s="170">
        <f t="shared" si="389"/>
        <v>0</v>
      </c>
      <c r="BG220" s="171"/>
      <c r="BH220" s="171"/>
      <c r="BI220" s="170">
        <f t="shared" si="390"/>
        <v>0</v>
      </c>
      <c r="BJ220" s="171"/>
      <c r="BK220" s="170">
        <f t="shared" si="391"/>
        <v>0</v>
      </c>
      <c r="BL220" s="173"/>
      <c r="BM220" s="168">
        <f t="shared" si="392"/>
        <v>0</v>
      </c>
      <c r="BN220" s="174"/>
      <c r="BO220" s="168">
        <f t="shared" si="393"/>
        <v>0</v>
      </c>
      <c r="BP220" s="169"/>
      <c r="BQ220" s="168">
        <f t="shared" si="394"/>
        <v>0</v>
      </c>
      <c r="BR220" s="168"/>
      <c r="BS220" s="168">
        <f t="shared" si="395"/>
        <v>0</v>
      </c>
      <c r="BT220" s="169"/>
      <c r="BU220" s="168">
        <f t="shared" si="396"/>
        <v>0</v>
      </c>
      <c r="BV220" s="169"/>
      <c r="BW220" s="170">
        <f t="shared" si="397"/>
        <v>0</v>
      </c>
      <c r="BX220" s="171"/>
      <c r="BY220" s="170">
        <f t="shared" si="398"/>
        <v>0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809" t="s">
        <v>395</v>
      </c>
      <c r="D221" s="178" t="str">
        <f>VLOOKUP(C221,ListeAppel,2,FALSE)</f>
        <v>Nom 041</v>
      </c>
      <c r="E221" s="156" t="s">
        <v>70</v>
      </c>
      <c r="F221" s="302"/>
      <c r="G221" s="353" t="s">
        <v>7</v>
      </c>
      <c r="H221" s="353" t="s">
        <v>7</v>
      </c>
      <c r="I221" s="353" t="s">
        <v>7</v>
      </c>
      <c r="J221" s="353" t="s">
        <v>7</v>
      </c>
      <c r="K221" s="353" t="s">
        <v>7</v>
      </c>
      <c r="L221" s="353" t="s">
        <v>7</v>
      </c>
      <c r="M221" s="353" t="s">
        <v>7</v>
      </c>
      <c r="N221" s="353" t="s">
        <v>7</v>
      </c>
      <c r="O221" s="353" t="s">
        <v>7</v>
      </c>
      <c r="P221" s="353" t="s">
        <v>7</v>
      </c>
      <c r="Q221" s="353" t="s">
        <v>7</v>
      </c>
      <c r="R221" s="353" t="s">
        <v>7</v>
      </c>
      <c r="S221" s="353" t="s">
        <v>7</v>
      </c>
      <c r="T221" s="353" t="s">
        <v>7</v>
      </c>
      <c r="U221" s="353" t="s">
        <v>7</v>
      </c>
      <c r="V221" s="353" t="s">
        <v>7</v>
      </c>
      <c r="W221" s="353" t="s">
        <v>7</v>
      </c>
      <c r="X221" s="353" t="s">
        <v>7</v>
      </c>
      <c r="Y221" s="353" t="s">
        <v>7</v>
      </c>
      <c r="Z221" s="353" t="s">
        <v>7</v>
      </c>
      <c r="AA221" s="353" t="s">
        <v>7</v>
      </c>
      <c r="AB221" s="353" t="s">
        <v>7</v>
      </c>
      <c r="AC221" s="353" t="s">
        <v>7</v>
      </c>
      <c r="AD221" s="353" t="s">
        <v>7</v>
      </c>
      <c r="AE221" s="353" t="s">
        <v>7</v>
      </c>
      <c r="AF221" s="353" t="s">
        <v>7</v>
      </c>
      <c r="AG221" s="353" t="s">
        <v>7</v>
      </c>
      <c r="AH221" s="353" t="s">
        <v>7</v>
      </c>
      <c r="AI221" s="353" t="s">
        <v>7</v>
      </c>
      <c r="AJ221" s="353" t="s">
        <v>7</v>
      </c>
      <c r="AK221" s="390" t="str">
        <f>IF(CA221=0,"",TIME(0,CA221,0))</f>
        <v/>
      </c>
      <c r="AL221" s="157">
        <f t="shared" si="380"/>
        <v>0</v>
      </c>
      <c r="AM221" s="158">
        <f>SUM(AL221:AL222)/2</f>
        <v>0</v>
      </c>
      <c r="AN221" s="158">
        <f t="shared" si="381"/>
        <v>0</v>
      </c>
      <c r="AO221" s="158">
        <f>SUM((AN221+AN222)/2)</f>
        <v>0</v>
      </c>
      <c r="AP221" s="159">
        <f t="shared" si="382"/>
        <v>0</v>
      </c>
      <c r="AQ221" s="159">
        <f>SUM((AP221+AP222)/2)</f>
        <v>0</v>
      </c>
      <c r="AR221" s="158">
        <f t="shared" si="383"/>
        <v>0</v>
      </c>
      <c r="AS221" s="159">
        <f>SUM((AR221+AR222)/2)</f>
        <v>0</v>
      </c>
      <c r="AT221" s="159">
        <f t="shared" si="384"/>
        <v>0</v>
      </c>
      <c r="AU221" s="160">
        <f>SUM((AT221+AT222)/2)</f>
        <v>0</v>
      </c>
      <c r="AV221" s="158">
        <f t="shared" si="385"/>
        <v>0</v>
      </c>
      <c r="AW221" s="158">
        <f>SUM((AV221+AV222)/2)</f>
        <v>0</v>
      </c>
      <c r="AX221" s="159">
        <f t="shared" si="386"/>
        <v>0</v>
      </c>
      <c r="AY221" s="159">
        <f>SUM((AX221+AX222)/2)</f>
        <v>0</v>
      </c>
      <c r="AZ221" s="161">
        <f>SUM(AM221+AO221+AQ221+AS221+AW221+AY221+AU221)*24</f>
        <v>0</v>
      </c>
      <c r="BA221" s="159">
        <f t="shared" si="387"/>
        <v>0</v>
      </c>
      <c r="BB221" s="159">
        <f>SUM((BA221+BA222)/2)</f>
        <v>0</v>
      </c>
      <c r="BC221" s="159">
        <f t="shared" si="388"/>
        <v>0</v>
      </c>
      <c r="BD221" s="159">
        <f>SUM((BC221+BC222)/2)</f>
        <v>0</v>
      </c>
      <c r="BE221" s="159">
        <f>SUM((BD221+BD222)/2)</f>
        <v>0</v>
      </c>
      <c r="BF221" s="159">
        <f t="shared" si="389"/>
        <v>0</v>
      </c>
      <c r="BG221" s="159">
        <f>SUM((BF221+BF222)/2)</f>
        <v>0</v>
      </c>
      <c r="BH221" s="159">
        <f>SUM((BG221+BG222)/2)</f>
        <v>0</v>
      </c>
      <c r="BI221" s="159">
        <f t="shared" si="390"/>
        <v>0</v>
      </c>
      <c r="BJ221" s="159">
        <f>SUM((BI221+BI222)/2)</f>
        <v>0</v>
      </c>
      <c r="BK221" s="159">
        <f t="shared" si="391"/>
        <v>0</v>
      </c>
      <c r="BL221" s="162">
        <f>SUM(BK221+BK222)/2</f>
        <v>0</v>
      </c>
      <c r="BM221" s="158">
        <f t="shared" si="392"/>
        <v>0</v>
      </c>
      <c r="BN221" s="158">
        <f>SUM(BM221+BM222)/2</f>
        <v>0</v>
      </c>
      <c r="BO221" s="158">
        <f t="shared" si="393"/>
        <v>0</v>
      </c>
      <c r="BP221" s="158">
        <f>SUM(BO221+BO222)/2</f>
        <v>0</v>
      </c>
      <c r="BQ221" s="158">
        <f t="shared" si="394"/>
        <v>30</v>
      </c>
      <c r="BR221" s="158">
        <f>SUM((BQ221+BQ222)/2)</f>
        <v>30</v>
      </c>
      <c r="BS221" s="158">
        <f t="shared" si="395"/>
        <v>0</v>
      </c>
      <c r="BT221" s="158">
        <f>SUM((BS221+BS222)/2)</f>
        <v>0</v>
      </c>
      <c r="BU221" s="158">
        <f t="shared" si="396"/>
        <v>0</v>
      </c>
      <c r="BV221" s="158">
        <f>SUM((BU221+BU222)/2)</f>
        <v>0</v>
      </c>
      <c r="BW221" s="159">
        <f t="shared" si="397"/>
        <v>0</v>
      </c>
      <c r="BX221" s="159">
        <f>SUM((BW221+BW222)/2)</f>
        <v>0</v>
      </c>
      <c r="BY221" s="159">
        <f t="shared" si="398"/>
        <v>0</v>
      </c>
      <c r="BZ221" s="160">
        <f>SUM((BY221+BY222)/2)</f>
        <v>0</v>
      </c>
      <c r="CA221" s="163">
        <f>SUM(AZ221)</f>
        <v>0</v>
      </c>
      <c r="CB221" s="35">
        <f>SUM(AM221+AO221+AQ221+AS221+AU221+AW221+BB221+BD221+BG221+AY221)</f>
        <v>0</v>
      </c>
    </row>
    <row r="222" spans="1:80" ht="18.75" customHeight="1" thickBot="1" x14ac:dyDescent="0.3">
      <c r="A222" s="137" t="s">
        <v>425</v>
      </c>
      <c r="B222" s="179" t="s">
        <v>189</v>
      </c>
      <c r="C222" s="192" t="s">
        <v>6</v>
      </c>
      <c r="D222" s="194"/>
      <c r="E222" s="166" t="s">
        <v>4</v>
      </c>
      <c r="F222" s="303"/>
      <c r="G222" s="354" t="s">
        <v>7</v>
      </c>
      <c r="H222" s="354" t="s">
        <v>7</v>
      </c>
      <c r="I222" s="354" t="s">
        <v>7</v>
      </c>
      <c r="J222" s="354" t="s">
        <v>7</v>
      </c>
      <c r="K222" s="354" t="s">
        <v>7</v>
      </c>
      <c r="L222" s="354" t="s">
        <v>7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54" t="s">
        <v>7</v>
      </c>
      <c r="R222" s="354" t="s">
        <v>7</v>
      </c>
      <c r="S222" s="354" t="s">
        <v>7</v>
      </c>
      <c r="T222" s="354" t="s">
        <v>7</v>
      </c>
      <c r="U222" s="354" t="s">
        <v>7</v>
      </c>
      <c r="V222" s="354" t="s">
        <v>7</v>
      </c>
      <c r="W222" s="354" t="s">
        <v>7</v>
      </c>
      <c r="X222" s="354" t="s">
        <v>7</v>
      </c>
      <c r="Y222" s="354" t="s">
        <v>7</v>
      </c>
      <c r="Z222" s="354" t="s">
        <v>7</v>
      </c>
      <c r="AA222" s="354" t="s">
        <v>7</v>
      </c>
      <c r="AB222" s="354" t="s">
        <v>7</v>
      </c>
      <c r="AC222" s="354" t="s">
        <v>7</v>
      </c>
      <c r="AD222" s="354" t="s">
        <v>7</v>
      </c>
      <c r="AE222" s="354" t="s">
        <v>7</v>
      </c>
      <c r="AF222" s="354" t="s">
        <v>7</v>
      </c>
      <c r="AG222" s="354" t="s">
        <v>7</v>
      </c>
      <c r="AH222" s="354" t="s">
        <v>7</v>
      </c>
      <c r="AI222" s="354" t="s">
        <v>7</v>
      </c>
      <c r="AJ222" s="354" t="s">
        <v>7</v>
      </c>
      <c r="AK222" s="391"/>
      <c r="AL222" s="167">
        <f t="shared" si="380"/>
        <v>0</v>
      </c>
      <c r="AM222" s="168"/>
      <c r="AN222" s="168">
        <f t="shared" si="381"/>
        <v>0</v>
      </c>
      <c r="AO222" s="169"/>
      <c r="AP222" s="170">
        <f t="shared" si="382"/>
        <v>0</v>
      </c>
      <c r="AQ222" s="171"/>
      <c r="AR222" s="168">
        <f t="shared" si="383"/>
        <v>0</v>
      </c>
      <c r="AS222" s="168"/>
      <c r="AT222" s="168">
        <f t="shared" si="384"/>
        <v>0</v>
      </c>
      <c r="AU222" s="168"/>
      <c r="AV222" s="168">
        <f t="shared" si="385"/>
        <v>0</v>
      </c>
      <c r="AW222" s="169"/>
      <c r="AX222" s="170">
        <f t="shared" si="386"/>
        <v>0</v>
      </c>
      <c r="AY222" s="171"/>
      <c r="AZ222" s="172"/>
      <c r="BA222" s="170">
        <f t="shared" si="387"/>
        <v>0</v>
      </c>
      <c r="BB222" s="171"/>
      <c r="BC222" s="170">
        <f t="shared" si="388"/>
        <v>0</v>
      </c>
      <c r="BD222" s="171"/>
      <c r="BE222" s="171"/>
      <c r="BF222" s="170">
        <f t="shared" si="389"/>
        <v>0</v>
      </c>
      <c r="BG222" s="171"/>
      <c r="BH222" s="171"/>
      <c r="BI222" s="170">
        <f t="shared" si="390"/>
        <v>0</v>
      </c>
      <c r="BJ222" s="171"/>
      <c r="BK222" s="170">
        <f t="shared" si="391"/>
        <v>0</v>
      </c>
      <c r="BL222" s="173"/>
      <c r="BM222" s="168">
        <f t="shared" si="392"/>
        <v>0</v>
      </c>
      <c r="BN222" s="174"/>
      <c r="BO222" s="168">
        <f t="shared" si="393"/>
        <v>0</v>
      </c>
      <c r="BP222" s="169"/>
      <c r="BQ222" s="168">
        <f t="shared" si="394"/>
        <v>30</v>
      </c>
      <c r="BR222" s="168"/>
      <c r="BS222" s="168">
        <f t="shared" si="395"/>
        <v>0</v>
      </c>
      <c r="BT222" s="169"/>
      <c r="BU222" s="168">
        <f t="shared" si="396"/>
        <v>0</v>
      </c>
      <c r="BV222" s="169"/>
      <c r="BW222" s="170">
        <f t="shared" si="397"/>
        <v>0</v>
      </c>
      <c r="BX222" s="171"/>
      <c r="BY222" s="170">
        <f t="shared" si="398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237</v>
      </c>
      <c r="E223" s="156" t="s">
        <v>70</v>
      </c>
      <c r="F223" s="304"/>
      <c r="G223" s="52" t="s">
        <v>11</v>
      </c>
      <c r="H223" s="52" t="s">
        <v>11</v>
      </c>
      <c r="I223" s="416" t="s">
        <v>28</v>
      </c>
      <c r="J223" s="255" t="s">
        <v>11</v>
      </c>
      <c r="K223" s="307"/>
      <c r="L223" s="307"/>
      <c r="M223" s="52" t="s">
        <v>11</v>
      </c>
      <c r="N223" s="351" t="s">
        <v>58</v>
      </c>
      <c r="O223" s="52" t="s">
        <v>11</v>
      </c>
      <c r="P223" s="52" t="s">
        <v>11</v>
      </c>
      <c r="Q223" s="351" t="s">
        <v>58</v>
      </c>
      <c r="R223" s="333"/>
      <c r="S223" s="307"/>
      <c r="T223" s="353" t="s">
        <v>7</v>
      </c>
      <c r="U223" s="52" t="s">
        <v>11</v>
      </c>
      <c r="V223" s="52" t="s">
        <v>11</v>
      </c>
      <c r="W223" s="52" t="s">
        <v>11</v>
      </c>
      <c r="X223" s="461" t="s">
        <v>7</v>
      </c>
      <c r="Y223" s="333"/>
      <c r="Z223" s="307"/>
      <c r="AA223" s="52" t="s">
        <v>11</v>
      </c>
      <c r="AB223" s="52" t="s">
        <v>11</v>
      </c>
      <c r="AC223" s="52" t="s">
        <v>11</v>
      </c>
      <c r="AD223" s="52" t="s">
        <v>11</v>
      </c>
      <c r="AE223" s="52" t="s">
        <v>57</v>
      </c>
      <c r="AF223" s="307"/>
      <c r="AG223" s="307"/>
      <c r="AH223" s="358" t="s">
        <v>7</v>
      </c>
      <c r="AI223" s="52" t="s">
        <v>11</v>
      </c>
      <c r="AJ223" s="52" t="s">
        <v>11</v>
      </c>
      <c r="AK223" s="390">
        <f>IF(CA223=0,"",TIME(0,CA223,0))</f>
        <v>0.26666666666666666</v>
      </c>
      <c r="AL223" s="157">
        <f>COUNTIF(F223:AJ223,"P")</f>
        <v>15</v>
      </c>
      <c r="AM223" s="158">
        <f>SUM(AL223:AL224)/2</f>
        <v>15</v>
      </c>
      <c r="AN223" s="158">
        <f>COUNTIF(F223:AJ223,"Mi")</f>
        <v>0</v>
      </c>
      <c r="AO223" s="158">
        <f>SUM((AN223+AN224)/2)</f>
        <v>0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1</v>
      </c>
      <c r="AU223" s="160">
        <f>SUM((AT223+AT224)/2)</f>
        <v>1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3</v>
      </c>
      <c r="BR223" s="158">
        <f>SUM((BQ223+BQ224)/2)</f>
        <v>3</v>
      </c>
      <c r="BS223" s="158">
        <f>COUNTIF(F223:AJ223,"CC")</f>
        <v>1</v>
      </c>
      <c r="BT223" s="158">
        <f>SUM((BS223+BS224)/2)</f>
        <v>1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304"/>
      <c r="G224" s="52" t="s">
        <v>57</v>
      </c>
      <c r="H224" s="52" t="s">
        <v>11</v>
      </c>
      <c r="I224" s="416" t="s">
        <v>28</v>
      </c>
      <c r="J224" s="255" t="s">
        <v>11</v>
      </c>
      <c r="K224" s="307"/>
      <c r="L224" s="307"/>
      <c r="M224" s="52" t="s">
        <v>11</v>
      </c>
      <c r="N224" s="352" t="s">
        <v>58</v>
      </c>
      <c r="O224" s="52" t="s">
        <v>11</v>
      </c>
      <c r="P224" s="52" t="s">
        <v>11</v>
      </c>
      <c r="Q224" s="352" t="s">
        <v>58</v>
      </c>
      <c r="R224" s="333"/>
      <c r="S224" s="307"/>
      <c r="T224" s="354" t="s">
        <v>7</v>
      </c>
      <c r="U224" s="52" t="s">
        <v>11</v>
      </c>
      <c r="V224" s="52" t="s">
        <v>11</v>
      </c>
      <c r="W224" s="52" t="s">
        <v>11</v>
      </c>
      <c r="X224" s="461" t="s">
        <v>7</v>
      </c>
      <c r="Y224" s="333"/>
      <c r="Z224" s="307"/>
      <c r="AA224" s="52" t="s">
        <v>11</v>
      </c>
      <c r="AB224" s="52" t="s">
        <v>11</v>
      </c>
      <c r="AC224" s="52" t="s">
        <v>11</v>
      </c>
      <c r="AD224" s="52" t="s">
        <v>11</v>
      </c>
      <c r="AE224" s="52" t="s">
        <v>11</v>
      </c>
      <c r="AF224" s="307"/>
      <c r="AG224" s="307"/>
      <c r="AH224" s="358" t="s">
        <v>7</v>
      </c>
      <c r="AI224" s="52" t="s">
        <v>11</v>
      </c>
      <c r="AJ224" s="52" t="s">
        <v>11</v>
      </c>
      <c r="AK224" s="391"/>
      <c r="AL224" s="167">
        <f>COUNTIF(F224:AJ224,"P")</f>
        <v>15</v>
      </c>
      <c r="AM224" s="168"/>
      <c r="AN224" s="168">
        <f>COUNTIF(F224:AJ224,"Mi")</f>
        <v>0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3</v>
      </c>
      <c r="BR224" s="168"/>
      <c r="BS224" s="168">
        <f>COUNTIF(F224:AJ224,"CC")</f>
        <v>1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191" t="s">
        <v>397</v>
      </c>
      <c r="D225" s="178" t="str">
        <f>VLOOKUP(C225,ListeAppel,2,FALSE)</f>
        <v>Nom 055</v>
      </c>
      <c r="E225" s="156" t="s">
        <v>70</v>
      </c>
      <c r="F225" s="302"/>
      <c r="G225" s="353" t="s">
        <v>7</v>
      </c>
      <c r="H225" s="373" t="s">
        <v>45</v>
      </c>
      <c r="I225" s="353" t="s">
        <v>7</v>
      </c>
      <c r="J225" s="353" t="s">
        <v>7</v>
      </c>
      <c r="K225" s="332"/>
      <c r="L225" s="305"/>
      <c r="M225" s="55" t="s">
        <v>11</v>
      </c>
      <c r="N225" s="31" t="s">
        <v>11</v>
      </c>
      <c r="O225" s="373" t="s">
        <v>45</v>
      </c>
      <c r="P225" s="55" t="s">
        <v>11</v>
      </c>
      <c r="Q225" s="55" t="s">
        <v>11</v>
      </c>
      <c r="R225" s="332"/>
      <c r="S225" s="305"/>
      <c r="T225" s="31" t="s">
        <v>11</v>
      </c>
      <c r="U225" s="31" t="s">
        <v>11</v>
      </c>
      <c r="V225" s="373" t="s">
        <v>45</v>
      </c>
      <c r="W225" s="703" t="s">
        <v>23</v>
      </c>
      <c r="X225" s="55" t="s">
        <v>11</v>
      </c>
      <c r="Y225" s="332"/>
      <c r="Z225" s="305"/>
      <c r="AA225" s="55" t="s">
        <v>11</v>
      </c>
      <c r="AB225" s="31" t="s">
        <v>11</v>
      </c>
      <c r="AC225" s="373" t="s">
        <v>45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73" t="s">
        <v>45</v>
      </c>
      <c r="AK225" s="390">
        <f>IF(CA225=0,"",TIME(0,CA225,0))</f>
        <v>0.21666666666666667</v>
      </c>
      <c r="AL225" s="157">
        <f t="shared" si="380"/>
        <v>13</v>
      </c>
      <c r="AM225" s="158">
        <f>SUM(AL225:AL226)/2</f>
        <v>13</v>
      </c>
      <c r="AN225" s="158">
        <f t="shared" si="381"/>
        <v>0</v>
      </c>
      <c r="AO225" s="158">
        <f>SUM((AN225+AN226)/2)</f>
        <v>0</v>
      </c>
      <c r="AP225" s="159">
        <f t="shared" si="382"/>
        <v>0</v>
      </c>
      <c r="AQ225" s="159">
        <f>SUM((AP225+AP226)/2)</f>
        <v>0</v>
      </c>
      <c r="AR225" s="158">
        <f t="shared" si="383"/>
        <v>0</v>
      </c>
      <c r="AS225" s="159">
        <f>SUM((AR225+AR226)/2)</f>
        <v>0</v>
      </c>
      <c r="AT225" s="159">
        <f t="shared" si="384"/>
        <v>0</v>
      </c>
      <c r="AU225" s="160">
        <f>SUM((AT225+AT226)/2)</f>
        <v>0</v>
      </c>
      <c r="AV225" s="158">
        <f t="shared" si="385"/>
        <v>0</v>
      </c>
      <c r="AW225" s="158">
        <f>SUM((AV225+AV226)/2)</f>
        <v>0</v>
      </c>
      <c r="AX225" s="159">
        <f t="shared" si="386"/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 t="shared" si="387"/>
        <v>0</v>
      </c>
      <c r="BB225" s="159">
        <f>SUM((BA225+BA226)/2)</f>
        <v>0</v>
      </c>
      <c r="BC225" s="159">
        <f t="shared" si="388"/>
        <v>0</v>
      </c>
      <c r="BD225" s="159">
        <f>SUM((BC225+BC226)/2)</f>
        <v>0</v>
      </c>
      <c r="BE225" s="159">
        <f>SUM((BD225+BD226)/2)</f>
        <v>0</v>
      </c>
      <c r="BF225" s="159">
        <f t="shared" si="389"/>
        <v>0</v>
      </c>
      <c r="BG225" s="159">
        <f>SUM((BF225+BF226)/2)</f>
        <v>0</v>
      </c>
      <c r="BH225" s="159">
        <f>SUM((BG225+BG226)/2)</f>
        <v>0</v>
      </c>
      <c r="BI225" s="159">
        <f t="shared" si="390"/>
        <v>0</v>
      </c>
      <c r="BJ225" s="159">
        <f>SUM((BI225+BI226)/2)</f>
        <v>0</v>
      </c>
      <c r="BK225" s="159">
        <f t="shared" si="391"/>
        <v>0</v>
      </c>
      <c r="BL225" s="162">
        <f>SUM(BK225+BK226)/2</f>
        <v>0</v>
      </c>
      <c r="BM225" s="158">
        <f t="shared" si="392"/>
        <v>0</v>
      </c>
      <c r="BN225" s="158">
        <f>SUM(BM225+BM226)/2</f>
        <v>0</v>
      </c>
      <c r="BO225" s="158">
        <f t="shared" si="393"/>
        <v>1</v>
      </c>
      <c r="BP225" s="158">
        <f>SUM(BO225+BO226)/2</f>
        <v>1</v>
      </c>
      <c r="BQ225" s="158">
        <f t="shared" si="394"/>
        <v>3</v>
      </c>
      <c r="BR225" s="158">
        <f>SUM((BQ225+BQ226)/2)</f>
        <v>3</v>
      </c>
      <c r="BS225" s="158">
        <f t="shared" si="395"/>
        <v>0</v>
      </c>
      <c r="BT225" s="158">
        <f>SUM((BS225+BS226)/2)</f>
        <v>0</v>
      </c>
      <c r="BU225" s="158">
        <f t="shared" si="396"/>
        <v>0</v>
      </c>
      <c r="BV225" s="158">
        <f>SUM((BU225+BU226)/2)</f>
        <v>0</v>
      </c>
      <c r="BW225" s="159">
        <f t="shared" si="397"/>
        <v>0</v>
      </c>
      <c r="BX225" s="159">
        <f>SUM((BW225+BW226)/2)</f>
        <v>0</v>
      </c>
      <c r="BY225" s="159">
        <f t="shared" si="398"/>
        <v>5</v>
      </c>
      <c r="BZ225" s="160">
        <f>SUM((BY225+BY226)/2)</f>
        <v>5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425</v>
      </c>
      <c r="B226" s="179" t="s">
        <v>189</v>
      </c>
      <c r="C226" s="164" t="s">
        <v>9</v>
      </c>
      <c r="D226" s="276" t="s">
        <v>104</v>
      </c>
      <c r="E226" s="166" t="s">
        <v>4</v>
      </c>
      <c r="F226" s="303"/>
      <c r="G226" s="354" t="s">
        <v>7</v>
      </c>
      <c r="H226" s="374" t="s">
        <v>45</v>
      </c>
      <c r="I226" s="354" t="s">
        <v>7</v>
      </c>
      <c r="J226" s="354" t="s">
        <v>7</v>
      </c>
      <c r="K226" s="306"/>
      <c r="L226" s="306"/>
      <c r="M226" s="37" t="s">
        <v>11</v>
      </c>
      <c r="N226" s="37" t="s">
        <v>11</v>
      </c>
      <c r="O226" s="374" t="s">
        <v>45</v>
      </c>
      <c r="P226" s="37" t="s">
        <v>11</v>
      </c>
      <c r="Q226" s="37" t="s">
        <v>11</v>
      </c>
      <c r="R226" s="306"/>
      <c r="S226" s="306"/>
      <c r="T226" s="37" t="s">
        <v>11</v>
      </c>
      <c r="U226" s="37" t="s">
        <v>11</v>
      </c>
      <c r="V226" s="374" t="s">
        <v>45</v>
      </c>
      <c r="W226" s="630" t="s">
        <v>23</v>
      </c>
      <c r="X226" s="37" t="s">
        <v>11</v>
      </c>
      <c r="Y226" s="306"/>
      <c r="Z226" s="306"/>
      <c r="AA226" s="37" t="s">
        <v>11</v>
      </c>
      <c r="AB226" s="37" t="s">
        <v>11</v>
      </c>
      <c r="AC226" s="374" t="s">
        <v>45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4" t="s">
        <v>45</v>
      </c>
      <c r="AK226" s="391"/>
      <c r="AL226" s="167">
        <f t="shared" si="380"/>
        <v>13</v>
      </c>
      <c r="AM226" s="168"/>
      <c r="AN226" s="168">
        <f t="shared" si="381"/>
        <v>0</v>
      </c>
      <c r="AO226" s="169"/>
      <c r="AP226" s="170">
        <f t="shared" si="382"/>
        <v>0</v>
      </c>
      <c r="AQ226" s="171"/>
      <c r="AR226" s="168">
        <f t="shared" si="383"/>
        <v>0</v>
      </c>
      <c r="AS226" s="168"/>
      <c r="AT226" s="168">
        <f t="shared" si="384"/>
        <v>0</v>
      </c>
      <c r="AU226" s="168"/>
      <c r="AV226" s="168">
        <f t="shared" si="385"/>
        <v>0</v>
      </c>
      <c r="AW226" s="169"/>
      <c r="AX226" s="170">
        <f t="shared" si="386"/>
        <v>0</v>
      </c>
      <c r="AY226" s="171"/>
      <c r="AZ226" s="172"/>
      <c r="BA226" s="170">
        <f t="shared" si="387"/>
        <v>0</v>
      </c>
      <c r="BB226" s="171"/>
      <c r="BC226" s="170">
        <f t="shared" si="388"/>
        <v>0</v>
      </c>
      <c r="BD226" s="171"/>
      <c r="BE226" s="171"/>
      <c r="BF226" s="170">
        <f t="shared" si="389"/>
        <v>0</v>
      </c>
      <c r="BG226" s="171"/>
      <c r="BH226" s="171"/>
      <c r="BI226" s="170">
        <f t="shared" si="390"/>
        <v>0</v>
      </c>
      <c r="BJ226" s="171"/>
      <c r="BK226" s="170">
        <f t="shared" si="391"/>
        <v>0</v>
      </c>
      <c r="BL226" s="173"/>
      <c r="BM226" s="168">
        <f t="shared" si="392"/>
        <v>0</v>
      </c>
      <c r="BN226" s="174"/>
      <c r="BO226" s="168">
        <f t="shared" si="393"/>
        <v>1</v>
      </c>
      <c r="BP226" s="169"/>
      <c r="BQ226" s="168">
        <f t="shared" si="394"/>
        <v>3</v>
      </c>
      <c r="BR226" s="168"/>
      <c r="BS226" s="168">
        <f t="shared" si="395"/>
        <v>0</v>
      </c>
      <c r="BT226" s="169"/>
      <c r="BU226" s="168">
        <f t="shared" si="396"/>
        <v>0</v>
      </c>
      <c r="BV226" s="169"/>
      <c r="BW226" s="170">
        <f t="shared" si="397"/>
        <v>0</v>
      </c>
      <c r="BX226" s="171"/>
      <c r="BY226" s="170">
        <f t="shared" si="398"/>
        <v>5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807" t="s">
        <v>398</v>
      </c>
      <c r="D227" s="155" t="str">
        <f>VLOOKUP(C227,ListeAppel,2,FALSE)</f>
        <v>Nom 061</v>
      </c>
      <c r="E227" s="156" t="s">
        <v>70</v>
      </c>
      <c r="F227" s="315"/>
      <c r="G227" s="353" t="s">
        <v>7</v>
      </c>
      <c r="H227" s="353" t="s">
        <v>7</v>
      </c>
      <c r="I227" s="353" t="s">
        <v>7</v>
      </c>
      <c r="J227" s="373" t="s">
        <v>45</v>
      </c>
      <c r="K227" s="305"/>
      <c r="L227" s="332"/>
      <c r="M227" s="47" t="s">
        <v>11</v>
      </c>
      <c r="N227" s="31" t="s">
        <v>11</v>
      </c>
      <c r="O227" s="31" t="s">
        <v>11</v>
      </c>
      <c r="P227" s="31" t="s">
        <v>11</v>
      </c>
      <c r="Q227" s="373" t="s">
        <v>45</v>
      </c>
      <c r="R227" s="305"/>
      <c r="S227" s="305"/>
      <c r="T227" s="47" t="s">
        <v>11</v>
      </c>
      <c r="U227" s="31" t="s">
        <v>11</v>
      </c>
      <c r="V227" s="31" t="s">
        <v>11</v>
      </c>
      <c r="W227" s="31" t="s">
        <v>11</v>
      </c>
      <c r="X227" s="373" t="s">
        <v>45</v>
      </c>
      <c r="Y227" s="305"/>
      <c r="Z227" s="305"/>
      <c r="AA227" s="47" t="s">
        <v>11</v>
      </c>
      <c r="AB227" s="31" t="s">
        <v>11</v>
      </c>
      <c r="AC227" s="31" t="s">
        <v>11</v>
      </c>
      <c r="AD227" s="31" t="s">
        <v>11</v>
      </c>
      <c r="AE227" s="373" t="s">
        <v>45</v>
      </c>
      <c r="AF227" s="305"/>
      <c r="AG227" s="305"/>
      <c r="AH227" s="47" t="s">
        <v>11</v>
      </c>
      <c r="AI227" s="31" t="s">
        <v>11</v>
      </c>
      <c r="AJ227" s="31" t="s">
        <v>11</v>
      </c>
      <c r="AK227" s="390">
        <f>IF(CA227=0,"",TIME(0,CA227,0))</f>
        <v>0.25</v>
      </c>
      <c r="AL227" s="157">
        <f t="shared" si="380"/>
        <v>15</v>
      </c>
      <c r="AM227" s="158">
        <f>SUM(AL227:AL228)/2</f>
        <v>15</v>
      </c>
      <c r="AN227" s="158">
        <f t="shared" si="381"/>
        <v>0</v>
      </c>
      <c r="AO227" s="158">
        <f>SUM((AN227+AN228)/2)</f>
        <v>0</v>
      </c>
      <c r="AP227" s="159">
        <f t="shared" si="382"/>
        <v>0</v>
      </c>
      <c r="AQ227" s="159">
        <f>SUM((AP227+AP228)/2)</f>
        <v>0</v>
      </c>
      <c r="AR227" s="158">
        <f t="shared" si="383"/>
        <v>0</v>
      </c>
      <c r="AS227" s="159">
        <f>SUM((AR227+AR228)/2)</f>
        <v>0</v>
      </c>
      <c r="AT227" s="159">
        <f t="shared" si="384"/>
        <v>0</v>
      </c>
      <c r="AU227" s="160">
        <f>SUM((AT227+AT228)/2)</f>
        <v>0</v>
      </c>
      <c r="AV227" s="158">
        <f t="shared" si="385"/>
        <v>0</v>
      </c>
      <c r="AW227" s="158">
        <f>SUM((AV227+AV228)/2)</f>
        <v>0</v>
      </c>
      <c r="AX227" s="159">
        <f t="shared" si="386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387"/>
        <v>0</v>
      </c>
      <c r="BB227" s="159">
        <f>SUM((BA227+BA228)/2)</f>
        <v>0</v>
      </c>
      <c r="BC227" s="159">
        <f t="shared" si="388"/>
        <v>0</v>
      </c>
      <c r="BD227" s="159">
        <f>SUM((BC227+BC228)/2)</f>
        <v>0</v>
      </c>
      <c r="BE227" s="159">
        <f>SUM((BD227+BD228)/2)</f>
        <v>0</v>
      </c>
      <c r="BF227" s="159">
        <f t="shared" si="389"/>
        <v>0</v>
      </c>
      <c r="BG227" s="159">
        <f>SUM((BF227+BF228)/2)</f>
        <v>0</v>
      </c>
      <c r="BH227" s="159">
        <f>SUM((BG227+BG228)/2)</f>
        <v>0</v>
      </c>
      <c r="BI227" s="159">
        <f t="shared" si="390"/>
        <v>0</v>
      </c>
      <c r="BJ227" s="159">
        <f>SUM((BI227+BI228)/2)</f>
        <v>0</v>
      </c>
      <c r="BK227" s="159">
        <f t="shared" si="391"/>
        <v>0</v>
      </c>
      <c r="BL227" s="162">
        <f>SUM(BK227+BK228)/2</f>
        <v>0</v>
      </c>
      <c r="BM227" s="158">
        <f t="shared" si="392"/>
        <v>0</v>
      </c>
      <c r="BN227" s="158">
        <f>SUM(BM227+BM228)/2</f>
        <v>0</v>
      </c>
      <c r="BO227" s="158">
        <f t="shared" si="393"/>
        <v>0</v>
      </c>
      <c r="BP227" s="158">
        <f>SUM(BO227+BO228)/2</f>
        <v>0</v>
      </c>
      <c r="BQ227" s="158">
        <f t="shared" si="394"/>
        <v>3</v>
      </c>
      <c r="BR227" s="158">
        <f>SUM((BQ227+BQ228)/2)</f>
        <v>3</v>
      </c>
      <c r="BS227" s="158">
        <f t="shared" si="395"/>
        <v>0</v>
      </c>
      <c r="BT227" s="158">
        <f>SUM((BS227+BS228)/2)</f>
        <v>0</v>
      </c>
      <c r="BU227" s="158">
        <f t="shared" si="396"/>
        <v>0</v>
      </c>
      <c r="BV227" s="158">
        <f>SUM((BU227+BU228)/2)</f>
        <v>0</v>
      </c>
      <c r="BW227" s="159">
        <f t="shared" si="397"/>
        <v>0</v>
      </c>
      <c r="BX227" s="159">
        <f>SUM((BW227+BW228)/2)</f>
        <v>0</v>
      </c>
      <c r="BY227" s="159">
        <f t="shared" si="398"/>
        <v>4</v>
      </c>
      <c r="BZ227" s="160">
        <f>SUM((BY227+BY228)/2)</f>
        <v>4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425</v>
      </c>
      <c r="B228" s="179" t="s">
        <v>189</v>
      </c>
      <c r="C228" s="192" t="s">
        <v>6</v>
      </c>
      <c r="D228" s="195" t="s">
        <v>93</v>
      </c>
      <c r="E228" s="166" t="s">
        <v>4</v>
      </c>
      <c r="F228" s="316"/>
      <c r="G228" s="354" t="s">
        <v>7</v>
      </c>
      <c r="H228" s="354" t="s">
        <v>7</v>
      </c>
      <c r="I228" s="354" t="s">
        <v>7</v>
      </c>
      <c r="J228" s="374" t="s">
        <v>45</v>
      </c>
      <c r="K228" s="306"/>
      <c r="L228" s="331"/>
      <c r="M228" s="49" t="s">
        <v>11</v>
      </c>
      <c r="N228" s="37" t="s">
        <v>11</v>
      </c>
      <c r="O228" s="37" t="s">
        <v>11</v>
      </c>
      <c r="P228" s="37" t="s">
        <v>11</v>
      </c>
      <c r="Q228" s="374" t="s">
        <v>45</v>
      </c>
      <c r="R228" s="306"/>
      <c r="S228" s="306"/>
      <c r="T228" s="49" t="s">
        <v>11</v>
      </c>
      <c r="U228" s="37" t="s">
        <v>11</v>
      </c>
      <c r="V228" s="37" t="s">
        <v>11</v>
      </c>
      <c r="W228" s="37" t="s">
        <v>11</v>
      </c>
      <c r="X228" s="374" t="s">
        <v>45</v>
      </c>
      <c r="Y228" s="306"/>
      <c r="Z228" s="306"/>
      <c r="AA228" s="49" t="s">
        <v>11</v>
      </c>
      <c r="AB228" s="37" t="s">
        <v>11</v>
      </c>
      <c r="AC228" s="37" t="s">
        <v>11</v>
      </c>
      <c r="AD228" s="37" t="s">
        <v>11</v>
      </c>
      <c r="AE228" s="374" t="s">
        <v>45</v>
      </c>
      <c r="AF228" s="306"/>
      <c r="AG228" s="306"/>
      <c r="AH228" s="49" t="s">
        <v>11</v>
      </c>
      <c r="AI228" s="37" t="s">
        <v>11</v>
      </c>
      <c r="AJ228" s="37" t="s">
        <v>11</v>
      </c>
      <c r="AK228" s="391"/>
      <c r="AL228" s="167">
        <f t="shared" si="380"/>
        <v>15</v>
      </c>
      <c r="AM228" s="168"/>
      <c r="AN228" s="168">
        <f t="shared" si="381"/>
        <v>0</v>
      </c>
      <c r="AO228" s="169"/>
      <c r="AP228" s="170">
        <f t="shared" si="382"/>
        <v>0</v>
      </c>
      <c r="AQ228" s="171"/>
      <c r="AR228" s="168">
        <f t="shared" si="383"/>
        <v>0</v>
      </c>
      <c r="AS228" s="168"/>
      <c r="AT228" s="168">
        <f t="shared" si="384"/>
        <v>0</v>
      </c>
      <c r="AU228" s="168"/>
      <c r="AV228" s="168">
        <f t="shared" si="385"/>
        <v>0</v>
      </c>
      <c r="AW228" s="169"/>
      <c r="AX228" s="170">
        <f t="shared" si="386"/>
        <v>0</v>
      </c>
      <c r="AY228" s="171"/>
      <c r="AZ228" s="172"/>
      <c r="BA228" s="170">
        <f t="shared" si="387"/>
        <v>0</v>
      </c>
      <c r="BB228" s="171"/>
      <c r="BC228" s="170">
        <f t="shared" si="388"/>
        <v>0</v>
      </c>
      <c r="BD228" s="171"/>
      <c r="BE228" s="171"/>
      <c r="BF228" s="170">
        <f t="shared" si="389"/>
        <v>0</v>
      </c>
      <c r="BG228" s="171"/>
      <c r="BH228" s="171"/>
      <c r="BI228" s="170">
        <f t="shared" si="390"/>
        <v>0</v>
      </c>
      <c r="BJ228" s="171"/>
      <c r="BK228" s="170">
        <f t="shared" si="391"/>
        <v>0</v>
      </c>
      <c r="BL228" s="173"/>
      <c r="BM228" s="168">
        <f t="shared" si="392"/>
        <v>0</v>
      </c>
      <c r="BN228" s="174"/>
      <c r="BO228" s="168">
        <f t="shared" si="393"/>
        <v>0</v>
      </c>
      <c r="BP228" s="169"/>
      <c r="BQ228" s="168">
        <f t="shared" si="394"/>
        <v>3</v>
      </c>
      <c r="BR228" s="168"/>
      <c r="BS228" s="168">
        <f t="shared" si="395"/>
        <v>0</v>
      </c>
      <c r="BT228" s="169"/>
      <c r="BU228" s="168">
        <f t="shared" si="396"/>
        <v>0</v>
      </c>
      <c r="BV228" s="169"/>
      <c r="BW228" s="170">
        <f t="shared" si="397"/>
        <v>0</v>
      </c>
      <c r="BX228" s="171"/>
      <c r="BY228" s="170">
        <f t="shared" si="398"/>
        <v>4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807" t="s">
        <v>399</v>
      </c>
      <c r="D229" s="201" t="str">
        <f>VLOOKUP(C229,ListeAppel,2,FALSE)</f>
        <v>Nom 068</v>
      </c>
      <c r="E229" s="156" t="s">
        <v>70</v>
      </c>
      <c r="F229" s="302"/>
      <c r="G229" s="31" t="s">
        <v>11</v>
      </c>
      <c r="H229" s="31" t="s">
        <v>11</v>
      </c>
      <c r="I229" s="31" t="s">
        <v>11</v>
      </c>
      <c r="J229" s="55" t="s">
        <v>11</v>
      </c>
      <c r="K229" s="332"/>
      <c r="L229" s="305"/>
      <c r="M229" s="55" t="s">
        <v>11</v>
      </c>
      <c r="N229" s="31" t="s">
        <v>11</v>
      </c>
      <c r="O229" s="31" t="s">
        <v>57</v>
      </c>
      <c r="P229" s="31" t="s">
        <v>67</v>
      </c>
      <c r="Q229" s="31" t="s">
        <v>11</v>
      </c>
      <c r="R229" s="305"/>
      <c r="S229" s="305"/>
      <c r="T229" s="31" t="s">
        <v>11</v>
      </c>
      <c r="U229" s="31" t="s">
        <v>11</v>
      </c>
      <c r="V229" s="31" t="s">
        <v>67</v>
      </c>
      <c r="W229" s="353" t="s">
        <v>7</v>
      </c>
      <c r="X229" s="357" t="s">
        <v>7</v>
      </c>
      <c r="Y229" s="357" t="s">
        <v>7</v>
      </c>
      <c r="Z229" s="357" t="s">
        <v>7</v>
      </c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11</v>
      </c>
      <c r="AF229" s="305"/>
      <c r="AG229" s="305"/>
      <c r="AH229" s="31" t="s">
        <v>11</v>
      </c>
      <c r="AI229" s="31" t="s">
        <v>11</v>
      </c>
      <c r="AJ229" s="31" t="s">
        <v>67</v>
      </c>
      <c r="AK229" s="390">
        <f>IF(CA229=0,"",TIME(0,CA229,0))</f>
        <v>0.25833333333333336</v>
      </c>
      <c r="AL229" s="157">
        <f t="shared" si="380"/>
        <v>15</v>
      </c>
      <c r="AM229" s="158">
        <f>SUM(AL229:AL230)/2</f>
        <v>14.5</v>
      </c>
      <c r="AN229" s="158">
        <f t="shared" si="381"/>
        <v>0</v>
      </c>
      <c r="AO229" s="158">
        <f>SUM((AN229+AN230)/2)</f>
        <v>0</v>
      </c>
      <c r="AP229" s="159">
        <f t="shared" si="382"/>
        <v>0</v>
      </c>
      <c r="AQ229" s="159">
        <f>SUM((AP229+AP230)/2)</f>
        <v>0</v>
      </c>
      <c r="AR229" s="158">
        <f t="shared" si="383"/>
        <v>0</v>
      </c>
      <c r="AS229" s="159">
        <f>SUM((AR229+AR230)/2)</f>
        <v>0</v>
      </c>
      <c r="AT229" s="159">
        <f t="shared" si="384"/>
        <v>1</v>
      </c>
      <c r="AU229" s="160">
        <f>SUM((AT229+AT230)/2)</f>
        <v>1</v>
      </c>
      <c r="AV229" s="158">
        <f t="shared" si="385"/>
        <v>0</v>
      </c>
      <c r="AW229" s="158">
        <f>SUM((AV229+AV230)/2)</f>
        <v>0</v>
      </c>
      <c r="AX229" s="159">
        <f t="shared" si="386"/>
        <v>0</v>
      </c>
      <c r="AY229" s="159">
        <f>SUM((AX229+AX230)/2)</f>
        <v>0</v>
      </c>
      <c r="AZ229" s="161">
        <f>SUM(AM229+AO229+AQ229+AS229+AW229+AY229+AU229)*24</f>
        <v>372</v>
      </c>
      <c r="BA229" s="159">
        <f t="shared" si="387"/>
        <v>0</v>
      </c>
      <c r="BB229" s="159">
        <f>SUM((BA229+BA230)/2)</f>
        <v>0</v>
      </c>
      <c r="BC229" s="159">
        <f t="shared" si="388"/>
        <v>0</v>
      </c>
      <c r="BD229" s="159">
        <f>SUM((BC229+BC230)/2)</f>
        <v>0</v>
      </c>
      <c r="BE229" s="159">
        <f>SUM((BD229+BD230)/2)</f>
        <v>0</v>
      </c>
      <c r="BF229" s="159">
        <f t="shared" si="389"/>
        <v>0</v>
      </c>
      <c r="BG229" s="159">
        <f>SUM((BF229+BF230)/2)</f>
        <v>0</v>
      </c>
      <c r="BH229" s="159">
        <f>SUM((BG229+BG230)/2)</f>
        <v>0</v>
      </c>
      <c r="BI229" s="159">
        <f t="shared" si="390"/>
        <v>0</v>
      </c>
      <c r="BJ229" s="159">
        <f>SUM((BI229+BI230)/2)</f>
        <v>0</v>
      </c>
      <c r="BK229" s="159">
        <f t="shared" si="391"/>
        <v>0</v>
      </c>
      <c r="BL229" s="162">
        <f>SUM(BK229+BK230)/2</f>
        <v>0</v>
      </c>
      <c r="BM229" s="158">
        <f t="shared" si="392"/>
        <v>0</v>
      </c>
      <c r="BN229" s="158">
        <f>SUM(BM229+BM230)/2</f>
        <v>0</v>
      </c>
      <c r="BO229" s="158">
        <f t="shared" si="393"/>
        <v>0</v>
      </c>
      <c r="BP229" s="158">
        <f>SUM(BO229+BO230)/2</f>
        <v>0</v>
      </c>
      <c r="BQ229" s="158">
        <f t="shared" si="394"/>
        <v>5</v>
      </c>
      <c r="BR229" s="158">
        <f>SUM((BQ229+BQ230)/2)</f>
        <v>5</v>
      </c>
      <c r="BS229" s="158">
        <f t="shared" si="395"/>
        <v>0</v>
      </c>
      <c r="BT229" s="158">
        <f>SUM((BS229+BS230)/2)</f>
        <v>0</v>
      </c>
      <c r="BU229" s="158">
        <f t="shared" si="396"/>
        <v>0</v>
      </c>
      <c r="BV229" s="158">
        <f>SUM((BU229+BU230)/2)</f>
        <v>0</v>
      </c>
      <c r="BW229" s="159">
        <f t="shared" si="397"/>
        <v>0</v>
      </c>
      <c r="BX229" s="159">
        <f>SUM((BW229+BW230)/2)</f>
        <v>0</v>
      </c>
      <c r="BY229" s="159">
        <f t="shared" si="398"/>
        <v>0</v>
      </c>
      <c r="BZ229" s="160">
        <f>SUM((BY229+BY230)/2)</f>
        <v>0</v>
      </c>
      <c r="CA229" s="163">
        <f>SUM(AZ229)</f>
        <v>372</v>
      </c>
      <c r="CB229" s="35">
        <f>SUM(AM229+AO229+AQ229+AS229+AU229+AW229+BB229+BD229+BG229+AY229)</f>
        <v>15.5</v>
      </c>
    </row>
    <row r="230" spans="1:80" ht="18.75" customHeight="1" thickBot="1" x14ac:dyDescent="0.3">
      <c r="A230" s="137" t="s">
        <v>425</v>
      </c>
      <c r="B230" s="179" t="s">
        <v>189</v>
      </c>
      <c r="C230" s="202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7" t="s">
        <v>11</v>
      </c>
      <c r="J230" s="56" t="s">
        <v>57</v>
      </c>
      <c r="K230" s="331"/>
      <c r="L230" s="306"/>
      <c r="M230" s="56" t="s">
        <v>11</v>
      </c>
      <c r="N230" s="37" t="s">
        <v>11</v>
      </c>
      <c r="O230" s="37" t="s">
        <v>11</v>
      </c>
      <c r="P230" s="37" t="s">
        <v>67</v>
      </c>
      <c r="Q230" s="37" t="s">
        <v>11</v>
      </c>
      <c r="R230" s="306"/>
      <c r="S230" s="306"/>
      <c r="T230" s="37" t="s">
        <v>11</v>
      </c>
      <c r="U230" s="352" t="s">
        <v>58</v>
      </c>
      <c r="V230" s="37" t="s">
        <v>67</v>
      </c>
      <c r="W230" s="354" t="s">
        <v>7</v>
      </c>
      <c r="X230" s="453" t="s">
        <v>7</v>
      </c>
      <c r="Y230" s="453" t="s">
        <v>7</v>
      </c>
      <c r="Z230" s="453" t="s">
        <v>7</v>
      </c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11</v>
      </c>
      <c r="AF230" s="306"/>
      <c r="AG230" s="306"/>
      <c r="AH230" s="37" t="s">
        <v>11</v>
      </c>
      <c r="AI230" s="37" t="s">
        <v>11</v>
      </c>
      <c r="AJ230" s="37" t="s">
        <v>67</v>
      </c>
      <c r="AK230" s="391"/>
      <c r="AL230" s="167">
        <f t="shared" si="380"/>
        <v>14</v>
      </c>
      <c r="AM230" s="168"/>
      <c r="AN230" s="168">
        <f t="shared" si="381"/>
        <v>0</v>
      </c>
      <c r="AO230" s="169"/>
      <c r="AP230" s="170">
        <f t="shared" si="382"/>
        <v>0</v>
      </c>
      <c r="AQ230" s="171"/>
      <c r="AR230" s="168">
        <f t="shared" si="383"/>
        <v>0</v>
      </c>
      <c r="AS230" s="168"/>
      <c r="AT230" s="168">
        <f t="shared" si="384"/>
        <v>1</v>
      </c>
      <c r="AU230" s="168"/>
      <c r="AV230" s="168">
        <f t="shared" si="385"/>
        <v>0</v>
      </c>
      <c r="AW230" s="169"/>
      <c r="AX230" s="170">
        <f t="shared" si="386"/>
        <v>0</v>
      </c>
      <c r="AY230" s="171"/>
      <c r="AZ230" s="172"/>
      <c r="BA230" s="170">
        <f t="shared" si="387"/>
        <v>0</v>
      </c>
      <c r="BB230" s="171"/>
      <c r="BC230" s="170">
        <f t="shared" si="388"/>
        <v>0</v>
      </c>
      <c r="BD230" s="171"/>
      <c r="BE230" s="171"/>
      <c r="BF230" s="170">
        <f t="shared" si="389"/>
        <v>0</v>
      </c>
      <c r="BG230" s="171"/>
      <c r="BH230" s="171"/>
      <c r="BI230" s="170">
        <f t="shared" si="390"/>
        <v>0</v>
      </c>
      <c r="BJ230" s="171"/>
      <c r="BK230" s="170">
        <f t="shared" si="391"/>
        <v>0</v>
      </c>
      <c r="BL230" s="173"/>
      <c r="BM230" s="168">
        <f t="shared" si="392"/>
        <v>0</v>
      </c>
      <c r="BN230" s="174"/>
      <c r="BO230" s="168">
        <f t="shared" si="393"/>
        <v>0</v>
      </c>
      <c r="BP230" s="169"/>
      <c r="BQ230" s="168">
        <f t="shared" si="394"/>
        <v>5</v>
      </c>
      <c r="BR230" s="168"/>
      <c r="BS230" s="168">
        <f t="shared" si="395"/>
        <v>0</v>
      </c>
      <c r="BT230" s="169"/>
      <c r="BU230" s="168">
        <f t="shared" si="396"/>
        <v>0</v>
      </c>
      <c r="BV230" s="169"/>
      <c r="BW230" s="170">
        <f t="shared" si="397"/>
        <v>0</v>
      </c>
      <c r="BX230" s="171"/>
      <c r="BY230" s="170">
        <f t="shared" si="398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189</v>
      </c>
      <c r="C231" s="807" t="s">
        <v>400</v>
      </c>
      <c r="D231" s="201" t="str">
        <f>VLOOKUP(C231,ListeAppel,2,FALSE)</f>
        <v>Nom 071</v>
      </c>
      <c r="E231" s="156" t="s">
        <v>70</v>
      </c>
      <c r="F231" s="304"/>
      <c r="G231" s="52" t="s">
        <v>11</v>
      </c>
      <c r="H231" s="52" t="s">
        <v>11</v>
      </c>
      <c r="I231" s="52" t="s">
        <v>11</v>
      </c>
      <c r="J231" s="255" t="s">
        <v>11</v>
      </c>
      <c r="K231" s="333"/>
      <c r="L231" s="307"/>
      <c r="M231" s="52" t="s">
        <v>11</v>
      </c>
      <c r="N231" s="52" t="s">
        <v>11</v>
      </c>
      <c r="O231" s="52" t="s">
        <v>11</v>
      </c>
      <c r="P231" s="255" t="s">
        <v>11</v>
      </c>
      <c r="Q231" s="52" t="s">
        <v>11</v>
      </c>
      <c r="R231" s="307"/>
      <c r="S231" s="307"/>
      <c r="T231" s="52" t="s">
        <v>11</v>
      </c>
      <c r="U231" s="52" t="s">
        <v>11</v>
      </c>
      <c r="V231" s="52" t="s">
        <v>67</v>
      </c>
      <c r="W231" s="52" t="s">
        <v>67</v>
      </c>
      <c r="X231" s="52" t="s">
        <v>11</v>
      </c>
      <c r="Y231" s="305"/>
      <c r="Z231" s="307"/>
      <c r="AA231" s="52" t="s">
        <v>67</v>
      </c>
      <c r="AB231" s="52" t="s">
        <v>11</v>
      </c>
      <c r="AC231" s="358" t="s">
        <v>7</v>
      </c>
      <c r="AD231" s="52" t="s">
        <v>11</v>
      </c>
      <c r="AE231" s="52" t="s">
        <v>11</v>
      </c>
      <c r="AF231" s="307"/>
      <c r="AG231" s="307"/>
      <c r="AH231" s="52" t="s">
        <v>11</v>
      </c>
      <c r="AI231" s="52" t="s">
        <v>11</v>
      </c>
      <c r="AJ231" s="52" t="s">
        <v>11</v>
      </c>
      <c r="AK231" s="390">
        <f>IF(CA231=0,"",TIME(0,CA231,0))</f>
        <v>0.3</v>
      </c>
      <c r="AL231" s="157">
        <f>COUNTIF(F231:AJ231,"P")</f>
        <v>18</v>
      </c>
      <c r="AM231" s="158">
        <f>SUM(AL231:AL232)/2</f>
        <v>17.5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432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432</v>
      </c>
      <c r="CB231" s="35">
        <f>SUM(AM231+AO231+AQ231+AS231+AU231+AW231+BB231+BD231+BG231+AY231)</f>
        <v>18</v>
      </c>
    </row>
    <row r="232" spans="1:80" ht="18.75" customHeight="1" thickBot="1" x14ac:dyDescent="0.3">
      <c r="A232" s="137" t="s">
        <v>425</v>
      </c>
      <c r="B232" s="179" t="s">
        <v>189</v>
      </c>
      <c r="C232" s="192" t="s">
        <v>6</v>
      </c>
      <c r="D232" s="194"/>
      <c r="E232" s="166" t="s">
        <v>4</v>
      </c>
      <c r="F232" s="304"/>
      <c r="G232" s="52" t="s">
        <v>11</v>
      </c>
      <c r="H232" s="52" t="s">
        <v>11</v>
      </c>
      <c r="I232" s="52" t="s">
        <v>11</v>
      </c>
      <c r="J232" s="255" t="s">
        <v>11</v>
      </c>
      <c r="K232" s="333"/>
      <c r="L232" s="307"/>
      <c r="M232" s="52" t="s">
        <v>11</v>
      </c>
      <c r="N232" s="52" t="s">
        <v>11</v>
      </c>
      <c r="O232" s="52" t="s">
        <v>11</v>
      </c>
      <c r="P232" s="255" t="s">
        <v>11</v>
      </c>
      <c r="Q232" s="52" t="s">
        <v>11</v>
      </c>
      <c r="R232" s="307"/>
      <c r="S232" s="307"/>
      <c r="T232" s="52" t="s">
        <v>11</v>
      </c>
      <c r="U232" s="52" t="s">
        <v>11</v>
      </c>
      <c r="V232" s="52" t="s">
        <v>67</v>
      </c>
      <c r="W232" s="52" t="s">
        <v>67</v>
      </c>
      <c r="X232" s="52" t="s">
        <v>11</v>
      </c>
      <c r="Y232" s="306"/>
      <c r="Z232" s="307"/>
      <c r="AA232" s="52" t="s">
        <v>67</v>
      </c>
      <c r="AB232" s="52" t="s">
        <v>11</v>
      </c>
      <c r="AC232" s="358" t="s">
        <v>7</v>
      </c>
      <c r="AD232" s="52" t="s">
        <v>11</v>
      </c>
      <c r="AE232" s="52" t="s">
        <v>11</v>
      </c>
      <c r="AF232" s="307"/>
      <c r="AG232" s="307"/>
      <c r="AH232" s="52" t="s">
        <v>57</v>
      </c>
      <c r="AI232" s="52" t="s">
        <v>11</v>
      </c>
      <c r="AJ232" s="52" t="s">
        <v>11</v>
      </c>
      <c r="AK232" s="391"/>
      <c r="AL232" s="167">
        <f>COUNTIF(F232:AJ232,"P")</f>
        <v>17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425</v>
      </c>
      <c r="B233" s="179" t="s">
        <v>189</v>
      </c>
      <c r="C233" s="807" t="s">
        <v>401</v>
      </c>
      <c r="D233" s="201" t="str">
        <f>VLOOKUP(C233,ListeAppel,2,FALSE)</f>
        <v>Nom 072</v>
      </c>
      <c r="E233" s="156" t="s">
        <v>70</v>
      </c>
      <c r="F233" s="302"/>
      <c r="G233" s="353" t="s">
        <v>7</v>
      </c>
      <c r="H233" s="353" t="s">
        <v>7</v>
      </c>
      <c r="I233" s="353" t="s">
        <v>7</v>
      </c>
      <c r="J233" s="353" t="s">
        <v>7</v>
      </c>
      <c r="K233" s="332"/>
      <c r="L233" s="305"/>
      <c r="M233" s="31" t="s">
        <v>11</v>
      </c>
      <c r="N233" s="31" t="s">
        <v>11</v>
      </c>
      <c r="O233" s="31" t="s">
        <v>11</v>
      </c>
      <c r="P233" s="55" t="s">
        <v>11</v>
      </c>
      <c r="Q233" s="31" t="s">
        <v>11</v>
      </c>
      <c r="R233" s="332"/>
      <c r="S233" s="332"/>
      <c r="T233" s="31" t="s">
        <v>11</v>
      </c>
      <c r="U233" s="31" t="s">
        <v>11</v>
      </c>
      <c r="V233" s="31" t="s">
        <v>11</v>
      </c>
      <c r="W233" s="55" t="s">
        <v>11</v>
      </c>
      <c r="X233" s="31" t="s">
        <v>11</v>
      </c>
      <c r="Y233" s="305"/>
      <c r="Z233" s="305"/>
      <c r="AA233" s="31" t="s">
        <v>11</v>
      </c>
      <c r="AB233" s="31" t="s">
        <v>11</v>
      </c>
      <c r="AC233" s="31" t="s">
        <v>11</v>
      </c>
      <c r="AD233" s="31" t="s">
        <v>67</v>
      </c>
      <c r="AE233" s="31" t="s">
        <v>67</v>
      </c>
      <c r="AF233" s="305"/>
      <c r="AG233" s="305"/>
      <c r="AH233" s="31" t="s">
        <v>11</v>
      </c>
      <c r="AI233" s="31" t="s">
        <v>11</v>
      </c>
      <c r="AJ233" s="31" t="s">
        <v>67</v>
      </c>
      <c r="AK233" s="390">
        <f>IF(CA233=0,"",TIME(0,CA233,0))</f>
        <v>0.25</v>
      </c>
      <c r="AL233" s="157">
        <f t="shared" si="380"/>
        <v>15</v>
      </c>
      <c r="AM233" s="158">
        <f>SUM(AL233:AL234)/2</f>
        <v>14.5</v>
      </c>
      <c r="AN233" s="158">
        <f t="shared" si="381"/>
        <v>0</v>
      </c>
      <c r="AO233" s="158">
        <f>SUM((AN233+AN234)/2)</f>
        <v>0</v>
      </c>
      <c r="AP233" s="159">
        <f t="shared" si="382"/>
        <v>0</v>
      </c>
      <c r="AQ233" s="159">
        <f>SUM((AP233+AP234)/2)</f>
        <v>0</v>
      </c>
      <c r="AR233" s="158">
        <f t="shared" si="383"/>
        <v>0</v>
      </c>
      <c r="AS233" s="159">
        <f>SUM((AR233+AR234)/2)</f>
        <v>0</v>
      </c>
      <c r="AT233" s="159">
        <f t="shared" si="384"/>
        <v>0</v>
      </c>
      <c r="AU233" s="160">
        <f>SUM((AT233+AT234)/2)</f>
        <v>0.5</v>
      </c>
      <c r="AV233" s="158">
        <f t="shared" si="385"/>
        <v>0</v>
      </c>
      <c r="AW233" s="158">
        <f>SUM((AV233+AV234)/2)</f>
        <v>0</v>
      </c>
      <c r="AX233" s="159">
        <f t="shared" si="386"/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 t="shared" si="387"/>
        <v>0</v>
      </c>
      <c r="BB233" s="159">
        <f>SUM((BA233+BA234)/2)</f>
        <v>0</v>
      </c>
      <c r="BC233" s="159">
        <f t="shared" si="388"/>
        <v>0</v>
      </c>
      <c r="BD233" s="159">
        <f>SUM((BC233+BC234)/2)</f>
        <v>0</v>
      </c>
      <c r="BE233" s="159">
        <f>SUM((BD233+BD234)/2)</f>
        <v>0</v>
      </c>
      <c r="BF233" s="159">
        <f t="shared" si="389"/>
        <v>0</v>
      </c>
      <c r="BG233" s="159">
        <f>SUM((BF233+BF234)/2)</f>
        <v>0</v>
      </c>
      <c r="BH233" s="159">
        <f>SUM((BG233+BG234)/2)</f>
        <v>0</v>
      </c>
      <c r="BI233" s="159">
        <f t="shared" si="390"/>
        <v>0</v>
      </c>
      <c r="BJ233" s="159">
        <f>SUM((BI233+BI234)/2)</f>
        <v>0</v>
      </c>
      <c r="BK233" s="159">
        <f t="shared" si="391"/>
        <v>0</v>
      </c>
      <c r="BL233" s="162">
        <f>SUM(BK233+BK234)/2</f>
        <v>0</v>
      </c>
      <c r="BM233" s="158">
        <f t="shared" si="392"/>
        <v>0</v>
      </c>
      <c r="BN233" s="158">
        <f>SUM(BM233+BM234)/2</f>
        <v>0</v>
      </c>
      <c r="BO233" s="158">
        <f t="shared" si="393"/>
        <v>0</v>
      </c>
      <c r="BP233" s="158">
        <f>SUM(BO233+BO234)/2</f>
        <v>0</v>
      </c>
      <c r="BQ233" s="158">
        <f t="shared" si="394"/>
        <v>4</v>
      </c>
      <c r="BR233" s="158">
        <f>SUM((BQ233+BQ234)/2)</f>
        <v>4</v>
      </c>
      <c r="BS233" s="158">
        <f t="shared" si="395"/>
        <v>0</v>
      </c>
      <c r="BT233" s="158">
        <f>SUM((BS233+BS234)/2)</f>
        <v>0</v>
      </c>
      <c r="BU233" s="158">
        <f t="shared" si="396"/>
        <v>0</v>
      </c>
      <c r="BV233" s="158">
        <f>SUM((BU233+BU234)/2)</f>
        <v>0</v>
      </c>
      <c r="BW233" s="159">
        <f t="shared" si="397"/>
        <v>0</v>
      </c>
      <c r="BX233" s="159">
        <f>SUM((BW233+BW234)/2)</f>
        <v>0</v>
      </c>
      <c r="BY233" s="159">
        <f t="shared" si="398"/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425</v>
      </c>
      <c r="B234" s="179" t="s">
        <v>189</v>
      </c>
      <c r="C234" s="271" t="s">
        <v>80</v>
      </c>
      <c r="D234" s="194"/>
      <c r="E234" s="166" t="s">
        <v>4</v>
      </c>
      <c r="F234" s="303"/>
      <c r="G234" s="354" t="s">
        <v>7</v>
      </c>
      <c r="H234" s="354" t="s">
        <v>7</v>
      </c>
      <c r="I234" s="354" t="s">
        <v>7</v>
      </c>
      <c r="J234" s="354" t="s">
        <v>7</v>
      </c>
      <c r="K234" s="331"/>
      <c r="L234" s="306"/>
      <c r="M234" s="37" t="s">
        <v>11</v>
      </c>
      <c r="N234" s="37" t="s">
        <v>11</v>
      </c>
      <c r="O234" s="37" t="s">
        <v>11</v>
      </c>
      <c r="P234" s="56" t="s">
        <v>11</v>
      </c>
      <c r="Q234" s="37" t="s">
        <v>11</v>
      </c>
      <c r="R234" s="331"/>
      <c r="S234" s="331"/>
      <c r="T234" s="37" t="s">
        <v>11</v>
      </c>
      <c r="U234" s="37" t="s">
        <v>11</v>
      </c>
      <c r="V234" s="37" t="s">
        <v>11</v>
      </c>
      <c r="W234" s="56" t="s">
        <v>11</v>
      </c>
      <c r="X234" s="37" t="s">
        <v>57</v>
      </c>
      <c r="Y234" s="306"/>
      <c r="Z234" s="306"/>
      <c r="AA234" s="37" t="s">
        <v>11</v>
      </c>
      <c r="AB234" s="37" t="s">
        <v>11</v>
      </c>
      <c r="AC234" s="37" t="s">
        <v>11</v>
      </c>
      <c r="AD234" s="37" t="s">
        <v>67</v>
      </c>
      <c r="AE234" s="37" t="s">
        <v>67</v>
      </c>
      <c r="AF234" s="306"/>
      <c r="AG234" s="306"/>
      <c r="AH234" s="37" t="s">
        <v>11</v>
      </c>
      <c r="AI234" s="37" t="s">
        <v>11</v>
      </c>
      <c r="AJ234" s="37" t="s">
        <v>67</v>
      </c>
      <c r="AK234" s="391"/>
      <c r="AL234" s="167">
        <f t="shared" si="380"/>
        <v>14</v>
      </c>
      <c r="AM234" s="168"/>
      <c r="AN234" s="168">
        <f t="shared" si="381"/>
        <v>0</v>
      </c>
      <c r="AO234" s="169"/>
      <c r="AP234" s="170">
        <f t="shared" si="382"/>
        <v>0</v>
      </c>
      <c r="AQ234" s="171"/>
      <c r="AR234" s="168">
        <f t="shared" si="383"/>
        <v>0</v>
      </c>
      <c r="AS234" s="168"/>
      <c r="AT234" s="168">
        <f t="shared" si="384"/>
        <v>1</v>
      </c>
      <c r="AU234" s="168"/>
      <c r="AV234" s="168">
        <f t="shared" si="385"/>
        <v>0</v>
      </c>
      <c r="AW234" s="169"/>
      <c r="AX234" s="170">
        <f t="shared" si="386"/>
        <v>0</v>
      </c>
      <c r="AY234" s="171"/>
      <c r="AZ234" s="172"/>
      <c r="BA234" s="170">
        <f t="shared" si="387"/>
        <v>0</v>
      </c>
      <c r="BB234" s="171"/>
      <c r="BC234" s="170">
        <f t="shared" si="388"/>
        <v>0</v>
      </c>
      <c r="BD234" s="171"/>
      <c r="BE234" s="171"/>
      <c r="BF234" s="170">
        <f t="shared" si="389"/>
        <v>0</v>
      </c>
      <c r="BG234" s="171"/>
      <c r="BH234" s="171"/>
      <c r="BI234" s="170">
        <f t="shared" si="390"/>
        <v>0</v>
      </c>
      <c r="BJ234" s="171"/>
      <c r="BK234" s="170">
        <f t="shared" si="391"/>
        <v>0</v>
      </c>
      <c r="BL234" s="173"/>
      <c r="BM234" s="168">
        <f t="shared" si="392"/>
        <v>0</v>
      </c>
      <c r="BN234" s="174"/>
      <c r="BO234" s="168">
        <f t="shared" si="393"/>
        <v>0</v>
      </c>
      <c r="BP234" s="169"/>
      <c r="BQ234" s="168">
        <f t="shared" si="394"/>
        <v>4</v>
      </c>
      <c r="BR234" s="168"/>
      <c r="BS234" s="168">
        <f t="shared" si="395"/>
        <v>0</v>
      </c>
      <c r="BT234" s="169"/>
      <c r="BU234" s="168">
        <f t="shared" si="396"/>
        <v>0</v>
      </c>
      <c r="BV234" s="169"/>
      <c r="BW234" s="170">
        <f t="shared" si="397"/>
        <v>0</v>
      </c>
      <c r="BX234" s="171"/>
      <c r="BY234" s="170">
        <f t="shared" si="398"/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1130" t="s">
        <v>402</v>
      </c>
      <c r="D235" s="178" t="s">
        <v>264</v>
      </c>
      <c r="E235" s="156" t="s">
        <v>70</v>
      </c>
      <c r="F235" s="302"/>
      <c r="G235" s="353" t="s">
        <v>7</v>
      </c>
      <c r="H235" s="353" t="s">
        <v>7</v>
      </c>
      <c r="I235" s="353" t="s">
        <v>7</v>
      </c>
      <c r="J235" s="353" t="s">
        <v>7</v>
      </c>
      <c r="K235" s="305"/>
      <c r="L235" s="332"/>
      <c r="M235" s="55" t="s">
        <v>11</v>
      </c>
      <c r="N235" s="31" t="s">
        <v>11</v>
      </c>
      <c r="O235" s="31" t="s">
        <v>11</v>
      </c>
      <c r="P235" s="454" t="s">
        <v>13</v>
      </c>
      <c r="Q235" s="454" t="s">
        <v>13</v>
      </c>
      <c r="R235" s="305"/>
      <c r="S235" s="378" t="s">
        <v>59</v>
      </c>
      <c r="T235" s="378" t="s">
        <v>59</v>
      </c>
      <c r="U235" s="378" t="s">
        <v>59</v>
      </c>
      <c r="V235" s="378" t="s">
        <v>59</v>
      </c>
      <c r="W235" s="378" t="s">
        <v>59</v>
      </c>
      <c r="X235" s="378" t="s">
        <v>59</v>
      </c>
      <c r="Y235" s="378" t="s">
        <v>59</v>
      </c>
      <c r="Z235" s="378" t="s">
        <v>59</v>
      </c>
      <c r="AA235" s="357" t="s">
        <v>7</v>
      </c>
      <c r="AB235" s="31" t="s">
        <v>11</v>
      </c>
      <c r="AC235" s="355" t="s">
        <v>13</v>
      </c>
      <c r="AD235" s="31" t="s">
        <v>11</v>
      </c>
      <c r="AE235" s="31" t="s">
        <v>11</v>
      </c>
      <c r="AF235" s="305"/>
      <c r="AG235" s="305"/>
      <c r="AH235" s="378" t="s">
        <v>13</v>
      </c>
      <c r="AI235" s="31" t="s">
        <v>11</v>
      </c>
      <c r="AJ235" s="31" t="s">
        <v>11</v>
      </c>
      <c r="AK235" s="390">
        <f>IF(CA235=0,"",TIME(0,CA235,0))</f>
        <v>0.19999999999999998</v>
      </c>
      <c r="AL235" s="157">
        <f t="shared" ref="AL235:AL240" si="399">COUNTIF(F235:AJ235,"P")</f>
        <v>8</v>
      </c>
      <c r="AM235" s="158">
        <f>SUM(AL235:AL236)/2</f>
        <v>7.5</v>
      </c>
      <c r="AN235" s="158">
        <f t="shared" ref="AN235:AN240" si="400">COUNTIF(F235:AJ235,"Mi")</f>
        <v>4</v>
      </c>
      <c r="AO235" s="158">
        <f>SUM((AN235+AN236)/2)</f>
        <v>4.5</v>
      </c>
      <c r="AP235" s="159">
        <f t="shared" ref="AP235:AP240" si="401">COUNTIF(F235:AJ235,"VS")</f>
        <v>0</v>
      </c>
      <c r="AQ235" s="159">
        <f>SUM((AP235+AP236)/2)</f>
        <v>0</v>
      </c>
      <c r="AR235" s="158">
        <f t="shared" ref="AR235:AR240" si="402">COUNTIF(F235:AJ235,"C1")</f>
        <v>0</v>
      </c>
      <c r="AS235" s="159">
        <f>SUM((AR235+AR236)/2)</f>
        <v>0</v>
      </c>
      <c r="AT235" s="159">
        <f t="shared" ref="AT235:AT240" si="403">COUNTIF(F235:AJ235,"R1")</f>
        <v>0</v>
      </c>
      <c r="AU235" s="160">
        <f>SUM((AT235+AT236)/2)</f>
        <v>0</v>
      </c>
      <c r="AV235" s="158">
        <f t="shared" ref="AV235:AV240" si="404">COUNTIF(F235:AJ235,"CS")</f>
        <v>0</v>
      </c>
      <c r="AW235" s="158">
        <f>SUM((AV235+AV236)/2)</f>
        <v>0</v>
      </c>
      <c r="AX235" s="159">
        <f t="shared" ref="AX235:AX240" si="405">COUNTIF(F235:AJ235,"DA")</f>
        <v>0</v>
      </c>
      <c r="AY235" s="159">
        <f>SUM((AX235+AX236)/2)</f>
        <v>0</v>
      </c>
      <c r="AZ235" s="161">
        <f>SUM(AM235+AO235+AQ235+AS235+AW235+AY235+AU235)*24</f>
        <v>288</v>
      </c>
      <c r="BA235" s="159">
        <f t="shared" ref="BA235:BA240" si="406">COUNTIF(F235:AJ235,"MT5")</f>
        <v>0</v>
      </c>
      <c r="BB235" s="159">
        <f>SUM((BA235+BA236)/2)</f>
        <v>0</v>
      </c>
      <c r="BC235" s="159">
        <f t="shared" ref="BC235:BC240" si="407"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 t="shared" ref="BF235:BF240" si="408"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 t="shared" ref="BI235:BI240" si="409">COUNTIF(F235:AJ235,"A")</f>
        <v>0</v>
      </c>
      <c r="BJ235" s="159">
        <f>SUM((BI235+BI236)/2)</f>
        <v>0</v>
      </c>
      <c r="BK235" s="159">
        <f t="shared" ref="BK235:BK240" si="410">COUNTIF(F235:AJ235,"Ma")</f>
        <v>0</v>
      </c>
      <c r="BL235" s="162">
        <f>SUM(BK235+BK236)/2</f>
        <v>0</v>
      </c>
      <c r="BM235" s="158">
        <f t="shared" ref="BM235:BM240" si="411">COUNTIF(F235:AJ235,"MJ")</f>
        <v>0</v>
      </c>
      <c r="BN235" s="158">
        <f>SUM(BM235+BM236)/2</f>
        <v>0</v>
      </c>
      <c r="BO235" s="158">
        <f t="shared" ref="BO235:BO240" si="412">COUNTIF(F235:AJ235,"Jsc")</f>
        <v>0</v>
      </c>
      <c r="BP235" s="158">
        <f>SUM(BO235+BO236)/2</f>
        <v>0</v>
      </c>
      <c r="BQ235" s="158">
        <f t="shared" ref="BQ235:BQ240" si="413">COUNTIF(F235:AJ235,"C")</f>
        <v>5</v>
      </c>
      <c r="BR235" s="158">
        <f>SUM((BQ235+BQ236)/2)</f>
        <v>5</v>
      </c>
      <c r="BS235" s="158">
        <f t="shared" ref="BS235:BS240" si="414">COUNTIF(F235:AJ235,"CC")</f>
        <v>0</v>
      </c>
      <c r="BT235" s="158">
        <f>SUM((BS235+BS236)/2)</f>
        <v>0</v>
      </c>
      <c r="BU235" s="158">
        <f t="shared" ref="BU235:BU240" si="415">COUNTIF(F235:AJ235,"DS")</f>
        <v>0</v>
      </c>
      <c r="BV235" s="158">
        <f>SUM((BU235+BU236)/2)</f>
        <v>0</v>
      </c>
      <c r="BW235" s="159">
        <f t="shared" ref="BW235:BW240" si="416">COUNTIF(F235:AJ235,"MT")</f>
        <v>0</v>
      </c>
      <c r="BX235" s="159">
        <f>SUM((BW235+BW236)/2)</f>
        <v>0</v>
      </c>
      <c r="BY235" s="159">
        <f t="shared" ref="BY235:BY240" si="417">COUNTIF(F235:AJ235,"4/5")</f>
        <v>0</v>
      </c>
      <c r="BZ235" s="160">
        <f>SUM((BY235+BY236)/2)</f>
        <v>0</v>
      </c>
      <c r="CA235" s="163">
        <f>SUM(AZ235)</f>
        <v>288</v>
      </c>
      <c r="CB235" s="35">
        <f>SUM(AM235+AO235+AQ235+AS235+AU235+AW235+BB235+BD235+BG235+AY235)</f>
        <v>12</v>
      </c>
    </row>
    <row r="236" spans="1:80" ht="18.75" customHeight="1" thickBot="1" x14ac:dyDescent="0.3">
      <c r="A236" s="137" t="s">
        <v>425</v>
      </c>
      <c r="B236" s="179" t="s">
        <v>189</v>
      </c>
      <c r="C236" s="196" t="s">
        <v>6</v>
      </c>
      <c r="D236" s="165"/>
      <c r="E236" s="166" t="s">
        <v>4</v>
      </c>
      <c r="F236" s="303"/>
      <c r="G236" s="354" t="s">
        <v>7</v>
      </c>
      <c r="H236" s="354" t="s">
        <v>7</v>
      </c>
      <c r="I236" s="354" t="s">
        <v>7</v>
      </c>
      <c r="J236" s="354" t="s">
        <v>7</v>
      </c>
      <c r="K236" s="306"/>
      <c r="L236" s="331"/>
      <c r="M236" s="56" t="s">
        <v>11</v>
      </c>
      <c r="N236" s="37" t="s">
        <v>11</v>
      </c>
      <c r="O236" s="37" t="s">
        <v>11</v>
      </c>
      <c r="P236" s="459" t="s">
        <v>13</v>
      </c>
      <c r="Q236" s="459" t="s">
        <v>13</v>
      </c>
      <c r="R236" s="306"/>
      <c r="S236" s="356" t="s">
        <v>59</v>
      </c>
      <c r="T236" s="356" t="s">
        <v>59</v>
      </c>
      <c r="U236" s="356" t="s">
        <v>59</v>
      </c>
      <c r="V236" s="356" t="s">
        <v>59</v>
      </c>
      <c r="W236" s="356" t="s">
        <v>59</v>
      </c>
      <c r="X236" s="356" t="s">
        <v>59</v>
      </c>
      <c r="Y236" s="356" t="s">
        <v>59</v>
      </c>
      <c r="Z236" s="356" t="s">
        <v>59</v>
      </c>
      <c r="AA236" s="453" t="s">
        <v>7</v>
      </c>
      <c r="AB236" s="37" t="s">
        <v>11</v>
      </c>
      <c r="AC236" s="356" t="s">
        <v>13</v>
      </c>
      <c r="AD236" s="37" t="s">
        <v>11</v>
      </c>
      <c r="AE236" s="356" t="s">
        <v>13</v>
      </c>
      <c r="AF236" s="306"/>
      <c r="AG236" s="306"/>
      <c r="AH236" s="356" t="s">
        <v>13</v>
      </c>
      <c r="AI236" s="37" t="s">
        <v>11</v>
      </c>
      <c r="AJ236" s="37" t="s">
        <v>11</v>
      </c>
      <c r="AK236" s="391"/>
      <c r="AL236" s="167">
        <f t="shared" si="399"/>
        <v>7</v>
      </c>
      <c r="AM236" s="168"/>
      <c r="AN236" s="168">
        <f t="shared" si="400"/>
        <v>5</v>
      </c>
      <c r="AO236" s="169"/>
      <c r="AP236" s="170">
        <f t="shared" si="401"/>
        <v>0</v>
      </c>
      <c r="AQ236" s="171"/>
      <c r="AR236" s="168">
        <f t="shared" si="402"/>
        <v>0</v>
      </c>
      <c r="AS236" s="168"/>
      <c r="AT236" s="168">
        <f t="shared" si="403"/>
        <v>0</v>
      </c>
      <c r="AU236" s="168"/>
      <c r="AV236" s="168">
        <f t="shared" si="404"/>
        <v>0</v>
      </c>
      <c r="AW236" s="169"/>
      <c r="AX236" s="170">
        <f t="shared" si="405"/>
        <v>0</v>
      </c>
      <c r="AY236" s="171"/>
      <c r="AZ236" s="172"/>
      <c r="BA236" s="170">
        <f t="shared" si="406"/>
        <v>0</v>
      </c>
      <c r="BB236" s="171"/>
      <c r="BC236" s="170">
        <f t="shared" si="407"/>
        <v>0</v>
      </c>
      <c r="BD236" s="171"/>
      <c r="BE236" s="171"/>
      <c r="BF236" s="170">
        <f t="shared" si="408"/>
        <v>0</v>
      </c>
      <c r="BG236" s="171"/>
      <c r="BH236" s="171"/>
      <c r="BI236" s="170">
        <f t="shared" si="409"/>
        <v>0</v>
      </c>
      <c r="BJ236" s="171"/>
      <c r="BK236" s="170">
        <f t="shared" si="410"/>
        <v>0</v>
      </c>
      <c r="BL236" s="173"/>
      <c r="BM236" s="168">
        <f t="shared" si="411"/>
        <v>0</v>
      </c>
      <c r="BN236" s="174"/>
      <c r="BO236" s="168">
        <f t="shared" si="412"/>
        <v>0</v>
      </c>
      <c r="BP236" s="169"/>
      <c r="BQ236" s="168">
        <f t="shared" si="413"/>
        <v>5</v>
      </c>
      <c r="BR236" s="168"/>
      <c r="BS236" s="168">
        <f t="shared" si="414"/>
        <v>0</v>
      </c>
      <c r="BT236" s="169"/>
      <c r="BU236" s="168">
        <f t="shared" si="415"/>
        <v>0</v>
      </c>
      <c r="BV236" s="169"/>
      <c r="BW236" s="170">
        <f t="shared" si="416"/>
        <v>0</v>
      </c>
      <c r="BX236" s="171"/>
      <c r="BY236" s="170">
        <f t="shared" si="417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182</v>
      </c>
      <c r="C237" s="196">
        <v>2464</v>
      </c>
      <c r="D237" s="178" t="s">
        <v>268</v>
      </c>
      <c r="E237" s="156" t="s">
        <v>70</v>
      </c>
      <c r="F237" s="302"/>
      <c r="G237" s="353" t="s">
        <v>7</v>
      </c>
      <c r="H237" s="353" t="s">
        <v>7</v>
      </c>
      <c r="I237" s="353" t="s">
        <v>7</v>
      </c>
      <c r="J237" s="353" t="s">
        <v>7</v>
      </c>
      <c r="K237" s="305"/>
      <c r="L237" s="332"/>
      <c r="M237" s="430" t="s">
        <v>58</v>
      </c>
      <c r="N237" s="351" t="s">
        <v>58</v>
      </c>
      <c r="O237" s="351" t="s">
        <v>58</v>
      </c>
      <c r="P237" s="351" t="s">
        <v>58</v>
      </c>
      <c r="Q237" s="351" t="s">
        <v>58</v>
      </c>
      <c r="R237" s="305"/>
      <c r="S237" s="305"/>
      <c r="T237" s="351" t="s">
        <v>58</v>
      </c>
      <c r="U237" s="351" t="s">
        <v>58</v>
      </c>
      <c r="V237" s="351" t="s">
        <v>58</v>
      </c>
      <c r="W237" s="351" t="s">
        <v>58</v>
      </c>
      <c r="X237" s="351" t="s">
        <v>58</v>
      </c>
      <c r="Y237" s="332"/>
      <c r="Z237" s="305"/>
      <c r="AA237" s="55" t="s">
        <v>11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90">
        <f>IF(CA237=0,"",TIME(0,CA237,0))</f>
        <v>0.13333333333333333</v>
      </c>
      <c r="AL237" s="157">
        <f t="shared" si="399"/>
        <v>8</v>
      </c>
      <c r="AM237" s="158">
        <f>SUM(AL237:AL238)/2</f>
        <v>8</v>
      </c>
      <c r="AN237" s="158">
        <f t="shared" si="400"/>
        <v>0</v>
      </c>
      <c r="AO237" s="158">
        <f>SUM((AN237+AN238)/2)</f>
        <v>0</v>
      </c>
      <c r="AP237" s="159">
        <f t="shared" si="401"/>
        <v>0</v>
      </c>
      <c r="AQ237" s="159">
        <f>SUM((AP237+AP238)/2)</f>
        <v>0</v>
      </c>
      <c r="AR237" s="158">
        <f t="shared" si="402"/>
        <v>0</v>
      </c>
      <c r="AS237" s="159">
        <f>SUM((AR237+AR238)/2)</f>
        <v>0</v>
      </c>
      <c r="AT237" s="159">
        <f t="shared" si="403"/>
        <v>0</v>
      </c>
      <c r="AU237" s="160">
        <f>SUM((AT237+AT238)/2)</f>
        <v>0</v>
      </c>
      <c r="AV237" s="158">
        <f t="shared" si="404"/>
        <v>0</v>
      </c>
      <c r="AW237" s="158">
        <f>SUM((AV237+AV238)/2)</f>
        <v>0</v>
      </c>
      <c r="AX237" s="159">
        <f t="shared" si="405"/>
        <v>0</v>
      </c>
      <c r="AY237" s="159">
        <f>SUM((AX237+AX238)/2)</f>
        <v>0</v>
      </c>
      <c r="AZ237" s="161">
        <f>SUM(AM237+AO237+AQ237+AS237+AW237+AY237+AU237)*24</f>
        <v>192</v>
      </c>
      <c r="BA237" s="159">
        <f t="shared" si="406"/>
        <v>0</v>
      </c>
      <c r="BB237" s="159">
        <f>SUM((BA237+BA238)/2)</f>
        <v>0</v>
      </c>
      <c r="BC237" s="159">
        <f t="shared" si="407"/>
        <v>0</v>
      </c>
      <c r="BD237" s="159">
        <f>SUM((BC237+BC238)/2)</f>
        <v>0</v>
      </c>
      <c r="BE237" s="159">
        <f>SUM((BD237+BD238)/2)</f>
        <v>0</v>
      </c>
      <c r="BF237" s="159">
        <f t="shared" si="408"/>
        <v>0</v>
      </c>
      <c r="BG237" s="159">
        <f>SUM((BF237+BF238)/2)</f>
        <v>0</v>
      </c>
      <c r="BH237" s="159">
        <f>SUM((BG237+BG238)/2)</f>
        <v>0</v>
      </c>
      <c r="BI237" s="159">
        <f t="shared" si="409"/>
        <v>0</v>
      </c>
      <c r="BJ237" s="159">
        <f>SUM((BI237+BI238)/2)</f>
        <v>0</v>
      </c>
      <c r="BK237" s="159">
        <f t="shared" si="410"/>
        <v>0</v>
      </c>
      <c r="BL237" s="162">
        <f>SUM(BK237+BK238)/2</f>
        <v>0</v>
      </c>
      <c r="BM237" s="158">
        <f t="shared" si="411"/>
        <v>0</v>
      </c>
      <c r="BN237" s="158">
        <f>SUM(BM237+BM238)/2</f>
        <v>0</v>
      </c>
      <c r="BO237" s="158">
        <f t="shared" si="412"/>
        <v>0</v>
      </c>
      <c r="BP237" s="158">
        <f>SUM(BO237+BO238)/2</f>
        <v>0</v>
      </c>
      <c r="BQ237" s="158">
        <f t="shared" si="413"/>
        <v>4</v>
      </c>
      <c r="BR237" s="158">
        <f>SUM((BQ237+BQ238)/2)</f>
        <v>4</v>
      </c>
      <c r="BS237" s="158">
        <f t="shared" si="414"/>
        <v>0</v>
      </c>
      <c r="BT237" s="158">
        <f>SUM((BS237+BS238)/2)</f>
        <v>0</v>
      </c>
      <c r="BU237" s="158">
        <f t="shared" si="415"/>
        <v>0</v>
      </c>
      <c r="BV237" s="158">
        <f>SUM((BU237+BU238)/2)</f>
        <v>0</v>
      </c>
      <c r="BW237" s="159">
        <f t="shared" si="416"/>
        <v>0</v>
      </c>
      <c r="BX237" s="159">
        <f>SUM((BW237+BW238)/2)</f>
        <v>0</v>
      </c>
      <c r="BY237" s="159">
        <f t="shared" si="417"/>
        <v>0</v>
      </c>
      <c r="BZ237" s="160">
        <f>SUM((BY237+BY238)/2)</f>
        <v>0</v>
      </c>
      <c r="CA237" s="163">
        <f>SUM(AZ237)</f>
        <v>192</v>
      </c>
      <c r="CB237" s="35">
        <f>SUM(AM237+AO237+AQ237+AS237+AU237+AW237+BB237+BD237+BG237+AY237)</f>
        <v>8</v>
      </c>
    </row>
    <row r="238" spans="1:80" ht="18.75" customHeight="1" thickBot="1" x14ac:dyDescent="0.3">
      <c r="A238" s="137" t="s">
        <v>425</v>
      </c>
      <c r="B238" s="179" t="s">
        <v>182</v>
      </c>
      <c r="C238" s="196" t="s">
        <v>6</v>
      </c>
      <c r="D238" s="165"/>
      <c r="E238" s="166" t="s">
        <v>4</v>
      </c>
      <c r="F238" s="303"/>
      <c r="G238" s="354" t="s">
        <v>7</v>
      </c>
      <c r="H238" s="354" t="s">
        <v>7</v>
      </c>
      <c r="I238" s="354" t="s">
        <v>7</v>
      </c>
      <c r="J238" s="354" t="s">
        <v>7</v>
      </c>
      <c r="K238" s="306"/>
      <c r="L238" s="331"/>
      <c r="M238" s="431" t="s">
        <v>58</v>
      </c>
      <c r="N238" s="352" t="s">
        <v>58</v>
      </c>
      <c r="O238" s="352" t="s">
        <v>58</v>
      </c>
      <c r="P238" s="352" t="s">
        <v>58</v>
      </c>
      <c r="Q238" s="352" t="s">
        <v>58</v>
      </c>
      <c r="R238" s="306"/>
      <c r="S238" s="306"/>
      <c r="T238" s="352" t="s">
        <v>58</v>
      </c>
      <c r="U238" s="352" t="s">
        <v>58</v>
      </c>
      <c r="V238" s="352" t="s">
        <v>58</v>
      </c>
      <c r="W238" s="352" t="s">
        <v>58</v>
      </c>
      <c r="X238" s="352" t="s">
        <v>58</v>
      </c>
      <c r="Y238" s="331"/>
      <c r="Z238" s="306"/>
      <c r="AA238" s="56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391"/>
      <c r="AL238" s="167">
        <f t="shared" si="399"/>
        <v>8</v>
      </c>
      <c r="AM238" s="168"/>
      <c r="AN238" s="168">
        <f t="shared" si="400"/>
        <v>0</v>
      </c>
      <c r="AO238" s="169"/>
      <c r="AP238" s="170">
        <f t="shared" si="401"/>
        <v>0</v>
      </c>
      <c r="AQ238" s="171"/>
      <c r="AR238" s="168">
        <f t="shared" si="402"/>
        <v>0</v>
      </c>
      <c r="AS238" s="168"/>
      <c r="AT238" s="168">
        <f t="shared" si="403"/>
        <v>0</v>
      </c>
      <c r="AU238" s="168"/>
      <c r="AV238" s="168">
        <f t="shared" si="404"/>
        <v>0</v>
      </c>
      <c r="AW238" s="169"/>
      <c r="AX238" s="170">
        <f t="shared" si="405"/>
        <v>0</v>
      </c>
      <c r="AY238" s="171"/>
      <c r="AZ238" s="172"/>
      <c r="BA238" s="170">
        <f t="shared" si="406"/>
        <v>0</v>
      </c>
      <c r="BB238" s="171"/>
      <c r="BC238" s="170">
        <f t="shared" si="407"/>
        <v>0</v>
      </c>
      <c r="BD238" s="171"/>
      <c r="BE238" s="171"/>
      <c r="BF238" s="170">
        <f t="shared" si="408"/>
        <v>0</v>
      </c>
      <c r="BG238" s="171"/>
      <c r="BH238" s="171"/>
      <c r="BI238" s="170">
        <f t="shared" si="409"/>
        <v>0</v>
      </c>
      <c r="BJ238" s="171"/>
      <c r="BK238" s="170">
        <f t="shared" si="410"/>
        <v>0</v>
      </c>
      <c r="BL238" s="173"/>
      <c r="BM238" s="168">
        <f t="shared" si="411"/>
        <v>0</v>
      </c>
      <c r="BN238" s="174"/>
      <c r="BO238" s="168">
        <f t="shared" si="412"/>
        <v>0</v>
      </c>
      <c r="BP238" s="169"/>
      <c r="BQ238" s="168">
        <f t="shared" si="413"/>
        <v>4</v>
      </c>
      <c r="BR238" s="168"/>
      <c r="BS238" s="168">
        <f t="shared" si="414"/>
        <v>0</v>
      </c>
      <c r="BT238" s="169"/>
      <c r="BU238" s="168">
        <f t="shared" si="415"/>
        <v>0</v>
      </c>
      <c r="BV238" s="169"/>
      <c r="BW238" s="170">
        <f t="shared" si="416"/>
        <v>0</v>
      </c>
      <c r="BX238" s="171"/>
      <c r="BY238" s="170">
        <f t="shared" si="417"/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273</v>
      </c>
      <c r="E239" s="156" t="s">
        <v>70</v>
      </c>
      <c r="F239" s="304"/>
      <c r="G239" s="385" t="s">
        <v>58</v>
      </c>
      <c r="H239" s="385" t="s">
        <v>58</v>
      </c>
      <c r="I239" s="385" t="s">
        <v>58</v>
      </c>
      <c r="J239" s="385" t="s">
        <v>58</v>
      </c>
      <c r="K239" s="307"/>
      <c r="L239" s="307"/>
      <c r="M239" s="385" t="s">
        <v>58</v>
      </c>
      <c r="N239" s="385" t="s">
        <v>58</v>
      </c>
      <c r="O239" s="385" t="s">
        <v>58</v>
      </c>
      <c r="P239" s="385" t="s">
        <v>58</v>
      </c>
      <c r="Q239" s="385" t="s">
        <v>58</v>
      </c>
      <c r="R239" s="307"/>
      <c r="S239" s="307"/>
      <c r="T239" s="385" t="s">
        <v>58</v>
      </c>
      <c r="U239" s="385" t="s">
        <v>58</v>
      </c>
      <c r="V239" s="385" t="s">
        <v>58</v>
      </c>
      <c r="W239" s="385" t="s">
        <v>58</v>
      </c>
      <c r="X239" s="385" t="s">
        <v>58</v>
      </c>
      <c r="Y239" s="307"/>
      <c r="Z239" s="307"/>
      <c r="AA239" s="385" t="s">
        <v>58</v>
      </c>
      <c r="AB239" s="385" t="s">
        <v>58</v>
      </c>
      <c r="AC239" s="385" t="s">
        <v>58</v>
      </c>
      <c r="AD239" s="385" t="s">
        <v>58</v>
      </c>
      <c r="AE239" s="385" t="s">
        <v>58</v>
      </c>
      <c r="AF239" s="307"/>
      <c r="AG239" s="307"/>
      <c r="AH239" s="31" t="s">
        <v>11</v>
      </c>
      <c r="AI239" s="31" t="s">
        <v>11</v>
      </c>
      <c r="AJ239" s="31" t="s">
        <v>11</v>
      </c>
      <c r="AK239" s="390">
        <f>IF(CA239=0,"",TIME(0,CA239,0))</f>
        <v>4.9999999999999996E-2</v>
      </c>
      <c r="AL239" s="157">
        <f t="shared" si="399"/>
        <v>3</v>
      </c>
      <c r="AM239" s="158">
        <f>SUM(AL239:AL240)/2</f>
        <v>3</v>
      </c>
      <c r="AN239" s="158">
        <f t="shared" si="400"/>
        <v>0</v>
      </c>
      <c r="AO239" s="158">
        <f>SUM((AN239+AN240)/2)</f>
        <v>0</v>
      </c>
      <c r="AP239" s="159">
        <f t="shared" si="401"/>
        <v>0</v>
      </c>
      <c r="AQ239" s="159">
        <f>SUM((AP239+AP240)/2)</f>
        <v>0</v>
      </c>
      <c r="AR239" s="158">
        <f t="shared" si="402"/>
        <v>0</v>
      </c>
      <c r="AS239" s="159">
        <f>SUM((AR239+AR240)/2)</f>
        <v>0</v>
      </c>
      <c r="AT239" s="159">
        <f t="shared" si="403"/>
        <v>0</v>
      </c>
      <c r="AU239" s="160">
        <f>SUM((AT239+AT240)/2)</f>
        <v>0</v>
      </c>
      <c r="AV239" s="158">
        <f t="shared" si="404"/>
        <v>0</v>
      </c>
      <c r="AW239" s="158">
        <f>SUM((AV239+AV240)/2)</f>
        <v>0</v>
      </c>
      <c r="AX239" s="159">
        <f t="shared" si="405"/>
        <v>0</v>
      </c>
      <c r="AY239" s="159">
        <f>SUM((AX239+AX240)/2)</f>
        <v>0</v>
      </c>
      <c r="AZ239" s="161">
        <f>SUM(AM239+AO239+AQ239+AS239+AW239+AY239+AU239)*24</f>
        <v>72</v>
      </c>
      <c r="BA239" s="159">
        <f t="shared" si="406"/>
        <v>0</v>
      </c>
      <c r="BB239" s="159">
        <f>SUM((BA239+BA240)/2)</f>
        <v>0</v>
      </c>
      <c r="BC239" s="159">
        <f t="shared" si="407"/>
        <v>0</v>
      </c>
      <c r="BD239" s="159">
        <f>SUM((BC239+BC240)/2)</f>
        <v>0</v>
      </c>
      <c r="BE239" s="159">
        <f>SUM((BD239+BD240)/2)</f>
        <v>0</v>
      </c>
      <c r="BF239" s="159">
        <f t="shared" si="408"/>
        <v>0</v>
      </c>
      <c r="BG239" s="159">
        <f>SUM((BF239+BF240)/2)</f>
        <v>0</v>
      </c>
      <c r="BH239" s="159">
        <f>SUM((BG239+BG240)/2)</f>
        <v>0</v>
      </c>
      <c r="BI239" s="159">
        <f t="shared" si="409"/>
        <v>0</v>
      </c>
      <c r="BJ239" s="159">
        <f>SUM((BI239+BI240)/2)</f>
        <v>0</v>
      </c>
      <c r="BK239" s="159">
        <f t="shared" si="410"/>
        <v>0</v>
      </c>
      <c r="BL239" s="162">
        <f>SUM(BK239+BK240)/2</f>
        <v>0</v>
      </c>
      <c r="BM239" s="158">
        <f t="shared" si="411"/>
        <v>0</v>
      </c>
      <c r="BN239" s="158">
        <f>SUM(BM239+BM240)/2</f>
        <v>0</v>
      </c>
      <c r="BO239" s="158">
        <f t="shared" si="412"/>
        <v>0</v>
      </c>
      <c r="BP239" s="158">
        <f>SUM(BO239+BO240)/2</f>
        <v>0</v>
      </c>
      <c r="BQ239" s="158">
        <f t="shared" si="413"/>
        <v>0</v>
      </c>
      <c r="BR239" s="158">
        <f>SUM((BQ239+BQ240)/2)</f>
        <v>0</v>
      </c>
      <c r="BS239" s="158">
        <f t="shared" si="414"/>
        <v>0</v>
      </c>
      <c r="BT239" s="158">
        <f>SUM((BS239+BS240)/2)</f>
        <v>0</v>
      </c>
      <c r="BU239" s="158">
        <f t="shared" si="415"/>
        <v>0</v>
      </c>
      <c r="BV239" s="158">
        <f>SUM((BU239+BU240)/2)</f>
        <v>0</v>
      </c>
      <c r="BW239" s="159">
        <f t="shared" si="416"/>
        <v>0</v>
      </c>
      <c r="BX239" s="159">
        <f>SUM((BW239+BW240)/2)</f>
        <v>0</v>
      </c>
      <c r="BY239" s="159">
        <f t="shared" si="417"/>
        <v>0</v>
      </c>
      <c r="BZ239" s="160">
        <f>SUM((BY239+BY240)/2)</f>
        <v>0</v>
      </c>
      <c r="CA239" s="163">
        <f>SUM(AZ239)</f>
        <v>72</v>
      </c>
      <c r="CB239" s="35">
        <f>SUM(AM239+AO239+AQ239+AS239+AU239+AW239+BB239+BD239+BG239+AY239)</f>
        <v>3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304"/>
      <c r="G240" s="385" t="s">
        <v>58</v>
      </c>
      <c r="H240" s="385" t="s">
        <v>58</v>
      </c>
      <c r="I240" s="385" t="s">
        <v>58</v>
      </c>
      <c r="J240" s="385" t="s">
        <v>58</v>
      </c>
      <c r="K240" s="307"/>
      <c r="L240" s="307"/>
      <c r="M240" s="385" t="s">
        <v>58</v>
      </c>
      <c r="N240" s="385" t="s">
        <v>58</v>
      </c>
      <c r="O240" s="385" t="s">
        <v>58</v>
      </c>
      <c r="P240" s="385" t="s">
        <v>58</v>
      </c>
      <c r="Q240" s="385" t="s">
        <v>58</v>
      </c>
      <c r="R240" s="307"/>
      <c r="S240" s="331"/>
      <c r="T240" s="385" t="s">
        <v>58</v>
      </c>
      <c r="U240" s="385" t="s">
        <v>58</v>
      </c>
      <c r="V240" s="385" t="s">
        <v>58</v>
      </c>
      <c r="W240" s="385" t="s">
        <v>58</v>
      </c>
      <c r="X240" s="385" t="s">
        <v>58</v>
      </c>
      <c r="Y240" s="307"/>
      <c r="Z240" s="307"/>
      <c r="AA240" s="385" t="s">
        <v>58</v>
      </c>
      <c r="AB240" s="385" t="s">
        <v>58</v>
      </c>
      <c r="AC240" s="385" t="s">
        <v>58</v>
      </c>
      <c r="AD240" s="385" t="s">
        <v>58</v>
      </c>
      <c r="AE240" s="385" t="s">
        <v>58</v>
      </c>
      <c r="AF240" s="307"/>
      <c r="AG240" s="307"/>
      <c r="AH240" s="37" t="s">
        <v>11</v>
      </c>
      <c r="AI240" s="37" t="s">
        <v>11</v>
      </c>
      <c r="AJ240" s="37" t="s">
        <v>11</v>
      </c>
      <c r="AK240" s="391"/>
      <c r="AL240" s="167">
        <f t="shared" si="399"/>
        <v>3</v>
      </c>
      <c r="AM240" s="168"/>
      <c r="AN240" s="168">
        <f t="shared" si="400"/>
        <v>0</v>
      </c>
      <c r="AO240" s="169"/>
      <c r="AP240" s="170">
        <f t="shared" si="401"/>
        <v>0</v>
      </c>
      <c r="AQ240" s="171"/>
      <c r="AR240" s="168">
        <f t="shared" si="402"/>
        <v>0</v>
      </c>
      <c r="AS240" s="168"/>
      <c r="AT240" s="168">
        <f t="shared" si="403"/>
        <v>0</v>
      </c>
      <c r="AU240" s="168"/>
      <c r="AV240" s="168">
        <f t="shared" si="404"/>
        <v>0</v>
      </c>
      <c r="AW240" s="169"/>
      <c r="AX240" s="170">
        <f t="shared" si="405"/>
        <v>0</v>
      </c>
      <c r="AY240" s="171"/>
      <c r="AZ240" s="172"/>
      <c r="BA240" s="170">
        <f t="shared" si="406"/>
        <v>0</v>
      </c>
      <c r="BB240" s="171"/>
      <c r="BC240" s="170">
        <f t="shared" si="407"/>
        <v>0</v>
      </c>
      <c r="BD240" s="171"/>
      <c r="BE240" s="171"/>
      <c r="BF240" s="170">
        <f t="shared" si="408"/>
        <v>0</v>
      </c>
      <c r="BG240" s="171"/>
      <c r="BH240" s="171"/>
      <c r="BI240" s="170">
        <f t="shared" si="409"/>
        <v>0</v>
      </c>
      <c r="BJ240" s="171"/>
      <c r="BK240" s="170">
        <f t="shared" si="410"/>
        <v>0</v>
      </c>
      <c r="BL240" s="173"/>
      <c r="BM240" s="168">
        <f t="shared" si="411"/>
        <v>0</v>
      </c>
      <c r="BN240" s="174"/>
      <c r="BO240" s="168">
        <f t="shared" si="412"/>
        <v>0</v>
      </c>
      <c r="BP240" s="169"/>
      <c r="BQ240" s="168">
        <f t="shared" si="413"/>
        <v>0</v>
      </c>
      <c r="BR240" s="168"/>
      <c r="BS240" s="168">
        <f t="shared" si="414"/>
        <v>0</v>
      </c>
      <c r="BT240" s="169"/>
      <c r="BU240" s="168">
        <f t="shared" si="415"/>
        <v>0</v>
      </c>
      <c r="BV240" s="169"/>
      <c r="BW240" s="170">
        <f t="shared" si="416"/>
        <v>0</v>
      </c>
      <c r="BX240" s="171"/>
      <c r="BY240" s="170">
        <f t="shared" si="417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806" t="s">
        <v>405</v>
      </c>
      <c r="D241" s="155" t="str">
        <f>VLOOKUP(C241,ListeAppel,2,FALSE)</f>
        <v>Nom 086</v>
      </c>
      <c r="E241" s="156" t="s">
        <v>70</v>
      </c>
      <c r="F241" s="302"/>
      <c r="G241" s="353" t="s">
        <v>7</v>
      </c>
      <c r="H241" s="353" t="s">
        <v>7</v>
      </c>
      <c r="I241" s="353" t="s">
        <v>7</v>
      </c>
      <c r="J241" s="353" t="s">
        <v>7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11</v>
      </c>
      <c r="Q241" s="31" t="s">
        <v>11</v>
      </c>
      <c r="R241" s="305"/>
      <c r="S241" s="307"/>
      <c r="T241" s="31" t="s">
        <v>11</v>
      </c>
      <c r="U241" s="408" t="s">
        <v>29</v>
      </c>
      <c r="V241" s="31" t="s">
        <v>11</v>
      </c>
      <c r="W241" s="31" t="s">
        <v>11</v>
      </c>
      <c r="X241" s="31" t="s">
        <v>11</v>
      </c>
      <c r="Y241" s="305"/>
      <c r="Z241" s="305"/>
      <c r="AA241" s="31" t="s">
        <v>11</v>
      </c>
      <c r="AB241" s="31" t="s">
        <v>11</v>
      </c>
      <c r="AC241" s="353" t="s">
        <v>7</v>
      </c>
      <c r="AD241" s="408" t="s">
        <v>29</v>
      </c>
      <c r="AE241" s="353" t="s">
        <v>7</v>
      </c>
      <c r="AF241" s="305"/>
      <c r="AG241" s="305"/>
      <c r="AH241" s="408" t="s">
        <v>29</v>
      </c>
      <c r="AI241" s="31" t="s">
        <v>11</v>
      </c>
      <c r="AJ241" s="31" t="s">
        <v>11</v>
      </c>
      <c r="AK241" s="390">
        <f>IF(CA241=0,"",TIME(0,CA241,0))</f>
        <v>0.26666666666666666</v>
      </c>
      <c r="AL241" s="157">
        <f t="shared" si="380"/>
        <v>13</v>
      </c>
      <c r="AM241" s="158">
        <f>SUM(AL241:AL242)/2</f>
        <v>12.5</v>
      </c>
      <c r="AN241" s="158">
        <f t="shared" si="381"/>
        <v>0</v>
      </c>
      <c r="AO241" s="158">
        <f>SUM((AN241+AN242)/2)</f>
        <v>0</v>
      </c>
      <c r="AP241" s="159">
        <f t="shared" si="382"/>
        <v>0</v>
      </c>
      <c r="AQ241" s="159">
        <f>SUM((AP241+AP242)/2)</f>
        <v>0</v>
      </c>
      <c r="AR241" s="158">
        <f t="shared" si="383"/>
        <v>0</v>
      </c>
      <c r="AS241" s="159">
        <f>SUM((AR241+AR242)/2)</f>
        <v>0</v>
      </c>
      <c r="AT241" s="159">
        <f t="shared" si="384"/>
        <v>0</v>
      </c>
      <c r="AU241" s="160">
        <f>SUM((AT241+AT242)/2)</f>
        <v>0.5</v>
      </c>
      <c r="AV241" s="158">
        <f t="shared" si="385"/>
        <v>3</v>
      </c>
      <c r="AW241" s="158">
        <f>SUM((AV241+AV242)/2)</f>
        <v>3</v>
      </c>
      <c r="AX241" s="159">
        <f t="shared" si="386"/>
        <v>0</v>
      </c>
      <c r="AY241" s="159">
        <f>SUM((AX241+AX242)/2)</f>
        <v>0</v>
      </c>
      <c r="AZ241" s="161">
        <f>SUM(AM241+AO241+AQ241+AS241+AW241+AY241+AU241)*24</f>
        <v>384</v>
      </c>
      <c r="BA241" s="159">
        <f t="shared" si="387"/>
        <v>0</v>
      </c>
      <c r="BB241" s="159">
        <f>SUM((BA241+BA242)/2)</f>
        <v>0</v>
      </c>
      <c r="BC241" s="159">
        <f t="shared" si="388"/>
        <v>0</v>
      </c>
      <c r="BD241" s="159">
        <f>SUM((BC241+BC242)/2)</f>
        <v>0</v>
      </c>
      <c r="BE241" s="159">
        <f>SUM((BD241+BD242)/2)</f>
        <v>0</v>
      </c>
      <c r="BF241" s="159">
        <f t="shared" si="389"/>
        <v>0</v>
      </c>
      <c r="BG241" s="159">
        <f>SUM((BF241+BF242)/2)</f>
        <v>0</v>
      </c>
      <c r="BH241" s="159">
        <f>SUM((BG241+BG242)/2)</f>
        <v>0</v>
      </c>
      <c r="BI241" s="159">
        <f t="shared" si="390"/>
        <v>0</v>
      </c>
      <c r="BJ241" s="159">
        <f>SUM((BI241+BI242)/2)</f>
        <v>0</v>
      </c>
      <c r="BK241" s="159">
        <f t="shared" si="391"/>
        <v>0</v>
      </c>
      <c r="BL241" s="162">
        <f>SUM(BK241+BK242)/2</f>
        <v>0</v>
      </c>
      <c r="BM241" s="158">
        <f t="shared" si="392"/>
        <v>0</v>
      </c>
      <c r="BN241" s="158">
        <f>SUM(BM241+BM242)/2</f>
        <v>0</v>
      </c>
      <c r="BO241" s="158">
        <f t="shared" si="393"/>
        <v>0</v>
      </c>
      <c r="BP241" s="158">
        <f>SUM(BO241+BO242)/2</f>
        <v>0</v>
      </c>
      <c r="BQ241" s="158">
        <f t="shared" si="394"/>
        <v>6</v>
      </c>
      <c r="BR241" s="158">
        <f>SUM((BQ241+BQ242)/2)</f>
        <v>6</v>
      </c>
      <c r="BS241" s="158">
        <f t="shared" si="395"/>
        <v>0</v>
      </c>
      <c r="BT241" s="158">
        <f>SUM((BS241+BS242)/2)</f>
        <v>0</v>
      </c>
      <c r="BU241" s="158">
        <f t="shared" si="396"/>
        <v>0</v>
      </c>
      <c r="BV241" s="158">
        <f>SUM((BU241+BU242)/2)</f>
        <v>0</v>
      </c>
      <c r="BW241" s="159">
        <f t="shared" si="397"/>
        <v>0</v>
      </c>
      <c r="BX241" s="159">
        <f>SUM((BW241+BW242)/2)</f>
        <v>0</v>
      </c>
      <c r="BY241" s="159">
        <f t="shared" si="398"/>
        <v>0</v>
      </c>
      <c r="BZ241" s="160">
        <f>SUM((BY241+BY242)/2)</f>
        <v>0</v>
      </c>
      <c r="CA241" s="163">
        <f>SUM(AZ241)</f>
        <v>384</v>
      </c>
      <c r="CB241" s="35">
        <f>SUM(AM241+AO241+AQ241+AS241+AU241+AW241+BB241+BD241+BG241+AY241)</f>
        <v>16</v>
      </c>
    </row>
    <row r="242" spans="1:80" ht="18.75" customHeight="1" thickBot="1" x14ac:dyDescent="0.3">
      <c r="A242" s="137" t="s">
        <v>425</v>
      </c>
      <c r="B242" s="179" t="s">
        <v>189</v>
      </c>
      <c r="C242" s="164" t="s">
        <v>10</v>
      </c>
      <c r="D242" s="165">
        <v>11175</v>
      </c>
      <c r="E242" s="166" t="s">
        <v>4</v>
      </c>
      <c r="F242" s="303"/>
      <c r="G242" s="354" t="s">
        <v>7</v>
      </c>
      <c r="H242" s="354" t="s">
        <v>7</v>
      </c>
      <c r="I242" s="354" t="s">
        <v>7</v>
      </c>
      <c r="J242" s="354" t="s">
        <v>7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11</v>
      </c>
      <c r="Q242" s="37" t="s">
        <v>11</v>
      </c>
      <c r="R242" s="306"/>
      <c r="S242" s="327"/>
      <c r="T242" s="37" t="s">
        <v>11</v>
      </c>
      <c r="U242" s="407" t="s">
        <v>29</v>
      </c>
      <c r="V242" s="37" t="s">
        <v>11</v>
      </c>
      <c r="W242" s="37" t="s">
        <v>11</v>
      </c>
      <c r="X242" s="37" t="s">
        <v>57</v>
      </c>
      <c r="Y242" s="306"/>
      <c r="Z242" s="306"/>
      <c r="AA242" s="37" t="s">
        <v>11</v>
      </c>
      <c r="AB242" s="37" t="s">
        <v>11</v>
      </c>
      <c r="AC242" s="354" t="s">
        <v>7</v>
      </c>
      <c r="AD242" s="407" t="s">
        <v>29</v>
      </c>
      <c r="AE242" s="354" t="s">
        <v>7</v>
      </c>
      <c r="AF242" s="306"/>
      <c r="AG242" s="306"/>
      <c r="AH242" s="407" t="s">
        <v>29</v>
      </c>
      <c r="AI242" s="37" t="s">
        <v>11</v>
      </c>
      <c r="AJ242" s="37" t="s">
        <v>11</v>
      </c>
      <c r="AK242" s="391"/>
      <c r="AL242" s="167">
        <f t="shared" si="380"/>
        <v>12</v>
      </c>
      <c r="AM242" s="168"/>
      <c r="AN242" s="168">
        <f t="shared" si="381"/>
        <v>0</v>
      </c>
      <c r="AO242" s="169"/>
      <c r="AP242" s="170">
        <f t="shared" si="382"/>
        <v>0</v>
      </c>
      <c r="AQ242" s="171"/>
      <c r="AR242" s="168">
        <f t="shared" si="383"/>
        <v>0</v>
      </c>
      <c r="AS242" s="168"/>
      <c r="AT242" s="168">
        <f t="shared" si="384"/>
        <v>1</v>
      </c>
      <c r="AU242" s="168"/>
      <c r="AV242" s="168">
        <f t="shared" si="385"/>
        <v>3</v>
      </c>
      <c r="AW242" s="169"/>
      <c r="AX242" s="170">
        <f t="shared" si="386"/>
        <v>0</v>
      </c>
      <c r="AY242" s="171"/>
      <c r="AZ242" s="172"/>
      <c r="BA242" s="170">
        <f t="shared" si="387"/>
        <v>0</v>
      </c>
      <c r="BB242" s="171"/>
      <c r="BC242" s="170">
        <f t="shared" si="388"/>
        <v>0</v>
      </c>
      <c r="BD242" s="171"/>
      <c r="BE242" s="171"/>
      <c r="BF242" s="170">
        <f t="shared" si="389"/>
        <v>0</v>
      </c>
      <c r="BG242" s="171"/>
      <c r="BH242" s="171"/>
      <c r="BI242" s="170">
        <f t="shared" si="390"/>
        <v>0</v>
      </c>
      <c r="BJ242" s="171"/>
      <c r="BK242" s="170">
        <f t="shared" si="391"/>
        <v>0</v>
      </c>
      <c r="BL242" s="173"/>
      <c r="BM242" s="168">
        <f t="shared" si="392"/>
        <v>0</v>
      </c>
      <c r="BN242" s="174"/>
      <c r="BO242" s="168">
        <f t="shared" si="393"/>
        <v>0</v>
      </c>
      <c r="BP242" s="169"/>
      <c r="BQ242" s="168">
        <f t="shared" si="394"/>
        <v>6</v>
      </c>
      <c r="BR242" s="168"/>
      <c r="BS242" s="168">
        <f t="shared" si="395"/>
        <v>0</v>
      </c>
      <c r="BT242" s="169"/>
      <c r="BU242" s="168">
        <f t="shared" si="396"/>
        <v>0</v>
      </c>
      <c r="BV242" s="169"/>
      <c r="BW242" s="170">
        <f t="shared" si="397"/>
        <v>0</v>
      </c>
      <c r="BX242" s="171"/>
      <c r="BY242" s="170">
        <f t="shared" si="398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196">
        <v>2648</v>
      </c>
      <c r="D243" s="178" t="s">
        <v>277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05"/>
      <c r="L243" s="305"/>
      <c r="M243" s="31" t="s">
        <v>11</v>
      </c>
      <c r="N243" s="351" t="s">
        <v>58</v>
      </c>
      <c r="O243" s="31" t="s">
        <v>11</v>
      </c>
      <c r="P243" s="31" t="s">
        <v>11</v>
      </c>
      <c r="Q243" s="351" t="s">
        <v>58</v>
      </c>
      <c r="R243" s="305"/>
      <c r="S243" s="307"/>
      <c r="T243" s="31" t="s">
        <v>11</v>
      </c>
      <c r="U243" s="31" t="s">
        <v>11</v>
      </c>
      <c r="V243" s="31" t="s">
        <v>11</v>
      </c>
      <c r="W243" s="31" t="s">
        <v>11</v>
      </c>
      <c r="X243" s="31" t="s">
        <v>11</v>
      </c>
      <c r="Y243" s="305"/>
      <c r="Z243" s="305"/>
      <c r="AA243" s="31" t="s">
        <v>11</v>
      </c>
      <c r="AB243" s="31" t="s">
        <v>11</v>
      </c>
      <c r="AC243" s="31" t="s">
        <v>11</v>
      </c>
      <c r="AD243" s="31" t="s">
        <v>11</v>
      </c>
      <c r="AE243" s="31" t="s">
        <v>11</v>
      </c>
      <c r="AF243" s="305"/>
      <c r="AG243" s="305"/>
      <c r="AH243" s="31" t="s">
        <v>11</v>
      </c>
      <c r="AI243" s="31" t="s">
        <v>11</v>
      </c>
      <c r="AJ243" s="31" t="s">
        <v>11</v>
      </c>
      <c r="AK243" s="390">
        <f>IF(CA243=0,"",TIME(0,CA243,0))</f>
        <v>0.33333333333333331</v>
      </c>
      <c r="AL243" s="157">
        <f>COUNTIF(F243:AJ243,"P")</f>
        <v>20</v>
      </c>
      <c r="AM243" s="158">
        <f>SUM(AL243:AL244)/2</f>
        <v>20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425</v>
      </c>
      <c r="B244" s="179" t="s">
        <v>189</v>
      </c>
      <c r="C244" s="196" t="s">
        <v>7</v>
      </c>
      <c r="D244" s="165"/>
      <c r="E244" s="166" t="s">
        <v>4</v>
      </c>
      <c r="F244" s="303"/>
      <c r="G244" s="37" t="s">
        <v>11</v>
      </c>
      <c r="H244" s="37" t="s">
        <v>11</v>
      </c>
      <c r="I244" s="37" t="s">
        <v>11</v>
      </c>
      <c r="J244" s="37" t="s">
        <v>11</v>
      </c>
      <c r="K244" s="306"/>
      <c r="L244" s="306"/>
      <c r="M244" s="37" t="s">
        <v>11</v>
      </c>
      <c r="N244" s="352" t="s">
        <v>58</v>
      </c>
      <c r="O244" s="37" t="s">
        <v>11</v>
      </c>
      <c r="P244" s="37" t="s">
        <v>11</v>
      </c>
      <c r="Q244" s="352" t="s">
        <v>58</v>
      </c>
      <c r="R244" s="306"/>
      <c r="S244" s="327"/>
      <c r="T244" s="37" t="s">
        <v>11</v>
      </c>
      <c r="U244" s="37" t="s">
        <v>11</v>
      </c>
      <c r="V244" s="37" t="s">
        <v>11</v>
      </c>
      <c r="W244" s="37" t="s">
        <v>11</v>
      </c>
      <c r="X244" s="37" t="s">
        <v>11</v>
      </c>
      <c r="Y244" s="306"/>
      <c r="Z244" s="306"/>
      <c r="AA244" s="37" t="s">
        <v>11</v>
      </c>
      <c r="AB244" s="37" t="s">
        <v>11</v>
      </c>
      <c r="AC244" s="37" t="s">
        <v>11</v>
      </c>
      <c r="AD244" s="37" t="s">
        <v>11</v>
      </c>
      <c r="AE244" s="37" t="s">
        <v>11</v>
      </c>
      <c r="AF244" s="306"/>
      <c r="AG244" s="306"/>
      <c r="AH244" s="37" t="s">
        <v>11</v>
      </c>
      <c r="AI244" s="37" t="s">
        <v>11</v>
      </c>
      <c r="AJ244" s="37" t="s">
        <v>11</v>
      </c>
      <c r="AK244" s="391"/>
      <c r="AL244" s="167">
        <f>COUNTIF(F244:AJ244,"P")</f>
        <v>20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7">
        <v>5925</v>
      </c>
      <c r="D245" s="178" t="s">
        <v>280</v>
      </c>
      <c r="E245" s="156" t="s">
        <v>70</v>
      </c>
      <c r="F245" s="302"/>
      <c r="G245" s="31" t="s">
        <v>11</v>
      </c>
      <c r="H245" s="31" t="s">
        <v>11</v>
      </c>
      <c r="I245" s="31" t="s">
        <v>11</v>
      </c>
      <c r="J245" s="31" t="s">
        <v>11</v>
      </c>
      <c r="K245" s="305"/>
      <c r="L245" s="305"/>
      <c r="M245" s="31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05"/>
      <c r="S245" s="307"/>
      <c r="T245" s="31" t="s">
        <v>67</v>
      </c>
      <c r="U245" s="31" t="s">
        <v>11</v>
      </c>
      <c r="V245" s="31" t="s">
        <v>11</v>
      </c>
      <c r="W245" s="31" t="s">
        <v>11</v>
      </c>
      <c r="X245" s="31" t="s">
        <v>11</v>
      </c>
      <c r="Y245" s="305"/>
      <c r="Z245" s="305"/>
      <c r="AA245" s="31" t="s">
        <v>11</v>
      </c>
      <c r="AB245" s="31" t="s">
        <v>67</v>
      </c>
      <c r="AC245" s="31" t="s">
        <v>11</v>
      </c>
      <c r="AD245" s="31" t="s">
        <v>11</v>
      </c>
      <c r="AE245" s="31" t="s">
        <v>11</v>
      </c>
      <c r="AF245" s="305"/>
      <c r="AG245" s="305"/>
      <c r="AH245" s="31" t="s">
        <v>11</v>
      </c>
      <c r="AI245" s="353" t="s">
        <v>7</v>
      </c>
      <c r="AJ245" s="31" t="s">
        <v>11</v>
      </c>
      <c r="AK245" s="390">
        <f>IF(CA245=0,"",TIME(0,CA245,0))</f>
        <v>0.31666666666666665</v>
      </c>
      <c r="AL245" s="157">
        <f>COUNTIF(F245:AJ245,"P")</f>
        <v>19</v>
      </c>
      <c r="AM245" s="158">
        <f>SUM(AL245:AL246)/2</f>
        <v>18.5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0.5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1</v>
      </c>
      <c r="BR245" s="158">
        <f>SUM((BQ245+BQ246)/2)</f>
        <v>1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425</v>
      </c>
      <c r="B246" s="179" t="s">
        <v>189</v>
      </c>
      <c r="C246" s="192" t="s">
        <v>6</v>
      </c>
      <c r="D246" s="165"/>
      <c r="E246" s="166" t="s">
        <v>4</v>
      </c>
      <c r="F246" s="303"/>
      <c r="G246" s="37" t="s">
        <v>11</v>
      </c>
      <c r="H246" s="37" t="s">
        <v>11</v>
      </c>
      <c r="I246" s="37" t="s">
        <v>11</v>
      </c>
      <c r="J246" s="37" t="s">
        <v>11</v>
      </c>
      <c r="K246" s="306"/>
      <c r="L246" s="306"/>
      <c r="M246" s="37" t="s">
        <v>11</v>
      </c>
      <c r="N246" s="37" t="s">
        <v>11</v>
      </c>
      <c r="O246" s="37" t="s">
        <v>11</v>
      </c>
      <c r="P246" s="37" t="s">
        <v>11</v>
      </c>
      <c r="Q246" s="37" t="s">
        <v>11</v>
      </c>
      <c r="R246" s="306"/>
      <c r="S246" s="327"/>
      <c r="T246" s="37" t="s">
        <v>67</v>
      </c>
      <c r="U246" s="37" t="s">
        <v>11</v>
      </c>
      <c r="V246" s="37" t="s">
        <v>11</v>
      </c>
      <c r="W246" s="440" t="s">
        <v>39</v>
      </c>
      <c r="X246" s="37" t="s">
        <v>11</v>
      </c>
      <c r="Y246" s="306"/>
      <c r="Z246" s="306"/>
      <c r="AA246" s="37" t="s">
        <v>11</v>
      </c>
      <c r="AB246" s="37" t="s">
        <v>67</v>
      </c>
      <c r="AC246" s="37" t="s">
        <v>11</v>
      </c>
      <c r="AD246" s="37" t="s">
        <v>11</v>
      </c>
      <c r="AE246" s="37" t="s">
        <v>11</v>
      </c>
      <c r="AF246" s="306"/>
      <c r="AG246" s="306"/>
      <c r="AH246" s="37" t="s">
        <v>11</v>
      </c>
      <c r="AI246" s="354" t="s">
        <v>7</v>
      </c>
      <c r="AJ246" s="37" t="s">
        <v>11</v>
      </c>
      <c r="AK246" s="391"/>
      <c r="AL246" s="167">
        <f>COUNTIF(F246:AJ246,"P")</f>
        <v>18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1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1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425</v>
      </c>
      <c r="B247" s="179" t="s">
        <v>189</v>
      </c>
      <c r="C247" s="807" t="s">
        <v>408</v>
      </c>
      <c r="D247" s="155" t="str">
        <f>VLOOKUP(C247,ListeAppel,2,FALSE)</f>
        <v>Nom 093</v>
      </c>
      <c r="E247" s="156" t="s">
        <v>70</v>
      </c>
      <c r="F247" s="302"/>
      <c r="G247" s="353" t="s">
        <v>7</v>
      </c>
      <c r="H247" s="353" t="s">
        <v>7</v>
      </c>
      <c r="I247" s="353" t="s">
        <v>7</v>
      </c>
      <c r="J247" s="353" t="s">
        <v>7</v>
      </c>
      <c r="K247" s="305"/>
      <c r="L247" s="332"/>
      <c r="M247" s="55" t="s">
        <v>11</v>
      </c>
      <c r="N247" s="355" t="s">
        <v>13</v>
      </c>
      <c r="O247" s="31" t="s">
        <v>11</v>
      </c>
      <c r="P247" s="55" t="s">
        <v>11</v>
      </c>
      <c r="Q247" s="31" t="s">
        <v>11</v>
      </c>
      <c r="R247" s="332"/>
      <c r="S247" s="332"/>
      <c r="T247" s="55" t="s">
        <v>11</v>
      </c>
      <c r="U247" s="31" t="s">
        <v>11</v>
      </c>
      <c r="V247" s="31" t="s">
        <v>11</v>
      </c>
      <c r="W247" s="55" t="s">
        <v>11</v>
      </c>
      <c r="X247" s="31" t="s">
        <v>11</v>
      </c>
      <c r="Y247" s="332"/>
      <c r="Z247" s="332"/>
      <c r="AA247" s="55" t="s">
        <v>11</v>
      </c>
      <c r="AB247" s="31" t="s">
        <v>11</v>
      </c>
      <c r="AC247" s="31" t="s">
        <v>11</v>
      </c>
      <c r="AD247" s="31" t="s">
        <v>11</v>
      </c>
      <c r="AE247" s="31" t="s">
        <v>11</v>
      </c>
      <c r="AF247" s="305"/>
      <c r="AG247" s="305"/>
      <c r="AH247" s="31" t="s">
        <v>11</v>
      </c>
      <c r="AI247" s="31" t="s">
        <v>11</v>
      </c>
      <c r="AJ247" s="31" t="s">
        <v>11</v>
      </c>
      <c r="AK247" s="390">
        <f>IF(CA247=0,"",TIME(0,CA247,0))</f>
        <v>0.3</v>
      </c>
      <c r="AL247" s="157">
        <f t="shared" si="380"/>
        <v>17</v>
      </c>
      <c r="AM247" s="158">
        <f>SUM(AL247:AL248)/2</f>
        <v>16.5</v>
      </c>
      <c r="AN247" s="158">
        <f t="shared" si="381"/>
        <v>1</v>
      </c>
      <c r="AO247" s="158">
        <f>SUM((AN247+AN248)/2)</f>
        <v>1</v>
      </c>
      <c r="AP247" s="159">
        <f t="shared" si="382"/>
        <v>0</v>
      </c>
      <c r="AQ247" s="159">
        <f>SUM((AP247+AP248)/2)</f>
        <v>0</v>
      </c>
      <c r="AR247" s="158">
        <f t="shared" si="383"/>
        <v>0</v>
      </c>
      <c r="AS247" s="159">
        <f>SUM((AR247+AR248)/2)</f>
        <v>0</v>
      </c>
      <c r="AT247" s="159">
        <f t="shared" si="384"/>
        <v>0</v>
      </c>
      <c r="AU247" s="160">
        <f>SUM((AT247+AT248)/2)</f>
        <v>0.5</v>
      </c>
      <c r="AV247" s="158">
        <f t="shared" si="385"/>
        <v>0</v>
      </c>
      <c r="AW247" s="158">
        <f>SUM((AV247+AV248)/2)</f>
        <v>0</v>
      </c>
      <c r="AX247" s="159">
        <f t="shared" si="386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387"/>
        <v>0</v>
      </c>
      <c r="BB247" s="159">
        <f>SUM((BA247+BA248)/2)</f>
        <v>0</v>
      </c>
      <c r="BC247" s="159">
        <f t="shared" si="388"/>
        <v>0</v>
      </c>
      <c r="BD247" s="159">
        <f>SUM((BC247+BC248)/2)</f>
        <v>0</v>
      </c>
      <c r="BE247" s="159">
        <f>SUM((BD247+BD248)/2)</f>
        <v>0</v>
      </c>
      <c r="BF247" s="159">
        <f t="shared" si="389"/>
        <v>0</v>
      </c>
      <c r="BG247" s="159">
        <f>SUM((BF247+BF248)/2)</f>
        <v>0</v>
      </c>
      <c r="BH247" s="159">
        <f>SUM((BG247+BG248)/2)</f>
        <v>0</v>
      </c>
      <c r="BI247" s="159">
        <f t="shared" si="390"/>
        <v>0</v>
      </c>
      <c r="BJ247" s="159">
        <f>SUM((BI247+BI248)/2)</f>
        <v>0</v>
      </c>
      <c r="BK247" s="159">
        <f t="shared" si="391"/>
        <v>0</v>
      </c>
      <c r="BL247" s="162">
        <f>SUM(BK247+BK248)/2</f>
        <v>0</v>
      </c>
      <c r="BM247" s="158">
        <f t="shared" si="392"/>
        <v>0</v>
      </c>
      <c r="BN247" s="158">
        <f>SUM(BM247+BM248)/2</f>
        <v>0</v>
      </c>
      <c r="BO247" s="158">
        <f t="shared" si="393"/>
        <v>0</v>
      </c>
      <c r="BP247" s="158">
        <f>SUM(BO247+BO248)/2</f>
        <v>0</v>
      </c>
      <c r="BQ247" s="158">
        <f t="shared" si="394"/>
        <v>4</v>
      </c>
      <c r="BR247" s="158">
        <f>SUM((BQ247+BQ248)/2)</f>
        <v>4</v>
      </c>
      <c r="BS247" s="158">
        <f t="shared" si="395"/>
        <v>0</v>
      </c>
      <c r="BT247" s="158">
        <f>SUM((BS247+BS248)/2)</f>
        <v>0</v>
      </c>
      <c r="BU247" s="158">
        <f t="shared" si="396"/>
        <v>0</v>
      </c>
      <c r="BV247" s="158">
        <f>SUM((BU247+BU248)/2)</f>
        <v>0</v>
      </c>
      <c r="BW247" s="159">
        <f t="shared" si="397"/>
        <v>0</v>
      </c>
      <c r="BX247" s="159">
        <f>SUM((BW247+BW248)/2)</f>
        <v>0</v>
      </c>
      <c r="BY247" s="159">
        <f t="shared" si="398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425</v>
      </c>
      <c r="B248" s="179" t="s">
        <v>189</v>
      </c>
      <c r="C248" s="192" t="s">
        <v>6</v>
      </c>
      <c r="D248" s="165">
        <v>11460</v>
      </c>
      <c r="E248" s="166" t="s">
        <v>4</v>
      </c>
      <c r="F248" s="303"/>
      <c r="G248" s="354" t="s">
        <v>7</v>
      </c>
      <c r="H248" s="354" t="s">
        <v>7</v>
      </c>
      <c r="I248" s="354" t="s">
        <v>7</v>
      </c>
      <c r="J248" s="354" t="s">
        <v>7</v>
      </c>
      <c r="K248" s="306"/>
      <c r="L248" s="331"/>
      <c r="M248" s="56" t="s">
        <v>11</v>
      </c>
      <c r="N248" s="356" t="s">
        <v>13</v>
      </c>
      <c r="O248" s="37" t="s">
        <v>11</v>
      </c>
      <c r="P248" s="56" t="s">
        <v>11</v>
      </c>
      <c r="Q248" s="37" t="s">
        <v>11</v>
      </c>
      <c r="R248" s="331"/>
      <c r="S248" s="331"/>
      <c r="T248" s="56" t="s">
        <v>11</v>
      </c>
      <c r="U248" s="37" t="s">
        <v>11</v>
      </c>
      <c r="V248" s="37" t="s">
        <v>11</v>
      </c>
      <c r="W248" s="56" t="s">
        <v>11</v>
      </c>
      <c r="X248" s="37" t="s">
        <v>11</v>
      </c>
      <c r="Y248" s="331"/>
      <c r="Z248" s="331"/>
      <c r="AA248" s="56" t="s">
        <v>11</v>
      </c>
      <c r="AB248" s="37" t="s">
        <v>11</v>
      </c>
      <c r="AC248" s="37" t="s">
        <v>57</v>
      </c>
      <c r="AD248" s="37" t="s">
        <v>11</v>
      </c>
      <c r="AE248" s="37" t="s">
        <v>11</v>
      </c>
      <c r="AF248" s="306"/>
      <c r="AG248" s="306"/>
      <c r="AH248" s="37" t="s">
        <v>11</v>
      </c>
      <c r="AI248" s="37" t="s">
        <v>11</v>
      </c>
      <c r="AJ248" s="37" t="s">
        <v>11</v>
      </c>
      <c r="AK248" s="391"/>
      <c r="AL248" s="167">
        <f t="shared" si="380"/>
        <v>16</v>
      </c>
      <c r="AM248" s="168"/>
      <c r="AN248" s="168">
        <f t="shared" si="381"/>
        <v>1</v>
      </c>
      <c r="AO248" s="169"/>
      <c r="AP248" s="170">
        <f t="shared" si="382"/>
        <v>0</v>
      </c>
      <c r="AQ248" s="171"/>
      <c r="AR248" s="168">
        <f t="shared" si="383"/>
        <v>0</v>
      </c>
      <c r="AS248" s="168"/>
      <c r="AT248" s="168">
        <f t="shared" si="384"/>
        <v>1</v>
      </c>
      <c r="AU248" s="168"/>
      <c r="AV248" s="168">
        <f t="shared" si="385"/>
        <v>0</v>
      </c>
      <c r="AW248" s="169"/>
      <c r="AX248" s="170">
        <f t="shared" si="386"/>
        <v>0</v>
      </c>
      <c r="AY248" s="171"/>
      <c r="AZ248" s="172"/>
      <c r="BA248" s="170">
        <f t="shared" si="387"/>
        <v>0</v>
      </c>
      <c r="BB248" s="171"/>
      <c r="BC248" s="170">
        <f t="shared" si="388"/>
        <v>0</v>
      </c>
      <c r="BD248" s="171"/>
      <c r="BE248" s="171"/>
      <c r="BF248" s="170">
        <f t="shared" si="389"/>
        <v>0</v>
      </c>
      <c r="BG248" s="171"/>
      <c r="BH248" s="171"/>
      <c r="BI248" s="170">
        <f t="shared" si="390"/>
        <v>0</v>
      </c>
      <c r="BJ248" s="171"/>
      <c r="BK248" s="170">
        <f t="shared" si="391"/>
        <v>0</v>
      </c>
      <c r="BL248" s="173"/>
      <c r="BM248" s="168">
        <f t="shared" si="392"/>
        <v>0</v>
      </c>
      <c r="BN248" s="174"/>
      <c r="BO248" s="168">
        <f t="shared" si="393"/>
        <v>0</v>
      </c>
      <c r="BP248" s="169"/>
      <c r="BQ248" s="168">
        <f t="shared" si="394"/>
        <v>4</v>
      </c>
      <c r="BR248" s="168"/>
      <c r="BS248" s="168">
        <f t="shared" si="395"/>
        <v>0</v>
      </c>
      <c r="BT248" s="169"/>
      <c r="BU248" s="168">
        <f t="shared" si="396"/>
        <v>0</v>
      </c>
      <c r="BV248" s="169"/>
      <c r="BW248" s="170">
        <f t="shared" si="397"/>
        <v>0</v>
      </c>
      <c r="BX248" s="171"/>
      <c r="BY248" s="170">
        <f t="shared" si="398"/>
        <v>0</v>
      </c>
      <c r="BZ248" s="175"/>
      <c r="CA248" s="176"/>
      <c r="CB248" s="85"/>
    </row>
    <row r="249" spans="1:80" ht="18.75" customHeight="1" x14ac:dyDescent="0.25">
      <c r="A249" s="137" t="s">
        <v>425</v>
      </c>
      <c r="B249" s="179" t="s">
        <v>189</v>
      </c>
      <c r="C249" s="806" t="s">
        <v>409</v>
      </c>
      <c r="D249" s="178" t="str">
        <f>VLOOKUP(C249,ListeAppel,2,FALSE)</f>
        <v>Nom 096</v>
      </c>
      <c r="E249" s="156" t="s">
        <v>70</v>
      </c>
      <c r="F249" s="302"/>
      <c r="G249" s="353" t="s">
        <v>7</v>
      </c>
      <c r="H249" s="353" t="s">
        <v>7</v>
      </c>
      <c r="I249" s="353" t="s">
        <v>7</v>
      </c>
      <c r="J249" s="353" t="s">
        <v>7</v>
      </c>
      <c r="K249" s="305"/>
      <c r="L249" s="305"/>
      <c r="M249" s="400" t="s">
        <v>14</v>
      </c>
      <c r="N249" s="400" t="s">
        <v>14</v>
      </c>
      <c r="O249" s="400" t="s">
        <v>14</v>
      </c>
      <c r="P249" s="400" t="s">
        <v>14</v>
      </c>
      <c r="Q249" s="400" t="s">
        <v>14</v>
      </c>
      <c r="R249" s="332"/>
      <c r="S249" s="305"/>
      <c r="T249" s="31" t="s">
        <v>11</v>
      </c>
      <c r="U249" s="55" t="s">
        <v>11</v>
      </c>
      <c r="V249" s="355" t="s">
        <v>13</v>
      </c>
      <c r="W249" s="442" t="s">
        <v>11</v>
      </c>
      <c r="X249" s="31" t="s">
        <v>11</v>
      </c>
      <c r="Y249" s="305"/>
      <c r="Z249" s="332"/>
      <c r="AA249" s="355" t="s">
        <v>13</v>
      </c>
      <c r="AB249" s="31" t="s">
        <v>11</v>
      </c>
      <c r="AC249" s="432" t="s">
        <v>28</v>
      </c>
      <c r="AD249" s="355" t="s">
        <v>13</v>
      </c>
      <c r="AE249" s="454" t="s">
        <v>13</v>
      </c>
      <c r="AF249" s="305"/>
      <c r="AG249" s="305"/>
      <c r="AH249" s="31" t="s">
        <v>11</v>
      </c>
      <c r="AI249" s="454" t="s">
        <v>13</v>
      </c>
      <c r="AJ249" s="355" t="s">
        <v>13</v>
      </c>
      <c r="AK249" s="390">
        <f>IF(CA249=0,"",TIME(0,CA249,0))</f>
        <v>0.19999999999999998</v>
      </c>
      <c r="AL249" s="157">
        <f t="shared" si="380"/>
        <v>6</v>
      </c>
      <c r="AM249" s="158">
        <f>SUM(AL249:AL250)/2</f>
        <v>5.5</v>
      </c>
      <c r="AN249" s="158">
        <f t="shared" si="381"/>
        <v>6</v>
      </c>
      <c r="AO249" s="158">
        <f>SUM((AN249+AN250)/2)</f>
        <v>5</v>
      </c>
      <c r="AP249" s="159">
        <f t="shared" si="382"/>
        <v>0</v>
      </c>
      <c r="AQ249" s="159">
        <f>SUM((AP249+AP250)/2)</f>
        <v>0</v>
      </c>
      <c r="AR249" s="158">
        <f t="shared" si="383"/>
        <v>0</v>
      </c>
      <c r="AS249" s="159">
        <f>SUM((AR249+AR250)/2)</f>
        <v>1</v>
      </c>
      <c r="AT249" s="159">
        <f t="shared" si="384"/>
        <v>0</v>
      </c>
      <c r="AU249" s="160">
        <f>SUM((AT249+AT250)/2)</f>
        <v>0.5</v>
      </c>
      <c r="AV249" s="158">
        <f t="shared" si="385"/>
        <v>0</v>
      </c>
      <c r="AW249" s="158">
        <f>SUM((AV249+AV250)/2)</f>
        <v>0</v>
      </c>
      <c r="AX249" s="159">
        <f t="shared" si="386"/>
        <v>0</v>
      </c>
      <c r="AY249" s="159">
        <f>SUM((AX249+AX250)/2)</f>
        <v>0</v>
      </c>
      <c r="AZ249" s="161">
        <f>SUM(AM249+AO249+AQ249+AS249+AW249+AY249+AU249)*24</f>
        <v>288</v>
      </c>
      <c r="BA249" s="159">
        <f t="shared" si="387"/>
        <v>0</v>
      </c>
      <c r="BB249" s="159">
        <f>SUM((BA249+BA250)/2)</f>
        <v>0</v>
      </c>
      <c r="BC249" s="159">
        <f t="shared" si="388"/>
        <v>0</v>
      </c>
      <c r="BD249" s="159">
        <f>SUM((BC249+BC250)/2)</f>
        <v>0</v>
      </c>
      <c r="BE249" s="159">
        <f>SUM((BD249+BD250)/2)</f>
        <v>0</v>
      </c>
      <c r="BF249" s="159">
        <f t="shared" si="389"/>
        <v>0</v>
      </c>
      <c r="BG249" s="159">
        <f>SUM((BF249+BF250)/2)</f>
        <v>0</v>
      </c>
      <c r="BH249" s="159">
        <f>SUM((BG249+BG250)/2)</f>
        <v>0</v>
      </c>
      <c r="BI249" s="159">
        <f t="shared" si="390"/>
        <v>0</v>
      </c>
      <c r="BJ249" s="159">
        <f>SUM((BI249+BI250)/2)</f>
        <v>0</v>
      </c>
      <c r="BK249" s="159">
        <f t="shared" si="391"/>
        <v>5</v>
      </c>
      <c r="BL249" s="162">
        <f>SUM(BK249+BK250)/2</f>
        <v>5</v>
      </c>
      <c r="BM249" s="158">
        <f t="shared" si="392"/>
        <v>0</v>
      </c>
      <c r="BN249" s="158">
        <f>SUM(BM249+BM250)/2</f>
        <v>0</v>
      </c>
      <c r="BO249" s="158">
        <f t="shared" si="393"/>
        <v>0</v>
      </c>
      <c r="BP249" s="158">
        <f>SUM(BO249+BO250)/2</f>
        <v>0</v>
      </c>
      <c r="BQ249" s="158">
        <f t="shared" si="394"/>
        <v>4</v>
      </c>
      <c r="BR249" s="158">
        <f>SUM((BQ249+BQ250)/2)</f>
        <v>4</v>
      </c>
      <c r="BS249" s="158">
        <f t="shared" si="395"/>
        <v>1</v>
      </c>
      <c r="BT249" s="158">
        <f>SUM((BS249+BS250)/2)</f>
        <v>1</v>
      </c>
      <c r="BU249" s="158">
        <f t="shared" si="396"/>
        <v>0</v>
      </c>
      <c r="BV249" s="158">
        <f>SUM((BU249+BU250)/2)</f>
        <v>0</v>
      </c>
      <c r="BW249" s="159">
        <f t="shared" si="397"/>
        <v>0</v>
      </c>
      <c r="BX249" s="159">
        <f>SUM((BW249+BW250)/2)</f>
        <v>0</v>
      </c>
      <c r="BY249" s="159">
        <f t="shared" si="398"/>
        <v>0</v>
      </c>
      <c r="BZ249" s="160">
        <f>SUM((BY249+BY250)/2)</f>
        <v>0</v>
      </c>
      <c r="CA249" s="163">
        <f>SUM(AZ249)</f>
        <v>288</v>
      </c>
      <c r="CB249" s="35">
        <f>SUM(AM249+AO249+AQ249+AS249+AU249+AW249+BB249+BD249+BG249+AY249)</f>
        <v>12</v>
      </c>
    </row>
    <row r="250" spans="1:80" ht="18.75" customHeight="1" thickBot="1" x14ac:dyDescent="0.3">
      <c r="A250" s="137" t="s">
        <v>425</v>
      </c>
      <c r="B250" s="179" t="s">
        <v>189</v>
      </c>
      <c r="C250" s="164" t="s">
        <v>8</v>
      </c>
      <c r="D250" s="194"/>
      <c r="E250" s="166" t="s">
        <v>4</v>
      </c>
      <c r="F250" s="303"/>
      <c r="G250" s="354" t="s">
        <v>7</v>
      </c>
      <c r="H250" s="354" t="s">
        <v>7</v>
      </c>
      <c r="I250" s="354" t="s">
        <v>7</v>
      </c>
      <c r="J250" s="354" t="s">
        <v>7</v>
      </c>
      <c r="K250" s="306"/>
      <c r="L250" s="306"/>
      <c r="M250" s="441" t="s">
        <v>14</v>
      </c>
      <c r="N250" s="441" t="s">
        <v>14</v>
      </c>
      <c r="O250" s="441" t="s">
        <v>14</v>
      </c>
      <c r="P250" s="441" t="s">
        <v>14</v>
      </c>
      <c r="Q250" s="441" t="s">
        <v>14</v>
      </c>
      <c r="R250" s="331"/>
      <c r="S250" s="306"/>
      <c r="T250" s="37" t="s">
        <v>11</v>
      </c>
      <c r="U250" s="56" t="s">
        <v>57</v>
      </c>
      <c r="V250" s="356" t="s">
        <v>13</v>
      </c>
      <c r="W250" s="402" t="s">
        <v>11</v>
      </c>
      <c r="X250" s="440" t="s">
        <v>39</v>
      </c>
      <c r="Y250" s="306"/>
      <c r="Z250" s="331"/>
      <c r="AA250" s="356" t="s">
        <v>13</v>
      </c>
      <c r="AB250" s="37" t="s">
        <v>11</v>
      </c>
      <c r="AC250" s="433" t="s">
        <v>28</v>
      </c>
      <c r="AD250" s="356" t="s">
        <v>13</v>
      </c>
      <c r="AE250" s="459" t="s">
        <v>13</v>
      </c>
      <c r="AF250" s="306"/>
      <c r="AG250" s="306"/>
      <c r="AH250" s="440" t="s">
        <v>39</v>
      </c>
      <c r="AI250" s="56" t="s">
        <v>11</v>
      </c>
      <c r="AJ250" s="37" t="s">
        <v>11</v>
      </c>
      <c r="AK250" s="391"/>
      <c r="AL250" s="167">
        <f t="shared" si="380"/>
        <v>5</v>
      </c>
      <c r="AM250" s="168"/>
      <c r="AN250" s="168">
        <f t="shared" si="381"/>
        <v>4</v>
      </c>
      <c r="AO250" s="169"/>
      <c r="AP250" s="170">
        <f t="shared" si="382"/>
        <v>0</v>
      </c>
      <c r="AQ250" s="171"/>
      <c r="AR250" s="168">
        <f t="shared" si="383"/>
        <v>2</v>
      </c>
      <c r="AS250" s="168"/>
      <c r="AT250" s="168">
        <f t="shared" si="384"/>
        <v>1</v>
      </c>
      <c r="AU250" s="168"/>
      <c r="AV250" s="168">
        <f t="shared" si="385"/>
        <v>0</v>
      </c>
      <c r="AW250" s="169"/>
      <c r="AX250" s="170">
        <f t="shared" si="386"/>
        <v>0</v>
      </c>
      <c r="AY250" s="171"/>
      <c r="AZ250" s="172"/>
      <c r="BA250" s="170">
        <f t="shared" si="387"/>
        <v>0</v>
      </c>
      <c r="BB250" s="171"/>
      <c r="BC250" s="170">
        <f t="shared" si="388"/>
        <v>0</v>
      </c>
      <c r="BD250" s="171"/>
      <c r="BE250" s="171"/>
      <c r="BF250" s="170">
        <f t="shared" si="389"/>
        <v>0</v>
      </c>
      <c r="BG250" s="171"/>
      <c r="BH250" s="171"/>
      <c r="BI250" s="170">
        <f t="shared" si="390"/>
        <v>0</v>
      </c>
      <c r="BJ250" s="171"/>
      <c r="BK250" s="170">
        <f t="shared" si="391"/>
        <v>5</v>
      </c>
      <c r="BL250" s="173"/>
      <c r="BM250" s="168">
        <f t="shared" si="392"/>
        <v>0</v>
      </c>
      <c r="BN250" s="174"/>
      <c r="BO250" s="168">
        <f t="shared" si="393"/>
        <v>0</v>
      </c>
      <c r="BP250" s="169"/>
      <c r="BQ250" s="168">
        <f t="shared" si="394"/>
        <v>4</v>
      </c>
      <c r="BR250" s="168"/>
      <c r="BS250" s="168">
        <f t="shared" si="395"/>
        <v>1</v>
      </c>
      <c r="BT250" s="169"/>
      <c r="BU250" s="168">
        <f t="shared" si="396"/>
        <v>0</v>
      </c>
      <c r="BV250" s="169"/>
      <c r="BW250" s="170">
        <f t="shared" si="397"/>
        <v>0</v>
      </c>
      <c r="BX250" s="171"/>
      <c r="BY250" s="170">
        <f t="shared" si="398"/>
        <v>0</v>
      </c>
      <c r="BZ250" s="175"/>
      <c r="CA250" s="176"/>
      <c r="CB250" s="85"/>
    </row>
  </sheetData>
  <autoFilter ref="A13:B250"/>
  <mergeCells count="62">
    <mergeCell ref="C203:D203"/>
    <mergeCell ref="AT19:AT20"/>
    <mergeCell ref="C103:D103"/>
    <mergeCell ref="C131:D131"/>
    <mergeCell ref="C161:D161"/>
    <mergeCell ref="C169:D169"/>
    <mergeCell ref="C147:D147"/>
    <mergeCell ref="C195:D195"/>
    <mergeCell ref="BY19:BY20"/>
    <mergeCell ref="CA19:CA20"/>
    <mergeCell ref="C29:D29"/>
    <mergeCell ref="C73:D73"/>
    <mergeCell ref="C87:D87"/>
    <mergeCell ref="BM19:BM20"/>
    <mergeCell ref="BO19:BO20"/>
    <mergeCell ref="BQ19:BQ20"/>
    <mergeCell ref="BS19:BS20"/>
    <mergeCell ref="BU19:BU20"/>
    <mergeCell ref="BW19:BW20"/>
    <mergeCell ref="AX19:AX20"/>
    <mergeCell ref="BA19:BA20"/>
    <mergeCell ref="BC19:BC20"/>
    <mergeCell ref="BE19:BE20"/>
    <mergeCell ref="BH19:BH20"/>
    <mergeCell ref="BK19:BK20"/>
    <mergeCell ref="AV19:AV20"/>
    <mergeCell ref="M10:V10"/>
    <mergeCell ref="A12:B12"/>
    <mergeCell ref="C15:D15"/>
    <mergeCell ref="C17:AJ17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AW1:AW8"/>
  </mergeCells>
  <conditionalFormatting sqref="C27:C28 C181:C182">
    <cfRule type="cellIs" dxfId="16864" priority="6461" operator="equal">
      <formula>"C"</formula>
    </cfRule>
  </conditionalFormatting>
  <conditionalFormatting sqref="AE21:AF26 G37:H37 F71:H72 F87:AJ87 R131:AJ131 E131:P131 F159:K159 L57:L58 F102:G102 F97:F98 N187:O188 L129:L130 K91:K94 F55:I56 F38:H39 K33:K39 M55:O56 N91:N92 N57:P58 N129:P130 N159:P159 N59:O60 Q59:Q60 S57:S58 U57:X58 AG43:AJ46 R61:R6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R31:R39 J111:L112 N217:O218 Q217:S218 N95:N96 N111:O112 N225:N226 AI227:AJ228 AB183:AC184 U31:V38 Z237:Z240 N235:O236 AB191:AJ192 F191:H192 F249:F250 AB107:AC108 F107:H108 AH107:AJ108 U173:V176 Z173:AJ174 F173:Q174 U183:V184 AB57:AC66 AE55:AJ58 R215:S216 AI37:AJ38 N97:S98 F53:H54 J53:J54 N53:O54 Y53:Y54 AB53:AJ54 U53:V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F203:X203 P91:P92 P23:T24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">
    <cfRule type="cellIs" dxfId="16863" priority="6442" operator="equal">
      <formula>"Me"</formula>
    </cfRule>
  </conditionalFormatting>
  <conditionalFormatting sqref="F21:O26 P23:T24 AE21:AJ26">
    <cfRule type="cellIs" dxfId="16862" priority="6436" operator="equal">
      <formula>"Me"</formula>
    </cfRule>
  </conditionalFormatting>
  <conditionalFormatting sqref="D51">
    <cfRule type="cellIs" dxfId="16861" priority="6431" operator="equal">
      <formula>"C"</formula>
    </cfRule>
  </conditionalFormatting>
  <conditionalFormatting sqref="D51">
    <cfRule type="cellIs" dxfId="16860" priority="6429" operator="equal">
      <formula>"B"</formula>
    </cfRule>
    <cfRule type="cellIs" dxfId="16859" priority="6430" operator="equal">
      <formula>"A"</formula>
    </cfRule>
  </conditionalFormatting>
  <conditionalFormatting sqref="G37:H37 F71:H72 F87:O87 S87:AJ87 F159:K159 L57:L58 F102:G102 F97:F98 N187:O188 L129:L130 K91:K94 F55:I56 F38:H39 K33:K39 M55:O56 N91:N92 N129:P130 N159:P159 S57:S58 R37:R38 U57:X58 AG43:AJ4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J111:L112 N217:O218 Q217:S218 N95:N96 N111:O112 N225:N226 AI227:AJ228 AB183:AC184 U31:V38 Z237:Z240 N235:O236 AB191:AJ192 F191:H192 F249:F250 AB107:AC108 F107:H108 AH107:AJ108 U173:V176 Z173:AJ174 F173:Q174 U183:V184 N57:O60 AB57:AC66 AE55:AJ58 R215:S216 AI37:AJ38 N97:S98 F53:H54 J53:J54 N53:O54 Y53:Y54 AB53:AJ54 U53:V54 F123:AJ124 AF95:AJ96 AI183:AJ184 N179:O180 U179:V180 H97:L98 O215:O216 F65:F66 N65:O66 N116:O118 M43:O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U41:V42 W41 Z42 AB41:AD41 N41:O42 AB42:AC42 AG42 AI41:AJ42 I61:J62 F57:H62 F41:J42 F215:L216 F235:F240 N183:O184 M31:R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S203:X203 P91:P92 P23:T24 W180 H249:V250 M63:Q64 Q188 Q53:Q54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AE21:AJ26">
    <cfRule type="cellIs" dxfId="16858" priority="6425" operator="equal">
      <formula>"TD"</formula>
    </cfRule>
  </conditionalFormatting>
  <conditionalFormatting sqref="S21:X22 U23:X24 S25:X26">
    <cfRule type="cellIs" dxfId="16857" priority="6328" operator="equal">
      <formula>"Me"</formula>
    </cfRule>
  </conditionalFormatting>
  <conditionalFormatting sqref="S21:X22 U23:X24 S25:X26">
    <cfRule type="cellIs" dxfId="16856" priority="6327" operator="equal">
      <formula>"TD"</formula>
    </cfRule>
  </conditionalFormatting>
  <conditionalFormatting sqref="AD56 AD62:AD66 AD34 AD60 AD58">
    <cfRule type="cellIs" dxfId="16855" priority="6362" operator="equal">
      <formula>"Me"</formula>
    </cfRule>
  </conditionalFormatting>
  <conditionalFormatting sqref="AD56 AD62:AD66 AD34 AD60 AD58">
    <cfRule type="cellIs" dxfId="16854" priority="6361" operator="equal">
      <formula>"TD"</formula>
    </cfRule>
  </conditionalFormatting>
  <conditionalFormatting sqref="AD55 AD61 AD33 AD59 AD57">
    <cfRule type="cellIs" dxfId="16853" priority="6355" operator="equal">
      <formula>"Me"</formula>
    </cfRule>
  </conditionalFormatting>
  <conditionalFormatting sqref="AD55 AD61 AD33 AD59 AD57">
    <cfRule type="cellIs" dxfId="16852" priority="6354" operator="equal">
      <formula>"TD"</formula>
    </cfRule>
  </conditionalFormatting>
  <conditionalFormatting sqref="Y21:Y26 AA21:AC26">
    <cfRule type="cellIs" dxfId="16851" priority="6348" operator="equal">
      <formula>"Me"</formula>
    </cfRule>
  </conditionalFormatting>
  <conditionalFormatting sqref="Y21:Y26 AA21:AC26">
    <cfRule type="cellIs" dxfId="16850" priority="6347" operator="equal">
      <formula>"TD"</formula>
    </cfRule>
  </conditionalFormatting>
  <conditionalFormatting sqref="Z21:Z26">
    <cfRule type="cellIs" dxfId="16849" priority="6341" operator="equal">
      <formula>"Me"</formula>
    </cfRule>
  </conditionalFormatting>
  <conditionalFormatting sqref="Z21:Z26">
    <cfRule type="cellIs" dxfId="16848" priority="6340" operator="equal">
      <formula>"TD"</formula>
    </cfRule>
  </conditionalFormatting>
  <conditionalFormatting sqref="Z21">
    <cfRule type="cellIs" dxfId="16847" priority="6339" operator="equal">
      <formula>"Me"</formula>
    </cfRule>
  </conditionalFormatting>
  <conditionalFormatting sqref="R21 P22:R22 P25:R26">
    <cfRule type="cellIs" dxfId="16846" priority="6321" operator="equal">
      <formula>"Me"</formula>
    </cfRule>
  </conditionalFormatting>
  <conditionalFormatting sqref="AD22:AD26 AE22">
    <cfRule type="cellIs" dxfId="16845" priority="6318" operator="equal">
      <formula>"Me"</formula>
    </cfRule>
  </conditionalFormatting>
  <conditionalFormatting sqref="AD22:AD26 AE22">
    <cfRule type="cellIs" dxfId="16844" priority="6317" operator="equal">
      <formula>"TD"</formula>
    </cfRule>
  </conditionalFormatting>
  <conditionalFormatting sqref="AD21:AE21">
    <cfRule type="cellIs" dxfId="16843" priority="6311" operator="equal">
      <formula>"Me"</formula>
    </cfRule>
  </conditionalFormatting>
  <conditionalFormatting sqref="AD21:AE21">
    <cfRule type="cellIs" dxfId="16842" priority="6310" operator="equal">
      <formula>"TD"</formula>
    </cfRule>
  </conditionalFormatting>
  <conditionalFormatting sqref="P21">
    <cfRule type="cellIs" dxfId="16841" priority="6304" operator="equal">
      <formula>"Me"</formula>
    </cfRule>
  </conditionalFormatting>
  <conditionalFormatting sqref="P21">
    <cfRule type="cellIs" dxfId="16840" priority="6303" operator="equal">
      <formula>"Me"</formula>
    </cfRule>
  </conditionalFormatting>
  <conditionalFormatting sqref="P21">
    <cfRule type="cellIs" dxfId="16839" priority="6302" operator="equal">
      <formula>"TD"</formula>
    </cfRule>
  </conditionalFormatting>
  <conditionalFormatting sqref="Q21">
    <cfRule type="cellIs" dxfId="16838" priority="6296" operator="equal">
      <formula>"Me"</formula>
    </cfRule>
  </conditionalFormatting>
  <conditionalFormatting sqref="G37:H37 F87:AJ87 R131:AJ131 E131:P131 F159:K159 L57:L58 F71:H72 F102:G102 F97:F98 N187:O188 L129:L130 K91:K94 F55:I56 F38:H39 K33:K39 M55:O56 N91:N92 N57:P58 N129:P130 N159:P159 N59:O60 Q59:Q60 S57:S58 U57:X58 AG43:AJ46 R61:R66 N121:O122 N175:O176 U159:U160 R129:R130 R91:R94 U101:V102 U121:U122 S71:V72 T59:V60 T55:V56 U95:U96 Z95:AB96 Z55:AJ56 Z57:Z58 Y59:Y60 Z61:Z66 Z71:AC72 AB59:AD60 AG59:AG60 AI59:AJ60 AG71:AJ72 AB175:AJ176 Y93:AJ94 Z91 AG51:AJ52 AB61:AJ66 AB121:AJ122 AB187:AJ188 AB101:AJ102 F223:H224 AF27:AF28 R31:R39 AB33:AJ34 J111:L112 N217:O218 Q217:S218 N95:N96 N111:O112 N225:N226 AI227:AJ228 AB183:AC184 U31:V38 Z237:Z240 N235:O236 AB191:AJ192 F191:H192 F249:F250 AB107:AC108 F107:H108 AH107:AJ108 U173:V176 Z173:AJ174 F173:Q174 U183:V184 AB57:AJ58 R215:S216 AI37:AJ38 N97:S98 F53:H54 J53:J54 N53:O54 U53:V54 Y53:Y54 AB53:AJ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125:H128 U125:W125 K126:R126 K125:S125 N101:O102 N237:Q240 O160:P160 F163:AJ164 K235:K240 H239:J240 R239:S240 U239:W240 U215:W220 Y219:AG220 R243:W244 H221:W222 Y221:AJ222 X215:X222 J245:W246 X239:X246 X197 M61:O62 Z203:AJ203 F203:X203 P91:P92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F21:AJ26">
    <cfRule type="cellIs" dxfId="16837" priority="6293" operator="equal">
      <formula>"PR"</formula>
    </cfRule>
  </conditionalFormatting>
  <conditionalFormatting sqref="U21">
    <cfRule type="cellIs" dxfId="16836" priority="6264" operator="equal">
      <formula>"Me"</formula>
    </cfRule>
  </conditionalFormatting>
  <conditionalFormatting sqref="U21">
    <cfRule type="cellIs" dxfId="16835" priority="6263" operator="equal">
      <formula>"TD"</formula>
    </cfRule>
  </conditionalFormatting>
  <conditionalFormatting sqref="AG55 AG33 AG59 AG57 AG61:AH61">
    <cfRule type="cellIs" dxfId="16834" priority="6215" operator="equal">
      <formula>"Me"</formula>
    </cfRule>
  </conditionalFormatting>
  <conditionalFormatting sqref="AG55 AG33 AG59 AG57 AG61:AH61">
    <cfRule type="cellIs" dxfId="16833" priority="6214" operator="equal">
      <formula>"TD"</formula>
    </cfRule>
  </conditionalFormatting>
  <conditionalFormatting sqref="AI51:AI52">
    <cfRule type="cellIs" dxfId="16832" priority="6165" operator="equal">
      <formula>"Me"</formula>
    </cfRule>
  </conditionalFormatting>
  <conditionalFormatting sqref="AI51:AI52">
    <cfRule type="cellIs" dxfId="16831" priority="6164" operator="equal">
      <formula>"TD"</formula>
    </cfRule>
  </conditionalFormatting>
  <conditionalFormatting sqref="AG56 AG34:AG36 AG60 AG58 AG62:AH66">
    <cfRule type="cellIs" dxfId="16830" priority="6158" operator="equal">
      <formula>"Me"</formula>
    </cfRule>
  </conditionalFormatting>
  <conditionalFormatting sqref="AG56 AG34:AG36 AG60 AG58 AG62:AH66">
    <cfRule type="cellIs" dxfId="16829" priority="6157" operator="equal">
      <formula>"TD"</formula>
    </cfRule>
  </conditionalFormatting>
  <conditionalFormatting sqref="AG56 AG34:AG36 AG60 AG58 AG62:AH66">
    <cfRule type="cellIs" dxfId="16828" priority="6151" operator="equal">
      <formula>"Me"</formula>
    </cfRule>
  </conditionalFormatting>
  <conditionalFormatting sqref="AG56 AG34:AG36 AG60 AG58 AG62:AH66">
    <cfRule type="cellIs" dxfId="16827" priority="6150" operator="equal">
      <formula>"TD"</formula>
    </cfRule>
  </conditionalFormatting>
  <conditionalFormatting sqref="AG56 AG34:AG36 AG60 AG58 AG62:AH66">
    <cfRule type="cellIs" dxfId="16826" priority="6144" operator="equal">
      <formula>"Me"</formula>
    </cfRule>
  </conditionalFormatting>
  <conditionalFormatting sqref="AG56 AG34:AG36 AG60 AG58 AG62:AH66">
    <cfRule type="cellIs" dxfId="16825" priority="6143" operator="equal">
      <formula>"TD"</formula>
    </cfRule>
  </conditionalFormatting>
  <conditionalFormatting sqref="AG56 AG34:AG36 AG60 AG58 AG62:AH66">
    <cfRule type="cellIs" dxfId="16824" priority="6137" operator="equal">
      <formula>"Me"</formula>
    </cfRule>
  </conditionalFormatting>
  <conditionalFormatting sqref="AG56 AG34:AG36 AG60 AG58 AG62:AH66">
    <cfRule type="cellIs" dxfId="16823" priority="6136" operator="equal">
      <formula>"TD"</formula>
    </cfRule>
  </conditionalFormatting>
  <conditionalFormatting sqref="AG56 AG34:AG36 AG60 AG58 AG62:AH66">
    <cfRule type="cellIs" dxfId="16822" priority="6130" operator="equal">
      <formula>"Me"</formula>
    </cfRule>
  </conditionalFormatting>
  <conditionalFormatting sqref="AG56 AG34:AG36 AG60 AG58 AG62:AH66">
    <cfRule type="cellIs" dxfId="16821" priority="6129" operator="equal">
      <formula>"TD"</formula>
    </cfRule>
  </conditionalFormatting>
  <conditionalFormatting sqref="F37">
    <cfRule type="cellIs" dxfId="16820" priority="6115" operator="equal">
      <formula>"Me"</formula>
    </cfRule>
  </conditionalFormatting>
  <conditionalFormatting sqref="F37">
    <cfRule type="cellIs" dxfId="16819" priority="6114" operator="equal">
      <formula>"TD"</formula>
    </cfRule>
  </conditionalFormatting>
  <conditionalFormatting sqref="F37">
    <cfRule type="cellIs" dxfId="16818" priority="6108" operator="equal">
      <formula>"PR"</formula>
    </cfRule>
  </conditionalFormatting>
  <conditionalFormatting sqref="AF49:AF50">
    <cfRule type="cellIs" dxfId="16817" priority="6077" operator="equal">
      <formula>"Me"</formula>
    </cfRule>
  </conditionalFormatting>
  <conditionalFormatting sqref="AF49:AF50">
    <cfRule type="cellIs" dxfId="16816" priority="6076" operator="equal">
      <formula>"TD"</formula>
    </cfRule>
  </conditionalFormatting>
  <conditionalFormatting sqref="G49:H49 F50:H50 K49:K50 N49:P50 S49:S50 X49:X50 AC49:AF50 AI49:AJ50">
    <cfRule type="cellIs" dxfId="16815" priority="6070" operator="equal">
      <formula>"PR"</formula>
    </cfRule>
  </conditionalFormatting>
  <conditionalFormatting sqref="F49">
    <cfRule type="cellIs" dxfId="16814" priority="6069" operator="equal">
      <formula>"Me"</formula>
    </cfRule>
  </conditionalFormatting>
  <conditionalFormatting sqref="F49">
    <cfRule type="cellIs" dxfId="16813" priority="6068" operator="equal">
      <formula>"TD"</formula>
    </cfRule>
  </conditionalFormatting>
  <conditionalFormatting sqref="F49">
    <cfRule type="cellIs" dxfId="16812" priority="6062" operator="equal">
      <formula>"PR"</formula>
    </cfRule>
  </conditionalFormatting>
  <conditionalFormatting sqref="AI49:AJ50 F50:H50 K50 N50:P50 S50 X50 AC50:AF50">
    <cfRule type="cellIs" dxfId="16811" priority="6096" operator="equal">
      <formula>"Me"</formula>
    </cfRule>
  </conditionalFormatting>
  <conditionalFormatting sqref="AI49:AJ50 F50:H50 K50 N50:P50 S50 X50 AC50:AF50">
    <cfRule type="cellIs" dxfId="16810" priority="6095" operator="equal">
      <formula>"TD"</formula>
    </cfRule>
  </conditionalFormatting>
  <conditionalFormatting sqref="G49:H49 K49 N49:P49 S49 X49 AC49:AF49 AF50">
    <cfRule type="cellIs" dxfId="16809" priority="6084" operator="equal">
      <formula>"Me"</formula>
    </cfRule>
  </conditionalFormatting>
  <conditionalFormatting sqref="G49:H49 K49 N49:P49 S49 X49 AC49:AF49 AF50">
    <cfRule type="cellIs" dxfId="16808" priority="6083" operator="equal">
      <formula>"TD"</formula>
    </cfRule>
  </conditionalFormatting>
  <conditionalFormatting sqref="C27:C28 C181:C182">
    <cfRule type="cellIs" dxfId="16807" priority="6035" operator="equal">
      <formula>"B"</formula>
    </cfRule>
  </conditionalFormatting>
  <conditionalFormatting sqref="C27:C28 C181:C182">
    <cfRule type="cellIs" dxfId="16806" priority="6034" operator="equal">
      <formula>"A"</formula>
    </cfRule>
  </conditionalFormatting>
  <conditionalFormatting sqref="F70:O70 U67:V70 AA67:AJ70 I67:O68 F67:F69 H69:O69">
    <cfRule type="cellIs" dxfId="16805" priority="5844" operator="equal">
      <formula>"Me"</formula>
    </cfRule>
  </conditionalFormatting>
  <conditionalFormatting sqref="F70:O70 U67:V70 AA67:AJ70 I67:O68 F67:F69 H69:O69">
    <cfRule type="cellIs" dxfId="16804" priority="5843" operator="equal">
      <formula>"TD"</formula>
    </cfRule>
  </conditionalFormatting>
  <conditionalFormatting sqref="F70:O70 U67:V70 AA67:AJ70 I67:O68 F67:F69 H69:O69">
    <cfRule type="cellIs" dxfId="16803" priority="5837" operator="equal">
      <formula>"PR"</formula>
    </cfRule>
  </conditionalFormatting>
  <conditionalFormatting sqref="F85:AI85 F86:AG86 AI86:AJ86">
    <cfRule type="cellIs" dxfId="16802" priority="5568" operator="equal">
      <formula>"Me"</formula>
    </cfRule>
  </conditionalFormatting>
  <conditionalFormatting sqref="F85:AI85 F86:AG86 AI86:AJ86">
    <cfRule type="cellIs" dxfId="16801" priority="5567" operator="equal">
      <formula>"TD"</formula>
    </cfRule>
  </conditionalFormatting>
  <conditionalFormatting sqref="F85:AI85 F86:AG86 AI86:AJ86">
    <cfRule type="cellIs" dxfId="16800" priority="5561" operator="equal">
      <formula>"PR"</formula>
    </cfRule>
  </conditionalFormatting>
  <conditionalFormatting sqref="Z85:AD86">
    <cfRule type="cellIs" dxfId="16799" priority="5560" operator="equal">
      <formula>"Me"</formula>
    </cfRule>
  </conditionalFormatting>
  <conditionalFormatting sqref="Z85:AD86">
    <cfRule type="cellIs" dxfId="16798" priority="5559" operator="equal">
      <formula>"TD"</formula>
    </cfRule>
  </conditionalFormatting>
  <conditionalFormatting sqref="F89:F90 N89:N90 Q89:Q90 U89:U90 Z89:AB90 AD89:AH90 AJ89:AJ90">
    <cfRule type="cellIs" dxfId="16797" priority="5464" operator="equal">
      <formula>"Me"</formula>
    </cfRule>
  </conditionalFormatting>
  <conditionalFormatting sqref="F89:F90 N89:N90 Q89:Q90 U89:U90 Z89:AB90 AD89:AH90 AJ89:AJ90">
    <cfRule type="cellIs" dxfId="16796" priority="5463" operator="equal">
      <formula>"TD"</formula>
    </cfRule>
  </conditionalFormatting>
  <conditionalFormatting sqref="F89:F90 N89:N90 Q89:Q90 U89:U90 Z89:AB90 AD89:AH90 AJ89:AJ90">
    <cfRule type="cellIs" dxfId="16795" priority="5457" operator="equal">
      <formula>"PR"</formula>
    </cfRule>
  </conditionalFormatting>
  <conditionalFormatting sqref="Z89:AB90 AD89:AD90">
    <cfRule type="cellIs" dxfId="16794" priority="5456" operator="equal">
      <formula>"Me"</formula>
    </cfRule>
  </conditionalFormatting>
  <conditionalFormatting sqref="Z89:AB90 AD89:AD90">
    <cfRule type="cellIs" dxfId="16793" priority="5455" operator="equal">
      <formula>"TD"</formula>
    </cfRule>
  </conditionalFormatting>
  <conditionalFormatting sqref="F151:L152 N151:S151 O152:S152 U151:AJ152">
    <cfRule type="cellIs" dxfId="16792" priority="5371" operator="equal">
      <formula>"Me"</formula>
    </cfRule>
  </conditionalFormatting>
  <conditionalFormatting sqref="F151:L152 N151:S151 O152:S152 U151:AJ152">
    <cfRule type="cellIs" dxfId="16791" priority="5370" operator="equal">
      <formula>"TD"</formula>
    </cfRule>
  </conditionalFormatting>
  <conditionalFormatting sqref="F151:L152 N151:S151 O152:S152 U151:AJ152">
    <cfRule type="cellIs" dxfId="16790" priority="5364" operator="equal">
      <formula>"PR"</formula>
    </cfRule>
  </conditionalFormatting>
  <conditionalFormatting sqref="Z151:AD152">
    <cfRule type="cellIs" dxfId="16789" priority="5363" operator="equal">
      <formula>"Me"</formula>
    </cfRule>
  </conditionalFormatting>
  <conditionalFormatting sqref="Z151:AD152">
    <cfRule type="cellIs" dxfId="16788" priority="5362" operator="equal">
      <formula>"TD"</formula>
    </cfRule>
  </conditionalFormatting>
  <conditionalFormatting sqref="F171:I172 N171:O172 U171:V172 AB171:AJ172">
    <cfRule type="cellIs" dxfId="16787" priority="5310" operator="equal">
      <formula>"Me"</formula>
    </cfRule>
  </conditionalFormatting>
  <conditionalFormatting sqref="F171:I172 N171:O172 U171:V172 AB171:AJ172">
    <cfRule type="cellIs" dxfId="16786" priority="5309" operator="equal">
      <formula>"TD"</formula>
    </cfRule>
  </conditionalFormatting>
  <conditionalFormatting sqref="F171:I172 N171:O172 U171:V172 AB171:AJ172">
    <cfRule type="cellIs" dxfId="16785" priority="5303" operator="equal">
      <formula>"PR"</formula>
    </cfRule>
  </conditionalFormatting>
  <conditionalFormatting sqref="AB171:AD172">
    <cfRule type="cellIs" dxfId="16784" priority="5302" operator="equal">
      <formula>"Me"</formula>
    </cfRule>
  </conditionalFormatting>
  <conditionalFormatting sqref="AB171:AD172">
    <cfRule type="cellIs" dxfId="16783" priority="5301" operator="equal">
      <formula>"TD"</formula>
    </cfRule>
  </conditionalFormatting>
  <conditionalFormatting sqref="N193:N194 AC193:AC194 P193:P194 F193:H194 U193:V194 AE193:AH194 AJ193:AJ194">
    <cfRule type="cellIs" dxfId="16782" priority="5185" operator="equal">
      <formula>"Me"</formula>
    </cfRule>
  </conditionalFormatting>
  <conditionalFormatting sqref="N193:N194 AC193:AC194 P193:P194 F193:H194 U193:V194 AE193:AH194 AJ193:AJ194">
    <cfRule type="cellIs" dxfId="16781" priority="5184" operator="equal">
      <formula>"TD"</formula>
    </cfRule>
  </conditionalFormatting>
  <conditionalFormatting sqref="N193:N194 AC193:AC194 P193:P194 F193:H194 U193:V194 AE193:AH194 AJ193:AJ194">
    <cfRule type="cellIs" dxfId="16780" priority="5173" operator="equal">
      <formula>"PR"</formula>
    </cfRule>
  </conditionalFormatting>
  <conditionalFormatting sqref="N27:N28 AB27:AB28 G27:J27 F28:J28 AD27:AI28">
    <cfRule type="cellIs" dxfId="16779" priority="4780" operator="equal">
      <formula>"Me"</formula>
    </cfRule>
  </conditionalFormatting>
  <conditionalFormatting sqref="N27:N28 AB27:AB28 G27:J27 F28:J28 AD27:AI28">
    <cfRule type="cellIs" dxfId="16778" priority="4779" operator="equal">
      <formula>"TD"</formula>
    </cfRule>
  </conditionalFormatting>
  <conditionalFormatting sqref="N27:N28 AB27:AB28 G27:J27 F28:J28 AD27:AI28">
    <cfRule type="cellIs" dxfId="16777" priority="4773" operator="equal">
      <formula>"PR"</formula>
    </cfRule>
  </conditionalFormatting>
  <conditionalFormatting sqref="C22:C24">
    <cfRule type="cellIs" dxfId="16776" priority="4755" operator="equal">
      <formula>"C"</formula>
    </cfRule>
  </conditionalFormatting>
  <conditionalFormatting sqref="C22:C24">
    <cfRule type="cellIs" dxfId="16775" priority="4754" operator="equal">
      <formula>"B"</formula>
    </cfRule>
  </conditionalFormatting>
  <conditionalFormatting sqref="C22:C24">
    <cfRule type="cellIs" dxfId="16774" priority="4753" operator="equal">
      <formula>"A"</formula>
    </cfRule>
  </conditionalFormatting>
  <conditionalFormatting sqref="C21">
    <cfRule type="cellIs" dxfId="16773" priority="4751" operator="equal">
      <formula>"C"</formula>
    </cfRule>
  </conditionalFormatting>
  <conditionalFormatting sqref="C21">
    <cfRule type="cellIs" dxfId="16772" priority="4750" operator="equal">
      <formula>"B"</formula>
    </cfRule>
  </conditionalFormatting>
  <conditionalFormatting sqref="C21">
    <cfRule type="cellIs" dxfId="16771" priority="4749" operator="equal">
      <formula>"A"</formula>
    </cfRule>
  </conditionalFormatting>
  <conditionalFormatting sqref="C37:C38 C41:C44">
    <cfRule type="cellIs" dxfId="16770" priority="4741" operator="equal">
      <formula>"C"</formula>
    </cfRule>
  </conditionalFormatting>
  <conditionalFormatting sqref="C37:C38 C41:C44">
    <cfRule type="cellIs" dxfId="16769" priority="4740" operator="equal">
      <formula>"B"</formula>
    </cfRule>
  </conditionalFormatting>
  <conditionalFormatting sqref="C37:C38 C41:C44">
    <cfRule type="cellIs" dxfId="16768" priority="4739" operator="equal">
      <formula>"A"</formula>
    </cfRule>
  </conditionalFormatting>
  <conditionalFormatting sqref="C39:C40">
    <cfRule type="cellIs" dxfId="16767" priority="4737" operator="equal">
      <formula>"C"</formula>
    </cfRule>
  </conditionalFormatting>
  <conditionalFormatting sqref="C39:C40">
    <cfRule type="cellIs" dxfId="16766" priority="4736" operator="equal">
      <formula>"B"</formula>
    </cfRule>
  </conditionalFormatting>
  <conditionalFormatting sqref="C39:C40">
    <cfRule type="cellIs" dxfId="16765" priority="4735" operator="equal">
      <formula>"A"</formula>
    </cfRule>
  </conditionalFormatting>
  <conditionalFormatting sqref="C33:C34">
    <cfRule type="cellIs" dxfId="16764" priority="4733" operator="equal">
      <formula>"C"</formula>
    </cfRule>
  </conditionalFormatting>
  <conditionalFormatting sqref="C33:C34">
    <cfRule type="cellIs" dxfId="16763" priority="4732" operator="equal">
      <formula>"B"</formula>
    </cfRule>
  </conditionalFormatting>
  <conditionalFormatting sqref="C33:C34">
    <cfRule type="cellIs" dxfId="16762" priority="4731" operator="equal">
      <formula>"A"</formula>
    </cfRule>
  </conditionalFormatting>
  <conditionalFormatting sqref="C59:C60">
    <cfRule type="cellIs" dxfId="16761" priority="4729" operator="equal">
      <formula>"C"</formula>
    </cfRule>
  </conditionalFormatting>
  <conditionalFormatting sqref="C59:C60">
    <cfRule type="cellIs" dxfId="16760" priority="4728" operator="equal">
      <formula>"B"</formula>
    </cfRule>
  </conditionalFormatting>
  <conditionalFormatting sqref="C59:C60">
    <cfRule type="cellIs" dxfId="16759" priority="4727" operator="equal">
      <formula>"A"</formula>
    </cfRule>
  </conditionalFormatting>
  <conditionalFormatting sqref="C50">
    <cfRule type="cellIs" dxfId="16758" priority="4721" operator="equal">
      <formula>"C"</formula>
    </cfRule>
  </conditionalFormatting>
  <conditionalFormatting sqref="C50">
    <cfRule type="cellIs" dxfId="16757" priority="4720" operator="equal">
      <formula>"B"</formula>
    </cfRule>
  </conditionalFormatting>
  <conditionalFormatting sqref="C50">
    <cfRule type="cellIs" dxfId="16756" priority="4719" operator="equal">
      <formula>"A"</formula>
    </cfRule>
  </conditionalFormatting>
  <conditionalFormatting sqref="C49">
    <cfRule type="cellIs" dxfId="16755" priority="4717" operator="equal">
      <formula>"C"</formula>
    </cfRule>
  </conditionalFormatting>
  <conditionalFormatting sqref="C49">
    <cfRule type="cellIs" dxfId="16754" priority="4716" operator="equal">
      <formula>"B"</formula>
    </cfRule>
  </conditionalFormatting>
  <conditionalFormatting sqref="C49">
    <cfRule type="cellIs" dxfId="16753" priority="4715" operator="equal">
      <formula>"A"</formula>
    </cfRule>
  </conditionalFormatting>
  <conditionalFormatting sqref="C53:C56">
    <cfRule type="cellIs" dxfId="16752" priority="4713" operator="equal">
      <formula>"C"</formula>
    </cfRule>
  </conditionalFormatting>
  <conditionalFormatting sqref="C53:C56">
    <cfRule type="cellIs" dxfId="16751" priority="4712" operator="equal">
      <formula>"B"</formula>
    </cfRule>
  </conditionalFormatting>
  <conditionalFormatting sqref="C53:C56">
    <cfRule type="cellIs" dxfId="16750" priority="4711" operator="equal">
      <formula>"A"</formula>
    </cfRule>
  </conditionalFormatting>
  <conditionalFormatting sqref="C52">
    <cfRule type="cellIs" dxfId="16749" priority="4709" operator="equal">
      <formula>"C"</formula>
    </cfRule>
  </conditionalFormatting>
  <conditionalFormatting sqref="C52">
    <cfRule type="cellIs" dxfId="16748" priority="4708" operator="equal">
      <formula>"B"</formula>
    </cfRule>
  </conditionalFormatting>
  <conditionalFormatting sqref="C52">
    <cfRule type="cellIs" dxfId="16747" priority="4707" operator="equal">
      <formula>"A"</formula>
    </cfRule>
  </conditionalFormatting>
  <conditionalFormatting sqref="C51">
    <cfRule type="cellIs" dxfId="16746" priority="4705" operator="equal">
      <formula>"C"</formula>
    </cfRule>
  </conditionalFormatting>
  <conditionalFormatting sqref="C51">
    <cfRule type="cellIs" dxfId="16745" priority="4704" operator="equal">
      <formula>"B"</formula>
    </cfRule>
  </conditionalFormatting>
  <conditionalFormatting sqref="C51">
    <cfRule type="cellIs" dxfId="16744" priority="4703" operator="equal">
      <formula>"A"</formula>
    </cfRule>
  </conditionalFormatting>
  <conditionalFormatting sqref="C57:C58">
    <cfRule type="cellIs" dxfId="16743" priority="4701" operator="equal">
      <formula>"C"</formula>
    </cfRule>
  </conditionalFormatting>
  <conditionalFormatting sqref="C57:C58">
    <cfRule type="cellIs" dxfId="16742" priority="4700" operator="equal">
      <formula>"B"</formula>
    </cfRule>
  </conditionalFormatting>
  <conditionalFormatting sqref="C57:C58">
    <cfRule type="cellIs" dxfId="16741" priority="4699" operator="equal">
      <formula>"A"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0" priority="4664" operator="equal">
      <formula>"Me"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9" priority="4663" operator="equal">
      <formula>"TD"</formula>
    </cfRule>
  </conditionalFormatting>
  <conditionalFormatting sqref="Z79:Z84 AB79:AD84">
    <cfRule type="cellIs" dxfId="16738" priority="4656" operator="equal">
      <formula>"Me"</formula>
    </cfRule>
  </conditionalFormatting>
  <conditionalFormatting sqref="Z79:Z84 AB79:AD84">
    <cfRule type="cellIs" dxfId="16737" priority="4655" operator="equal">
      <formula>"TD"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6" priority="4657" operator="equal">
      <formula>"PR"</formula>
    </cfRule>
  </conditionalFormatting>
  <conditionalFormatting sqref="C80">
    <cfRule type="cellIs" dxfId="16735" priority="4628" operator="equal">
      <formula>"C"</formula>
    </cfRule>
  </conditionalFormatting>
  <conditionalFormatting sqref="C80">
    <cfRule type="cellIs" dxfId="16734" priority="4627" operator="equal">
      <formula>"B"</formula>
    </cfRule>
  </conditionalFormatting>
  <conditionalFormatting sqref="C80">
    <cfRule type="cellIs" dxfId="16733" priority="4626" operator="equal">
      <formula>"A"</formula>
    </cfRule>
  </conditionalFormatting>
  <conditionalFormatting sqref="C86">
    <cfRule type="cellIs" dxfId="16732" priority="4600" operator="equal">
      <formula>"C"</formula>
    </cfRule>
  </conditionalFormatting>
  <conditionalFormatting sqref="C86">
    <cfRule type="cellIs" dxfId="16731" priority="4599" operator="equal">
      <formula>"B"</formula>
    </cfRule>
  </conditionalFormatting>
  <conditionalFormatting sqref="C86">
    <cfRule type="cellIs" dxfId="16730" priority="4598" operator="equal">
      <formula>"A"</formula>
    </cfRule>
  </conditionalFormatting>
  <conditionalFormatting sqref="C91:C92 C97:C98">
    <cfRule type="cellIs" dxfId="16729" priority="4574" operator="equal">
      <formula>"C"</formula>
    </cfRule>
  </conditionalFormatting>
  <conditionalFormatting sqref="C91:C92 C97:C98">
    <cfRule type="cellIs" dxfId="16728" priority="4573" operator="equal">
      <formula>"B"</formula>
    </cfRule>
  </conditionalFormatting>
  <conditionalFormatting sqref="C91:C92 C97:C98">
    <cfRule type="cellIs" dxfId="16727" priority="4572" operator="equal">
      <formula>"A"</formula>
    </cfRule>
  </conditionalFormatting>
  <conditionalFormatting sqref="C101:C102">
    <cfRule type="cellIs" dxfId="16726" priority="4570" operator="equal">
      <formula>"C"</formula>
    </cfRule>
  </conditionalFormatting>
  <conditionalFormatting sqref="C101:C102">
    <cfRule type="cellIs" dxfId="16725" priority="4569" operator="equal">
      <formula>"B"</formula>
    </cfRule>
  </conditionalFormatting>
  <conditionalFormatting sqref="C101:C102">
    <cfRule type="cellIs" dxfId="16724" priority="4568" operator="equal">
      <formula>"A"</formula>
    </cfRule>
  </conditionalFormatting>
  <conditionalFormatting sqref="C96">
    <cfRule type="cellIs" dxfId="16723" priority="4566" operator="equal">
      <formula>"C"</formula>
    </cfRule>
  </conditionalFormatting>
  <conditionalFormatting sqref="C96">
    <cfRule type="cellIs" dxfId="16722" priority="4565" operator="equal">
      <formula>"B"</formula>
    </cfRule>
  </conditionalFormatting>
  <conditionalFormatting sqref="C96">
    <cfRule type="cellIs" dxfId="16721" priority="4564" operator="equal">
      <formula>"A"</formula>
    </cfRule>
  </conditionalFormatting>
  <conditionalFormatting sqref="C90">
    <cfRule type="cellIs" dxfId="16720" priority="4562" operator="equal">
      <formula>"C"</formula>
    </cfRule>
  </conditionalFormatting>
  <conditionalFormatting sqref="C90">
    <cfRule type="cellIs" dxfId="16719" priority="4561" operator="equal">
      <formula>"B"</formula>
    </cfRule>
  </conditionalFormatting>
  <conditionalFormatting sqref="C90">
    <cfRule type="cellIs" dxfId="16718" priority="4560" operator="equal">
      <formula>"A"</formula>
    </cfRule>
  </conditionalFormatting>
  <conditionalFormatting sqref="C89">
    <cfRule type="cellIs" dxfId="16717" priority="4558" operator="equal">
      <formula>"C"</formula>
    </cfRule>
  </conditionalFormatting>
  <conditionalFormatting sqref="C89">
    <cfRule type="cellIs" dxfId="16716" priority="4557" operator="equal">
      <formula>"B"</formula>
    </cfRule>
  </conditionalFormatting>
  <conditionalFormatting sqref="C89">
    <cfRule type="cellIs" dxfId="16715" priority="4556" operator="equal">
      <formula>"A"</formula>
    </cfRule>
  </conditionalFormatting>
  <conditionalFormatting sqref="F103:AJ103">
    <cfRule type="cellIs" dxfId="16714" priority="4550" operator="equal">
      <formula>"Me"</formula>
    </cfRule>
  </conditionalFormatting>
  <conditionalFormatting sqref="F103:O103 S103:AJ103">
    <cfRule type="cellIs" dxfId="16713" priority="4549" operator="equal">
      <formula>"TD"</formula>
    </cfRule>
  </conditionalFormatting>
  <conditionalFormatting sqref="F103:AJ103">
    <cfRule type="cellIs" dxfId="16712" priority="4536" operator="equal">
      <formula>"PR"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1" priority="4520" operator="equal">
      <formula>"Me"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0" priority="4519" operator="equal">
      <formula>"TD"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09" priority="4508" operator="equal">
      <formula>"PR"</formula>
    </cfRule>
  </conditionalFormatting>
  <conditionalFormatting sqref="C113:C116">
    <cfRule type="cellIs" dxfId="16708" priority="4493" operator="equal">
      <formula>"C"</formula>
    </cfRule>
  </conditionalFormatting>
  <conditionalFormatting sqref="C113:C116">
    <cfRule type="cellIs" dxfId="16707" priority="4492" operator="equal">
      <formula>"B"</formula>
    </cfRule>
  </conditionalFormatting>
  <conditionalFormatting sqref="C113:C116">
    <cfRule type="cellIs" dxfId="16706" priority="4491" operator="equal">
      <formula>"A"</formula>
    </cfRule>
  </conditionalFormatting>
  <conditionalFormatting sqref="C44 C118">
    <cfRule type="cellIs" dxfId="16705" priority="4485" operator="equal">
      <formula>"C"</formula>
    </cfRule>
  </conditionalFormatting>
  <conditionalFormatting sqref="C44 C118">
    <cfRule type="cellIs" dxfId="16704" priority="4484" operator="equal">
      <formula>"B"</formula>
    </cfRule>
  </conditionalFormatting>
  <conditionalFormatting sqref="C44 C118">
    <cfRule type="cellIs" dxfId="16703" priority="4483" operator="equal">
      <formula>"A"</formula>
    </cfRule>
  </conditionalFormatting>
  <conditionalFormatting sqref="C43 C123:C124 C117 C175:C176">
    <cfRule type="cellIs" dxfId="16702" priority="4479" operator="equal">
      <formula>"c"</formula>
    </cfRule>
    <cfRule type="cellIs" dxfId="16701" priority="4480" operator="equal">
      <formula>"b"</formula>
    </cfRule>
    <cfRule type="cellIs" dxfId="16700" priority="4481" operator="equal">
      <formula>"a"</formula>
    </cfRule>
  </conditionalFormatting>
  <conditionalFormatting sqref="C119:C122">
    <cfRule type="cellIs" dxfId="16699" priority="4476" operator="equal">
      <formula>"c"</formula>
    </cfRule>
    <cfRule type="cellIs" dxfId="16698" priority="4477" operator="equal">
      <formula>"b"</formula>
    </cfRule>
    <cfRule type="cellIs" dxfId="16697" priority="4478" operator="equal">
      <formula>"a"</formula>
    </cfRule>
  </conditionalFormatting>
  <conditionalFormatting sqref="C127:C128">
    <cfRule type="cellIs" dxfId="16696" priority="4467" operator="equal">
      <formula>"c"</formula>
    </cfRule>
    <cfRule type="cellIs" dxfId="16695" priority="4468" operator="equal">
      <formula>"b"</formula>
    </cfRule>
    <cfRule type="cellIs" dxfId="16694" priority="4469" operator="equal">
      <formula>"a"</formula>
    </cfRule>
  </conditionalFormatting>
  <conditionalFormatting sqref="C128">
    <cfRule type="cellIs" dxfId="16693" priority="4464" operator="equal">
      <formula>"c"</formula>
    </cfRule>
    <cfRule type="cellIs" dxfId="16692" priority="4465" operator="equal">
      <formula>"b"</formula>
    </cfRule>
    <cfRule type="cellIs" dxfId="16691" priority="4466" operator="equal">
      <formula>"a"</formula>
    </cfRule>
  </conditionalFormatting>
  <conditionalFormatting sqref="C127">
    <cfRule type="cellIs" dxfId="16690" priority="4461" operator="equal">
      <formula>"c"</formula>
    </cfRule>
    <cfRule type="cellIs" dxfId="16689" priority="4462" operator="equal">
      <formula>"b"</formula>
    </cfRule>
    <cfRule type="cellIs" dxfId="16688" priority="4463" operator="equal">
      <formula>"a"</formula>
    </cfRule>
  </conditionalFormatting>
  <conditionalFormatting sqref="C129:C130">
    <cfRule type="cellIs" dxfId="16687" priority="4450" operator="equal">
      <formula>"c"</formula>
    </cfRule>
    <cfRule type="cellIs" dxfId="16686" priority="4451" operator="equal">
      <formula>"b"</formula>
    </cfRule>
    <cfRule type="cellIs" dxfId="16685" priority="4452" operator="equal">
      <formula>"a"</formula>
    </cfRule>
  </conditionalFormatting>
  <conditionalFormatting sqref="F131:O131 S131:AJ131">
    <cfRule type="cellIs" dxfId="16684" priority="4445" operator="equal">
      <formula>"TD"</formula>
    </cfRule>
  </conditionalFormatting>
  <conditionalFormatting sqref="F135:F136 M135:O136 T135:V136 AA135:AJ136 H135:H136 W136">
    <cfRule type="cellIs" dxfId="16683" priority="4371" operator="equal">
      <formula>"Me"</formula>
    </cfRule>
  </conditionalFormatting>
  <conditionalFormatting sqref="F135:F136 M135:O136 T135:V136 AA135:AJ136 H135:H136 W136">
    <cfRule type="cellIs" dxfId="16682" priority="4370" operator="equal">
      <formula>"TD"</formula>
    </cfRule>
  </conditionalFormatting>
  <conditionalFormatting sqref="F135:F136 M135:O136 T135:V136 AA135:AJ136 H135:H136 W136">
    <cfRule type="cellIs" dxfId="16681" priority="4359" operator="equal">
      <formula>"PR"</formula>
    </cfRule>
  </conditionalFormatting>
  <conditionalFormatting sqref="U137:V138 F143:F144 F139:J142 F137:O138 K139:O144 V139:V140 U141:V144 Z137:AJ144">
    <cfRule type="cellIs" dxfId="16680" priority="4338" operator="equal">
      <formula>"Me"</formula>
    </cfRule>
  </conditionalFormatting>
  <conditionalFormatting sqref="U137:V138 F143:F144 F139:J142 F137:O138 K139:O144 V139:V140 U141:V144 Z137:AJ144">
    <cfRule type="cellIs" dxfId="16679" priority="4337" operator="equal">
      <formula>"TD"</formula>
    </cfRule>
  </conditionalFormatting>
  <conditionalFormatting sqref="U137:V138 F143:F144 F139:J142 F137:O138 K139:O144 V139:V140 U141:V144 Z137:AJ144">
    <cfRule type="cellIs" dxfId="16678" priority="4326" operator="equal">
      <formula>"PR"</formula>
    </cfRule>
  </conditionalFormatting>
  <conditionalFormatting sqref="C168 C166 C160 C158 C156 C152">
    <cfRule type="cellIs" dxfId="16677" priority="4134" operator="equal">
      <formula>"c"</formula>
    </cfRule>
    <cfRule type="cellIs" dxfId="16676" priority="4135" operator="equal">
      <formula>"b"</formula>
    </cfRule>
    <cfRule type="cellIs" dxfId="16675" priority="4136" operator="equal">
      <formula>"a"</formula>
    </cfRule>
  </conditionalFormatting>
  <conditionalFormatting sqref="F145:H146 N145:O146 U145:U146 Z145:AJ146">
    <cfRule type="cellIs" dxfId="16674" priority="4272" operator="equal">
      <formula>"Me"</formula>
    </cfRule>
  </conditionalFormatting>
  <conditionalFormatting sqref="F145:H146 N145:O146 U145:U146 Z145:AJ146">
    <cfRule type="cellIs" dxfId="16673" priority="4271" operator="equal">
      <formula>"TD"</formula>
    </cfRule>
  </conditionalFormatting>
  <conditionalFormatting sqref="F145:H146 N145:O146 U145:U146 Z145:AJ146">
    <cfRule type="cellIs" dxfId="16672" priority="4260" operator="equal">
      <formula>"PR"</formula>
    </cfRule>
  </conditionalFormatting>
  <conditionalFormatting sqref="C135:C137">
    <cfRule type="cellIs" dxfId="16671" priority="4237" operator="equal">
      <formula>"c"</formula>
    </cfRule>
    <cfRule type="cellIs" dxfId="16670" priority="4238" operator="equal">
      <formula>"b"</formula>
    </cfRule>
    <cfRule type="cellIs" dxfId="16669" priority="4239" operator="equal">
      <formula>"a"</formula>
    </cfRule>
  </conditionalFormatting>
  <conditionalFormatting sqref="C138">
    <cfRule type="cellIs" dxfId="16668" priority="4225" operator="equal">
      <formula>"c"</formula>
    </cfRule>
    <cfRule type="cellIs" dxfId="16667" priority="4226" operator="equal">
      <formula>"b"</formula>
    </cfRule>
    <cfRule type="cellIs" dxfId="16666" priority="4227" operator="equal">
      <formula>"a"</formula>
    </cfRule>
  </conditionalFormatting>
  <conditionalFormatting sqref="C155 C157 C159 C151">
    <cfRule type="cellIs" dxfId="16665" priority="4218" operator="equal">
      <formula>"c"</formula>
    </cfRule>
    <cfRule type="cellIs" dxfId="16664" priority="4219" operator="equal">
      <formula>"b"</formula>
    </cfRule>
    <cfRule type="cellIs" dxfId="16663" priority="4220" operator="equal">
      <formula>"a"</formula>
    </cfRule>
  </conditionalFormatting>
  <conditionalFormatting sqref="F161:AJ161">
    <cfRule type="cellIs" dxfId="16662" priority="4210" operator="equal">
      <formula>"Me"</formula>
    </cfRule>
  </conditionalFormatting>
  <conditionalFormatting sqref="F161:O161 S161:AJ161">
    <cfRule type="cellIs" dxfId="16661" priority="4209" operator="equal">
      <formula>"TD"</formula>
    </cfRule>
  </conditionalFormatting>
  <conditionalFormatting sqref="F161:AJ161">
    <cfRule type="cellIs" dxfId="16660" priority="4196" operator="equal">
      <formula>"PR"</formula>
    </cfRule>
  </conditionalFormatting>
  <conditionalFormatting sqref="F167:Q168 F165:F166 S168:AJ168 K165:P166 S167 U167:AJ167">
    <cfRule type="cellIs" dxfId="16659" priority="4181" operator="equal">
      <formula>"Me"</formula>
    </cfRule>
  </conditionalFormatting>
  <conditionalFormatting sqref="F167:Q168 F165:F166 S168:AJ168 K165:P166 S167 U167:AJ167">
    <cfRule type="cellIs" dxfId="16658" priority="4180" operator="equal">
      <formula>"TD"</formula>
    </cfRule>
  </conditionalFormatting>
  <conditionalFormatting sqref="F167:Q168 F165:F166 S168:AJ168 K165:P166 S167 U167:AJ167">
    <cfRule type="cellIs" dxfId="16657" priority="4169" operator="equal">
      <formula>"PR"</formula>
    </cfRule>
  </conditionalFormatting>
  <conditionalFormatting sqref="C163 C165 C167">
    <cfRule type="cellIs" dxfId="16656" priority="4152" operator="equal">
      <formula>"c"</formula>
    </cfRule>
    <cfRule type="cellIs" dxfId="16655" priority="4153" operator="equal">
      <formula>"b"</formula>
    </cfRule>
    <cfRule type="cellIs" dxfId="16654" priority="4154" operator="equal">
      <formula>"a"</formula>
    </cfRule>
  </conditionalFormatting>
  <conditionalFormatting sqref="C164">
    <cfRule type="cellIs" dxfId="16653" priority="4143" operator="equal">
      <formula>"c"</formula>
    </cfRule>
    <cfRule type="cellIs" dxfId="16652" priority="4144" operator="equal">
      <formula>"b"</formula>
    </cfRule>
    <cfRule type="cellIs" dxfId="16651" priority="4145" operator="equal">
      <formula>"a"</formula>
    </cfRule>
  </conditionalFormatting>
  <conditionalFormatting sqref="C171:C172 C185:C186">
    <cfRule type="cellIs" dxfId="16650" priority="4123" operator="equal">
      <formula>"c"</formula>
    </cfRule>
    <cfRule type="cellIs" dxfId="16649" priority="4124" operator="equal">
      <formula>"b"</formula>
    </cfRule>
    <cfRule type="cellIs" dxfId="16648" priority="4125" operator="equal">
      <formula>"a"</formula>
    </cfRule>
  </conditionalFormatting>
  <conditionalFormatting sqref="C193:C194">
    <cfRule type="cellIs" dxfId="16647" priority="4122" operator="equal">
      <formula>"C"</formula>
    </cfRule>
  </conditionalFormatting>
  <conditionalFormatting sqref="C193:C194">
    <cfRule type="cellIs" dxfId="16646" priority="4121" operator="equal">
      <formula>"B"</formula>
    </cfRule>
  </conditionalFormatting>
  <conditionalFormatting sqref="C193:C194">
    <cfRule type="cellIs" dxfId="16645" priority="4120" operator="equal">
      <formula>"A"</formula>
    </cfRule>
  </conditionalFormatting>
  <conditionalFormatting sqref="C187:C188">
    <cfRule type="cellIs" dxfId="16644" priority="4110" operator="equal">
      <formula>"C"</formula>
    </cfRule>
  </conditionalFormatting>
  <conditionalFormatting sqref="C187:C188">
    <cfRule type="cellIs" dxfId="16643" priority="4109" operator="equal">
      <formula>"B"</formula>
    </cfRule>
  </conditionalFormatting>
  <conditionalFormatting sqref="C187:C188">
    <cfRule type="cellIs" dxfId="16642" priority="4108" operator="equal">
      <formula>"A"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1" priority="4071" operator="equal">
      <formula>"Me"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0" priority="4070" operator="equal">
      <formula>"TD"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39" priority="4059" operator="equal">
      <formula>"PR"</formula>
    </cfRule>
  </conditionalFormatting>
  <conditionalFormatting sqref="F203:O203">
    <cfRule type="cellIs" dxfId="16638" priority="4019" operator="equal">
      <formula>"TD"</formula>
    </cfRule>
  </conditionalFormatting>
  <conditionalFormatting sqref="F169:AJ169">
    <cfRule type="cellIs" dxfId="16637" priority="3721" operator="equal">
      <formula>"Me"</formula>
    </cfRule>
  </conditionalFormatting>
  <conditionalFormatting sqref="F169:O169 S169:AJ169">
    <cfRule type="cellIs" dxfId="16636" priority="3720" operator="equal">
      <formula>"TD"</formula>
    </cfRule>
  </conditionalFormatting>
  <conditionalFormatting sqref="F169:AJ169">
    <cfRule type="cellIs" dxfId="16635" priority="3707" operator="equal">
      <formula>"PR"</formula>
    </cfRule>
  </conditionalFormatting>
  <conditionalFormatting sqref="F147:AJ147">
    <cfRule type="cellIs" dxfId="16634" priority="3698" operator="equal">
      <formula>"Me"</formula>
    </cfRule>
  </conditionalFormatting>
  <conditionalFormatting sqref="F147:O147 S147:AJ147">
    <cfRule type="cellIs" dxfId="16633" priority="3697" operator="equal">
      <formula>"TD"</formula>
    </cfRule>
  </conditionalFormatting>
  <conditionalFormatting sqref="F147:AJ147">
    <cfRule type="cellIs" dxfId="16632" priority="3684" operator="equal">
      <formula>"PR"</formula>
    </cfRule>
  </conditionalFormatting>
  <conditionalFormatting sqref="K27:K28">
    <cfRule type="cellIs" dxfId="16631" priority="3658" operator="equal">
      <formula>"Me"</formula>
    </cfRule>
  </conditionalFormatting>
  <conditionalFormatting sqref="K27:K28">
    <cfRule type="cellIs" dxfId="16630" priority="3657" operator="equal">
      <formula>"TD"</formula>
    </cfRule>
  </conditionalFormatting>
  <conditionalFormatting sqref="K27:K28">
    <cfRule type="cellIs" dxfId="16629" priority="3651" operator="equal">
      <formula>"PR"</formula>
    </cfRule>
  </conditionalFormatting>
  <conditionalFormatting sqref="L27:L28">
    <cfRule type="cellIs" dxfId="16628" priority="3642" operator="equal">
      <formula>"Me"</formula>
    </cfRule>
  </conditionalFormatting>
  <conditionalFormatting sqref="L27:L28">
    <cfRule type="cellIs" dxfId="16627" priority="3641" operator="equal">
      <formula>"TD"</formula>
    </cfRule>
  </conditionalFormatting>
  <conditionalFormatting sqref="L27:L28">
    <cfRule type="cellIs" dxfId="16626" priority="3635" operator="equal">
      <formula>"PR"</formula>
    </cfRule>
  </conditionalFormatting>
  <conditionalFormatting sqref="M27:M28">
    <cfRule type="cellIs" dxfId="16625" priority="3626" operator="equal">
      <formula>"Me"</formula>
    </cfRule>
  </conditionalFormatting>
  <conditionalFormatting sqref="M27:M28">
    <cfRule type="cellIs" dxfId="16624" priority="3625" operator="equal">
      <formula>"TD"</formula>
    </cfRule>
  </conditionalFormatting>
  <conditionalFormatting sqref="M27:M28">
    <cfRule type="cellIs" dxfId="16623" priority="3619" operator="equal">
      <formula>"PR"</formula>
    </cfRule>
  </conditionalFormatting>
  <conditionalFormatting sqref="K113:K114">
    <cfRule type="cellIs" dxfId="16622" priority="2910" operator="equal">
      <formula>"Me"</formula>
    </cfRule>
  </conditionalFormatting>
  <conditionalFormatting sqref="K113:K114">
    <cfRule type="cellIs" dxfId="16621" priority="2909" operator="equal">
      <formula>"TD"</formula>
    </cfRule>
  </conditionalFormatting>
  <conditionalFormatting sqref="K113:K114">
    <cfRule type="cellIs" dxfId="16620" priority="2903" operator="equal">
      <formula>"PR"</formula>
    </cfRule>
  </conditionalFormatting>
  <conditionalFormatting sqref="L61">
    <cfRule type="cellIs" dxfId="16619" priority="2888" operator="equal">
      <formula>"Me"</formula>
    </cfRule>
  </conditionalFormatting>
  <conditionalFormatting sqref="L61">
    <cfRule type="cellIs" dxfId="16618" priority="2887" operator="equal">
      <formula>"TD"</formula>
    </cfRule>
  </conditionalFormatting>
  <conditionalFormatting sqref="L61">
    <cfRule type="cellIs" dxfId="16617" priority="2881" operator="equal">
      <formula>"PR"</formula>
    </cfRule>
  </conditionalFormatting>
  <conditionalFormatting sqref="L113:L114">
    <cfRule type="cellIs" dxfId="16616" priority="2853" operator="equal">
      <formula>"Me"</formula>
    </cfRule>
  </conditionalFormatting>
  <conditionalFormatting sqref="L113:L114">
    <cfRule type="cellIs" dxfId="16615" priority="2852" operator="equal">
      <formula>"TD"</formula>
    </cfRule>
  </conditionalFormatting>
  <conditionalFormatting sqref="L113:L114">
    <cfRule type="cellIs" dxfId="16614" priority="2846" operator="equal">
      <formula>"PR"</formula>
    </cfRule>
  </conditionalFormatting>
  <conditionalFormatting sqref="L135:L136">
    <cfRule type="cellIs" dxfId="16613" priority="2837" operator="equal">
      <formula>"Me"</formula>
    </cfRule>
  </conditionalFormatting>
  <conditionalFormatting sqref="L135:L136">
    <cfRule type="cellIs" dxfId="16612" priority="2836" operator="equal">
      <formula>"TD"</formula>
    </cfRule>
  </conditionalFormatting>
  <conditionalFormatting sqref="L135:L136">
    <cfRule type="cellIs" dxfId="16611" priority="2830" operator="equal">
      <formula>"PR"</formula>
    </cfRule>
  </conditionalFormatting>
  <conditionalFormatting sqref="L59:L60">
    <cfRule type="cellIs" dxfId="16610" priority="2805" operator="equal">
      <formula>"Me"</formula>
    </cfRule>
  </conditionalFormatting>
  <conditionalFormatting sqref="L59:L60">
    <cfRule type="cellIs" dxfId="16609" priority="2804" operator="equal">
      <formula>"TD"</formula>
    </cfRule>
  </conditionalFormatting>
  <conditionalFormatting sqref="L59:L60">
    <cfRule type="cellIs" dxfId="16608" priority="2798" operator="equal">
      <formula>"PR"</formula>
    </cfRule>
  </conditionalFormatting>
  <conditionalFormatting sqref="P43:P46">
    <cfRule type="cellIs" dxfId="16607" priority="2770" operator="equal">
      <formula>"TD"</formula>
    </cfRule>
  </conditionalFormatting>
  <conditionalFormatting sqref="L42:L46">
    <cfRule type="cellIs" dxfId="16606" priority="2759" operator="equal">
      <formula>"Me"</formula>
    </cfRule>
  </conditionalFormatting>
  <conditionalFormatting sqref="L42:L46">
    <cfRule type="cellIs" dxfId="16605" priority="2758" operator="equal">
      <formula>"TD"</formula>
    </cfRule>
  </conditionalFormatting>
  <conditionalFormatting sqref="L42:L46">
    <cfRule type="cellIs" dxfId="16604" priority="2752" operator="equal">
      <formula>"PR"</formula>
    </cfRule>
  </conditionalFormatting>
  <conditionalFormatting sqref="T37:T38">
    <cfRule type="cellIs" dxfId="16603" priority="2727" operator="equal">
      <formula>"Me"</formula>
    </cfRule>
  </conditionalFormatting>
  <conditionalFormatting sqref="T37:T38">
    <cfRule type="cellIs" dxfId="16602" priority="2726" operator="equal">
      <formula>"TD"</formula>
    </cfRule>
  </conditionalFormatting>
  <conditionalFormatting sqref="T37:T38">
    <cfRule type="cellIs" dxfId="16601" priority="2720" operator="equal">
      <formula>"PR"</formula>
    </cfRule>
  </conditionalFormatting>
  <conditionalFormatting sqref="AA37:AA38">
    <cfRule type="cellIs" dxfId="16600" priority="2711" operator="equal">
      <formula>"Me"</formula>
    </cfRule>
  </conditionalFormatting>
  <conditionalFormatting sqref="AA37:AA38">
    <cfRule type="cellIs" dxfId="16599" priority="2710" operator="equal">
      <formula>"TD"</formula>
    </cfRule>
  </conditionalFormatting>
  <conditionalFormatting sqref="AA37:AA38">
    <cfRule type="cellIs" dxfId="16598" priority="2704" operator="equal">
      <formula>"PR"</formula>
    </cfRule>
  </conditionalFormatting>
  <conditionalFormatting sqref="AH37:AH38">
    <cfRule type="cellIs" dxfId="16597" priority="2695" operator="equal">
      <formula>"Me"</formula>
    </cfRule>
  </conditionalFormatting>
  <conditionalFormatting sqref="AH37:AH38">
    <cfRule type="cellIs" dxfId="16596" priority="2694" operator="equal">
      <formula>"TD"</formula>
    </cfRule>
  </conditionalFormatting>
  <conditionalFormatting sqref="AH37:AH38">
    <cfRule type="cellIs" dxfId="16595" priority="2688" operator="equal">
      <formula>"PR"</formula>
    </cfRule>
  </conditionalFormatting>
  <conditionalFormatting sqref="M227:M228">
    <cfRule type="cellIs" dxfId="16594" priority="2535" operator="equal">
      <formula>"Me"</formula>
    </cfRule>
  </conditionalFormatting>
  <conditionalFormatting sqref="M227:M228">
    <cfRule type="cellIs" dxfId="16593" priority="2534" operator="equal">
      <formula>"TD"</formula>
    </cfRule>
  </conditionalFormatting>
  <conditionalFormatting sqref="M227:M228">
    <cfRule type="cellIs" dxfId="16592" priority="2528" operator="equal">
      <formula>"PR"</formula>
    </cfRule>
  </conditionalFormatting>
  <conditionalFormatting sqref="T227:T228">
    <cfRule type="cellIs" dxfId="16591" priority="2519" operator="equal">
      <formula>"Me"</formula>
    </cfRule>
  </conditionalFormatting>
  <conditionalFormatting sqref="T227:T228">
    <cfRule type="cellIs" dxfId="16590" priority="2518" operator="equal">
      <formula>"TD"</formula>
    </cfRule>
  </conditionalFormatting>
  <conditionalFormatting sqref="T227:T228">
    <cfRule type="cellIs" dxfId="16589" priority="2512" operator="equal">
      <formula>"PR"</formula>
    </cfRule>
  </conditionalFormatting>
  <conditionalFormatting sqref="AA227:AA228">
    <cfRule type="cellIs" dxfId="16588" priority="2503" operator="equal">
      <formula>"Me"</formula>
    </cfRule>
  </conditionalFormatting>
  <conditionalFormatting sqref="AA227:AA228">
    <cfRule type="cellIs" dxfId="16587" priority="2502" operator="equal">
      <formula>"TD"</formula>
    </cfRule>
  </conditionalFormatting>
  <conditionalFormatting sqref="AA227:AA228">
    <cfRule type="cellIs" dxfId="16586" priority="2496" operator="equal">
      <formula>"PR"</formula>
    </cfRule>
  </conditionalFormatting>
  <conditionalFormatting sqref="AH227:AH228">
    <cfRule type="cellIs" dxfId="16585" priority="2487" operator="equal">
      <formula>"Me"</formula>
    </cfRule>
  </conditionalFormatting>
  <conditionalFormatting sqref="AH227:AH228">
    <cfRule type="cellIs" dxfId="16584" priority="2486" operator="equal">
      <formula>"TD"</formula>
    </cfRule>
  </conditionalFormatting>
  <conditionalFormatting sqref="AH227:AH228">
    <cfRule type="cellIs" dxfId="16583" priority="2480" operator="equal">
      <formula>"PR"</formula>
    </cfRule>
  </conditionalFormatting>
  <conditionalFormatting sqref="K43:K44">
    <cfRule type="cellIs" dxfId="16582" priority="2471" operator="equal">
      <formula>"Me"</formula>
    </cfRule>
  </conditionalFormatting>
  <conditionalFormatting sqref="K43:K44">
    <cfRule type="cellIs" dxfId="16581" priority="2470" operator="equal">
      <formula>"TD"</formula>
    </cfRule>
  </conditionalFormatting>
  <conditionalFormatting sqref="K43:K44">
    <cfRule type="cellIs" dxfId="16580" priority="2464" operator="equal">
      <formula>"PR"</formula>
    </cfRule>
  </conditionalFormatting>
  <conditionalFormatting sqref="P21:P22 P25:P26">
    <cfRule type="cellIs" dxfId="16579" priority="2455" operator="equal">
      <formula>"Me"</formula>
    </cfRule>
  </conditionalFormatting>
  <conditionalFormatting sqref="P21:P22 P25:P26">
    <cfRule type="cellIs" dxfId="16578" priority="2454" operator="equal">
      <formula>"Me"</formula>
    </cfRule>
  </conditionalFormatting>
  <conditionalFormatting sqref="P21:P22 P25:P26">
    <cfRule type="cellIs" dxfId="16577" priority="2453" operator="equal">
      <formula>"TD"</formula>
    </cfRule>
  </conditionalFormatting>
  <conditionalFormatting sqref="S42:S46">
    <cfRule type="cellIs" dxfId="16576" priority="2441" operator="equal">
      <formula>"Me"</formula>
    </cfRule>
  </conditionalFormatting>
  <conditionalFormatting sqref="S42:S46">
    <cfRule type="cellIs" dxfId="16575" priority="2440" operator="equal">
      <formula>"TD"</formula>
    </cfRule>
  </conditionalFormatting>
  <conditionalFormatting sqref="S42:S46">
    <cfRule type="cellIs" dxfId="16574" priority="2434" operator="equal">
      <formula>"PR"</formula>
    </cfRule>
  </conditionalFormatting>
  <conditionalFormatting sqref="Q21">
    <cfRule type="cellIs" dxfId="16573" priority="2425" operator="equal">
      <formula>"Me"</formula>
    </cfRule>
  </conditionalFormatting>
  <conditionalFormatting sqref="Q21">
    <cfRule type="cellIs" dxfId="16572" priority="2424" operator="equal">
      <formula>"Me"</formula>
    </cfRule>
  </conditionalFormatting>
  <conditionalFormatting sqref="Q21">
    <cfRule type="cellIs" dxfId="16571" priority="2423" operator="equal">
      <formula>"TD"</formula>
    </cfRule>
  </conditionalFormatting>
  <conditionalFormatting sqref="Q21:Q22 Q25:Q26">
    <cfRule type="cellIs" dxfId="16570" priority="2417" operator="equal">
      <formula>"Me"</formula>
    </cfRule>
  </conditionalFormatting>
  <conditionalFormatting sqref="Q21:Q22 Q25:Q26">
    <cfRule type="cellIs" dxfId="16569" priority="2416" operator="equal">
      <formula>"Me"</formula>
    </cfRule>
  </conditionalFormatting>
  <conditionalFormatting sqref="Q21:Q22 Q25:Q26">
    <cfRule type="cellIs" dxfId="16568" priority="2415" operator="equal">
      <formula>"TD"</formula>
    </cfRule>
  </conditionalFormatting>
  <conditionalFormatting sqref="Q233:Q234">
    <cfRule type="cellIs" dxfId="16567" priority="2390" operator="equal">
      <formula>"Me"</formula>
    </cfRule>
  </conditionalFormatting>
  <conditionalFormatting sqref="Q233:Q234">
    <cfRule type="cellIs" dxfId="16566" priority="2389" operator="equal">
      <formula>"TD"</formula>
    </cfRule>
  </conditionalFormatting>
  <conditionalFormatting sqref="Q233:Q234">
    <cfRule type="cellIs" dxfId="16565" priority="2383" operator="equal">
      <formula>"PR"</formula>
    </cfRule>
  </conditionalFormatting>
  <conditionalFormatting sqref="R21">
    <cfRule type="cellIs" dxfId="16564" priority="2374" operator="equal">
      <formula>"Me"</formula>
    </cfRule>
  </conditionalFormatting>
  <conditionalFormatting sqref="R21">
    <cfRule type="cellIs" dxfId="16563" priority="2371" operator="equal">
      <formula>"Me"</formula>
    </cfRule>
  </conditionalFormatting>
  <conditionalFormatting sqref="R21">
    <cfRule type="cellIs" dxfId="16562" priority="2370" operator="equal">
      <formula>"Me"</formula>
    </cfRule>
  </conditionalFormatting>
  <conditionalFormatting sqref="R21">
    <cfRule type="cellIs" dxfId="16561" priority="2369" operator="equal">
      <formula>"TD"</formula>
    </cfRule>
  </conditionalFormatting>
  <conditionalFormatting sqref="R21:R22 R25:R26">
    <cfRule type="cellIs" dxfId="16560" priority="2363" operator="equal">
      <formula>"Me"</formula>
    </cfRule>
  </conditionalFormatting>
  <conditionalFormatting sqref="R21:R22 R25:R26">
    <cfRule type="cellIs" dxfId="16559" priority="2362" operator="equal">
      <formula>"Me"</formula>
    </cfRule>
  </conditionalFormatting>
  <conditionalFormatting sqref="R21:R22 R25:R26">
    <cfRule type="cellIs" dxfId="16558" priority="2361" operator="equal">
      <formula>"TD"</formula>
    </cfRule>
  </conditionalFormatting>
  <conditionalFormatting sqref="S21:S22 S25:S26">
    <cfRule type="cellIs" dxfId="16557" priority="2327" operator="equal">
      <formula>"Me"</formula>
    </cfRule>
  </conditionalFormatting>
  <conditionalFormatting sqref="S21">
    <cfRule type="cellIs" dxfId="16556" priority="2326" operator="equal">
      <formula>"Me"</formula>
    </cfRule>
  </conditionalFormatting>
  <conditionalFormatting sqref="S21">
    <cfRule type="cellIs" dxfId="16555" priority="2325" operator="equal">
      <formula>"Me"</formula>
    </cfRule>
  </conditionalFormatting>
  <conditionalFormatting sqref="S21">
    <cfRule type="cellIs" dxfId="16554" priority="2324" operator="equal">
      <formula>"Me"</formula>
    </cfRule>
  </conditionalFormatting>
  <conditionalFormatting sqref="S21">
    <cfRule type="cellIs" dxfId="16553" priority="2323" operator="equal">
      <formula>"TD"</formula>
    </cfRule>
  </conditionalFormatting>
  <conditionalFormatting sqref="S21:S22 S25:S26">
    <cfRule type="cellIs" dxfId="16552" priority="2322" operator="equal">
      <formula>"Me"</formula>
    </cfRule>
  </conditionalFormatting>
  <conditionalFormatting sqref="S21:S22 S25:S26">
    <cfRule type="cellIs" dxfId="16551" priority="2321" operator="equal">
      <formula>"Me"</formula>
    </cfRule>
  </conditionalFormatting>
  <conditionalFormatting sqref="S21:S22 S25:S26">
    <cfRule type="cellIs" dxfId="16550" priority="2320" operator="equal">
      <formula>"TD"</formula>
    </cfRule>
  </conditionalFormatting>
  <conditionalFormatting sqref="T21:T22 T25:T26">
    <cfRule type="cellIs" dxfId="16549" priority="2302" operator="equal">
      <formula>"Me"</formula>
    </cfRule>
  </conditionalFormatting>
  <conditionalFormatting sqref="T21">
    <cfRule type="cellIs" dxfId="16548" priority="2301" operator="equal">
      <formula>"Me"</formula>
    </cfRule>
  </conditionalFormatting>
  <conditionalFormatting sqref="T21">
    <cfRule type="cellIs" dxfId="16547" priority="2300" operator="equal">
      <formula>"Me"</formula>
    </cfRule>
  </conditionalFormatting>
  <conditionalFormatting sqref="T21">
    <cfRule type="cellIs" dxfId="16546" priority="2299" operator="equal">
      <formula>"Me"</formula>
    </cfRule>
  </conditionalFormatting>
  <conditionalFormatting sqref="T21">
    <cfRule type="cellIs" dxfId="16545" priority="2298" operator="equal">
      <formula>"TD"</formula>
    </cfRule>
  </conditionalFormatting>
  <conditionalFormatting sqref="T21:T22 T25:T26">
    <cfRule type="cellIs" dxfId="16544" priority="2297" operator="equal">
      <formula>"Me"</formula>
    </cfRule>
  </conditionalFormatting>
  <conditionalFormatting sqref="T21:T22 T25:T26">
    <cfRule type="cellIs" dxfId="16543" priority="2296" operator="equal">
      <formula>"Me"</formula>
    </cfRule>
  </conditionalFormatting>
  <conditionalFormatting sqref="T21:T22 T25:T26">
    <cfRule type="cellIs" dxfId="16542" priority="2295" operator="equal">
      <formula>"TD"</formula>
    </cfRule>
  </conditionalFormatting>
  <conditionalFormatting sqref="T219:T220">
    <cfRule type="cellIs" dxfId="16541" priority="2254" operator="equal">
      <formula>"Me"</formula>
    </cfRule>
  </conditionalFormatting>
  <conditionalFormatting sqref="T219:T220">
    <cfRule type="cellIs" dxfId="16540" priority="2253" operator="equal">
      <formula>"TD"</formula>
    </cfRule>
  </conditionalFormatting>
  <conditionalFormatting sqref="T219:T220">
    <cfRule type="cellIs" dxfId="16539" priority="2252" operator="equal">
      <formula>"PR"</formula>
    </cfRule>
  </conditionalFormatting>
  <conditionalFormatting sqref="R165:S166">
    <cfRule type="cellIs" dxfId="16538" priority="2251" operator="equal">
      <formula>"Me"</formula>
    </cfRule>
  </conditionalFormatting>
  <conditionalFormatting sqref="R165:S166">
    <cfRule type="cellIs" dxfId="16537" priority="2250" operator="equal">
      <formula>"TD"</formula>
    </cfRule>
  </conditionalFormatting>
  <conditionalFormatting sqref="R165:S166">
    <cfRule type="cellIs" dxfId="16536" priority="2249" operator="equal">
      <formula>"PR"</formula>
    </cfRule>
  </conditionalFormatting>
  <conditionalFormatting sqref="Y165:Y166">
    <cfRule type="cellIs" dxfId="16535" priority="2245" operator="equal">
      <formula>"Me"</formula>
    </cfRule>
  </conditionalFormatting>
  <conditionalFormatting sqref="Y165:Y166">
    <cfRule type="cellIs" dxfId="16534" priority="2244" operator="equal">
      <formula>"TD"</formula>
    </cfRule>
  </conditionalFormatting>
  <conditionalFormatting sqref="Y165:Y166">
    <cfRule type="cellIs" dxfId="16533" priority="2243" operator="equal">
      <formula>"PR"</formula>
    </cfRule>
  </conditionalFormatting>
  <conditionalFormatting sqref="Z165:AB166">
    <cfRule type="cellIs" dxfId="16532" priority="2242" operator="equal">
      <formula>"Me"</formula>
    </cfRule>
  </conditionalFormatting>
  <conditionalFormatting sqref="Z165:AB166">
    <cfRule type="cellIs" dxfId="16531" priority="2241" operator="equal">
      <formula>"TD"</formula>
    </cfRule>
  </conditionalFormatting>
  <conditionalFormatting sqref="Z165:AB166">
    <cfRule type="cellIs" dxfId="16530" priority="2240" operator="equal">
      <formula>"PR"</formula>
    </cfRule>
  </conditionalFormatting>
  <conditionalFormatting sqref="AC165:AE166">
    <cfRule type="cellIs" dxfId="16529" priority="2239" operator="equal">
      <formula>"Me"</formula>
    </cfRule>
  </conditionalFormatting>
  <conditionalFormatting sqref="AC165:AE166">
    <cfRule type="cellIs" dxfId="16528" priority="2238" operator="equal">
      <formula>"TD"</formula>
    </cfRule>
  </conditionalFormatting>
  <conditionalFormatting sqref="AC165:AE166">
    <cfRule type="cellIs" dxfId="16527" priority="2237" operator="equal">
      <formula>"PR"</formula>
    </cfRule>
  </conditionalFormatting>
  <conditionalFormatting sqref="AF165:AF166">
    <cfRule type="cellIs" dxfId="16526" priority="2236" operator="equal">
      <formula>"Me"</formula>
    </cfRule>
  </conditionalFormatting>
  <conditionalFormatting sqref="AF165:AF166">
    <cfRule type="cellIs" dxfId="16525" priority="2235" operator="equal">
      <formula>"TD"</formula>
    </cfRule>
  </conditionalFormatting>
  <conditionalFormatting sqref="AF165:AF166">
    <cfRule type="cellIs" dxfId="16524" priority="2234" operator="equal">
      <formula>"PR"</formula>
    </cfRule>
  </conditionalFormatting>
  <conditionalFormatting sqref="AG165:AG166">
    <cfRule type="cellIs" dxfId="16523" priority="2233" operator="equal">
      <formula>"Me"</formula>
    </cfRule>
  </conditionalFormatting>
  <conditionalFormatting sqref="AG165:AG166">
    <cfRule type="cellIs" dxfId="16522" priority="2232" operator="equal">
      <formula>"TD"</formula>
    </cfRule>
  </conditionalFormatting>
  <conditionalFormatting sqref="AG165:AG166">
    <cfRule type="cellIs" dxfId="16521" priority="2231" operator="equal">
      <formula>"PR"</formula>
    </cfRule>
  </conditionalFormatting>
  <conditionalFormatting sqref="AH165:AJ166">
    <cfRule type="cellIs" dxfId="16520" priority="2230" operator="equal">
      <formula>"Me"</formula>
    </cfRule>
  </conditionalFormatting>
  <conditionalFormatting sqref="AH165:AJ166">
    <cfRule type="cellIs" dxfId="16519" priority="2229" operator="equal">
      <formula>"TD"</formula>
    </cfRule>
  </conditionalFormatting>
  <conditionalFormatting sqref="AH165:AJ166">
    <cfRule type="cellIs" dxfId="16518" priority="2228" operator="equal">
      <formula>"PR"</formula>
    </cfRule>
  </conditionalFormatting>
  <conditionalFormatting sqref="T67:T68">
    <cfRule type="cellIs" dxfId="16517" priority="2221" operator="equal">
      <formula>"Me"</formula>
    </cfRule>
  </conditionalFormatting>
  <conditionalFormatting sqref="T67:T68">
    <cfRule type="cellIs" dxfId="16516" priority="2220" operator="equal">
      <formula>"TD"</formula>
    </cfRule>
  </conditionalFormatting>
  <conditionalFormatting sqref="T67:T68">
    <cfRule type="cellIs" dxfId="16515" priority="2219" operator="equal">
      <formula>"PR"</formula>
    </cfRule>
  </conditionalFormatting>
  <conditionalFormatting sqref="W137:W144">
    <cfRule type="cellIs" dxfId="16514" priority="2215" operator="equal">
      <formula>"Me"</formula>
    </cfRule>
  </conditionalFormatting>
  <conditionalFormatting sqref="W137:W144">
    <cfRule type="cellIs" dxfId="16513" priority="2214" operator="equal">
      <formula>"TD"</formula>
    </cfRule>
  </conditionalFormatting>
  <conditionalFormatting sqref="W137:W144">
    <cfRule type="cellIs" dxfId="16512" priority="2213" operator="equal">
      <formula>"PR"</formula>
    </cfRule>
  </conditionalFormatting>
  <conditionalFormatting sqref="Y31:Y32">
    <cfRule type="cellIs" dxfId="16511" priority="2162" operator="equal">
      <formula>"Me"</formula>
    </cfRule>
  </conditionalFormatting>
  <conditionalFormatting sqref="Y37:Y38">
    <cfRule type="cellIs" dxfId="16510" priority="2157" operator="equal">
      <formula>"Me"</formula>
    </cfRule>
  </conditionalFormatting>
  <conditionalFormatting sqref="Y37:Y38">
    <cfRule type="cellIs" dxfId="16509" priority="2156" operator="equal">
      <formula>"TD"</formula>
    </cfRule>
  </conditionalFormatting>
  <conditionalFormatting sqref="AF21">
    <cfRule type="cellIs" dxfId="16508" priority="2147" operator="equal">
      <formula>"Me"</formula>
    </cfRule>
  </conditionalFormatting>
  <conditionalFormatting sqref="AF21">
    <cfRule type="cellIs" dxfId="16507" priority="2146" operator="equal">
      <formula>"TD"</formula>
    </cfRule>
  </conditionalFormatting>
  <conditionalFormatting sqref="Y31:Y32">
    <cfRule type="cellIs" dxfId="16506" priority="2161" operator="equal">
      <formula>"TD"</formula>
    </cfRule>
  </conditionalFormatting>
  <conditionalFormatting sqref="Y31:Y32">
    <cfRule type="cellIs" dxfId="16505" priority="2160" operator="equal">
      <formula>"PR"</formula>
    </cfRule>
  </conditionalFormatting>
  <conditionalFormatting sqref="Y33:Y36">
    <cfRule type="cellIs" dxfId="16504" priority="2159" operator="equal">
      <formula>"Me"</formula>
    </cfRule>
  </conditionalFormatting>
  <conditionalFormatting sqref="Y33:Y36">
    <cfRule type="cellIs" dxfId="16503" priority="2158" operator="equal">
      <formula>"PR"</formula>
    </cfRule>
  </conditionalFormatting>
  <conditionalFormatting sqref="Y37:Y38">
    <cfRule type="cellIs" dxfId="16502" priority="2155" operator="equal">
      <formula>"PR"</formula>
    </cfRule>
  </conditionalFormatting>
  <conditionalFormatting sqref="X21:X26">
    <cfRule type="cellIs" dxfId="16501" priority="2145" operator="equal">
      <formula>"Me"</formula>
    </cfRule>
  </conditionalFormatting>
  <conditionalFormatting sqref="X21">
    <cfRule type="cellIs" dxfId="16500" priority="2144" operator="equal">
      <formula>"Me"</formula>
    </cfRule>
  </conditionalFormatting>
  <conditionalFormatting sqref="X21">
    <cfRule type="cellIs" dxfId="16499" priority="2143" operator="equal">
      <formula>"Me"</formula>
    </cfRule>
  </conditionalFormatting>
  <conditionalFormatting sqref="X21">
    <cfRule type="cellIs" dxfId="16498" priority="2142" operator="equal">
      <formula>"Me"</formula>
    </cfRule>
  </conditionalFormatting>
  <conditionalFormatting sqref="X21">
    <cfRule type="cellIs" dxfId="16497" priority="2141" operator="equal">
      <formula>"TD"</formula>
    </cfRule>
  </conditionalFormatting>
  <conditionalFormatting sqref="X21:X26">
    <cfRule type="cellIs" dxfId="16496" priority="2140" operator="equal">
      <formula>"Me"</formula>
    </cfRule>
  </conditionalFormatting>
  <conditionalFormatting sqref="X21:X26">
    <cfRule type="cellIs" dxfId="16495" priority="2139" operator="equal">
      <formula>"Me"</formula>
    </cfRule>
  </conditionalFormatting>
  <conditionalFormatting sqref="X21:X26">
    <cfRule type="cellIs" dxfId="16494" priority="2138" operator="equal">
      <formula>"TD"</formula>
    </cfRule>
  </conditionalFormatting>
  <conditionalFormatting sqref="X137:X144">
    <cfRule type="cellIs" dxfId="16493" priority="2113" operator="equal">
      <formula>"Me"</formula>
    </cfRule>
  </conditionalFormatting>
  <conditionalFormatting sqref="X137:X144">
    <cfRule type="cellIs" dxfId="16492" priority="2112" operator="equal">
      <formula>"TD"</formula>
    </cfRule>
  </conditionalFormatting>
  <conditionalFormatting sqref="X137:X144">
    <cfRule type="cellIs" dxfId="16491" priority="2111" operator="equal">
      <formula>"PR"</formula>
    </cfRule>
  </conditionalFormatting>
  <conditionalFormatting sqref="X145">
    <cfRule type="cellIs" dxfId="16490" priority="2110" operator="equal">
      <formula>"Me"</formula>
    </cfRule>
  </conditionalFormatting>
  <conditionalFormatting sqref="X145">
    <cfRule type="cellIs" dxfId="16489" priority="2109" operator="equal">
      <formula>"TD"</formula>
    </cfRule>
  </conditionalFormatting>
  <conditionalFormatting sqref="X145">
    <cfRule type="cellIs" dxfId="16488" priority="2108" operator="equal">
      <formula>"PR"</formula>
    </cfRule>
  </conditionalFormatting>
  <conditionalFormatting sqref="X37:X38">
    <cfRule type="cellIs" dxfId="16487" priority="2101" operator="equal">
      <formula>"Me"</formula>
    </cfRule>
  </conditionalFormatting>
  <conditionalFormatting sqref="X37:X38">
    <cfRule type="cellIs" dxfId="16486" priority="2100" operator="equal">
      <formula>"TD"</formula>
    </cfRule>
  </conditionalFormatting>
  <conditionalFormatting sqref="X37:X38">
    <cfRule type="cellIs" dxfId="16485" priority="2099" operator="equal">
      <formula>"PR"</formula>
    </cfRule>
  </conditionalFormatting>
  <conditionalFormatting sqref="AG37">
    <cfRule type="cellIs" dxfId="16484" priority="2098" operator="equal">
      <formula>"Me"</formula>
    </cfRule>
  </conditionalFormatting>
  <conditionalFormatting sqref="AG37">
    <cfRule type="cellIs" dxfId="16483" priority="2097" operator="equal">
      <formula>"TD"</formula>
    </cfRule>
  </conditionalFormatting>
  <conditionalFormatting sqref="AG37">
    <cfRule type="cellIs" dxfId="16482" priority="2096" operator="equal">
      <formula>"PR"</formula>
    </cfRule>
  </conditionalFormatting>
  <conditionalFormatting sqref="Y21:Y26">
    <cfRule type="cellIs" dxfId="16481" priority="2030" operator="equal">
      <formula>"Me"</formula>
    </cfRule>
  </conditionalFormatting>
  <conditionalFormatting sqref="Y21:Y26">
    <cfRule type="cellIs" dxfId="16480" priority="2029" operator="equal">
      <formula>"TD"</formula>
    </cfRule>
  </conditionalFormatting>
  <conditionalFormatting sqref="Y21:Y26">
    <cfRule type="cellIs" dxfId="16479" priority="2028" operator="equal">
      <formula>"Me"</formula>
    </cfRule>
  </conditionalFormatting>
  <conditionalFormatting sqref="Y21">
    <cfRule type="cellIs" dxfId="16478" priority="2027" operator="equal">
      <formula>"Me"</formula>
    </cfRule>
  </conditionalFormatting>
  <conditionalFormatting sqref="Y21">
    <cfRule type="cellIs" dxfId="16477" priority="2026" operator="equal">
      <formula>"Me"</formula>
    </cfRule>
  </conditionalFormatting>
  <conditionalFormatting sqref="Y21">
    <cfRule type="cellIs" dxfId="16476" priority="2025" operator="equal">
      <formula>"Me"</formula>
    </cfRule>
  </conditionalFormatting>
  <conditionalFormatting sqref="Y21">
    <cfRule type="cellIs" dxfId="16475" priority="2024" operator="equal">
      <formula>"TD"</formula>
    </cfRule>
  </conditionalFormatting>
  <conditionalFormatting sqref="Y21:Y26">
    <cfRule type="cellIs" dxfId="16474" priority="2023" operator="equal">
      <formula>"Me"</formula>
    </cfRule>
  </conditionalFormatting>
  <conditionalFormatting sqref="Y21:Y26">
    <cfRule type="cellIs" dxfId="16473" priority="2022" operator="equal">
      <formula>"Me"</formula>
    </cfRule>
  </conditionalFormatting>
  <conditionalFormatting sqref="Y21:Y26">
    <cfRule type="cellIs" dxfId="16472" priority="2021" operator="equal">
      <formula>"TD"</formula>
    </cfRule>
  </conditionalFormatting>
  <conditionalFormatting sqref="Y121:Y122">
    <cfRule type="cellIs" dxfId="16471" priority="1999" operator="equal">
      <formula>"Me"</formula>
    </cfRule>
  </conditionalFormatting>
  <conditionalFormatting sqref="Y121:Y122">
    <cfRule type="cellIs" dxfId="16470" priority="1998" operator="equal">
      <formula>"TD"</formula>
    </cfRule>
  </conditionalFormatting>
  <conditionalFormatting sqref="Y121:Y122">
    <cfRule type="cellIs" dxfId="16469" priority="1997" operator="equal">
      <formula>"PR"</formula>
    </cfRule>
  </conditionalFormatting>
  <conditionalFormatting sqref="Y145:Y146">
    <cfRule type="cellIs" dxfId="16468" priority="1996" operator="equal">
      <formula>"Me"</formula>
    </cfRule>
  </conditionalFormatting>
  <conditionalFormatting sqref="Y145:Y146">
    <cfRule type="cellIs" dxfId="16467" priority="1995" operator="equal">
      <formula>"TD"</formula>
    </cfRule>
  </conditionalFormatting>
  <conditionalFormatting sqref="Y145:Y146">
    <cfRule type="cellIs" dxfId="16466" priority="1994" operator="equal">
      <formula>"PR"</formula>
    </cfRule>
  </conditionalFormatting>
  <conditionalFormatting sqref="AE34">
    <cfRule type="cellIs" dxfId="16465" priority="1987" operator="equal">
      <formula>"Me"</formula>
    </cfRule>
  </conditionalFormatting>
  <conditionalFormatting sqref="AE34">
    <cfRule type="cellIs" dxfId="16464" priority="1986" operator="equal">
      <formula>"TD"</formula>
    </cfRule>
  </conditionalFormatting>
  <conditionalFormatting sqref="AE33">
    <cfRule type="cellIs" dxfId="16463" priority="1985" operator="equal">
      <formula>"Me"</formula>
    </cfRule>
  </conditionalFormatting>
  <conditionalFormatting sqref="AE33">
    <cfRule type="cellIs" dxfId="16462" priority="1984" operator="equal">
      <formula>"TD"</formula>
    </cfRule>
  </conditionalFormatting>
  <conditionalFormatting sqref="AG34:AG36">
    <cfRule type="cellIs" dxfId="16461" priority="1983" operator="equal">
      <formula>"Me"</formula>
    </cfRule>
  </conditionalFormatting>
  <conditionalFormatting sqref="AG34:AG36">
    <cfRule type="cellIs" dxfId="16460" priority="1982" operator="equal">
      <formula>"TD"</formula>
    </cfRule>
  </conditionalFormatting>
  <conditionalFormatting sqref="AG33">
    <cfRule type="cellIs" dxfId="16459" priority="1981" operator="equal">
      <formula>"Me"</formula>
    </cfRule>
  </conditionalFormatting>
  <conditionalFormatting sqref="AG33">
    <cfRule type="cellIs" dxfId="16458" priority="1980" operator="equal">
      <formula>"TD"</formula>
    </cfRule>
  </conditionalFormatting>
  <conditionalFormatting sqref="AH34:AH36">
    <cfRule type="cellIs" dxfId="16457" priority="1979" operator="equal">
      <formula>"Me"</formula>
    </cfRule>
  </conditionalFormatting>
  <conditionalFormatting sqref="AH34:AH36">
    <cfRule type="cellIs" dxfId="16456" priority="1978" operator="equal">
      <formula>"TD"</formula>
    </cfRule>
  </conditionalFormatting>
  <conditionalFormatting sqref="AH33">
    <cfRule type="cellIs" dxfId="16455" priority="1977" operator="equal">
      <formula>"Me"</formula>
    </cfRule>
  </conditionalFormatting>
  <conditionalFormatting sqref="AH33">
    <cfRule type="cellIs" dxfId="16454" priority="1976" operator="equal">
      <formula>"TD"</formula>
    </cfRule>
  </conditionalFormatting>
  <conditionalFormatting sqref="Z193:AA194">
    <cfRule type="cellIs" dxfId="16453" priority="1975" operator="equal">
      <formula>"Me"</formula>
    </cfRule>
  </conditionalFormatting>
  <conditionalFormatting sqref="Z193:AA194">
    <cfRule type="cellIs" dxfId="16452" priority="1974" operator="equal">
      <formula>"TD"</formula>
    </cfRule>
  </conditionalFormatting>
  <conditionalFormatting sqref="Z193:AA194">
    <cfRule type="cellIs" dxfId="16451" priority="1973" operator="equal">
      <formula>"PR"</formula>
    </cfRule>
  </conditionalFormatting>
  <conditionalFormatting sqref="AF51:AF52">
    <cfRule type="cellIs" dxfId="16450" priority="1968" operator="equal">
      <formula>"PR"</formula>
    </cfRule>
  </conditionalFormatting>
  <conditionalFormatting sqref="AF52">
    <cfRule type="cellIs" dxfId="16449" priority="1972" operator="equal">
      <formula>"Me"</formula>
    </cfRule>
  </conditionalFormatting>
  <conditionalFormatting sqref="AF52">
    <cfRule type="cellIs" dxfId="16448" priority="1971" operator="equal">
      <formula>"TD"</formula>
    </cfRule>
  </conditionalFormatting>
  <conditionalFormatting sqref="AF51">
    <cfRule type="cellIs" dxfId="16447" priority="1970" operator="equal">
      <formula>"Me"</formula>
    </cfRule>
  </conditionalFormatting>
  <conditionalFormatting sqref="AF51">
    <cfRule type="cellIs" dxfId="16446" priority="1969" operator="equal">
      <formula>"TD"</formula>
    </cfRule>
  </conditionalFormatting>
  <conditionalFormatting sqref="AG49:AH50">
    <cfRule type="cellIs" dxfId="16445" priority="1963" operator="equal">
      <formula>"Me"</formula>
    </cfRule>
  </conditionalFormatting>
  <conditionalFormatting sqref="AG49:AH50">
    <cfRule type="cellIs" dxfId="16444" priority="1962" operator="equal">
      <formula>"TD"</formula>
    </cfRule>
  </conditionalFormatting>
  <conditionalFormatting sqref="AG49:AH50">
    <cfRule type="cellIs" dxfId="16443" priority="1961" operator="equal">
      <formula>"PR"</formula>
    </cfRule>
  </conditionalFormatting>
  <conditionalFormatting sqref="AG49:AH50">
    <cfRule type="cellIs" dxfId="16442" priority="1960" operator="equal">
      <formula>"Me"</formula>
    </cfRule>
  </conditionalFormatting>
  <conditionalFormatting sqref="AG49:AH50">
    <cfRule type="cellIs" dxfId="16441" priority="1959" operator="equal">
      <formula>"TD"</formula>
    </cfRule>
  </conditionalFormatting>
  <conditionalFormatting sqref="AH59:AH60">
    <cfRule type="cellIs" dxfId="16440" priority="1958" operator="equal">
      <formula>"Me"</formula>
    </cfRule>
  </conditionalFormatting>
  <conditionalFormatting sqref="AH59:AH60">
    <cfRule type="cellIs" dxfId="16439" priority="1957" operator="equal">
      <formula>"TD"</formula>
    </cfRule>
  </conditionalFormatting>
  <conditionalFormatting sqref="AH59:AH60">
    <cfRule type="cellIs" dxfId="16438" priority="1956" operator="equal">
      <formula>"PR"</formula>
    </cfRule>
  </conditionalFormatting>
  <conditionalFormatting sqref="AH59">
    <cfRule type="cellIs" dxfId="16437" priority="1955" operator="equal">
      <formula>"Me"</formula>
    </cfRule>
  </conditionalFormatting>
  <conditionalFormatting sqref="AH59">
    <cfRule type="cellIs" dxfId="16436" priority="1954" operator="equal">
      <formula>"TD"</formula>
    </cfRule>
  </conditionalFormatting>
  <conditionalFormatting sqref="AH60">
    <cfRule type="cellIs" dxfId="16435" priority="1953" operator="equal">
      <formula>"Me"</formula>
    </cfRule>
  </conditionalFormatting>
  <conditionalFormatting sqref="AH60">
    <cfRule type="cellIs" dxfId="16434" priority="1952" operator="equal">
      <formula>"TD"</formula>
    </cfRule>
  </conditionalFormatting>
  <conditionalFormatting sqref="AH60">
    <cfRule type="cellIs" dxfId="16433" priority="1951" operator="equal">
      <formula>"Me"</formula>
    </cfRule>
  </conditionalFormatting>
  <conditionalFormatting sqref="AH60">
    <cfRule type="cellIs" dxfId="16432" priority="1950" operator="equal">
      <formula>"TD"</formula>
    </cfRule>
  </conditionalFormatting>
  <conditionalFormatting sqref="AH60">
    <cfRule type="cellIs" dxfId="16431" priority="1949" operator="equal">
      <formula>"Me"</formula>
    </cfRule>
  </conditionalFormatting>
  <conditionalFormatting sqref="AH60">
    <cfRule type="cellIs" dxfId="16430" priority="1948" operator="equal">
      <formula>"TD"</formula>
    </cfRule>
  </conditionalFormatting>
  <conditionalFormatting sqref="AH60">
    <cfRule type="cellIs" dxfId="16429" priority="1947" operator="equal">
      <formula>"Me"</formula>
    </cfRule>
  </conditionalFormatting>
  <conditionalFormatting sqref="AH60">
    <cfRule type="cellIs" dxfId="16428" priority="1946" operator="equal">
      <formula>"TD"</formula>
    </cfRule>
  </conditionalFormatting>
  <conditionalFormatting sqref="AH60">
    <cfRule type="cellIs" dxfId="16427" priority="1945" operator="equal">
      <formula>"Me"</formula>
    </cfRule>
  </conditionalFormatting>
  <conditionalFormatting sqref="AH60">
    <cfRule type="cellIs" dxfId="16426" priority="1944" operator="equal">
      <formula>"TD"</formula>
    </cfRule>
  </conditionalFormatting>
  <conditionalFormatting sqref="D42:D44">
    <cfRule type="cellIs" dxfId="16425" priority="1931" operator="equal">
      <formula>"c"</formula>
    </cfRule>
    <cfRule type="cellIs" dxfId="16424" priority="1932" operator="equal">
      <formula>"b"</formula>
    </cfRule>
    <cfRule type="cellIs" dxfId="16423" priority="1933" operator="equal">
      <formula>"a"</formula>
    </cfRule>
  </conditionalFormatting>
  <conditionalFormatting sqref="F47:P48 R47:S48 U47:AJ48">
    <cfRule type="cellIs" dxfId="16422" priority="1930" operator="equal">
      <formula>"Me"</formula>
    </cfRule>
  </conditionalFormatting>
  <conditionalFormatting sqref="F47:O48 S47:S48 U47:AJ48">
    <cfRule type="cellIs" dxfId="16421" priority="1929" operator="equal">
      <formula>"TD"</formula>
    </cfRule>
  </conditionalFormatting>
  <conditionalFormatting sqref="F47:P48 R47:S48 U47:AJ48">
    <cfRule type="cellIs" dxfId="16420" priority="1928" operator="equal">
      <formula>"PR"</formula>
    </cfRule>
  </conditionalFormatting>
  <conditionalFormatting sqref="C47:C48">
    <cfRule type="cellIs" dxfId="16419" priority="1922" operator="lessThan">
      <formula>#REF!</formula>
    </cfRule>
  </conditionalFormatting>
  <conditionalFormatting sqref="C47:C48">
    <cfRule type="cellIs" dxfId="16418" priority="1921" operator="equal">
      <formula>"C"</formula>
    </cfRule>
  </conditionalFormatting>
  <conditionalFormatting sqref="C47:C48">
    <cfRule type="cellIs" dxfId="16417" priority="1920" operator="equal">
      <formula>"B"</formula>
    </cfRule>
  </conditionalFormatting>
  <conditionalFormatting sqref="C47:C48">
    <cfRule type="cellIs" dxfId="16416" priority="1919" operator="equal">
      <formula>"A"</formula>
    </cfRule>
  </conditionalFormatting>
  <conditionalFormatting sqref="D47:D48">
    <cfRule type="cellIs" dxfId="16415" priority="1916" operator="equal">
      <formula>"c"</formula>
    </cfRule>
    <cfRule type="cellIs" dxfId="16414" priority="1917" operator="equal">
      <formula>"b"</formula>
    </cfRule>
    <cfRule type="cellIs" dxfId="16413" priority="1918" operator="equal">
      <formula>"a"</formula>
    </cfRule>
  </conditionalFormatting>
  <conditionalFormatting sqref="F99:T100 Y100:AJ100 V99:V100 Y99:AA99 AC99:AJ99">
    <cfRule type="cellIs" dxfId="16412" priority="1915" operator="equal">
      <formula>"Me"</formula>
    </cfRule>
  </conditionalFormatting>
  <conditionalFormatting sqref="F99:T100 Y100:AJ100 V99:V100 Y99:AA99 AC99:AJ99">
    <cfRule type="cellIs" dxfId="16411" priority="1914" operator="equal">
      <formula>"TD"</formula>
    </cfRule>
  </conditionalFormatting>
  <conditionalFormatting sqref="F99:T100 Y100:AJ100 V99:V100 Y99:AA99 AC99:AJ99">
    <cfRule type="cellIs" dxfId="16410" priority="1913" operator="equal">
      <formula>"PR"</formula>
    </cfRule>
  </conditionalFormatting>
  <conditionalFormatting sqref="C99:C100">
    <cfRule type="cellIs" dxfId="16409" priority="1906" operator="lessThan">
      <formula>#REF!</formula>
    </cfRule>
  </conditionalFormatting>
  <conditionalFormatting sqref="C99:C100">
    <cfRule type="cellIs" dxfId="16408" priority="1905" operator="equal">
      <formula>"C"</formula>
    </cfRule>
  </conditionalFormatting>
  <conditionalFormatting sqref="C99:C100">
    <cfRule type="cellIs" dxfId="16407" priority="1904" operator="equal">
      <formula>"B"</formula>
    </cfRule>
  </conditionalFormatting>
  <conditionalFormatting sqref="C99:C100">
    <cfRule type="cellIs" dxfId="16406" priority="1903" operator="equal">
      <formula>"A"</formula>
    </cfRule>
  </conditionalFormatting>
  <conditionalFormatting sqref="F105:F106 J105:AJ105 K106:P106 R106:AJ106">
    <cfRule type="cellIs" dxfId="16405" priority="1902" operator="equal">
      <formula>"Me"</formula>
    </cfRule>
  </conditionalFormatting>
  <conditionalFormatting sqref="F105:F106 J105:AJ105 K106:P106 R106:AJ106">
    <cfRule type="cellIs" dxfId="16404" priority="1901" operator="equal">
      <formula>"TD"</formula>
    </cfRule>
  </conditionalFormatting>
  <conditionalFormatting sqref="F105:F106 J105:AJ105 K106:P106 R106:AJ106">
    <cfRule type="cellIs" dxfId="16403" priority="1900" operator="equal">
      <formula>"PR"</formula>
    </cfRule>
  </conditionalFormatting>
  <conditionalFormatting sqref="C105:C106">
    <cfRule type="cellIs" dxfId="16402" priority="1893" operator="equal">
      <formula>"C"</formula>
    </cfRule>
  </conditionalFormatting>
  <conditionalFormatting sqref="C105:C106">
    <cfRule type="cellIs" dxfId="16401" priority="1892" operator="equal">
      <formula>"B"</formula>
    </cfRule>
  </conditionalFormatting>
  <conditionalFormatting sqref="C105:C106">
    <cfRule type="cellIs" dxfId="16400" priority="1891" operator="equal">
      <formula>"A"</formula>
    </cfRule>
  </conditionalFormatting>
  <conditionalFormatting sqref="C105:C106">
    <cfRule type="cellIs" dxfId="16399" priority="1890" operator="lessThan">
      <formula>#REF!</formula>
    </cfRule>
  </conditionalFormatting>
  <conditionalFormatting sqref="C31:C32">
    <cfRule type="cellIs" dxfId="16398" priority="1875" operator="equal">
      <formula>"C"</formula>
    </cfRule>
  </conditionalFormatting>
  <conditionalFormatting sqref="C31:C32">
    <cfRule type="cellIs" dxfId="16397" priority="1874" operator="equal">
      <formula>"B"</formula>
    </cfRule>
  </conditionalFormatting>
  <conditionalFormatting sqref="C31:C32">
    <cfRule type="cellIs" dxfId="16396" priority="1873" operator="equal">
      <formula>"A"</formula>
    </cfRule>
  </conditionalFormatting>
  <conditionalFormatting sqref="C31:C32">
    <cfRule type="cellIs" dxfId="16395" priority="1872" operator="lessThan">
      <formula>#REF!</formula>
    </cfRule>
  </conditionalFormatting>
  <conditionalFormatting sqref="C35:C36">
    <cfRule type="cellIs" dxfId="16394" priority="1866" operator="equal">
      <formula>"C"</formula>
    </cfRule>
  </conditionalFormatting>
  <conditionalFormatting sqref="C35:C36">
    <cfRule type="cellIs" dxfId="16393" priority="1865" operator="equal">
      <formula>"B"</formula>
    </cfRule>
  </conditionalFormatting>
  <conditionalFormatting sqref="C35:C36">
    <cfRule type="cellIs" dxfId="16392" priority="1864" operator="equal">
      <formula>"A"</formula>
    </cfRule>
  </conditionalFormatting>
  <conditionalFormatting sqref="C94">
    <cfRule type="cellIs" dxfId="16391" priority="1844" operator="equal">
      <formula>"C"</formula>
    </cfRule>
  </conditionalFormatting>
  <conditionalFormatting sqref="C94">
    <cfRule type="cellIs" dxfId="16390" priority="1843" operator="equal">
      <formula>"B"</formula>
    </cfRule>
  </conditionalFormatting>
  <conditionalFormatting sqref="C94">
    <cfRule type="cellIs" dxfId="16389" priority="1842" operator="equal">
      <formula>"A"</formula>
    </cfRule>
  </conditionalFormatting>
  <conditionalFormatting sqref="C93">
    <cfRule type="cellIs" dxfId="16388" priority="1840" operator="equal">
      <formula>"C"</formula>
    </cfRule>
  </conditionalFormatting>
  <conditionalFormatting sqref="C93">
    <cfRule type="cellIs" dxfId="16387" priority="1839" operator="equal">
      <formula>"B"</formula>
    </cfRule>
  </conditionalFormatting>
  <conditionalFormatting sqref="C93">
    <cfRule type="cellIs" dxfId="16386" priority="1838" operator="equal">
      <formula>"A"</formula>
    </cfRule>
  </conditionalFormatting>
  <conditionalFormatting sqref="C183:C184">
    <cfRule type="cellIs" dxfId="16385" priority="1813" operator="equal">
      <formula>"c"</formula>
    </cfRule>
    <cfRule type="cellIs" dxfId="16384" priority="1814" operator="equal">
      <formula>"b"</formula>
    </cfRule>
    <cfRule type="cellIs" dxfId="16383" priority="1815" operator="equal">
      <formula>"a"</formula>
    </cfRule>
  </conditionalFormatting>
  <conditionalFormatting sqref="C111:C112">
    <cfRule type="cellIs" dxfId="16382" priority="1802" operator="equal">
      <formula>"C"</formula>
    </cfRule>
  </conditionalFormatting>
  <conditionalFormatting sqref="C111:C112">
    <cfRule type="cellIs" dxfId="16381" priority="1801" operator="equal">
      <formula>"B"</formula>
    </cfRule>
  </conditionalFormatting>
  <conditionalFormatting sqref="C111:C112">
    <cfRule type="cellIs" dxfId="16380" priority="1800" operator="equal">
      <formula>"A"</formula>
    </cfRule>
  </conditionalFormatting>
  <conditionalFormatting sqref="C237:C238">
    <cfRule type="cellIs" dxfId="16379" priority="1774" operator="equal">
      <formula>"C"</formula>
    </cfRule>
  </conditionalFormatting>
  <conditionalFormatting sqref="C237:C238">
    <cfRule type="cellIs" dxfId="16378" priority="1773" operator="equal">
      <formula>"B"</formula>
    </cfRule>
  </conditionalFormatting>
  <conditionalFormatting sqref="C237:C238">
    <cfRule type="cellIs" dxfId="16377" priority="1772" operator="equal">
      <formula>"A"</formula>
    </cfRule>
  </conditionalFormatting>
  <conditionalFormatting sqref="C109:C110">
    <cfRule type="cellIs" dxfId="16376" priority="1726" operator="equal">
      <formula>"C"</formula>
    </cfRule>
  </conditionalFormatting>
  <conditionalFormatting sqref="C109:C110">
    <cfRule type="cellIs" dxfId="16375" priority="1725" operator="equal">
      <formula>"B"</formula>
    </cfRule>
  </conditionalFormatting>
  <conditionalFormatting sqref="C109:C110">
    <cfRule type="cellIs" dxfId="16374" priority="1724" operator="equal">
      <formula>"A"</formula>
    </cfRule>
  </conditionalFormatting>
  <conditionalFormatting sqref="C107">
    <cfRule type="cellIs" dxfId="16373" priority="1681" operator="equal">
      <formula>"C"</formula>
    </cfRule>
  </conditionalFormatting>
  <conditionalFormatting sqref="C107">
    <cfRule type="cellIs" dxfId="16372" priority="1680" operator="equal">
      <formula>"B"</formula>
    </cfRule>
  </conditionalFormatting>
  <conditionalFormatting sqref="C107">
    <cfRule type="cellIs" dxfId="16371" priority="1679" operator="equal">
      <formula>"A"</formula>
    </cfRule>
  </conditionalFormatting>
  <conditionalFormatting sqref="C107">
    <cfRule type="cellIs" dxfId="16370" priority="1678" operator="lessThan">
      <formula>#REF!</formula>
    </cfRule>
  </conditionalFormatting>
  <conditionalFormatting sqref="C108">
    <cfRule type="cellIs" dxfId="16369" priority="1677" operator="equal">
      <formula>"C"</formula>
    </cfRule>
  </conditionalFormatting>
  <conditionalFormatting sqref="C108">
    <cfRule type="cellIs" dxfId="16368" priority="1676" operator="equal">
      <formula>"B"</formula>
    </cfRule>
  </conditionalFormatting>
  <conditionalFormatting sqref="C108">
    <cfRule type="cellIs" dxfId="16367" priority="1675" operator="equal">
      <formula>"A"</formula>
    </cfRule>
  </conditionalFormatting>
  <conditionalFormatting sqref="C108">
    <cfRule type="cellIs" dxfId="16366" priority="1674" operator="lessThan">
      <formula>#REF!</formula>
    </cfRule>
  </conditionalFormatting>
  <conditionalFormatting sqref="F149:L150 N149:S149 U149:AJ150 O150:S150">
    <cfRule type="cellIs" dxfId="16365" priority="1647" operator="equal">
      <formula>"Me"</formula>
    </cfRule>
  </conditionalFormatting>
  <conditionalFormatting sqref="F149:L150 N149:S149 U149:AJ150 O150:S150">
    <cfRule type="cellIs" dxfId="16364" priority="1646" operator="equal">
      <formula>"TD"</formula>
    </cfRule>
  </conditionalFormatting>
  <conditionalFormatting sqref="F149:L150 N149:S149 U149:AJ150 O150:S150">
    <cfRule type="cellIs" dxfId="16363" priority="1645" operator="equal">
      <formula>"PR"</formula>
    </cfRule>
  </conditionalFormatting>
  <conditionalFormatting sqref="Z149:AD150">
    <cfRule type="cellIs" dxfId="16362" priority="1644" operator="equal">
      <formula>"Me"</formula>
    </cfRule>
  </conditionalFormatting>
  <conditionalFormatting sqref="Z149:AD150">
    <cfRule type="cellIs" dxfId="16361" priority="1643" operator="equal">
      <formula>"TD"</formula>
    </cfRule>
  </conditionalFormatting>
  <conditionalFormatting sqref="C150">
    <cfRule type="cellIs" dxfId="16360" priority="1631" operator="equal">
      <formula>"c"</formula>
    </cfRule>
    <cfRule type="cellIs" dxfId="16359" priority="1632" operator="equal">
      <formula>"b"</formula>
    </cfRule>
    <cfRule type="cellIs" dxfId="16358" priority="1633" operator="equal">
      <formula>"a"</formula>
    </cfRule>
  </conditionalFormatting>
  <conditionalFormatting sqref="C149">
    <cfRule type="cellIs" dxfId="16357" priority="1634" operator="equal">
      <formula>"c"</formula>
    </cfRule>
    <cfRule type="cellIs" dxfId="16356" priority="1635" operator="equal">
      <formula>"b"</formula>
    </cfRule>
    <cfRule type="cellIs" dxfId="16355" priority="1636" operator="equal">
      <formula>"a"</formula>
    </cfRule>
  </conditionalFormatting>
  <conditionalFormatting sqref="F201:F202 L201:M202 O201:S202 U202:AJ202 U201:AI201">
    <cfRule type="cellIs" dxfId="16354" priority="1623" operator="equal">
      <formula>"Me"</formula>
    </cfRule>
  </conditionalFormatting>
  <conditionalFormatting sqref="F201:F202 L201:M202 O201:S202 U202:AJ202 U201:AI201">
    <cfRule type="cellIs" dxfId="16353" priority="1622" operator="equal">
      <formula>"TD"</formula>
    </cfRule>
  </conditionalFormatting>
  <conditionalFormatting sqref="F201:F202 L201:M202 O201:S202 U202:AJ202 U201:AI201">
    <cfRule type="cellIs" dxfId="16352" priority="1621" operator="equal">
      <formula>"PR"</formula>
    </cfRule>
  </conditionalFormatting>
  <conditionalFormatting sqref="F195:AJ195">
    <cfRule type="cellIs" dxfId="16351" priority="1617" operator="equal">
      <formula>"Me"</formula>
    </cfRule>
  </conditionalFormatting>
  <conditionalFormatting sqref="F195:O195 S195:AJ195">
    <cfRule type="cellIs" dxfId="16350" priority="1616" operator="equal">
      <formula>"TD"</formula>
    </cfRule>
  </conditionalFormatting>
  <conditionalFormatting sqref="F195:AJ195">
    <cfRule type="cellIs" dxfId="16349" priority="1615" operator="equal">
      <formula>"PR"</formula>
    </cfRule>
  </conditionalFormatting>
  <conditionalFormatting sqref="F40:S40 AF40:AJ40">
    <cfRule type="cellIs" dxfId="16348" priority="1600" operator="equal">
      <formula>"Me"</formula>
    </cfRule>
  </conditionalFormatting>
  <conditionalFormatting sqref="F40:S40 AF40:AJ40">
    <cfRule type="cellIs" dxfId="16347" priority="1599" operator="equal">
      <formula>"TD"</formula>
    </cfRule>
  </conditionalFormatting>
  <conditionalFormatting sqref="F40:S40 AF40:AJ40">
    <cfRule type="cellIs" dxfId="16346" priority="1598" operator="equal">
      <formula>"PR"</formula>
    </cfRule>
  </conditionalFormatting>
  <conditionalFormatting sqref="F77:F78">
    <cfRule type="cellIs" dxfId="16345" priority="1597" operator="equal">
      <formula>"Me"</formula>
    </cfRule>
  </conditionalFormatting>
  <conditionalFormatting sqref="F77:F78">
    <cfRule type="cellIs" dxfId="16344" priority="1596" operator="equal">
      <formula>"TD"</formula>
    </cfRule>
  </conditionalFormatting>
  <conditionalFormatting sqref="F77:F78">
    <cfRule type="cellIs" dxfId="16343" priority="1595" operator="equal">
      <formula>"PR"</formula>
    </cfRule>
  </conditionalFormatting>
  <conditionalFormatting sqref="C77:C78">
    <cfRule type="cellIs" dxfId="16342" priority="1567" operator="equal">
      <formula>"C"</formula>
    </cfRule>
  </conditionalFormatting>
  <conditionalFormatting sqref="C77:C78">
    <cfRule type="cellIs" dxfId="16341" priority="1566" operator="equal">
      <formula>"B"</formula>
    </cfRule>
  </conditionalFormatting>
  <conditionalFormatting sqref="C77:C78">
    <cfRule type="cellIs" dxfId="16340" priority="1565" operator="equal">
      <formula>"A"</formula>
    </cfRule>
  </conditionalFormatting>
  <conditionalFormatting sqref="C81:C82">
    <cfRule type="cellIs" dxfId="16339" priority="1561" operator="equal">
      <formula>"C"</formula>
    </cfRule>
  </conditionalFormatting>
  <conditionalFormatting sqref="C81:C82">
    <cfRule type="cellIs" dxfId="16338" priority="1560" operator="equal">
      <formula>"B"</formula>
    </cfRule>
  </conditionalFormatting>
  <conditionalFormatting sqref="C81:C82">
    <cfRule type="cellIs" dxfId="16337" priority="1559" operator="equal">
      <formula>"A"</formula>
    </cfRule>
  </conditionalFormatting>
  <conditionalFormatting sqref="C83:C84">
    <cfRule type="cellIs" dxfId="16336" priority="1550" operator="equal">
      <formula>"c"</formula>
    </cfRule>
    <cfRule type="cellIs" dxfId="16335" priority="1551" operator="equal">
      <formula>"b"</formula>
    </cfRule>
    <cfRule type="cellIs" dxfId="16334" priority="1552" operator="equal">
      <formula>"a"</formula>
    </cfRule>
  </conditionalFormatting>
  <conditionalFormatting sqref="C139:C140">
    <cfRule type="cellIs" dxfId="16333" priority="1530" operator="equal">
      <formula>"c"</formula>
    </cfRule>
    <cfRule type="cellIs" dxfId="16332" priority="1531" operator="equal">
      <formula>"b"</formula>
    </cfRule>
    <cfRule type="cellIs" dxfId="16331" priority="1532" operator="equal">
      <formula>"a"</formula>
    </cfRule>
  </conditionalFormatting>
  <conditionalFormatting sqref="U197:V200 F197:H198 F199:F200 L197:S198 L199:M200 O199:S200 N199:N202 Z197:AJ200">
    <cfRule type="cellIs" dxfId="16330" priority="1529" operator="equal">
      <formula>"Me"</formula>
    </cfRule>
  </conditionalFormatting>
  <conditionalFormatting sqref="U197:V200 F197:H198 F199:F200 L197:S198 L199:M200 O199:S200 N199:N202 Z197:AJ200">
    <cfRule type="cellIs" dxfId="16329" priority="1528" operator="equal">
      <formula>"TD"</formula>
    </cfRule>
  </conditionalFormatting>
  <conditionalFormatting sqref="U197:V200 F197:H198 F199:F200 L197:S198 L199:M200 O199:S200 N199:N202 Z197:AJ200">
    <cfRule type="cellIs" dxfId="16328" priority="1527" operator="equal">
      <formula>"PR"</formula>
    </cfRule>
  </conditionalFormatting>
  <conditionalFormatting sqref="C197:C198">
    <cfRule type="cellIs" dxfId="16327" priority="1525" operator="equal">
      <formula>"C"</formula>
    </cfRule>
  </conditionalFormatting>
  <conditionalFormatting sqref="C197:C198">
    <cfRule type="cellIs" dxfId="16326" priority="1524" operator="equal">
      <formula>"B"</formula>
    </cfRule>
  </conditionalFormatting>
  <conditionalFormatting sqref="C197:C198">
    <cfRule type="cellIs" dxfId="16325" priority="1523" operator="equal">
      <formula>"A"</formula>
    </cfRule>
  </conditionalFormatting>
  <conditionalFormatting sqref="C201:C202">
    <cfRule type="cellIs" dxfId="16324" priority="1515" operator="equal">
      <formula>"C"</formula>
    </cfRule>
  </conditionalFormatting>
  <conditionalFormatting sqref="C201:C202">
    <cfRule type="cellIs" dxfId="16323" priority="1514" operator="equal">
      <formula>"B"</formula>
    </cfRule>
  </conditionalFormatting>
  <conditionalFormatting sqref="C201:C202">
    <cfRule type="cellIs" dxfId="16322" priority="1513" operator="equal">
      <formula>"A"</formula>
    </cfRule>
  </conditionalFormatting>
  <conditionalFormatting sqref="C133:C134">
    <cfRule type="cellIs" dxfId="16321" priority="1498" operator="equal">
      <formula>"c"</formula>
    </cfRule>
    <cfRule type="cellIs" dxfId="16320" priority="1499" operator="equal">
      <formula>"b"</formula>
    </cfRule>
    <cfRule type="cellIs" dxfId="16319" priority="1500" operator="equal">
      <formula>"a"</formula>
    </cfRule>
  </conditionalFormatting>
  <conditionalFormatting sqref="C45:C46">
    <cfRule type="cellIs" dxfId="16318" priority="1480" operator="lessThan">
      <formula>#REF!</formula>
    </cfRule>
  </conditionalFormatting>
  <conditionalFormatting sqref="C45:C46">
    <cfRule type="cellIs" dxfId="16317" priority="1479" operator="equal">
      <formula>"C"</formula>
    </cfRule>
  </conditionalFormatting>
  <conditionalFormatting sqref="C45:C46">
    <cfRule type="cellIs" dxfId="16316" priority="1478" operator="equal">
      <formula>"B"</formula>
    </cfRule>
  </conditionalFormatting>
  <conditionalFormatting sqref="C45:C46">
    <cfRule type="cellIs" dxfId="16315" priority="1477" operator="equal">
      <formula>"A"</formula>
    </cfRule>
  </conditionalFormatting>
  <conditionalFormatting sqref="D45:D46">
    <cfRule type="cellIs" dxfId="16314" priority="1474" operator="equal">
      <formula>"c"</formula>
    </cfRule>
    <cfRule type="cellIs" dxfId="16313" priority="1475" operator="equal">
      <formula>"b"</formula>
    </cfRule>
    <cfRule type="cellIs" dxfId="16312" priority="1476" operator="equal">
      <formula>"a"</formula>
    </cfRule>
  </conditionalFormatting>
  <conditionalFormatting sqref="C173">
    <cfRule type="cellIs" dxfId="16311" priority="1465" operator="equal">
      <formula>"c"</formula>
    </cfRule>
    <cfRule type="cellIs" dxfId="16310" priority="1466" operator="equal">
      <formula>"b"</formula>
    </cfRule>
    <cfRule type="cellIs" dxfId="16309" priority="1467" operator="equal">
      <formula>"a"</formula>
    </cfRule>
  </conditionalFormatting>
  <conditionalFormatting sqref="C174">
    <cfRule type="cellIs" dxfId="16308" priority="1462" operator="equal">
      <formula>"c"</formula>
    </cfRule>
    <cfRule type="cellIs" dxfId="16307" priority="1463" operator="equal">
      <formula>"b"</formula>
    </cfRule>
    <cfRule type="cellIs" dxfId="16306" priority="1464" operator="equal">
      <formula>"a"</formula>
    </cfRule>
  </conditionalFormatting>
  <conditionalFormatting sqref="C177">
    <cfRule type="cellIs" dxfId="16305" priority="1453" operator="equal">
      <formula>"c"</formula>
    </cfRule>
    <cfRule type="cellIs" dxfId="16304" priority="1454" operator="equal">
      <formula>"b"</formula>
    </cfRule>
    <cfRule type="cellIs" dxfId="16303" priority="1455" operator="equal">
      <formula>"a"</formula>
    </cfRule>
  </conditionalFormatting>
  <conditionalFormatting sqref="C178">
    <cfRule type="cellIs" dxfId="16302" priority="1450" operator="equal">
      <formula>"c"</formula>
    </cfRule>
    <cfRule type="cellIs" dxfId="16301" priority="1451" operator="equal">
      <formula>"b"</formula>
    </cfRule>
    <cfRule type="cellIs" dxfId="16300" priority="1452" operator="equal">
      <formula>"a"</formula>
    </cfRule>
  </conditionalFormatting>
  <conditionalFormatting sqref="C192">
    <cfRule type="cellIs" dxfId="16299" priority="1443" operator="equal">
      <formula>"C"</formula>
    </cfRule>
  </conditionalFormatting>
  <conditionalFormatting sqref="C192">
    <cfRule type="cellIs" dxfId="16298" priority="1442" operator="equal">
      <formula>"B"</formula>
    </cfRule>
  </conditionalFormatting>
  <conditionalFormatting sqref="C192">
    <cfRule type="cellIs" dxfId="16297" priority="1441" operator="equal">
      <formula>"A"</formula>
    </cfRule>
  </conditionalFormatting>
  <conditionalFormatting sqref="C205:C206 C227:C230">
    <cfRule type="cellIs" dxfId="16296" priority="1438" operator="equal">
      <formula>"C"</formula>
    </cfRule>
  </conditionalFormatting>
  <conditionalFormatting sqref="C205:C206 C227:C230">
    <cfRule type="cellIs" dxfId="16295" priority="1437" operator="equal">
      <formula>"B"</formula>
    </cfRule>
  </conditionalFormatting>
  <conditionalFormatting sqref="C205:C206 C227:C230">
    <cfRule type="cellIs" dxfId="16294" priority="1436" operator="equal">
      <formula>"A"</formula>
    </cfRule>
  </conditionalFormatting>
  <conditionalFormatting sqref="C215:C216 C247:C248 C233:C234">
    <cfRule type="cellIs" dxfId="16293" priority="1429" operator="equal">
      <formula>"C"</formula>
    </cfRule>
  </conditionalFormatting>
  <conditionalFormatting sqref="C215:C216 C247:C248 C233:C234">
    <cfRule type="cellIs" dxfId="16292" priority="1428" operator="equal">
      <formula>"B"</formula>
    </cfRule>
  </conditionalFormatting>
  <conditionalFormatting sqref="C215:C216 C247:C248 C233:C234">
    <cfRule type="cellIs" dxfId="16291" priority="1427" operator="equal">
      <formula>"A"</formula>
    </cfRule>
  </conditionalFormatting>
  <conditionalFormatting sqref="C219:C220">
    <cfRule type="cellIs" dxfId="16290" priority="1425" operator="equal">
      <formula>"C"</formula>
    </cfRule>
  </conditionalFormatting>
  <conditionalFormatting sqref="C219:C220">
    <cfRule type="cellIs" dxfId="16289" priority="1424" operator="equal">
      <formula>"B"</formula>
    </cfRule>
  </conditionalFormatting>
  <conditionalFormatting sqref="C219:C220">
    <cfRule type="cellIs" dxfId="16288" priority="1423" operator="equal">
      <formula>"A"</formula>
    </cfRule>
  </conditionalFormatting>
  <conditionalFormatting sqref="C221:C224">
    <cfRule type="cellIs" dxfId="16287" priority="1422" operator="equal">
      <formula>"C"</formula>
    </cfRule>
  </conditionalFormatting>
  <conditionalFormatting sqref="C221:C224">
    <cfRule type="cellIs" dxfId="16286" priority="1421" operator="equal">
      <formula>"B"</formula>
    </cfRule>
  </conditionalFormatting>
  <conditionalFormatting sqref="C221:C224">
    <cfRule type="cellIs" dxfId="16285" priority="1420" operator="equal">
      <formula>"A"</formula>
    </cfRule>
  </conditionalFormatting>
  <conditionalFormatting sqref="C225:C226">
    <cfRule type="cellIs" dxfId="16284" priority="1419" operator="equal">
      <formula>"C"</formula>
    </cfRule>
  </conditionalFormatting>
  <conditionalFormatting sqref="C225:C226">
    <cfRule type="cellIs" dxfId="16283" priority="1418" operator="equal">
      <formula>"B"</formula>
    </cfRule>
  </conditionalFormatting>
  <conditionalFormatting sqref="C225:C226">
    <cfRule type="cellIs" dxfId="16282" priority="1417" operator="equal">
      <formula>"A"</formula>
    </cfRule>
  </conditionalFormatting>
  <conditionalFormatting sqref="C207:C208">
    <cfRule type="cellIs" dxfId="16281" priority="1416" operator="equal">
      <formula>"C"</formula>
    </cfRule>
  </conditionalFormatting>
  <conditionalFormatting sqref="C207:C208">
    <cfRule type="cellIs" dxfId="16280" priority="1415" operator="equal">
      <formula>"B"</formula>
    </cfRule>
  </conditionalFormatting>
  <conditionalFormatting sqref="C207:C208">
    <cfRule type="cellIs" dxfId="16279" priority="1414" operator="equal">
      <formula>"A"</formula>
    </cfRule>
  </conditionalFormatting>
  <conditionalFormatting sqref="C211:C212">
    <cfRule type="cellIs" dxfId="16278" priority="1412" operator="equal">
      <formula>"C"</formula>
    </cfRule>
  </conditionalFormatting>
  <conditionalFormatting sqref="C211:C212">
    <cfRule type="cellIs" dxfId="16277" priority="1411" operator="equal">
      <formula>"B"</formula>
    </cfRule>
  </conditionalFormatting>
  <conditionalFormatting sqref="C211:C212">
    <cfRule type="cellIs" dxfId="16276" priority="1410" operator="equal">
      <formula>"A"</formula>
    </cfRule>
  </conditionalFormatting>
  <conditionalFormatting sqref="C213">
    <cfRule type="cellIs" dxfId="16275" priority="1408" operator="equal">
      <formula>"C"</formula>
    </cfRule>
  </conditionalFormatting>
  <conditionalFormatting sqref="C213">
    <cfRule type="cellIs" dxfId="16274" priority="1407" operator="equal">
      <formula>"B"</formula>
    </cfRule>
  </conditionalFormatting>
  <conditionalFormatting sqref="C213">
    <cfRule type="cellIs" dxfId="16273" priority="1406" operator="equal">
      <formula>"A"</formula>
    </cfRule>
  </conditionalFormatting>
  <conditionalFormatting sqref="C249:C250">
    <cfRule type="cellIs" dxfId="16272" priority="1404" operator="equal">
      <formula>"C"</formula>
    </cfRule>
  </conditionalFormatting>
  <conditionalFormatting sqref="C249:C250">
    <cfRule type="cellIs" dxfId="16271" priority="1403" operator="equal">
      <formula>"B"</formula>
    </cfRule>
  </conditionalFormatting>
  <conditionalFormatting sqref="C249:C250">
    <cfRule type="cellIs" dxfId="16270" priority="1402" operator="equal">
      <formula>"A"</formula>
    </cfRule>
  </conditionalFormatting>
  <conditionalFormatting sqref="C241:C242">
    <cfRule type="cellIs" dxfId="16269" priority="1400" operator="equal">
      <formula>"C"</formula>
    </cfRule>
  </conditionalFormatting>
  <conditionalFormatting sqref="C241:C242">
    <cfRule type="cellIs" dxfId="16268" priority="1399" operator="equal">
      <formula>"B"</formula>
    </cfRule>
  </conditionalFormatting>
  <conditionalFormatting sqref="C241:C242">
    <cfRule type="cellIs" dxfId="16267" priority="1398" operator="equal">
      <formula>"A"</formula>
    </cfRule>
  </conditionalFormatting>
  <conditionalFormatting sqref="C209:C210">
    <cfRule type="cellIs" dxfId="16266" priority="1386" operator="equal">
      <formula>"C"</formula>
    </cfRule>
  </conditionalFormatting>
  <conditionalFormatting sqref="C209:C210">
    <cfRule type="cellIs" dxfId="16265" priority="1385" operator="equal">
      <formula>"B"</formula>
    </cfRule>
  </conditionalFormatting>
  <conditionalFormatting sqref="C209:C210">
    <cfRule type="cellIs" dxfId="16264" priority="1384" operator="equal">
      <formula>"A"</formula>
    </cfRule>
  </conditionalFormatting>
  <conditionalFormatting sqref="C217:C218">
    <cfRule type="cellIs" dxfId="16263" priority="1382" operator="equal">
      <formula>"C"</formula>
    </cfRule>
  </conditionalFormatting>
  <conditionalFormatting sqref="C217:C218">
    <cfRule type="cellIs" dxfId="16262" priority="1381" operator="equal">
      <formula>"B"</formula>
    </cfRule>
  </conditionalFormatting>
  <conditionalFormatting sqref="C217:C218">
    <cfRule type="cellIs" dxfId="16261" priority="1380" operator="equal">
      <formula>"A"</formula>
    </cfRule>
  </conditionalFormatting>
  <conditionalFormatting sqref="C235:C238">
    <cfRule type="cellIs" dxfId="16260" priority="1373" operator="equal">
      <formula>"C"</formula>
    </cfRule>
  </conditionalFormatting>
  <conditionalFormatting sqref="C235:C238">
    <cfRule type="cellIs" dxfId="16259" priority="1372" operator="equal">
      <formula>"B"</formula>
    </cfRule>
  </conditionalFormatting>
  <conditionalFormatting sqref="C235:C238">
    <cfRule type="cellIs" dxfId="16258" priority="1371" operator="equal">
      <formula>"A"</formula>
    </cfRule>
  </conditionalFormatting>
  <conditionalFormatting sqref="C243:C244">
    <cfRule type="cellIs" dxfId="16257" priority="1363" operator="equal">
      <formula>"C"</formula>
    </cfRule>
  </conditionalFormatting>
  <conditionalFormatting sqref="C243:C244">
    <cfRule type="cellIs" dxfId="16256" priority="1362" operator="equal">
      <formula>"B"</formula>
    </cfRule>
  </conditionalFormatting>
  <conditionalFormatting sqref="C243:C244">
    <cfRule type="cellIs" dxfId="16255" priority="1361" operator="equal">
      <formula>"A"</formula>
    </cfRule>
  </conditionalFormatting>
  <conditionalFormatting sqref="C245:C246">
    <cfRule type="cellIs" dxfId="16254" priority="1347" operator="equal">
      <formula>"C"</formula>
    </cfRule>
  </conditionalFormatting>
  <conditionalFormatting sqref="C245:C246">
    <cfRule type="cellIs" dxfId="16253" priority="1346" operator="equal">
      <formula>"B"</formula>
    </cfRule>
  </conditionalFormatting>
  <conditionalFormatting sqref="C245:C246">
    <cfRule type="cellIs" dxfId="16252" priority="1345" operator="equal">
      <formula>"A"</formula>
    </cfRule>
  </conditionalFormatting>
  <conditionalFormatting sqref="C231">
    <cfRule type="cellIs" dxfId="16251" priority="1336" operator="equal">
      <formula>"C"</formula>
    </cfRule>
  </conditionalFormatting>
  <conditionalFormatting sqref="C231">
    <cfRule type="cellIs" dxfId="16250" priority="1335" operator="equal">
      <formula>"B"</formula>
    </cfRule>
  </conditionalFormatting>
  <conditionalFormatting sqref="C231">
    <cfRule type="cellIs" dxfId="16249" priority="1334" operator="equal">
      <formula>"A"</formula>
    </cfRule>
  </conditionalFormatting>
  <conditionalFormatting sqref="C232">
    <cfRule type="cellIs" dxfId="16248" priority="1333" operator="lessThan">
      <formula>#REF!</formula>
    </cfRule>
  </conditionalFormatting>
  <conditionalFormatting sqref="C232">
    <cfRule type="cellIs" dxfId="16247" priority="1332" operator="equal">
      <formula>"C"</formula>
    </cfRule>
  </conditionalFormatting>
  <conditionalFormatting sqref="C232">
    <cfRule type="cellIs" dxfId="16246" priority="1331" operator="equal">
      <formula>"B"</formula>
    </cfRule>
  </conditionalFormatting>
  <conditionalFormatting sqref="C232">
    <cfRule type="cellIs" dxfId="16245" priority="1330" operator="equal">
      <formula>"A"</formula>
    </cfRule>
  </conditionalFormatting>
  <conditionalFormatting sqref="C190">
    <cfRule type="cellIs" dxfId="16244" priority="1327" operator="lessThan">
      <formula>#REF!</formula>
    </cfRule>
  </conditionalFormatting>
  <conditionalFormatting sqref="C190">
    <cfRule type="cellIs" dxfId="16243" priority="1323" operator="equal">
      <formula>"C"</formula>
    </cfRule>
  </conditionalFormatting>
  <conditionalFormatting sqref="C190">
    <cfRule type="cellIs" dxfId="16242" priority="1322" operator="equal">
      <formula>"B"</formula>
    </cfRule>
  </conditionalFormatting>
  <conditionalFormatting sqref="C190">
    <cfRule type="cellIs" dxfId="16241" priority="1321" operator="equal">
      <formula>"A"</formula>
    </cfRule>
  </conditionalFormatting>
  <conditionalFormatting sqref="C189">
    <cfRule type="cellIs" dxfId="16240" priority="1319" operator="equal">
      <formula>"C"</formula>
    </cfRule>
  </conditionalFormatting>
  <conditionalFormatting sqref="C189">
    <cfRule type="cellIs" dxfId="16239" priority="1318" operator="equal">
      <formula>"B"</formula>
    </cfRule>
  </conditionalFormatting>
  <conditionalFormatting sqref="C189">
    <cfRule type="cellIs" dxfId="16238" priority="1317" operator="equal">
      <formula>"A"</formula>
    </cfRule>
  </conditionalFormatting>
  <conditionalFormatting sqref="C154">
    <cfRule type="cellIs" dxfId="16237" priority="1304" operator="equal">
      <formula>"c"</formula>
    </cfRule>
    <cfRule type="cellIs" dxfId="16236" priority="1305" operator="equal">
      <formula>"b"</formula>
    </cfRule>
    <cfRule type="cellIs" dxfId="16235" priority="1306" operator="equal">
      <formula>"a"</formula>
    </cfRule>
  </conditionalFormatting>
  <conditionalFormatting sqref="C153">
    <cfRule type="cellIs" dxfId="16234" priority="1307" operator="equal">
      <formula>"c"</formula>
    </cfRule>
    <cfRule type="cellIs" dxfId="16233" priority="1308" operator="equal">
      <formula>"b"</formula>
    </cfRule>
    <cfRule type="cellIs" dxfId="16232" priority="1309" operator="equal">
      <formula>"a"</formula>
    </cfRule>
  </conditionalFormatting>
  <conditionalFormatting sqref="F75:H76 N75:O75 Q75:Q76 S75:S76 U75:W76 Z75:Z76 AB75:AJ76 O76">
    <cfRule type="cellIs" dxfId="16231" priority="1293" operator="equal">
      <formula>"Me"</formula>
    </cfRule>
  </conditionalFormatting>
  <conditionalFormatting sqref="F75:H76 N75:O75 Q75:Q76 S75:S76 U75:W76 Z75:Z76 AB75:AJ76 O76">
    <cfRule type="cellIs" dxfId="16230" priority="1292" operator="equal">
      <formula>"TD"</formula>
    </cfRule>
  </conditionalFormatting>
  <conditionalFormatting sqref="Z75:Z76 AB75:AD76">
    <cfRule type="cellIs" dxfId="16229" priority="1290" operator="equal">
      <formula>"Me"</formula>
    </cfRule>
  </conditionalFormatting>
  <conditionalFormatting sqref="Z75:Z76 AB75:AD76">
    <cfRule type="cellIs" dxfId="16228" priority="1289" operator="equal">
      <formula>"TD"</formula>
    </cfRule>
  </conditionalFormatting>
  <conditionalFormatting sqref="F75:H76 N75:O75 Q75:Q76 S75:S76 U75:W76 Z75:Z76 AB75:AJ76 O76">
    <cfRule type="cellIs" dxfId="16227" priority="1291" operator="equal">
      <formula>"PR"</formula>
    </cfRule>
  </conditionalFormatting>
  <conditionalFormatting sqref="C76">
    <cfRule type="cellIs" dxfId="16226" priority="1283" operator="equal">
      <formula>"C"</formula>
    </cfRule>
  </conditionalFormatting>
  <conditionalFormatting sqref="C76">
    <cfRule type="cellIs" dxfId="16225" priority="1282" operator="equal">
      <formula>"B"</formula>
    </cfRule>
  </conditionalFormatting>
  <conditionalFormatting sqref="C76">
    <cfRule type="cellIs" dxfId="16224" priority="1281" operator="equal">
      <formula>"A"</formula>
    </cfRule>
  </conditionalFormatting>
  <conditionalFormatting sqref="C26">
    <cfRule type="cellIs" dxfId="16223" priority="1277" operator="equal">
      <formula>"C"</formula>
    </cfRule>
  </conditionalFormatting>
  <conditionalFormatting sqref="C26">
    <cfRule type="cellIs" dxfId="16222" priority="1276" operator="equal">
      <formula>"B"</formula>
    </cfRule>
  </conditionalFormatting>
  <conditionalFormatting sqref="C26">
    <cfRule type="cellIs" dxfId="16221" priority="1275" operator="equal">
      <formula>"A"</formula>
    </cfRule>
  </conditionalFormatting>
  <conditionalFormatting sqref="C26">
    <cfRule type="cellIs" dxfId="16220" priority="1272" operator="lessThan">
      <formula>#REF!</formula>
    </cfRule>
  </conditionalFormatting>
  <conditionalFormatting sqref="C144">
    <cfRule type="cellIs" dxfId="16219" priority="1257" operator="equal">
      <formula>"c"</formula>
    </cfRule>
    <cfRule type="cellIs" dxfId="16218" priority="1258" operator="equal">
      <formula>"b"</formula>
    </cfRule>
    <cfRule type="cellIs" dxfId="16217" priority="1259" operator="equal">
      <formula>"a"</formula>
    </cfRule>
  </conditionalFormatting>
  <conditionalFormatting sqref="C143">
    <cfRule type="cellIs" dxfId="16216" priority="1260" operator="equal">
      <formula>"c"</formula>
    </cfRule>
    <cfRule type="cellIs" dxfId="16215" priority="1261" operator="equal">
      <formula>"b"</formula>
    </cfRule>
    <cfRule type="cellIs" dxfId="16214" priority="1262" operator="equal">
      <formula>"a"</formula>
    </cfRule>
  </conditionalFormatting>
  <conditionalFormatting sqref="C146">
    <cfRule type="cellIs" dxfId="16213" priority="1248" operator="equal">
      <formula>"c"</formula>
    </cfRule>
    <cfRule type="cellIs" dxfId="16212" priority="1249" operator="equal">
      <formula>"b"</formula>
    </cfRule>
    <cfRule type="cellIs" dxfId="16211" priority="1250" operator="equal">
      <formula>"a"</formula>
    </cfRule>
  </conditionalFormatting>
  <conditionalFormatting sqref="C142">
    <cfRule type="cellIs" dxfId="16210" priority="1240" operator="equal">
      <formula>"c"</formula>
    </cfRule>
    <cfRule type="cellIs" dxfId="16209" priority="1241" operator="equal">
      <formula>"b"</formula>
    </cfRule>
    <cfRule type="cellIs" dxfId="16208" priority="1242" operator="equal">
      <formula>"a"</formula>
    </cfRule>
  </conditionalFormatting>
  <conditionalFormatting sqref="C67:C68">
    <cfRule type="cellIs" dxfId="16207" priority="1238" operator="equal">
      <formula>"C"</formula>
    </cfRule>
  </conditionalFormatting>
  <conditionalFormatting sqref="D71">
    <cfRule type="cellIs" dxfId="16206" priority="1236" operator="equal">
      <formula>"C"</formula>
    </cfRule>
  </conditionalFormatting>
  <conditionalFormatting sqref="D71">
    <cfRule type="cellIs" dxfId="16205" priority="1234" operator="equal">
      <formula>"B"</formula>
    </cfRule>
    <cfRule type="cellIs" dxfId="16204" priority="1235" operator="equal">
      <formula>"A"</formula>
    </cfRule>
  </conditionalFormatting>
  <conditionalFormatting sqref="C67:C68">
    <cfRule type="cellIs" dxfId="16203" priority="1233" operator="equal">
      <formula>"B"</formula>
    </cfRule>
  </conditionalFormatting>
  <conditionalFormatting sqref="C67:C68">
    <cfRule type="cellIs" dxfId="16202" priority="1232" operator="equal">
      <formula>"A"</formula>
    </cfRule>
  </conditionalFormatting>
  <conditionalFormatting sqref="D67">
    <cfRule type="cellIs" dxfId="16201" priority="1230" operator="equal">
      <formula>"C"</formula>
    </cfRule>
  </conditionalFormatting>
  <conditionalFormatting sqref="D67">
    <cfRule type="cellIs" dxfId="16200" priority="1228" operator="equal">
      <formula>"B"</formula>
    </cfRule>
    <cfRule type="cellIs" dxfId="16199" priority="1229" operator="equal">
      <formula>"A"</formula>
    </cfRule>
  </conditionalFormatting>
  <conditionalFormatting sqref="C67:C68">
    <cfRule type="cellIs" dxfId="16198" priority="1222" operator="lessThan">
      <formula>#REF!</formula>
    </cfRule>
  </conditionalFormatting>
  <conditionalFormatting sqref="C71:C72">
    <cfRule type="cellIs" dxfId="16197" priority="1221" operator="equal">
      <formula>"C"</formula>
    </cfRule>
  </conditionalFormatting>
  <conditionalFormatting sqref="C71:C72">
    <cfRule type="cellIs" dxfId="16196" priority="1220" operator="equal">
      <formula>"B"</formula>
    </cfRule>
  </conditionalFormatting>
  <conditionalFormatting sqref="C71:C72">
    <cfRule type="cellIs" dxfId="16195" priority="1219" operator="equal">
      <formula>"A"</formula>
    </cfRule>
  </conditionalFormatting>
  <conditionalFormatting sqref="C71:C72">
    <cfRule type="cellIs" dxfId="16194" priority="1218" operator="lessThan">
      <formula>#REF!</formula>
    </cfRule>
  </conditionalFormatting>
  <conditionalFormatting sqref="C63:C66">
    <cfRule type="cellIs" dxfId="16193" priority="1217" operator="equal">
      <formula>"C"</formula>
    </cfRule>
  </conditionalFormatting>
  <conditionalFormatting sqref="C63:C66">
    <cfRule type="cellIs" dxfId="16192" priority="1216" operator="equal">
      <formula>"B"</formula>
    </cfRule>
  </conditionalFormatting>
  <conditionalFormatting sqref="C63:C66">
    <cfRule type="cellIs" dxfId="16191" priority="1215" operator="equal">
      <formula>"A"</formula>
    </cfRule>
  </conditionalFormatting>
  <conditionalFormatting sqref="C63:C66">
    <cfRule type="cellIs" dxfId="16190" priority="1214" operator="lessThan">
      <formula>#REF!</formula>
    </cfRule>
  </conditionalFormatting>
  <conditionalFormatting sqref="D69">
    <cfRule type="cellIs" dxfId="16189" priority="1212" operator="equal">
      <formula>"C"</formula>
    </cfRule>
  </conditionalFormatting>
  <conditionalFormatting sqref="D69">
    <cfRule type="cellIs" dxfId="16188" priority="1210" operator="equal">
      <formula>"B"</formula>
    </cfRule>
    <cfRule type="cellIs" dxfId="16187" priority="1211" operator="equal">
      <formula>"A"</formula>
    </cfRule>
  </conditionalFormatting>
  <conditionalFormatting sqref="C69:C70">
    <cfRule type="cellIs" dxfId="16186" priority="1204" operator="equal">
      <formula>"C"</formula>
    </cfRule>
  </conditionalFormatting>
  <conditionalFormatting sqref="C69:C70">
    <cfRule type="cellIs" dxfId="16185" priority="1203" operator="equal">
      <formula>"B"</formula>
    </cfRule>
  </conditionalFormatting>
  <conditionalFormatting sqref="C69:C70">
    <cfRule type="cellIs" dxfId="16184" priority="1202" operator="equal">
      <formula>"A"</formula>
    </cfRule>
  </conditionalFormatting>
  <conditionalFormatting sqref="C69:C70">
    <cfRule type="cellIs" dxfId="16183" priority="1201" operator="lessThan">
      <formula>#REF!</formula>
    </cfRule>
  </conditionalFormatting>
  <conditionalFormatting sqref="C61:C62">
    <cfRule type="cellIs" dxfId="16182" priority="1195" operator="equal">
      <formula>"c"</formula>
    </cfRule>
    <cfRule type="cellIs" dxfId="16181" priority="1196" operator="equal">
      <formula>"b"</formula>
    </cfRule>
    <cfRule type="cellIs" dxfId="16180" priority="1197" operator="equal">
      <formula>"a"</formula>
    </cfRule>
  </conditionalFormatting>
  <conditionalFormatting sqref="C62">
    <cfRule type="cellIs" dxfId="16179" priority="1192" operator="equal">
      <formula>"c"</formula>
    </cfRule>
    <cfRule type="cellIs" dxfId="16178" priority="1193" operator="equal">
      <formula>"b"</formula>
    </cfRule>
    <cfRule type="cellIs" dxfId="16177" priority="1194" operator="equal">
      <formula>"a"</formula>
    </cfRule>
  </conditionalFormatting>
  <conditionalFormatting sqref="C61">
    <cfRule type="cellIs" dxfId="16176" priority="1189" operator="equal">
      <formula>"c"</formula>
    </cfRule>
    <cfRule type="cellIs" dxfId="16175" priority="1190" operator="equal">
      <formula>"b"</formula>
    </cfRule>
    <cfRule type="cellIs" dxfId="16174" priority="1191" operator="equal">
      <formula>"a"</formula>
    </cfRule>
  </conditionalFormatting>
  <conditionalFormatting sqref="C199:C200">
    <cfRule type="cellIs" dxfId="16173" priority="1187" operator="equal">
      <formula>"C"</formula>
    </cfRule>
  </conditionalFormatting>
  <conditionalFormatting sqref="C199:C200">
    <cfRule type="cellIs" dxfId="16172" priority="1186" operator="equal">
      <formula>"B"</formula>
    </cfRule>
  </conditionalFormatting>
  <conditionalFormatting sqref="C199:C200">
    <cfRule type="cellIs" dxfId="16171" priority="1185" operator="equal">
      <formula>"A"</formula>
    </cfRule>
  </conditionalFormatting>
  <conditionalFormatting sqref="C239:C240">
    <cfRule type="cellIs" dxfId="16170" priority="1178" operator="equal">
      <formula>"C"</formula>
    </cfRule>
  </conditionalFormatting>
  <conditionalFormatting sqref="C239:C240">
    <cfRule type="cellIs" dxfId="16169" priority="1177" operator="equal">
      <formula>"B"</formula>
    </cfRule>
  </conditionalFormatting>
  <conditionalFormatting sqref="C239:C240">
    <cfRule type="cellIs" dxfId="16168" priority="1176" operator="equal">
      <formula>"A"</formula>
    </cfRule>
  </conditionalFormatting>
  <conditionalFormatting sqref="C214">
    <cfRule type="cellIs" dxfId="16167" priority="1168" operator="equal">
      <formula>"C"</formula>
    </cfRule>
  </conditionalFormatting>
  <conditionalFormatting sqref="C214">
    <cfRule type="cellIs" dxfId="16166" priority="1167" operator="equal">
      <formula>"B"</formula>
    </cfRule>
  </conditionalFormatting>
  <conditionalFormatting sqref="C214">
    <cfRule type="cellIs" dxfId="16165" priority="1166" operator="equal">
      <formula>"A"</formula>
    </cfRule>
  </conditionalFormatting>
  <conditionalFormatting sqref="Q243:Q244">
    <cfRule type="cellIs" dxfId="16164" priority="1160" operator="equal">
      <formula>"Me"</formula>
    </cfRule>
  </conditionalFormatting>
  <conditionalFormatting sqref="Q243:Q244">
    <cfRule type="cellIs" dxfId="16163" priority="1159" operator="equal">
      <formula>"TD"</formula>
    </cfRule>
  </conditionalFormatting>
  <conditionalFormatting sqref="Q243:Q244">
    <cfRule type="cellIs" dxfId="16162" priority="1158" operator="equal">
      <formula>"PR"</formula>
    </cfRule>
  </conditionalFormatting>
  <conditionalFormatting sqref="Q223:Q224">
    <cfRule type="cellIs" dxfId="16161" priority="1157" operator="equal">
      <formula>"Me"</formula>
    </cfRule>
  </conditionalFormatting>
  <conditionalFormatting sqref="Q223:Q224">
    <cfRule type="cellIs" dxfId="16160" priority="1156" operator="equal">
      <formula>"TD"</formula>
    </cfRule>
  </conditionalFormatting>
  <conditionalFormatting sqref="Q223:Q224">
    <cfRule type="cellIs" dxfId="16159" priority="1155" operator="equal">
      <formula>"PR"</formula>
    </cfRule>
  </conditionalFormatting>
  <conditionalFormatting sqref="Q215:Q216">
    <cfRule type="cellIs" dxfId="16158" priority="1154" operator="equal">
      <formula>"Me"</formula>
    </cfRule>
  </conditionalFormatting>
  <conditionalFormatting sqref="Q215:Q216">
    <cfRule type="cellIs" dxfId="16157" priority="1153" operator="equal">
      <formula>"TD"</formula>
    </cfRule>
  </conditionalFormatting>
  <conditionalFormatting sqref="Q215:Q216">
    <cfRule type="cellIs" dxfId="16156" priority="1152" operator="equal">
      <formula>"PR"</formula>
    </cfRule>
  </conditionalFormatting>
  <conditionalFormatting sqref="J95:J96">
    <cfRule type="cellIs" dxfId="16155" priority="1151" operator="equal">
      <formula>"Me"</formula>
    </cfRule>
  </conditionalFormatting>
  <conditionalFormatting sqref="J95:J96">
    <cfRule type="cellIs" dxfId="16154" priority="1150" operator="equal">
      <formula>"TD"</formula>
    </cfRule>
  </conditionalFormatting>
  <conditionalFormatting sqref="J95:J96">
    <cfRule type="cellIs" dxfId="16153" priority="1149" operator="equal">
      <formula>"PR"</formula>
    </cfRule>
  </conditionalFormatting>
  <conditionalFormatting sqref="Q95:Q96">
    <cfRule type="cellIs" dxfId="16152" priority="1148" operator="equal">
      <formula>"Me"</formula>
    </cfRule>
  </conditionalFormatting>
  <conditionalFormatting sqref="Q95:Q96">
    <cfRule type="cellIs" dxfId="16151" priority="1147" operator="equal">
      <formula>"TD"</formula>
    </cfRule>
  </conditionalFormatting>
  <conditionalFormatting sqref="Q95:Q96">
    <cfRule type="cellIs" dxfId="16150" priority="1146" operator="equal">
      <formula>"PR"</formula>
    </cfRule>
  </conditionalFormatting>
  <conditionalFormatting sqref="X95:X96">
    <cfRule type="cellIs" dxfId="16149" priority="1145" operator="equal">
      <formula>"Me"</formula>
    </cfRule>
  </conditionalFormatting>
  <conditionalFormatting sqref="X95:X96">
    <cfRule type="cellIs" dxfId="16148" priority="1144" operator="equal">
      <formula>"TD"</formula>
    </cfRule>
  </conditionalFormatting>
  <conditionalFormatting sqref="X95:X96">
    <cfRule type="cellIs" dxfId="16147" priority="1143" operator="equal">
      <formula>"PR"</formula>
    </cfRule>
  </conditionalFormatting>
  <conditionalFormatting sqref="AE95:AE96">
    <cfRule type="cellIs" dxfId="16146" priority="1142" operator="equal">
      <formula>"Me"</formula>
    </cfRule>
  </conditionalFormatting>
  <conditionalFormatting sqref="AE95:AE96">
    <cfRule type="cellIs" dxfId="16145" priority="1141" operator="equal">
      <formula>"TD"</formula>
    </cfRule>
  </conditionalFormatting>
  <conditionalFormatting sqref="AE95:AE96">
    <cfRule type="cellIs" dxfId="16144" priority="1140" operator="equal">
      <formula>"PR"</formula>
    </cfRule>
  </conditionalFormatting>
  <conditionalFormatting sqref="G43:J44">
    <cfRule type="cellIs" dxfId="16143" priority="1139" operator="equal">
      <formula>"Me"</formula>
    </cfRule>
  </conditionalFormatting>
  <conditionalFormatting sqref="G43:J44">
    <cfRule type="cellIs" dxfId="16142" priority="1138" operator="equal">
      <formula>"TD"</formula>
    </cfRule>
  </conditionalFormatting>
  <conditionalFormatting sqref="G43:J44">
    <cfRule type="cellIs" dxfId="16141" priority="1137" operator="equal">
      <formula>"PR"</formula>
    </cfRule>
  </conditionalFormatting>
  <conditionalFormatting sqref="Q21:Q22">
    <cfRule type="cellIs" dxfId="16140" priority="1136" operator="equal">
      <formula>"Me"</formula>
    </cfRule>
  </conditionalFormatting>
  <conditionalFormatting sqref="Q21:Q22">
    <cfRule type="cellIs" dxfId="16139" priority="1135" operator="equal">
      <formula>"Me"</formula>
    </cfRule>
  </conditionalFormatting>
  <conditionalFormatting sqref="Q21:Q22">
    <cfRule type="cellIs" dxfId="16138" priority="1134" operator="equal">
      <formula>"TD"</formula>
    </cfRule>
  </conditionalFormatting>
  <conditionalFormatting sqref="X22">
    <cfRule type="cellIs" dxfId="16137" priority="1133" operator="equal">
      <formula>"Me"</formula>
    </cfRule>
  </conditionalFormatting>
  <conditionalFormatting sqref="X21">
    <cfRule type="cellIs" dxfId="16136" priority="1132" operator="equal">
      <formula>"Me"</formula>
    </cfRule>
  </conditionalFormatting>
  <conditionalFormatting sqref="X21">
    <cfRule type="cellIs" dxfId="16135" priority="1131" operator="equal">
      <formula>"Me"</formula>
    </cfRule>
  </conditionalFormatting>
  <conditionalFormatting sqref="X21">
    <cfRule type="cellIs" dxfId="16134" priority="1130" operator="equal">
      <formula>"Me"</formula>
    </cfRule>
  </conditionalFormatting>
  <conditionalFormatting sqref="X21">
    <cfRule type="cellIs" dxfId="16133" priority="1129" operator="equal">
      <formula>"TD"</formula>
    </cfRule>
  </conditionalFormatting>
  <conditionalFormatting sqref="X21:X22">
    <cfRule type="cellIs" dxfId="16132" priority="1128" operator="equal">
      <formula>"Me"</formula>
    </cfRule>
  </conditionalFormatting>
  <conditionalFormatting sqref="X21:X22">
    <cfRule type="cellIs" dxfId="16131" priority="1127" operator="equal">
      <formula>"Me"</formula>
    </cfRule>
  </conditionalFormatting>
  <conditionalFormatting sqref="X21:X22">
    <cfRule type="cellIs" dxfId="16130" priority="1126" operator="equal">
      <formula>"TD"</formula>
    </cfRule>
  </conditionalFormatting>
  <conditionalFormatting sqref="X21:X22">
    <cfRule type="cellIs" dxfId="16129" priority="1125" operator="equal">
      <formula>"Me"</formula>
    </cfRule>
  </conditionalFormatting>
  <conditionalFormatting sqref="X21:X22">
    <cfRule type="cellIs" dxfId="16128" priority="1124" operator="equal">
      <formula>"Me"</formula>
    </cfRule>
  </conditionalFormatting>
  <conditionalFormatting sqref="X21:X22">
    <cfRule type="cellIs" dxfId="16127" priority="1123" operator="equal">
      <formula>"TD"</formula>
    </cfRule>
  </conditionalFormatting>
  <conditionalFormatting sqref="AE22">
    <cfRule type="cellIs" dxfId="16126" priority="1122" operator="equal">
      <formula>"Me"</formula>
    </cfRule>
  </conditionalFormatting>
  <conditionalFormatting sqref="AE21">
    <cfRule type="cellIs" dxfId="16125" priority="1121" operator="equal">
      <formula>"Me"</formula>
    </cfRule>
  </conditionalFormatting>
  <conditionalFormatting sqref="AE21">
    <cfRule type="cellIs" dxfId="16124" priority="1120" operator="equal">
      <formula>"Me"</formula>
    </cfRule>
  </conditionalFormatting>
  <conditionalFormatting sqref="AE21">
    <cfRule type="cellIs" dxfId="16123" priority="1119" operator="equal">
      <formula>"Me"</formula>
    </cfRule>
  </conditionalFormatting>
  <conditionalFormatting sqref="AE21">
    <cfRule type="cellIs" dxfId="16122" priority="1118" operator="equal">
      <formula>"TD"</formula>
    </cfRule>
  </conditionalFormatting>
  <conditionalFormatting sqref="AE21:AE22">
    <cfRule type="cellIs" dxfId="16121" priority="1117" operator="equal">
      <formula>"Me"</formula>
    </cfRule>
  </conditionalFormatting>
  <conditionalFormatting sqref="AE21:AE22">
    <cfRule type="cellIs" dxfId="16120" priority="1116" operator="equal">
      <formula>"Me"</formula>
    </cfRule>
  </conditionalFormatting>
  <conditionalFormatting sqref="AE21:AE22">
    <cfRule type="cellIs" dxfId="16119" priority="1115" operator="equal">
      <formula>"TD"</formula>
    </cfRule>
  </conditionalFormatting>
  <conditionalFormatting sqref="AE21:AE22">
    <cfRule type="cellIs" dxfId="16118" priority="1114" operator="equal">
      <formula>"Me"</formula>
    </cfRule>
  </conditionalFormatting>
  <conditionalFormatting sqref="AE21:AE22">
    <cfRule type="cellIs" dxfId="16117" priority="1113" operator="equal">
      <formula>"Me"</formula>
    </cfRule>
  </conditionalFormatting>
  <conditionalFormatting sqref="AE21:AE22">
    <cfRule type="cellIs" dxfId="16116" priority="1112" operator="equal">
      <formula>"TD"</formula>
    </cfRule>
  </conditionalFormatting>
  <conditionalFormatting sqref="V28">
    <cfRule type="cellIs" dxfId="16115" priority="1063" operator="equal">
      <formula>"Me"</formula>
    </cfRule>
  </conditionalFormatting>
  <conditionalFormatting sqref="V27">
    <cfRule type="cellIs" dxfId="16114" priority="1062" operator="equal">
      <formula>"Me"</formula>
    </cfRule>
  </conditionalFormatting>
  <conditionalFormatting sqref="V27:V28">
    <cfRule type="cellIs" dxfId="16113" priority="1061" operator="equal">
      <formula>"PR"</formula>
    </cfRule>
  </conditionalFormatting>
  <conditionalFormatting sqref="V27">
    <cfRule type="cellIs" dxfId="16112" priority="1060" operator="equal">
      <formula>"Me"</formula>
    </cfRule>
  </conditionalFormatting>
  <conditionalFormatting sqref="V27">
    <cfRule type="cellIs" dxfId="16111" priority="1059" operator="equal">
      <formula>"Me"</formula>
    </cfRule>
  </conditionalFormatting>
  <conditionalFormatting sqref="V27">
    <cfRule type="cellIs" dxfId="16110" priority="1058" operator="equal">
      <formula>"TD"</formula>
    </cfRule>
  </conditionalFormatting>
  <conditionalFormatting sqref="V27:V28">
    <cfRule type="cellIs" dxfId="16109" priority="1057" operator="equal">
      <formula>"Me"</formula>
    </cfRule>
  </conditionalFormatting>
  <conditionalFormatting sqref="V27:V28">
    <cfRule type="cellIs" dxfId="16108" priority="1056" operator="equal">
      <formula>"Me"</formula>
    </cfRule>
  </conditionalFormatting>
  <conditionalFormatting sqref="V27:V28">
    <cfRule type="cellIs" dxfId="16107" priority="1055" operator="equal">
      <formula>"TD"</formula>
    </cfRule>
  </conditionalFormatting>
  <conditionalFormatting sqref="V27:V28">
    <cfRule type="cellIs" dxfId="16106" priority="1054" operator="equal">
      <formula>"Me"</formula>
    </cfRule>
  </conditionalFormatting>
  <conditionalFormatting sqref="V27:V28">
    <cfRule type="cellIs" dxfId="16105" priority="1053" operator="equal">
      <formula>"Me"</formula>
    </cfRule>
  </conditionalFormatting>
  <conditionalFormatting sqref="V27:V28">
    <cfRule type="cellIs" dxfId="16104" priority="1052" operator="equal">
      <formula>"TD"</formula>
    </cfRule>
  </conditionalFormatting>
  <conditionalFormatting sqref="AJ28">
    <cfRule type="cellIs" dxfId="16103" priority="1039" operator="equal">
      <formula>"Me"</formula>
    </cfRule>
  </conditionalFormatting>
  <conditionalFormatting sqref="AJ27">
    <cfRule type="cellIs" dxfId="16102" priority="1038" operator="equal">
      <formula>"Me"</formula>
    </cfRule>
  </conditionalFormatting>
  <conditionalFormatting sqref="AJ27:AJ28">
    <cfRule type="cellIs" dxfId="16101" priority="1037" operator="equal">
      <formula>"PR"</formula>
    </cfRule>
  </conditionalFormatting>
  <conditionalFormatting sqref="AJ27">
    <cfRule type="cellIs" dxfId="16100" priority="1036" operator="equal">
      <formula>"Me"</formula>
    </cfRule>
  </conditionalFormatting>
  <conditionalFormatting sqref="AJ27">
    <cfRule type="cellIs" dxfId="16099" priority="1035" operator="equal">
      <formula>"Me"</formula>
    </cfRule>
  </conditionalFormatting>
  <conditionalFormatting sqref="AJ27">
    <cfRule type="cellIs" dxfId="16098" priority="1034" operator="equal">
      <formula>"TD"</formula>
    </cfRule>
  </conditionalFormatting>
  <conditionalFormatting sqref="AJ27:AJ28">
    <cfRule type="cellIs" dxfId="16097" priority="1033" operator="equal">
      <formula>"Me"</formula>
    </cfRule>
  </conditionalFormatting>
  <conditionalFormatting sqref="AJ27:AJ28">
    <cfRule type="cellIs" dxfId="16096" priority="1032" operator="equal">
      <formula>"Me"</formula>
    </cfRule>
  </conditionalFormatting>
  <conditionalFormatting sqref="AJ27:AJ28">
    <cfRule type="cellIs" dxfId="16095" priority="1031" operator="equal">
      <formula>"TD"</formula>
    </cfRule>
  </conditionalFormatting>
  <conditionalFormatting sqref="AJ27:AJ28">
    <cfRule type="cellIs" dxfId="16094" priority="1030" operator="equal">
      <formula>"Me"</formula>
    </cfRule>
  </conditionalFormatting>
  <conditionalFormatting sqref="AJ27:AJ28">
    <cfRule type="cellIs" dxfId="16093" priority="1029" operator="equal">
      <formula>"Me"</formula>
    </cfRule>
  </conditionalFormatting>
  <conditionalFormatting sqref="AJ27:AJ28">
    <cfRule type="cellIs" dxfId="16092" priority="1028" operator="equal">
      <formula>"TD"</formula>
    </cfRule>
  </conditionalFormatting>
  <conditionalFormatting sqref="C179">
    <cfRule type="cellIs" dxfId="16091" priority="1007" operator="equal">
      <formula>"c"</formula>
    </cfRule>
    <cfRule type="cellIs" dxfId="16090" priority="1008" operator="equal">
      <formula>"b"</formula>
    </cfRule>
    <cfRule type="cellIs" dxfId="16089" priority="1009" operator="equal">
      <formula>"a"</formula>
    </cfRule>
  </conditionalFormatting>
  <conditionalFormatting sqref="C180">
    <cfRule type="cellIs" dxfId="16088" priority="1004" operator="equal">
      <formula>"c"</formula>
    </cfRule>
    <cfRule type="cellIs" dxfId="16087" priority="1005" operator="equal">
      <formula>"b"</formula>
    </cfRule>
    <cfRule type="cellIs" dxfId="16086" priority="1006" operator="equal">
      <formula>"a"</formula>
    </cfRule>
  </conditionalFormatting>
  <conditionalFormatting sqref="G97:G98">
    <cfRule type="cellIs" dxfId="16085" priority="1003" operator="equal">
      <formula>"Me"</formula>
    </cfRule>
  </conditionalFormatting>
  <conditionalFormatting sqref="G97:G98">
    <cfRule type="cellIs" dxfId="16084" priority="1002" operator="equal">
      <formula>"TD"</formula>
    </cfRule>
  </conditionalFormatting>
  <conditionalFormatting sqref="G97:G98">
    <cfRule type="cellIs" dxfId="16083" priority="1001" operator="equal">
      <formula>"PR"</formula>
    </cfRule>
  </conditionalFormatting>
  <conditionalFormatting sqref="N215:N216">
    <cfRule type="cellIs" dxfId="16082" priority="1000" operator="equal">
      <formula>"Me"</formula>
    </cfRule>
  </conditionalFormatting>
  <conditionalFormatting sqref="N215:N216">
    <cfRule type="cellIs" dxfId="16081" priority="999" operator="equal">
      <formula>"TD"</formula>
    </cfRule>
  </conditionalFormatting>
  <conditionalFormatting sqref="N215:N216">
    <cfRule type="cellIs" dxfId="16080" priority="998" operator="equal">
      <formula>"PR"</formula>
    </cfRule>
  </conditionalFormatting>
  <conditionalFormatting sqref="M65:M66">
    <cfRule type="cellIs" dxfId="16079" priority="989" operator="equal">
      <formula>"Me"</formula>
    </cfRule>
  </conditionalFormatting>
  <conditionalFormatting sqref="M65:M66">
    <cfRule type="cellIs" dxfId="16078" priority="988" operator="equal">
      <formula>"TD"</formula>
    </cfRule>
  </conditionalFormatting>
  <conditionalFormatting sqref="M65:M66">
    <cfRule type="cellIs" dxfId="16077" priority="987" operator="equal">
      <formula>"PR"</formula>
    </cfRule>
  </conditionalFormatting>
  <conditionalFormatting sqref="L65">
    <cfRule type="cellIs" dxfId="16076" priority="986" operator="equal">
      <formula>"Me"</formula>
    </cfRule>
  </conditionalFormatting>
  <conditionalFormatting sqref="L65">
    <cfRule type="cellIs" dxfId="16075" priority="985" operator="equal">
      <formula>"TD"</formula>
    </cfRule>
  </conditionalFormatting>
  <conditionalFormatting sqref="L65">
    <cfRule type="cellIs" dxfId="16074" priority="984" operator="equal">
      <formula>"PR"</formula>
    </cfRule>
  </conditionalFormatting>
  <conditionalFormatting sqref="F153:AJ153">
    <cfRule type="cellIs" dxfId="16073" priority="983" operator="equal">
      <formula>"Me"</formula>
    </cfRule>
  </conditionalFormatting>
  <conditionalFormatting sqref="F153:AJ153">
    <cfRule type="cellIs" dxfId="16072" priority="982" operator="equal">
      <formula>"PR"</formula>
    </cfRule>
  </conditionalFormatting>
  <conditionalFormatting sqref="F154:AJ154">
    <cfRule type="cellIs" dxfId="16071" priority="981" operator="equal">
      <formula>"Me"</formula>
    </cfRule>
  </conditionalFormatting>
  <conditionalFormatting sqref="F154:AJ154">
    <cfRule type="cellIs" dxfId="16070" priority="980" operator="equal">
      <formula>"TD"</formula>
    </cfRule>
  </conditionalFormatting>
  <conditionalFormatting sqref="F154:AJ154">
    <cfRule type="cellIs" dxfId="16069" priority="979" operator="equal">
      <formula>"PR"</formula>
    </cfRule>
  </conditionalFormatting>
  <conditionalFormatting sqref="U156:V156 F155:F156 N155:O155 O156 V155">
    <cfRule type="cellIs" dxfId="16068" priority="978" operator="equal">
      <formula>"Me"</formula>
    </cfRule>
  </conditionalFormatting>
  <conditionalFormatting sqref="U156:V156 F155:F156 N155:O155 O156 V155">
    <cfRule type="cellIs" dxfId="16067" priority="977" operator="equal">
      <formula>"TD"</formula>
    </cfRule>
  </conditionalFormatting>
  <conditionalFormatting sqref="U156:V156 F155:F156 N155:O155 O156 V155">
    <cfRule type="cellIs" dxfId="16066" priority="976" operator="equal">
      <formula>"PR"</formula>
    </cfRule>
  </conditionalFormatting>
  <conditionalFormatting sqref="H67:H68">
    <cfRule type="cellIs" dxfId="16065" priority="972" operator="equal">
      <formula>"Me"</formula>
    </cfRule>
  </conditionalFormatting>
  <conditionalFormatting sqref="H67:H68">
    <cfRule type="cellIs" dxfId="16064" priority="971" operator="equal">
      <formula>"Me"</formula>
    </cfRule>
  </conditionalFormatting>
  <conditionalFormatting sqref="H67:H68">
    <cfRule type="cellIs" dxfId="16063" priority="970" operator="equal">
      <formula>"TD"</formula>
    </cfRule>
  </conditionalFormatting>
  <conditionalFormatting sqref="H67:H68">
    <cfRule type="cellIs" dxfId="16062" priority="969" operator="equal">
      <formula>"PR"</formula>
    </cfRule>
  </conditionalFormatting>
  <conditionalFormatting sqref="J191:J192">
    <cfRule type="cellIs" dxfId="16061" priority="968" operator="equal">
      <formula>"Me"</formula>
    </cfRule>
  </conditionalFormatting>
  <conditionalFormatting sqref="J191:J192">
    <cfRule type="cellIs" dxfId="16060" priority="967" operator="equal">
      <formula>"Me"</formula>
    </cfRule>
  </conditionalFormatting>
  <conditionalFormatting sqref="J191:J192">
    <cfRule type="cellIs" dxfId="16059" priority="966" operator="equal">
      <formula>"TD"</formula>
    </cfRule>
  </conditionalFormatting>
  <conditionalFormatting sqref="J191:J192">
    <cfRule type="cellIs" dxfId="16058" priority="965" operator="equal">
      <formula>"PR"</formula>
    </cfRule>
  </conditionalFormatting>
  <conditionalFormatting sqref="O109:O110">
    <cfRule type="cellIs" dxfId="16057" priority="963" operator="equal">
      <formula>"Me"</formula>
    </cfRule>
  </conditionalFormatting>
  <conditionalFormatting sqref="M39">
    <cfRule type="cellIs" dxfId="16056" priority="962" operator="equal">
      <formula>"Me"</formula>
    </cfRule>
  </conditionalFormatting>
  <conditionalFormatting sqref="M39">
    <cfRule type="cellIs" dxfId="16055" priority="961" operator="equal">
      <formula>"TD"</formula>
    </cfRule>
  </conditionalFormatting>
  <conditionalFormatting sqref="M39">
    <cfRule type="cellIs" dxfId="16054" priority="960" operator="equal">
      <formula>"PR"</formula>
    </cfRule>
  </conditionalFormatting>
  <conditionalFormatting sqref="N223:N224">
    <cfRule type="cellIs" dxfId="16053" priority="953" operator="equal">
      <formula>"Me"</formula>
    </cfRule>
  </conditionalFormatting>
  <conditionalFormatting sqref="N223:N224">
    <cfRule type="cellIs" dxfId="16052" priority="952" operator="equal">
      <formula>"TD"</formula>
    </cfRule>
  </conditionalFormatting>
  <conditionalFormatting sqref="N223:N224">
    <cfRule type="cellIs" dxfId="16051" priority="951" operator="equal">
      <formula>"PR"</formula>
    </cfRule>
  </conditionalFormatting>
  <conditionalFormatting sqref="N93:N94">
    <cfRule type="cellIs" dxfId="16050" priority="947" operator="equal">
      <formula>"Me"</formula>
    </cfRule>
  </conditionalFormatting>
  <conditionalFormatting sqref="N93:N94">
    <cfRule type="cellIs" dxfId="16049" priority="946" operator="equal">
      <formula>"TD"</formula>
    </cfRule>
  </conditionalFormatting>
  <conditionalFormatting sqref="N93:N94">
    <cfRule type="cellIs" dxfId="16048" priority="945" operator="equal">
      <formula>"PR"</formula>
    </cfRule>
  </conditionalFormatting>
  <conditionalFormatting sqref="G45:G46">
    <cfRule type="cellIs" dxfId="16047" priority="944" operator="equal">
      <formula>"Me"</formula>
    </cfRule>
  </conditionalFormatting>
  <conditionalFormatting sqref="G45:G46">
    <cfRule type="cellIs" dxfId="16046" priority="943" operator="equal">
      <formula>"TD"</formula>
    </cfRule>
  </conditionalFormatting>
  <conditionalFormatting sqref="G45:G46">
    <cfRule type="cellIs" dxfId="16045" priority="942" operator="equal">
      <formula>"PR"</formula>
    </cfRule>
  </conditionalFormatting>
  <conditionalFormatting sqref="V23:V24">
    <cfRule type="cellIs" dxfId="16044" priority="941" operator="equal">
      <formula>"Me"</formula>
    </cfRule>
  </conditionalFormatting>
  <conditionalFormatting sqref="V23:V24">
    <cfRule type="cellIs" dxfId="16043" priority="940" operator="equal">
      <formula>"Me"</formula>
    </cfRule>
  </conditionalFormatting>
  <conditionalFormatting sqref="V23:V24">
    <cfRule type="cellIs" dxfId="16042" priority="939" operator="equal">
      <formula>"TD"</formula>
    </cfRule>
  </conditionalFormatting>
  <conditionalFormatting sqref="AC23:AC24">
    <cfRule type="cellIs" dxfId="16041" priority="938" operator="equal">
      <formula>"Me"</formula>
    </cfRule>
  </conditionalFormatting>
  <conditionalFormatting sqref="AC23:AC24">
    <cfRule type="cellIs" dxfId="16040" priority="937" operator="equal">
      <formula>"Me"</formula>
    </cfRule>
  </conditionalFormatting>
  <conditionalFormatting sqref="AC23:AC24">
    <cfRule type="cellIs" dxfId="16039" priority="936" operator="equal">
      <formula>"TD"</formula>
    </cfRule>
  </conditionalFormatting>
  <conditionalFormatting sqref="G57:G58">
    <cfRule type="cellIs" dxfId="16038" priority="928" operator="equal">
      <formula>"Me"</formula>
    </cfRule>
  </conditionalFormatting>
  <conditionalFormatting sqref="G57:G58">
    <cfRule type="cellIs" dxfId="16037" priority="927" operator="equal">
      <formula>"TD"</formula>
    </cfRule>
  </conditionalFormatting>
  <conditionalFormatting sqref="G57:G58">
    <cfRule type="cellIs" dxfId="16036" priority="926" operator="equal">
      <formula>"PR"</formula>
    </cfRule>
  </conditionalFormatting>
  <conditionalFormatting sqref="G31:G34">
    <cfRule type="cellIs" dxfId="16035" priority="925" operator="equal">
      <formula>"Me"</formula>
    </cfRule>
  </conditionalFormatting>
  <conditionalFormatting sqref="G31:G34">
    <cfRule type="cellIs" dxfId="16034" priority="924" operator="equal">
      <formula>"TD"</formula>
    </cfRule>
  </conditionalFormatting>
  <conditionalFormatting sqref="G31:G34">
    <cfRule type="cellIs" dxfId="16033" priority="923" operator="equal">
      <formula>"PR"</formula>
    </cfRule>
  </conditionalFormatting>
  <conditionalFormatting sqref="G51:G52">
    <cfRule type="cellIs" dxfId="16032" priority="922" operator="equal">
      <formula>"Me"</formula>
    </cfRule>
  </conditionalFormatting>
  <conditionalFormatting sqref="G51:G52">
    <cfRule type="cellIs" dxfId="16031" priority="921" operator="equal">
      <formula>"TD"</formula>
    </cfRule>
  </conditionalFormatting>
  <conditionalFormatting sqref="G51:G52">
    <cfRule type="cellIs" dxfId="16030" priority="920" operator="equal">
      <formula>"PR"</formula>
    </cfRule>
  </conditionalFormatting>
  <conditionalFormatting sqref="G61:G62">
    <cfRule type="cellIs" dxfId="16029" priority="919" operator="equal">
      <formula>"Me"</formula>
    </cfRule>
  </conditionalFormatting>
  <conditionalFormatting sqref="G61:G62">
    <cfRule type="cellIs" dxfId="16028" priority="918" operator="equal">
      <formula>"TD"</formula>
    </cfRule>
  </conditionalFormatting>
  <conditionalFormatting sqref="G61:G62">
    <cfRule type="cellIs" dxfId="16027" priority="917" operator="equal">
      <formula>"PR"</formula>
    </cfRule>
  </conditionalFormatting>
  <conditionalFormatting sqref="G41:G42">
    <cfRule type="cellIs" dxfId="16026" priority="916" operator="equal">
      <formula>"Me"</formula>
    </cfRule>
  </conditionalFormatting>
  <conditionalFormatting sqref="G41:G42">
    <cfRule type="cellIs" dxfId="16025" priority="915" operator="equal">
      <formula>"TD"</formula>
    </cfRule>
  </conditionalFormatting>
  <conditionalFormatting sqref="G41:G42">
    <cfRule type="cellIs" dxfId="16024" priority="914" operator="equal">
      <formula>"PR"</formula>
    </cfRule>
  </conditionalFormatting>
  <conditionalFormatting sqref="G69">
    <cfRule type="cellIs" dxfId="16023" priority="913" operator="equal">
      <formula>"Me"</formula>
    </cfRule>
  </conditionalFormatting>
  <conditionalFormatting sqref="G69">
    <cfRule type="cellIs" dxfId="16022" priority="912" operator="equal">
      <formula>"TD"</formula>
    </cfRule>
  </conditionalFormatting>
  <conditionalFormatting sqref="G69">
    <cfRule type="cellIs" dxfId="16021" priority="911" operator="equal">
      <formula>"PR"</formula>
    </cfRule>
  </conditionalFormatting>
  <conditionalFormatting sqref="G81:G82">
    <cfRule type="cellIs" dxfId="16020" priority="910" operator="equal">
      <formula>"Me"</formula>
    </cfRule>
  </conditionalFormatting>
  <conditionalFormatting sqref="G81:G82">
    <cfRule type="cellIs" dxfId="16019" priority="909" operator="equal">
      <formula>"TD"</formula>
    </cfRule>
  </conditionalFormatting>
  <conditionalFormatting sqref="G81:G82">
    <cfRule type="cellIs" dxfId="16018" priority="908" operator="equal">
      <formula>"PR"</formula>
    </cfRule>
  </conditionalFormatting>
  <conditionalFormatting sqref="G77:G78">
    <cfRule type="cellIs" dxfId="16017" priority="907" operator="equal">
      <formula>"Me"</formula>
    </cfRule>
  </conditionalFormatting>
  <conditionalFormatting sqref="G77:G78">
    <cfRule type="cellIs" dxfId="16016" priority="906" operator="equal">
      <formula>"TD"</formula>
    </cfRule>
  </conditionalFormatting>
  <conditionalFormatting sqref="G77:G78">
    <cfRule type="cellIs" dxfId="16015" priority="905" operator="equal">
      <formula>"PR"</formula>
    </cfRule>
  </conditionalFormatting>
  <conditionalFormatting sqref="G83:G84">
    <cfRule type="cellIs" dxfId="16014" priority="904" operator="equal">
      <formula>"Me"</formula>
    </cfRule>
  </conditionalFormatting>
  <conditionalFormatting sqref="G83:G84">
    <cfRule type="cellIs" dxfId="16013" priority="903" operator="equal">
      <formula>"TD"</formula>
    </cfRule>
  </conditionalFormatting>
  <conditionalFormatting sqref="G83:G84">
    <cfRule type="cellIs" dxfId="16012" priority="902" operator="equal">
      <formula>"PR"</formula>
    </cfRule>
  </conditionalFormatting>
  <conditionalFormatting sqref="H77:AJ78">
    <cfRule type="cellIs" dxfId="16011" priority="901" operator="equal">
      <formula>"Me"</formula>
    </cfRule>
  </conditionalFormatting>
  <conditionalFormatting sqref="H77:AJ78">
    <cfRule type="cellIs" dxfId="16010" priority="900" operator="equal">
      <formula>"TD"</formula>
    </cfRule>
  </conditionalFormatting>
  <conditionalFormatting sqref="H77:AJ78">
    <cfRule type="cellIs" dxfId="16009" priority="899" operator="equal">
      <formula>"PR"</formula>
    </cfRule>
  </conditionalFormatting>
  <conditionalFormatting sqref="H81:J82">
    <cfRule type="cellIs" dxfId="16008" priority="898" operator="equal">
      <formula>"Me"</formula>
    </cfRule>
  </conditionalFormatting>
  <conditionalFormatting sqref="H81:J82">
    <cfRule type="cellIs" dxfId="16007" priority="897" operator="equal">
      <formula>"TD"</formula>
    </cfRule>
  </conditionalFormatting>
  <conditionalFormatting sqref="H81:J82">
    <cfRule type="cellIs" dxfId="16006" priority="896" operator="equal">
      <formula>"PR"</formula>
    </cfRule>
  </conditionalFormatting>
  <conditionalFormatting sqref="M83:N84">
    <cfRule type="cellIs" dxfId="16005" priority="886" operator="equal">
      <formula>"Me"</formula>
    </cfRule>
  </conditionalFormatting>
  <conditionalFormatting sqref="M83:N84">
    <cfRule type="cellIs" dxfId="16004" priority="885" operator="equal">
      <formula>"TD"</formula>
    </cfRule>
  </conditionalFormatting>
  <conditionalFormatting sqref="M83:N84">
    <cfRule type="cellIs" dxfId="16003" priority="884" operator="equal">
      <formula>"PR"</formula>
    </cfRule>
  </conditionalFormatting>
  <conditionalFormatting sqref="H83:H84">
    <cfRule type="cellIs" dxfId="16002" priority="883" operator="equal">
      <formula>"Me"</formula>
    </cfRule>
  </conditionalFormatting>
  <conditionalFormatting sqref="H83:H84">
    <cfRule type="cellIs" dxfId="16001" priority="882" operator="equal">
      <formula>"TD"</formula>
    </cfRule>
  </conditionalFormatting>
  <conditionalFormatting sqref="H83:H84">
    <cfRule type="cellIs" dxfId="16000" priority="881" operator="equal">
      <formula>"PR"</formula>
    </cfRule>
  </conditionalFormatting>
  <conditionalFormatting sqref="G89:J90">
    <cfRule type="cellIs" dxfId="15999" priority="880" operator="equal">
      <formula>"Me"</formula>
    </cfRule>
  </conditionalFormatting>
  <conditionalFormatting sqref="G89:J90">
    <cfRule type="cellIs" dxfId="15998" priority="879" operator="equal">
      <formula>"TD"</formula>
    </cfRule>
  </conditionalFormatting>
  <conditionalFormatting sqref="G89:J90">
    <cfRule type="cellIs" dxfId="15997" priority="878" operator="equal">
      <formula>"PR"</formula>
    </cfRule>
  </conditionalFormatting>
  <conditionalFormatting sqref="G105:H106">
    <cfRule type="cellIs" dxfId="15996" priority="877" operator="equal">
      <formula>"Me"</formula>
    </cfRule>
  </conditionalFormatting>
  <conditionalFormatting sqref="G105:H106">
    <cfRule type="cellIs" dxfId="15995" priority="876" operator="equal">
      <formula>"TD"</formula>
    </cfRule>
  </conditionalFormatting>
  <conditionalFormatting sqref="G105:H106">
    <cfRule type="cellIs" dxfId="15994" priority="875" operator="equal">
      <formula>"PR"</formula>
    </cfRule>
  </conditionalFormatting>
  <conditionalFormatting sqref="H117:I118">
    <cfRule type="cellIs" dxfId="15993" priority="874" operator="equal">
      <formula>"Me"</formula>
    </cfRule>
  </conditionalFormatting>
  <conditionalFormatting sqref="H117:I118">
    <cfRule type="cellIs" dxfId="15992" priority="873" operator="equal">
      <formula>"TD"</formula>
    </cfRule>
  </conditionalFormatting>
  <conditionalFormatting sqref="H117:I118">
    <cfRule type="cellIs" dxfId="15991" priority="872" operator="equal">
      <formula>"PR"</formula>
    </cfRule>
  </conditionalFormatting>
  <conditionalFormatting sqref="G155:G156">
    <cfRule type="cellIs" dxfId="15990" priority="871" operator="equal">
      <formula>"Me"</formula>
    </cfRule>
  </conditionalFormatting>
  <conditionalFormatting sqref="G155:G156">
    <cfRule type="cellIs" dxfId="15989" priority="870" operator="equal">
      <formula>"TD"</formula>
    </cfRule>
  </conditionalFormatting>
  <conditionalFormatting sqref="G155:G156">
    <cfRule type="cellIs" dxfId="15988" priority="869" operator="equal">
      <formula>"PR"</formula>
    </cfRule>
  </conditionalFormatting>
  <conditionalFormatting sqref="G235:G238">
    <cfRule type="cellIs" dxfId="15987" priority="865" operator="equal">
      <formula>"Me"</formula>
    </cfRule>
  </conditionalFormatting>
  <conditionalFormatting sqref="G235:G238">
    <cfRule type="cellIs" dxfId="15986" priority="864" operator="equal">
      <formula>"TD"</formula>
    </cfRule>
  </conditionalFormatting>
  <conditionalFormatting sqref="G235:G238">
    <cfRule type="cellIs" dxfId="15985" priority="863" operator="equal">
      <formula>"PR"</formula>
    </cfRule>
  </conditionalFormatting>
  <conditionalFormatting sqref="G249:J250">
    <cfRule type="cellIs" dxfId="15984" priority="862" operator="equal">
      <formula>"Me"</formula>
    </cfRule>
  </conditionalFormatting>
  <conditionalFormatting sqref="G249:J250">
    <cfRule type="cellIs" dxfId="15983" priority="861" operator="equal">
      <formula>"TD"</formula>
    </cfRule>
  </conditionalFormatting>
  <conditionalFormatting sqref="G249:J250">
    <cfRule type="cellIs" dxfId="15982" priority="860" operator="equal">
      <formula>"PR"</formula>
    </cfRule>
  </conditionalFormatting>
  <conditionalFormatting sqref="G227:I228">
    <cfRule type="cellIs" dxfId="15981" priority="856" operator="equal">
      <formula>"Me"</formula>
    </cfRule>
  </conditionalFormatting>
  <conditionalFormatting sqref="G227:I228">
    <cfRule type="cellIs" dxfId="15980" priority="855" operator="equal">
      <formula>"TD"</formula>
    </cfRule>
  </conditionalFormatting>
  <conditionalFormatting sqref="G227:I228">
    <cfRule type="cellIs" dxfId="15979" priority="854" operator="equal">
      <formula>"PR"</formula>
    </cfRule>
  </conditionalFormatting>
  <conditionalFormatting sqref="G241:J242">
    <cfRule type="cellIs" dxfId="15978" priority="853" operator="equal">
      <formula>"Me"</formula>
    </cfRule>
  </conditionalFormatting>
  <conditionalFormatting sqref="G241:J242">
    <cfRule type="cellIs" dxfId="15977" priority="852" operator="equal">
      <formula>"TD"</formula>
    </cfRule>
  </conditionalFormatting>
  <conditionalFormatting sqref="G241:J242">
    <cfRule type="cellIs" dxfId="15976" priority="851" operator="equal">
      <formula>"PR"</formula>
    </cfRule>
  </conditionalFormatting>
  <conditionalFormatting sqref="G199:G200">
    <cfRule type="cellIs" dxfId="15975" priority="850" operator="equal">
      <formula>"Me"</formula>
    </cfRule>
  </conditionalFormatting>
  <conditionalFormatting sqref="G199:G200">
    <cfRule type="cellIs" dxfId="15974" priority="849" operator="equal">
      <formula>"TD"</formula>
    </cfRule>
  </conditionalFormatting>
  <conditionalFormatting sqref="G199:G200">
    <cfRule type="cellIs" dxfId="15973" priority="848" operator="equal">
      <formula>"PR"</formula>
    </cfRule>
  </conditionalFormatting>
  <conditionalFormatting sqref="G201:G202">
    <cfRule type="cellIs" dxfId="15972" priority="847" operator="equal">
      <formula>"Me"</formula>
    </cfRule>
  </conditionalFormatting>
  <conditionalFormatting sqref="G201:G202">
    <cfRule type="cellIs" dxfId="15971" priority="846" operator="equal">
      <formula>"TD"</formula>
    </cfRule>
  </conditionalFormatting>
  <conditionalFormatting sqref="G201:G202">
    <cfRule type="cellIs" dxfId="15970" priority="845" operator="equal">
      <formula>"PR"</formula>
    </cfRule>
  </conditionalFormatting>
  <conditionalFormatting sqref="G101">
    <cfRule type="cellIs" dxfId="15969" priority="844" operator="equal">
      <formula>"Me"</formula>
    </cfRule>
  </conditionalFormatting>
  <conditionalFormatting sqref="G101">
    <cfRule type="cellIs" dxfId="15968" priority="843" operator="equal">
      <formula>"TD"</formula>
    </cfRule>
  </conditionalFormatting>
  <conditionalFormatting sqref="G101">
    <cfRule type="cellIs" dxfId="15967" priority="842" operator="equal">
      <formula>"PR"</formula>
    </cfRule>
  </conditionalFormatting>
  <conditionalFormatting sqref="G165:G166">
    <cfRule type="cellIs" dxfId="15966" priority="841" operator="equal">
      <formula>"Me"</formula>
    </cfRule>
  </conditionalFormatting>
  <conditionalFormatting sqref="G165:G166">
    <cfRule type="cellIs" dxfId="15965" priority="840" operator="equal">
      <formula>"TD"</formula>
    </cfRule>
  </conditionalFormatting>
  <conditionalFormatting sqref="G165:G166">
    <cfRule type="cellIs" dxfId="15964" priority="839" operator="equal">
      <formula>"PR"</formula>
    </cfRule>
  </conditionalFormatting>
  <conditionalFormatting sqref="F157:AJ157">
    <cfRule type="cellIs" dxfId="15963" priority="838" operator="equal">
      <formula>"Me"</formula>
    </cfRule>
  </conditionalFormatting>
  <conditionalFormatting sqref="F157:AJ157">
    <cfRule type="cellIs" dxfId="15962" priority="837" operator="equal">
      <formula>"PR"</formula>
    </cfRule>
  </conditionalFormatting>
  <conditionalFormatting sqref="F158:AJ158">
    <cfRule type="cellIs" dxfId="15961" priority="836" operator="equal">
      <formula>"Me"</formula>
    </cfRule>
  </conditionalFormatting>
  <conditionalFormatting sqref="F158:AJ158">
    <cfRule type="cellIs" dxfId="15960" priority="835" operator="equal">
      <formula>"TD"</formula>
    </cfRule>
  </conditionalFormatting>
  <conditionalFormatting sqref="F158:AJ158">
    <cfRule type="cellIs" dxfId="15959" priority="834" operator="equal">
      <formula>"PR"</formula>
    </cfRule>
  </conditionalFormatting>
  <conditionalFormatting sqref="M59:M60">
    <cfRule type="cellIs" dxfId="15958" priority="833" operator="equal">
      <formula>"Me"</formula>
    </cfRule>
  </conditionalFormatting>
  <conditionalFormatting sqref="M59:M60">
    <cfRule type="cellIs" dxfId="15957" priority="832" operator="equal">
      <formula>"TD"</formula>
    </cfRule>
  </conditionalFormatting>
  <conditionalFormatting sqref="M59:M60">
    <cfRule type="cellIs" dxfId="15956" priority="831" operator="equal">
      <formula>"PR"</formula>
    </cfRule>
  </conditionalFormatting>
  <conditionalFormatting sqref="I115:I116">
    <cfRule type="cellIs" dxfId="15955" priority="830" operator="equal">
      <formula>"Me"</formula>
    </cfRule>
  </conditionalFormatting>
  <conditionalFormatting sqref="I115:I116">
    <cfRule type="cellIs" dxfId="15954" priority="829" operator="equal">
      <formula>"TD"</formula>
    </cfRule>
  </conditionalFormatting>
  <conditionalFormatting sqref="I115:I116">
    <cfRule type="cellIs" dxfId="15953" priority="828" operator="equal">
      <formula>"PR"</formula>
    </cfRule>
  </conditionalFormatting>
  <conditionalFormatting sqref="G135:G136">
    <cfRule type="cellIs" dxfId="15952" priority="824" operator="equal">
      <formula>"Me"</formula>
    </cfRule>
  </conditionalFormatting>
  <conditionalFormatting sqref="G135:G136">
    <cfRule type="cellIs" dxfId="15951" priority="823" operator="equal">
      <formula>"TD"</formula>
    </cfRule>
  </conditionalFormatting>
  <conditionalFormatting sqref="G135:G136">
    <cfRule type="cellIs" dxfId="15950" priority="822" operator="equal">
      <formula>"PR"</formula>
    </cfRule>
  </conditionalFormatting>
  <conditionalFormatting sqref="H160">
    <cfRule type="cellIs" dxfId="15949" priority="821" operator="equal">
      <formula>"Me"</formula>
    </cfRule>
  </conditionalFormatting>
  <conditionalFormatting sqref="H160">
    <cfRule type="cellIs" dxfId="15948" priority="820" operator="equal">
      <formula>"TD"</formula>
    </cfRule>
  </conditionalFormatting>
  <conditionalFormatting sqref="H160">
    <cfRule type="cellIs" dxfId="15947" priority="819" operator="equal">
      <formula>"PR"</formula>
    </cfRule>
  </conditionalFormatting>
  <conditionalFormatting sqref="H155:H156">
    <cfRule type="cellIs" dxfId="15946" priority="818" operator="equal">
      <formula>"Me"</formula>
    </cfRule>
  </conditionalFormatting>
  <conditionalFormatting sqref="H155:H156">
    <cfRule type="cellIs" dxfId="15945" priority="817" operator="equal">
      <formula>"TD"</formula>
    </cfRule>
  </conditionalFormatting>
  <conditionalFormatting sqref="H155:H156">
    <cfRule type="cellIs" dxfId="15944" priority="816" operator="equal">
      <formula>"PR"</formula>
    </cfRule>
  </conditionalFormatting>
  <conditionalFormatting sqref="H165:H166">
    <cfRule type="cellIs" dxfId="15943" priority="815" operator="equal">
      <formula>"Me"</formula>
    </cfRule>
  </conditionalFormatting>
  <conditionalFormatting sqref="H165:H166">
    <cfRule type="cellIs" dxfId="15942" priority="814" operator="equal">
      <formula>"TD"</formula>
    </cfRule>
  </conditionalFormatting>
  <conditionalFormatting sqref="H165:H166">
    <cfRule type="cellIs" dxfId="15941" priority="813" operator="equal">
      <formula>"PR"</formula>
    </cfRule>
  </conditionalFormatting>
  <conditionalFormatting sqref="I165:J166">
    <cfRule type="cellIs" dxfId="15940" priority="812" operator="equal">
      <formula>"Me"</formula>
    </cfRule>
  </conditionalFormatting>
  <conditionalFormatting sqref="I165:J166">
    <cfRule type="cellIs" dxfId="15939" priority="811" operator="equal">
      <formula>"TD"</formula>
    </cfRule>
  </conditionalFormatting>
  <conditionalFormatting sqref="I165:J166">
    <cfRule type="cellIs" dxfId="15938" priority="810" operator="equal">
      <formula>"PR"</formula>
    </cfRule>
  </conditionalFormatting>
  <conditionalFormatting sqref="H199:H200">
    <cfRule type="cellIs" dxfId="15937" priority="809" operator="equal">
      <formula>"Me"</formula>
    </cfRule>
  </conditionalFormatting>
  <conditionalFormatting sqref="H199:H200">
    <cfRule type="cellIs" dxfId="15936" priority="808" operator="equal">
      <formula>"TD"</formula>
    </cfRule>
  </conditionalFormatting>
  <conditionalFormatting sqref="H199:H200">
    <cfRule type="cellIs" dxfId="15935" priority="807" operator="equal">
      <formula>"PR"</formula>
    </cfRule>
  </conditionalFormatting>
  <conditionalFormatting sqref="H201:H202">
    <cfRule type="cellIs" dxfId="15934" priority="806" operator="equal">
      <formula>"Me"</formula>
    </cfRule>
  </conditionalFormatting>
  <conditionalFormatting sqref="H201:H202">
    <cfRule type="cellIs" dxfId="15933" priority="805" operator="equal">
      <formula>"TD"</formula>
    </cfRule>
  </conditionalFormatting>
  <conditionalFormatting sqref="H201:H202">
    <cfRule type="cellIs" dxfId="15932" priority="804" operator="equal">
      <formula>"PR"</formula>
    </cfRule>
  </conditionalFormatting>
  <conditionalFormatting sqref="I199:J200">
    <cfRule type="cellIs" dxfId="15931" priority="803" operator="equal">
      <formula>"Me"</formula>
    </cfRule>
  </conditionalFormatting>
  <conditionalFormatting sqref="I199:J200">
    <cfRule type="cellIs" dxfId="15930" priority="802" operator="equal">
      <formula>"TD"</formula>
    </cfRule>
  </conditionalFormatting>
  <conditionalFormatting sqref="I199:J200">
    <cfRule type="cellIs" dxfId="15929" priority="801" operator="equal">
      <formula>"PR"</formula>
    </cfRule>
  </conditionalFormatting>
  <conditionalFormatting sqref="H205:J206">
    <cfRule type="cellIs" dxfId="15928" priority="800" operator="equal">
      <formula>"Me"</formula>
    </cfRule>
  </conditionalFormatting>
  <conditionalFormatting sqref="H205:J206">
    <cfRule type="cellIs" dxfId="15927" priority="799" operator="equal">
      <formula>"TD"</formula>
    </cfRule>
  </conditionalFormatting>
  <conditionalFormatting sqref="H205:J206">
    <cfRule type="cellIs" dxfId="15926" priority="798" operator="equal">
      <formula>"PR"</formula>
    </cfRule>
  </conditionalFormatting>
  <conditionalFormatting sqref="G217:J218">
    <cfRule type="cellIs" dxfId="15925" priority="797" operator="equal">
      <formula>"Me"</formula>
    </cfRule>
  </conditionalFormatting>
  <conditionalFormatting sqref="G217:J218">
    <cfRule type="cellIs" dxfId="15924" priority="796" operator="equal">
      <formula>"TD"</formula>
    </cfRule>
  </conditionalFormatting>
  <conditionalFormatting sqref="G217:J218">
    <cfRule type="cellIs" dxfId="15923" priority="795" operator="equal">
      <formula>"PR"</formula>
    </cfRule>
  </conditionalFormatting>
  <conditionalFormatting sqref="G221:J222">
    <cfRule type="cellIs" dxfId="15922" priority="794" operator="equal">
      <formula>"Me"</formula>
    </cfRule>
  </conditionalFormatting>
  <conditionalFormatting sqref="G221:J222">
    <cfRule type="cellIs" dxfId="15921" priority="793" operator="equal">
      <formula>"TD"</formula>
    </cfRule>
  </conditionalFormatting>
  <conditionalFormatting sqref="G221:J222">
    <cfRule type="cellIs" dxfId="15920" priority="792" operator="equal">
      <formula>"PR"</formula>
    </cfRule>
  </conditionalFormatting>
  <conditionalFormatting sqref="J227:J228">
    <cfRule type="cellIs" dxfId="15919" priority="791" operator="equal">
      <formula>"Me"</formula>
    </cfRule>
  </conditionalFormatting>
  <conditionalFormatting sqref="J227:J228">
    <cfRule type="cellIs" dxfId="15918" priority="790" operator="equal">
      <formula>"TD"</formula>
    </cfRule>
  </conditionalFormatting>
  <conditionalFormatting sqref="J227:J228">
    <cfRule type="cellIs" dxfId="15917" priority="789" operator="equal">
      <formula>"PR"</formula>
    </cfRule>
  </conditionalFormatting>
  <conditionalFormatting sqref="Q227:Q228">
    <cfRule type="cellIs" dxfId="15916" priority="788" operator="equal">
      <formula>"Me"</formula>
    </cfRule>
  </conditionalFormatting>
  <conditionalFormatting sqref="Q227:Q228">
    <cfRule type="cellIs" dxfId="15915" priority="787" operator="equal">
      <formula>"TD"</formula>
    </cfRule>
  </conditionalFormatting>
  <conditionalFormatting sqref="Q227:Q228">
    <cfRule type="cellIs" dxfId="15914" priority="786" operator="equal">
      <formula>"PR"</formula>
    </cfRule>
  </conditionalFormatting>
  <conditionalFormatting sqref="X227:X228">
    <cfRule type="cellIs" dxfId="15913" priority="785" operator="equal">
      <formula>"Me"</formula>
    </cfRule>
  </conditionalFormatting>
  <conditionalFormatting sqref="X227:X228">
    <cfRule type="cellIs" dxfId="15912" priority="784" operator="equal">
      <formula>"TD"</formula>
    </cfRule>
  </conditionalFormatting>
  <conditionalFormatting sqref="X227:X228">
    <cfRule type="cellIs" dxfId="15911" priority="783" operator="equal">
      <formula>"PR"</formula>
    </cfRule>
  </conditionalFormatting>
  <conditionalFormatting sqref="AE227:AE228">
    <cfRule type="cellIs" dxfId="15910" priority="782" operator="equal">
      <formula>"Me"</formula>
    </cfRule>
  </conditionalFormatting>
  <conditionalFormatting sqref="AE227:AE228">
    <cfRule type="cellIs" dxfId="15909" priority="781" operator="equal">
      <formula>"TD"</formula>
    </cfRule>
  </conditionalFormatting>
  <conditionalFormatting sqref="AE227:AE228">
    <cfRule type="cellIs" dxfId="15908" priority="780" operator="equal">
      <formula>"PR"</formula>
    </cfRule>
  </conditionalFormatting>
  <conditionalFormatting sqref="H235:J236">
    <cfRule type="cellIs" dxfId="15907" priority="773" operator="equal">
      <formula>"Me"</formula>
    </cfRule>
  </conditionalFormatting>
  <conditionalFormatting sqref="H235:J236">
    <cfRule type="cellIs" dxfId="15906" priority="772" operator="equal">
      <formula>"TD"</formula>
    </cfRule>
  </conditionalFormatting>
  <conditionalFormatting sqref="H235:J236">
    <cfRule type="cellIs" dxfId="15905" priority="771" operator="equal">
      <formula>"PR"</formula>
    </cfRule>
  </conditionalFormatting>
  <conditionalFormatting sqref="H237:J238">
    <cfRule type="cellIs" dxfId="15904" priority="770" operator="equal">
      <formula>"Me"</formula>
    </cfRule>
  </conditionalFormatting>
  <conditionalFormatting sqref="H237:J238">
    <cfRule type="cellIs" dxfId="15903" priority="769" operator="equal">
      <formula>"TD"</formula>
    </cfRule>
  </conditionalFormatting>
  <conditionalFormatting sqref="H237:J238">
    <cfRule type="cellIs" dxfId="15902" priority="768" operator="equal">
      <formula>"PR"</formula>
    </cfRule>
  </conditionalFormatting>
  <conditionalFormatting sqref="J177:J178">
    <cfRule type="cellIs" dxfId="15901" priority="767" operator="equal">
      <formula>"Me"</formula>
    </cfRule>
  </conditionalFormatting>
  <conditionalFormatting sqref="J177:J178">
    <cfRule type="cellIs" dxfId="15900" priority="766" operator="equal">
      <formula>"TD"</formula>
    </cfRule>
  </conditionalFormatting>
  <conditionalFormatting sqref="J177:J178">
    <cfRule type="cellIs" dxfId="15899" priority="765" operator="equal">
      <formula>"PR"</formula>
    </cfRule>
  </conditionalFormatting>
  <conditionalFormatting sqref="Q177:Q178">
    <cfRule type="cellIs" dxfId="15898" priority="764" operator="equal">
      <formula>"Me"</formula>
    </cfRule>
  </conditionalFormatting>
  <conditionalFormatting sqref="Q177:Q178">
    <cfRule type="cellIs" dxfId="15897" priority="763" operator="equal">
      <formula>"TD"</formula>
    </cfRule>
  </conditionalFormatting>
  <conditionalFormatting sqref="Q177:Q178">
    <cfRule type="cellIs" dxfId="15896" priority="762" operator="equal">
      <formula>"PR"</formula>
    </cfRule>
  </conditionalFormatting>
  <conditionalFormatting sqref="X177:X178">
    <cfRule type="cellIs" dxfId="15895" priority="761" operator="equal">
      <formula>"Me"</formula>
    </cfRule>
  </conditionalFormatting>
  <conditionalFormatting sqref="X177:X178">
    <cfRule type="cellIs" dxfId="15894" priority="760" operator="equal">
      <formula>"TD"</formula>
    </cfRule>
  </conditionalFormatting>
  <conditionalFormatting sqref="X177:X178">
    <cfRule type="cellIs" dxfId="15893" priority="759" operator="equal">
      <formula>"PR"</formula>
    </cfRule>
  </conditionalFormatting>
  <conditionalFormatting sqref="W184">
    <cfRule type="cellIs" dxfId="15892" priority="752" operator="equal">
      <formula>"Me"</formula>
    </cfRule>
  </conditionalFormatting>
  <conditionalFormatting sqref="W184">
    <cfRule type="cellIs" dxfId="15891" priority="751" operator="equal">
      <formula>"TD"</formula>
    </cfRule>
  </conditionalFormatting>
  <conditionalFormatting sqref="W184">
    <cfRule type="cellIs" dxfId="15890" priority="750" operator="equal">
      <formula>"PR"</formula>
    </cfRule>
  </conditionalFormatting>
  <conditionalFormatting sqref="I127:I128">
    <cfRule type="cellIs" dxfId="15889" priority="749" operator="equal">
      <formula>"Me"</formula>
    </cfRule>
  </conditionalFormatting>
  <conditionalFormatting sqref="I127:I128">
    <cfRule type="cellIs" dxfId="15888" priority="748" operator="equal">
      <formula>"TD"</formula>
    </cfRule>
  </conditionalFormatting>
  <conditionalFormatting sqref="I127:I128">
    <cfRule type="cellIs" dxfId="15887" priority="747" operator="equal">
      <formula>"PR"</formula>
    </cfRule>
  </conditionalFormatting>
  <conditionalFormatting sqref="D40">
    <cfRule type="cellIs" dxfId="15886" priority="744" operator="equal">
      <formula>"c"</formula>
    </cfRule>
    <cfRule type="cellIs" dxfId="15885" priority="745" operator="equal">
      <formula>"b"</formula>
    </cfRule>
    <cfRule type="cellIs" dxfId="15884" priority="746" operator="equal">
      <formula>"a"</formula>
    </cfRule>
  </conditionalFormatting>
  <conditionalFormatting sqref="P41">
    <cfRule type="cellIs" dxfId="15883" priority="740" operator="equal">
      <formula>"TD"</formula>
    </cfRule>
  </conditionalFormatting>
  <conditionalFormatting sqref="P42:Q42">
    <cfRule type="cellIs" dxfId="15882" priority="739" operator="equal">
      <formula>"Me"</formula>
    </cfRule>
  </conditionalFormatting>
  <conditionalFormatting sqref="P42:Q42">
    <cfRule type="cellIs" dxfId="15881" priority="738" operator="equal">
      <formula>"TD"</formula>
    </cfRule>
  </conditionalFormatting>
  <conditionalFormatting sqref="P42:Q42">
    <cfRule type="cellIs" dxfId="15880" priority="737" operator="equal">
      <formula>"PR"</formula>
    </cfRule>
  </conditionalFormatting>
  <conditionalFormatting sqref="W42:X42">
    <cfRule type="cellIs" dxfId="15879" priority="736" operator="equal">
      <formula>"Me"</formula>
    </cfRule>
  </conditionalFormatting>
  <conditionalFormatting sqref="W42:X42">
    <cfRule type="cellIs" dxfId="15878" priority="735" operator="equal">
      <formula>"TD"</formula>
    </cfRule>
  </conditionalFormatting>
  <conditionalFormatting sqref="W42:X42">
    <cfRule type="cellIs" dxfId="15877" priority="734" operator="equal">
      <formula>"PR"</formula>
    </cfRule>
  </conditionalFormatting>
  <conditionalFormatting sqref="AD42:AE42">
    <cfRule type="cellIs" dxfId="15876" priority="733" operator="equal">
      <formula>"Me"</formula>
    </cfRule>
  </conditionalFormatting>
  <conditionalFormatting sqref="AD42:AE42">
    <cfRule type="cellIs" dxfId="15875" priority="732" operator="equal">
      <formula>"TD"</formula>
    </cfRule>
  </conditionalFormatting>
  <conditionalFormatting sqref="AD42:AE42">
    <cfRule type="cellIs" dxfId="15874" priority="731" operator="equal">
      <formula>"PR"</formula>
    </cfRule>
  </conditionalFormatting>
  <conditionalFormatting sqref="M42">
    <cfRule type="cellIs" dxfId="15873" priority="730" operator="equal">
      <formula>"Me"</formula>
    </cfRule>
  </conditionalFormatting>
  <conditionalFormatting sqref="M42">
    <cfRule type="cellIs" dxfId="15872" priority="729" operator="equal">
      <formula>"TD"</formula>
    </cfRule>
  </conditionalFormatting>
  <conditionalFormatting sqref="M42">
    <cfRule type="cellIs" dxfId="15871" priority="728" operator="equal">
      <formula>"PR"</formula>
    </cfRule>
  </conditionalFormatting>
  <conditionalFormatting sqref="T42">
    <cfRule type="cellIs" dxfId="15870" priority="727" operator="equal">
      <formula>"Me"</formula>
    </cfRule>
  </conditionalFormatting>
  <conditionalFormatting sqref="T42">
    <cfRule type="cellIs" dxfId="15869" priority="726" operator="equal">
      <formula>"TD"</formula>
    </cfRule>
  </conditionalFormatting>
  <conditionalFormatting sqref="T42">
    <cfRule type="cellIs" dxfId="15868" priority="725" operator="equal">
      <formula>"PR"</formula>
    </cfRule>
  </conditionalFormatting>
  <conditionalFormatting sqref="AA42">
    <cfRule type="cellIs" dxfId="15867" priority="724" operator="equal">
      <formula>"Me"</formula>
    </cfRule>
  </conditionalFormatting>
  <conditionalFormatting sqref="AA42">
    <cfRule type="cellIs" dxfId="15866" priority="723" operator="equal">
      <formula>"TD"</formula>
    </cfRule>
  </conditionalFormatting>
  <conditionalFormatting sqref="AA42">
    <cfRule type="cellIs" dxfId="15865" priority="722" operator="equal">
      <formula>"PR"</formula>
    </cfRule>
  </conditionalFormatting>
  <conditionalFormatting sqref="AH42">
    <cfRule type="cellIs" dxfId="15864" priority="721" operator="equal">
      <formula>"Me"</formula>
    </cfRule>
  </conditionalFormatting>
  <conditionalFormatting sqref="AH42">
    <cfRule type="cellIs" dxfId="15863" priority="720" operator="equal">
      <formula>"TD"</formula>
    </cfRule>
  </conditionalFormatting>
  <conditionalFormatting sqref="AH42">
    <cfRule type="cellIs" dxfId="15862" priority="719" operator="equal">
      <formula>"PR"</formula>
    </cfRule>
  </conditionalFormatting>
  <conditionalFormatting sqref="H225:H226">
    <cfRule type="cellIs" dxfId="15861" priority="718" operator="equal">
      <formula>"Me"</formula>
    </cfRule>
  </conditionalFormatting>
  <conditionalFormatting sqref="H225:H226">
    <cfRule type="cellIs" dxfId="15860" priority="717" operator="equal">
      <formula>"TD"</formula>
    </cfRule>
  </conditionalFormatting>
  <conditionalFormatting sqref="H225:H226">
    <cfRule type="cellIs" dxfId="15859" priority="716" operator="equal">
      <formula>"PR"</formula>
    </cfRule>
  </conditionalFormatting>
  <conditionalFormatting sqref="O225:O226">
    <cfRule type="cellIs" dxfId="15858" priority="715" operator="equal">
      <formula>"Me"</formula>
    </cfRule>
  </conditionalFormatting>
  <conditionalFormatting sqref="O225:O226">
    <cfRule type="cellIs" dxfId="15857" priority="714" operator="equal">
      <formula>"TD"</formula>
    </cfRule>
  </conditionalFormatting>
  <conditionalFormatting sqref="O225:O226">
    <cfRule type="cellIs" dxfId="15856" priority="713" operator="equal">
      <formula>"PR"</formula>
    </cfRule>
  </conditionalFormatting>
  <conditionalFormatting sqref="V225:V226">
    <cfRule type="cellIs" dxfId="15855" priority="712" operator="equal">
      <formula>"Me"</formula>
    </cfRule>
  </conditionalFormatting>
  <conditionalFormatting sqref="V225:V226">
    <cfRule type="cellIs" dxfId="15854" priority="711" operator="equal">
      <formula>"TD"</formula>
    </cfRule>
  </conditionalFormatting>
  <conditionalFormatting sqref="V225:V226">
    <cfRule type="cellIs" dxfId="15853" priority="710" operator="equal">
      <formula>"PR"</formula>
    </cfRule>
  </conditionalFormatting>
  <conditionalFormatting sqref="AC225:AC226">
    <cfRule type="cellIs" dxfId="15852" priority="709" operator="equal">
      <formula>"Me"</formula>
    </cfRule>
  </conditionalFormatting>
  <conditionalFormatting sqref="AC225:AC226">
    <cfRule type="cellIs" dxfId="15851" priority="708" operator="equal">
      <formula>"TD"</formula>
    </cfRule>
  </conditionalFormatting>
  <conditionalFormatting sqref="AC225:AC226">
    <cfRule type="cellIs" dxfId="15850" priority="707" operator="equal">
      <formula>"PR"</formula>
    </cfRule>
  </conditionalFormatting>
  <conditionalFormatting sqref="AJ225:AJ226">
    <cfRule type="cellIs" dxfId="15849" priority="706" operator="equal">
      <formula>"Me"</formula>
    </cfRule>
  </conditionalFormatting>
  <conditionalFormatting sqref="AJ225:AJ226">
    <cfRule type="cellIs" dxfId="15848" priority="705" operator="equal">
      <formula>"TD"</formula>
    </cfRule>
  </conditionalFormatting>
  <conditionalFormatting sqref="AJ225:AJ226">
    <cfRule type="cellIs" dxfId="15847" priority="704" operator="equal">
      <formula>"PR"</formula>
    </cfRule>
  </conditionalFormatting>
  <conditionalFormatting sqref="I225:I226">
    <cfRule type="cellIs" dxfId="15846" priority="703" operator="equal">
      <formula>"Me"</formula>
    </cfRule>
  </conditionalFormatting>
  <conditionalFormatting sqref="I225:I226">
    <cfRule type="cellIs" dxfId="15845" priority="702" operator="equal">
      <formula>"TD"</formula>
    </cfRule>
  </conditionalFormatting>
  <conditionalFormatting sqref="I225:I226">
    <cfRule type="cellIs" dxfId="15844" priority="701" operator="equal">
      <formula>"PR"</formula>
    </cfRule>
  </conditionalFormatting>
  <conditionalFormatting sqref="T139:T140">
    <cfRule type="cellIs" dxfId="15843" priority="700" operator="equal">
      <formula>"Me"</formula>
    </cfRule>
  </conditionalFormatting>
  <conditionalFormatting sqref="T139:T140">
    <cfRule type="cellIs" dxfId="15842" priority="699" operator="equal">
      <formula>"TD"</formula>
    </cfRule>
  </conditionalFormatting>
  <conditionalFormatting sqref="T139:T140">
    <cfRule type="cellIs" dxfId="15841" priority="698" operator="equal">
      <formula>"PR"</formula>
    </cfRule>
  </conditionalFormatting>
  <conditionalFormatting sqref="J49:J50">
    <cfRule type="cellIs" dxfId="15840" priority="697" operator="equal">
      <formula>"Me"</formula>
    </cfRule>
  </conditionalFormatting>
  <conditionalFormatting sqref="J49:J50">
    <cfRule type="cellIs" dxfId="15839" priority="696" operator="equal">
      <formula>"TD"</formula>
    </cfRule>
  </conditionalFormatting>
  <conditionalFormatting sqref="J49:J50">
    <cfRule type="cellIs" dxfId="15838" priority="695" operator="equal">
      <formula>"PR"</formula>
    </cfRule>
  </conditionalFormatting>
  <conditionalFormatting sqref="J107:J108">
    <cfRule type="cellIs" dxfId="15837" priority="694" operator="equal">
      <formula>"Me"</formula>
    </cfRule>
  </conditionalFormatting>
  <conditionalFormatting sqref="J107:J108">
    <cfRule type="cellIs" dxfId="15836" priority="693" operator="equal">
      <formula>"TD"</formula>
    </cfRule>
  </conditionalFormatting>
  <conditionalFormatting sqref="J107:J108">
    <cfRule type="cellIs" dxfId="15835" priority="692" operator="equal">
      <formula>"PR"</formula>
    </cfRule>
  </conditionalFormatting>
  <conditionalFormatting sqref="J117:J118">
    <cfRule type="cellIs" dxfId="15834" priority="691" operator="equal">
      <formula>"Me"</formula>
    </cfRule>
  </conditionalFormatting>
  <conditionalFormatting sqref="J117:J118">
    <cfRule type="cellIs" dxfId="15833" priority="690" operator="equal">
      <formula>"TD"</formula>
    </cfRule>
  </conditionalFormatting>
  <conditionalFormatting sqref="J117:J118">
    <cfRule type="cellIs" dxfId="15832" priority="689" operator="equal">
      <formula>"PR"</formula>
    </cfRule>
  </conditionalFormatting>
  <conditionalFormatting sqref="J93:J94">
    <cfRule type="cellIs" dxfId="15831" priority="688" operator="equal">
      <formula>"Me"</formula>
    </cfRule>
  </conditionalFormatting>
  <conditionalFormatting sqref="J93:J94">
    <cfRule type="cellIs" dxfId="15830" priority="687" operator="equal">
      <formula>"TD"</formula>
    </cfRule>
  </conditionalFormatting>
  <conditionalFormatting sqref="J93:J94">
    <cfRule type="cellIs" dxfId="15829" priority="686" operator="equal">
      <formula>"PR"</formula>
    </cfRule>
  </conditionalFormatting>
  <conditionalFormatting sqref="J225:J226">
    <cfRule type="cellIs" dxfId="15828" priority="679" operator="equal">
      <formula>"Me"</formula>
    </cfRule>
  </conditionalFormatting>
  <conditionalFormatting sqref="J225:J226">
    <cfRule type="cellIs" dxfId="15827" priority="678" operator="equal">
      <formula>"TD"</formula>
    </cfRule>
  </conditionalFormatting>
  <conditionalFormatting sqref="J225:J226">
    <cfRule type="cellIs" dxfId="15826" priority="677" operator="equal">
      <formula>"PR"</formula>
    </cfRule>
  </conditionalFormatting>
  <conditionalFormatting sqref="J225:J226">
    <cfRule type="cellIs" dxfId="15825" priority="676" operator="equal">
      <formula>"Me"</formula>
    </cfRule>
  </conditionalFormatting>
  <conditionalFormatting sqref="J225:J226">
    <cfRule type="cellIs" dxfId="15824" priority="675" operator="equal">
      <formula>"TD"</formula>
    </cfRule>
  </conditionalFormatting>
  <conditionalFormatting sqref="J225:J226">
    <cfRule type="cellIs" dxfId="15823" priority="674" operator="equal">
      <formula>"PR"</formula>
    </cfRule>
  </conditionalFormatting>
  <conditionalFormatting sqref="J106">
    <cfRule type="cellIs" dxfId="15822" priority="673" operator="equal">
      <formula>"Me"</formula>
    </cfRule>
  </conditionalFormatting>
  <conditionalFormatting sqref="J106">
    <cfRule type="cellIs" dxfId="15821" priority="672" operator="equal">
      <formula>"TD"</formula>
    </cfRule>
  </conditionalFormatting>
  <conditionalFormatting sqref="J106">
    <cfRule type="cellIs" dxfId="15820" priority="671" operator="equal">
      <formula>"PR"</formula>
    </cfRule>
  </conditionalFormatting>
  <conditionalFormatting sqref="J101:J102">
    <cfRule type="cellIs" dxfId="15819" priority="670" operator="equal">
      <formula>"Me"</formula>
    </cfRule>
  </conditionalFormatting>
  <conditionalFormatting sqref="J101:J102">
    <cfRule type="cellIs" dxfId="15818" priority="669" operator="equal">
      <formula>"TD"</formula>
    </cfRule>
  </conditionalFormatting>
  <conditionalFormatting sqref="J101:J102">
    <cfRule type="cellIs" dxfId="15817" priority="668" operator="equal">
      <formula>"PR"</formula>
    </cfRule>
  </conditionalFormatting>
  <conditionalFormatting sqref="M37:M38">
    <cfRule type="cellIs" dxfId="15816" priority="667" operator="equal">
      <formula>"Me"</formula>
    </cfRule>
  </conditionalFormatting>
  <conditionalFormatting sqref="M37:M38">
    <cfRule type="cellIs" dxfId="15815" priority="666" operator="equal">
      <formula>"TD"</formula>
    </cfRule>
  </conditionalFormatting>
  <conditionalFormatting sqref="M37:M38">
    <cfRule type="cellIs" dxfId="15814" priority="665" operator="equal">
      <formula>"PR"</formula>
    </cfRule>
  </conditionalFormatting>
  <conditionalFormatting sqref="AB45:AB46">
    <cfRule type="cellIs" dxfId="15813" priority="664" operator="equal">
      <formula>"TD"</formula>
    </cfRule>
  </conditionalFormatting>
  <conditionalFormatting sqref="M108">
    <cfRule type="cellIs" dxfId="15812" priority="662" operator="equal">
      <formula>"Me"</formula>
    </cfRule>
  </conditionalFormatting>
  <conditionalFormatting sqref="M108">
    <cfRule type="cellIs" dxfId="15811" priority="661" operator="equal">
      <formula>"TD"</formula>
    </cfRule>
  </conditionalFormatting>
  <conditionalFormatting sqref="M108">
    <cfRule type="cellIs" dxfId="15810" priority="660" operator="equal">
      <formula>"PR"</formula>
    </cfRule>
  </conditionalFormatting>
  <conditionalFormatting sqref="N107:N108">
    <cfRule type="cellIs" dxfId="15809" priority="659" operator="equal">
      <formula>"Me"</formula>
    </cfRule>
  </conditionalFormatting>
  <conditionalFormatting sqref="N107:N108">
    <cfRule type="cellIs" dxfId="15808" priority="658" operator="equal">
      <formula>"TD"</formula>
    </cfRule>
  </conditionalFormatting>
  <conditionalFormatting sqref="N107:N108">
    <cfRule type="cellIs" dxfId="15807" priority="657" operator="equal">
      <formula>"PR"</formula>
    </cfRule>
  </conditionalFormatting>
  <conditionalFormatting sqref="Q107">
    <cfRule type="cellIs" dxfId="15806" priority="653" operator="equal">
      <formula>"Me"</formula>
    </cfRule>
  </conditionalFormatting>
  <conditionalFormatting sqref="Q107">
    <cfRule type="cellIs" dxfId="15805" priority="652" operator="equal">
      <formula>"TD"</formula>
    </cfRule>
  </conditionalFormatting>
  <conditionalFormatting sqref="Q107">
    <cfRule type="cellIs" dxfId="15804" priority="651" operator="equal">
      <formula>"PR"</formula>
    </cfRule>
  </conditionalFormatting>
  <conditionalFormatting sqref="P107:P108">
    <cfRule type="cellIs" dxfId="15803" priority="650" operator="equal">
      <formula>"Me"</formula>
    </cfRule>
  </conditionalFormatting>
  <conditionalFormatting sqref="P107:P108">
    <cfRule type="cellIs" dxfId="15802" priority="649" operator="equal">
      <formula>"TD"</formula>
    </cfRule>
  </conditionalFormatting>
  <conditionalFormatting sqref="P107:P108">
    <cfRule type="cellIs" dxfId="15801" priority="648" operator="equal">
      <formula>"PR"</formula>
    </cfRule>
  </conditionalFormatting>
  <conditionalFormatting sqref="T191:X192">
    <cfRule type="cellIs" dxfId="15800" priority="647" operator="equal">
      <formula>"Me"</formula>
    </cfRule>
  </conditionalFormatting>
  <conditionalFormatting sqref="T191:X192">
    <cfRule type="cellIs" dxfId="15799" priority="646" operator="equal">
      <formula>"TD"</formula>
    </cfRule>
  </conditionalFormatting>
  <conditionalFormatting sqref="T191:X192">
    <cfRule type="cellIs" dxfId="15798" priority="645" operator="equal">
      <formula>"PR"</formula>
    </cfRule>
  </conditionalFormatting>
  <conditionalFormatting sqref="M217:M218">
    <cfRule type="cellIs" dxfId="15797" priority="644" operator="equal">
      <formula>"Me"</formula>
    </cfRule>
  </conditionalFormatting>
  <conditionalFormatting sqref="M217:M218">
    <cfRule type="cellIs" dxfId="15796" priority="643" operator="equal">
      <formula>"TD"</formula>
    </cfRule>
  </conditionalFormatting>
  <conditionalFormatting sqref="M217:M218">
    <cfRule type="cellIs" dxfId="15795" priority="642" operator="equal">
      <formula>"PR"</formula>
    </cfRule>
  </conditionalFormatting>
  <conditionalFormatting sqref="C125:C126">
    <cfRule type="cellIs" dxfId="15794" priority="621" operator="equal">
      <formula>"c"</formula>
    </cfRule>
    <cfRule type="cellIs" dxfId="15793" priority="622" operator="equal">
      <formula>"b"</formula>
    </cfRule>
    <cfRule type="cellIs" dxfId="15792" priority="623" operator="equal">
      <formula>"a"</formula>
    </cfRule>
  </conditionalFormatting>
  <conditionalFormatting sqref="I125:I126">
    <cfRule type="cellIs" dxfId="15791" priority="620" operator="equal">
      <formula>"Me"</formula>
    </cfRule>
  </conditionalFormatting>
  <conditionalFormatting sqref="I125:I126">
    <cfRule type="cellIs" dxfId="15790" priority="619" operator="equal">
      <formula>"TD"</formula>
    </cfRule>
  </conditionalFormatting>
  <conditionalFormatting sqref="I125:I126">
    <cfRule type="cellIs" dxfId="15789" priority="618" operator="equal">
      <formula>"PR"</formula>
    </cfRule>
  </conditionalFormatting>
  <conditionalFormatting sqref="J125:J126">
    <cfRule type="cellIs" dxfId="15788" priority="617" operator="equal">
      <formula>"Me"</formula>
    </cfRule>
  </conditionalFormatting>
  <conditionalFormatting sqref="J125:J126">
    <cfRule type="cellIs" dxfId="15787" priority="616" operator="equal">
      <formula>"TD"</formula>
    </cfRule>
  </conditionalFormatting>
  <conditionalFormatting sqref="J125:J126">
    <cfRule type="cellIs" dxfId="15786" priority="615" operator="equal">
      <formula>"PR"</formula>
    </cfRule>
  </conditionalFormatting>
  <conditionalFormatting sqref="O23:T24">
    <cfRule type="cellIs" dxfId="15785" priority="611" operator="equal">
      <formula>"Me"</formula>
    </cfRule>
  </conditionalFormatting>
  <conditionalFormatting sqref="O23:T24">
    <cfRule type="cellIs" dxfId="15784" priority="610" operator="equal">
      <formula>"Me"</formula>
    </cfRule>
  </conditionalFormatting>
  <conditionalFormatting sqref="O23:T24">
    <cfRule type="cellIs" dxfId="15783" priority="609" operator="equal">
      <formula>"Me"</formula>
    </cfRule>
  </conditionalFormatting>
  <conditionalFormatting sqref="O23:T24">
    <cfRule type="cellIs" dxfId="15782" priority="608" operator="equal">
      <formula>"TD"</formula>
    </cfRule>
  </conditionalFormatting>
  <conditionalFormatting sqref="O95:O96">
    <cfRule type="cellIs" dxfId="15781" priority="607" operator="equal">
      <formula>"Me"</formula>
    </cfRule>
  </conditionalFormatting>
  <conditionalFormatting sqref="O95:O96">
    <cfRule type="cellIs" dxfId="15780" priority="606" operator="equal">
      <formula>"TD"</formula>
    </cfRule>
  </conditionalFormatting>
  <conditionalFormatting sqref="O95:O96">
    <cfRule type="cellIs" dxfId="15779" priority="605" operator="equal">
      <formula>"PR"</formula>
    </cfRule>
  </conditionalFormatting>
  <conditionalFormatting sqref="O89:O90">
    <cfRule type="cellIs" dxfId="15778" priority="604" operator="equal">
      <formula>"Me"</formula>
    </cfRule>
  </conditionalFormatting>
  <conditionalFormatting sqref="O89:O90">
    <cfRule type="cellIs" dxfId="15777" priority="603" operator="equal">
      <formula>"TD"</formula>
    </cfRule>
  </conditionalFormatting>
  <conditionalFormatting sqref="O89:O90">
    <cfRule type="cellIs" dxfId="15776" priority="602" operator="equal">
      <formula>"PR"</formula>
    </cfRule>
  </conditionalFormatting>
  <conditionalFormatting sqref="O27:O28">
    <cfRule type="cellIs" dxfId="15775" priority="601" operator="equal">
      <formula>"Me"</formula>
    </cfRule>
  </conditionalFormatting>
  <conditionalFormatting sqref="O27:O28">
    <cfRule type="cellIs" dxfId="15774" priority="600" operator="equal">
      <formula>"Me"</formula>
    </cfRule>
  </conditionalFormatting>
  <conditionalFormatting sqref="O27:O28">
    <cfRule type="cellIs" dxfId="15773" priority="599" operator="equal">
      <formula>"TD"</formula>
    </cfRule>
  </conditionalFormatting>
  <conditionalFormatting sqref="O27:O28">
    <cfRule type="cellIs" dxfId="15772" priority="598" operator="equal">
      <formula>"PR"</formula>
    </cfRule>
  </conditionalFormatting>
  <conditionalFormatting sqref="O27:O28">
    <cfRule type="cellIs" dxfId="15771" priority="597" operator="equal">
      <formula>"Me"</formula>
    </cfRule>
  </conditionalFormatting>
  <conditionalFormatting sqref="O27:O28">
    <cfRule type="cellIs" dxfId="15770" priority="596" operator="equal">
      <formula>"Me"</formula>
    </cfRule>
  </conditionalFormatting>
  <conditionalFormatting sqref="O27:O28">
    <cfRule type="cellIs" dxfId="15769" priority="595" operator="equal">
      <formula>"Me"</formula>
    </cfRule>
  </conditionalFormatting>
  <conditionalFormatting sqref="O27:O28">
    <cfRule type="cellIs" dxfId="15768" priority="594" operator="equal">
      <formula>"TD"</formula>
    </cfRule>
  </conditionalFormatting>
  <conditionalFormatting sqref="O193:O194">
    <cfRule type="cellIs" dxfId="15767" priority="584" operator="equal">
      <formula>"Me"</formula>
    </cfRule>
  </conditionalFormatting>
  <conditionalFormatting sqref="O193:O194">
    <cfRule type="cellIs" dxfId="15766" priority="583" operator="equal">
      <formula>"TD"</formula>
    </cfRule>
  </conditionalFormatting>
  <conditionalFormatting sqref="O193:O194">
    <cfRule type="cellIs" dxfId="15765" priority="582" operator="equal">
      <formula>"PR"</formula>
    </cfRule>
  </conditionalFormatting>
  <conditionalFormatting sqref="P229:P230">
    <cfRule type="cellIs" dxfId="15764" priority="581" operator="equal">
      <formula>"Me"</formula>
    </cfRule>
  </conditionalFormatting>
  <conditionalFormatting sqref="P229:P230">
    <cfRule type="cellIs" dxfId="15763" priority="580" operator="equal">
      <formula>"TD"</formula>
    </cfRule>
  </conditionalFormatting>
  <conditionalFormatting sqref="P229:P230">
    <cfRule type="cellIs" dxfId="15762" priority="579" operator="equal">
      <formula>"PR"</formula>
    </cfRule>
  </conditionalFormatting>
  <conditionalFormatting sqref="Q165:Q166">
    <cfRule type="cellIs" dxfId="15761" priority="578" operator="equal">
      <formula>"Me"</formula>
    </cfRule>
  </conditionalFormatting>
  <conditionalFormatting sqref="Q165:Q166">
    <cfRule type="cellIs" dxfId="15760" priority="577" operator="equal">
      <formula>"TD"</formula>
    </cfRule>
  </conditionalFormatting>
  <conditionalFormatting sqref="Q165:Q166">
    <cfRule type="cellIs" dxfId="15759" priority="576" operator="equal">
      <formula>"PR"</formula>
    </cfRule>
  </conditionalFormatting>
  <conditionalFormatting sqref="P39">
    <cfRule type="cellIs" dxfId="15758" priority="575" operator="equal">
      <formula>"Me"</formula>
    </cfRule>
  </conditionalFormatting>
  <conditionalFormatting sqref="P39">
    <cfRule type="cellIs" dxfId="15757" priority="574" operator="equal">
      <formula>"TD"</formula>
    </cfRule>
  </conditionalFormatting>
  <conditionalFormatting sqref="P39">
    <cfRule type="cellIs" dxfId="15756" priority="573" operator="equal">
      <formula>"PR"</formula>
    </cfRule>
  </conditionalFormatting>
  <conditionalFormatting sqref="P101:P102">
    <cfRule type="cellIs" dxfId="15755" priority="572" operator="equal">
      <formula>"Me"</formula>
    </cfRule>
  </conditionalFormatting>
  <conditionalFormatting sqref="P101:P102">
    <cfRule type="cellIs" dxfId="15754" priority="571" operator="equal">
      <formula>"TD"</formula>
    </cfRule>
  </conditionalFormatting>
  <conditionalFormatting sqref="P101:P102">
    <cfRule type="cellIs" dxfId="15753" priority="570" operator="equal">
      <formula>"PR"</formula>
    </cfRule>
  </conditionalFormatting>
  <conditionalFormatting sqref="P55:P56">
    <cfRule type="cellIs" dxfId="15752" priority="566" operator="equal">
      <formula>"Me"</formula>
    </cfRule>
  </conditionalFormatting>
  <conditionalFormatting sqref="P55:P56">
    <cfRule type="cellIs" dxfId="15751" priority="565" operator="equal">
      <formula>"TD"</formula>
    </cfRule>
  </conditionalFormatting>
  <conditionalFormatting sqref="P55:P56">
    <cfRule type="cellIs" dxfId="15750" priority="564" operator="equal">
      <formula>"PR"</formula>
    </cfRule>
  </conditionalFormatting>
  <conditionalFormatting sqref="P35:P36">
    <cfRule type="cellIs" dxfId="15749" priority="563" operator="equal">
      <formula>"Me"</formula>
    </cfRule>
  </conditionalFormatting>
  <conditionalFormatting sqref="P35:P36">
    <cfRule type="cellIs" dxfId="15748" priority="562" operator="equal">
      <formula>"TD"</formula>
    </cfRule>
  </conditionalFormatting>
  <conditionalFormatting sqref="P35:P36">
    <cfRule type="cellIs" dxfId="15747" priority="561" operator="equal">
      <formula>"PR"</formula>
    </cfRule>
  </conditionalFormatting>
  <conditionalFormatting sqref="Q193:Q194">
    <cfRule type="cellIs" dxfId="15746" priority="560" operator="equal">
      <formula>"Me"</formula>
    </cfRule>
  </conditionalFormatting>
  <conditionalFormatting sqref="Q193:Q194">
    <cfRule type="cellIs" dxfId="15745" priority="559" operator="equal">
      <formula>"TD"</formula>
    </cfRule>
  </conditionalFormatting>
  <conditionalFormatting sqref="Q193:Q194">
    <cfRule type="cellIs" dxfId="15744" priority="558" operator="equal">
      <formula>"PR"</formula>
    </cfRule>
  </conditionalFormatting>
  <conditionalFormatting sqref="T194">
    <cfRule type="cellIs" dxfId="15743" priority="557" operator="equal">
      <formula>"Me"</formula>
    </cfRule>
  </conditionalFormatting>
  <conditionalFormatting sqref="T194">
    <cfRule type="cellIs" dxfId="15742" priority="556" operator="equal">
      <formula>"TD"</formula>
    </cfRule>
  </conditionalFormatting>
  <conditionalFormatting sqref="T194">
    <cfRule type="cellIs" dxfId="15741" priority="555" operator="equal">
      <formula>"PR"</formula>
    </cfRule>
  </conditionalFormatting>
  <conditionalFormatting sqref="Q187">
    <cfRule type="cellIs" dxfId="15740" priority="554" operator="equal">
      <formula>"Me"</formula>
    </cfRule>
  </conditionalFormatting>
  <conditionalFormatting sqref="Q187">
    <cfRule type="cellIs" dxfId="15739" priority="553" operator="equal">
      <formula>"TD"</formula>
    </cfRule>
  </conditionalFormatting>
  <conditionalFormatting sqref="Q187">
    <cfRule type="cellIs" dxfId="15738" priority="552" operator="equal">
      <formula>"PR"</formula>
    </cfRule>
  </conditionalFormatting>
  <conditionalFormatting sqref="T193">
    <cfRule type="cellIs" dxfId="15737" priority="551" operator="equal">
      <formula>"Me"</formula>
    </cfRule>
  </conditionalFormatting>
  <conditionalFormatting sqref="T193">
    <cfRule type="cellIs" dxfId="15736" priority="550" operator="equal">
      <formula>"TD"</formula>
    </cfRule>
  </conditionalFormatting>
  <conditionalFormatting sqref="T193">
    <cfRule type="cellIs" dxfId="15735" priority="549" operator="equal">
      <formula>"PR"</formula>
    </cfRule>
  </conditionalFormatting>
  <conditionalFormatting sqref="Q53:Q54">
    <cfRule type="cellIs" dxfId="15734" priority="548" operator="equal">
      <formula>"Me"</formula>
    </cfRule>
  </conditionalFormatting>
  <conditionalFormatting sqref="Q53:Q54">
    <cfRule type="cellIs" dxfId="15733" priority="547" operator="equal">
      <formula>"TD"</formula>
    </cfRule>
  </conditionalFormatting>
  <conditionalFormatting sqref="Q53:Q54">
    <cfRule type="cellIs" dxfId="15732" priority="546" operator="equal">
      <formula>"PR"</formula>
    </cfRule>
  </conditionalFormatting>
  <conditionalFormatting sqref="Q47:Q48">
    <cfRule type="cellIs" dxfId="15731" priority="545" operator="equal">
      <formula>"Me"</formula>
    </cfRule>
  </conditionalFormatting>
  <conditionalFormatting sqref="Q47:Q48">
    <cfRule type="cellIs" dxfId="15730" priority="544" operator="equal">
      <formula>"TD"</formula>
    </cfRule>
  </conditionalFormatting>
  <conditionalFormatting sqref="Q47:Q48">
    <cfRule type="cellIs" dxfId="15729" priority="543" operator="equal">
      <formula>"PR"</formula>
    </cfRule>
  </conditionalFormatting>
  <conditionalFormatting sqref="Q47:Q48">
    <cfRule type="cellIs" dxfId="15728" priority="542" operator="equal">
      <formula>"Me"</formula>
    </cfRule>
  </conditionalFormatting>
  <conditionalFormatting sqref="Q47:Q48">
    <cfRule type="cellIs" dxfId="15727" priority="541" operator="equal">
      <formula>"TD"</formula>
    </cfRule>
  </conditionalFormatting>
  <conditionalFormatting sqref="Q47:Q48">
    <cfRule type="cellIs" dxfId="15726" priority="540" operator="equal">
      <formula>"PR"</formula>
    </cfRule>
  </conditionalFormatting>
  <conditionalFormatting sqref="T69:T70">
    <cfRule type="cellIs" dxfId="15725" priority="539" operator="equal">
      <formula>"Me"</formula>
    </cfRule>
  </conditionalFormatting>
  <conditionalFormatting sqref="T69:T70">
    <cfRule type="cellIs" dxfId="15724" priority="538" operator="equal">
      <formula>"TD"</formula>
    </cfRule>
  </conditionalFormatting>
  <conditionalFormatting sqref="T69:T70">
    <cfRule type="cellIs" dxfId="15723" priority="537" operator="equal">
      <formula>"PR"</formula>
    </cfRule>
  </conditionalFormatting>
  <conditionalFormatting sqref="Q33:Q34">
    <cfRule type="cellIs" dxfId="15722" priority="536" operator="equal">
      <formula>"Me"</formula>
    </cfRule>
  </conditionalFormatting>
  <conditionalFormatting sqref="Q33:Q34">
    <cfRule type="cellIs" dxfId="15721" priority="535" operator="equal">
      <formula>"TD"</formula>
    </cfRule>
  </conditionalFormatting>
  <conditionalFormatting sqref="Q33:Q34">
    <cfRule type="cellIs" dxfId="15720" priority="534" operator="equal">
      <formula>"PR"</formula>
    </cfRule>
  </conditionalFormatting>
  <conditionalFormatting sqref="Q39">
    <cfRule type="cellIs" dxfId="15719" priority="533" operator="equal">
      <formula>"Me"</formula>
    </cfRule>
  </conditionalFormatting>
  <conditionalFormatting sqref="Q39">
    <cfRule type="cellIs" dxfId="15718" priority="532" operator="equal">
      <formula>"TD"</formula>
    </cfRule>
  </conditionalFormatting>
  <conditionalFormatting sqref="Q39">
    <cfRule type="cellIs" dxfId="15717" priority="531" operator="equal">
      <formula>"PR"</formula>
    </cfRule>
  </conditionalFormatting>
  <conditionalFormatting sqref="Q129:Q130">
    <cfRule type="cellIs" dxfId="15716" priority="530" operator="equal">
      <formula>"Me"</formula>
    </cfRule>
  </conditionalFormatting>
  <conditionalFormatting sqref="Q129:Q130">
    <cfRule type="cellIs" dxfId="15715" priority="529" operator="equal">
      <formula>"TD"</formula>
    </cfRule>
  </conditionalFormatting>
  <conditionalFormatting sqref="Q129:Q130">
    <cfRule type="cellIs" dxfId="15714" priority="528" operator="equal">
      <formula>"PR"</formula>
    </cfRule>
  </conditionalFormatting>
  <conditionalFormatting sqref="Q106">
    <cfRule type="cellIs" dxfId="15713" priority="527" operator="equal">
      <formula>"Me"</formula>
    </cfRule>
  </conditionalFormatting>
  <conditionalFormatting sqref="Q106">
    <cfRule type="cellIs" dxfId="15712" priority="526" operator="equal">
      <formula>"TD"</formula>
    </cfRule>
  </conditionalFormatting>
  <conditionalFormatting sqref="Q106">
    <cfRule type="cellIs" dxfId="15711" priority="525" operator="equal">
      <formula>"PR"</formula>
    </cfRule>
  </conditionalFormatting>
  <conditionalFormatting sqref="T47:T48">
    <cfRule type="cellIs" dxfId="15710" priority="524" operator="equal">
      <formula>"Me"</formula>
    </cfRule>
  </conditionalFormatting>
  <conditionalFormatting sqref="T47:T48">
    <cfRule type="cellIs" dxfId="15709" priority="523" operator="equal">
      <formula>"TD"</formula>
    </cfRule>
  </conditionalFormatting>
  <conditionalFormatting sqref="T47:T48">
    <cfRule type="cellIs" dxfId="15708" priority="522" operator="equal">
      <formula>"PR"</formula>
    </cfRule>
  </conditionalFormatting>
  <conditionalFormatting sqref="T47:T48">
    <cfRule type="cellIs" dxfId="15707" priority="521" operator="equal">
      <formula>"Me"</formula>
    </cfRule>
  </conditionalFormatting>
  <conditionalFormatting sqref="T47:T48">
    <cfRule type="cellIs" dxfId="15706" priority="520" operator="equal">
      <formula>"TD"</formula>
    </cfRule>
  </conditionalFormatting>
  <conditionalFormatting sqref="T47:T48">
    <cfRule type="cellIs" dxfId="15705" priority="519" operator="equal">
      <formula>"PR"</formula>
    </cfRule>
  </conditionalFormatting>
  <conditionalFormatting sqref="T52:AE52">
    <cfRule type="cellIs" dxfId="15704" priority="518" operator="equal">
      <formula>"Me"</formula>
    </cfRule>
  </conditionalFormatting>
  <conditionalFormatting sqref="T52:AE52">
    <cfRule type="cellIs" dxfId="15703" priority="517" operator="equal">
      <formula>"TD"</formula>
    </cfRule>
  </conditionalFormatting>
  <conditionalFormatting sqref="T52:AE52">
    <cfRule type="cellIs" dxfId="15702" priority="516" operator="equal">
      <formula>"PR"</formula>
    </cfRule>
  </conditionalFormatting>
  <conditionalFormatting sqref="U49:V50">
    <cfRule type="cellIs" dxfId="15701" priority="509" operator="equal">
      <formula>"Me"</formula>
    </cfRule>
  </conditionalFormatting>
  <conditionalFormatting sqref="U49:V50">
    <cfRule type="cellIs" dxfId="15700" priority="508" operator="equal">
      <formula>"TD"</formula>
    </cfRule>
  </conditionalFormatting>
  <conditionalFormatting sqref="U49:V50">
    <cfRule type="cellIs" dxfId="15699" priority="507" operator="equal">
      <formula>"PR"</formula>
    </cfRule>
  </conditionalFormatting>
  <conditionalFormatting sqref="U49:V50">
    <cfRule type="cellIs" dxfId="15698" priority="506" operator="equal">
      <formula>"Me"</formula>
    </cfRule>
  </conditionalFormatting>
  <conditionalFormatting sqref="U49:V50">
    <cfRule type="cellIs" dxfId="15697" priority="505" operator="equal">
      <formula>"TD"</formula>
    </cfRule>
  </conditionalFormatting>
  <conditionalFormatting sqref="U49:V50">
    <cfRule type="cellIs" dxfId="15696" priority="504" operator="equal">
      <formula>"PR"</formula>
    </cfRule>
  </conditionalFormatting>
  <conditionalFormatting sqref="W56">
    <cfRule type="cellIs" dxfId="15695" priority="503" operator="equal">
      <formula>"Me"</formula>
    </cfRule>
  </conditionalFormatting>
  <conditionalFormatting sqref="W56">
    <cfRule type="cellIs" dxfId="15694" priority="502" operator="equal">
      <formula>"TD"</formula>
    </cfRule>
  </conditionalFormatting>
  <conditionalFormatting sqref="W56">
    <cfRule type="cellIs" dxfId="15693" priority="501" operator="equal">
      <formula>"PR"</formula>
    </cfRule>
  </conditionalFormatting>
  <conditionalFormatting sqref="W56">
    <cfRule type="cellIs" dxfId="15692" priority="500" operator="equal">
      <formula>"Me"</formula>
    </cfRule>
  </conditionalFormatting>
  <conditionalFormatting sqref="W56">
    <cfRule type="cellIs" dxfId="15691" priority="499" operator="equal">
      <formula>"TD"</formula>
    </cfRule>
  </conditionalFormatting>
  <conditionalFormatting sqref="W56">
    <cfRule type="cellIs" dxfId="15690" priority="498" operator="equal">
      <formula>"PR"</formula>
    </cfRule>
  </conditionalFormatting>
  <conditionalFormatting sqref="T51:AE51">
    <cfRule type="cellIs" dxfId="15689" priority="497" operator="equal">
      <formula>"Me"</formula>
    </cfRule>
  </conditionalFormatting>
  <conditionalFormatting sqref="T51:AE51">
    <cfRule type="cellIs" dxfId="15688" priority="496" operator="equal">
      <formula>"TD"</formula>
    </cfRule>
  </conditionalFormatting>
  <conditionalFormatting sqref="T51:AE51">
    <cfRule type="cellIs" dxfId="15687" priority="495" operator="equal">
      <formula>"PR"</formula>
    </cfRule>
  </conditionalFormatting>
  <conditionalFormatting sqref="T51:AE51">
    <cfRule type="cellIs" dxfId="15686" priority="494" operator="equal">
      <formula>"Me"</formula>
    </cfRule>
  </conditionalFormatting>
  <conditionalFormatting sqref="T51:AE51">
    <cfRule type="cellIs" dxfId="15685" priority="493" operator="equal">
      <formula>"TD"</formula>
    </cfRule>
  </conditionalFormatting>
  <conditionalFormatting sqref="T51:AE51">
    <cfRule type="cellIs" dxfId="15684" priority="492" operator="equal">
      <formula>"PR"</formula>
    </cfRule>
  </conditionalFormatting>
  <conditionalFormatting sqref="W55">
    <cfRule type="cellIs" dxfId="15683" priority="491" operator="equal">
      <formula>"Me"</formula>
    </cfRule>
  </conditionalFormatting>
  <conditionalFormatting sqref="W55">
    <cfRule type="cellIs" dxfId="15682" priority="490" operator="equal">
      <formula>"TD"</formula>
    </cfRule>
  </conditionalFormatting>
  <conditionalFormatting sqref="W55">
    <cfRule type="cellIs" dxfId="15681" priority="489" operator="equal">
      <formula>"PR"</formula>
    </cfRule>
  </conditionalFormatting>
  <conditionalFormatting sqref="W55">
    <cfRule type="cellIs" dxfId="15680" priority="488" operator="equal">
      <formula>"Me"</formula>
    </cfRule>
  </conditionalFormatting>
  <conditionalFormatting sqref="W55">
    <cfRule type="cellIs" dxfId="15679" priority="487" operator="equal">
      <formula>"TD"</formula>
    </cfRule>
  </conditionalFormatting>
  <conditionalFormatting sqref="W55">
    <cfRule type="cellIs" dxfId="15678" priority="486" operator="equal">
      <formula>"PR"</formula>
    </cfRule>
  </conditionalFormatting>
  <conditionalFormatting sqref="T211">
    <cfRule type="cellIs" dxfId="15677" priority="479" operator="equal">
      <formula>"Me"</formula>
    </cfRule>
  </conditionalFormatting>
  <conditionalFormatting sqref="T211">
    <cfRule type="cellIs" dxfId="15676" priority="478" operator="equal">
      <formula>"TD"</formula>
    </cfRule>
  </conditionalFormatting>
  <conditionalFormatting sqref="T211">
    <cfRule type="cellIs" dxfId="15675" priority="477" operator="equal">
      <formula>"PR"</formula>
    </cfRule>
  </conditionalFormatting>
  <conditionalFormatting sqref="T223:T224">
    <cfRule type="cellIs" dxfId="15674" priority="476" operator="equal">
      <formula>"Me"</formula>
    </cfRule>
  </conditionalFormatting>
  <conditionalFormatting sqref="T223:T224">
    <cfRule type="cellIs" dxfId="15673" priority="475" operator="equal">
      <formula>"TD"</formula>
    </cfRule>
  </conditionalFormatting>
  <conditionalFormatting sqref="T223:T224">
    <cfRule type="cellIs" dxfId="15672" priority="474" operator="equal">
      <formula>"PR"</formula>
    </cfRule>
  </conditionalFormatting>
  <conditionalFormatting sqref="T167">
    <cfRule type="cellIs" dxfId="15671" priority="470" operator="equal">
      <formula>"Me"</formula>
    </cfRule>
  </conditionalFormatting>
  <conditionalFormatting sqref="T167">
    <cfRule type="cellIs" dxfId="15670" priority="469" operator="equal">
      <formula>"TD"</formula>
    </cfRule>
  </conditionalFormatting>
  <conditionalFormatting sqref="T167">
    <cfRule type="cellIs" dxfId="15669" priority="468" operator="equal">
      <formula>"PR"</formula>
    </cfRule>
  </conditionalFormatting>
  <conditionalFormatting sqref="T89:T90">
    <cfRule type="cellIs" dxfId="15668" priority="467" operator="equal">
      <formula>"Me"</formula>
    </cfRule>
  </conditionalFormatting>
  <conditionalFormatting sqref="T89:T90">
    <cfRule type="cellIs" dxfId="15667" priority="466" operator="equal">
      <formula>"TD"</formula>
    </cfRule>
  </conditionalFormatting>
  <conditionalFormatting sqref="T89:T90">
    <cfRule type="cellIs" dxfId="15666" priority="465" operator="equal">
      <formula>"PR"</formula>
    </cfRule>
  </conditionalFormatting>
  <conditionalFormatting sqref="T101:T102">
    <cfRule type="cellIs" dxfId="15665" priority="464" operator="equal">
      <formula>"Me"</formula>
    </cfRule>
  </conditionalFormatting>
  <conditionalFormatting sqref="T101:T102">
    <cfRule type="cellIs" dxfId="15664" priority="463" operator="equal">
      <formula>"TD"</formula>
    </cfRule>
  </conditionalFormatting>
  <conditionalFormatting sqref="T101:T102">
    <cfRule type="cellIs" dxfId="15663" priority="462" operator="equal">
      <formula>"PR"</formula>
    </cfRule>
  </conditionalFormatting>
  <conditionalFormatting sqref="W249:W250">
    <cfRule type="cellIs" dxfId="15662" priority="461" operator="equal">
      <formula>"Me"</formula>
    </cfRule>
  </conditionalFormatting>
  <conditionalFormatting sqref="W249:W250">
    <cfRule type="cellIs" dxfId="15661" priority="460" operator="equal">
      <formula>"TD"</formula>
    </cfRule>
  </conditionalFormatting>
  <conditionalFormatting sqref="W249:W250">
    <cfRule type="cellIs" dxfId="15660" priority="459" operator="equal">
      <formula>"PR"</formula>
    </cfRule>
  </conditionalFormatting>
  <conditionalFormatting sqref="AA191:AA192">
    <cfRule type="cellIs" dxfId="15659" priority="458" operator="equal">
      <formula>"Me"</formula>
    </cfRule>
  </conditionalFormatting>
  <conditionalFormatting sqref="AA191:AA192">
    <cfRule type="cellIs" dxfId="15658" priority="457" operator="equal">
      <formula>"TD"</formula>
    </cfRule>
  </conditionalFormatting>
  <conditionalFormatting sqref="AA191:AA192">
    <cfRule type="cellIs" dxfId="15657" priority="456" operator="equal">
      <formula>"PR"</formula>
    </cfRule>
  </conditionalFormatting>
  <conditionalFormatting sqref="AB125:AB126">
    <cfRule type="cellIs" dxfId="15656" priority="455" operator="equal">
      <formula>"Me"</formula>
    </cfRule>
  </conditionalFormatting>
  <conditionalFormatting sqref="AB125:AB126">
    <cfRule type="cellIs" dxfId="15655" priority="454" operator="equal">
      <formula>"TD"</formula>
    </cfRule>
  </conditionalFormatting>
  <conditionalFormatting sqref="AB125:AB126">
    <cfRule type="cellIs" dxfId="15654" priority="453" operator="equal">
      <formula>"PR"</formula>
    </cfRule>
  </conditionalFormatting>
  <conditionalFormatting sqref="U139:U140">
    <cfRule type="cellIs" dxfId="15653" priority="449" operator="equal">
      <formula>"Me"</formula>
    </cfRule>
  </conditionalFormatting>
  <conditionalFormatting sqref="U139:U140">
    <cfRule type="cellIs" dxfId="15652" priority="448" operator="equal">
      <formula>"TD"</formula>
    </cfRule>
  </conditionalFormatting>
  <conditionalFormatting sqref="U139:U140">
    <cfRule type="cellIs" dxfId="15651" priority="447" operator="equal">
      <formula>"PR"</formula>
    </cfRule>
  </conditionalFormatting>
  <conditionalFormatting sqref="U45:U46">
    <cfRule type="cellIs" dxfId="15650" priority="446" operator="equal">
      <formula>"TD"</formula>
    </cfRule>
  </conditionalFormatting>
  <conditionalFormatting sqref="V159:X160">
    <cfRule type="cellIs" dxfId="15649" priority="445" operator="equal">
      <formula>"Me"</formula>
    </cfRule>
  </conditionalFormatting>
  <conditionalFormatting sqref="V159:X160">
    <cfRule type="cellIs" dxfId="15648" priority="444" operator="equal">
      <formula>"TD"</formula>
    </cfRule>
  </conditionalFormatting>
  <conditionalFormatting sqref="V159:X160">
    <cfRule type="cellIs" dxfId="15647" priority="443" operator="equal">
      <formula>"PR"</formula>
    </cfRule>
  </conditionalFormatting>
  <conditionalFormatting sqref="W193:W194">
    <cfRule type="cellIs" dxfId="15646" priority="442" operator="equal">
      <formula>"Me"</formula>
    </cfRule>
  </conditionalFormatting>
  <conditionalFormatting sqref="W193:W194">
    <cfRule type="cellIs" dxfId="15645" priority="441" operator="equal">
      <formula>"TD"</formula>
    </cfRule>
  </conditionalFormatting>
  <conditionalFormatting sqref="W193:W194">
    <cfRule type="cellIs" dxfId="15644" priority="440" operator="equal">
      <formula>"PR"</formula>
    </cfRule>
  </conditionalFormatting>
  <conditionalFormatting sqref="U211">
    <cfRule type="cellIs" dxfId="15643" priority="439" operator="equal">
      <formula>"Me"</formula>
    </cfRule>
  </conditionalFormatting>
  <conditionalFormatting sqref="U211">
    <cfRule type="cellIs" dxfId="15642" priority="438" operator="equal">
      <formula>"TD"</formula>
    </cfRule>
  </conditionalFormatting>
  <conditionalFormatting sqref="U211">
    <cfRule type="cellIs" dxfId="15641" priority="437" operator="equal">
      <formula>"PR"</formula>
    </cfRule>
  </conditionalFormatting>
  <conditionalFormatting sqref="T61:T62">
    <cfRule type="cellIs" dxfId="15640" priority="436" operator="equal">
      <formula>"Me"</formula>
    </cfRule>
  </conditionalFormatting>
  <conditionalFormatting sqref="T61:T62">
    <cfRule type="cellIs" dxfId="15639" priority="435" operator="equal">
      <formula>"TD"</formula>
    </cfRule>
  </conditionalFormatting>
  <conditionalFormatting sqref="T61:T62">
    <cfRule type="cellIs" dxfId="15638" priority="434" operator="equal">
      <formula>"PR"</formula>
    </cfRule>
  </conditionalFormatting>
  <conditionalFormatting sqref="AA25:AA26">
    <cfRule type="cellIs" dxfId="15637" priority="433" operator="equal">
      <formula>"Me"</formula>
    </cfRule>
  </conditionalFormatting>
  <conditionalFormatting sqref="AA25:AA26">
    <cfRule type="cellIs" dxfId="15636" priority="432" operator="equal">
      <formula>"TD"</formula>
    </cfRule>
  </conditionalFormatting>
  <conditionalFormatting sqref="AE25:AE26">
    <cfRule type="cellIs" dxfId="15635" priority="431" operator="equal">
      <formula>"Me"</formula>
    </cfRule>
  </conditionalFormatting>
  <conditionalFormatting sqref="AE25:AE26">
    <cfRule type="cellIs" dxfId="15634" priority="430" operator="equal">
      <formula>"TD"</formula>
    </cfRule>
  </conditionalFormatting>
  <conditionalFormatting sqref="AD23:AD24">
    <cfRule type="cellIs" dxfId="15633" priority="429" operator="equal">
      <formula>"Me"</formula>
    </cfRule>
  </conditionalFormatting>
  <conditionalFormatting sqref="AD23:AD24">
    <cfRule type="cellIs" dxfId="15632" priority="428" operator="equal">
      <formula>"TD"</formula>
    </cfRule>
  </conditionalFormatting>
  <conditionalFormatting sqref="AD23:AD24">
    <cfRule type="cellIs" dxfId="15631" priority="427" operator="equal">
      <formula>"Me"</formula>
    </cfRule>
  </conditionalFormatting>
  <conditionalFormatting sqref="AD23:AD24">
    <cfRule type="cellIs" dxfId="15630" priority="426" operator="equal">
      <formula>"TD"</formula>
    </cfRule>
  </conditionalFormatting>
  <conditionalFormatting sqref="V45:V46">
    <cfRule type="cellIs" dxfId="15629" priority="425" operator="equal">
      <formula>"Me"</formula>
    </cfRule>
  </conditionalFormatting>
  <conditionalFormatting sqref="V45:V46">
    <cfRule type="cellIs" dxfId="15628" priority="424" operator="equal">
      <formula>"TD"</formula>
    </cfRule>
  </conditionalFormatting>
  <conditionalFormatting sqref="V45:V46">
    <cfRule type="cellIs" dxfId="15627" priority="423" operator="equal">
      <formula>"PR"</formula>
    </cfRule>
  </conditionalFormatting>
  <conditionalFormatting sqref="V45:V46">
    <cfRule type="cellIs" dxfId="15626" priority="422" operator="equal">
      <formula>"Me"</formula>
    </cfRule>
  </conditionalFormatting>
  <conditionalFormatting sqref="V45:V46">
    <cfRule type="cellIs" dxfId="15625" priority="421" operator="equal">
      <formula>"TD"</formula>
    </cfRule>
  </conditionalFormatting>
  <conditionalFormatting sqref="V45:V46">
    <cfRule type="cellIs" dxfId="15624" priority="420" operator="equal">
      <formula>"PR"</formula>
    </cfRule>
  </conditionalFormatting>
  <conditionalFormatting sqref="V145:V146">
    <cfRule type="cellIs" dxfId="15623" priority="419" operator="equal">
      <formula>"Me"</formula>
    </cfRule>
  </conditionalFormatting>
  <conditionalFormatting sqref="V145:V146">
    <cfRule type="cellIs" dxfId="15622" priority="418" operator="equal">
      <formula>"TD"</formula>
    </cfRule>
  </conditionalFormatting>
  <conditionalFormatting sqref="V145:V146">
    <cfRule type="cellIs" dxfId="15621" priority="417" operator="equal">
      <formula>"PR"</formula>
    </cfRule>
  </conditionalFormatting>
  <conditionalFormatting sqref="V43:V44">
    <cfRule type="cellIs" dxfId="15620" priority="416" operator="equal">
      <formula>"Me"</formula>
    </cfRule>
  </conditionalFormatting>
  <conditionalFormatting sqref="V43:V44">
    <cfRule type="cellIs" dxfId="15619" priority="415" operator="equal">
      <formula>"TD"</formula>
    </cfRule>
  </conditionalFormatting>
  <conditionalFormatting sqref="V43:V44">
    <cfRule type="cellIs" dxfId="15618" priority="414" operator="equal">
      <formula>"PR"</formula>
    </cfRule>
  </conditionalFormatting>
  <conditionalFormatting sqref="V43:V44">
    <cfRule type="cellIs" dxfId="15617" priority="413" operator="equal">
      <formula>"Me"</formula>
    </cfRule>
  </conditionalFormatting>
  <conditionalFormatting sqref="V43:V44">
    <cfRule type="cellIs" dxfId="15616" priority="412" operator="equal">
      <formula>"TD"</formula>
    </cfRule>
  </conditionalFormatting>
  <conditionalFormatting sqref="V43:V44">
    <cfRule type="cellIs" dxfId="15615" priority="411" operator="equal">
      <formula>"PR"</formula>
    </cfRule>
  </conditionalFormatting>
  <conditionalFormatting sqref="V83:V84">
    <cfRule type="cellIs" dxfId="15614" priority="410" operator="equal">
      <formula>"Me"</formula>
    </cfRule>
  </conditionalFormatting>
  <conditionalFormatting sqref="V83:V84">
    <cfRule type="cellIs" dxfId="15613" priority="409" operator="equal">
      <formula>"TD"</formula>
    </cfRule>
  </conditionalFormatting>
  <conditionalFormatting sqref="V83:V84">
    <cfRule type="cellIs" dxfId="15612" priority="408" operator="equal">
      <formula>"PR"</formula>
    </cfRule>
  </conditionalFormatting>
  <conditionalFormatting sqref="U230">
    <cfRule type="cellIs" dxfId="15611" priority="407" operator="equal">
      <formula>"Me"</formula>
    </cfRule>
  </conditionalFormatting>
  <conditionalFormatting sqref="U230">
    <cfRule type="cellIs" dxfId="15610" priority="406" operator="equal">
      <formula>"TD"</formula>
    </cfRule>
  </conditionalFormatting>
  <conditionalFormatting sqref="U230">
    <cfRule type="cellIs" dxfId="15609" priority="405" operator="equal">
      <formula>"PR"</formula>
    </cfRule>
  </conditionalFormatting>
  <conditionalFormatting sqref="V207:V208">
    <cfRule type="cellIs" dxfId="15608" priority="404" operator="equal">
      <formula>"Me"</formula>
    </cfRule>
  </conditionalFormatting>
  <conditionalFormatting sqref="V207:V208">
    <cfRule type="cellIs" dxfId="15607" priority="403" operator="equal">
      <formula>"TD"</formula>
    </cfRule>
  </conditionalFormatting>
  <conditionalFormatting sqref="V207:V208">
    <cfRule type="cellIs" dxfId="15606" priority="402" operator="equal">
      <formula>"PR"</formula>
    </cfRule>
  </conditionalFormatting>
  <conditionalFormatting sqref="U126">
    <cfRule type="cellIs" dxfId="15605" priority="401" operator="equal">
      <formula>"Me"</formula>
    </cfRule>
  </conditionalFormatting>
  <conditionalFormatting sqref="U126">
    <cfRule type="cellIs" dxfId="15604" priority="400" operator="equal">
      <formula>"TD"</formula>
    </cfRule>
  </conditionalFormatting>
  <conditionalFormatting sqref="U126">
    <cfRule type="cellIs" dxfId="15603" priority="399" operator="equal">
      <formula>"PR"</formula>
    </cfRule>
  </conditionalFormatting>
  <conditionalFormatting sqref="V117:V118">
    <cfRule type="cellIs" dxfId="15602" priority="398" operator="equal">
      <formula>"Me"</formula>
    </cfRule>
  </conditionalFormatting>
  <conditionalFormatting sqref="V117:V118">
    <cfRule type="cellIs" dxfId="15601" priority="397" operator="equal">
      <formula>"TD"</formula>
    </cfRule>
  </conditionalFormatting>
  <conditionalFormatting sqref="V117:V118">
    <cfRule type="cellIs" dxfId="15600" priority="396" operator="equal">
      <formula>"PR"</formula>
    </cfRule>
  </conditionalFormatting>
  <conditionalFormatting sqref="V89:V90">
    <cfRule type="cellIs" dxfId="15599" priority="395" operator="equal">
      <formula>"Me"</formula>
    </cfRule>
  </conditionalFormatting>
  <conditionalFormatting sqref="V89:V90">
    <cfRule type="cellIs" dxfId="15598" priority="394" operator="equal">
      <formula>"TD"</formula>
    </cfRule>
  </conditionalFormatting>
  <conditionalFormatting sqref="V89:V90">
    <cfRule type="cellIs" dxfId="15597" priority="393" operator="equal">
      <formula>"PR"</formula>
    </cfRule>
  </conditionalFormatting>
  <conditionalFormatting sqref="V96">
    <cfRule type="cellIs" dxfId="15596" priority="392" operator="equal">
      <formula>"Me"</formula>
    </cfRule>
  </conditionalFormatting>
  <conditionalFormatting sqref="V96">
    <cfRule type="cellIs" dxfId="15595" priority="391" operator="equal">
      <formula>"TD"</formula>
    </cfRule>
  </conditionalFormatting>
  <conditionalFormatting sqref="V96">
    <cfRule type="cellIs" dxfId="15594" priority="390" operator="equal">
      <formula>"PR"</formula>
    </cfRule>
  </conditionalFormatting>
  <conditionalFormatting sqref="V95">
    <cfRule type="cellIs" dxfId="15593" priority="389" operator="equal">
      <formula>"Me"</formula>
    </cfRule>
  </conditionalFormatting>
  <conditionalFormatting sqref="V95">
    <cfRule type="cellIs" dxfId="15592" priority="388" operator="equal">
      <formula>"TD"</formula>
    </cfRule>
  </conditionalFormatting>
  <conditionalFormatting sqref="V95">
    <cfRule type="cellIs" dxfId="15591" priority="387" operator="equal">
      <formula>"PR"</formula>
    </cfRule>
  </conditionalFormatting>
  <conditionalFormatting sqref="T107:T108">
    <cfRule type="cellIs" dxfId="15590" priority="386" operator="equal">
      <formula>"Me"</formula>
    </cfRule>
  </conditionalFormatting>
  <conditionalFormatting sqref="T107:T108">
    <cfRule type="cellIs" dxfId="15589" priority="385" operator="equal">
      <formula>"TD"</formula>
    </cfRule>
  </conditionalFormatting>
  <conditionalFormatting sqref="T107:T108">
    <cfRule type="cellIs" dxfId="15588" priority="384" operator="equal">
      <formula>"PR"</formula>
    </cfRule>
  </conditionalFormatting>
  <conditionalFormatting sqref="AG39">
    <cfRule type="cellIs" dxfId="15587" priority="383" operator="equal">
      <formula>"Me"</formula>
    </cfRule>
  </conditionalFormatting>
  <conditionalFormatting sqref="AG39">
    <cfRule type="cellIs" dxfId="15586" priority="382" operator="equal">
      <formula>"TD"</formula>
    </cfRule>
  </conditionalFormatting>
  <conditionalFormatting sqref="AG39">
    <cfRule type="cellIs" dxfId="15585" priority="381" operator="equal">
      <formula>"PR"</formula>
    </cfRule>
  </conditionalFormatting>
  <conditionalFormatting sqref="T40:AE40">
    <cfRule type="cellIs" dxfId="15584" priority="380" operator="equal">
      <formula>"Me"</formula>
    </cfRule>
  </conditionalFormatting>
  <conditionalFormatting sqref="T40:AE40">
    <cfRule type="cellIs" dxfId="15583" priority="379" operator="equal">
      <formula>"TD"</formula>
    </cfRule>
  </conditionalFormatting>
  <conditionalFormatting sqref="T40:AE40">
    <cfRule type="cellIs" dxfId="15582" priority="378" operator="equal">
      <formula>"PR"</formula>
    </cfRule>
  </conditionalFormatting>
  <conditionalFormatting sqref="W171:W172">
    <cfRule type="cellIs" dxfId="15581" priority="377" operator="equal">
      <formula>"Me"</formula>
    </cfRule>
  </conditionalFormatting>
  <conditionalFormatting sqref="W171:W172">
    <cfRule type="cellIs" dxfId="15580" priority="376" operator="equal">
      <formula>"TD"</formula>
    </cfRule>
  </conditionalFormatting>
  <conditionalFormatting sqref="W171:W172">
    <cfRule type="cellIs" dxfId="15579" priority="375" operator="equal">
      <formula>"PR"</formula>
    </cfRule>
  </conditionalFormatting>
  <conditionalFormatting sqref="W145:W146">
    <cfRule type="cellIs" dxfId="15578" priority="374" operator="equal">
      <formula>"Me"</formula>
    </cfRule>
  </conditionalFormatting>
  <conditionalFormatting sqref="W145:W146">
    <cfRule type="cellIs" dxfId="15577" priority="373" operator="equal">
      <formula>"TD"</formula>
    </cfRule>
  </conditionalFormatting>
  <conditionalFormatting sqref="W145:W146">
    <cfRule type="cellIs" dxfId="15576" priority="372" operator="equal">
      <formula>"PR"</formula>
    </cfRule>
  </conditionalFormatting>
  <conditionalFormatting sqref="W81:W84">
    <cfRule type="cellIs" dxfId="15575" priority="371" operator="equal">
      <formula>"Me"</formula>
    </cfRule>
  </conditionalFormatting>
  <conditionalFormatting sqref="W81:W84">
    <cfRule type="cellIs" dxfId="15574" priority="370" operator="equal">
      <formula>"TD"</formula>
    </cfRule>
  </conditionalFormatting>
  <conditionalFormatting sqref="W81:W84">
    <cfRule type="cellIs" dxfId="15573" priority="369" operator="equal">
      <formula>"PR"</formula>
    </cfRule>
  </conditionalFormatting>
  <conditionalFormatting sqref="W31:W32">
    <cfRule type="cellIs" dxfId="15572" priority="368" operator="equal">
      <formula>"Me"</formula>
    </cfRule>
  </conditionalFormatting>
  <conditionalFormatting sqref="W31:W32">
    <cfRule type="cellIs" dxfId="15571" priority="367" operator="equal">
      <formula>"TD"</formula>
    </cfRule>
  </conditionalFormatting>
  <conditionalFormatting sqref="W31:W32">
    <cfRule type="cellIs" dxfId="15570" priority="366" operator="equal">
      <formula>"PR"</formula>
    </cfRule>
  </conditionalFormatting>
  <conditionalFormatting sqref="W46">
    <cfRule type="cellIs" dxfId="15569" priority="365" operator="equal">
      <formula>"Me"</formula>
    </cfRule>
  </conditionalFormatting>
  <conditionalFormatting sqref="W46">
    <cfRule type="cellIs" dxfId="15568" priority="364" operator="equal">
      <formula>"TD"</formula>
    </cfRule>
  </conditionalFormatting>
  <conditionalFormatting sqref="W46">
    <cfRule type="cellIs" dxfId="15567" priority="363" operator="equal">
      <formula>"PR"</formula>
    </cfRule>
  </conditionalFormatting>
  <conditionalFormatting sqref="W45">
    <cfRule type="cellIs" dxfId="15566" priority="362" operator="equal">
      <formula>"Me"</formula>
    </cfRule>
  </conditionalFormatting>
  <conditionalFormatting sqref="W45">
    <cfRule type="cellIs" dxfId="15565" priority="361" operator="equal">
      <formula>"TD"</formula>
    </cfRule>
  </conditionalFormatting>
  <conditionalFormatting sqref="W45">
    <cfRule type="cellIs" dxfId="15564" priority="360" operator="equal">
      <formula>"PR"</formula>
    </cfRule>
  </conditionalFormatting>
  <conditionalFormatting sqref="W45">
    <cfRule type="cellIs" dxfId="15563" priority="359" operator="equal">
      <formula>"Me"</formula>
    </cfRule>
  </conditionalFormatting>
  <conditionalFormatting sqref="W45">
    <cfRule type="cellIs" dxfId="15562" priority="358" operator="equal">
      <formula>"TD"</formula>
    </cfRule>
  </conditionalFormatting>
  <conditionalFormatting sqref="W45">
    <cfRule type="cellIs" dxfId="15561" priority="357" operator="equal">
      <formula>"PR"</formula>
    </cfRule>
  </conditionalFormatting>
  <conditionalFormatting sqref="W70">
    <cfRule type="cellIs" dxfId="15560" priority="356" operator="equal">
      <formula>"Me"</formula>
    </cfRule>
  </conditionalFormatting>
  <conditionalFormatting sqref="W70">
    <cfRule type="cellIs" dxfId="15559" priority="355" operator="equal">
      <formula>"TD"</formula>
    </cfRule>
  </conditionalFormatting>
  <conditionalFormatting sqref="W70">
    <cfRule type="cellIs" dxfId="15558" priority="354" operator="equal">
      <formula>"PR"</formula>
    </cfRule>
  </conditionalFormatting>
  <conditionalFormatting sqref="W70">
    <cfRule type="cellIs" dxfId="15557" priority="353" operator="equal">
      <formula>"Me"</formula>
    </cfRule>
  </conditionalFormatting>
  <conditionalFormatting sqref="W70">
    <cfRule type="cellIs" dxfId="15556" priority="352" operator="equal">
      <formula>"TD"</formula>
    </cfRule>
  </conditionalFormatting>
  <conditionalFormatting sqref="W70">
    <cfRule type="cellIs" dxfId="15555" priority="351" operator="equal">
      <formula>"PR"</formula>
    </cfRule>
  </conditionalFormatting>
  <conditionalFormatting sqref="W69">
    <cfRule type="cellIs" dxfId="15554" priority="350" operator="equal">
      <formula>"Me"</formula>
    </cfRule>
  </conditionalFormatting>
  <conditionalFormatting sqref="W69">
    <cfRule type="cellIs" dxfId="15553" priority="349" operator="equal">
      <formula>"TD"</formula>
    </cfRule>
  </conditionalFormatting>
  <conditionalFormatting sqref="W69">
    <cfRule type="cellIs" dxfId="15552" priority="348" operator="equal">
      <formula>"PR"</formula>
    </cfRule>
  </conditionalFormatting>
  <conditionalFormatting sqref="W69">
    <cfRule type="cellIs" dxfId="15551" priority="347" operator="equal">
      <formula>"Me"</formula>
    </cfRule>
  </conditionalFormatting>
  <conditionalFormatting sqref="W69">
    <cfRule type="cellIs" dxfId="15550" priority="346" operator="equal">
      <formula>"TD"</formula>
    </cfRule>
  </conditionalFormatting>
  <conditionalFormatting sqref="W69">
    <cfRule type="cellIs" dxfId="15549" priority="345" operator="equal">
      <formula>"PR"</formula>
    </cfRule>
  </conditionalFormatting>
  <conditionalFormatting sqref="X33:X34">
    <cfRule type="cellIs" dxfId="15548" priority="344" operator="equal">
      <formula>"Me"</formula>
    </cfRule>
  </conditionalFormatting>
  <conditionalFormatting sqref="X33:X34">
    <cfRule type="cellIs" dxfId="15547" priority="343" operator="equal">
      <formula>"TD"</formula>
    </cfRule>
  </conditionalFormatting>
  <conditionalFormatting sqref="X33:X34">
    <cfRule type="cellIs" dxfId="15546" priority="342" operator="equal">
      <formula>"PR"</formula>
    </cfRule>
  </conditionalFormatting>
  <conditionalFormatting sqref="X165:X166">
    <cfRule type="cellIs" dxfId="15545" priority="335" operator="equal">
      <formula>"Me"</formula>
    </cfRule>
  </conditionalFormatting>
  <conditionalFormatting sqref="X165:X166">
    <cfRule type="cellIs" dxfId="15544" priority="334" operator="equal">
      <formula>"TD"</formula>
    </cfRule>
  </conditionalFormatting>
  <conditionalFormatting sqref="X165:X166">
    <cfRule type="cellIs" dxfId="15543" priority="333" operator="equal">
      <formula>"PR"</formula>
    </cfRule>
  </conditionalFormatting>
  <conditionalFormatting sqref="W165:W166">
    <cfRule type="cellIs" dxfId="15542" priority="332" operator="equal">
      <formula>"Me"</formula>
    </cfRule>
  </conditionalFormatting>
  <conditionalFormatting sqref="W165:W166">
    <cfRule type="cellIs" dxfId="15541" priority="331" operator="equal">
      <formula>"TD"</formula>
    </cfRule>
  </conditionalFormatting>
  <conditionalFormatting sqref="W165:W166">
    <cfRule type="cellIs" dxfId="15540" priority="330" operator="equal">
      <formula>"PR"</formula>
    </cfRule>
  </conditionalFormatting>
  <conditionalFormatting sqref="Y233:Y234">
    <cfRule type="cellIs" dxfId="15539" priority="329" operator="equal">
      <formula>"Me"</formula>
    </cfRule>
  </conditionalFormatting>
  <conditionalFormatting sqref="Y233:Y234">
    <cfRule type="cellIs" dxfId="15538" priority="328" operator="equal">
      <formula>"TD"</formula>
    </cfRule>
  </conditionalFormatting>
  <conditionalFormatting sqref="Y233:Y234">
    <cfRule type="cellIs" dxfId="15537" priority="327" operator="equal">
      <formula>"PR"</formula>
    </cfRule>
  </conditionalFormatting>
  <conditionalFormatting sqref="W101">
    <cfRule type="cellIs" dxfId="15536" priority="317" operator="equal">
      <formula>"Me"</formula>
    </cfRule>
  </conditionalFormatting>
  <conditionalFormatting sqref="W101">
    <cfRule type="cellIs" dxfId="15535" priority="316" operator="equal">
      <formula>"TD"</formula>
    </cfRule>
  </conditionalFormatting>
  <conditionalFormatting sqref="W101">
    <cfRule type="cellIs" dxfId="15534" priority="315" operator="equal">
      <formula>"PR"</formula>
    </cfRule>
  </conditionalFormatting>
  <conditionalFormatting sqref="W95">
    <cfRule type="cellIs" dxfId="15533" priority="314" operator="equal">
      <formula>"Me"</formula>
    </cfRule>
  </conditionalFormatting>
  <conditionalFormatting sqref="W95">
    <cfRule type="cellIs" dxfId="15532" priority="313" operator="equal">
      <formula>"TD"</formula>
    </cfRule>
  </conditionalFormatting>
  <conditionalFormatting sqref="W95">
    <cfRule type="cellIs" dxfId="15531" priority="312" operator="equal">
      <formula>"PR"</formula>
    </cfRule>
  </conditionalFormatting>
  <conditionalFormatting sqref="W33:W34">
    <cfRule type="cellIs" dxfId="15530" priority="311" operator="equal">
      <formula>"Me"</formula>
    </cfRule>
  </conditionalFormatting>
  <conditionalFormatting sqref="W33:W34">
    <cfRule type="cellIs" dxfId="15529" priority="310" operator="equal">
      <formula>"TD"</formula>
    </cfRule>
  </conditionalFormatting>
  <conditionalFormatting sqref="W33:W34">
    <cfRule type="cellIs" dxfId="15528" priority="309" operator="equal">
      <formula>"PR"</formula>
    </cfRule>
  </conditionalFormatting>
  <conditionalFormatting sqref="W67:W68">
    <cfRule type="cellIs" dxfId="15527" priority="308" operator="equal">
      <formula>"Me"</formula>
    </cfRule>
  </conditionalFormatting>
  <conditionalFormatting sqref="W67:W68">
    <cfRule type="cellIs" dxfId="15526" priority="307" operator="equal">
      <formula>"TD"</formula>
    </cfRule>
  </conditionalFormatting>
  <conditionalFormatting sqref="W67:W68">
    <cfRule type="cellIs" dxfId="15525" priority="306" operator="equal">
      <formula>"PR"</formula>
    </cfRule>
  </conditionalFormatting>
  <conditionalFormatting sqref="W231:W232">
    <cfRule type="cellIs" dxfId="15524" priority="305" operator="equal">
      <formula>"Me"</formula>
    </cfRule>
  </conditionalFormatting>
  <conditionalFormatting sqref="W231:W232">
    <cfRule type="cellIs" dxfId="15523" priority="304" operator="equal">
      <formula>"TD"</formula>
    </cfRule>
  </conditionalFormatting>
  <conditionalFormatting sqref="W231:W232">
    <cfRule type="cellIs" dxfId="15522" priority="303" operator="equal">
      <formula>"PR"</formula>
    </cfRule>
  </conditionalFormatting>
  <conditionalFormatting sqref="W229:W230">
    <cfRule type="cellIs" dxfId="15521" priority="302" operator="equal">
      <formula>"Me"</formula>
    </cfRule>
  </conditionalFormatting>
  <conditionalFormatting sqref="W229:W230">
    <cfRule type="cellIs" dxfId="15520" priority="301" operator="equal">
      <formula>"TD"</formula>
    </cfRule>
  </conditionalFormatting>
  <conditionalFormatting sqref="W229:W230">
    <cfRule type="cellIs" dxfId="15519" priority="300" operator="equal">
      <formula>"PR"</formula>
    </cfRule>
  </conditionalFormatting>
  <conditionalFormatting sqref="X54">
    <cfRule type="cellIs" dxfId="15518" priority="299" operator="equal">
      <formula>"Me"</formula>
    </cfRule>
  </conditionalFormatting>
  <conditionalFormatting sqref="X54">
    <cfRule type="cellIs" dxfId="15517" priority="298" operator="equal">
      <formula>"TD"</formula>
    </cfRule>
  </conditionalFormatting>
  <conditionalFormatting sqref="X54">
    <cfRule type="cellIs" dxfId="15516" priority="297" operator="equal">
      <formula>"PR"</formula>
    </cfRule>
  </conditionalFormatting>
  <conditionalFormatting sqref="X54">
    <cfRule type="cellIs" dxfId="15515" priority="296" operator="equal">
      <formula>"Me"</formula>
    </cfRule>
  </conditionalFormatting>
  <conditionalFormatting sqref="X54">
    <cfRule type="cellIs" dxfId="15514" priority="295" operator="equal">
      <formula>"TD"</formula>
    </cfRule>
  </conditionalFormatting>
  <conditionalFormatting sqref="X54">
    <cfRule type="cellIs" dxfId="15513" priority="294" operator="equal">
      <formula>"PR"</formula>
    </cfRule>
  </conditionalFormatting>
  <conditionalFormatting sqref="X53">
    <cfRule type="cellIs" dxfId="15512" priority="293" operator="equal">
      <formula>"Me"</formula>
    </cfRule>
  </conditionalFormatting>
  <conditionalFormatting sqref="X53">
    <cfRule type="cellIs" dxfId="15511" priority="292" operator="equal">
      <formula>"TD"</formula>
    </cfRule>
  </conditionalFormatting>
  <conditionalFormatting sqref="X53">
    <cfRule type="cellIs" dxfId="15510" priority="291" operator="equal">
      <formula>"PR"</formula>
    </cfRule>
  </conditionalFormatting>
  <conditionalFormatting sqref="X53">
    <cfRule type="cellIs" dxfId="15509" priority="290" operator="equal">
      <formula>"Me"</formula>
    </cfRule>
  </conditionalFormatting>
  <conditionalFormatting sqref="X53">
    <cfRule type="cellIs" dxfId="15508" priority="289" operator="equal">
      <formula>"TD"</formula>
    </cfRule>
  </conditionalFormatting>
  <conditionalFormatting sqref="X53">
    <cfRule type="cellIs" dxfId="15507" priority="288" operator="equal">
      <formula>"PR"</formula>
    </cfRule>
  </conditionalFormatting>
  <conditionalFormatting sqref="X146">
    <cfRule type="cellIs" dxfId="15506" priority="284" operator="equal">
      <formula>"Me"</formula>
    </cfRule>
  </conditionalFormatting>
  <conditionalFormatting sqref="X146">
    <cfRule type="cellIs" dxfId="15505" priority="283" operator="equal">
      <formula>"TD"</formula>
    </cfRule>
  </conditionalFormatting>
  <conditionalFormatting sqref="X146">
    <cfRule type="cellIs" dxfId="15504" priority="282" operator="equal">
      <formula>"PR"</formula>
    </cfRule>
  </conditionalFormatting>
  <conditionalFormatting sqref="X129:X130">
    <cfRule type="cellIs" dxfId="15503" priority="281" operator="equal">
      <formula>"Me"</formula>
    </cfRule>
  </conditionalFormatting>
  <conditionalFormatting sqref="X129:X130">
    <cfRule type="cellIs" dxfId="15502" priority="280" operator="equal">
      <formula>"TD"</formula>
    </cfRule>
  </conditionalFormatting>
  <conditionalFormatting sqref="X129:X130">
    <cfRule type="cellIs" dxfId="15501" priority="279" operator="equal">
      <formula>"PR"</formula>
    </cfRule>
  </conditionalFormatting>
  <conditionalFormatting sqref="W213:W214">
    <cfRule type="cellIs" dxfId="15500" priority="278" operator="equal">
      <formula>"Me"</formula>
    </cfRule>
  </conditionalFormatting>
  <conditionalFormatting sqref="W213:W214">
    <cfRule type="cellIs" dxfId="15499" priority="277" operator="equal">
      <formula>"TD"</formula>
    </cfRule>
  </conditionalFormatting>
  <conditionalFormatting sqref="W213:W214">
    <cfRule type="cellIs" dxfId="15498" priority="276" operator="equal">
      <formula>"PR"</formula>
    </cfRule>
  </conditionalFormatting>
  <conditionalFormatting sqref="X211:X212">
    <cfRule type="cellIs" dxfId="15497" priority="275" operator="equal">
      <formula>"Me"</formula>
    </cfRule>
  </conditionalFormatting>
  <conditionalFormatting sqref="X211:X212">
    <cfRule type="cellIs" dxfId="15496" priority="274" operator="equal">
      <formula>"TD"</formula>
    </cfRule>
  </conditionalFormatting>
  <conditionalFormatting sqref="X211:X212">
    <cfRule type="cellIs" dxfId="15495" priority="273" operator="equal">
      <formula>"PR"</formula>
    </cfRule>
  </conditionalFormatting>
  <conditionalFormatting sqref="AA217:AA218">
    <cfRule type="cellIs" dxfId="15494" priority="269" operator="equal">
      <formula>"Me"</formula>
    </cfRule>
  </conditionalFormatting>
  <conditionalFormatting sqref="AA217:AA218">
    <cfRule type="cellIs" dxfId="15493" priority="268" operator="equal">
      <formula>"TD"</formula>
    </cfRule>
  </conditionalFormatting>
  <conditionalFormatting sqref="AA217:AA218">
    <cfRule type="cellIs" dxfId="15492" priority="267" operator="equal">
      <formula>"PR"</formula>
    </cfRule>
  </conditionalFormatting>
  <conditionalFormatting sqref="X99:X100">
    <cfRule type="cellIs" dxfId="15491" priority="266" operator="equal">
      <formula>"Me"</formula>
    </cfRule>
  </conditionalFormatting>
  <conditionalFormatting sqref="X99:X100">
    <cfRule type="cellIs" dxfId="15490" priority="265" operator="equal">
      <formula>"TD"</formula>
    </cfRule>
  </conditionalFormatting>
  <conditionalFormatting sqref="X99:X100">
    <cfRule type="cellIs" dxfId="15489" priority="264" operator="equal">
      <formula>"PR"</formula>
    </cfRule>
  </conditionalFormatting>
  <conditionalFormatting sqref="W99:W100">
    <cfRule type="cellIs" dxfId="15488" priority="260" operator="equal">
      <formula>"Me"</formula>
    </cfRule>
  </conditionalFormatting>
  <conditionalFormatting sqref="W99:W100">
    <cfRule type="cellIs" dxfId="15487" priority="259" operator="equal">
      <formula>"TD"</formula>
    </cfRule>
  </conditionalFormatting>
  <conditionalFormatting sqref="W99:W100">
    <cfRule type="cellIs" dxfId="15486" priority="258" operator="equal">
      <formula>"PR"</formula>
    </cfRule>
  </conditionalFormatting>
  <conditionalFormatting sqref="AD21:AD22">
    <cfRule type="cellIs" dxfId="15485" priority="257" operator="equal">
      <formula>"Me"</formula>
    </cfRule>
  </conditionalFormatting>
  <conditionalFormatting sqref="AD21:AD22">
    <cfRule type="cellIs" dxfId="15484" priority="256" operator="equal">
      <formula>"TD"</formula>
    </cfRule>
  </conditionalFormatting>
  <conditionalFormatting sqref="AE21:AE22">
    <cfRule type="cellIs" dxfId="15483" priority="255" operator="equal">
      <formula>"Me"</formula>
    </cfRule>
  </conditionalFormatting>
  <conditionalFormatting sqref="AE21:AE22">
    <cfRule type="cellIs" dxfId="15482" priority="254" operator="equal">
      <formula>"TD"</formula>
    </cfRule>
  </conditionalFormatting>
  <conditionalFormatting sqref="AA60">
    <cfRule type="cellIs" dxfId="15481" priority="253" operator="equal">
      <formula>"Me"</formula>
    </cfRule>
  </conditionalFormatting>
  <conditionalFormatting sqref="AA60">
    <cfRule type="cellIs" dxfId="15480" priority="252" operator="equal">
      <formula>"TD"</formula>
    </cfRule>
  </conditionalFormatting>
  <conditionalFormatting sqref="AA60">
    <cfRule type="cellIs" dxfId="15479" priority="251" operator="equal">
      <formula>"PR"</formula>
    </cfRule>
  </conditionalFormatting>
  <conditionalFormatting sqref="AA60">
    <cfRule type="cellIs" dxfId="15478" priority="250" operator="equal">
      <formula>"Me"</formula>
    </cfRule>
  </conditionalFormatting>
  <conditionalFormatting sqref="AA60">
    <cfRule type="cellIs" dxfId="15477" priority="249" operator="equal">
      <formula>"TD"</formula>
    </cfRule>
  </conditionalFormatting>
  <conditionalFormatting sqref="AA60">
    <cfRule type="cellIs" dxfId="15476" priority="248" operator="equal">
      <formula>"PR"</formula>
    </cfRule>
  </conditionalFormatting>
  <conditionalFormatting sqref="AA59">
    <cfRule type="cellIs" dxfId="15475" priority="247" operator="equal">
      <formula>"Me"</formula>
    </cfRule>
  </conditionalFormatting>
  <conditionalFormatting sqref="AA59">
    <cfRule type="cellIs" dxfId="15474" priority="246" operator="equal">
      <formula>"TD"</formula>
    </cfRule>
  </conditionalFormatting>
  <conditionalFormatting sqref="AA59">
    <cfRule type="cellIs" dxfId="15473" priority="245" operator="equal">
      <formula>"PR"</formula>
    </cfRule>
  </conditionalFormatting>
  <conditionalFormatting sqref="AA59">
    <cfRule type="cellIs" dxfId="15472" priority="244" operator="equal">
      <formula>"Me"</formula>
    </cfRule>
  </conditionalFormatting>
  <conditionalFormatting sqref="AA59">
    <cfRule type="cellIs" dxfId="15471" priority="243" operator="equal">
      <formula>"TD"</formula>
    </cfRule>
  </conditionalFormatting>
  <conditionalFormatting sqref="AA59">
    <cfRule type="cellIs" dxfId="15470" priority="242" operator="equal">
      <formula>"PR"</formula>
    </cfRule>
  </conditionalFormatting>
  <conditionalFormatting sqref="AA50:AB50">
    <cfRule type="cellIs" dxfId="15469" priority="241" operator="equal">
      <formula>"Me"</formula>
    </cfRule>
  </conditionalFormatting>
  <conditionalFormatting sqref="AA50:AB50">
    <cfRule type="cellIs" dxfId="15468" priority="240" operator="equal">
      <formula>"TD"</formula>
    </cfRule>
  </conditionalFormatting>
  <conditionalFormatting sqref="AA50:AB50">
    <cfRule type="cellIs" dxfId="15467" priority="239" operator="equal">
      <formula>"PR"</formula>
    </cfRule>
  </conditionalFormatting>
  <conditionalFormatting sqref="AA50:AB50">
    <cfRule type="cellIs" dxfId="15466" priority="238" operator="equal">
      <formula>"Me"</formula>
    </cfRule>
  </conditionalFormatting>
  <conditionalFormatting sqref="AA50:AB50">
    <cfRule type="cellIs" dxfId="15465" priority="237" operator="equal">
      <formula>"TD"</formula>
    </cfRule>
  </conditionalFormatting>
  <conditionalFormatting sqref="AA50:AB50">
    <cfRule type="cellIs" dxfId="15464" priority="236" operator="equal">
      <formula>"PR"</formula>
    </cfRule>
  </conditionalFormatting>
  <conditionalFormatting sqref="AA49:AB49">
    <cfRule type="cellIs" dxfId="15463" priority="235" operator="equal">
      <formula>"Me"</formula>
    </cfRule>
  </conditionalFormatting>
  <conditionalFormatting sqref="AA49:AB49">
    <cfRule type="cellIs" dxfId="15462" priority="234" operator="equal">
      <formula>"TD"</formula>
    </cfRule>
  </conditionalFormatting>
  <conditionalFormatting sqref="AA49:AB49">
    <cfRule type="cellIs" dxfId="15461" priority="233" operator="equal">
      <formula>"PR"</formula>
    </cfRule>
  </conditionalFormatting>
  <conditionalFormatting sqref="AA49:AB49">
    <cfRule type="cellIs" dxfId="15460" priority="232" operator="equal">
      <formula>"Me"</formula>
    </cfRule>
  </conditionalFormatting>
  <conditionalFormatting sqref="AA49:AB49">
    <cfRule type="cellIs" dxfId="15459" priority="231" operator="equal">
      <formula>"TD"</formula>
    </cfRule>
  </conditionalFormatting>
  <conditionalFormatting sqref="AA49:AB49">
    <cfRule type="cellIs" dxfId="15458" priority="230" operator="equal">
      <formula>"PR"</formula>
    </cfRule>
  </conditionalFormatting>
  <conditionalFormatting sqref="AA229:AA230">
    <cfRule type="cellIs" dxfId="15457" priority="229" operator="equal">
      <formula>"Me"</formula>
    </cfRule>
  </conditionalFormatting>
  <conditionalFormatting sqref="AA229:AA230">
    <cfRule type="cellIs" dxfId="15456" priority="228" operator="equal">
      <formula>"TD"</formula>
    </cfRule>
  </conditionalFormatting>
  <conditionalFormatting sqref="AA229:AA230">
    <cfRule type="cellIs" dxfId="15455" priority="227" operator="equal">
      <formula>"PR"</formula>
    </cfRule>
  </conditionalFormatting>
  <conditionalFormatting sqref="AA209:AA210">
    <cfRule type="cellIs" dxfId="15454" priority="226" operator="equal">
      <formula>"Me"</formula>
    </cfRule>
  </conditionalFormatting>
  <conditionalFormatting sqref="AA209:AA210">
    <cfRule type="cellIs" dxfId="15453" priority="225" operator="equal">
      <formula>"TD"</formula>
    </cfRule>
  </conditionalFormatting>
  <conditionalFormatting sqref="AA209:AA210">
    <cfRule type="cellIs" dxfId="15452" priority="224" operator="equal">
      <formula>"PR"</formula>
    </cfRule>
  </conditionalFormatting>
  <conditionalFormatting sqref="AA61:AA62">
    <cfRule type="cellIs" dxfId="15451" priority="223" operator="equal">
      <formula>"Me"</formula>
    </cfRule>
  </conditionalFormatting>
  <conditionalFormatting sqref="AA61:AA62">
    <cfRule type="cellIs" dxfId="15450" priority="222" operator="equal">
      <formula>"TD"</formula>
    </cfRule>
  </conditionalFormatting>
  <conditionalFormatting sqref="AA61:AA62">
    <cfRule type="cellIs" dxfId="15449" priority="221" operator="equal">
      <formula>"PR"</formula>
    </cfRule>
  </conditionalFormatting>
  <conditionalFormatting sqref="AA75:AA76">
    <cfRule type="cellIs" dxfId="15448" priority="220" operator="equal">
      <formula>"Me"</formula>
    </cfRule>
  </conditionalFormatting>
  <conditionalFormatting sqref="AA75:AA76">
    <cfRule type="cellIs" dxfId="15447" priority="219" operator="equal">
      <formula>"TD"</formula>
    </cfRule>
  </conditionalFormatting>
  <conditionalFormatting sqref="AA75:AA76">
    <cfRule type="cellIs" dxfId="15446" priority="218" operator="equal">
      <formula>"PR"</formula>
    </cfRule>
  </conditionalFormatting>
  <conditionalFormatting sqref="AA126">
    <cfRule type="cellIs" dxfId="15445" priority="217" operator="equal">
      <formula>"Me"</formula>
    </cfRule>
  </conditionalFormatting>
  <conditionalFormatting sqref="AA126">
    <cfRule type="cellIs" dxfId="15444" priority="216" operator="equal">
      <formula>"TD"</formula>
    </cfRule>
  </conditionalFormatting>
  <conditionalFormatting sqref="AA126">
    <cfRule type="cellIs" dxfId="15443" priority="215" operator="equal">
      <formula>"PR"</formula>
    </cfRule>
  </conditionalFormatting>
  <conditionalFormatting sqref="AE113:AE114">
    <cfRule type="cellIs" dxfId="15442" priority="214" operator="equal">
      <formula>"Me"</formula>
    </cfRule>
  </conditionalFormatting>
  <conditionalFormatting sqref="AE113:AE114">
    <cfRule type="cellIs" dxfId="15441" priority="213" operator="equal">
      <formula>"TD"</formula>
    </cfRule>
  </conditionalFormatting>
  <conditionalFormatting sqref="AE113:AE114">
    <cfRule type="cellIs" dxfId="15440" priority="212" operator="equal">
      <formula>"PR"</formula>
    </cfRule>
  </conditionalFormatting>
  <conditionalFormatting sqref="W66">
    <cfRule type="cellIs" dxfId="15439" priority="211" operator="equal">
      <formula>"Me"</formula>
    </cfRule>
  </conditionalFormatting>
  <conditionalFormatting sqref="W66">
    <cfRule type="cellIs" dxfId="15438" priority="210" operator="equal">
      <formula>"TD"</formula>
    </cfRule>
  </conditionalFormatting>
  <conditionalFormatting sqref="W66">
    <cfRule type="cellIs" dxfId="15437" priority="209" operator="equal">
      <formula>"PR"</formula>
    </cfRule>
  </conditionalFormatting>
  <conditionalFormatting sqref="W66">
    <cfRule type="cellIs" dxfId="15436" priority="208" operator="equal">
      <formula>"Me"</formula>
    </cfRule>
  </conditionalFormatting>
  <conditionalFormatting sqref="W66">
    <cfRule type="cellIs" dxfId="15435" priority="207" operator="equal">
      <formula>"TD"</formula>
    </cfRule>
  </conditionalFormatting>
  <conditionalFormatting sqref="W66">
    <cfRule type="cellIs" dxfId="15434" priority="206" operator="equal">
      <formula>"PR"</formula>
    </cfRule>
  </conditionalFormatting>
  <conditionalFormatting sqref="W65">
    <cfRule type="cellIs" dxfId="15433" priority="205" operator="equal">
      <formula>"Me"</formula>
    </cfRule>
  </conditionalFormatting>
  <conditionalFormatting sqref="W65">
    <cfRule type="cellIs" dxfId="15432" priority="204" operator="equal">
      <formula>"TD"</formula>
    </cfRule>
  </conditionalFormatting>
  <conditionalFormatting sqref="W65">
    <cfRule type="cellIs" dxfId="15431" priority="203" operator="equal">
      <formula>"PR"</formula>
    </cfRule>
  </conditionalFormatting>
  <conditionalFormatting sqref="W65">
    <cfRule type="cellIs" dxfId="15430" priority="202" operator="equal">
      <formula>"Me"</formula>
    </cfRule>
  </conditionalFormatting>
  <conditionalFormatting sqref="W65">
    <cfRule type="cellIs" dxfId="15429" priority="201" operator="equal">
      <formula>"TD"</formula>
    </cfRule>
  </conditionalFormatting>
  <conditionalFormatting sqref="W65">
    <cfRule type="cellIs" dxfId="15428" priority="200" operator="equal">
      <formula>"PR"</formula>
    </cfRule>
  </conditionalFormatting>
  <conditionalFormatting sqref="AC27:AC28">
    <cfRule type="cellIs" dxfId="15427" priority="199" operator="equal">
      <formula>"Me"</formula>
    </cfRule>
  </conditionalFormatting>
  <conditionalFormatting sqref="AC27:AC28">
    <cfRule type="cellIs" dxfId="15426" priority="198" operator="equal">
      <formula>"TD"</formula>
    </cfRule>
  </conditionalFormatting>
  <conditionalFormatting sqref="AC27:AC28">
    <cfRule type="cellIs" dxfId="15425" priority="197" operator="equal">
      <formula>"PR"</formula>
    </cfRule>
  </conditionalFormatting>
  <conditionalFormatting sqref="AC89:AC90">
    <cfRule type="cellIs" dxfId="15424" priority="193" operator="equal">
      <formula>"Me"</formula>
    </cfRule>
  </conditionalFormatting>
  <conditionalFormatting sqref="AC89:AC90">
    <cfRule type="cellIs" dxfId="15423" priority="192" operator="equal">
      <formula>"TD"</formula>
    </cfRule>
  </conditionalFormatting>
  <conditionalFormatting sqref="AC89:AC90">
    <cfRule type="cellIs" dxfId="15422" priority="191" operator="equal">
      <formula>"PR"</formula>
    </cfRule>
  </conditionalFormatting>
  <conditionalFormatting sqref="AC95:AC96">
    <cfRule type="cellIs" dxfId="15421" priority="190" operator="equal">
      <formula>"Me"</formula>
    </cfRule>
  </conditionalFormatting>
  <conditionalFormatting sqref="AC95:AC96">
    <cfRule type="cellIs" dxfId="15420" priority="189" operator="equal">
      <formula>"TD"</formula>
    </cfRule>
  </conditionalFormatting>
  <conditionalFormatting sqref="AC95:AC96">
    <cfRule type="cellIs" dxfId="15419" priority="188" operator="equal">
      <formula>"PR"</formula>
    </cfRule>
  </conditionalFormatting>
  <conditionalFormatting sqref="AB99">
    <cfRule type="cellIs" dxfId="15418" priority="187" operator="equal">
      <formula>"Me"</formula>
    </cfRule>
  </conditionalFormatting>
  <conditionalFormatting sqref="AB99">
    <cfRule type="cellIs" dxfId="15417" priority="186" operator="equal">
      <formula>"TD"</formula>
    </cfRule>
  </conditionalFormatting>
  <conditionalFormatting sqref="AB99">
    <cfRule type="cellIs" dxfId="15416" priority="185" operator="equal">
      <formula>"PR"</formula>
    </cfRule>
  </conditionalFormatting>
  <conditionalFormatting sqref="AB193">
    <cfRule type="cellIs" dxfId="15415" priority="184" operator="equal">
      <formula>"Me"</formula>
    </cfRule>
  </conditionalFormatting>
  <conditionalFormatting sqref="AB193">
    <cfRule type="cellIs" dxfId="15414" priority="183" operator="equal">
      <formula>"TD"</formula>
    </cfRule>
  </conditionalFormatting>
  <conditionalFormatting sqref="AB193">
    <cfRule type="cellIs" dxfId="15413" priority="182" operator="equal">
      <formula>"PR"</formula>
    </cfRule>
  </conditionalFormatting>
  <conditionalFormatting sqref="AD193:AD194">
    <cfRule type="cellIs" dxfId="15412" priority="181" operator="equal">
      <formula>"Me"</formula>
    </cfRule>
  </conditionalFormatting>
  <conditionalFormatting sqref="AD193:AD194">
    <cfRule type="cellIs" dxfId="15411" priority="180" operator="equal">
      <formula>"TD"</formula>
    </cfRule>
  </conditionalFormatting>
  <conditionalFormatting sqref="AD193:AD194">
    <cfRule type="cellIs" dxfId="15410" priority="179" operator="equal">
      <formula>"PR"</formula>
    </cfRule>
  </conditionalFormatting>
  <conditionalFormatting sqref="AB194">
    <cfRule type="cellIs" dxfId="15409" priority="178" operator="equal">
      <formula>"Me"</formula>
    </cfRule>
  </conditionalFormatting>
  <conditionalFormatting sqref="AB194">
    <cfRule type="cellIs" dxfId="15408" priority="177" operator="equal">
      <formula>"TD"</formula>
    </cfRule>
  </conditionalFormatting>
  <conditionalFormatting sqref="AB194">
    <cfRule type="cellIs" dxfId="15407" priority="176" operator="equal">
      <formula>"PR"</formula>
    </cfRule>
  </conditionalFormatting>
  <conditionalFormatting sqref="AC45:AC46">
    <cfRule type="cellIs" dxfId="15406" priority="175" operator="equal">
      <formula>"TD"</formula>
    </cfRule>
  </conditionalFormatting>
  <conditionalFormatting sqref="AE177:AE178">
    <cfRule type="cellIs" dxfId="15405" priority="168" operator="equal">
      <formula>"Me"</formula>
    </cfRule>
  </conditionalFormatting>
  <conditionalFormatting sqref="AE177:AE178">
    <cfRule type="cellIs" dxfId="15404" priority="167" operator="equal">
      <formula>"TD"</formula>
    </cfRule>
  </conditionalFormatting>
  <conditionalFormatting sqref="AE177:AE178">
    <cfRule type="cellIs" dxfId="15403" priority="166" operator="equal">
      <formula>"PR"</formula>
    </cfRule>
  </conditionalFormatting>
  <conditionalFormatting sqref="AD177:AD178">
    <cfRule type="cellIs" dxfId="15402" priority="165" operator="equal">
      <formula>"Me"</formula>
    </cfRule>
  </conditionalFormatting>
  <conditionalFormatting sqref="AD177:AD178">
    <cfRule type="cellIs" dxfId="15401" priority="164" operator="equal">
      <formula>"TD"</formula>
    </cfRule>
  </conditionalFormatting>
  <conditionalFormatting sqref="AD177:AD178">
    <cfRule type="cellIs" dxfId="15400" priority="163" operator="equal">
      <formula>"PR"</formula>
    </cfRule>
  </conditionalFormatting>
  <conditionalFormatting sqref="AE79:AE80">
    <cfRule type="cellIs" dxfId="15399" priority="66" operator="equal">
      <formula>"Me"</formula>
    </cfRule>
  </conditionalFormatting>
  <conditionalFormatting sqref="AE79:AE80">
    <cfRule type="cellIs" dxfId="15398" priority="65" operator="equal">
      <formula>"TD"</formula>
    </cfRule>
  </conditionalFormatting>
  <conditionalFormatting sqref="AE79:AE80">
    <cfRule type="cellIs" dxfId="15397" priority="64" operator="equal">
      <formula>"PR"</formula>
    </cfRule>
  </conditionalFormatting>
  <conditionalFormatting sqref="AE107:AE108">
    <cfRule type="cellIs" dxfId="15396" priority="63" operator="equal">
      <formula>"Me"</formula>
    </cfRule>
  </conditionalFormatting>
  <conditionalFormatting sqref="AE107:AE108">
    <cfRule type="cellIs" dxfId="15395" priority="62" operator="equal">
      <formula>"TD"</formula>
    </cfRule>
  </conditionalFormatting>
  <conditionalFormatting sqref="AE107:AE108">
    <cfRule type="cellIs" dxfId="15394" priority="61" operator="equal">
      <formula>"PR"</formula>
    </cfRule>
  </conditionalFormatting>
  <conditionalFormatting sqref="AI89:AI90">
    <cfRule type="cellIs" dxfId="15393" priority="60" operator="equal">
      <formula>"Me"</formula>
    </cfRule>
  </conditionalFormatting>
  <conditionalFormatting sqref="AI89:AI90">
    <cfRule type="cellIs" dxfId="15392" priority="59" operator="equal">
      <formula>"TD"</formula>
    </cfRule>
  </conditionalFormatting>
  <conditionalFormatting sqref="AI89:AI90">
    <cfRule type="cellIs" dxfId="15391" priority="58" operator="equal">
      <formula>"PR"</formula>
    </cfRule>
  </conditionalFormatting>
  <conditionalFormatting sqref="AH80">
    <cfRule type="cellIs" dxfId="15390" priority="48" operator="equal">
      <formula>"Me"</formula>
    </cfRule>
  </conditionalFormatting>
  <conditionalFormatting sqref="AH80">
    <cfRule type="cellIs" dxfId="15389" priority="47" operator="equal">
      <formula>"TD"</formula>
    </cfRule>
  </conditionalFormatting>
  <conditionalFormatting sqref="AH80">
    <cfRule type="cellIs" dxfId="15388" priority="46" operator="equal">
      <formula>"PR"</formula>
    </cfRule>
  </conditionalFormatting>
  <conditionalFormatting sqref="AH82">
    <cfRule type="cellIs" dxfId="15387" priority="45" operator="equal">
      <formula>"Me"</formula>
    </cfRule>
  </conditionalFormatting>
  <conditionalFormatting sqref="AH82">
    <cfRule type="cellIs" dxfId="15386" priority="44" operator="equal">
      <formula>"TD"</formula>
    </cfRule>
  </conditionalFormatting>
  <conditionalFormatting sqref="AH82">
    <cfRule type="cellIs" dxfId="15385" priority="43" operator="equal">
      <formula>"PR"</formula>
    </cfRule>
  </conditionalFormatting>
  <conditionalFormatting sqref="AH84">
    <cfRule type="cellIs" dxfId="15384" priority="42" operator="equal">
      <formula>"Me"</formula>
    </cfRule>
  </conditionalFormatting>
  <conditionalFormatting sqref="AH84">
    <cfRule type="cellIs" dxfId="15383" priority="41" operator="equal">
      <formula>"TD"</formula>
    </cfRule>
  </conditionalFormatting>
  <conditionalFormatting sqref="AH84">
    <cfRule type="cellIs" dxfId="15382" priority="40" operator="equal">
      <formula>"PR"</formula>
    </cfRule>
  </conditionalFormatting>
  <conditionalFormatting sqref="AI193:AI194">
    <cfRule type="cellIs" dxfId="15381" priority="39" operator="equal">
      <formula>"Me"</formula>
    </cfRule>
  </conditionalFormatting>
  <conditionalFormatting sqref="AI193:AI194">
    <cfRule type="cellIs" dxfId="15380" priority="38" operator="equal">
      <formula>"TD"</formula>
    </cfRule>
  </conditionalFormatting>
  <conditionalFormatting sqref="AI193:AI194">
    <cfRule type="cellIs" dxfId="15379" priority="37" operator="equal">
      <formula>"PR"</formula>
    </cfRule>
  </conditionalFormatting>
  <conditionalFormatting sqref="AJ79">
    <cfRule type="cellIs" dxfId="15378" priority="24" operator="equal">
      <formula>"Me"</formula>
    </cfRule>
  </conditionalFormatting>
  <conditionalFormatting sqref="AJ79">
    <cfRule type="cellIs" dxfId="15377" priority="23" operator="equal">
      <formula>"TD"</formula>
    </cfRule>
  </conditionalFormatting>
  <conditionalFormatting sqref="AJ79">
    <cfRule type="cellIs" dxfId="15376" priority="22" operator="equal">
      <formula>"PR"</formula>
    </cfRule>
  </conditionalFormatting>
  <conditionalFormatting sqref="AJ81">
    <cfRule type="cellIs" dxfId="15375" priority="21" operator="equal">
      <formula>"Me"</formula>
    </cfRule>
  </conditionalFormatting>
  <conditionalFormatting sqref="AJ81">
    <cfRule type="cellIs" dxfId="15374" priority="20" operator="equal">
      <formula>"TD"</formula>
    </cfRule>
  </conditionalFormatting>
  <conditionalFormatting sqref="AJ81">
    <cfRule type="cellIs" dxfId="15373" priority="19" operator="equal">
      <formula>"PR"</formula>
    </cfRule>
  </conditionalFormatting>
  <conditionalFormatting sqref="AJ83">
    <cfRule type="cellIs" dxfId="15372" priority="18" operator="equal">
      <formula>"Me"</formula>
    </cfRule>
  </conditionalFormatting>
  <conditionalFormatting sqref="AJ83">
    <cfRule type="cellIs" dxfId="15371" priority="17" operator="equal">
      <formula>"TD"</formula>
    </cfRule>
  </conditionalFormatting>
  <conditionalFormatting sqref="AJ83">
    <cfRule type="cellIs" dxfId="15370" priority="16" operator="equal">
      <formula>"PR"</formula>
    </cfRule>
  </conditionalFormatting>
  <conditionalFormatting sqref="AJ85">
    <cfRule type="cellIs" dxfId="15369" priority="15" operator="equal">
      <formula>"Me"</formula>
    </cfRule>
  </conditionalFormatting>
  <conditionalFormatting sqref="AJ85">
    <cfRule type="cellIs" dxfId="15368" priority="14" operator="equal">
      <formula>"TD"</formula>
    </cfRule>
  </conditionalFormatting>
  <conditionalFormatting sqref="AJ85">
    <cfRule type="cellIs" dxfId="15367" priority="13" operator="equal">
      <formula>"PR"</formula>
    </cfRule>
  </conditionalFormatting>
  <conditionalFormatting sqref="AJ201">
    <cfRule type="cellIs" dxfId="15366" priority="12" operator="equal">
      <formula>"Me"</formula>
    </cfRule>
  </conditionalFormatting>
  <conditionalFormatting sqref="AJ201">
    <cfRule type="cellIs" dxfId="15365" priority="11" operator="equal">
      <formula>"TD"</formula>
    </cfRule>
  </conditionalFormatting>
  <conditionalFormatting sqref="AJ201">
    <cfRule type="cellIs" dxfId="15364" priority="10" operator="equal">
      <formula>"PR"</formula>
    </cfRule>
  </conditionalFormatting>
  <conditionalFormatting sqref="T63:X64">
    <cfRule type="cellIs" dxfId="15363" priority="9" operator="equal">
      <formula>"Me"</formula>
    </cfRule>
  </conditionalFormatting>
  <conditionalFormatting sqref="T63:X64">
    <cfRule type="cellIs" dxfId="15362" priority="8" operator="equal">
      <formula>"TD"</formula>
    </cfRule>
  </conditionalFormatting>
  <conditionalFormatting sqref="T63:X64">
    <cfRule type="cellIs" dxfId="15361" priority="7" operator="equal">
      <formula>"PR"</formula>
    </cfRule>
  </conditionalFormatting>
  <conditionalFormatting sqref="AA63:AA64">
    <cfRule type="cellIs" dxfId="15360" priority="6" operator="equal">
      <formula>"Me"</formula>
    </cfRule>
  </conditionalFormatting>
  <conditionalFormatting sqref="AA63:AA64">
    <cfRule type="cellIs" dxfId="15359" priority="5" operator="equal">
      <formula>"TD"</formula>
    </cfRule>
  </conditionalFormatting>
  <conditionalFormatting sqref="AA63:AA64">
    <cfRule type="cellIs" dxfId="15358" priority="4" operator="equal">
      <formula>"PR"</formula>
    </cfRule>
  </conditionalFormatting>
  <conditionalFormatting sqref="X109:Z110">
    <cfRule type="cellIs" dxfId="15357" priority="3" operator="equal">
      <formula>"Me"</formula>
    </cfRule>
  </conditionalFormatting>
  <conditionalFormatting sqref="X109:Z110">
    <cfRule type="cellIs" dxfId="15356" priority="2" operator="equal">
      <formula>"TD"</formula>
    </cfRule>
  </conditionalFormatting>
  <conditionalFormatting sqref="X109:Z110">
    <cfRule type="cellIs" dxfId="15355" priority="1" operator="equal">
      <formula>"PR"</formula>
    </cfRule>
  </conditionalFormatting>
  <conditionalFormatting sqref="C231">
    <cfRule type="cellIs" dxfId="15354" priority="1340" operator="lessThan">
      <formula>#REF!</formula>
    </cfRule>
  </conditionalFormatting>
  <conditionalFormatting sqref="C27:C28 C181:C182 C21:C24 C30 C29:D29 C49:C60 C73:D73 D87 C101:C102 C96:C98 C104 C103:D103 C118 C132 C131:D131 C162 C161:D161 C148 C147:D147 C187:C188 C170 C169:D169 D203 C33:C44 C86:C94 C109:C116 D195 C80:C82 C76:C78 C233:C250 C192:C230">
    <cfRule type="cellIs" dxfId="15353" priority="647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ignoredErrors>
    <ignoredError sqref="C114 C116 C118 C120 C122 C124 C128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100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6" operator="lessThan" id="{CE5BFDFF-DF50-49B5-869D-28B252B8CE17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0070C0"/>
  </sheetPr>
  <dimension ref="A1:CB250"/>
  <sheetViews>
    <sheetView zoomScale="90" zoomScaleNormal="90" workbookViewId="0">
      <pane ySplit="13" topLeftCell="A14" activePane="bottomLeft" state="frozen"/>
      <selection pane="bottomLeft" activeCell="C73" sqref="C73:D73"/>
    </sheetView>
  </sheetViews>
  <sheetFormatPr baseColWidth="10" defaultColWidth="9.140625" defaultRowHeight="15.75" x14ac:dyDescent="0.25"/>
  <cols>
    <col min="1" max="1" width="7.7109375" style="69" customWidth="1"/>
    <col min="2" max="2" width="18.57031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3" width="5.7109375" style="74" customWidth="1"/>
    <col min="34" max="35" width="5.7109375" style="74" hidden="1" customWidth="1"/>
    <col min="36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556">
        <v>32</v>
      </c>
      <c r="AH12" s="556">
        <v>33</v>
      </c>
      <c r="AI12" s="556">
        <v>34</v>
      </c>
      <c r="AJ12" s="556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481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481">
        <v>15</v>
      </c>
      <c r="U13" s="25">
        <v>16</v>
      </c>
      <c r="V13" s="300">
        <v>17</v>
      </c>
      <c r="W13" s="300">
        <v>18</v>
      </c>
      <c r="X13" s="25">
        <v>19</v>
      </c>
      <c r="Y13" s="25">
        <v>20</v>
      </c>
      <c r="Z13" s="481">
        <v>21</v>
      </c>
      <c r="AA13" s="25">
        <v>22</v>
      </c>
      <c r="AB13" s="481">
        <v>23</v>
      </c>
      <c r="AC13" s="300">
        <v>24</v>
      </c>
      <c r="AD13" s="300">
        <v>25</v>
      </c>
      <c r="AE13" s="25">
        <v>26</v>
      </c>
      <c r="AF13" s="26">
        <v>27</v>
      </c>
      <c r="AG13" s="26">
        <v>28</v>
      </c>
      <c r="AH13" s="383">
        <v>29</v>
      </c>
      <c r="AI13" s="26">
        <v>30</v>
      </c>
      <c r="AJ13" s="129">
        <v>29</v>
      </c>
      <c r="AK13" s="557"/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25">
        <v>15</v>
      </c>
      <c r="U20" s="25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29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310</v>
      </c>
      <c r="D21" s="178" t="str">
        <f>VLOOKUP(C21,ListeAppel,2,FALSE)</f>
        <v>Nom 031</v>
      </c>
      <c r="E21" s="156" t="s">
        <v>70</v>
      </c>
      <c r="F21" s="30" t="s">
        <v>11</v>
      </c>
      <c r="G21" s="31" t="s">
        <v>67</v>
      </c>
      <c r="H21" s="305"/>
      <c r="I21" s="308"/>
      <c r="J21" s="32" t="s">
        <v>11</v>
      </c>
      <c r="K21" s="32" t="s">
        <v>11</v>
      </c>
      <c r="L21" s="32" t="s">
        <v>11</v>
      </c>
      <c r="M21" s="32" t="s">
        <v>11</v>
      </c>
      <c r="N21" s="32" t="s">
        <v>67</v>
      </c>
      <c r="O21" s="308"/>
      <c r="P21" s="308"/>
      <c r="Q21" s="31" t="s">
        <v>11</v>
      </c>
      <c r="R21" s="32" t="s">
        <v>67</v>
      </c>
      <c r="S21" s="31" t="s">
        <v>11</v>
      </c>
      <c r="T21" s="31" t="s">
        <v>11</v>
      </c>
      <c r="U21" s="353" t="s">
        <v>7</v>
      </c>
      <c r="V21" s="353" t="s">
        <v>7</v>
      </c>
      <c r="W21" s="353" t="s">
        <v>7</v>
      </c>
      <c r="X21" s="358" t="s">
        <v>7</v>
      </c>
      <c r="Y21" s="31" t="s">
        <v>11</v>
      </c>
      <c r="Z21" s="31" t="s">
        <v>11</v>
      </c>
      <c r="AA21" s="31" t="s">
        <v>11</v>
      </c>
      <c r="AB21" s="31" t="s">
        <v>67</v>
      </c>
      <c r="AC21" s="305"/>
      <c r="AD21" s="305"/>
      <c r="AE21" s="31" t="s">
        <v>11</v>
      </c>
      <c r="AF21" s="31" t="s">
        <v>11</v>
      </c>
      <c r="AG21" s="31" t="s">
        <v>11</v>
      </c>
      <c r="AH21" s="31" t="s">
        <v>11</v>
      </c>
      <c r="AI21" s="31" t="s">
        <v>11</v>
      </c>
      <c r="AJ21" s="31" t="s">
        <v>11</v>
      </c>
      <c r="AK21" s="34">
        <f>IF(CA21=0,"",TIME(0,CA21,0))</f>
        <v>0.27499999999999997</v>
      </c>
      <c r="AL21" s="157">
        <f t="shared" ref="AL21:AL26" si="0">COUNTIF(F21:AJ21,"P")</f>
        <v>17</v>
      </c>
      <c r="AM21" s="158">
        <f>SUM(AL21:AL22)/2</f>
        <v>16.5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396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396</v>
      </c>
      <c r="CB21" s="35">
        <f>SUM(AM21+AO21+AQ21+AS21+AU21+AW21+BB21+BD21+BG21+AY21)</f>
        <v>16.5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7</v>
      </c>
      <c r="D22" s="165" t="s">
        <v>81</v>
      </c>
      <c r="E22" s="166" t="s">
        <v>4</v>
      </c>
      <c r="F22" s="36" t="s">
        <v>11</v>
      </c>
      <c r="G22" s="37" t="s">
        <v>67</v>
      </c>
      <c r="H22" s="306"/>
      <c r="I22" s="309"/>
      <c r="J22" s="38" t="s">
        <v>11</v>
      </c>
      <c r="K22" s="38" t="s">
        <v>11</v>
      </c>
      <c r="L22" s="38" t="s">
        <v>11</v>
      </c>
      <c r="M22" s="38" t="s">
        <v>11</v>
      </c>
      <c r="N22" s="38" t="s">
        <v>67</v>
      </c>
      <c r="O22" s="309"/>
      <c r="P22" s="309"/>
      <c r="Q22" s="37" t="s">
        <v>11</v>
      </c>
      <c r="R22" s="38" t="s">
        <v>67</v>
      </c>
      <c r="S22" s="37" t="s">
        <v>11</v>
      </c>
      <c r="T22" s="37" t="s">
        <v>11</v>
      </c>
      <c r="U22" s="462" t="s">
        <v>7</v>
      </c>
      <c r="V22" s="354" t="s">
        <v>7</v>
      </c>
      <c r="W22" s="354" t="s">
        <v>7</v>
      </c>
      <c r="X22" s="453" t="s">
        <v>7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7" t="s">
        <v>11</v>
      </c>
      <c r="AF22" s="37" t="s">
        <v>11</v>
      </c>
      <c r="AG22" s="37" t="s">
        <v>11</v>
      </c>
      <c r="AH22" s="37" t="s">
        <v>11</v>
      </c>
      <c r="AI22" s="37" t="s">
        <v>11</v>
      </c>
      <c r="AJ22" s="37" t="s">
        <v>11</v>
      </c>
      <c r="AK22" s="40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196">
        <v>7933</v>
      </c>
      <c r="D23" s="252" t="s">
        <v>240</v>
      </c>
      <c r="E23" s="156" t="s">
        <v>70</v>
      </c>
      <c r="F23" s="51" t="s">
        <v>11</v>
      </c>
      <c r="G23" s="52" t="s">
        <v>11</v>
      </c>
      <c r="H23" s="307"/>
      <c r="I23" s="310"/>
      <c r="J23" s="53" t="s">
        <v>11</v>
      </c>
      <c r="K23" s="52" t="s">
        <v>11</v>
      </c>
      <c r="L23" s="52" t="s">
        <v>67</v>
      </c>
      <c r="M23" s="270" t="s">
        <v>11</v>
      </c>
      <c r="N23" s="270" t="s">
        <v>11</v>
      </c>
      <c r="O23" s="328"/>
      <c r="P23" s="310"/>
      <c r="Q23" s="52" t="s">
        <v>11</v>
      </c>
      <c r="R23" s="52" t="s">
        <v>11</v>
      </c>
      <c r="S23" s="52" t="s">
        <v>67</v>
      </c>
      <c r="T23" s="52" t="s">
        <v>11</v>
      </c>
      <c r="U23" s="52" t="s">
        <v>11</v>
      </c>
      <c r="V23" s="307"/>
      <c r="W23" s="307"/>
      <c r="X23" s="358" t="s">
        <v>7</v>
      </c>
      <c r="Y23" s="52" t="s">
        <v>11</v>
      </c>
      <c r="Z23" s="52" t="s">
        <v>67</v>
      </c>
      <c r="AA23" s="52" t="s">
        <v>67</v>
      </c>
      <c r="AB23" s="52" t="s">
        <v>11</v>
      </c>
      <c r="AC23" s="307"/>
      <c r="AD23" s="307"/>
      <c r="AE23" s="52" t="s">
        <v>11</v>
      </c>
      <c r="AF23" s="52" t="s">
        <v>11</v>
      </c>
      <c r="AG23" s="52" t="s">
        <v>67</v>
      </c>
      <c r="AH23" s="52"/>
      <c r="AI23" s="52"/>
      <c r="AJ23" s="52" t="s">
        <v>11</v>
      </c>
      <c r="AK23" s="34">
        <f>IF(CA23=0,"",TIME(0,CA23,0))</f>
        <v>0.25</v>
      </c>
      <c r="AL23" s="157">
        <f t="shared" si="0"/>
        <v>15</v>
      </c>
      <c r="AM23" s="158">
        <f>SUM(AL23:AL24)/2</f>
        <v>14.5</v>
      </c>
      <c r="AN23" s="158">
        <f t="shared" si="1"/>
        <v>0</v>
      </c>
      <c r="AO23" s="158">
        <f>SUM((AN23+AN24)/2)</f>
        <v>0.5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360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360</v>
      </c>
      <c r="CB23" s="35">
        <f>SUM(AM23+AO23+AQ23+AS23+AU23+AW23+BB23+BD23+BG23+AY23)</f>
        <v>15</v>
      </c>
    </row>
    <row r="24" spans="1:80" ht="18.75" customHeight="1" thickBot="1" x14ac:dyDescent="0.3">
      <c r="A24" s="137" t="s">
        <v>425</v>
      </c>
      <c r="B24" s="147" t="s">
        <v>179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06"/>
      <c r="I24" s="309"/>
      <c r="J24" s="418" t="s">
        <v>13</v>
      </c>
      <c r="K24" s="37" t="s">
        <v>11</v>
      </c>
      <c r="L24" s="37" t="s">
        <v>67</v>
      </c>
      <c r="M24" s="275" t="s">
        <v>11</v>
      </c>
      <c r="N24" s="275" t="s">
        <v>11</v>
      </c>
      <c r="O24" s="323"/>
      <c r="P24" s="309"/>
      <c r="Q24" s="37" t="s">
        <v>11</v>
      </c>
      <c r="R24" s="37" t="s">
        <v>11</v>
      </c>
      <c r="S24" s="37" t="s">
        <v>67</v>
      </c>
      <c r="T24" s="37" t="s">
        <v>11</v>
      </c>
      <c r="U24" s="37" t="s">
        <v>11</v>
      </c>
      <c r="V24" s="306"/>
      <c r="W24" s="306"/>
      <c r="X24" s="354" t="s">
        <v>7</v>
      </c>
      <c r="Y24" s="37" t="s">
        <v>11</v>
      </c>
      <c r="Z24" s="37" t="s">
        <v>67</v>
      </c>
      <c r="AA24" s="37" t="s">
        <v>67</v>
      </c>
      <c r="AB24" s="37" t="s">
        <v>11</v>
      </c>
      <c r="AC24" s="306"/>
      <c r="AD24" s="306"/>
      <c r="AE24" s="37" t="s">
        <v>11</v>
      </c>
      <c r="AF24" s="37" t="s">
        <v>11</v>
      </c>
      <c r="AG24" s="56" t="s">
        <v>67</v>
      </c>
      <c r="AH24" s="52"/>
      <c r="AI24" s="52"/>
      <c r="AJ24" s="67" t="s">
        <v>11</v>
      </c>
      <c r="AK24" s="40"/>
      <c r="AL24" s="167">
        <f t="shared" si="0"/>
        <v>14</v>
      </c>
      <c r="AM24" s="168"/>
      <c r="AN24" s="168">
        <f t="shared" si="1"/>
        <v>1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313</v>
      </c>
      <c r="D25" s="178" t="str">
        <f>VLOOKUP(C25,ListeAppel,2,FALSE)</f>
        <v>Nom 073</v>
      </c>
      <c r="E25" s="236" t="s">
        <v>70</v>
      </c>
      <c r="F25" s="376" t="s">
        <v>7</v>
      </c>
      <c r="G25" s="353" t="s">
        <v>7</v>
      </c>
      <c r="H25" s="353" t="s">
        <v>7</v>
      </c>
      <c r="I25" s="353" t="s">
        <v>7</v>
      </c>
      <c r="J25" s="353" t="s">
        <v>7</v>
      </c>
      <c r="K25" s="353" t="s">
        <v>7</v>
      </c>
      <c r="L25" s="32" t="s">
        <v>67</v>
      </c>
      <c r="M25" s="270" t="s">
        <v>11</v>
      </c>
      <c r="N25" s="270" t="s">
        <v>33</v>
      </c>
      <c r="O25" s="328"/>
      <c r="P25" s="310"/>
      <c r="Q25" s="380" t="s">
        <v>11</v>
      </c>
      <c r="R25" s="380" t="s">
        <v>11</v>
      </c>
      <c r="S25" s="52" t="s">
        <v>67</v>
      </c>
      <c r="T25" s="52" t="s">
        <v>67</v>
      </c>
      <c r="U25" s="31" t="s">
        <v>67</v>
      </c>
      <c r="V25" s="307"/>
      <c r="W25" s="307"/>
      <c r="X25" s="385" t="s">
        <v>58</v>
      </c>
      <c r="Y25" s="385" t="s">
        <v>58</v>
      </c>
      <c r="Z25" s="385" t="s">
        <v>58</v>
      </c>
      <c r="AA25" s="385" t="s">
        <v>58</v>
      </c>
      <c r="AB25" s="385" t="s">
        <v>58</v>
      </c>
      <c r="AC25" s="307"/>
      <c r="AD25" s="307"/>
      <c r="AE25" s="52" t="s">
        <v>67</v>
      </c>
      <c r="AF25" s="52" t="s">
        <v>67</v>
      </c>
      <c r="AG25" s="52" t="s">
        <v>67</v>
      </c>
      <c r="AH25" s="358" t="s">
        <v>7</v>
      </c>
      <c r="AI25" s="358" t="s">
        <v>7</v>
      </c>
      <c r="AJ25" s="52" t="s">
        <v>11</v>
      </c>
      <c r="AK25" s="34">
        <f>IF(CA25=0,"",TIME(0,CA25,0))</f>
        <v>8.3333333333333329E-2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1</v>
      </c>
      <c r="AQ25" s="159">
        <f>SUM((AP25+AP26)/2)</f>
        <v>0.5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120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8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120</v>
      </c>
      <c r="CB25" s="35">
        <f>SUM(AM25+AO25+AQ25+AS25+AU25+AW25+BB25+BD25+BG25+AY25)</f>
        <v>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54" t="s">
        <v>7</v>
      </c>
      <c r="I26" s="354" t="s">
        <v>7</v>
      </c>
      <c r="J26" s="354" t="s">
        <v>7</v>
      </c>
      <c r="K26" s="354" t="s">
        <v>7</v>
      </c>
      <c r="L26" s="354" t="s">
        <v>7</v>
      </c>
      <c r="M26" s="270" t="s">
        <v>11</v>
      </c>
      <c r="N26" s="270" t="s">
        <v>11</v>
      </c>
      <c r="O26" s="328"/>
      <c r="P26" s="310"/>
      <c r="Q26" s="380" t="s">
        <v>11</v>
      </c>
      <c r="R26" s="380" t="s">
        <v>11</v>
      </c>
      <c r="S26" s="52" t="s">
        <v>67</v>
      </c>
      <c r="T26" s="52" t="s">
        <v>67</v>
      </c>
      <c r="U26" s="354" t="s">
        <v>7</v>
      </c>
      <c r="V26" s="307"/>
      <c r="W26" s="307"/>
      <c r="X26" s="385" t="s">
        <v>58</v>
      </c>
      <c r="Y26" s="385" t="s">
        <v>58</v>
      </c>
      <c r="Z26" s="385" t="s">
        <v>58</v>
      </c>
      <c r="AA26" s="385" t="s">
        <v>58</v>
      </c>
      <c r="AB26" s="385" t="s">
        <v>58</v>
      </c>
      <c r="AC26" s="307"/>
      <c r="AD26" s="307"/>
      <c r="AE26" s="52" t="s">
        <v>67</v>
      </c>
      <c r="AF26" s="52" t="s">
        <v>67</v>
      </c>
      <c r="AG26" s="52" t="s">
        <v>67</v>
      </c>
      <c r="AH26" s="358" t="s">
        <v>7</v>
      </c>
      <c r="AI26" s="358" t="s">
        <v>7</v>
      </c>
      <c r="AJ26" s="67" t="s">
        <v>11</v>
      </c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806" t="s">
        <v>311</v>
      </c>
      <c r="D27" s="155" t="str">
        <f>VLOOKUP(C27,ListeAppel,2,FALSE)</f>
        <v xml:space="preserve">Nom 087 </v>
      </c>
      <c r="E27" s="236" t="s">
        <v>70</v>
      </c>
      <c r="F27" s="233" t="s">
        <v>11</v>
      </c>
      <c r="G27" s="47" t="s">
        <v>11</v>
      </c>
      <c r="H27" s="305"/>
      <c r="I27" s="308"/>
      <c r="J27" s="32" t="s">
        <v>11</v>
      </c>
      <c r="K27" s="31" t="s">
        <v>11</v>
      </c>
      <c r="L27" s="31" t="s">
        <v>11</v>
      </c>
      <c r="M27" s="31" t="s">
        <v>11</v>
      </c>
      <c r="N27" s="31" t="s">
        <v>11</v>
      </c>
      <c r="O27" s="305"/>
      <c r="P27" s="308"/>
      <c r="Q27" s="31" t="s">
        <v>11</v>
      </c>
      <c r="R27" s="31" t="s">
        <v>11</v>
      </c>
      <c r="S27" s="31" t="s">
        <v>11</v>
      </c>
      <c r="T27" s="31" t="s">
        <v>11</v>
      </c>
      <c r="U27" s="31" t="s">
        <v>11</v>
      </c>
      <c r="V27" s="305"/>
      <c r="W27" s="308"/>
      <c r="X27" s="31" t="s">
        <v>11</v>
      </c>
      <c r="Y27" s="31" t="s">
        <v>11</v>
      </c>
      <c r="Z27" s="32" t="s">
        <v>67</v>
      </c>
      <c r="AA27" s="31" t="s">
        <v>11</v>
      </c>
      <c r="AB27" s="31" t="s">
        <v>11</v>
      </c>
      <c r="AC27" s="305"/>
      <c r="AD27" s="308"/>
      <c r="AE27" s="31" t="s">
        <v>11</v>
      </c>
      <c r="AF27" s="31" t="s">
        <v>11</v>
      </c>
      <c r="AG27" s="31" t="s">
        <v>11</v>
      </c>
      <c r="AH27" s="31"/>
      <c r="AI27" s="41"/>
      <c r="AJ27" s="353" t="s">
        <v>7</v>
      </c>
      <c r="AK27" s="34">
        <f>IF(CA27=0,"",TIME(0,CA27,0))</f>
        <v>0.31666666666666665</v>
      </c>
      <c r="AL27" s="157">
        <f>COUNTIF(F27:AJ27,"P")</f>
        <v>19</v>
      </c>
      <c r="AM27" s="158">
        <f>SUM(AL27:AL28)/2</f>
        <v>18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456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456</v>
      </c>
      <c r="CB27" s="35">
        <f>SUM(AM27+AO27+AQ27+AS27+AU27+AW27+BB27+BD27+BG27+AY27)</f>
        <v>19</v>
      </c>
    </row>
    <row r="28" spans="1:80" ht="18.75" customHeight="1" thickBot="1" x14ac:dyDescent="0.3">
      <c r="A28" s="137" t="s">
        <v>425</v>
      </c>
      <c r="B28" s="147" t="s">
        <v>179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8" t="s">
        <v>11</v>
      </c>
      <c r="K28" s="37" t="s">
        <v>11</v>
      </c>
      <c r="L28" s="440" t="s">
        <v>39</v>
      </c>
      <c r="M28" s="37" t="s">
        <v>11</v>
      </c>
      <c r="N28" s="37" t="s">
        <v>11</v>
      </c>
      <c r="O28" s="306"/>
      <c r="P28" s="309"/>
      <c r="Q28" s="37" t="s">
        <v>11</v>
      </c>
      <c r="R28" s="37" t="s">
        <v>11</v>
      </c>
      <c r="S28" s="440" t="s">
        <v>39</v>
      </c>
      <c r="T28" s="37" t="s">
        <v>11</v>
      </c>
      <c r="U28" s="37" t="s">
        <v>11</v>
      </c>
      <c r="V28" s="306"/>
      <c r="W28" s="309"/>
      <c r="X28" s="37" t="s">
        <v>11</v>
      </c>
      <c r="Y28" s="37" t="s">
        <v>11</v>
      </c>
      <c r="Z28" s="38" t="s">
        <v>67</v>
      </c>
      <c r="AA28" s="37" t="s">
        <v>11</v>
      </c>
      <c r="AB28" s="37" t="s">
        <v>11</v>
      </c>
      <c r="AC28" s="306"/>
      <c r="AD28" s="309"/>
      <c r="AE28" s="37" t="s">
        <v>11</v>
      </c>
      <c r="AF28" s="37" t="s">
        <v>11</v>
      </c>
      <c r="AG28" s="37" t="s">
        <v>11</v>
      </c>
      <c r="AH28" s="37"/>
      <c r="AI28" s="42"/>
      <c r="AJ28" s="354" t="s">
        <v>7</v>
      </c>
      <c r="AK28" s="40"/>
      <c r="AL28" s="167">
        <f>COUNTIF(F28:AJ28,"P")</f>
        <v>17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79" t="s">
        <v>180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471"/>
      <c r="F30" s="470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25">
        <v>15</v>
      </c>
      <c r="U30" s="25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29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314</v>
      </c>
      <c r="D31" s="178" t="s">
        <v>191</v>
      </c>
      <c r="E31" s="236" t="s">
        <v>70</v>
      </c>
      <c r="F31" s="376" t="s">
        <v>7</v>
      </c>
      <c r="G31" s="353" t="s">
        <v>7</v>
      </c>
      <c r="H31" s="353" t="s">
        <v>7</v>
      </c>
      <c r="I31" s="353" t="s">
        <v>7</v>
      </c>
      <c r="J31" s="353" t="s">
        <v>7</v>
      </c>
      <c r="K31" s="365" t="s">
        <v>14</v>
      </c>
      <c r="L31" s="365" t="s">
        <v>14</v>
      </c>
      <c r="M31" s="365" t="s">
        <v>14</v>
      </c>
      <c r="N31" s="365" t="s">
        <v>14</v>
      </c>
      <c r="O31" s="305"/>
      <c r="P31" s="305"/>
      <c r="Q31" s="55" t="s">
        <v>11</v>
      </c>
      <c r="R31" s="31" t="s">
        <v>11</v>
      </c>
      <c r="S31" s="31" t="s">
        <v>11</v>
      </c>
      <c r="T31" s="31" t="s">
        <v>11</v>
      </c>
      <c r="U31" s="31" t="s">
        <v>11</v>
      </c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1" t="s">
        <v>11</v>
      </c>
      <c r="AC31" s="305"/>
      <c r="AD31" s="305"/>
      <c r="AE31" s="31" t="s">
        <v>11</v>
      </c>
      <c r="AF31" s="552" t="s">
        <v>7</v>
      </c>
      <c r="AG31" s="358" t="s">
        <v>7</v>
      </c>
      <c r="AH31" s="358" t="s">
        <v>7</v>
      </c>
      <c r="AI31" s="358" t="s">
        <v>7</v>
      </c>
      <c r="AJ31" s="358" t="s">
        <v>7</v>
      </c>
      <c r="AK31" s="34">
        <f>IF(CA31=0,"",TIME(0,CA31,0))</f>
        <v>0.18333333333333335</v>
      </c>
      <c r="AL31" s="157">
        <f>COUNTIF(F31:AJ31,"P")</f>
        <v>11</v>
      </c>
      <c r="AM31" s="158">
        <f>SUM(AL31:AL32)/2</f>
        <v>11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264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4</v>
      </c>
      <c r="BL31" s="162">
        <f>SUM(BK31+BK32)/2</f>
        <v>4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10</v>
      </c>
      <c r="BR31" s="158">
        <f>SUM((BQ31+BQ32)/2)</f>
        <v>10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264</v>
      </c>
      <c r="CB31" s="35">
        <f>SUM(AM31+AO31+AQ31+AS31+AU31+AW31+BB31+BD31+BG31+AY31)</f>
        <v>11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238" t="s">
        <v>4</v>
      </c>
      <c r="F32" s="377" t="s">
        <v>7</v>
      </c>
      <c r="G32" s="354" t="s">
        <v>7</v>
      </c>
      <c r="H32" s="354" t="s">
        <v>7</v>
      </c>
      <c r="I32" s="354" t="s">
        <v>7</v>
      </c>
      <c r="J32" s="354" t="s">
        <v>7</v>
      </c>
      <c r="K32" s="367" t="s">
        <v>14</v>
      </c>
      <c r="L32" s="367" t="s">
        <v>14</v>
      </c>
      <c r="M32" s="367" t="s">
        <v>14</v>
      </c>
      <c r="N32" s="367" t="s">
        <v>14</v>
      </c>
      <c r="O32" s="306"/>
      <c r="P32" s="306"/>
      <c r="Q32" s="56" t="s">
        <v>11</v>
      </c>
      <c r="R32" s="37" t="s">
        <v>11</v>
      </c>
      <c r="S32" s="37" t="s">
        <v>11</v>
      </c>
      <c r="T32" s="37" t="s">
        <v>11</v>
      </c>
      <c r="U32" s="37" t="s">
        <v>11</v>
      </c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7" t="s">
        <v>11</v>
      </c>
      <c r="AC32" s="306"/>
      <c r="AD32" s="306"/>
      <c r="AE32" s="37" t="s">
        <v>11</v>
      </c>
      <c r="AF32" s="358" t="s">
        <v>7</v>
      </c>
      <c r="AG32" s="358" t="s">
        <v>7</v>
      </c>
      <c r="AH32" s="358" t="s">
        <v>7</v>
      </c>
      <c r="AI32" s="358" t="s">
        <v>7</v>
      </c>
      <c r="AJ32" s="358" t="s">
        <v>7</v>
      </c>
      <c r="AK32" s="40"/>
      <c r="AL32" s="167">
        <f>COUNTIF(F32:AJ32,"P")</f>
        <v>11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4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10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425</v>
      </c>
      <c r="B33" s="179" t="s">
        <v>180</v>
      </c>
      <c r="C33" s="806" t="s">
        <v>315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32"/>
      <c r="I33" s="332"/>
      <c r="J33" s="55" t="s">
        <v>11</v>
      </c>
      <c r="K33" s="31" t="s">
        <v>11</v>
      </c>
      <c r="L33" s="31" t="s">
        <v>11</v>
      </c>
      <c r="M33" s="357" t="s">
        <v>7</v>
      </c>
      <c r="N33" s="31" t="s">
        <v>67</v>
      </c>
      <c r="O33" s="305"/>
      <c r="P33" s="305"/>
      <c r="Q33" s="55" t="s">
        <v>11</v>
      </c>
      <c r="R33" s="31" t="s">
        <v>11</v>
      </c>
      <c r="S33" s="31" t="s">
        <v>11</v>
      </c>
      <c r="T33" s="31" t="s">
        <v>11</v>
      </c>
      <c r="U33" s="31" t="s">
        <v>67</v>
      </c>
      <c r="V33" s="305"/>
      <c r="W33" s="305"/>
      <c r="X33" s="31" t="s">
        <v>11</v>
      </c>
      <c r="Y33" s="31" t="s">
        <v>11</v>
      </c>
      <c r="Z33" s="31" t="s">
        <v>11</v>
      </c>
      <c r="AA33" s="31" t="s">
        <v>11</v>
      </c>
      <c r="AB33" s="31" t="s">
        <v>67</v>
      </c>
      <c r="AC33" s="305"/>
      <c r="AD33" s="305"/>
      <c r="AE33" s="31" t="s">
        <v>11</v>
      </c>
      <c r="AF33" s="31" t="s">
        <v>11</v>
      </c>
      <c r="AG33" s="31" t="s">
        <v>11</v>
      </c>
      <c r="AH33" s="31" t="s">
        <v>11</v>
      </c>
      <c r="AI33" s="31"/>
      <c r="AJ33" s="31" t="s">
        <v>11</v>
      </c>
      <c r="AK33" s="34">
        <f>IF(CA33=0,"",TIME(0,CA33,0))</f>
        <v>0.28333333333333333</v>
      </c>
      <c r="AL33" s="157">
        <f t="shared" ref="AL33:AL38" si="19">COUNTIF(F33:AJ33,"P")</f>
        <v>17</v>
      </c>
      <c r="AM33" s="158">
        <f>SUM(AL33:AL34)/2</f>
        <v>16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408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408</v>
      </c>
      <c r="CB33" s="35">
        <f>SUM(AM33+AO33+AQ33+AS33+AU33+AW33+BB33+BD33+BG33+AY33)</f>
        <v>17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31"/>
      <c r="I34" s="331"/>
      <c r="J34" s="56" t="s">
        <v>11</v>
      </c>
      <c r="K34" s="37" t="s">
        <v>11</v>
      </c>
      <c r="L34" s="37" t="s">
        <v>11</v>
      </c>
      <c r="M34" s="453" t="s">
        <v>7</v>
      </c>
      <c r="N34" s="37" t="s">
        <v>67</v>
      </c>
      <c r="O34" s="306"/>
      <c r="P34" s="306"/>
      <c r="Q34" s="56" t="s">
        <v>11</v>
      </c>
      <c r="R34" s="37" t="s">
        <v>11</v>
      </c>
      <c r="S34" s="37" t="s">
        <v>11</v>
      </c>
      <c r="T34" s="37" t="s">
        <v>11</v>
      </c>
      <c r="U34" s="37" t="s">
        <v>67</v>
      </c>
      <c r="V34" s="306"/>
      <c r="W34" s="306"/>
      <c r="X34" s="37" t="s">
        <v>11</v>
      </c>
      <c r="Y34" s="37" t="s">
        <v>11</v>
      </c>
      <c r="Z34" s="37" t="s">
        <v>11</v>
      </c>
      <c r="AA34" s="37" t="s">
        <v>11</v>
      </c>
      <c r="AB34" s="37" t="s">
        <v>67</v>
      </c>
      <c r="AC34" s="306"/>
      <c r="AD34" s="306"/>
      <c r="AE34" s="37" t="s">
        <v>11</v>
      </c>
      <c r="AF34" s="37" t="s">
        <v>11</v>
      </c>
      <c r="AG34" s="37" t="s">
        <v>11</v>
      </c>
      <c r="AH34" s="37" t="s">
        <v>57</v>
      </c>
      <c r="AI34" s="37"/>
      <c r="AJ34" s="37" t="s">
        <v>57</v>
      </c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196">
        <v>3881</v>
      </c>
      <c r="D35" s="252" t="s">
        <v>200</v>
      </c>
      <c r="E35" s="236" t="s">
        <v>70</v>
      </c>
      <c r="F35" s="489" t="s">
        <v>13</v>
      </c>
      <c r="G35" s="31" t="s">
        <v>11</v>
      </c>
      <c r="H35" s="305"/>
      <c r="I35" s="332"/>
      <c r="J35" s="47" t="s">
        <v>11</v>
      </c>
      <c r="K35" s="355" t="s">
        <v>13</v>
      </c>
      <c r="L35" s="31" t="s">
        <v>11</v>
      </c>
      <c r="M35" s="31" t="s">
        <v>11</v>
      </c>
      <c r="N35" s="31" t="s">
        <v>11</v>
      </c>
      <c r="O35" s="332"/>
      <c r="P35" s="332"/>
      <c r="Q35" s="47" t="s">
        <v>11</v>
      </c>
      <c r="R35" s="31" t="s">
        <v>11</v>
      </c>
      <c r="S35" s="31" t="s">
        <v>11</v>
      </c>
      <c r="T35" s="31" t="s">
        <v>67</v>
      </c>
      <c r="U35" s="31" t="s">
        <v>11</v>
      </c>
      <c r="V35" s="305"/>
      <c r="W35" s="305"/>
      <c r="X35" s="47" t="s">
        <v>11</v>
      </c>
      <c r="Y35" s="355" t="s">
        <v>13</v>
      </c>
      <c r="Z35" s="355" t="s">
        <v>13</v>
      </c>
      <c r="AA35" s="31" t="s">
        <v>11</v>
      </c>
      <c r="AB35" s="31" t="s">
        <v>11</v>
      </c>
      <c r="AC35" s="305"/>
      <c r="AD35" s="305"/>
      <c r="AE35" s="47" t="s">
        <v>11</v>
      </c>
      <c r="AF35" s="555" t="s">
        <v>13</v>
      </c>
      <c r="AG35" s="31" t="s">
        <v>11</v>
      </c>
      <c r="AH35" s="31" t="s">
        <v>11</v>
      </c>
      <c r="AI35" s="31"/>
      <c r="AJ35" s="31" t="s">
        <v>11</v>
      </c>
      <c r="AK35" s="34">
        <f>IF(CA35=0,"",TIME(0,CA35,0))</f>
        <v>0.32500000000000001</v>
      </c>
      <c r="AL35" s="157">
        <f>COUNTIF(F35:AJ35,"P")</f>
        <v>16</v>
      </c>
      <c r="AM35" s="158">
        <f>SUM(AL35:AL36)/2</f>
        <v>15</v>
      </c>
      <c r="AN35" s="158">
        <f>COUNTIF(F35:AJ35,"Mi")</f>
        <v>5</v>
      </c>
      <c r="AO35" s="158">
        <f>SUM((AN35+AN36)/2)</f>
        <v>4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468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468</v>
      </c>
      <c r="CB35" s="35">
        <f>SUM(AM35+AO35+AQ35+AS35+AU35+AW35+BB35+BD35+BG35+AY35)</f>
        <v>19.5</v>
      </c>
    </row>
    <row r="36" spans="1:80" ht="18.75" customHeight="1" thickBot="1" x14ac:dyDescent="0.3">
      <c r="A36" s="137" t="s">
        <v>425</v>
      </c>
      <c r="B36" s="179" t="s">
        <v>180</v>
      </c>
      <c r="C36" s="196" t="s">
        <v>6</v>
      </c>
      <c r="D36" s="254"/>
      <c r="E36" s="238" t="s">
        <v>4</v>
      </c>
      <c r="F36" s="490" t="s">
        <v>13</v>
      </c>
      <c r="G36" s="37" t="s">
        <v>11</v>
      </c>
      <c r="H36" s="306"/>
      <c r="I36" s="331"/>
      <c r="J36" s="49" t="s">
        <v>57</v>
      </c>
      <c r="K36" s="356" t="s">
        <v>13</v>
      </c>
      <c r="L36" s="37" t="s">
        <v>67</v>
      </c>
      <c r="M36" s="37" t="s">
        <v>11</v>
      </c>
      <c r="N36" s="37" t="s">
        <v>11</v>
      </c>
      <c r="O36" s="331"/>
      <c r="P36" s="331"/>
      <c r="Q36" s="49" t="s">
        <v>11</v>
      </c>
      <c r="R36" s="37" t="s">
        <v>11</v>
      </c>
      <c r="S36" s="37" t="s">
        <v>11</v>
      </c>
      <c r="T36" s="37" t="s">
        <v>67</v>
      </c>
      <c r="U36" s="37" t="s">
        <v>11</v>
      </c>
      <c r="V36" s="306"/>
      <c r="W36" s="306"/>
      <c r="X36" s="49" t="s">
        <v>11</v>
      </c>
      <c r="Y36" s="37" t="s">
        <v>67</v>
      </c>
      <c r="Z36" s="356" t="s">
        <v>13</v>
      </c>
      <c r="AA36" s="37" t="s">
        <v>11</v>
      </c>
      <c r="AB36" s="37" t="s">
        <v>11</v>
      </c>
      <c r="AC36" s="306"/>
      <c r="AD36" s="306"/>
      <c r="AE36" s="49" t="s">
        <v>11</v>
      </c>
      <c r="AF36" s="37" t="s">
        <v>67</v>
      </c>
      <c r="AG36" s="37" t="s">
        <v>11</v>
      </c>
      <c r="AH36" s="37" t="s">
        <v>11</v>
      </c>
      <c r="AI36" s="37"/>
      <c r="AJ36" s="37" t="s">
        <v>11</v>
      </c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806" t="s">
        <v>316</v>
      </c>
      <c r="D37" s="178" t="str">
        <f>VLOOKUP(C37,ListeAppel,2,FALSE)</f>
        <v>Nom 035</v>
      </c>
      <c r="E37" s="156" t="s">
        <v>70</v>
      </c>
      <c r="F37" s="30" t="s">
        <v>11</v>
      </c>
      <c r="G37" s="31" t="s">
        <v>11</v>
      </c>
      <c r="H37" s="305"/>
      <c r="I37" s="332"/>
      <c r="J37" s="47" t="s">
        <v>11</v>
      </c>
      <c r="K37" s="31" t="s">
        <v>11</v>
      </c>
      <c r="L37" s="31" t="s">
        <v>67</v>
      </c>
      <c r="M37" s="31" t="s">
        <v>11</v>
      </c>
      <c r="N37" s="31" t="s">
        <v>11</v>
      </c>
      <c r="O37" s="332"/>
      <c r="P37" s="332"/>
      <c r="Q37" s="362" t="s">
        <v>7</v>
      </c>
      <c r="R37" s="353" t="s">
        <v>7</v>
      </c>
      <c r="S37" s="31" t="s">
        <v>11</v>
      </c>
      <c r="T37" s="31" t="s">
        <v>11</v>
      </c>
      <c r="U37" s="31" t="s">
        <v>11</v>
      </c>
      <c r="V37" s="305"/>
      <c r="W37" s="305"/>
      <c r="X37" s="47" t="s">
        <v>11</v>
      </c>
      <c r="Y37" s="31" t="s">
        <v>11</v>
      </c>
      <c r="Z37" s="31" t="s">
        <v>67</v>
      </c>
      <c r="AA37" s="31" t="s">
        <v>11</v>
      </c>
      <c r="AB37" s="31" t="s">
        <v>11</v>
      </c>
      <c r="AC37" s="305"/>
      <c r="AD37" s="305"/>
      <c r="AE37" s="47" t="s">
        <v>11</v>
      </c>
      <c r="AF37" s="358" t="s">
        <v>7</v>
      </c>
      <c r="AG37" s="358" t="s">
        <v>7</v>
      </c>
      <c r="AH37" s="31" t="s">
        <v>11</v>
      </c>
      <c r="AI37" s="31"/>
      <c r="AJ37" s="31" t="s">
        <v>11</v>
      </c>
      <c r="AK37" s="34">
        <f>IF(CA37=0,"",TIME(0,CA37,0))</f>
        <v>0.26666666666666666</v>
      </c>
      <c r="AL37" s="157">
        <f t="shared" si="19"/>
        <v>16</v>
      </c>
      <c r="AM37" s="158">
        <f>SUM(AL37:AL38)/2</f>
        <v>16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425</v>
      </c>
      <c r="B38" s="179" t="s">
        <v>180</v>
      </c>
      <c r="C38" s="164" t="s">
        <v>6</v>
      </c>
      <c r="D38" s="194"/>
      <c r="E38" s="166" t="s">
        <v>4</v>
      </c>
      <c r="F38" s="36" t="s">
        <v>11</v>
      </c>
      <c r="G38" s="37" t="s">
        <v>11</v>
      </c>
      <c r="H38" s="306"/>
      <c r="I38" s="331"/>
      <c r="J38" s="49" t="s">
        <v>11</v>
      </c>
      <c r="K38" s="37" t="s">
        <v>11</v>
      </c>
      <c r="L38" s="37" t="s">
        <v>67</v>
      </c>
      <c r="M38" s="37" t="s">
        <v>11</v>
      </c>
      <c r="N38" s="37" t="s">
        <v>11</v>
      </c>
      <c r="O38" s="331"/>
      <c r="P38" s="331"/>
      <c r="Q38" s="363" t="s">
        <v>7</v>
      </c>
      <c r="R38" s="354" t="s">
        <v>7</v>
      </c>
      <c r="S38" s="37" t="s">
        <v>11</v>
      </c>
      <c r="T38" s="37" t="s">
        <v>11</v>
      </c>
      <c r="U38" s="37" t="s">
        <v>11</v>
      </c>
      <c r="V38" s="306"/>
      <c r="W38" s="306"/>
      <c r="X38" s="49" t="s">
        <v>11</v>
      </c>
      <c r="Y38" s="37" t="s">
        <v>11</v>
      </c>
      <c r="Z38" s="37" t="s">
        <v>67</v>
      </c>
      <c r="AA38" s="37" t="s">
        <v>11</v>
      </c>
      <c r="AB38" s="37" t="s">
        <v>11</v>
      </c>
      <c r="AC38" s="306"/>
      <c r="AD38" s="306"/>
      <c r="AE38" s="49" t="s">
        <v>11</v>
      </c>
      <c r="AF38" s="358" t="s">
        <v>7</v>
      </c>
      <c r="AG38" s="358" t="s">
        <v>7</v>
      </c>
      <c r="AH38" s="37" t="s">
        <v>11</v>
      </c>
      <c r="AI38" s="37"/>
      <c r="AJ38" s="37" t="s">
        <v>11</v>
      </c>
      <c r="AK38" s="40"/>
      <c r="AL38" s="167">
        <f t="shared" si="19"/>
        <v>16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806" t="s">
        <v>317</v>
      </c>
      <c r="D39" s="178" t="str">
        <f>VLOOKUP(C39,ListeAppel,2,FALSE)</f>
        <v>Nom 038</v>
      </c>
      <c r="E39" s="236" t="s">
        <v>70</v>
      </c>
      <c r="F39" s="357" t="s">
        <v>7</v>
      </c>
      <c r="G39" s="357" t="s">
        <v>7</v>
      </c>
      <c r="H39" s="305"/>
      <c r="I39" s="308"/>
      <c r="J39" s="406" t="s">
        <v>41</v>
      </c>
      <c r="K39" s="353" t="s">
        <v>7</v>
      </c>
      <c r="L39" s="353" t="s">
        <v>7</v>
      </c>
      <c r="M39" s="357" t="s">
        <v>7</v>
      </c>
      <c r="N39" s="406" t="s">
        <v>41</v>
      </c>
      <c r="O39" s="305"/>
      <c r="P39" s="332"/>
      <c r="Q39" s="406" t="s">
        <v>41</v>
      </c>
      <c r="R39" s="353" t="s">
        <v>7</v>
      </c>
      <c r="S39" s="353" t="s">
        <v>7</v>
      </c>
      <c r="T39" s="357" t="s">
        <v>7</v>
      </c>
      <c r="U39" s="406" t="s">
        <v>41</v>
      </c>
      <c r="V39" s="305"/>
      <c r="W39" s="305"/>
      <c r="X39" s="406" t="s">
        <v>41</v>
      </c>
      <c r="Y39" s="353" t="s">
        <v>7</v>
      </c>
      <c r="Z39" s="353" t="s">
        <v>7</v>
      </c>
      <c r="AA39" s="357" t="s">
        <v>7</v>
      </c>
      <c r="AB39" s="406" t="s">
        <v>41</v>
      </c>
      <c r="AC39" s="305"/>
      <c r="AD39" s="305"/>
      <c r="AE39" s="406" t="s">
        <v>41</v>
      </c>
      <c r="AF39" s="353" t="s">
        <v>7</v>
      </c>
      <c r="AG39" s="353" t="s">
        <v>7</v>
      </c>
      <c r="AH39" s="357" t="s">
        <v>39</v>
      </c>
      <c r="AI39" s="31"/>
      <c r="AJ39" s="357" t="s">
        <v>7</v>
      </c>
      <c r="AK39" s="34"/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1</v>
      </c>
      <c r="AS39" s="159">
        <f>SUM((AR39+AR40)/2)</f>
        <v>0.5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12</v>
      </c>
      <c r="BA39" s="159">
        <f>COUNTIF(F39:AJ39,"MT5")</f>
        <v>7</v>
      </c>
      <c r="BB39" s="159">
        <f>SUM((BA39+BA40)/2)</f>
        <v>10.5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14</v>
      </c>
      <c r="BR39" s="158">
        <f>SUM((BQ39+BQ40)/2)</f>
        <v>11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12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235" t="s">
        <v>79</v>
      </c>
      <c r="E40" s="386" t="s">
        <v>4</v>
      </c>
      <c r="F40" s="507" t="s">
        <v>41</v>
      </c>
      <c r="G40" s="405" t="s">
        <v>41</v>
      </c>
      <c r="H40" s="306"/>
      <c r="I40" s="306"/>
      <c r="J40" s="405" t="s">
        <v>41</v>
      </c>
      <c r="K40" s="354" t="s">
        <v>7</v>
      </c>
      <c r="L40" s="354" t="s">
        <v>7</v>
      </c>
      <c r="M40" s="405" t="s">
        <v>41</v>
      </c>
      <c r="N40" s="405" t="s">
        <v>41</v>
      </c>
      <c r="O40" s="306"/>
      <c r="P40" s="306"/>
      <c r="Q40" s="405" t="s">
        <v>41</v>
      </c>
      <c r="R40" s="354" t="s">
        <v>7</v>
      </c>
      <c r="S40" s="354" t="s">
        <v>7</v>
      </c>
      <c r="T40" s="405" t="s">
        <v>41</v>
      </c>
      <c r="U40" s="405" t="s">
        <v>41</v>
      </c>
      <c r="V40" s="306"/>
      <c r="W40" s="306"/>
      <c r="X40" s="405" t="s">
        <v>41</v>
      </c>
      <c r="Y40" s="354" t="s">
        <v>7</v>
      </c>
      <c r="Z40" s="354" t="s">
        <v>7</v>
      </c>
      <c r="AA40" s="405" t="s">
        <v>41</v>
      </c>
      <c r="AB40" s="405" t="s">
        <v>41</v>
      </c>
      <c r="AC40" s="306"/>
      <c r="AD40" s="306"/>
      <c r="AE40" s="405" t="s">
        <v>41</v>
      </c>
      <c r="AF40" s="354" t="s">
        <v>7</v>
      </c>
      <c r="AG40" s="354" t="s">
        <v>7</v>
      </c>
      <c r="AH40" s="405" t="s">
        <v>41</v>
      </c>
      <c r="AI40" s="37"/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14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318</v>
      </c>
      <c r="D41" s="178" t="str">
        <f>VLOOKUP(C41,ListeAppel,2,FALSE)</f>
        <v>Nom 042</v>
      </c>
      <c r="E41" s="236" t="s">
        <v>70</v>
      </c>
      <c r="F41" s="508" t="s">
        <v>75</v>
      </c>
      <c r="G41" s="406" t="s">
        <v>41</v>
      </c>
      <c r="H41" s="340"/>
      <c r="I41" s="340"/>
      <c r="J41" s="406" t="s">
        <v>41</v>
      </c>
      <c r="K41" s="353" t="s">
        <v>7</v>
      </c>
      <c r="L41" s="353" t="s">
        <v>7</v>
      </c>
      <c r="M41" s="532" t="s">
        <v>75</v>
      </c>
      <c r="N41" s="406" t="s">
        <v>41</v>
      </c>
      <c r="O41" s="340"/>
      <c r="P41" s="340"/>
      <c r="Q41" s="406" t="s">
        <v>41</v>
      </c>
      <c r="R41" s="33" t="s">
        <v>75</v>
      </c>
      <c r="S41" s="31" t="s">
        <v>75</v>
      </c>
      <c r="T41" s="532" t="s">
        <v>75</v>
      </c>
      <c r="U41" s="406" t="s">
        <v>41</v>
      </c>
      <c r="V41" s="305"/>
      <c r="W41" s="308"/>
      <c r="X41" s="406" t="s">
        <v>41</v>
      </c>
      <c r="Y41" s="31" t="s">
        <v>75</v>
      </c>
      <c r="Z41" s="31" t="s">
        <v>75</v>
      </c>
      <c r="AA41" s="31" t="s">
        <v>75</v>
      </c>
      <c r="AB41" s="406" t="s">
        <v>41</v>
      </c>
      <c r="AC41" s="305"/>
      <c r="AD41" s="308"/>
      <c r="AE41" s="406" t="s">
        <v>41</v>
      </c>
      <c r="AF41" s="31" t="s">
        <v>75</v>
      </c>
      <c r="AG41" s="31" t="s">
        <v>75</v>
      </c>
      <c r="AH41" s="55" t="s">
        <v>11</v>
      </c>
      <c r="AI41" s="31"/>
      <c r="AJ41" s="31" t="s">
        <v>75</v>
      </c>
      <c r="AK41" s="34"/>
      <c r="AL41" s="157">
        <f t="shared" ref="AL41:AL62" si="38">COUNTIF(F41:AJ41,"P")</f>
        <v>1</v>
      </c>
      <c r="AM41" s="158">
        <f>SUM(AL41:AL42)/2</f>
        <v>0.5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12</v>
      </c>
      <c r="BA41" s="159">
        <f t="shared" ref="BA41:BA62" si="45">COUNTIF(F41:AJ41,"MT5")</f>
        <v>8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2</v>
      </c>
      <c r="BR41" s="158">
        <f>SUM((BQ41+BQ42)/2)</f>
        <v>2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12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10</v>
      </c>
      <c r="D42" s="235" t="s">
        <v>79</v>
      </c>
      <c r="E42" s="238" t="s">
        <v>4</v>
      </c>
      <c r="F42" s="507" t="s">
        <v>41</v>
      </c>
      <c r="G42" s="506" t="s">
        <v>41</v>
      </c>
      <c r="H42" s="341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41"/>
      <c r="P42" s="309"/>
      <c r="Q42" s="405" t="s">
        <v>41</v>
      </c>
      <c r="R42" s="37" t="s">
        <v>75</v>
      </c>
      <c r="S42" s="37" t="s">
        <v>75</v>
      </c>
      <c r="T42" s="405" t="s">
        <v>41</v>
      </c>
      <c r="U42" s="405" t="s">
        <v>41</v>
      </c>
      <c r="V42" s="306"/>
      <c r="W42" s="309"/>
      <c r="X42" s="405" t="s">
        <v>41</v>
      </c>
      <c r="Y42" s="37" t="s">
        <v>75</v>
      </c>
      <c r="Z42" s="37" t="s">
        <v>75</v>
      </c>
      <c r="AA42" s="405" t="s">
        <v>41</v>
      </c>
      <c r="AB42" s="405" t="s">
        <v>41</v>
      </c>
      <c r="AC42" s="306"/>
      <c r="AD42" s="309"/>
      <c r="AE42" s="405" t="s">
        <v>41</v>
      </c>
      <c r="AF42" s="37" t="s">
        <v>75</v>
      </c>
      <c r="AG42" s="37" t="s">
        <v>75</v>
      </c>
      <c r="AH42" s="405" t="s">
        <v>41</v>
      </c>
      <c r="AI42" s="37"/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14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2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183</v>
      </c>
      <c r="C43" s="807" t="s">
        <v>319</v>
      </c>
      <c r="D43" s="178" t="str">
        <f>VLOOKUP(C43,ListeAppel,2,FALSE)</f>
        <v>Nom 117</v>
      </c>
      <c r="E43" s="236" t="s">
        <v>70</v>
      </c>
      <c r="F43" s="454" t="s">
        <v>13</v>
      </c>
      <c r="G43" s="31" t="s">
        <v>11</v>
      </c>
      <c r="H43" s="305"/>
      <c r="I43" s="308"/>
      <c r="J43" s="31" t="s">
        <v>67</v>
      </c>
      <c r="K43" s="31" t="s">
        <v>11</v>
      </c>
      <c r="L43" s="31" t="s">
        <v>33</v>
      </c>
      <c r="M43" s="454" t="s">
        <v>13</v>
      </c>
      <c r="N43" s="31" t="s">
        <v>67</v>
      </c>
      <c r="O43" s="305"/>
      <c r="P43" s="305"/>
      <c r="Q43" s="31" t="s">
        <v>67</v>
      </c>
      <c r="R43" s="31" t="s">
        <v>11</v>
      </c>
      <c r="S43" s="31" t="s">
        <v>11</v>
      </c>
      <c r="T43" s="31" t="s">
        <v>11</v>
      </c>
      <c r="U43" s="432" t="s">
        <v>28</v>
      </c>
      <c r="V43" s="305"/>
      <c r="W43" s="305"/>
      <c r="X43" s="31" t="s">
        <v>67</v>
      </c>
      <c r="Y43" s="31" t="s">
        <v>11</v>
      </c>
      <c r="Z43" s="31" t="s">
        <v>11</v>
      </c>
      <c r="AA43" s="31" t="s">
        <v>11</v>
      </c>
      <c r="AB43" s="355" t="s">
        <v>13</v>
      </c>
      <c r="AC43" s="305"/>
      <c r="AD43" s="305"/>
      <c r="AE43" s="31" t="s">
        <v>67</v>
      </c>
      <c r="AF43" s="31" t="s">
        <v>11</v>
      </c>
      <c r="AG43" s="31" t="s">
        <v>67</v>
      </c>
      <c r="AH43" s="31" t="s">
        <v>13</v>
      </c>
      <c r="AI43" s="31"/>
      <c r="AJ43" s="355" t="s">
        <v>13</v>
      </c>
      <c r="AK43" s="34">
        <f>IF(CA43=0,"",TIME(0,CA43,0))</f>
        <v>0.25</v>
      </c>
      <c r="AL43" s="157">
        <f>COUNTIF(F43:AJ43,"P")</f>
        <v>9</v>
      </c>
      <c r="AM43" s="158">
        <f>SUM(AL43:AL44)/2</f>
        <v>10</v>
      </c>
      <c r="AN43" s="158">
        <f>COUNTIF(F43:AJ43,"Mi")</f>
        <v>5</v>
      </c>
      <c r="AO43" s="158">
        <f>SUM((AN43+AN44)/2)</f>
        <v>4.5</v>
      </c>
      <c r="AP43" s="159">
        <f>COUNTIF(F43:AJ43,"VS")</f>
        <v>1</v>
      </c>
      <c r="AQ43" s="159">
        <f>SUM((AP43+AP44)/2)</f>
        <v>0.5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360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360</v>
      </c>
      <c r="CB43" s="35">
        <f>SUM(AM43+AO43+AQ43+AS43+AU43+AW43+BB43+BD43+BG43+AY43)</f>
        <v>15</v>
      </c>
    </row>
    <row r="44" spans="1:80" ht="18.75" customHeight="1" thickBot="1" x14ac:dyDescent="0.3">
      <c r="A44" s="137" t="s">
        <v>425</v>
      </c>
      <c r="B44" s="179" t="s">
        <v>183</v>
      </c>
      <c r="C44" s="192" t="s">
        <v>6</v>
      </c>
      <c r="D44" s="194"/>
      <c r="E44" s="238" t="s">
        <v>4</v>
      </c>
      <c r="F44" s="459" t="s">
        <v>13</v>
      </c>
      <c r="G44" s="37" t="s">
        <v>11</v>
      </c>
      <c r="H44" s="306"/>
      <c r="I44" s="309"/>
      <c r="J44" s="37" t="s">
        <v>67</v>
      </c>
      <c r="K44" s="37" t="s">
        <v>11</v>
      </c>
      <c r="L44" s="37" t="s">
        <v>11</v>
      </c>
      <c r="M44" s="56" t="s">
        <v>11</v>
      </c>
      <c r="N44" s="37" t="s">
        <v>67</v>
      </c>
      <c r="O44" s="306"/>
      <c r="P44" s="306"/>
      <c r="Q44" s="37" t="s">
        <v>67</v>
      </c>
      <c r="R44" s="37" t="s">
        <v>11</v>
      </c>
      <c r="S44" s="37" t="s">
        <v>11</v>
      </c>
      <c r="T44" s="37" t="s">
        <v>11</v>
      </c>
      <c r="U44" s="433" t="s">
        <v>28</v>
      </c>
      <c r="V44" s="306"/>
      <c r="W44" s="306"/>
      <c r="X44" s="37" t="s">
        <v>67</v>
      </c>
      <c r="Y44" s="37" t="s">
        <v>11</v>
      </c>
      <c r="Z44" s="37" t="s">
        <v>11</v>
      </c>
      <c r="AA44" s="37" t="s">
        <v>11</v>
      </c>
      <c r="AB44" s="356" t="s">
        <v>13</v>
      </c>
      <c r="AC44" s="306"/>
      <c r="AD44" s="306"/>
      <c r="AE44" s="37" t="s">
        <v>67</v>
      </c>
      <c r="AF44" s="37" t="s">
        <v>11</v>
      </c>
      <c r="AG44" s="37" t="s">
        <v>67</v>
      </c>
      <c r="AH44" s="37" t="s">
        <v>13</v>
      </c>
      <c r="AI44" s="37"/>
      <c r="AJ44" s="356" t="s">
        <v>13</v>
      </c>
      <c r="AK44" s="40"/>
      <c r="AL44" s="167">
        <f>COUNTIF(F44:AJ44,"P")</f>
        <v>11</v>
      </c>
      <c r="AM44" s="168"/>
      <c r="AN44" s="168">
        <f>COUNTIF(F44:AJ44,"Mi")</f>
        <v>4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242</v>
      </c>
      <c r="E45" s="156" t="s">
        <v>70</v>
      </c>
      <c r="F45" s="258" t="s">
        <v>11</v>
      </c>
      <c r="G45" s="58" t="s">
        <v>11</v>
      </c>
      <c r="H45" s="334"/>
      <c r="I45" s="342"/>
      <c r="J45" s="58" t="s">
        <v>11</v>
      </c>
      <c r="K45" s="437" t="s">
        <v>29</v>
      </c>
      <c r="L45" s="274" t="s">
        <v>11</v>
      </c>
      <c r="M45" s="274" t="s">
        <v>11</v>
      </c>
      <c r="N45" s="58" t="s">
        <v>11</v>
      </c>
      <c r="O45" s="334"/>
      <c r="P45" s="322"/>
      <c r="Q45" s="58" t="s">
        <v>11</v>
      </c>
      <c r="R45" s="353" t="s">
        <v>7</v>
      </c>
      <c r="S45" s="274" t="s">
        <v>11</v>
      </c>
      <c r="T45" s="274" t="s">
        <v>11</v>
      </c>
      <c r="U45" s="58" t="s">
        <v>11</v>
      </c>
      <c r="V45" s="334"/>
      <c r="W45" s="322"/>
      <c r="X45" s="58" t="s">
        <v>11</v>
      </c>
      <c r="Y45" s="58" t="s">
        <v>57</v>
      </c>
      <c r="Z45" s="274" t="s">
        <v>11</v>
      </c>
      <c r="AA45" s="274" t="s">
        <v>11</v>
      </c>
      <c r="AB45" s="58" t="s">
        <v>11</v>
      </c>
      <c r="AC45" s="334"/>
      <c r="AD45" s="322"/>
      <c r="AE45" s="58" t="s">
        <v>11</v>
      </c>
      <c r="AF45" s="58" t="s">
        <v>11</v>
      </c>
      <c r="AG45" s="274" t="s">
        <v>11</v>
      </c>
      <c r="AH45" s="274" t="s">
        <v>11</v>
      </c>
      <c r="AI45" s="58"/>
      <c r="AJ45" s="437" t="s">
        <v>29</v>
      </c>
      <c r="AK45" s="34">
        <f>IF(CA45=0,"",TIME(0,CA45,0))</f>
        <v>0.35000000000000003</v>
      </c>
      <c r="AL45" s="157">
        <f t="shared" si="38"/>
        <v>18</v>
      </c>
      <c r="AM45" s="158">
        <f>SUM(AL45:AL46)/2</f>
        <v>18.5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504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504</v>
      </c>
      <c r="CB45" s="35">
        <f>SUM(AM45+AO45+AQ45+AS45+AU45+AW45+BB45+BD45+BG45+AY45)</f>
        <v>21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6" t="s">
        <v>11</v>
      </c>
      <c r="G46" s="37" t="s">
        <v>11</v>
      </c>
      <c r="H46" s="306"/>
      <c r="I46" s="309"/>
      <c r="J46" s="37" t="s">
        <v>11</v>
      </c>
      <c r="K46" s="436" t="s">
        <v>29</v>
      </c>
      <c r="L46" s="275" t="s">
        <v>11</v>
      </c>
      <c r="M46" s="275" t="s">
        <v>11</v>
      </c>
      <c r="N46" s="37" t="s">
        <v>11</v>
      </c>
      <c r="O46" s="306"/>
      <c r="P46" s="323"/>
      <c r="Q46" s="37" t="s">
        <v>11</v>
      </c>
      <c r="R46" s="354" t="s">
        <v>7</v>
      </c>
      <c r="S46" s="275" t="s">
        <v>11</v>
      </c>
      <c r="T46" s="275" t="s">
        <v>11</v>
      </c>
      <c r="U46" s="37" t="s">
        <v>11</v>
      </c>
      <c r="V46" s="306"/>
      <c r="W46" s="323"/>
      <c r="X46" s="37" t="s">
        <v>11</v>
      </c>
      <c r="Y46" s="37" t="s">
        <v>11</v>
      </c>
      <c r="Z46" s="275" t="s">
        <v>11</v>
      </c>
      <c r="AA46" s="275" t="s">
        <v>11</v>
      </c>
      <c r="AB46" s="37" t="s">
        <v>11</v>
      </c>
      <c r="AC46" s="306"/>
      <c r="AD46" s="323"/>
      <c r="AE46" s="37" t="s">
        <v>11</v>
      </c>
      <c r="AF46" s="37" t="s">
        <v>11</v>
      </c>
      <c r="AG46" s="275" t="s">
        <v>11</v>
      </c>
      <c r="AH46" s="275" t="s">
        <v>11</v>
      </c>
      <c r="AI46" s="37"/>
      <c r="AJ46" s="436" t="s">
        <v>29</v>
      </c>
      <c r="AK46" s="40"/>
      <c r="AL46" s="167">
        <f t="shared" si="38"/>
        <v>19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425</v>
      </c>
      <c r="B47" s="179" t="s">
        <v>180</v>
      </c>
      <c r="C47" s="1130" t="s">
        <v>321</v>
      </c>
      <c r="D47" s="197" t="s">
        <v>244</v>
      </c>
      <c r="E47" s="156" t="s">
        <v>70</v>
      </c>
      <c r="F47" s="258" t="s">
        <v>11</v>
      </c>
      <c r="G47" s="233" t="s">
        <v>11</v>
      </c>
      <c r="H47" s="332"/>
      <c r="I47" s="340"/>
      <c r="J47" s="233" t="s">
        <v>11</v>
      </c>
      <c r="K47" s="355" t="s">
        <v>13</v>
      </c>
      <c r="L47" s="47" t="s">
        <v>67</v>
      </c>
      <c r="M47" s="55" t="s">
        <v>11</v>
      </c>
      <c r="N47" s="233" t="s">
        <v>11</v>
      </c>
      <c r="O47" s="332"/>
      <c r="P47" s="340"/>
      <c r="Q47" s="410" t="s">
        <v>14</v>
      </c>
      <c r="R47" s="410" t="s">
        <v>14</v>
      </c>
      <c r="S47" s="410" t="s">
        <v>14</v>
      </c>
      <c r="T47" s="410" t="s">
        <v>14</v>
      </c>
      <c r="U47" s="31" t="s">
        <v>11</v>
      </c>
      <c r="V47" s="305"/>
      <c r="W47" s="305"/>
      <c r="X47" s="31" t="s">
        <v>11</v>
      </c>
      <c r="Y47" s="31" t="s">
        <v>11</v>
      </c>
      <c r="Z47" s="47" t="s">
        <v>67</v>
      </c>
      <c r="AA47" s="47" t="s">
        <v>11</v>
      </c>
      <c r="AB47" s="31" t="s">
        <v>11</v>
      </c>
      <c r="AC47" s="305"/>
      <c r="AD47" s="305"/>
      <c r="AE47" s="31" t="s">
        <v>11</v>
      </c>
      <c r="AF47" s="31" t="s">
        <v>11</v>
      </c>
      <c r="AG47" s="47" t="s">
        <v>11</v>
      </c>
      <c r="AH47" s="31" t="s">
        <v>67</v>
      </c>
      <c r="AI47" s="31"/>
      <c r="AJ47" s="31" t="s">
        <v>67</v>
      </c>
      <c r="AK47" s="34">
        <f>IF(CA47=0,"",TIME(0,CA47,0))</f>
        <v>0.22500000000000001</v>
      </c>
      <c r="AL47" s="157">
        <f>COUNTIF(F47:AJ47,"P")</f>
        <v>13</v>
      </c>
      <c r="AM47" s="158">
        <f>SUM(AL47:AL48)/2</f>
        <v>11.5</v>
      </c>
      <c r="AN47" s="158">
        <f>COUNTIF(F47:AJ47,"Mi")</f>
        <v>1</v>
      </c>
      <c r="AO47" s="158">
        <f>SUM((AN47+AN48)/2)</f>
        <v>1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324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4</v>
      </c>
      <c r="BL47" s="162">
        <f>SUM(BK47+BK48)/2</f>
        <v>4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324</v>
      </c>
      <c r="CB47" s="35">
        <f>SUM(AM47+AO47+AQ47+AS47+AU47+AW47+BB47+BD47+BG47+AY47)</f>
        <v>13.5</v>
      </c>
    </row>
    <row r="48" spans="1:80" ht="18.75" customHeight="1" thickBot="1" x14ac:dyDescent="0.3">
      <c r="A48" s="137" t="s">
        <v>425</v>
      </c>
      <c r="B48" s="179" t="s">
        <v>180</v>
      </c>
      <c r="C48" s="196" t="s">
        <v>6</v>
      </c>
      <c r="D48" s="198"/>
      <c r="E48" s="166" t="s">
        <v>4</v>
      </c>
      <c r="F48" s="36" t="s">
        <v>11</v>
      </c>
      <c r="G48" s="514" t="s">
        <v>39</v>
      </c>
      <c r="H48" s="331"/>
      <c r="I48" s="341"/>
      <c r="J48" s="234" t="s">
        <v>11</v>
      </c>
      <c r="K48" s="356" t="s">
        <v>13</v>
      </c>
      <c r="L48" s="49" t="s">
        <v>67</v>
      </c>
      <c r="M48" s="56" t="s">
        <v>11</v>
      </c>
      <c r="N48" s="533" t="s">
        <v>39</v>
      </c>
      <c r="O48" s="331"/>
      <c r="P48" s="341"/>
      <c r="Q48" s="504" t="s">
        <v>14</v>
      </c>
      <c r="R48" s="504" t="s">
        <v>14</v>
      </c>
      <c r="S48" s="504" t="s">
        <v>14</v>
      </c>
      <c r="T48" s="504" t="s">
        <v>14</v>
      </c>
      <c r="U48" s="37" t="s">
        <v>11</v>
      </c>
      <c r="V48" s="306"/>
      <c r="W48" s="306"/>
      <c r="X48" s="37" t="s">
        <v>11</v>
      </c>
      <c r="Y48" s="37" t="s">
        <v>11</v>
      </c>
      <c r="Z48" s="49" t="s">
        <v>67</v>
      </c>
      <c r="AA48" s="49" t="s">
        <v>67</v>
      </c>
      <c r="AB48" s="37" t="s">
        <v>11</v>
      </c>
      <c r="AC48" s="306"/>
      <c r="AD48" s="306"/>
      <c r="AE48" s="37" t="s">
        <v>11</v>
      </c>
      <c r="AF48" s="37" t="s">
        <v>11</v>
      </c>
      <c r="AG48" s="49" t="s">
        <v>11</v>
      </c>
      <c r="AH48" s="37" t="s">
        <v>67</v>
      </c>
      <c r="AI48" s="37"/>
      <c r="AJ48" s="37" t="s">
        <v>67</v>
      </c>
      <c r="AK48" s="40"/>
      <c r="AL48" s="167">
        <f>COUNTIF(F48:AJ48,"P")</f>
        <v>10</v>
      </c>
      <c r="AM48" s="168"/>
      <c r="AN48" s="168">
        <f>COUNTIF(F48:AJ48,"Mi")</f>
        <v>1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4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807" t="s">
        <v>322</v>
      </c>
      <c r="D49" s="178" t="str">
        <f>VLOOKUP(C49,ListeAppel,2,FALSE)</f>
        <v>Nom 060</v>
      </c>
      <c r="E49" s="156" t="s">
        <v>70</v>
      </c>
      <c r="F49" s="369" t="s">
        <v>7</v>
      </c>
      <c r="G49" s="233" t="s">
        <v>11</v>
      </c>
      <c r="H49" s="332"/>
      <c r="I49" s="340"/>
      <c r="J49" s="371" t="s">
        <v>7</v>
      </c>
      <c r="K49" s="31" t="s">
        <v>11</v>
      </c>
      <c r="L49" s="47" t="s">
        <v>11</v>
      </c>
      <c r="M49" s="55" t="s">
        <v>11</v>
      </c>
      <c r="N49" s="371" t="s">
        <v>7</v>
      </c>
      <c r="O49" s="332"/>
      <c r="P49" s="340"/>
      <c r="Q49" s="233" t="s">
        <v>11</v>
      </c>
      <c r="R49" s="47" t="s">
        <v>11</v>
      </c>
      <c r="S49" s="353" t="s">
        <v>7</v>
      </c>
      <c r="T49" s="31" t="s">
        <v>11</v>
      </c>
      <c r="U49" s="353" t="s">
        <v>7</v>
      </c>
      <c r="V49" s="305"/>
      <c r="W49" s="305"/>
      <c r="X49" s="31" t="s">
        <v>11</v>
      </c>
      <c r="Y49" s="31" t="s">
        <v>11</v>
      </c>
      <c r="Z49" s="362" t="s">
        <v>7</v>
      </c>
      <c r="AA49" s="47" t="s">
        <v>11</v>
      </c>
      <c r="AB49" s="362" t="s">
        <v>7</v>
      </c>
      <c r="AC49" s="305"/>
      <c r="AD49" s="305"/>
      <c r="AE49" s="31" t="s">
        <v>11</v>
      </c>
      <c r="AF49" s="31" t="s">
        <v>11</v>
      </c>
      <c r="AG49" s="358" t="s">
        <v>7</v>
      </c>
      <c r="AH49" s="358" t="s">
        <v>7</v>
      </c>
      <c r="AI49" s="358" t="s">
        <v>7</v>
      </c>
      <c r="AJ49" s="358" t="s">
        <v>7</v>
      </c>
      <c r="AK49" s="34">
        <f>IF(CA49=0,"",TIME(0,CA49,0))</f>
        <v>0.19999999999999998</v>
      </c>
      <c r="AL49" s="157">
        <f t="shared" si="38"/>
        <v>12</v>
      </c>
      <c r="AM49" s="158">
        <f>SUM(AL49:AL50)/2</f>
        <v>12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288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11</v>
      </c>
      <c r="BR49" s="158">
        <f>SUM((BQ49+BQ50)/2)</f>
        <v>11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425</v>
      </c>
      <c r="B50" s="179" t="s">
        <v>180</v>
      </c>
      <c r="C50" s="192" t="s">
        <v>6</v>
      </c>
      <c r="D50" s="200"/>
      <c r="E50" s="166" t="s">
        <v>4</v>
      </c>
      <c r="F50" s="370" t="s">
        <v>7</v>
      </c>
      <c r="G50" s="234" t="s">
        <v>11</v>
      </c>
      <c r="H50" s="331"/>
      <c r="I50" s="341"/>
      <c r="J50" s="372" t="s">
        <v>7</v>
      </c>
      <c r="K50" s="37" t="s">
        <v>11</v>
      </c>
      <c r="L50" s="49" t="s">
        <v>11</v>
      </c>
      <c r="M50" s="56" t="s">
        <v>11</v>
      </c>
      <c r="N50" s="372" t="s">
        <v>7</v>
      </c>
      <c r="O50" s="331"/>
      <c r="P50" s="341"/>
      <c r="Q50" s="234" t="s">
        <v>11</v>
      </c>
      <c r="R50" s="49" t="s">
        <v>11</v>
      </c>
      <c r="S50" s="354" t="s">
        <v>7</v>
      </c>
      <c r="T50" s="37" t="s">
        <v>11</v>
      </c>
      <c r="U50" s="354" t="s">
        <v>7</v>
      </c>
      <c r="V50" s="306"/>
      <c r="W50" s="306"/>
      <c r="X50" s="37" t="s">
        <v>11</v>
      </c>
      <c r="Y50" s="37" t="s">
        <v>11</v>
      </c>
      <c r="Z50" s="363" t="s">
        <v>7</v>
      </c>
      <c r="AA50" s="49" t="s">
        <v>11</v>
      </c>
      <c r="AB50" s="363" t="s">
        <v>7</v>
      </c>
      <c r="AC50" s="306"/>
      <c r="AD50" s="306"/>
      <c r="AE50" s="37" t="s">
        <v>11</v>
      </c>
      <c r="AF50" s="37" t="s">
        <v>11</v>
      </c>
      <c r="AG50" s="358" t="s">
        <v>7</v>
      </c>
      <c r="AH50" s="358" t="s">
        <v>7</v>
      </c>
      <c r="AI50" s="358" t="s">
        <v>7</v>
      </c>
      <c r="AJ50" s="358" t="s">
        <v>7</v>
      </c>
      <c r="AK50" s="40"/>
      <c r="AL50" s="167">
        <f t="shared" si="38"/>
        <v>12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 t="s">
        <v>323</v>
      </c>
      <c r="D51" s="178" t="str">
        <f>VLOOKUP(C51,ListeAppel,2,FALSE)</f>
        <v>Nom 062</v>
      </c>
      <c r="E51" s="156" t="s">
        <v>70</v>
      </c>
      <c r="F51" s="258" t="s">
        <v>11</v>
      </c>
      <c r="G51" s="233" t="s">
        <v>67</v>
      </c>
      <c r="H51" s="340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55" t="s">
        <v>67</v>
      </c>
      <c r="O51" s="340"/>
      <c r="P51" s="340"/>
      <c r="Q51" s="233" t="s">
        <v>11</v>
      </c>
      <c r="R51" s="31" t="s">
        <v>11</v>
      </c>
      <c r="S51" s="31" t="s">
        <v>67</v>
      </c>
      <c r="T51" s="31" t="s">
        <v>11</v>
      </c>
      <c r="U51" s="31" t="s">
        <v>11</v>
      </c>
      <c r="V51" s="305"/>
      <c r="W51" s="305"/>
      <c r="X51" s="31" t="s">
        <v>11</v>
      </c>
      <c r="Y51" s="31" t="s">
        <v>11</v>
      </c>
      <c r="Z51" s="31" t="s">
        <v>11</v>
      </c>
      <c r="AA51" s="31" t="s">
        <v>67</v>
      </c>
      <c r="AB51" s="31" t="s">
        <v>11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3"/>
      <c r="AJ51" s="31" t="s">
        <v>11</v>
      </c>
      <c r="AK51" s="34">
        <f>IF(CA51=0,"",TIME(0,CA51,0))</f>
        <v>0.30833333333333335</v>
      </c>
      <c r="AL51" s="157">
        <f t="shared" si="38"/>
        <v>18</v>
      </c>
      <c r="AM51" s="158">
        <f>SUM(AL51:AL52)/2</f>
        <v>18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444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444</v>
      </c>
      <c r="CB51" s="35">
        <f>SUM(AM51+AO51+AQ51+AS51+AU51+AW51+BB51+BD51+BG51+AY51)</f>
        <v>18.5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6</v>
      </c>
      <c r="D52" s="194"/>
      <c r="E52" s="166" t="s">
        <v>4</v>
      </c>
      <c r="F52" s="36" t="s">
        <v>11</v>
      </c>
      <c r="G52" s="234" t="s">
        <v>67</v>
      </c>
      <c r="H52" s="341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56" t="s">
        <v>67</v>
      </c>
      <c r="O52" s="341"/>
      <c r="P52" s="341"/>
      <c r="Q52" s="234" t="s">
        <v>11</v>
      </c>
      <c r="R52" s="37" t="s">
        <v>11</v>
      </c>
      <c r="S52" s="37" t="s">
        <v>67</v>
      </c>
      <c r="T52" s="37" t="s">
        <v>11</v>
      </c>
      <c r="U52" s="440" t="s">
        <v>39</v>
      </c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7" t="s">
        <v>11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9"/>
      <c r="AJ52" s="37" t="s">
        <v>11</v>
      </c>
      <c r="AK52" s="40"/>
      <c r="AL52" s="167">
        <f t="shared" si="38"/>
        <v>18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>
        <v>9741</v>
      </c>
      <c r="D53" s="178" t="s">
        <v>252</v>
      </c>
      <c r="E53" s="156" t="s">
        <v>70</v>
      </c>
      <c r="F53" s="496" t="s">
        <v>13</v>
      </c>
      <c r="G53" s="355" t="s">
        <v>13</v>
      </c>
      <c r="H53" s="305"/>
      <c r="I53" s="305"/>
      <c r="J53" s="355" t="s">
        <v>13</v>
      </c>
      <c r="K53" s="454" t="s">
        <v>13</v>
      </c>
      <c r="L53" s="522" t="s">
        <v>13</v>
      </c>
      <c r="M53" s="31" t="s">
        <v>11</v>
      </c>
      <c r="N53" s="31" t="s">
        <v>11</v>
      </c>
      <c r="O53" s="305"/>
      <c r="P53" s="305"/>
      <c r="Q53" s="31" t="s">
        <v>11</v>
      </c>
      <c r="R53" s="55" t="s">
        <v>11</v>
      </c>
      <c r="S53" s="63" t="s">
        <v>11</v>
      </c>
      <c r="T53" s="31" t="s">
        <v>11</v>
      </c>
      <c r="U53" s="31" t="s">
        <v>11</v>
      </c>
      <c r="V53" s="305"/>
      <c r="W53" s="305"/>
      <c r="X53" s="31" t="s">
        <v>11</v>
      </c>
      <c r="Y53" s="55" t="s">
        <v>11</v>
      </c>
      <c r="Z53" s="63" t="s">
        <v>11</v>
      </c>
      <c r="AA53" s="31" t="s">
        <v>11</v>
      </c>
      <c r="AB53" s="31" t="s">
        <v>11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1"/>
      <c r="AJ53" s="442" t="s">
        <v>11</v>
      </c>
      <c r="AK53" s="34">
        <f>IF(CA53=0,"",TIME(0,CA53,0))</f>
        <v>0.3666666666666667</v>
      </c>
      <c r="AL53" s="157">
        <f t="shared" si="38"/>
        <v>17</v>
      </c>
      <c r="AM53" s="158">
        <f>SUM(AL53:AL54)/2</f>
        <v>16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528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0</v>
      </c>
      <c r="BR53" s="158">
        <f>SUM((BQ53+BQ54)/2)</f>
        <v>0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528</v>
      </c>
      <c r="CB53" s="35">
        <f>SUM(AM53+AO53+AQ53+AS53+AU53+AW53+BB53+BD53+BG53+AY53)</f>
        <v>22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8</v>
      </c>
      <c r="D54" s="165"/>
      <c r="E54" s="166" t="s">
        <v>4</v>
      </c>
      <c r="F54" s="511" t="s">
        <v>13</v>
      </c>
      <c r="G54" s="356" t="s">
        <v>13</v>
      </c>
      <c r="H54" s="306"/>
      <c r="I54" s="306"/>
      <c r="J54" s="356" t="s">
        <v>13</v>
      </c>
      <c r="K54" s="459" t="s">
        <v>13</v>
      </c>
      <c r="L54" s="525" t="s">
        <v>13</v>
      </c>
      <c r="M54" s="37" t="s">
        <v>11</v>
      </c>
      <c r="N54" s="37" t="s">
        <v>11</v>
      </c>
      <c r="O54" s="306"/>
      <c r="P54" s="306"/>
      <c r="Q54" s="37" t="s">
        <v>11</v>
      </c>
      <c r="R54" s="56" t="s">
        <v>11</v>
      </c>
      <c r="S54" s="64" t="s">
        <v>11</v>
      </c>
      <c r="T54" s="37" t="s">
        <v>11</v>
      </c>
      <c r="U54" s="37" t="s">
        <v>11</v>
      </c>
      <c r="V54" s="306"/>
      <c r="W54" s="306"/>
      <c r="X54" s="37" t="s">
        <v>11</v>
      </c>
      <c r="Y54" s="56" t="s">
        <v>11</v>
      </c>
      <c r="Z54" s="64" t="s">
        <v>11</v>
      </c>
      <c r="AA54" s="37" t="s">
        <v>11</v>
      </c>
      <c r="AB54" s="37" t="s">
        <v>11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39</v>
      </c>
      <c r="AI54" s="37"/>
      <c r="AJ54" s="37" t="s">
        <v>57</v>
      </c>
      <c r="AK54" s="40"/>
      <c r="AL54" s="167">
        <f t="shared" si="38"/>
        <v>15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0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325</v>
      </c>
      <c r="D55" s="155" t="str">
        <f>VLOOKUP(C55,ListeAppel,2,FALSE)</f>
        <v>Nom 065</v>
      </c>
      <c r="E55" s="236" t="s">
        <v>70</v>
      </c>
      <c r="F55" s="497" t="s">
        <v>13</v>
      </c>
      <c r="G55" s="233" t="s">
        <v>67</v>
      </c>
      <c r="H55" s="332"/>
      <c r="I55" s="332"/>
      <c r="J55" s="31" t="s">
        <v>11</v>
      </c>
      <c r="K55" s="355" t="s">
        <v>13</v>
      </c>
      <c r="L55" s="31" t="s">
        <v>11</v>
      </c>
      <c r="M55" s="55" t="s">
        <v>11</v>
      </c>
      <c r="N55" s="55" t="s">
        <v>67</v>
      </c>
      <c r="O55" s="305"/>
      <c r="P55" s="305"/>
      <c r="Q55" s="353" t="s">
        <v>7</v>
      </c>
      <c r="R55" s="31" t="s">
        <v>11</v>
      </c>
      <c r="S55" s="31" t="s">
        <v>11</v>
      </c>
      <c r="T55" s="31" t="s">
        <v>11</v>
      </c>
      <c r="U55" s="31" t="s">
        <v>67</v>
      </c>
      <c r="V55" s="305"/>
      <c r="W55" s="305"/>
      <c r="X55" s="31" t="s">
        <v>11</v>
      </c>
      <c r="Y55" s="31" t="s">
        <v>11</v>
      </c>
      <c r="Z55" s="355" t="s">
        <v>13</v>
      </c>
      <c r="AA55" s="31" t="s">
        <v>67</v>
      </c>
      <c r="AB55" s="353" t="s">
        <v>7</v>
      </c>
      <c r="AC55" s="305"/>
      <c r="AD55" s="305"/>
      <c r="AE55" s="31" t="s">
        <v>11</v>
      </c>
      <c r="AF55" s="31" t="s">
        <v>67</v>
      </c>
      <c r="AG55" s="31" t="s">
        <v>11</v>
      </c>
      <c r="AH55" s="31" t="s">
        <v>67</v>
      </c>
      <c r="AI55" s="31"/>
      <c r="AJ55" s="31" t="s">
        <v>67</v>
      </c>
      <c r="AK55" s="34">
        <f>IF(CA55=0,"",TIME(0,CA55,0))</f>
        <v>0.21666666666666667</v>
      </c>
      <c r="AL55" s="157">
        <f t="shared" si="38"/>
        <v>10</v>
      </c>
      <c r="AM55" s="158">
        <f>SUM(AL55:AL56)/2</f>
        <v>9.5</v>
      </c>
      <c r="AN55" s="158">
        <f t="shared" si="39"/>
        <v>3</v>
      </c>
      <c r="AO55" s="158">
        <f>SUM((AN55+AN56)/2)</f>
        <v>3.5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2</v>
      </c>
      <c r="BR55" s="158">
        <f>SUM((BQ55+BQ56)/2)</f>
        <v>2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10</v>
      </c>
      <c r="D56" s="165">
        <v>11600</v>
      </c>
      <c r="E56" s="238" t="s">
        <v>4</v>
      </c>
      <c r="F56" s="512" t="s">
        <v>13</v>
      </c>
      <c r="G56" s="234" t="s">
        <v>67</v>
      </c>
      <c r="H56" s="331"/>
      <c r="I56" s="331"/>
      <c r="J56" s="356" t="s">
        <v>13</v>
      </c>
      <c r="K56" s="356" t="s">
        <v>13</v>
      </c>
      <c r="L56" s="37" t="s">
        <v>11</v>
      </c>
      <c r="M56" s="56" t="s">
        <v>11</v>
      </c>
      <c r="N56" s="56" t="s">
        <v>67</v>
      </c>
      <c r="O56" s="306"/>
      <c r="P56" s="306"/>
      <c r="Q56" s="354" t="s">
        <v>7</v>
      </c>
      <c r="R56" s="37" t="s">
        <v>11</v>
      </c>
      <c r="S56" s="37" t="s">
        <v>11</v>
      </c>
      <c r="T56" s="37" t="s">
        <v>11</v>
      </c>
      <c r="U56" s="37" t="s">
        <v>67</v>
      </c>
      <c r="V56" s="306"/>
      <c r="W56" s="306"/>
      <c r="X56" s="37" t="s">
        <v>11</v>
      </c>
      <c r="Y56" s="37" t="s">
        <v>11</v>
      </c>
      <c r="Z56" s="356" t="s">
        <v>13</v>
      </c>
      <c r="AA56" s="37" t="s">
        <v>67</v>
      </c>
      <c r="AB56" s="354" t="s">
        <v>7</v>
      </c>
      <c r="AC56" s="306"/>
      <c r="AD56" s="306"/>
      <c r="AE56" s="37" t="s">
        <v>11</v>
      </c>
      <c r="AF56" s="37" t="s">
        <v>67</v>
      </c>
      <c r="AG56" s="37" t="s">
        <v>11</v>
      </c>
      <c r="AH56" s="37" t="s">
        <v>67</v>
      </c>
      <c r="AI56" s="37"/>
      <c r="AJ56" s="37" t="s">
        <v>67</v>
      </c>
      <c r="AK56" s="40"/>
      <c r="AL56" s="167">
        <f t="shared" si="38"/>
        <v>9</v>
      </c>
      <c r="AM56" s="168"/>
      <c r="AN56" s="168">
        <f t="shared" si="39"/>
        <v>4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2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7" t="s">
        <v>326</v>
      </c>
      <c r="D57" s="155" t="str">
        <f>VLOOKUP(C57,ListeAppel,2,FALSE)</f>
        <v>Nom 069</v>
      </c>
      <c r="E57" s="156" t="s">
        <v>70</v>
      </c>
      <c r="F57" s="369" t="s">
        <v>7</v>
      </c>
      <c r="G57" s="473" t="s">
        <v>39</v>
      </c>
      <c r="H57" s="332"/>
      <c r="I57" s="308"/>
      <c r="J57" s="55" t="s">
        <v>11</v>
      </c>
      <c r="K57" s="31" t="s">
        <v>11</v>
      </c>
      <c r="L57" s="31" t="s">
        <v>11</v>
      </c>
      <c r="M57" s="473" t="s">
        <v>39</v>
      </c>
      <c r="N57" s="473" t="s">
        <v>39</v>
      </c>
      <c r="O57" s="332"/>
      <c r="P57" s="332"/>
      <c r="Q57" s="31" t="s">
        <v>11</v>
      </c>
      <c r="R57" s="55" t="s">
        <v>67</v>
      </c>
      <c r="S57" s="31" t="s">
        <v>11</v>
      </c>
      <c r="T57" s="31" t="s">
        <v>11</v>
      </c>
      <c r="U57" s="473" t="s">
        <v>39</v>
      </c>
      <c r="V57" s="305"/>
      <c r="W57" s="305"/>
      <c r="X57" s="31" t="s">
        <v>11</v>
      </c>
      <c r="Y57" s="31" t="s">
        <v>11</v>
      </c>
      <c r="Z57" s="31" t="s">
        <v>11</v>
      </c>
      <c r="AA57" s="31" t="s">
        <v>11</v>
      </c>
      <c r="AB57" s="353" t="s">
        <v>7</v>
      </c>
      <c r="AC57" s="305"/>
      <c r="AD57" s="305"/>
      <c r="AE57" s="31" t="s">
        <v>11</v>
      </c>
      <c r="AF57" s="31" t="s">
        <v>11</v>
      </c>
      <c r="AG57" s="31" t="s">
        <v>11</v>
      </c>
      <c r="AH57" s="31" t="s">
        <v>11</v>
      </c>
      <c r="AI57" s="31"/>
      <c r="AJ57" s="31" t="s">
        <v>11</v>
      </c>
      <c r="AK57" s="34">
        <f>IF(CA57=0,"",TIME(0,CA57,0))</f>
        <v>0.31666666666666665</v>
      </c>
      <c r="AL57" s="157">
        <f>COUNTIF(F57:AJ57,"P")</f>
        <v>15</v>
      </c>
      <c r="AM57" s="158">
        <f>SUM(AL57:AL58)/2</f>
        <v>16.5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4</v>
      </c>
      <c r="AS57" s="159">
        <f>SUM((AR57+AR58)/2)</f>
        <v>2.5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456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456</v>
      </c>
      <c r="CB57" s="35">
        <f>SUM(AM57+AO57+AQ57+AS57+AU57+AW57+BB57+BD57+BG57+AY57)</f>
        <v>19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6</v>
      </c>
      <c r="D58" s="165">
        <v>11133</v>
      </c>
      <c r="E58" s="166" t="s">
        <v>4</v>
      </c>
      <c r="F58" s="370" t="s">
        <v>7</v>
      </c>
      <c r="G58" s="37" t="s">
        <v>11</v>
      </c>
      <c r="H58" s="331"/>
      <c r="I58" s="309"/>
      <c r="J58" s="56" t="s">
        <v>11</v>
      </c>
      <c r="K58" s="37" t="s">
        <v>11</v>
      </c>
      <c r="L58" s="37" t="s">
        <v>11</v>
      </c>
      <c r="M58" s="37" t="s">
        <v>11</v>
      </c>
      <c r="N58" s="37" t="s">
        <v>11</v>
      </c>
      <c r="O58" s="331"/>
      <c r="P58" s="331"/>
      <c r="Q58" s="37" t="s">
        <v>11</v>
      </c>
      <c r="R58" s="56" t="s">
        <v>67</v>
      </c>
      <c r="S58" s="37" t="s">
        <v>11</v>
      </c>
      <c r="T58" s="440" t="s">
        <v>39</v>
      </c>
      <c r="U58" s="37" t="s">
        <v>11</v>
      </c>
      <c r="V58" s="306"/>
      <c r="W58" s="306"/>
      <c r="X58" s="37" t="s">
        <v>11</v>
      </c>
      <c r="Y58" s="37" t="s">
        <v>11</v>
      </c>
      <c r="Z58" s="37" t="s">
        <v>11</v>
      </c>
      <c r="AA58" s="37" t="s">
        <v>11</v>
      </c>
      <c r="AB58" s="354" t="s">
        <v>7</v>
      </c>
      <c r="AC58" s="306"/>
      <c r="AD58" s="306"/>
      <c r="AE58" s="37" t="s">
        <v>11</v>
      </c>
      <c r="AF58" s="37" t="s">
        <v>11</v>
      </c>
      <c r="AG58" s="37" t="s">
        <v>11</v>
      </c>
      <c r="AH58" s="37" t="s">
        <v>11</v>
      </c>
      <c r="AI58" s="37"/>
      <c r="AJ58" s="37" t="s">
        <v>11</v>
      </c>
      <c r="AK58" s="40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6" t="s">
        <v>327</v>
      </c>
      <c r="D59" s="178" t="str">
        <f>VLOOKUP(C59,ListeAppel,2,FALSE)</f>
        <v>Nom 071</v>
      </c>
      <c r="E59" s="156" t="s">
        <v>70</v>
      </c>
      <c r="F59" s="369" t="s">
        <v>7</v>
      </c>
      <c r="G59" s="410" t="s">
        <v>14</v>
      </c>
      <c r="H59" s="340"/>
      <c r="I59" s="308"/>
      <c r="J59" s="31" t="s">
        <v>11</v>
      </c>
      <c r="K59" s="31" t="s">
        <v>11</v>
      </c>
      <c r="L59" s="437" t="s">
        <v>29</v>
      </c>
      <c r="M59" s="31" t="s">
        <v>11</v>
      </c>
      <c r="N59" s="357" t="s">
        <v>7</v>
      </c>
      <c r="O59" s="340"/>
      <c r="P59" s="340"/>
      <c r="Q59" s="534" t="s">
        <v>14</v>
      </c>
      <c r="R59" s="534" t="s">
        <v>14</v>
      </c>
      <c r="S59" s="534" t="s">
        <v>14</v>
      </c>
      <c r="T59" s="534" t="s">
        <v>14</v>
      </c>
      <c r="U59" s="534" t="s">
        <v>14</v>
      </c>
      <c r="V59" s="340"/>
      <c r="W59" s="340"/>
      <c r="X59" s="31" t="s">
        <v>11</v>
      </c>
      <c r="Y59" s="31" t="s">
        <v>11</v>
      </c>
      <c r="Z59" s="55" t="s">
        <v>11</v>
      </c>
      <c r="AA59" s="534" t="s">
        <v>14</v>
      </c>
      <c r="AB59" s="534" t="s">
        <v>14</v>
      </c>
      <c r="AC59" s="534" t="s">
        <v>14</v>
      </c>
      <c r="AD59" s="534" t="s">
        <v>14</v>
      </c>
      <c r="AE59" s="358" t="s">
        <v>7</v>
      </c>
      <c r="AF59" s="31" t="s">
        <v>11</v>
      </c>
      <c r="AG59" s="31" t="s">
        <v>11</v>
      </c>
      <c r="AH59" s="31" t="s">
        <v>11</v>
      </c>
      <c r="AI59" s="31"/>
      <c r="AJ59" s="31" t="s">
        <v>11</v>
      </c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425</v>
      </c>
      <c r="B60" s="179" t="s">
        <v>180</v>
      </c>
      <c r="C60" s="164" t="s">
        <v>6</v>
      </c>
      <c r="D60" s="194"/>
      <c r="E60" s="166" t="s">
        <v>4</v>
      </c>
      <c r="F60" s="370" t="s">
        <v>7</v>
      </c>
      <c r="G60" s="504" t="s">
        <v>14</v>
      </c>
      <c r="H60" s="341"/>
      <c r="I60" s="309"/>
      <c r="J60" s="37" t="s">
        <v>11</v>
      </c>
      <c r="K60" s="37" t="s">
        <v>11</v>
      </c>
      <c r="L60" s="436" t="s">
        <v>29</v>
      </c>
      <c r="M60" s="234" t="s">
        <v>11</v>
      </c>
      <c r="N60" s="453" t="s">
        <v>7</v>
      </c>
      <c r="O60" s="341"/>
      <c r="P60" s="341"/>
      <c r="Q60" s="504" t="s">
        <v>14</v>
      </c>
      <c r="R60" s="504" t="s">
        <v>14</v>
      </c>
      <c r="S60" s="504" t="s">
        <v>14</v>
      </c>
      <c r="T60" s="504" t="s">
        <v>14</v>
      </c>
      <c r="U60" s="504" t="s">
        <v>14</v>
      </c>
      <c r="V60" s="341"/>
      <c r="W60" s="341"/>
      <c r="X60" s="37" t="s">
        <v>11</v>
      </c>
      <c r="Y60" s="37" t="s">
        <v>11</v>
      </c>
      <c r="Z60" s="56" t="s">
        <v>11</v>
      </c>
      <c r="AA60" s="504" t="s">
        <v>14</v>
      </c>
      <c r="AB60" s="504" t="s">
        <v>14</v>
      </c>
      <c r="AC60" s="504" t="s">
        <v>14</v>
      </c>
      <c r="AD60" s="504" t="s">
        <v>14</v>
      </c>
      <c r="AE60" s="358" t="s">
        <v>7</v>
      </c>
      <c r="AF60" s="37" t="s">
        <v>11</v>
      </c>
      <c r="AG60" s="37" t="s">
        <v>11</v>
      </c>
      <c r="AH60" s="37" t="s">
        <v>11</v>
      </c>
      <c r="AI60" s="37"/>
      <c r="AJ60" s="37" t="s">
        <v>11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808" t="s">
        <v>328</v>
      </c>
      <c r="D61" s="293" t="s">
        <v>267</v>
      </c>
      <c r="E61" s="156" t="s">
        <v>70</v>
      </c>
      <c r="F61" s="30" t="s">
        <v>11</v>
      </c>
      <c r="G61" s="55" t="s">
        <v>11</v>
      </c>
      <c r="H61" s="340"/>
      <c r="I61" s="340"/>
      <c r="J61" s="31" t="s">
        <v>67</v>
      </c>
      <c r="K61" s="31" t="s">
        <v>11</v>
      </c>
      <c r="L61" s="31" t="s">
        <v>11</v>
      </c>
      <c r="M61" s="55" t="s">
        <v>11</v>
      </c>
      <c r="N61" s="233" t="s">
        <v>11</v>
      </c>
      <c r="O61" s="340"/>
      <c r="P61" s="305"/>
      <c r="Q61" s="31" t="s">
        <v>67</v>
      </c>
      <c r="R61" s="31" t="s">
        <v>11</v>
      </c>
      <c r="S61" s="31" t="s">
        <v>11</v>
      </c>
      <c r="T61" s="31" t="s">
        <v>11</v>
      </c>
      <c r="U61" s="31" t="s">
        <v>11</v>
      </c>
      <c r="V61" s="305"/>
      <c r="W61" s="305"/>
      <c r="X61" s="31" t="s">
        <v>67</v>
      </c>
      <c r="Y61" s="31" t="s">
        <v>11</v>
      </c>
      <c r="Z61" s="31" t="s">
        <v>11</v>
      </c>
      <c r="AA61" s="31" t="s">
        <v>11</v>
      </c>
      <c r="AB61" s="31" t="s">
        <v>11</v>
      </c>
      <c r="AC61" s="305"/>
      <c r="AD61" s="305"/>
      <c r="AE61" s="31" t="s">
        <v>67</v>
      </c>
      <c r="AF61" s="31" t="s">
        <v>11</v>
      </c>
      <c r="AG61" s="31" t="s">
        <v>11</v>
      </c>
      <c r="AH61" s="31" t="s">
        <v>11</v>
      </c>
      <c r="AI61" s="31"/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425</v>
      </c>
      <c r="B62" s="179" t="s">
        <v>180</v>
      </c>
      <c r="C62" s="295" t="s">
        <v>6</v>
      </c>
      <c r="D62" s="294"/>
      <c r="E62" s="166" t="s">
        <v>4</v>
      </c>
      <c r="F62" s="36" t="s">
        <v>11</v>
      </c>
      <c r="G62" s="234" t="s">
        <v>11</v>
      </c>
      <c r="H62" s="341"/>
      <c r="I62" s="341"/>
      <c r="J62" s="234" t="s">
        <v>67</v>
      </c>
      <c r="K62" s="37" t="s">
        <v>11</v>
      </c>
      <c r="L62" s="37" t="s">
        <v>11</v>
      </c>
      <c r="M62" s="56" t="s">
        <v>11</v>
      </c>
      <c r="N62" s="234" t="s">
        <v>11</v>
      </c>
      <c r="O62" s="341"/>
      <c r="P62" s="327"/>
      <c r="Q62" s="234" t="s">
        <v>67</v>
      </c>
      <c r="R62" s="37" t="s">
        <v>11</v>
      </c>
      <c r="S62" s="37" t="s">
        <v>11</v>
      </c>
      <c r="T62" s="37" t="s">
        <v>11</v>
      </c>
      <c r="U62" s="37" t="s">
        <v>11</v>
      </c>
      <c r="V62" s="306"/>
      <c r="W62" s="306"/>
      <c r="X62" s="37" t="s">
        <v>67</v>
      </c>
      <c r="Y62" s="37" t="s">
        <v>11</v>
      </c>
      <c r="Z62" s="37" t="s">
        <v>11</v>
      </c>
      <c r="AA62" s="37" t="s">
        <v>11</v>
      </c>
      <c r="AB62" s="37" t="s">
        <v>11</v>
      </c>
      <c r="AC62" s="306"/>
      <c r="AD62" s="306"/>
      <c r="AE62" s="37" t="s">
        <v>67</v>
      </c>
      <c r="AF62" s="37" t="s">
        <v>11</v>
      </c>
      <c r="AG62" s="37" t="s">
        <v>11</v>
      </c>
      <c r="AH62" s="37" t="s">
        <v>11</v>
      </c>
      <c r="AI62" s="37"/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279</v>
      </c>
      <c r="E63" s="156" t="s">
        <v>70</v>
      </c>
      <c r="F63" s="51" t="s">
        <v>11</v>
      </c>
      <c r="G63" s="265" t="s">
        <v>11</v>
      </c>
      <c r="H63" s="343"/>
      <c r="I63" s="343"/>
      <c r="J63" s="59" t="s">
        <v>11</v>
      </c>
      <c r="K63" s="378" t="s">
        <v>13</v>
      </c>
      <c r="L63" s="523" t="s">
        <v>13</v>
      </c>
      <c r="M63" s="385" t="s">
        <v>58</v>
      </c>
      <c r="N63" s="455" t="s">
        <v>58</v>
      </c>
      <c r="O63" s="340"/>
      <c r="P63" s="305"/>
      <c r="Q63" s="385" t="s">
        <v>58</v>
      </c>
      <c r="R63" s="455" t="s">
        <v>58</v>
      </c>
      <c r="S63" s="455" t="s">
        <v>58</v>
      </c>
      <c r="T63" s="455" t="s">
        <v>58</v>
      </c>
      <c r="U63" s="455" t="s">
        <v>58</v>
      </c>
      <c r="V63" s="305"/>
      <c r="W63" s="305"/>
      <c r="X63" s="52" t="s">
        <v>11</v>
      </c>
      <c r="Y63" s="52" t="s">
        <v>11</v>
      </c>
      <c r="Z63" s="378" t="s">
        <v>13</v>
      </c>
      <c r="AA63" s="52" t="s">
        <v>11</v>
      </c>
      <c r="AB63" s="52" t="s">
        <v>11</v>
      </c>
      <c r="AC63" s="307"/>
      <c r="AD63" s="307"/>
      <c r="AE63" s="52" t="s">
        <v>11</v>
      </c>
      <c r="AF63" s="52" t="s">
        <v>11</v>
      </c>
      <c r="AG63" s="52" t="s">
        <v>57</v>
      </c>
      <c r="AH63" s="52" t="s">
        <v>11</v>
      </c>
      <c r="AI63" s="52"/>
      <c r="AJ63" s="442" t="s">
        <v>11</v>
      </c>
      <c r="AK63" s="34">
        <f>IF(CA63=0,"",TIME(0,CA63,0))</f>
        <v>0.25</v>
      </c>
      <c r="AL63" s="157">
        <f t="shared" ref="AL63:AL72" si="57">COUNTIF(F63:AJ63,"P")</f>
        <v>11</v>
      </c>
      <c r="AM63" s="158">
        <f>SUM(AL63:AL64)/2</f>
        <v>12</v>
      </c>
      <c r="AN63" s="158">
        <f t="shared" ref="AN63:AN72" si="58">COUNTIF(F63:AJ63,"Mi")</f>
        <v>3</v>
      </c>
      <c r="AO63" s="158">
        <f>SUM((AN63+AN64)/2)</f>
        <v>2.5</v>
      </c>
      <c r="AP63" s="159">
        <f t="shared" ref="AP63:AP72" si="59">COUNTIF(F63:AJ63,"VS")</f>
        <v>0</v>
      </c>
      <c r="AQ63" s="159">
        <f>SUM((AP63+AP64)/2)</f>
        <v>0</v>
      </c>
      <c r="AR63" s="158">
        <f t="shared" ref="AR63:AR72" si="60">COUNTIF(F63:AJ63,"C1")</f>
        <v>0</v>
      </c>
      <c r="AS63" s="159">
        <f>SUM((AR63+AR64)/2)</f>
        <v>0</v>
      </c>
      <c r="AT63" s="159">
        <f t="shared" ref="AT63:AT72" si="61">COUNTIF(F63:AJ63,"R1")</f>
        <v>1</v>
      </c>
      <c r="AU63" s="160">
        <f>SUM((AT63+AT64)/2)</f>
        <v>0.5</v>
      </c>
      <c r="AV63" s="158">
        <f t="shared" ref="AV63:AV72" si="62">COUNTIF(F63:AJ63,"CS")</f>
        <v>0</v>
      </c>
      <c r="AW63" s="158">
        <f>SUM((AV63+AV64)/2)</f>
        <v>0</v>
      </c>
      <c r="AX63" s="159">
        <f t="shared" ref="AX63:AX72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2" si="64">COUNTIF(F63:AJ63,"MT5")</f>
        <v>0</v>
      </c>
      <c r="BB63" s="159">
        <f>SUM((BA63+BA64)/2)</f>
        <v>0</v>
      </c>
      <c r="BC63" s="159">
        <f t="shared" ref="BC63:BC72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67">COUNTIF(F63:AJ63,"A")</f>
        <v>0</v>
      </c>
      <c r="BJ63" s="159">
        <f>SUM((BI63+BI64)/2)</f>
        <v>0</v>
      </c>
      <c r="BK63" s="159">
        <f t="shared" ref="BK63:BK72" si="68">COUNTIF(F63:AJ63,"Ma")</f>
        <v>0</v>
      </c>
      <c r="BL63" s="162">
        <f>SUM(BK63+BK64)/2</f>
        <v>0</v>
      </c>
      <c r="BM63" s="158">
        <f t="shared" ref="BM63:BM72" si="69">COUNTIF(F63:AJ63,"MJ")</f>
        <v>0</v>
      </c>
      <c r="BN63" s="158">
        <f>SUM(BM63+BM64)/2</f>
        <v>0</v>
      </c>
      <c r="BO63" s="158">
        <f t="shared" ref="BO63:BO72" si="70">COUNTIF(F63:AJ63,"Jsc")</f>
        <v>0</v>
      </c>
      <c r="BP63" s="158">
        <f>SUM(BO63+BO64)/2</f>
        <v>0</v>
      </c>
      <c r="BQ63" s="158">
        <f t="shared" ref="BQ63:BQ72" si="71">COUNTIF(F63:AJ63,"C")</f>
        <v>0</v>
      </c>
      <c r="BR63" s="158">
        <f>SUM((BQ63+BQ64)/2)</f>
        <v>0</v>
      </c>
      <c r="BS63" s="158">
        <f t="shared" ref="BS63:BS72" si="72">COUNTIF(F63:AJ63,"CC")</f>
        <v>0</v>
      </c>
      <c r="BT63" s="158">
        <f>SUM((BS63+BS64)/2)</f>
        <v>0</v>
      </c>
      <c r="BU63" s="158">
        <f t="shared" ref="BU63:BU72" si="73">COUNTIF(F63:AJ63,"DS")</f>
        <v>0</v>
      </c>
      <c r="BV63" s="158">
        <f>SUM((BU63+BU64)/2)</f>
        <v>0</v>
      </c>
      <c r="BW63" s="159">
        <f t="shared" ref="BW63:BW72" si="74">COUNTIF(F63:AJ63,"MT")</f>
        <v>0</v>
      </c>
      <c r="BX63" s="159">
        <f>SUM((BW63+BW64)/2)</f>
        <v>0</v>
      </c>
      <c r="BY63" s="159">
        <f t="shared" ref="BY63:BY72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234" t="s">
        <v>11</v>
      </c>
      <c r="H64" s="341"/>
      <c r="I64" s="341"/>
      <c r="J64" s="368" t="s">
        <v>11</v>
      </c>
      <c r="K64" s="356" t="s">
        <v>13</v>
      </c>
      <c r="L64" s="56" t="s">
        <v>11</v>
      </c>
      <c r="M64" s="352" t="s">
        <v>58</v>
      </c>
      <c r="N64" s="431" t="s">
        <v>58</v>
      </c>
      <c r="O64" s="341"/>
      <c r="P64" s="327"/>
      <c r="Q64" s="431" t="s">
        <v>58</v>
      </c>
      <c r="R64" s="431" t="s">
        <v>58</v>
      </c>
      <c r="S64" s="431" t="s">
        <v>58</v>
      </c>
      <c r="T64" s="431" t="s">
        <v>58</v>
      </c>
      <c r="U64" s="431" t="s">
        <v>58</v>
      </c>
      <c r="V64" s="306"/>
      <c r="W64" s="306"/>
      <c r="X64" s="37" t="s">
        <v>11</v>
      </c>
      <c r="Y64" s="37" t="s">
        <v>11</v>
      </c>
      <c r="Z64" s="356" t="s">
        <v>13</v>
      </c>
      <c r="AA64" s="37" t="s">
        <v>11</v>
      </c>
      <c r="AB64" s="37" t="s">
        <v>11</v>
      </c>
      <c r="AC64" s="306"/>
      <c r="AD64" s="306"/>
      <c r="AE64" s="37" t="s">
        <v>11</v>
      </c>
      <c r="AF64" s="37" t="s">
        <v>11</v>
      </c>
      <c r="AG64" s="56" t="s">
        <v>11</v>
      </c>
      <c r="AH64" s="52" t="s">
        <v>11</v>
      </c>
      <c r="AI64" s="52"/>
      <c r="AJ64" s="402" t="s">
        <v>11</v>
      </c>
      <c r="AK64" s="40"/>
      <c r="AL64" s="167">
        <f t="shared" si="57"/>
        <v>13</v>
      </c>
      <c r="AM64" s="168"/>
      <c r="AN64" s="168">
        <f t="shared" si="58"/>
        <v>2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281</v>
      </c>
      <c r="E65" s="209" t="s">
        <v>70</v>
      </c>
      <c r="F65" s="51" t="s">
        <v>11</v>
      </c>
      <c r="G65" s="488" t="s">
        <v>7</v>
      </c>
      <c r="H65" s="343"/>
      <c r="I65" s="343"/>
      <c r="J65" s="59" t="s">
        <v>11</v>
      </c>
      <c r="K65" s="52" t="s">
        <v>11</v>
      </c>
      <c r="L65" s="255" t="s">
        <v>11</v>
      </c>
      <c r="M65" s="287" t="s">
        <v>11</v>
      </c>
      <c r="N65" s="265" t="s">
        <v>11</v>
      </c>
      <c r="O65" s="343"/>
      <c r="P65" s="333"/>
      <c r="Q65" s="59" t="s">
        <v>11</v>
      </c>
      <c r="R65" s="380" t="s">
        <v>11</v>
      </c>
      <c r="S65" s="52" t="s">
        <v>11</v>
      </c>
      <c r="T65" s="52" t="s">
        <v>11</v>
      </c>
      <c r="U65" s="52" t="s">
        <v>11</v>
      </c>
      <c r="V65" s="307"/>
      <c r="W65" s="307"/>
      <c r="X65" s="52" t="s">
        <v>11</v>
      </c>
      <c r="Y65" s="52" t="s">
        <v>11</v>
      </c>
      <c r="Z65" s="52" t="s">
        <v>11</v>
      </c>
      <c r="AA65" s="52" t="s">
        <v>11</v>
      </c>
      <c r="AB65" s="52" t="s">
        <v>11</v>
      </c>
      <c r="AC65" s="307"/>
      <c r="AD65" s="307"/>
      <c r="AE65" s="358" t="s">
        <v>7</v>
      </c>
      <c r="AF65" s="358" t="s">
        <v>7</v>
      </c>
      <c r="AG65" s="358" t="s">
        <v>7</v>
      </c>
      <c r="AH65" s="358" t="s">
        <v>7</v>
      </c>
      <c r="AI65" s="358" t="s">
        <v>7</v>
      </c>
      <c r="AJ65" s="358" t="s">
        <v>7</v>
      </c>
      <c r="AK65" s="34">
        <f>IF(CA65=0,"",TIME(0,CA65,0))</f>
        <v>0.26666666666666666</v>
      </c>
      <c r="AL65" s="157">
        <f>COUNTIF(F65:AJ65,"P")</f>
        <v>16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7</v>
      </c>
      <c r="BR65" s="158">
        <f>SUM((BQ65+BQ66)/2)</f>
        <v>7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6" t="s">
        <v>11</v>
      </c>
      <c r="G66" s="488" t="s">
        <v>7</v>
      </c>
      <c r="H66" s="343"/>
      <c r="I66" s="343"/>
      <c r="J66" s="59" t="s">
        <v>11</v>
      </c>
      <c r="K66" s="52" t="s">
        <v>11</v>
      </c>
      <c r="L66" s="56" t="s">
        <v>11</v>
      </c>
      <c r="M66" s="287" t="s">
        <v>11</v>
      </c>
      <c r="N66" s="265" t="s">
        <v>11</v>
      </c>
      <c r="O66" s="474"/>
      <c r="P66" s="331"/>
      <c r="Q66" s="59" t="s">
        <v>11</v>
      </c>
      <c r="R66" s="443" t="s">
        <v>39</v>
      </c>
      <c r="S66" s="52" t="s">
        <v>11</v>
      </c>
      <c r="T66" s="52" t="s">
        <v>11</v>
      </c>
      <c r="U66" s="52" t="s">
        <v>11</v>
      </c>
      <c r="V66" s="307"/>
      <c r="W66" s="307"/>
      <c r="X66" s="52" t="s">
        <v>11</v>
      </c>
      <c r="Y66" s="52" t="s">
        <v>11</v>
      </c>
      <c r="Z66" s="52" t="s">
        <v>57</v>
      </c>
      <c r="AA66" s="52" t="s">
        <v>11</v>
      </c>
      <c r="AB66" s="52" t="s">
        <v>11</v>
      </c>
      <c r="AC66" s="307"/>
      <c r="AD66" s="307"/>
      <c r="AE66" s="358" t="s">
        <v>7</v>
      </c>
      <c r="AF66" s="358" t="s">
        <v>7</v>
      </c>
      <c r="AG66" s="358" t="s">
        <v>7</v>
      </c>
      <c r="AH66" s="358" t="s">
        <v>7</v>
      </c>
      <c r="AI66" s="358" t="s">
        <v>7</v>
      </c>
      <c r="AJ66" s="358" t="s">
        <v>7</v>
      </c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7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807" t="s">
        <v>331</v>
      </c>
      <c r="D67" s="178" t="str">
        <f>VLOOKUP(C67,ListeAppel,2,FALSE)</f>
        <v>Nom 098</v>
      </c>
      <c r="E67" s="236" t="s">
        <v>70</v>
      </c>
      <c r="F67" s="505" t="s">
        <v>67</v>
      </c>
      <c r="G67" s="237" t="s">
        <v>11</v>
      </c>
      <c r="H67" s="340"/>
      <c r="I67" s="332"/>
      <c r="J67" s="31" t="s">
        <v>11</v>
      </c>
      <c r="K67" s="355" t="s">
        <v>13</v>
      </c>
      <c r="L67" s="357" t="s">
        <v>7</v>
      </c>
      <c r="M67" s="237" t="s">
        <v>11</v>
      </c>
      <c r="N67" s="55" t="s">
        <v>11</v>
      </c>
      <c r="O67" s="343"/>
      <c r="P67" s="333"/>
      <c r="Q67" s="357" t="s">
        <v>7</v>
      </c>
      <c r="R67" s="357" t="s">
        <v>7</v>
      </c>
      <c r="S67" s="357" t="s">
        <v>7</v>
      </c>
      <c r="T67" s="357" t="s">
        <v>7</v>
      </c>
      <c r="U67" s="357" t="s">
        <v>7</v>
      </c>
      <c r="V67" s="305"/>
      <c r="W67" s="305"/>
      <c r="X67" s="31" t="s">
        <v>11</v>
      </c>
      <c r="Y67" s="31" t="s">
        <v>11</v>
      </c>
      <c r="Z67" s="31" t="s">
        <v>67</v>
      </c>
      <c r="AA67" s="31" t="s">
        <v>11</v>
      </c>
      <c r="AB67" s="31" t="s">
        <v>11</v>
      </c>
      <c r="AC67" s="305"/>
      <c r="AD67" s="305"/>
      <c r="AE67" s="31" t="s">
        <v>11</v>
      </c>
      <c r="AF67" s="442" t="s">
        <v>11</v>
      </c>
      <c r="AG67" s="31" t="s">
        <v>67</v>
      </c>
      <c r="AH67" s="31" t="s">
        <v>11</v>
      </c>
      <c r="AI67" s="31"/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11</v>
      </c>
      <c r="AN67" s="158">
        <f t="shared" si="58"/>
        <v>1</v>
      </c>
      <c r="AO67" s="158">
        <f>SUM((AN67+AN68)/2)</f>
        <v>1.5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6</v>
      </c>
      <c r="BR67" s="158">
        <f>SUM((BQ67+BQ68)/2)</f>
        <v>6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425</v>
      </c>
      <c r="B68" s="179" t="s">
        <v>180</v>
      </c>
      <c r="C68" s="192" t="s">
        <v>10</v>
      </c>
      <c r="D68" s="194"/>
      <c r="E68" s="238" t="s">
        <v>4</v>
      </c>
      <c r="F68" s="66" t="s">
        <v>67</v>
      </c>
      <c r="G68" s="514" t="s">
        <v>39</v>
      </c>
      <c r="H68" s="341"/>
      <c r="I68" s="331"/>
      <c r="J68" s="356" t="s">
        <v>13</v>
      </c>
      <c r="K68" s="356" t="s">
        <v>13</v>
      </c>
      <c r="L68" s="453" t="s">
        <v>7</v>
      </c>
      <c r="M68" s="239" t="s">
        <v>11</v>
      </c>
      <c r="N68" s="56" t="s">
        <v>11</v>
      </c>
      <c r="O68" s="474"/>
      <c r="P68" s="331"/>
      <c r="Q68" s="453" t="s">
        <v>7</v>
      </c>
      <c r="R68" s="453" t="s">
        <v>7</v>
      </c>
      <c r="S68" s="453" t="s">
        <v>7</v>
      </c>
      <c r="T68" s="453" t="s">
        <v>7</v>
      </c>
      <c r="U68" s="453" t="s">
        <v>7</v>
      </c>
      <c r="V68" s="306"/>
      <c r="W68" s="306"/>
      <c r="X68" s="37" t="s">
        <v>11</v>
      </c>
      <c r="Y68" s="37" t="s">
        <v>11</v>
      </c>
      <c r="Z68" s="37" t="s">
        <v>67</v>
      </c>
      <c r="AA68" s="37" t="s">
        <v>11</v>
      </c>
      <c r="AB68" s="37" t="s">
        <v>11</v>
      </c>
      <c r="AC68" s="306"/>
      <c r="AD68" s="306"/>
      <c r="AE68" s="37" t="s">
        <v>11</v>
      </c>
      <c r="AF68" s="402" t="s">
        <v>11</v>
      </c>
      <c r="AG68" s="37" t="s">
        <v>67</v>
      </c>
      <c r="AH68" s="37" t="s">
        <v>11</v>
      </c>
      <c r="AI68" s="37"/>
      <c r="AJ68" s="37" t="s">
        <v>11</v>
      </c>
      <c r="AK68" s="40"/>
      <c r="AL68" s="167">
        <f t="shared" si="57"/>
        <v>10</v>
      </c>
      <c r="AM68" s="168"/>
      <c r="AN68" s="168">
        <f t="shared" si="58"/>
        <v>2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6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332</v>
      </c>
      <c r="D69" s="178" t="str">
        <f>VLOOKUP(C69,ListeAppel,2,FALSE)</f>
        <v>Nom 100</v>
      </c>
      <c r="E69" s="236" t="s">
        <v>70</v>
      </c>
      <c r="F69" s="419" t="s">
        <v>14</v>
      </c>
      <c r="G69" s="494" t="s">
        <v>7</v>
      </c>
      <c r="H69" s="343"/>
      <c r="I69" s="344"/>
      <c r="J69" s="52" t="s">
        <v>11</v>
      </c>
      <c r="K69" s="52" t="s">
        <v>11</v>
      </c>
      <c r="L69" s="255" t="s">
        <v>11</v>
      </c>
      <c r="M69" s="287" t="s">
        <v>11</v>
      </c>
      <c r="N69" s="357" t="s">
        <v>7</v>
      </c>
      <c r="O69" s="535" t="s">
        <v>7</v>
      </c>
      <c r="P69" s="358" t="s">
        <v>7</v>
      </c>
      <c r="Q69" s="357" t="s">
        <v>7</v>
      </c>
      <c r="R69" s="52" t="s">
        <v>11</v>
      </c>
      <c r="S69" s="52" t="s">
        <v>11</v>
      </c>
      <c r="T69" s="52" t="s">
        <v>11</v>
      </c>
      <c r="U69" s="357" t="s">
        <v>7</v>
      </c>
      <c r="V69" s="307"/>
      <c r="W69" s="307"/>
      <c r="X69" s="52" t="s">
        <v>11</v>
      </c>
      <c r="Y69" s="52" t="s">
        <v>11</v>
      </c>
      <c r="Z69" s="52" t="s">
        <v>11</v>
      </c>
      <c r="AA69" s="52" t="s">
        <v>11</v>
      </c>
      <c r="AB69" s="52" t="s">
        <v>11</v>
      </c>
      <c r="AC69" s="307"/>
      <c r="AD69" s="307"/>
      <c r="AE69" s="52" t="s">
        <v>11</v>
      </c>
      <c r="AF69" s="52" t="s">
        <v>11</v>
      </c>
      <c r="AG69" s="52" t="s">
        <v>11</v>
      </c>
      <c r="AH69" s="52" t="s">
        <v>11</v>
      </c>
      <c r="AI69" s="52"/>
      <c r="AJ69" s="31" t="s">
        <v>11</v>
      </c>
      <c r="AK69" s="34">
        <f>IF(CA69=0,"",TIME(0,CA69,0))</f>
        <v>0.28333333333333333</v>
      </c>
      <c r="AL69" s="157">
        <f t="shared" si="57"/>
        <v>17</v>
      </c>
      <c r="AM69" s="158">
        <f>SUM(AL69:AL70)/2</f>
        <v>17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408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</v>
      </c>
      <c r="BL69" s="162">
        <f>SUM(BK69+BK70)/2</f>
        <v>1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408</v>
      </c>
      <c r="CB69" s="35">
        <f>SUM(AM69+AO69+AQ69+AS69+AU69+AW69+BB69+BD69+BG69+AY69)</f>
        <v>17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238" t="s">
        <v>4</v>
      </c>
      <c r="F70" s="513" t="s">
        <v>14</v>
      </c>
      <c r="G70" s="453" t="s">
        <v>7</v>
      </c>
      <c r="H70" s="343"/>
      <c r="I70" s="344"/>
      <c r="J70" s="52" t="s">
        <v>11</v>
      </c>
      <c r="K70" s="52" t="s">
        <v>11</v>
      </c>
      <c r="L70" s="255" t="s">
        <v>11</v>
      </c>
      <c r="M70" s="287" t="s">
        <v>11</v>
      </c>
      <c r="N70" s="453" t="s">
        <v>7</v>
      </c>
      <c r="O70" s="535" t="s">
        <v>7</v>
      </c>
      <c r="P70" s="358" t="s">
        <v>7</v>
      </c>
      <c r="Q70" s="453" t="s">
        <v>7</v>
      </c>
      <c r="R70" s="52" t="s">
        <v>11</v>
      </c>
      <c r="S70" s="52" t="s">
        <v>11</v>
      </c>
      <c r="T70" s="52" t="s">
        <v>11</v>
      </c>
      <c r="U70" s="453" t="s">
        <v>7</v>
      </c>
      <c r="V70" s="307"/>
      <c r="W70" s="307"/>
      <c r="X70" s="52" t="s">
        <v>11</v>
      </c>
      <c r="Y70" s="52" t="s">
        <v>11</v>
      </c>
      <c r="Z70" s="52" t="s">
        <v>11</v>
      </c>
      <c r="AA70" s="52" t="s">
        <v>11</v>
      </c>
      <c r="AB70" s="52" t="s">
        <v>11</v>
      </c>
      <c r="AC70" s="307"/>
      <c r="AD70" s="307"/>
      <c r="AE70" s="52" t="s">
        <v>11</v>
      </c>
      <c r="AF70" s="52" t="s">
        <v>11</v>
      </c>
      <c r="AG70" s="52" t="s">
        <v>11</v>
      </c>
      <c r="AH70" s="52" t="s">
        <v>11</v>
      </c>
      <c r="AI70" s="52"/>
      <c r="AJ70" s="37" t="s">
        <v>11</v>
      </c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425</v>
      </c>
      <c r="B71" s="179" t="s">
        <v>180</v>
      </c>
      <c r="C71" s="807" t="s">
        <v>333</v>
      </c>
      <c r="D71" s="178" t="s">
        <v>290</v>
      </c>
      <c r="E71" s="156" t="s">
        <v>70</v>
      </c>
      <c r="F71" s="51" t="s">
        <v>11</v>
      </c>
      <c r="G71" s="55" t="s">
        <v>11</v>
      </c>
      <c r="H71" s="340"/>
      <c r="I71" s="340"/>
      <c r="J71" s="31" t="s">
        <v>11</v>
      </c>
      <c r="K71" s="355" t="s">
        <v>13</v>
      </c>
      <c r="L71" s="55" t="s">
        <v>11</v>
      </c>
      <c r="M71" s="237" t="s">
        <v>11</v>
      </c>
      <c r="N71" s="55" t="s">
        <v>11</v>
      </c>
      <c r="O71" s="340"/>
      <c r="P71" s="305"/>
      <c r="Q71" s="31" t="s">
        <v>11</v>
      </c>
      <c r="R71" s="31" t="s">
        <v>11</v>
      </c>
      <c r="S71" s="31" t="s">
        <v>11</v>
      </c>
      <c r="T71" s="355" t="s">
        <v>13</v>
      </c>
      <c r="U71" s="31" t="s">
        <v>11</v>
      </c>
      <c r="V71" s="305"/>
      <c r="W71" s="305"/>
      <c r="X71" s="31" t="s">
        <v>11</v>
      </c>
      <c r="Y71" s="31" t="s">
        <v>11</v>
      </c>
      <c r="Z71" s="31" t="s">
        <v>11</v>
      </c>
      <c r="AA71" s="31" t="s">
        <v>11</v>
      </c>
      <c r="AB71" s="31" t="s">
        <v>11</v>
      </c>
      <c r="AC71" s="305"/>
      <c r="AD71" s="305"/>
      <c r="AE71" s="31" t="s">
        <v>11</v>
      </c>
      <c r="AF71" s="31" t="s">
        <v>11</v>
      </c>
      <c r="AG71" s="31" t="s">
        <v>11</v>
      </c>
      <c r="AH71" s="31" t="s">
        <v>11</v>
      </c>
      <c r="AI71" s="31"/>
      <c r="AJ71" s="442" t="s">
        <v>11</v>
      </c>
      <c r="AK71" s="34">
        <f>IF(CA71=0,"",TIME(0,CA71,0))</f>
        <v>0.3666666666666667</v>
      </c>
      <c r="AL71" s="157">
        <f t="shared" si="57"/>
        <v>20</v>
      </c>
      <c r="AM71" s="158">
        <f>SUM(AL71:AL72)/2</f>
        <v>20</v>
      </c>
      <c r="AN71" s="158">
        <f t="shared" si="58"/>
        <v>2</v>
      </c>
      <c r="AO71" s="158">
        <f>SUM((AN71+AN72)/2)</f>
        <v>2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528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528</v>
      </c>
      <c r="CB71" s="35">
        <f>SUM(AM71+AO71+AQ71+AS71+AU71+AW71+BB71+BD71+BG71+AY71)</f>
        <v>22</v>
      </c>
    </row>
    <row r="72" spans="1:80" ht="18.75" customHeight="1" thickBot="1" x14ac:dyDescent="0.3">
      <c r="A72" s="137" t="s">
        <v>425</v>
      </c>
      <c r="B72" s="179" t="s">
        <v>180</v>
      </c>
      <c r="C72" s="192" t="s">
        <v>6</v>
      </c>
      <c r="D72" s="194"/>
      <c r="E72" s="166" t="s">
        <v>4</v>
      </c>
      <c r="F72" s="36" t="s">
        <v>11</v>
      </c>
      <c r="G72" s="234" t="s">
        <v>11</v>
      </c>
      <c r="H72" s="341"/>
      <c r="I72" s="341"/>
      <c r="J72" s="234" t="s">
        <v>11</v>
      </c>
      <c r="K72" s="356" t="s">
        <v>13</v>
      </c>
      <c r="L72" s="56" t="s">
        <v>11</v>
      </c>
      <c r="M72" s="234" t="s">
        <v>11</v>
      </c>
      <c r="N72" s="234" t="s">
        <v>11</v>
      </c>
      <c r="O72" s="341"/>
      <c r="P72" s="306"/>
      <c r="Q72" s="37" t="s">
        <v>11</v>
      </c>
      <c r="R72" s="37" t="s">
        <v>11</v>
      </c>
      <c r="S72" s="37" t="s">
        <v>11</v>
      </c>
      <c r="T72" s="356" t="s">
        <v>13</v>
      </c>
      <c r="U72" s="37" t="s">
        <v>11</v>
      </c>
      <c r="V72" s="306"/>
      <c r="W72" s="306"/>
      <c r="X72" s="37" t="s">
        <v>11</v>
      </c>
      <c r="Y72" s="37" t="s">
        <v>11</v>
      </c>
      <c r="Z72" s="37" t="s">
        <v>11</v>
      </c>
      <c r="AA72" s="37" t="s">
        <v>11</v>
      </c>
      <c r="AB72" s="37" t="s">
        <v>11</v>
      </c>
      <c r="AC72" s="306"/>
      <c r="AD72" s="306"/>
      <c r="AE72" s="37" t="s">
        <v>11</v>
      </c>
      <c r="AF72" s="37" t="s">
        <v>11</v>
      </c>
      <c r="AG72" s="37" t="s">
        <v>11</v>
      </c>
      <c r="AH72" s="37" t="s">
        <v>11</v>
      </c>
      <c r="AI72" s="37"/>
      <c r="AJ72" s="402" t="s">
        <v>11</v>
      </c>
      <c r="AK72" s="40"/>
      <c r="AL72" s="167">
        <f t="shared" si="57"/>
        <v>20</v>
      </c>
      <c r="AM72" s="168"/>
      <c r="AN72" s="168">
        <f t="shared" si="58"/>
        <v>2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425</v>
      </c>
      <c r="B73" s="179" t="s">
        <v>181</v>
      </c>
      <c r="C73" s="1174" t="s">
        <v>181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425</v>
      </c>
      <c r="B74" s="179" t="s">
        <v>181</v>
      </c>
      <c r="D74" s="45" t="s">
        <v>69</v>
      </c>
      <c r="F74" s="24">
        <v>1</v>
      </c>
      <c r="G74" s="25">
        <v>2</v>
      </c>
      <c r="H74" s="300">
        <v>3</v>
      </c>
      <c r="I74" s="300">
        <v>4</v>
      </c>
      <c r="J74" s="25">
        <v>5</v>
      </c>
      <c r="K74" s="25">
        <v>6</v>
      </c>
      <c r="L74" s="25">
        <v>7</v>
      </c>
      <c r="M74" s="25">
        <v>8</v>
      </c>
      <c r="N74" s="25">
        <v>9</v>
      </c>
      <c r="O74" s="300">
        <v>10</v>
      </c>
      <c r="P74" s="300">
        <v>11</v>
      </c>
      <c r="Q74" s="25">
        <v>12</v>
      </c>
      <c r="R74" s="25">
        <v>13</v>
      </c>
      <c r="S74" s="25">
        <v>14</v>
      </c>
      <c r="T74" s="25">
        <v>15</v>
      </c>
      <c r="U74" s="25">
        <v>16</v>
      </c>
      <c r="V74" s="300">
        <v>17</v>
      </c>
      <c r="W74" s="300">
        <v>18</v>
      </c>
      <c r="X74" s="25">
        <v>19</v>
      </c>
      <c r="Y74" s="25">
        <v>20</v>
      </c>
      <c r="Z74" s="25">
        <v>21</v>
      </c>
      <c r="AA74" s="25">
        <v>22</v>
      </c>
      <c r="AB74" s="25">
        <v>23</v>
      </c>
      <c r="AC74" s="300">
        <v>24</v>
      </c>
      <c r="AD74" s="300">
        <v>25</v>
      </c>
      <c r="AE74" s="25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29</v>
      </c>
      <c r="AK74" s="40"/>
      <c r="BL74" s="82"/>
    </row>
    <row r="75" spans="1:80" ht="18.75" customHeight="1" x14ac:dyDescent="0.25">
      <c r="A75" s="137" t="s">
        <v>425</v>
      </c>
      <c r="B75" s="179" t="s">
        <v>181</v>
      </c>
      <c r="C75" s="1132" t="s">
        <v>334</v>
      </c>
      <c r="D75" s="178" t="s">
        <v>193</v>
      </c>
      <c r="E75" s="236" t="s">
        <v>70</v>
      </c>
      <c r="F75" s="237" t="s">
        <v>11</v>
      </c>
      <c r="G75" s="31" t="s">
        <v>11</v>
      </c>
      <c r="H75" s="332"/>
      <c r="I75" s="308"/>
      <c r="J75" s="351" t="s">
        <v>58</v>
      </c>
      <c r="K75" s="351" t="s">
        <v>58</v>
      </c>
      <c r="L75" s="31" t="s">
        <v>11</v>
      </c>
      <c r="M75" s="357" t="s">
        <v>7</v>
      </c>
      <c r="N75" s="55" t="s">
        <v>11</v>
      </c>
      <c r="O75" s="332"/>
      <c r="P75" s="305"/>
      <c r="Q75" s="31" t="s">
        <v>11</v>
      </c>
      <c r="R75" s="31" t="s">
        <v>11</v>
      </c>
      <c r="S75" s="31" t="s">
        <v>67</v>
      </c>
      <c r="T75" s="31" t="s">
        <v>11</v>
      </c>
      <c r="U75" s="31" t="s">
        <v>11</v>
      </c>
      <c r="V75" s="305"/>
      <c r="W75" s="305"/>
      <c r="X75" s="31" t="s">
        <v>11</v>
      </c>
      <c r="Y75" s="31" t="s">
        <v>11</v>
      </c>
      <c r="Z75" s="31" t="s">
        <v>67</v>
      </c>
      <c r="AA75" s="31" t="s">
        <v>11</v>
      </c>
      <c r="AB75" s="31" t="s">
        <v>11</v>
      </c>
      <c r="AC75" s="305"/>
      <c r="AD75" s="305"/>
      <c r="AE75" s="31" t="s">
        <v>67</v>
      </c>
      <c r="AF75" s="31" t="s">
        <v>11</v>
      </c>
      <c r="AG75" s="31" t="s">
        <v>11</v>
      </c>
      <c r="AH75" s="31" t="s">
        <v>11</v>
      </c>
      <c r="AI75" s="31"/>
      <c r="AJ75" s="31" t="s">
        <v>11</v>
      </c>
      <c r="AK75" s="34">
        <f>IF(CA75=0,"",TIME(0,CA75,0))</f>
        <v>0.25</v>
      </c>
      <c r="AL75" s="157">
        <f>COUNTIF(F75:AJ75,"P")</f>
        <v>16</v>
      </c>
      <c r="AM75" s="158">
        <f>SUM(AL75:AL76)/2</f>
        <v>13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0.5</v>
      </c>
      <c r="AR75" s="158">
        <f>COUNTIF(F75:AJ75,"C1")</f>
        <v>0</v>
      </c>
      <c r="AS75" s="159">
        <f>SUM((AR75+AR76)/2)</f>
        <v>0.5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360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1</v>
      </c>
      <c r="BR75" s="158">
        <f>SUM((BQ75+BQ76)/2)</f>
        <v>1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360</v>
      </c>
      <c r="CB75" s="35">
        <f>SUM(AM75+AO75+AQ75+AS75+AU75+AW75+BB75+BD75+BG75+AY75)</f>
        <v>15</v>
      </c>
    </row>
    <row r="76" spans="1:80" ht="18.75" customHeight="1" thickBot="1" x14ac:dyDescent="0.3">
      <c r="A76" s="137" t="s">
        <v>425</v>
      </c>
      <c r="B76" s="179" t="s">
        <v>181</v>
      </c>
      <c r="C76" s="279" t="s">
        <v>10</v>
      </c>
      <c r="D76" s="194"/>
      <c r="E76" s="238" t="s">
        <v>4</v>
      </c>
      <c r="F76" s="66" t="s">
        <v>67</v>
      </c>
      <c r="G76" s="37" t="s">
        <v>11</v>
      </c>
      <c r="H76" s="331"/>
      <c r="I76" s="309"/>
      <c r="J76" s="352" t="s">
        <v>58</v>
      </c>
      <c r="K76" s="352" t="s">
        <v>58</v>
      </c>
      <c r="L76" s="395" t="s">
        <v>39</v>
      </c>
      <c r="M76" s="453" t="s">
        <v>7</v>
      </c>
      <c r="N76" s="37" t="s">
        <v>11</v>
      </c>
      <c r="O76" s="331"/>
      <c r="P76" s="306"/>
      <c r="Q76" s="37" t="s">
        <v>11</v>
      </c>
      <c r="R76" s="37" t="s">
        <v>11</v>
      </c>
      <c r="S76" s="37" t="s">
        <v>67</v>
      </c>
      <c r="T76" s="37" t="s">
        <v>11</v>
      </c>
      <c r="U76" s="37" t="s">
        <v>57</v>
      </c>
      <c r="V76" s="306"/>
      <c r="W76" s="306"/>
      <c r="X76" s="37" t="s">
        <v>11</v>
      </c>
      <c r="Y76" s="37" t="s">
        <v>11</v>
      </c>
      <c r="Z76" s="37" t="s">
        <v>67</v>
      </c>
      <c r="AA76" s="37" t="s">
        <v>11</v>
      </c>
      <c r="AB76" s="37" t="s">
        <v>57</v>
      </c>
      <c r="AC76" s="306"/>
      <c r="AD76" s="306"/>
      <c r="AE76" s="37" t="s">
        <v>67</v>
      </c>
      <c r="AF76" s="37" t="s">
        <v>33</v>
      </c>
      <c r="AG76" s="37" t="s">
        <v>67</v>
      </c>
      <c r="AH76" s="37" t="s">
        <v>11</v>
      </c>
      <c r="AI76" s="37"/>
      <c r="AJ76" s="37" t="s">
        <v>11</v>
      </c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1</v>
      </c>
      <c r="AQ76" s="171"/>
      <c r="AR76" s="168">
        <f>COUNTIF(F76:AJ76,"C1")</f>
        <v>1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1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425</v>
      </c>
      <c r="B77" s="179" t="s">
        <v>181</v>
      </c>
      <c r="C77" s="806" t="s">
        <v>335</v>
      </c>
      <c r="D77" s="178" t="str">
        <f>VLOOKUP(C77,ListeAppel,2,FALSE)</f>
        <v>Nom 014</v>
      </c>
      <c r="E77" s="236" t="s">
        <v>70</v>
      </c>
      <c r="F77" s="498" t="s">
        <v>7</v>
      </c>
      <c r="G77" s="498" t="s">
        <v>7</v>
      </c>
      <c r="H77" s="498" t="s">
        <v>7</v>
      </c>
      <c r="I77" s="498" t="s">
        <v>7</v>
      </c>
      <c r="J77" s="498" t="s">
        <v>7</v>
      </c>
      <c r="K77" s="498" t="s">
        <v>7</v>
      </c>
      <c r="L77" s="498" t="s">
        <v>7</v>
      </c>
      <c r="M77" s="498" t="s">
        <v>7</v>
      </c>
      <c r="N77" s="498" t="s">
        <v>7</v>
      </c>
      <c r="O77" s="498" t="s">
        <v>7</v>
      </c>
      <c r="P77" s="498" t="s">
        <v>7</v>
      </c>
      <c r="Q77" s="498" t="s">
        <v>7</v>
      </c>
      <c r="R77" s="498" t="s">
        <v>7</v>
      </c>
      <c r="S77" s="498" t="s">
        <v>7</v>
      </c>
      <c r="T77" s="498" t="s">
        <v>7</v>
      </c>
      <c r="U77" s="498" t="s">
        <v>7</v>
      </c>
      <c r="V77" s="498" t="s">
        <v>7</v>
      </c>
      <c r="W77" s="498" t="s">
        <v>7</v>
      </c>
      <c r="X77" s="498" t="s">
        <v>7</v>
      </c>
      <c r="Y77" s="498" t="s">
        <v>7</v>
      </c>
      <c r="Z77" s="498" t="s">
        <v>7</v>
      </c>
      <c r="AA77" s="498" t="s">
        <v>7</v>
      </c>
      <c r="AB77" s="498" t="s">
        <v>7</v>
      </c>
      <c r="AC77" s="498" t="s">
        <v>7</v>
      </c>
      <c r="AD77" s="498" t="s">
        <v>7</v>
      </c>
      <c r="AE77" s="498" t="s">
        <v>7</v>
      </c>
      <c r="AF77" s="498" t="s">
        <v>7</v>
      </c>
      <c r="AG77" s="498" t="s">
        <v>7</v>
      </c>
      <c r="AH77" s="498" t="s">
        <v>7</v>
      </c>
      <c r="AI77" s="498" t="s">
        <v>7</v>
      </c>
      <c r="AJ77" s="498" t="s">
        <v>7</v>
      </c>
      <c r="AK77" s="34" t="str">
        <f>IF(CA77=0,"",TIME(0,CA77,0))</f>
        <v/>
      </c>
      <c r="AL77" s="157">
        <f>COUNTIF(F77:AJ77,"P")</f>
        <v>0</v>
      </c>
      <c r="AM77" s="158">
        <f>SUM(AL77:AL78)/2</f>
        <v>0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0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0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31</v>
      </c>
      <c r="BR77" s="158">
        <f>SUM((BQ77+BQ78)/2)</f>
        <v>31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425</v>
      </c>
      <c r="B78" s="179" t="s">
        <v>181</v>
      </c>
      <c r="C78" s="164" t="s">
        <v>6</v>
      </c>
      <c r="D78" s="194"/>
      <c r="E78" s="238" t="s">
        <v>4</v>
      </c>
      <c r="F78" s="499" t="s">
        <v>7</v>
      </c>
      <c r="G78" s="499" t="s">
        <v>7</v>
      </c>
      <c r="H78" s="499" t="s">
        <v>7</v>
      </c>
      <c r="I78" s="499" t="s">
        <v>7</v>
      </c>
      <c r="J78" s="499" t="s">
        <v>7</v>
      </c>
      <c r="K78" s="499" t="s">
        <v>7</v>
      </c>
      <c r="L78" s="499" t="s">
        <v>7</v>
      </c>
      <c r="M78" s="499" t="s">
        <v>7</v>
      </c>
      <c r="N78" s="499" t="s">
        <v>7</v>
      </c>
      <c r="O78" s="499" t="s">
        <v>7</v>
      </c>
      <c r="P78" s="499" t="s">
        <v>7</v>
      </c>
      <c r="Q78" s="499" t="s">
        <v>7</v>
      </c>
      <c r="R78" s="499" t="s">
        <v>7</v>
      </c>
      <c r="S78" s="499" t="s">
        <v>7</v>
      </c>
      <c r="T78" s="499" t="s">
        <v>7</v>
      </c>
      <c r="U78" s="499" t="s">
        <v>7</v>
      </c>
      <c r="V78" s="499" t="s">
        <v>7</v>
      </c>
      <c r="W78" s="499" t="s">
        <v>7</v>
      </c>
      <c r="X78" s="499" t="s">
        <v>7</v>
      </c>
      <c r="Y78" s="499" t="s">
        <v>7</v>
      </c>
      <c r="Z78" s="499" t="s">
        <v>7</v>
      </c>
      <c r="AA78" s="499" t="s">
        <v>7</v>
      </c>
      <c r="AB78" s="499" t="s">
        <v>7</v>
      </c>
      <c r="AC78" s="499" t="s">
        <v>7</v>
      </c>
      <c r="AD78" s="499" t="s">
        <v>7</v>
      </c>
      <c r="AE78" s="499" t="s">
        <v>7</v>
      </c>
      <c r="AF78" s="499" t="s">
        <v>7</v>
      </c>
      <c r="AG78" s="499" t="s">
        <v>7</v>
      </c>
      <c r="AH78" s="499" t="s">
        <v>7</v>
      </c>
      <c r="AI78" s="499" t="s">
        <v>7</v>
      </c>
      <c r="AJ78" s="499" t="s">
        <v>7</v>
      </c>
      <c r="AK78" s="40"/>
      <c r="AL78" s="167">
        <f>COUNTIF(F78:AJ78,"P")</f>
        <v>0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0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31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6" t="s">
        <v>336</v>
      </c>
      <c r="D79" s="155" t="str">
        <f>VLOOKUP(C79,ListeAppel,2,FALSE)</f>
        <v>Nom 023</v>
      </c>
      <c r="E79" s="236" t="s">
        <v>70</v>
      </c>
      <c r="F79" s="237" t="s">
        <v>11</v>
      </c>
      <c r="G79" s="31" t="s">
        <v>11</v>
      </c>
      <c r="H79" s="332"/>
      <c r="I79" s="308"/>
      <c r="J79" s="55" t="s">
        <v>11</v>
      </c>
      <c r="K79" s="31" t="s">
        <v>11</v>
      </c>
      <c r="L79" s="31" t="s">
        <v>11</v>
      </c>
      <c r="M79" s="55" t="s">
        <v>11</v>
      </c>
      <c r="N79" s="55" t="s">
        <v>11</v>
      </c>
      <c r="O79" s="332"/>
      <c r="P79" s="305"/>
      <c r="Q79" s="31" t="s">
        <v>11</v>
      </c>
      <c r="R79" s="31" t="s">
        <v>11</v>
      </c>
      <c r="S79" s="31" t="s">
        <v>11</v>
      </c>
      <c r="T79" s="31" t="s">
        <v>11</v>
      </c>
      <c r="U79" s="31" t="s">
        <v>11</v>
      </c>
      <c r="V79" s="305"/>
      <c r="W79" s="305"/>
      <c r="X79" s="31" t="s">
        <v>11</v>
      </c>
      <c r="Y79" s="31" t="s">
        <v>11</v>
      </c>
      <c r="Z79" s="31" t="s">
        <v>11</v>
      </c>
      <c r="AA79" s="31" t="s">
        <v>11</v>
      </c>
      <c r="AB79" s="31" t="s">
        <v>11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/>
      <c r="AJ79" s="31" t="s">
        <v>11</v>
      </c>
      <c r="AK79" s="34">
        <f>IF(CA79=0,"",TIME(0,CA79,0))</f>
        <v>0.3666666666666667</v>
      </c>
      <c r="AL79" s="157">
        <f t="shared" ref="AL79:AL86" si="76">COUNTIF(F79:AJ79,"P")</f>
        <v>22</v>
      </c>
      <c r="AM79" s="158">
        <f>SUM(AL79:AL80)/2</f>
        <v>21.5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0.5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528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528</v>
      </c>
      <c r="CB79" s="35">
        <f>SUM(AM79+AO79+AQ79+AS79+AU79+AW79+BB79+BD79+BG79+AY79)</f>
        <v>22</v>
      </c>
    </row>
    <row r="80" spans="1:80" ht="18.75" customHeight="1" thickBot="1" x14ac:dyDescent="0.3">
      <c r="A80" s="137" t="s">
        <v>425</v>
      </c>
      <c r="B80" s="179" t="s">
        <v>181</v>
      </c>
      <c r="C80" s="202" t="s">
        <v>10</v>
      </c>
      <c r="D80" s="165">
        <v>11552</v>
      </c>
      <c r="E80" s="238" t="s">
        <v>4</v>
      </c>
      <c r="F80" s="239" t="s">
        <v>11</v>
      </c>
      <c r="G80" s="37" t="s">
        <v>11</v>
      </c>
      <c r="H80" s="331"/>
      <c r="I80" s="309"/>
      <c r="J80" s="56" t="s">
        <v>11</v>
      </c>
      <c r="K80" s="37" t="s">
        <v>11</v>
      </c>
      <c r="L80" s="37" t="s">
        <v>11</v>
      </c>
      <c r="M80" s="37" t="s">
        <v>11</v>
      </c>
      <c r="N80" s="56" t="s">
        <v>11</v>
      </c>
      <c r="O80" s="331"/>
      <c r="P80" s="306"/>
      <c r="Q80" s="37" t="s">
        <v>11</v>
      </c>
      <c r="R80" s="37" t="s">
        <v>11</v>
      </c>
      <c r="S80" s="37" t="s">
        <v>11</v>
      </c>
      <c r="T80" s="37" t="s">
        <v>57</v>
      </c>
      <c r="U80" s="37" t="s">
        <v>11</v>
      </c>
      <c r="V80" s="306"/>
      <c r="W80" s="306"/>
      <c r="X80" s="37" t="s">
        <v>11</v>
      </c>
      <c r="Y80" s="37" t="s">
        <v>11</v>
      </c>
      <c r="Z80" s="37" t="s">
        <v>11</v>
      </c>
      <c r="AA80" s="37" t="s">
        <v>11</v>
      </c>
      <c r="AB80" s="37" t="s">
        <v>11</v>
      </c>
      <c r="AC80" s="306"/>
      <c r="AD80" s="306"/>
      <c r="AE80" s="37" t="s">
        <v>11</v>
      </c>
      <c r="AF80" s="37" t="s">
        <v>11</v>
      </c>
      <c r="AG80" s="37" t="s">
        <v>11</v>
      </c>
      <c r="AH80" s="37" t="s">
        <v>11</v>
      </c>
      <c r="AI80" s="37"/>
      <c r="AJ80" s="37" t="s">
        <v>11</v>
      </c>
      <c r="AK80" s="40"/>
      <c r="AL80" s="167">
        <f t="shared" si="76"/>
        <v>21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7" t="s">
        <v>337</v>
      </c>
      <c r="D81" s="178" t="str">
        <f>VLOOKUP(C81,ListeAppel,2,FALSE)</f>
        <v>Nom 074</v>
      </c>
      <c r="E81" s="236" t="s">
        <v>70</v>
      </c>
      <c r="F81" s="237" t="s">
        <v>11</v>
      </c>
      <c r="G81" s="31" t="s">
        <v>11</v>
      </c>
      <c r="H81" s="332"/>
      <c r="I81" s="308"/>
      <c r="J81" s="410" t="s">
        <v>14</v>
      </c>
      <c r="K81" s="410" t="s">
        <v>14</v>
      </c>
      <c r="L81" s="410" t="s">
        <v>14</v>
      </c>
      <c r="M81" s="410" t="s">
        <v>14</v>
      </c>
      <c r="N81" s="410" t="s">
        <v>14</v>
      </c>
      <c r="O81" s="332"/>
      <c r="P81" s="305"/>
      <c r="Q81" s="31" t="s">
        <v>11</v>
      </c>
      <c r="R81" s="31" t="s">
        <v>11</v>
      </c>
      <c r="S81" s="353" t="s">
        <v>7</v>
      </c>
      <c r="T81" s="31" t="s">
        <v>11</v>
      </c>
      <c r="U81" s="31" t="s">
        <v>11</v>
      </c>
      <c r="V81" s="305"/>
      <c r="W81" s="305"/>
      <c r="X81" s="31" t="s">
        <v>11</v>
      </c>
      <c r="Y81" s="432" t="s">
        <v>57</v>
      </c>
      <c r="Z81" s="31" t="s">
        <v>11</v>
      </c>
      <c r="AA81" s="31" t="s">
        <v>11</v>
      </c>
      <c r="AB81" s="31" t="s">
        <v>11</v>
      </c>
      <c r="AC81" s="305"/>
      <c r="AD81" s="305"/>
      <c r="AE81" s="31" t="s">
        <v>11</v>
      </c>
      <c r="AF81" s="31" t="s">
        <v>11</v>
      </c>
      <c r="AG81" s="353" t="s">
        <v>7</v>
      </c>
      <c r="AH81" s="31" t="s">
        <v>11</v>
      </c>
      <c r="AI81" s="31"/>
      <c r="AJ81" s="31" t="s">
        <v>11</v>
      </c>
      <c r="AK81" s="34">
        <f>IF(CA81=0,"",TIME(0,CA81,0))</f>
        <v>0.25</v>
      </c>
      <c r="AL81" s="157">
        <f>COUNTIF(F81:AJ81,"P")</f>
        <v>14</v>
      </c>
      <c r="AM81" s="158">
        <f>SUM(AL81:AL82)/2</f>
        <v>14.5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1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360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5</v>
      </c>
      <c r="BL81" s="162">
        <f>SUM(BK81+BK82)/2</f>
        <v>5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425</v>
      </c>
      <c r="B82" s="179" t="s">
        <v>181</v>
      </c>
      <c r="C82" s="192" t="s">
        <v>10</v>
      </c>
      <c r="D82" s="194"/>
      <c r="E82" s="238" t="s">
        <v>4</v>
      </c>
      <c r="F82" s="239" t="s">
        <v>11</v>
      </c>
      <c r="G82" s="37" t="s">
        <v>11</v>
      </c>
      <c r="H82" s="331"/>
      <c r="I82" s="309"/>
      <c r="J82" s="441" t="s">
        <v>14</v>
      </c>
      <c r="K82" s="441" t="s">
        <v>14</v>
      </c>
      <c r="L82" s="441" t="s">
        <v>14</v>
      </c>
      <c r="M82" s="441" t="s">
        <v>14</v>
      </c>
      <c r="N82" s="441" t="s">
        <v>14</v>
      </c>
      <c r="O82" s="331"/>
      <c r="P82" s="306"/>
      <c r="Q82" s="37" t="s">
        <v>11</v>
      </c>
      <c r="R82" s="37" t="s">
        <v>11</v>
      </c>
      <c r="S82" s="354" t="s">
        <v>7</v>
      </c>
      <c r="T82" s="37" t="s">
        <v>11</v>
      </c>
      <c r="U82" s="37" t="s">
        <v>11</v>
      </c>
      <c r="V82" s="306"/>
      <c r="W82" s="306"/>
      <c r="X82" s="37" t="s">
        <v>11</v>
      </c>
      <c r="Y82" s="37" t="s">
        <v>11</v>
      </c>
      <c r="Z82" s="37" t="s">
        <v>11</v>
      </c>
      <c r="AA82" s="37" t="s">
        <v>11</v>
      </c>
      <c r="AB82" s="37" t="s">
        <v>11</v>
      </c>
      <c r="AC82" s="306"/>
      <c r="AD82" s="306"/>
      <c r="AE82" s="37" t="s">
        <v>11</v>
      </c>
      <c r="AF82" s="37" t="s">
        <v>11</v>
      </c>
      <c r="AG82" s="354" t="s">
        <v>7</v>
      </c>
      <c r="AH82" s="37" t="s">
        <v>11</v>
      </c>
      <c r="AI82" s="37"/>
      <c r="AJ82" s="37" t="s">
        <v>11</v>
      </c>
      <c r="AK82" s="40"/>
      <c r="AL82" s="167">
        <f>COUNTIF(F82:AJ82,"P")</f>
        <v>15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5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6" t="s">
        <v>338</v>
      </c>
      <c r="D83" s="155" t="str">
        <f>VLOOKUP(C83,ListeAppel,2,FALSE)</f>
        <v>Nom 077</v>
      </c>
      <c r="E83" s="236" t="s">
        <v>70</v>
      </c>
      <c r="F83" s="237" t="s">
        <v>11</v>
      </c>
      <c r="G83" s="353" t="s">
        <v>7</v>
      </c>
      <c r="H83" s="332"/>
      <c r="I83" s="308"/>
      <c r="J83" s="55" t="s">
        <v>11</v>
      </c>
      <c r="K83" s="31" t="s">
        <v>11</v>
      </c>
      <c r="L83" s="31" t="s">
        <v>11</v>
      </c>
      <c r="M83" s="55" t="s">
        <v>11</v>
      </c>
      <c r="N83" s="55" t="s">
        <v>11</v>
      </c>
      <c r="O83" s="332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05"/>
      <c r="W83" s="305"/>
      <c r="X83" s="31" t="s">
        <v>11</v>
      </c>
      <c r="Y83" s="31" t="s">
        <v>11</v>
      </c>
      <c r="Z83" s="31" t="s">
        <v>11</v>
      </c>
      <c r="AA83" s="31" t="s">
        <v>11</v>
      </c>
      <c r="AB83" s="31" t="s">
        <v>11</v>
      </c>
      <c r="AC83" s="305"/>
      <c r="AD83" s="305"/>
      <c r="AE83" s="31" t="s">
        <v>11</v>
      </c>
      <c r="AF83" s="31" t="s">
        <v>11</v>
      </c>
      <c r="AG83" s="31" t="s">
        <v>11</v>
      </c>
      <c r="AH83" s="31" t="s">
        <v>11</v>
      </c>
      <c r="AI83" s="31"/>
      <c r="AJ83" s="31" t="s">
        <v>11</v>
      </c>
      <c r="AK83" s="34">
        <f>IF(CA83=0,"",TIME(0,CA83,0))</f>
        <v>0.26666666666666666</v>
      </c>
      <c r="AL83" s="157">
        <f>COUNTIF(F83:AJ83,"P")</f>
        <v>16</v>
      </c>
      <c r="AM83" s="158">
        <f>SUM(AL83:AL84)/2</f>
        <v>16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384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6</v>
      </c>
      <c r="BR83" s="158">
        <f>SUM((BQ83+BQ84)/2)</f>
        <v>6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425</v>
      </c>
      <c r="B84" s="179" t="s">
        <v>181</v>
      </c>
      <c r="C84" s="164" t="s">
        <v>6</v>
      </c>
      <c r="D84" s="165">
        <v>11463</v>
      </c>
      <c r="E84" s="238" t="s">
        <v>4</v>
      </c>
      <c r="F84" s="239" t="s">
        <v>11</v>
      </c>
      <c r="G84" s="354" t="s">
        <v>7</v>
      </c>
      <c r="H84" s="331"/>
      <c r="I84" s="309"/>
      <c r="J84" s="56" t="s">
        <v>11</v>
      </c>
      <c r="K84" s="37" t="s">
        <v>11</v>
      </c>
      <c r="L84" s="37" t="s">
        <v>11</v>
      </c>
      <c r="M84" s="56" t="s">
        <v>11</v>
      </c>
      <c r="N84" s="56" t="s">
        <v>11</v>
      </c>
      <c r="O84" s="331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06"/>
      <c r="W84" s="306"/>
      <c r="X84" s="37" t="s">
        <v>11</v>
      </c>
      <c r="Y84" s="37" t="s">
        <v>11</v>
      </c>
      <c r="Z84" s="37" t="s">
        <v>11</v>
      </c>
      <c r="AA84" s="37" t="s">
        <v>11</v>
      </c>
      <c r="AB84" s="37" t="s">
        <v>11</v>
      </c>
      <c r="AC84" s="306"/>
      <c r="AD84" s="306"/>
      <c r="AE84" s="37" t="s">
        <v>11</v>
      </c>
      <c r="AF84" s="37" t="s">
        <v>11</v>
      </c>
      <c r="AG84" s="37" t="s">
        <v>11</v>
      </c>
      <c r="AH84" s="37" t="s">
        <v>11</v>
      </c>
      <c r="AI84" s="37"/>
      <c r="AJ84" s="37" t="s">
        <v>11</v>
      </c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6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425</v>
      </c>
      <c r="B85" s="179" t="s">
        <v>181</v>
      </c>
      <c r="C85" s="807" t="s">
        <v>339</v>
      </c>
      <c r="D85" s="155" t="s">
        <v>292</v>
      </c>
      <c r="E85" s="156" t="s">
        <v>70</v>
      </c>
      <c r="F85" s="482" t="s">
        <v>11</v>
      </c>
      <c r="G85" s="55" t="s">
        <v>11</v>
      </c>
      <c r="H85" s="332"/>
      <c r="I85" s="308"/>
      <c r="J85" s="31" t="s">
        <v>11</v>
      </c>
      <c r="K85" s="31" t="s">
        <v>11</v>
      </c>
      <c r="L85" s="55" t="s">
        <v>11</v>
      </c>
      <c r="M85" s="483" t="s">
        <v>13</v>
      </c>
      <c r="N85" s="31" t="s">
        <v>11</v>
      </c>
      <c r="O85" s="305"/>
      <c r="P85" s="305"/>
      <c r="Q85" s="55" t="s">
        <v>11</v>
      </c>
      <c r="R85" s="31" t="s">
        <v>11</v>
      </c>
      <c r="S85" s="31" t="s">
        <v>11</v>
      </c>
      <c r="T85" s="31" t="s">
        <v>11</v>
      </c>
      <c r="U85" s="353" t="s">
        <v>7</v>
      </c>
      <c r="V85" s="305"/>
      <c r="W85" s="305"/>
      <c r="X85" s="528" t="s">
        <v>11</v>
      </c>
      <c r="Y85" s="31" t="s">
        <v>11</v>
      </c>
      <c r="Z85" s="31" t="s">
        <v>11</v>
      </c>
      <c r="AA85" s="31" t="s">
        <v>11</v>
      </c>
      <c r="AB85" s="31" t="s">
        <v>11</v>
      </c>
      <c r="AC85" s="305"/>
      <c r="AD85" s="305"/>
      <c r="AE85" s="31" t="s">
        <v>11</v>
      </c>
      <c r="AF85" s="31" t="s">
        <v>11</v>
      </c>
      <c r="AG85" s="442" t="s">
        <v>11</v>
      </c>
      <c r="AH85" s="31" t="s">
        <v>11</v>
      </c>
      <c r="AI85" s="31"/>
      <c r="AJ85" s="31" t="s">
        <v>11</v>
      </c>
      <c r="AK85" s="34">
        <f>IF(CA85=0,"",TIME(0,CA85,0))</f>
        <v>0.35000000000000003</v>
      </c>
      <c r="AL85" s="157">
        <f t="shared" si="76"/>
        <v>20</v>
      </c>
      <c r="AM85" s="158">
        <f>SUM(AL85:AL86)/2</f>
        <v>20</v>
      </c>
      <c r="AN85" s="158">
        <f t="shared" si="77"/>
        <v>1</v>
      </c>
      <c r="AO85" s="158">
        <f>SUM((AN85+AN86)/2)</f>
        <v>0.5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1</v>
      </c>
      <c r="BR85" s="158">
        <f>SUM((BQ85+BQ86)/2)</f>
        <v>1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425</v>
      </c>
      <c r="B86" s="179" t="s">
        <v>181</v>
      </c>
      <c r="C86" s="202" t="s">
        <v>6</v>
      </c>
      <c r="D86" s="165">
        <v>11393</v>
      </c>
      <c r="E86" s="166" t="s">
        <v>4</v>
      </c>
      <c r="F86" s="509" t="s">
        <v>11</v>
      </c>
      <c r="G86" s="56" t="s">
        <v>11</v>
      </c>
      <c r="H86" s="331"/>
      <c r="I86" s="309"/>
      <c r="J86" s="37" t="s">
        <v>11</v>
      </c>
      <c r="K86" s="37" t="s">
        <v>11</v>
      </c>
      <c r="L86" s="37" t="s">
        <v>11</v>
      </c>
      <c r="M86" s="402" t="s">
        <v>11</v>
      </c>
      <c r="N86" s="37" t="s">
        <v>11</v>
      </c>
      <c r="O86" s="306"/>
      <c r="P86" s="306"/>
      <c r="Q86" s="56" t="s">
        <v>11</v>
      </c>
      <c r="R86" s="37" t="s">
        <v>11</v>
      </c>
      <c r="S86" s="37" t="s">
        <v>11</v>
      </c>
      <c r="T86" s="37" t="s">
        <v>11</v>
      </c>
      <c r="U86" s="354" t="s">
        <v>7</v>
      </c>
      <c r="V86" s="306"/>
      <c r="W86" s="306"/>
      <c r="X86" s="510" t="s">
        <v>11</v>
      </c>
      <c r="Y86" s="37" t="s">
        <v>11</v>
      </c>
      <c r="Z86" s="37" t="s">
        <v>11</v>
      </c>
      <c r="AA86" s="37" t="s">
        <v>11</v>
      </c>
      <c r="AB86" s="37" t="s">
        <v>57</v>
      </c>
      <c r="AC86" s="306"/>
      <c r="AD86" s="306"/>
      <c r="AE86" s="37" t="s">
        <v>11</v>
      </c>
      <c r="AF86" s="37" t="s">
        <v>11</v>
      </c>
      <c r="AG86" s="402" t="s">
        <v>11</v>
      </c>
      <c r="AH86" s="37" t="s">
        <v>11</v>
      </c>
      <c r="AI86" s="37"/>
      <c r="AJ86" s="37" t="s">
        <v>11</v>
      </c>
      <c r="AK86" s="40"/>
      <c r="AL86" s="167">
        <f t="shared" si="76"/>
        <v>20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1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425</v>
      </c>
      <c r="B87" s="179" t="s">
        <v>182</v>
      </c>
      <c r="C87" s="1174" t="s">
        <v>182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425</v>
      </c>
      <c r="B88" s="179" t="s">
        <v>182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25">
        <v>15</v>
      </c>
      <c r="U88" s="25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129">
        <v>29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425</v>
      </c>
      <c r="B89" s="179" t="s">
        <v>182</v>
      </c>
      <c r="C89" s="807" t="s">
        <v>340</v>
      </c>
      <c r="D89" s="155" t="str">
        <f>VLOOKUP(C89,ListeAppel,2,FALSE)</f>
        <v>Nom 010</v>
      </c>
      <c r="E89" s="236" t="s">
        <v>70</v>
      </c>
      <c r="F89" s="357" t="s">
        <v>7</v>
      </c>
      <c r="G89" s="55" t="s">
        <v>11</v>
      </c>
      <c r="H89" s="332"/>
      <c r="I89" s="332"/>
      <c r="J89" s="55" t="s">
        <v>11</v>
      </c>
      <c r="K89" s="31" t="s">
        <v>11</v>
      </c>
      <c r="L89" s="31" t="s">
        <v>67</v>
      </c>
      <c r="M89" s="55" t="s">
        <v>11</v>
      </c>
      <c r="N89" s="357" t="s">
        <v>7</v>
      </c>
      <c r="O89" s="332"/>
      <c r="P89" s="332"/>
      <c r="Q89" s="31" t="s">
        <v>11</v>
      </c>
      <c r="R89" s="31" t="s">
        <v>11</v>
      </c>
      <c r="S89" s="31" t="s">
        <v>67</v>
      </c>
      <c r="T89" s="31" t="s">
        <v>11</v>
      </c>
      <c r="U89" s="31" t="s">
        <v>11</v>
      </c>
      <c r="V89" s="305"/>
      <c r="W89" s="305"/>
      <c r="X89" s="31" t="s">
        <v>11</v>
      </c>
      <c r="Y89" s="31" t="s">
        <v>11</v>
      </c>
      <c r="Z89" s="31" t="s">
        <v>67</v>
      </c>
      <c r="AA89" s="353" t="s">
        <v>7</v>
      </c>
      <c r="AB89" s="432" t="s">
        <v>28</v>
      </c>
      <c r="AC89" s="305"/>
      <c r="AD89" s="305"/>
      <c r="AE89" s="31" t="s">
        <v>11</v>
      </c>
      <c r="AF89" s="31" t="s">
        <v>67</v>
      </c>
      <c r="AG89" s="31" t="s">
        <v>11</v>
      </c>
      <c r="AH89" s="31" t="s">
        <v>11</v>
      </c>
      <c r="AI89" s="31"/>
      <c r="AJ89" s="31" t="s">
        <v>11</v>
      </c>
      <c r="AK89" s="34">
        <f>IF(CA89=0,"",TIME(0,CA89,0))</f>
        <v>0.22500000000000001</v>
      </c>
      <c r="AL89" s="157">
        <f t="shared" ref="AL89:AL160" si="95">COUNTIF(F89:AJ89,"P")</f>
        <v>14</v>
      </c>
      <c r="AM89" s="158">
        <f>SUM(AL89:AL90)/2</f>
        <v>13.5</v>
      </c>
      <c r="AN89" s="158">
        <f t="shared" ref="AN89:AN160" si="96">COUNTIF(F89:AJ89,"Mi")</f>
        <v>0</v>
      </c>
      <c r="AO89" s="158">
        <f>SUM((AN89+AN90)/2)</f>
        <v>0</v>
      </c>
      <c r="AP89" s="159">
        <f t="shared" ref="AP89:AP160" si="97">COUNTIF(F89:AJ89,"VS")</f>
        <v>0</v>
      </c>
      <c r="AQ89" s="159">
        <f>SUM((AP89+AP90)/2)</f>
        <v>0</v>
      </c>
      <c r="AR89" s="158">
        <f t="shared" ref="AR89:AR160" si="98">COUNTIF(F89:AJ89,"C1")</f>
        <v>0</v>
      </c>
      <c r="AS89" s="159">
        <f>SUM((AR89+AR90)/2)</f>
        <v>0</v>
      </c>
      <c r="AT89" s="159">
        <f t="shared" ref="AT89:AT160" si="99">COUNTIF(F89:AJ89,"R1")</f>
        <v>0</v>
      </c>
      <c r="AU89" s="160">
        <f>SUM((AT89+AT90)/2)</f>
        <v>0</v>
      </c>
      <c r="AV89" s="158">
        <f t="shared" ref="AV89:AV160" si="100">COUNTIF(F89:AJ89,"CS")</f>
        <v>0</v>
      </c>
      <c r="AW89" s="158">
        <f>SUM((AV89+AV90)/2)</f>
        <v>0</v>
      </c>
      <c r="AX89" s="159">
        <f t="shared" ref="AX89:AX160" si="101">COUNTIF(F89:AJ89,"DA")</f>
        <v>0</v>
      </c>
      <c r="AY89" s="159">
        <f>SUM((AX89+AX90)/2)</f>
        <v>0</v>
      </c>
      <c r="AZ89" s="161">
        <f>SUM(AM89+AO89+AQ89+AS89+AW89+AY89+AU89)*24</f>
        <v>324</v>
      </c>
      <c r="BA89" s="159">
        <f t="shared" ref="BA89:BA160" si="102">COUNTIF(F89:AJ89,"MT5")</f>
        <v>0</v>
      </c>
      <c r="BB89" s="159">
        <f>SUM((BA89+BA90)/2)</f>
        <v>0</v>
      </c>
      <c r="BC89" s="159">
        <f t="shared" ref="BC89:BC160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60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60" si="105">COUNTIF(F89:AJ89,"A")</f>
        <v>0</v>
      </c>
      <c r="BJ89" s="159">
        <f>SUM((BI89+BI90)/2)</f>
        <v>0</v>
      </c>
      <c r="BK89" s="159">
        <f t="shared" ref="BK89:BK160" si="106">COUNTIF(F89:AJ89,"Ma")</f>
        <v>0</v>
      </c>
      <c r="BL89" s="162">
        <f>SUM(BK89+BK90)/2</f>
        <v>0</v>
      </c>
      <c r="BM89" s="158">
        <f t="shared" ref="BM89:BM160" si="107">COUNTIF(F89:AJ89,"MJ")</f>
        <v>0</v>
      </c>
      <c r="BN89" s="158">
        <f>SUM(BM89+BM90)/2</f>
        <v>0</v>
      </c>
      <c r="BO89" s="158">
        <f t="shared" ref="BO89:BO160" si="108">COUNTIF(F89:AJ89,"Jsc")</f>
        <v>0</v>
      </c>
      <c r="BP89" s="158">
        <f>SUM(BO89+BO90)/2</f>
        <v>0</v>
      </c>
      <c r="BQ89" s="158">
        <f t="shared" ref="BQ89:BQ160" si="109">COUNTIF(F89:AJ89,"C")</f>
        <v>3</v>
      </c>
      <c r="BR89" s="158">
        <f>SUM((BQ89+BQ90)/2)</f>
        <v>3</v>
      </c>
      <c r="BS89" s="158">
        <f t="shared" ref="BS89:BS160" si="110">COUNTIF(F89:AJ89,"CC")</f>
        <v>1</v>
      </c>
      <c r="BT89" s="158">
        <f>SUM((BS89+BS90)/2)</f>
        <v>1.5</v>
      </c>
      <c r="BU89" s="158">
        <f t="shared" ref="BU89:BU160" si="111">COUNTIF(F89:AJ89,"DS")</f>
        <v>0</v>
      </c>
      <c r="BV89" s="158">
        <f>SUM((BU89+BU90)/2)</f>
        <v>0</v>
      </c>
      <c r="BW89" s="159">
        <f t="shared" ref="BW89:BW160" si="112">COUNTIF(F89:AJ89,"MT")</f>
        <v>0</v>
      </c>
      <c r="BX89" s="159">
        <f>SUM((BW89+BW90)/2)</f>
        <v>0</v>
      </c>
      <c r="BY89" s="159">
        <f t="shared" ref="BY89:BY160" si="113">COUNTIF(F89:AJ89,"4/5")</f>
        <v>0</v>
      </c>
      <c r="BZ89" s="160">
        <f>SUM((BY89+BY90)/2)</f>
        <v>0</v>
      </c>
      <c r="CA89" s="163">
        <f>SUM(AZ89)</f>
        <v>324</v>
      </c>
      <c r="CB89" s="35">
        <f>SUM(AM89+AO89+AQ89+AS89+AU89+AW89+BB89+BD89+BG89+AY89)</f>
        <v>13.5</v>
      </c>
    </row>
    <row r="90" spans="1:80" ht="18.75" customHeight="1" thickBot="1" x14ac:dyDescent="0.3">
      <c r="A90" s="137" t="s">
        <v>425</v>
      </c>
      <c r="B90" s="179" t="s">
        <v>182</v>
      </c>
      <c r="C90" s="192" t="s">
        <v>6</v>
      </c>
      <c r="D90" s="165">
        <v>11436</v>
      </c>
      <c r="E90" s="238" t="s">
        <v>4</v>
      </c>
      <c r="F90" s="453" t="s">
        <v>7</v>
      </c>
      <c r="G90" s="56" t="s">
        <v>11</v>
      </c>
      <c r="H90" s="331"/>
      <c r="I90" s="331"/>
      <c r="J90" s="56" t="s">
        <v>11</v>
      </c>
      <c r="K90" s="37" t="s">
        <v>11</v>
      </c>
      <c r="L90" s="37" t="s">
        <v>67</v>
      </c>
      <c r="M90" s="56" t="s">
        <v>11</v>
      </c>
      <c r="N90" s="453" t="s">
        <v>7</v>
      </c>
      <c r="O90" s="331"/>
      <c r="P90" s="331"/>
      <c r="Q90" s="433" t="s">
        <v>28</v>
      </c>
      <c r="R90" s="37" t="s">
        <v>11</v>
      </c>
      <c r="S90" s="37" t="s">
        <v>67</v>
      </c>
      <c r="T90" s="37" t="s">
        <v>11</v>
      </c>
      <c r="U90" s="37" t="s">
        <v>11</v>
      </c>
      <c r="V90" s="306"/>
      <c r="W90" s="306"/>
      <c r="X90" s="37" t="s">
        <v>11</v>
      </c>
      <c r="Y90" s="37" t="s">
        <v>11</v>
      </c>
      <c r="Z90" s="37" t="s">
        <v>67</v>
      </c>
      <c r="AA90" s="354" t="s">
        <v>7</v>
      </c>
      <c r="AB90" s="433" t="s">
        <v>28</v>
      </c>
      <c r="AC90" s="306"/>
      <c r="AD90" s="306"/>
      <c r="AE90" s="37" t="s">
        <v>11</v>
      </c>
      <c r="AF90" s="37" t="s">
        <v>67</v>
      </c>
      <c r="AG90" s="37" t="s">
        <v>11</v>
      </c>
      <c r="AH90" s="37" t="s">
        <v>11</v>
      </c>
      <c r="AI90" s="37"/>
      <c r="AJ90" s="37" t="s">
        <v>11</v>
      </c>
      <c r="AK90" s="40"/>
      <c r="AL90" s="167">
        <f t="shared" si="95"/>
        <v>13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3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807" t="s">
        <v>341</v>
      </c>
      <c r="D91" s="178" t="str">
        <f>VLOOKUP(C91,ListeAppel,2,FALSE)</f>
        <v>Nom 020</v>
      </c>
      <c r="E91" s="156" t="s">
        <v>70</v>
      </c>
      <c r="F91" s="30" t="s">
        <v>11</v>
      </c>
      <c r="G91" s="55" t="s">
        <v>11</v>
      </c>
      <c r="H91" s="332"/>
      <c r="I91" s="332"/>
      <c r="J91" s="408" t="s">
        <v>29</v>
      </c>
      <c r="K91" s="31" t="s">
        <v>11</v>
      </c>
      <c r="L91" s="408" t="s">
        <v>29</v>
      </c>
      <c r="M91" s="55" t="s">
        <v>11</v>
      </c>
      <c r="N91" s="55" t="s">
        <v>11</v>
      </c>
      <c r="O91" s="332"/>
      <c r="P91" s="332"/>
      <c r="Q91" s="31" t="s">
        <v>11</v>
      </c>
      <c r="R91" s="353" t="s">
        <v>7</v>
      </c>
      <c r="S91" s="408" t="s">
        <v>29</v>
      </c>
      <c r="T91" s="31" t="s">
        <v>11</v>
      </c>
      <c r="U91" s="31" t="s">
        <v>11</v>
      </c>
      <c r="V91" s="305"/>
      <c r="W91" s="305"/>
      <c r="X91" s="31" t="s">
        <v>11</v>
      </c>
      <c r="Y91" s="31" t="s">
        <v>11</v>
      </c>
      <c r="Z91" s="408" t="s">
        <v>29</v>
      </c>
      <c r="AA91" s="31" t="s">
        <v>67</v>
      </c>
      <c r="AB91" s="408" t="s">
        <v>29</v>
      </c>
      <c r="AC91" s="305"/>
      <c r="AD91" s="305"/>
      <c r="AE91" s="31" t="s">
        <v>11</v>
      </c>
      <c r="AF91" s="31" t="s">
        <v>11</v>
      </c>
      <c r="AG91" s="408" t="s">
        <v>29</v>
      </c>
      <c r="AH91" s="31" t="s">
        <v>67</v>
      </c>
      <c r="AI91" s="31"/>
      <c r="AJ91" s="31" t="s">
        <v>67</v>
      </c>
      <c r="AK91" s="34">
        <f>IF(CA91=0,"",TIME(0,CA91,0))</f>
        <v>0.3</v>
      </c>
      <c r="AL91" s="157">
        <f t="shared" si="95"/>
        <v>12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0.5</v>
      </c>
      <c r="AV91" s="158">
        <f t="shared" si="100"/>
        <v>6</v>
      </c>
      <c r="AW91" s="158">
        <f>SUM((AV91+AV92)/2)</f>
        <v>6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432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432</v>
      </c>
      <c r="CB91" s="35">
        <f>SUM(AM91+AO91+AQ91+AS91+AU91+AW91+BB91+BD91+BG91+AY91)</f>
        <v>18</v>
      </c>
    </row>
    <row r="92" spans="1:80" ht="18.75" customHeight="1" thickBot="1" x14ac:dyDescent="0.3">
      <c r="A92" s="137" t="s">
        <v>425</v>
      </c>
      <c r="B92" s="179" t="s">
        <v>182</v>
      </c>
      <c r="C92" s="192" t="s">
        <v>10</v>
      </c>
      <c r="D92" s="194"/>
      <c r="E92" s="166" t="s">
        <v>4</v>
      </c>
      <c r="F92" s="36" t="s">
        <v>11</v>
      </c>
      <c r="G92" s="56" t="s">
        <v>11</v>
      </c>
      <c r="H92" s="331"/>
      <c r="I92" s="331"/>
      <c r="J92" s="407" t="s">
        <v>29</v>
      </c>
      <c r="K92" s="37" t="s">
        <v>11</v>
      </c>
      <c r="L92" s="407" t="s">
        <v>29</v>
      </c>
      <c r="M92" s="37" t="s">
        <v>11</v>
      </c>
      <c r="N92" s="56" t="s">
        <v>11</v>
      </c>
      <c r="O92" s="331"/>
      <c r="P92" s="331"/>
      <c r="Q92" s="37" t="s">
        <v>11</v>
      </c>
      <c r="R92" s="354" t="s">
        <v>7</v>
      </c>
      <c r="S92" s="407" t="s">
        <v>29</v>
      </c>
      <c r="T92" s="37" t="s">
        <v>11</v>
      </c>
      <c r="U92" s="37" t="s">
        <v>57</v>
      </c>
      <c r="V92" s="306"/>
      <c r="W92" s="306"/>
      <c r="X92" s="37" t="s">
        <v>11</v>
      </c>
      <c r="Y92" s="37" t="s">
        <v>11</v>
      </c>
      <c r="Z92" s="407" t="s">
        <v>29</v>
      </c>
      <c r="AA92" s="37" t="s">
        <v>67</v>
      </c>
      <c r="AB92" s="407" t="s">
        <v>29</v>
      </c>
      <c r="AC92" s="306"/>
      <c r="AD92" s="306"/>
      <c r="AE92" s="37" t="s">
        <v>11</v>
      </c>
      <c r="AF92" s="37" t="s">
        <v>11</v>
      </c>
      <c r="AG92" s="407" t="s">
        <v>29</v>
      </c>
      <c r="AH92" s="37" t="s">
        <v>67</v>
      </c>
      <c r="AI92" s="37"/>
      <c r="AJ92" s="37" t="s">
        <v>67</v>
      </c>
      <c r="AK92" s="40"/>
      <c r="AL92" s="167">
        <f t="shared" si="95"/>
        <v>11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6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807">
        <v>8487</v>
      </c>
      <c r="D93" s="178" t="s">
        <v>214</v>
      </c>
      <c r="E93" s="156" t="s">
        <v>70</v>
      </c>
      <c r="F93" s="51" t="s">
        <v>11</v>
      </c>
      <c r="G93" s="52" t="s">
        <v>67</v>
      </c>
      <c r="H93" s="307"/>
      <c r="I93" s="310"/>
      <c r="J93" s="255" t="s">
        <v>11</v>
      </c>
      <c r="K93" s="351" t="s">
        <v>58</v>
      </c>
      <c r="L93" s="255" t="s">
        <v>11</v>
      </c>
      <c r="M93" s="31" t="s">
        <v>67</v>
      </c>
      <c r="N93" s="52" t="s">
        <v>11</v>
      </c>
      <c r="O93" s="307"/>
      <c r="P93" s="307"/>
      <c r="Q93" s="461" t="s">
        <v>7</v>
      </c>
      <c r="R93" s="52" t="s">
        <v>11</v>
      </c>
      <c r="S93" s="255" t="s">
        <v>11</v>
      </c>
      <c r="T93" s="52" t="s">
        <v>67</v>
      </c>
      <c r="U93" s="52" t="s">
        <v>11</v>
      </c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52"/>
      <c r="AJ93" s="52" t="s">
        <v>11</v>
      </c>
      <c r="AK93" s="34">
        <f>IF(CA93=0,"",TIME(0,CA93,0))</f>
        <v>0.26666666666666666</v>
      </c>
      <c r="AL93" s="157">
        <f t="shared" si="95"/>
        <v>16</v>
      </c>
      <c r="AM93" s="158">
        <f>SUM(AL93:AL94)/2</f>
        <v>15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384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384</v>
      </c>
      <c r="CB93" s="35">
        <f>SUM(AM93+AO93+AQ93+AS93+AU93+AW93+BB93+BD93+BG93+AY93)</f>
        <v>16</v>
      </c>
    </row>
    <row r="94" spans="1:80" ht="18.75" customHeight="1" thickBot="1" x14ac:dyDescent="0.3">
      <c r="A94" s="137" t="s">
        <v>425</v>
      </c>
      <c r="B94" s="179" t="s">
        <v>182</v>
      </c>
      <c r="C94" s="192" t="s">
        <v>10</v>
      </c>
      <c r="D94" s="194"/>
      <c r="E94" s="166" t="s">
        <v>4</v>
      </c>
      <c r="F94" s="51" t="s">
        <v>11</v>
      </c>
      <c r="G94" s="52" t="s">
        <v>67</v>
      </c>
      <c r="H94" s="307"/>
      <c r="I94" s="310"/>
      <c r="J94" s="255" t="s">
        <v>11</v>
      </c>
      <c r="K94" s="352" t="s">
        <v>58</v>
      </c>
      <c r="L94" s="255" t="s">
        <v>11</v>
      </c>
      <c r="M94" s="37" t="s">
        <v>67</v>
      </c>
      <c r="N94" s="52" t="s">
        <v>11</v>
      </c>
      <c r="O94" s="307"/>
      <c r="P94" s="307"/>
      <c r="Q94" s="461" t="s">
        <v>7</v>
      </c>
      <c r="R94" s="52" t="s">
        <v>11</v>
      </c>
      <c r="S94" s="255" t="s">
        <v>11</v>
      </c>
      <c r="T94" s="52" t="s">
        <v>67</v>
      </c>
      <c r="U94" s="52" t="s">
        <v>11</v>
      </c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39</v>
      </c>
      <c r="AI94" s="52"/>
      <c r="AJ94" s="427" t="s">
        <v>39</v>
      </c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806" t="s">
        <v>343</v>
      </c>
      <c r="D95" s="155" t="str">
        <f>VLOOKUP(C95,ListeAppel,2,FALSE)</f>
        <v>Nom 044</v>
      </c>
      <c r="E95" s="236" t="s">
        <v>70</v>
      </c>
      <c r="F95" s="55" t="s">
        <v>11</v>
      </c>
      <c r="G95" s="373" t="s">
        <v>45</v>
      </c>
      <c r="H95" s="332"/>
      <c r="I95" s="332"/>
      <c r="J95" s="55" t="s">
        <v>11</v>
      </c>
      <c r="K95" s="355" t="s">
        <v>107</v>
      </c>
      <c r="L95" s="31" t="s">
        <v>67</v>
      </c>
      <c r="M95" s="55" t="s">
        <v>11</v>
      </c>
      <c r="N95" s="373" t="s">
        <v>45</v>
      </c>
      <c r="O95" s="332"/>
      <c r="P95" s="332"/>
      <c r="Q95" s="31" t="s">
        <v>11</v>
      </c>
      <c r="R95" s="31" t="s">
        <v>11</v>
      </c>
      <c r="S95" s="31" t="s">
        <v>67</v>
      </c>
      <c r="T95" s="31" t="s">
        <v>11</v>
      </c>
      <c r="U95" s="373" t="s">
        <v>45</v>
      </c>
      <c r="V95" s="305"/>
      <c r="W95" s="305"/>
      <c r="X95" s="31" t="s">
        <v>11</v>
      </c>
      <c r="Y95" s="31" t="s">
        <v>11</v>
      </c>
      <c r="Z95" s="31" t="s">
        <v>67</v>
      </c>
      <c r="AA95" s="31" t="s">
        <v>11</v>
      </c>
      <c r="AB95" s="373" t="s">
        <v>45</v>
      </c>
      <c r="AC95" s="305"/>
      <c r="AD95" s="305"/>
      <c r="AE95" s="31" t="s">
        <v>11</v>
      </c>
      <c r="AF95" s="31" t="s">
        <v>11</v>
      </c>
      <c r="AG95" s="31" t="s">
        <v>67</v>
      </c>
      <c r="AH95" s="31" t="s">
        <v>11</v>
      </c>
      <c r="AI95" s="31"/>
      <c r="AJ95" s="31" t="s">
        <v>11</v>
      </c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425</v>
      </c>
      <c r="B96" s="179" t="s">
        <v>182</v>
      </c>
      <c r="C96" s="192" t="s">
        <v>3</v>
      </c>
      <c r="D96" s="195" t="s">
        <v>105</v>
      </c>
      <c r="E96" s="238" t="s">
        <v>4</v>
      </c>
      <c r="F96" s="56" t="s">
        <v>11</v>
      </c>
      <c r="G96" s="374" t="s">
        <v>45</v>
      </c>
      <c r="H96" s="331"/>
      <c r="I96" s="331"/>
      <c r="J96" s="459" t="s">
        <v>13</v>
      </c>
      <c r="K96" s="356" t="s">
        <v>13</v>
      </c>
      <c r="L96" s="37" t="s">
        <v>67</v>
      </c>
      <c r="M96" s="56" t="s">
        <v>11</v>
      </c>
      <c r="N96" s="374" t="s">
        <v>45</v>
      </c>
      <c r="O96" s="331"/>
      <c r="P96" s="331"/>
      <c r="Q96" s="37" t="s">
        <v>11</v>
      </c>
      <c r="R96" s="37" t="s">
        <v>11</v>
      </c>
      <c r="S96" s="37" t="s">
        <v>67</v>
      </c>
      <c r="T96" s="37" t="s">
        <v>11</v>
      </c>
      <c r="U96" s="374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37" t="s">
        <v>11</v>
      </c>
      <c r="AF96" s="37" t="s">
        <v>11</v>
      </c>
      <c r="AG96" s="37" t="s">
        <v>67</v>
      </c>
      <c r="AH96" s="37" t="s">
        <v>11</v>
      </c>
      <c r="AI96" s="37"/>
      <c r="AJ96" s="37" t="s">
        <v>11</v>
      </c>
      <c r="AK96" s="40"/>
      <c r="AL96" s="167">
        <f t="shared" si="95"/>
        <v>12</v>
      </c>
      <c r="AM96" s="168"/>
      <c r="AN96" s="168">
        <f t="shared" si="96"/>
        <v>2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807" t="s">
        <v>344</v>
      </c>
      <c r="D97" s="178" t="str">
        <f>VLOOKUP(C97,ListeAppel,2,FALSE)</f>
        <v>Nom 057</v>
      </c>
      <c r="E97" s="236" t="s">
        <v>70</v>
      </c>
      <c r="F97" s="376" t="s">
        <v>7</v>
      </c>
      <c r="G97" s="353" t="s">
        <v>7</v>
      </c>
      <c r="H97" s="305"/>
      <c r="I97" s="308"/>
      <c r="J97" s="55" t="s">
        <v>11</v>
      </c>
      <c r="K97" s="31" t="s">
        <v>11</v>
      </c>
      <c r="L97" s="31" t="s">
        <v>11</v>
      </c>
      <c r="M97" s="55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1" t="s">
        <v>11</v>
      </c>
      <c r="U97" s="31" t="s">
        <v>11</v>
      </c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53" t="s">
        <v>7</v>
      </c>
      <c r="AC97" s="305"/>
      <c r="AD97" s="305"/>
      <c r="AE97" s="31" t="s">
        <v>11</v>
      </c>
      <c r="AF97" s="31" t="s">
        <v>11</v>
      </c>
      <c r="AG97" s="31" t="s">
        <v>11</v>
      </c>
      <c r="AH97" s="31" t="s">
        <v>11</v>
      </c>
      <c r="AI97" s="31"/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3</v>
      </c>
      <c r="BR97" s="158">
        <f>SUM((BQ97+BQ98)/2)</f>
        <v>3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425</v>
      </c>
      <c r="B98" s="179" t="s">
        <v>182</v>
      </c>
      <c r="C98" s="192" t="s">
        <v>10</v>
      </c>
      <c r="D98" s="194"/>
      <c r="E98" s="238" t="s">
        <v>4</v>
      </c>
      <c r="F98" s="377" t="s">
        <v>7</v>
      </c>
      <c r="G98" s="354" t="s">
        <v>7</v>
      </c>
      <c r="H98" s="306"/>
      <c r="I98" s="309"/>
      <c r="J98" s="56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7" t="s">
        <v>11</v>
      </c>
      <c r="U98" s="37" t="s">
        <v>11</v>
      </c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54" t="s">
        <v>7</v>
      </c>
      <c r="AC98" s="306"/>
      <c r="AD98" s="306"/>
      <c r="AE98" s="37" t="s">
        <v>11</v>
      </c>
      <c r="AF98" s="37" t="s">
        <v>11</v>
      </c>
      <c r="AG98" s="37" t="s">
        <v>11</v>
      </c>
      <c r="AH98" s="37" t="s">
        <v>11</v>
      </c>
      <c r="AI98" s="37"/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3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807" t="s">
        <v>345</v>
      </c>
      <c r="D99" s="178" t="s">
        <v>270</v>
      </c>
      <c r="E99" s="156" t="s">
        <v>70</v>
      </c>
      <c r="F99" s="51" t="s">
        <v>11</v>
      </c>
      <c r="G99" s="52" t="s">
        <v>11</v>
      </c>
      <c r="H99" s="307"/>
      <c r="I99" s="310"/>
      <c r="J99" s="463" t="s">
        <v>67</v>
      </c>
      <c r="K99" s="52" t="s">
        <v>11</v>
      </c>
      <c r="L99" s="52" t="s">
        <v>11</v>
      </c>
      <c r="M99" s="55" t="s">
        <v>11</v>
      </c>
      <c r="N99" s="31" t="s">
        <v>57</v>
      </c>
      <c r="O99" s="307"/>
      <c r="P99" s="307"/>
      <c r="Q99" s="52" t="s">
        <v>67</v>
      </c>
      <c r="R99" s="52" t="s">
        <v>11</v>
      </c>
      <c r="S99" s="52" t="s">
        <v>11</v>
      </c>
      <c r="T99" s="52" t="s">
        <v>11</v>
      </c>
      <c r="U99" s="52" t="s">
        <v>11</v>
      </c>
      <c r="V99" s="307"/>
      <c r="W99" s="307"/>
      <c r="X99" s="52" t="s">
        <v>67</v>
      </c>
      <c r="Y99" s="52" t="s">
        <v>11</v>
      </c>
      <c r="Z99" s="52" t="s">
        <v>11</v>
      </c>
      <c r="AA99" s="52" t="s">
        <v>11</v>
      </c>
      <c r="AB99" s="52" t="s">
        <v>11</v>
      </c>
      <c r="AC99" s="307"/>
      <c r="AD99" s="307"/>
      <c r="AE99" s="52" t="s">
        <v>11</v>
      </c>
      <c r="AF99" s="52" t="s">
        <v>11</v>
      </c>
      <c r="AG99" s="52" t="s">
        <v>11</v>
      </c>
      <c r="AH99" s="52" t="s">
        <v>67</v>
      </c>
      <c r="AI99" s="52"/>
      <c r="AJ99" s="52" t="s">
        <v>67</v>
      </c>
      <c r="AK99" s="34">
        <f>IF(CA99=0,"",TIME(0,CA99,0))</f>
        <v>0.28333333333333333</v>
      </c>
      <c r="AL99" s="157">
        <f t="shared" si="95"/>
        <v>16</v>
      </c>
      <c r="AM99" s="158">
        <f>SUM(AL99:AL100)/2</f>
        <v>15.5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1</v>
      </c>
      <c r="AT99" s="159">
        <f t="shared" si="99"/>
        <v>1</v>
      </c>
      <c r="AU99" s="160">
        <f>SUM((AT99+AT100)/2)</f>
        <v>0.5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408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408</v>
      </c>
      <c r="CB99" s="35">
        <f>SUM(AM99+AO99+AQ99+AS99+AU99+AW99+BB99+BD99+BG99+AY99)</f>
        <v>17</v>
      </c>
    </row>
    <row r="100" spans="1:80" ht="18.75" customHeight="1" thickBot="1" x14ac:dyDescent="0.3">
      <c r="A100" s="137" t="s">
        <v>425</v>
      </c>
      <c r="B100" s="179" t="s">
        <v>182</v>
      </c>
      <c r="C100" s="192" t="s">
        <v>10</v>
      </c>
      <c r="D100" s="165"/>
      <c r="E100" s="166" t="s">
        <v>4</v>
      </c>
      <c r="F100" s="36" t="s">
        <v>11</v>
      </c>
      <c r="G100" s="52" t="s">
        <v>11</v>
      </c>
      <c r="H100" s="307"/>
      <c r="I100" s="310"/>
      <c r="J100" s="52" t="s">
        <v>67</v>
      </c>
      <c r="K100" s="52" t="s">
        <v>11</v>
      </c>
      <c r="L100" s="52" t="s">
        <v>11</v>
      </c>
      <c r="M100" s="52" t="s">
        <v>11</v>
      </c>
      <c r="N100" s="37" t="s">
        <v>11</v>
      </c>
      <c r="O100" s="307"/>
      <c r="P100" s="307"/>
      <c r="Q100" s="52" t="s">
        <v>67</v>
      </c>
      <c r="R100" s="52" t="s">
        <v>11</v>
      </c>
      <c r="S100" s="52" t="s">
        <v>11</v>
      </c>
      <c r="T100" s="443" t="s">
        <v>39</v>
      </c>
      <c r="U100" s="443" t="s">
        <v>39</v>
      </c>
      <c r="V100" s="307"/>
      <c r="W100" s="307"/>
      <c r="X100" s="52" t="s">
        <v>67</v>
      </c>
      <c r="Y100" s="52" t="s">
        <v>11</v>
      </c>
      <c r="Z100" s="52" t="s">
        <v>11</v>
      </c>
      <c r="AA100" s="52" t="s">
        <v>11</v>
      </c>
      <c r="AB100" s="52" t="s">
        <v>11</v>
      </c>
      <c r="AC100" s="307"/>
      <c r="AD100" s="307"/>
      <c r="AE100" s="52" t="s">
        <v>11</v>
      </c>
      <c r="AF100" s="52" t="s">
        <v>11</v>
      </c>
      <c r="AG100" s="52" t="s">
        <v>11</v>
      </c>
      <c r="AH100" s="52" t="s">
        <v>67</v>
      </c>
      <c r="AI100" s="52"/>
      <c r="AJ100" s="52" t="s">
        <v>67</v>
      </c>
      <c r="AK100" s="40"/>
      <c r="AL100" s="167">
        <f t="shared" si="95"/>
        <v>15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2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425</v>
      </c>
      <c r="B101" s="179" t="s">
        <v>182</v>
      </c>
      <c r="C101" s="807" t="s">
        <v>346</v>
      </c>
      <c r="D101" s="178" t="str">
        <f>VLOOKUP(C101,ListeAppel,2,FALSE)</f>
        <v>Nom 085</v>
      </c>
      <c r="E101" s="236" t="s">
        <v>70</v>
      </c>
      <c r="F101" s="505" t="s">
        <v>67</v>
      </c>
      <c r="G101" s="55" t="s">
        <v>11</v>
      </c>
      <c r="H101" s="332"/>
      <c r="I101" s="332"/>
      <c r="J101" s="357" t="s">
        <v>7</v>
      </c>
      <c r="K101" s="31" t="s">
        <v>11</v>
      </c>
      <c r="L101" s="31" t="s">
        <v>67</v>
      </c>
      <c r="M101" s="55" t="s">
        <v>11</v>
      </c>
      <c r="N101" s="55" t="s">
        <v>11</v>
      </c>
      <c r="O101" s="332"/>
      <c r="P101" s="332"/>
      <c r="Q101" s="55" t="s">
        <v>11</v>
      </c>
      <c r="R101" s="31" t="s">
        <v>11</v>
      </c>
      <c r="S101" s="31" t="s">
        <v>11</v>
      </c>
      <c r="T101" s="353" t="s">
        <v>7</v>
      </c>
      <c r="U101" s="31" t="s">
        <v>67</v>
      </c>
      <c r="V101" s="305"/>
      <c r="W101" s="305"/>
      <c r="X101" s="31" t="s">
        <v>11</v>
      </c>
      <c r="Y101" s="31" t="s">
        <v>11</v>
      </c>
      <c r="Z101" s="31" t="s">
        <v>11</v>
      </c>
      <c r="AA101" s="31" t="s">
        <v>11</v>
      </c>
      <c r="AB101" s="31" t="s">
        <v>67</v>
      </c>
      <c r="AC101" s="305"/>
      <c r="AD101" s="305"/>
      <c r="AE101" s="31" t="s">
        <v>11</v>
      </c>
      <c r="AF101" s="31" t="s">
        <v>11</v>
      </c>
      <c r="AG101" s="31" t="s">
        <v>11</v>
      </c>
      <c r="AH101" s="31" t="s">
        <v>11</v>
      </c>
      <c r="AI101" s="31"/>
      <c r="AJ101" s="31" t="s">
        <v>11</v>
      </c>
      <c r="AK101" s="34">
        <f>IF(CA101=0,"",TIME(0,CA101,0))</f>
        <v>0.26666666666666666</v>
      </c>
      <c r="AL101" s="157">
        <f t="shared" si="95"/>
        <v>16</v>
      </c>
      <c r="AM101" s="158">
        <f>SUM(AL101:AL102)/2</f>
        <v>16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384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0</v>
      </c>
      <c r="BL101" s="162">
        <f>SUM(BK101+BK102)/2</f>
        <v>0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2</v>
      </c>
      <c r="BR101" s="158">
        <f>SUM((BQ101+BQ102)/2)</f>
        <v>2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384</v>
      </c>
      <c r="CB101" s="35">
        <f>SUM(AM101+AO101+AQ101+AS101+AU101+AW101+BB101+BD101+BG101+AY101)</f>
        <v>16</v>
      </c>
    </row>
    <row r="102" spans="1:80" ht="18.75" customHeight="1" thickBot="1" x14ac:dyDescent="0.3">
      <c r="A102" s="137" t="s">
        <v>425</v>
      </c>
      <c r="B102" s="179" t="s">
        <v>182</v>
      </c>
      <c r="C102" s="202" t="s">
        <v>80</v>
      </c>
      <c r="D102" s="165"/>
      <c r="E102" s="238" t="s">
        <v>4</v>
      </c>
      <c r="F102" s="66" t="s">
        <v>67</v>
      </c>
      <c r="G102" s="56" t="s">
        <v>11</v>
      </c>
      <c r="H102" s="331"/>
      <c r="I102" s="331"/>
      <c r="J102" s="453" t="s">
        <v>7</v>
      </c>
      <c r="K102" s="37" t="s">
        <v>11</v>
      </c>
      <c r="L102" s="37" t="s">
        <v>67</v>
      </c>
      <c r="M102" s="56" t="s">
        <v>11</v>
      </c>
      <c r="N102" s="56" t="s">
        <v>11</v>
      </c>
      <c r="O102" s="331"/>
      <c r="P102" s="331"/>
      <c r="Q102" s="56" t="s">
        <v>11</v>
      </c>
      <c r="R102" s="37" t="s">
        <v>11</v>
      </c>
      <c r="S102" s="37" t="s">
        <v>11</v>
      </c>
      <c r="T102" s="354" t="s">
        <v>7</v>
      </c>
      <c r="U102" s="37" t="s">
        <v>67</v>
      </c>
      <c r="V102" s="306"/>
      <c r="W102" s="306"/>
      <c r="X102" s="37" t="s">
        <v>11</v>
      </c>
      <c r="Y102" s="37" t="s">
        <v>11</v>
      </c>
      <c r="Z102" s="37" t="s">
        <v>11</v>
      </c>
      <c r="AA102" s="37" t="s">
        <v>11</v>
      </c>
      <c r="AB102" s="37" t="s">
        <v>67</v>
      </c>
      <c r="AC102" s="306"/>
      <c r="AD102" s="306"/>
      <c r="AE102" s="37" t="s">
        <v>11</v>
      </c>
      <c r="AF102" s="37" t="s">
        <v>11</v>
      </c>
      <c r="AG102" s="37" t="s">
        <v>11</v>
      </c>
      <c r="AH102" s="37" t="s">
        <v>11</v>
      </c>
      <c r="AI102" s="37"/>
      <c r="AJ102" s="37" t="s">
        <v>11</v>
      </c>
      <c r="AK102" s="40"/>
      <c r="AL102" s="167">
        <f t="shared" si="95"/>
        <v>16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0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2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425</v>
      </c>
      <c r="B103" s="179" t="s">
        <v>183</v>
      </c>
      <c r="C103" s="1174" t="s">
        <v>183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425</v>
      </c>
      <c r="B104" s="179" t="s">
        <v>183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25">
        <v>15</v>
      </c>
      <c r="U104" s="25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129">
        <v>28</v>
      </c>
      <c r="AH104" s="383">
        <v>29</v>
      </c>
      <c r="AI104" s="25">
        <v>30</v>
      </c>
      <c r="AJ104" s="129">
        <v>29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425</v>
      </c>
      <c r="B105" s="179" t="s">
        <v>183</v>
      </c>
      <c r="C105" s="806">
        <v>9622</v>
      </c>
      <c r="D105" s="178" t="s">
        <v>190</v>
      </c>
      <c r="E105" s="156" t="s">
        <v>70</v>
      </c>
      <c r="F105" s="489" t="s">
        <v>13</v>
      </c>
      <c r="G105" s="355" t="s">
        <v>13</v>
      </c>
      <c r="H105" s="305"/>
      <c r="I105" s="308"/>
      <c r="J105" s="31" t="s">
        <v>11</v>
      </c>
      <c r="K105" s="55" t="s">
        <v>11</v>
      </c>
      <c r="L105" s="524" t="s">
        <v>11</v>
      </c>
      <c r="M105" s="55" t="s">
        <v>11</v>
      </c>
      <c r="N105" s="353" t="s">
        <v>7</v>
      </c>
      <c r="O105" s="305"/>
      <c r="P105" s="305"/>
      <c r="Q105" s="355" t="s">
        <v>13</v>
      </c>
      <c r="R105" s="31" t="s">
        <v>11</v>
      </c>
      <c r="S105" s="351" t="s">
        <v>58</v>
      </c>
      <c r="T105" s="351" t="s">
        <v>58</v>
      </c>
      <c r="U105" s="355" t="s">
        <v>13</v>
      </c>
      <c r="V105" s="305"/>
      <c r="W105" s="305"/>
      <c r="X105" s="31" t="s">
        <v>11</v>
      </c>
      <c r="Y105" s="355" t="s">
        <v>13</v>
      </c>
      <c r="Z105" s="31" t="s">
        <v>11</v>
      </c>
      <c r="AA105" s="31" t="s">
        <v>11</v>
      </c>
      <c r="AB105" s="52" t="s">
        <v>11</v>
      </c>
      <c r="AC105" s="305"/>
      <c r="AD105" s="305"/>
      <c r="AE105" s="31" t="s">
        <v>11</v>
      </c>
      <c r="AF105" s="31" t="s">
        <v>11</v>
      </c>
      <c r="AG105" s="31" t="s">
        <v>11</v>
      </c>
      <c r="AH105" s="31" t="s">
        <v>11</v>
      </c>
      <c r="AI105" s="31"/>
      <c r="AJ105" s="31" t="s">
        <v>11</v>
      </c>
      <c r="AK105" s="34">
        <f>IF(CA105=0,"",TIME(0,CA105,0))</f>
        <v>0.31666666666666665</v>
      </c>
      <c r="AL105" s="157">
        <f t="shared" ref="AL105:AL110" si="114">COUNTIF(F105:AJ105,"P")</f>
        <v>14</v>
      </c>
      <c r="AM105" s="158">
        <f>SUM(AL105:AL106)/2</f>
        <v>13.5</v>
      </c>
      <c r="AN105" s="158">
        <f t="shared" ref="AN105:AN110" si="115">COUNTIF(F105:AJ105,"Mi")</f>
        <v>5</v>
      </c>
      <c r="AO105" s="158">
        <f>SUM((AN105+AN106)/2)</f>
        <v>4.5</v>
      </c>
      <c r="AP105" s="159">
        <f t="shared" ref="AP105:AP110" si="116">COUNTIF(F105:AJ105,"VS")</f>
        <v>0</v>
      </c>
      <c r="AQ105" s="159">
        <f>SUM((AP105+AP106)/2)</f>
        <v>0</v>
      </c>
      <c r="AR105" s="158">
        <f t="shared" ref="AR105:AR110" si="117">COUNTIF(F105:AJ105,"C1")</f>
        <v>0</v>
      </c>
      <c r="AS105" s="159">
        <f>SUM((AR105+AR106)/2)</f>
        <v>1</v>
      </c>
      <c r="AT105" s="159">
        <f t="shared" ref="AT105:AT110" si="118">COUNTIF(F105:AJ105,"R1")</f>
        <v>0</v>
      </c>
      <c r="AU105" s="160">
        <f>SUM((AT105+AT106)/2)</f>
        <v>0</v>
      </c>
      <c r="AV105" s="158">
        <f t="shared" ref="AV105:AV110" si="119">COUNTIF(F105:AJ105,"CS")</f>
        <v>0</v>
      </c>
      <c r="AW105" s="158">
        <f>SUM((AV105+AV106)/2)</f>
        <v>0</v>
      </c>
      <c r="AX105" s="159">
        <f t="shared" ref="AX105:AX110" si="120">COUNTIF(F105:AJ105,"DA")</f>
        <v>0</v>
      </c>
      <c r="AY105" s="159">
        <f>SUM((AX105+AX106)/2)</f>
        <v>0</v>
      </c>
      <c r="AZ105" s="161">
        <f>SUM(AM105+AO105+AQ105+AS105+AW105+AY105+AU105)*24</f>
        <v>456</v>
      </c>
      <c r="BA105" s="159">
        <f t="shared" ref="BA105:BA110" si="121">COUNTIF(F105:AJ105,"MT5")</f>
        <v>0</v>
      </c>
      <c r="BB105" s="159">
        <f>SUM((BA105+BA106)/2)</f>
        <v>0</v>
      </c>
      <c r="BC105" s="159">
        <f t="shared" ref="BC105:BC110" si="122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0" si="123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0" si="124">COUNTIF(F105:AJ105,"A")</f>
        <v>0</v>
      </c>
      <c r="BJ105" s="159">
        <f>SUM((BI105+BI106)/2)</f>
        <v>0</v>
      </c>
      <c r="BK105" s="159">
        <f t="shared" ref="BK105:BK110" si="125">COUNTIF(F105:AJ105,"Ma")</f>
        <v>0</v>
      </c>
      <c r="BL105" s="162">
        <f>SUM(BK105+BK106)/2</f>
        <v>0</v>
      </c>
      <c r="BM105" s="158">
        <f t="shared" ref="BM105:BM110" si="126">COUNTIF(F105:AJ105,"MJ")</f>
        <v>0</v>
      </c>
      <c r="BN105" s="158">
        <f>SUM(BM105+BM106)/2</f>
        <v>0</v>
      </c>
      <c r="BO105" s="158">
        <f t="shared" ref="BO105:BO110" si="127">COUNTIF(F105:AJ105,"Jsc")</f>
        <v>0</v>
      </c>
      <c r="BP105" s="158">
        <f>SUM(BO105+BO106)/2</f>
        <v>0</v>
      </c>
      <c r="BQ105" s="158">
        <f t="shared" ref="BQ105:BQ110" si="128">COUNTIF(F105:AJ105,"C")</f>
        <v>1</v>
      </c>
      <c r="BR105" s="158">
        <f>SUM((BQ105+BQ106)/2)</f>
        <v>1</v>
      </c>
      <c r="BS105" s="158">
        <f t="shared" ref="BS105:BS110" si="129">COUNTIF(F105:AJ105,"CC")</f>
        <v>0</v>
      </c>
      <c r="BT105" s="158">
        <f>SUM((BS105+BS106)/2)</f>
        <v>0</v>
      </c>
      <c r="BU105" s="158">
        <f t="shared" ref="BU105:BU110" si="130">COUNTIF(F105:AJ105,"DS")</f>
        <v>0</v>
      </c>
      <c r="BV105" s="158">
        <f>SUM((BU105+BU106)/2)</f>
        <v>0</v>
      </c>
      <c r="BW105" s="159">
        <f t="shared" ref="BW105:BW110" si="131">COUNTIF(F105:AJ105,"MT")</f>
        <v>0</v>
      </c>
      <c r="BX105" s="159">
        <f>SUM((BW105+BW106)/2)</f>
        <v>0</v>
      </c>
      <c r="BY105" s="159">
        <f t="shared" ref="BY105:BY110" si="132">COUNTIF(F105:AJ105,"4/5")</f>
        <v>0</v>
      </c>
      <c r="BZ105" s="160">
        <f>SUM((BY105+BY106)/2)</f>
        <v>0</v>
      </c>
      <c r="CA105" s="163">
        <f>SUM(AZ105)</f>
        <v>456</v>
      </c>
      <c r="CB105" s="35">
        <f>SUM(AM105+AO105+AQ105+AS105+AU105+AW105+BB105+BD105+BG105+AY105)</f>
        <v>19</v>
      </c>
    </row>
    <row r="106" spans="1:80" ht="18.75" customHeight="1" thickBot="1" x14ac:dyDescent="0.3">
      <c r="A106" s="137" t="s">
        <v>425</v>
      </c>
      <c r="B106" s="179" t="s">
        <v>183</v>
      </c>
      <c r="C106" s="164" t="s">
        <v>6</v>
      </c>
      <c r="D106" s="194"/>
      <c r="E106" s="166" t="s">
        <v>4</v>
      </c>
      <c r="F106" s="490" t="s">
        <v>13</v>
      </c>
      <c r="G106" s="356" t="s">
        <v>13</v>
      </c>
      <c r="H106" s="306"/>
      <c r="I106" s="309"/>
      <c r="J106" s="440" t="s">
        <v>39</v>
      </c>
      <c r="K106" s="37" t="s">
        <v>11</v>
      </c>
      <c r="L106" s="37" t="s">
        <v>11</v>
      </c>
      <c r="M106" s="526" t="s">
        <v>39</v>
      </c>
      <c r="N106" s="354" t="s">
        <v>7</v>
      </c>
      <c r="O106" s="306"/>
      <c r="P106" s="306"/>
      <c r="Q106" s="356" t="s">
        <v>13</v>
      </c>
      <c r="R106" s="37" t="s">
        <v>11</v>
      </c>
      <c r="S106" s="352" t="s">
        <v>58</v>
      </c>
      <c r="T106" s="352" t="s">
        <v>58</v>
      </c>
      <c r="U106" s="356" t="s">
        <v>13</v>
      </c>
      <c r="V106" s="306"/>
      <c r="W106" s="306"/>
      <c r="X106" s="37" t="s">
        <v>11</v>
      </c>
      <c r="Y106" s="37" t="s">
        <v>11</v>
      </c>
      <c r="Z106" s="37" t="s">
        <v>11</v>
      </c>
      <c r="AA106" s="37" t="s">
        <v>11</v>
      </c>
      <c r="AB106" s="37" t="s">
        <v>11</v>
      </c>
      <c r="AC106" s="306"/>
      <c r="AD106" s="306"/>
      <c r="AE106" s="37" t="s">
        <v>11</v>
      </c>
      <c r="AF106" s="37" t="s">
        <v>11</v>
      </c>
      <c r="AG106" s="37" t="s">
        <v>11</v>
      </c>
      <c r="AH106" s="37" t="s">
        <v>11</v>
      </c>
      <c r="AI106" s="37"/>
      <c r="AJ106" s="37" t="s">
        <v>11</v>
      </c>
      <c r="AK106" s="40"/>
      <c r="AL106" s="167">
        <f t="shared" si="114"/>
        <v>13</v>
      </c>
      <c r="AM106" s="168"/>
      <c r="AN106" s="168">
        <f t="shared" si="115"/>
        <v>4</v>
      </c>
      <c r="AO106" s="169"/>
      <c r="AP106" s="170">
        <f t="shared" si="116"/>
        <v>0</v>
      </c>
      <c r="AQ106" s="171"/>
      <c r="AR106" s="168">
        <f t="shared" si="117"/>
        <v>2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806">
        <v>5294</v>
      </c>
      <c r="D107" s="178" t="s">
        <v>211</v>
      </c>
      <c r="E107" s="236" t="s">
        <v>70</v>
      </c>
      <c r="F107" s="500" t="s">
        <v>14</v>
      </c>
      <c r="G107" s="503" t="s">
        <v>14</v>
      </c>
      <c r="H107" s="503" t="s">
        <v>14</v>
      </c>
      <c r="I107" s="503" t="s">
        <v>14</v>
      </c>
      <c r="J107" s="400" t="s">
        <v>14</v>
      </c>
      <c r="K107" s="503" t="s">
        <v>14</v>
      </c>
      <c r="L107" s="503" t="s">
        <v>14</v>
      </c>
      <c r="M107" s="52" t="s">
        <v>11</v>
      </c>
      <c r="N107" s="353" t="s">
        <v>7</v>
      </c>
      <c r="O107" s="307"/>
      <c r="P107" s="307"/>
      <c r="Q107" s="52" t="s">
        <v>11</v>
      </c>
      <c r="R107" s="358" t="s">
        <v>7</v>
      </c>
      <c r="S107" s="380" t="s">
        <v>11</v>
      </c>
      <c r="T107" s="52" t="s">
        <v>11</v>
      </c>
      <c r="U107" s="52" t="s">
        <v>11</v>
      </c>
      <c r="V107" s="307"/>
      <c r="W107" s="307"/>
      <c r="X107" s="358" t="s">
        <v>7</v>
      </c>
      <c r="Y107" s="358" t="s">
        <v>7</v>
      </c>
      <c r="Z107" s="528" t="s">
        <v>57</v>
      </c>
      <c r="AA107" s="52" t="s">
        <v>11</v>
      </c>
      <c r="AB107" s="52" t="s">
        <v>11</v>
      </c>
      <c r="AC107" s="307"/>
      <c r="AD107" s="307"/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0.13333333333333333</v>
      </c>
      <c r="AL107" s="157">
        <f t="shared" si="114"/>
        <v>7</v>
      </c>
      <c r="AM107" s="158">
        <f>SUM(AL107:AL108)/2</f>
        <v>7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0.5</v>
      </c>
      <c r="AT107" s="159">
        <f t="shared" si="118"/>
        <v>1</v>
      </c>
      <c r="AU107" s="160">
        <f>SUM((AT107+AT108)/2)</f>
        <v>0.5</v>
      </c>
      <c r="AV107" s="158">
        <f t="shared" si="119"/>
        <v>0</v>
      </c>
      <c r="AW107" s="158">
        <f>SUM((AV107+AV108)/2)</f>
        <v>0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192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13</v>
      </c>
      <c r="BL107" s="162">
        <f>SUM(BK107+BK108)/2</f>
        <v>13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4</v>
      </c>
      <c r="BR107" s="158">
        <f>SUM((BQ107+BQ108)/2)</f>
        <v>4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192</v>
      </c>
      <c r="CB107" s="35">
        <f>SUM(AM107+AO107+AQ107+AS107+AU107+AW107+BB107+BD107+BG107+AY107)</f>
        <v>8</v>
      </c>
    </row>
    <row r="108" spans="1:80" ht="18.75" customHeight="1" thickBot="1" x14ac:dyDescent="0.3">
      <c r="A108" s="137" t="s">
        <v>425</v>
      </c>
      <c r="B108" s="179" t="s">
        <v>183</v>
      </c>
      <c r="C108" s="164" t="s">
        <v>9</v>
      </c>
      <c r="D108" s="194"/>
      <c r="E108" s="238" t="s">
        <v>4</v>
      </c>
      <c r="F108" s="366" t="s">
        <v>14</v>
      </c>
      <c r="G108" s="504" t="s">
        <v>14</v>
      </c>
      <c r="H108" s="504" t="s">
        <v>14</v>
      </c>
      <c r="I108" s="504" t="s">
        <v>14</v>
      </c>
      <c r="J108" s="517" t="s">
        <v>14</v>
      </c>
      <c r="K108" s="504" t="s">
        <v>14</v>
      </c>
      <c r="L108" s="504" t="s">
        <v>14</v>
      </c>
      <c r="M108" s="52" t="s">
        <v>11</v>
      </c>
      <c r="N108" s="354" t="s">
        <v>7</v>
      </c>
      <c r="O108" s="307"/>
      <c r="P108" s="307"/>
      <c r="Q108" s="52" t="s">
        <v>11</v>
      </c>
      <c r="R108" s="358" t="s">
        <v>7</v>
      </c>
      <c r="S108" s="380" t="s">
        <v>11</v>
      </c>
      <c r="T108" s="52" t="s">
        <v>11</v>
      </c>
      <c r="U108" s="52" t="s">
        <v>11</v>
      </c>
      <c r="V108" s="307"/>
      <c r="W108" s="307"/>
      <c r="X108" s="358" t="s">
        <v>7</v>
      </c>
      <c r="Y108" s="358" t="s">
        <v>7</v>
      </c>
      <c r="Z108" s="510" t="s">
        <v>11</v>
      </c>
      <c r="AA108" s="52" t="s">
        <v>11</v>
      </c>
      <c r="AB108" s="443" t="s">
        <v>39</v>
      </c>
      <c r="AC108" s="307"/>
      <c r="AD108" s="307"/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7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1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13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4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6">
        <v>8914</v>
      </c>
      <c r="D109" s="178" t="s">
        <v>219</v>
      </c>
      <c r="E109" s="156" t="s">
        <v>70</v>
      </c>
      <c r="F109" s="30" t="s">
        <v>11</v>
      </c>
      <c r="G109" s="408" t="s">
        <v>29</v>
      </c>
      <c r="H109" s="305"/>
      <c r="I109" s="332"/>
      <c r="J109" s="408" t="s">
        <v>29</v>
      </c>
      <c r="K109" s="31" t="s">
        <v>11</v>
      </c>
      <c r="L109" s="31" t="s">
        <v>11</v>
      </c>
      <c r="M109" s="55" t="s">
        <v>11</v>
      </c>
      <c r="N109" s="408" t="s">
        <v>29</v>
      </c>
      <c r="O109" s="305"/>
      <c r="P109" s="332"/>
      <c r="Q109" s="31" t="s">
        <v>11</v>
      </c>
      <c r="R109" s="31" t="s">
        <v>11</v>
      </c>
      <c r="S109" s="31" t="s">
        <v>11</v>
      </c>
      <c r="T109" s="55" t="s">
        <v>33</v>
      </c>
      <c r="U109" s="408" t="s">
        <v>29</v>
      </c>
      <c r="V109" s="305"/>
      <c r="W109" s="305"/>
      <c r="X109" s="31" t="s">
        <v>11</v>
      </c>
      <c r="Y109" s="31" t="s">
        <v>11</v>
      </c>
      <c r="Z109" s="353" t="s">
        <v>7</v>
      </c>
      <c r="AA109" s="31" t="s">
        <v>11</v>
      </c>
      <c r="AB109" s="408" t="s">
        <v>29</v>
      </c>
      <c r="AC109" s="305"/>
      <c r="AD109" s="305"/>
      <c r="AE109" s="353" t="s">
        <v>7</v>
      </c>
      <c r="AF109" s="31" t="s">
        <v>11</v>
      </c>
      <c r="AG109" s="31" t="s">
        <v>11</v>
      </c>
      <c r="AH109" s="31" t="s">
        <v>57</v>
      </c>
      <c r="AI109" s="31"/>
      <c r="AJ109" s="31" t="s">
        <v>11</v>
      </c>
      <c r="AK109" s="34">
        <f>IF(CA109=0,"",TIME(0,CA109,0))</f>
        <v>0.33333333333333331</v>
      </c>
      <c r="AL109" s="157">
        <f t="shared" si="114"/>
        <v>13</v>
      </c>
      <c r="AM109" s="158">
        <f>SUM(AL109:AL110)/2</f>
        <v>14</v>
      </c>
      <c r="AN109" s="158">
        <f t="shared" si="115"/>
        <v>0</v>
      </c>
      <c r="AO109" s="158">
        <f>SUM((AN109+AN110)/2)</f>
        <v>0</v>
      </c>
      <c r="AP109" s="159">
        <f t="shared" si="116"/>
        <v>1</v>
      </c>
      <c r="AQ109" s="159">
        <f>SUM((AP109+AP110)/2)</f>
        <v>0.5</v>
      </c>
      <c r="AR109" s="158">
        <f t="shared" si="117"/>
        <v>0</v>
      </c>
      <c r="AS109" s="159">
        <f>SUM((AR109+AR110)/2)</f>
        <v>0</v>
      </c>
      <c r="AT109" s="159">
        <f t="shared" si="118"/>
        <v>1</v>
      </c>
      <c r="AU109" s="160">
        <f>SUM((AT109+AT110)/2)</f>
        <v>0.5</v>
      </c>
      <c r="AV109" s="158">
        <f t="shared" si="119"/>
        <v>5</v>
      </c>
      <c r="AW109" s="158">
        <f>SUM((AV109+AV110)/2)</f>
        <v>5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480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0</v>
      </c>
      <c r="BL109" s="162">
        <f>SUM(BK109+BK110)/2</f>
        <v>0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2</v>
      </c>
      <c r="BR109" s="158">
        <f>SUM((BQ109+BQ110)/2)</f>
        <v>2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480</v>
      </c>
      <c r="CB109" s="35">
        <f>SUM(AM109+AO109+AQ109+AS109+AU109+AW109+BB109+BD109+BG109+AY109)</f>
        <v>20</v>
      </c>
    </row>
    <row r="110" spans="1:80" ht="18.75" customHeight="1" thickBot="1" x14ac:dyDescent="0.3">
      <c r="A110" s="137" t="s">
        <v>425</v>
      </c>
      <c r="B110" s="179" t="s">
        <v>183</v>
      </c>
      <c r="C110" s="192" t="s">
        <v>6</v>
      </c>
      <c r="D110" s="194"/>
      <c r="E110" s="166" t="s">
        <v>4</v>
      </c>
      <c r="F110" s="36" t="s">
        <v>11</v>
      </c>
      <c r="G110" s="407" t="s">
        <v>29</v>
      </c>
      <c r="H110" s="306"/>
      <c r="I110" s="331"/>
      <c r="J110" s="407" t="s">
        <v>29</v>
      </c>
      <c r="K110" s="37" t="s">
        <v>11</v>
      </c>
      <c r="L110" s="37" t="s">
        <v>11</v>
      </c>
      <c r="M110" s="56" t="s">
        <v>11</v>
      </c>
      <c r="N110" s="407" t="s">
        <v>29</v>
      </c>
      <c r="O110" s="306"/>
      <c r="P110" s="331"/>
      <c r="Q110" s="37" t="s">
        <v>11</v>
      </c>
      <c r="R110" s="37" t="s">
        <v>11</v>
      </c>
      <c r="S110" s="37" t="s">
        <v>11</v>
      </c>
      <c r="T110" s="56" t="s">
        <v>11</v>
      </c>
      <c r="U110" s="407" t="s">
        <v>29</v>
      </c>
      <c r="V110" s="306"/>
      <c r="W110" s="306"/>
      <c r="X110" s="37" t="s">
        <v>11</v>
      </c>
      <c r="Y110" s="37" t="s">
        <v>11</v>
      </c>
      <c r="Z110" s="354" t="s">
        <v>7</v>
      </c>
      <c r="AA110" s="37" t="s">
        <v>11</v>
      </c>
      <c r="AB110" s="407" t="s">
        <v>29</v>
      </c>
      <c r="AC110" s="306"/>
      <c r="AD110" s="306"/>
      <c r="AE110" s="354" t="s">
        <v>7</v>
      </c>
      <c r="AF110" s="37" t="s">
        <v>11</v>
      </c>
      <c r="AG110" s="37" t="s">
        <v>11</v>
      </c>
      <c r="AH110" s="37" t="s">
        <v>11</v>
      </c>
      <c r="AI110" s="37"/>
      <c r="AJ110" s="37" t="s">
        <v>11</v>
      </c>
      <c r="AK110" s="40"/>
      <c r="AL110" s="167">
        <f t="shared" si="114"/>
        <v>15</v>
      </c>
      <c r="AM110" s="168"/>
      <c r="AN110" s="168">
        <f t="shared" si="115"/>
        <v>0</v>
      </c>
      <c r="AO110" s="169"/>
      <c r="AP110" s="170">
        <f t="shared" si="116"/>
        <v>0</v>
      </c>
      <c r="AQ110" s="171"/>
      <c r="AR110" s="168">
        <f t="shared" si="117"/>
        <v>0</v>
      </c>
      <c r="AS110" s="168"/>
      <c r="AT110" s="168">
        <f t="shared" si="118"/>
        <v>0</v>
      </c>
      <c r="AU110" s="168"/>
      <c r="AV110" s="168">
        <f t="shared" si="119"/>
        <v>5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0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2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6" t="s">
        <v>351</v>
      </c>
      <c r="D111" s="178" t="str">
        <f>VLOOKUP(C111,ListeAppel,2,FALSE)</f>
        <v>Nom 032</v>
      </c>
      <c r="E111" s="236" t="s">
        <v>70</v>
      </c>
      <c r="F111" s="233" t="s">
        <v>11</v>
      </c>
      <c r="G111" s="31" t="s">
        <v>11</v>
      </c>
      <c r="H111" s="305"/>
      <c r="I111" s="332"/>
      <c r="J111" s="55" t="s">
        <v>11</v>
      </c>
      <c r="K111" s="31" t="s">
        <v>11</v>
      </c>
      <c r="L111" s="31" t="s">
        <v>11</v>
      </c>
      <c r="M111" s="353" t="s">
        <v>7</v>
      </c>
      <c r="N111" s="55" t="s">
        <v>11</v>
      </c>
      <c r="O111" s="305"/>
      <c r="P111" s="305"/>
      <c r="Q111" s="365" t="s">
        <v>14</v>
      </c>
      <c r="R111" s="365" t="s">
        <v>14</v>
      </c>
      <c r="S111" s="365" t="s">
        <v>14</v>
      </c>
      <c r="T111" s="31" t="s">
        <v>11</v>
      </c>
      <c r="U111" s="31" t="s">
        <v>11</v>
      </c>
      <c r="V111" s="305"/>
      <c r="W111" s="305"/>
      <c r="X111" s="31" t="s">
        <v>11</v>
      </c>
      <c r="Y111" s="31" t="s">
        <v>11</v>
      </c>
      <c r="Z111" s="31" t="s">
        <v>11</v>
      </c>
      <c r="AA111" s="31" t="s">
        <v>11</v>
      </c>
      <c r="AB111" s="353" t="s">
        <v>7</v>
      </c>
      <c r="AC111" s="305"/>
      <c r="AD111" s="305"/>
      <c r="AE111" s="31" t="s">
        <v>11</v>
      </c>
      <c r="AF111" s="365" t="s">
        <v>14</v>
      </c>
      <c r="AG111" s="365" t="s">
        <v>14</v>
      </c>
      <c r="AH111" s="365" t="s">
        <v>14</v>
      </c>
      <c r="AI111" s="365" t="s">
        <v>14</v>
      </c>
      <c r="AJ111" s="365" t="s">
        <v>14</v>
      </c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9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3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8</v>
      </c>
      <c r="BL111" s="162">
        <f>SUM(BK111+BK112)/2</f>
        <v>8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425</v>
      </c>
      <c r="B112" s="179" t="s">
        <v>183</v>
      </c>
      <c r="C112" s="164" t="s">
        <v>10</v>
      </c>
      <c r="D112" s="194"/>
      <c r="E112" s="238" t="s">
        <v>4</v>
      </c>
      <c r="F112" s="234" t="s">
        <v>11</v>
      </c>
      <c r="G112" s="37" t="s">
        <v>11</v>
      </c>
      <c r="H112" s="306"/>
      <c r="I112" s="306"/>
      <c r="J112" s="440" t="s">
        <v>39</v>
      </c>
      <c r="K112" s="37" t="s">
        <v>11</v>
      </c>
      <c r="L112" s="37" t="s">
        <v>11</v>
      </c>
      <c r="M112" s="354" t="s">
        <v>7</v>
      </c>
      <c r="N112" s="37" t="s">
        <v>57</v>
      </c>
      <c r="O112" s="306"/>
      <c r="P112" s="306"/>
      <c r="Q112" s="367" t="s">
        <v>14</v>
      </c>
      <c r="R112" s="367" t="s">
        <v>14</v>
      </c>
      <c r="S112" s="367" t="s">
        <v>14</v>
      </c>
      <c r="T112" s="37" t="s">
        <v>11</v>
      </c>
      <c r="U112" s="37" t="s">
        <v>57</v>
      </c>
      <c r="V112" s="306"/>
      <c r="W112" s="306"/>
      <c r="X112" s="440" t="s">
        <v>39</v>
      </c>
      <c r="Y112" s="440" t="s">
        <v>39</v>
      </c>
      <c r="Z112" s="440" t="s">
        <v>39</v>
      </c>
      <c r="AA112" s="440" t="s">
        <v>39</v>
      </c>
      <c r="AB112" s="354" t="s">
        <v>7</v>
      </c>
      <c r="AC112" s="306"/>
      <c r="AD112" s="306"/>
      <c r="AE112" s="440" t="s">
        <v>39</v>
      </c>
      <c r="AF112" s="367" t="s">
        <v>14</v>
      </c>
      <c r="AG112" s="367" t="s">
        <v>14</v>
      </c>
      <c r="AH112" s="367" t="s">
        <v>14</v>
      </c>
      <c r="AI112" s="367" t="s">
        <v>14</v>
      </c>
      <c r="AJ112" s="367" t="s">
        <v>14</v>
      </c>
      <c r="AK112" s="40"/>
      <c r="AL112" s="167">
        <f t="shared" si="95"/>
        <v>5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6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8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6" t="s">
        <v>352</v>
      </c>
      <c r="D113" s="178" t="str">
        <f>VLOOKUP(C113,ListeAppel,2,FALSE)</f>
        <v>Nom 047</v>
      </c>
      <c r="E113" s="236" t="s">
        <v>70</v>
      </c>
      <c r="F113" s="371" t="s">
        <v>7</v>
      </c>
      <c r="G113" s="55" t="s">
        <v>11</v>
      </c>
      <c r="H113" s="332"/>
      <c r="I113" s="308"/>
      <c r="J113" s="55" t="s">
        <v>11</v>
      </c>
      <c r="K113" s="31" t="s">
        <v>11</v>
      </c>
      <c r="L113" s="31" t="s">
        <v>11</v>
      </c>
      <c r="M113" s="55" t="s">
        <v>11</v>
      </c>
      <c r="N113" s="357" t="s">
        <v>7</v>
      </c>
      <c r="O113" s="305"/>
      <c r="P113" s="332"/>
      <c r="Q113" s="55" t="s">
        <v>11</v>
      </c>
      <c r="R113" s="353" t="s">
        <v>7</v>
      </c>
      <c r="S113" s="31" t="s">
        <v>11</v>
      </c>
      <c r="T113" s="31" t="s">
        <v>11</v>
      </c>
      <c r="U113" s="353" t="s">
        <v>7</v>
      </c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353" t="s">
        <v>7</v>
      </c>
      <c r="AC113" s="305"/>
      <c r="AD113" s="305"/>
      <c r="AE113" s="31" t="s">
        <v>11</v>
      </c>
      <c r="AF113" s="31" t="s">
        <v>11</v>
      </c>
      <c r="AG113" s="31" t="s">
        <v>11</v>
      </c>
      <c r="AH113" s="31" t="s">
        <v>11</v>
      </c>
      <c r="AI113" s="31"/>
      <c r="AJ113" s="31" t="s">
        <v>11</v>
      </c>
      <c r="AK113" s="34">
        <f>IF(CA113=0,"",TIME(0,CA113,0))</f>
        <v>0.28333333333333333</v>
      </c>
      <c r="AL113" s="157">
        <f t="shared" si="95"/>
        <v>17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1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425</v>
      </c>
      <c r="B114" s="179" t="s">
        <v>183</v>
      </c>
      <c r="C114" s="164" t="s">
        <v>9</v>
      </c>
      <c r="D114" s="194"/>
      <c r="E114" s="238" t="s">
        <v>4</v>
      </c>
      <c r="F114" s="372" t="s">
        <v>7</v>
      </c>
      <c r="G114" s="37" t="s">
        <v>11</v>
      </c>
      <c r="H114" s="306"/>
      <c r="I114" s="309"/>
      <c r="J114" s="37" t="s">
        <v>11</v>
      </c>
      <c r="K114" s="37" t="s">
        <v>11</v>
      </c>
      <c r="L114" s="37" t="s">
        <v>11</v>
      </c>
      <c r="M114" s="37" t="s">
        <v>11</v>
      </c>
      <c r="N114" s="354" t="s">
        <v>7</v>
      </c>
      <c r="O114" s="306"/>
      <c r="P114" s="306"/>
      <c r="Q114" s="37" t="s">
        <v>11</v>
      </c>
      <c r="R114" s="354" t="s">
        <v>7</v>
      </c>
      <c r="S114" s="37" t="s">
        <v>11</v>
      </c>
      <c r="T114" s="37" t="s">
        <v>11</v>
      </c>
      <c r="U114" s="354" t="s">
        <v>7</v>
      </c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354" t="s">
        <v>7</v>
      </c>
      <c r="AC114" s="306"/>
      <c r="AD114" s="306"/>
      <c r="AE114" s="37" t="s">
        <v>11</v>
      </c>
      <c r="AF114" s="37" t="s">
        <v>11</v>
      </c>
      <c r="AG114" s="37" t="s">
        <v>11</v>
      </c>
      <c r="AH114" s="37" t="s">
        <v>57</v>
      </c>
      <c r="AI114" s="37"/>
      <c r="AJ114" s="37" t="s">
        <v>57</v>
      </c>
      <c r="AK114" s="40"/>
      <c r="AL114" s="167">
        <f t="shared" si="95"/>
        <v>15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2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7" t="s">
        <v>353</v>
      </c>
      <c r="D115" s="178" t="str">
        <f>VLOOKUP(C115,ListeAppel,2,FALSE)</f>
        <v>Nom 050</v>
      </c>
      <c r="E115" s="236" t="s">
        <v>70</v>
      </c>
      <c r="F115" s="489" t="s">
        <v>13</v>
      </c>
      <c r="G115" s="355" t="s">
        <v>13</v>
      </c>
      <c r="H115" s="332"/>
      <c r="I115" s="332"/>
      <c r="J115" s="31" t="s">
        <v>11</v>
      </c>
      <c r="K115" s="31" t="s">
        <v>11</v>
      </c>
      <c r="L115" s="31" t="s">
        <v>11</v>
      </c>
      <c r="M115" s="31" t="s">
        <v>11</v>
      </c>
      <c r="N115" s="454" t="s">
        <v>13</v>
      </c>
      <c r="O115" s="305"/>
      <c r="P115" s="332"/>
      <c r="Q115" s="454" t="s">
        <v>13</v>
      </c>
      <c r="R115" s="353" t="s">
        <v>7</v>
      </c>
      <c r="S115" s="351" t="s">
        <v>58</v>
      </c>
      <c r="T115" s="351" t="s">
        <v>58</v>
      </c>
      <c r="U115" s="355" t="s">
        <v>13</v>
      </c>
      <c r="V115" s="305"/>
      <c r="W115" s="305"/>
      <c r="X115" s="31" t="s">
        <v>11</v>
      </c>
      <c r="Y115" s="629" t="s">
        <v>23</v>
      </c>
      <c r="Z115" s="31" t="s">
        <v>11</v>
      </c>
      <c r="AA115" s="31" t="s">
        <v>11</v>
      </c>
      <c r="AB115" s="31" t="s">
        <v>11</v>
      </c>
      <c r="AC115" s="305"/>
      <c r="AD115" s="305"/>
      <c r="AE115" s="31" t="s">
        <v>11</v>
      </c>
      <c r="AF115" s="31" t="s">
        <v>11</v>
      </c>
      <c r="AG115" s="365" t="s">
        <v>14</v>
      </c>
      <c r="AH115" s="365" t="s">
        <v>14</v>
      </c>
      <c r="AI115" s="365" t="s">
        <v>14</v>
      </c>
      <c r="AJ115" s="365" t="s">
        <v>14</v>
      </c>
      <c r="AK115" s="34">
        <f>IF(CA115=0,"",TIME(0,CA115,0))</f>
        <v>0.25</v>
      </c>
      <c r="AL115" s="157">
        <f t="shared" si="95"/>
        <v>10</v>
      </c>
      <c r="AM115" s="158">
        <f>SUM(AL115:AL116)/2</f>
        <v>8.5</v>
      </c>
      <c r="AN115" s="158">
        <f t="shared" si="96"/>
        <v>5</v>
      </c>
      <c r="AO115" s="158">
        <f>SUM((AN115+AN116)/2)</f>
        <v>5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1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360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4</v>
      </c>
      <c r="BL115" s="162">
        <f>SUM(BK115+BK116)/2</f>
        <v>4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360</v>
      </c>
      <c r="CB115" s="35">
        <f>SUM(AM115+AO115+AQ115+AS115+AU115+AW115+BB115+BD115+BG115+AY115)</f>
        <v>15</v>
      </c>
    </row>
    <row r="116" spans="1:80" ht="18.75" customHeight="1" thickBot="1" x14ac:dyDescent="0.3">
      <c r="A116" s="137" t="s">
        <v>425</v>
      </c>
      <c r="B116" s="179" t="s">
        <v>183</v>
      </c>
      <c r="C116" s="192" t="s">
        <v>6</v>
      </c>
      <c r="D116" s="194"/>
      <c r="E116" s="238" t="s">
        <v>4</v>
      </c>
      <c r="F116" s="490" t="s">
        <v>13</v>
      </c>
      <c r="G116" s="356" t="s">
        <v>13</v>
      </c>
      <c r="H116" s="306"/>
      <c r="I116" s="306"/>
      <c r="J116" s="37" t="s">
        <v>11</v>
      </c>
      <c r="K116" s="37" t="s">
        <v>11</v>
      </c>
      <c r="L116" s="37" t="s">
        <v>11</v>
      </c>
      <c r="M116" s="37" t="s">
        <v>57</v>
      </c>
      <c r="N116" s="356" t="s">
        <v>13</v>
      </c>
      <c r="O116" s="306"/>
      <c r="P116" s="306"/>
      <c r="Q116" s="356" t="s">
        <v>13</v>
      </c>
      <c r="R116" s="354" t="s">
        <v>7</v>
      </c>
      <c r="S116" s="352" t="s">
        <v>58</v>
      </c>
      <c r="T116" s="352" t="s">
        <v>58</v>
      </c>
      <c r="U116" s="356" t="s">
        <v>13</v>
      </c>
      <c r="V116" s="306"/>
      <c r="W116" s="306"/>
      <c r="X116" s="37" t="s">
        <v>11</v>
      </c>
      <c r="Y116" s="630" t="s">
        <v>23</v>
      </c>
      <c r="Z116" s="37" t="s">
        <v>11</v>
      </c>
      <c r="AA116" s="37" t="s">
        <v>57</v>
      </c>
      <c r="AB116" s="440" t="s">
        <v>39</v>
      </c>
      <c r="AC116" s="306"/>
      <c r="AD116" s="306"/>
      <c r="AE116" s="37" t="s">
        <v>11</v>
      </c>
      <c r="AF116" s="37" t="s">
        <v>11</v>
      </c>
      <c r="AG116" s="367" t="s">
        <v>14</v>
      </c>
      <c r="AH116" s="367" t="s">
        <v>14</v>
      </c>
      <c r="AI116" s="367" t="s">
        <v>14</v>
      </c>
      <c r="AJ116" s="367" t="s">
        <v>14</v>
      </c>
      <c r="AK116" s="40"/>
      <c r="AL116" s="167">
        <f t="shared" si="95"/>
        <v>7</v>
      </c>
      <c r="AM116" s="168"/>
      <c r="AN116" s="168">
        <f t="shared" si="96"/>
        <v>5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2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4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7" t="s">
        <v>354</v>
      </c>
      <c r="D117" s="178" t="str">
        <f>VLOOKUP(C117,ListeAppel,2,FALSE)</f>
        <v>Nom 051</v>
      </c>
      <c r="E117" s="236" t="s">
        <v>70</v>
      </c>
      <c r="F117" s="233" t="s">
        <v>11</v>
      </c>
      <c r="G117" s="31" t="s">
        <v>11</v>
      </c>
      <c r="H117" s="305"/>
      <c r="I117" s="332"/>
      <c r="J117" s="55" t="s">
        <v>11</v>
      </c>
      <c r="K117" s="31" t="s">
        <v>11</v>
      </c>
      <c r="L117" s="365" t="s">
        <v>14</v>
      </c>
      <c r="M117" s="365" t="s">
        <v>14</v>
      </c>
      <c r="N117" s="365" t="s">
        <v>14</v>
      </c>
      <c r="O117" s="332"/>
      <c r="P117" s="305"/>
      <c r="Q117" s="31" t="s">
        <v>11</v>
      </c>
      <c r="R117" s="31" t="s">
        <v>11</v>
      </c>
      <c r="S117" s="31" t="s">
        <v>33</v>
      </c>
      <c r="T117" s="31" t="s">
        <v>11</v>
      </c>
      <c r="U117" s="31" t="s">
        <v>11</v>
      </c>
      <c r="V117" s="305"/>
      <c r="W117" s="305"/>
      <c r="X117" s="31" t="s">
        <v>11</v>
      </c>
      <c r="Y117" s="31" t="s">
        <v>33</v>
      </c>
      <c r="Z117" s="31" t="s">
        <v>11</v>
      </c>
      <c r="AA117" s="31" t="s">
        <v>11</v>
      </c>
      <c r="AB117" s="353" t="s">
        <v>7</v>
      </c>
      <c r="AC117" s="305"/>
      <c r="AD117" s="305"/>
      <c r="AE117" s="31" t="s">
        <v>11</v>
      </c>
      <c r="AF117" s="31" t="s">
        <v>11</v>
      </c>
      <c r="AG117" s="31" t="s">
        <v>11</v>
      </c>
      <c r="AH117" s="31" t="s">
        <v>11</v>
      </c>
      <c r="AI117" s="31"/>
      <c r="AJ117" s="31" t="s">
        <v>11</v>
      </c>
      <c r="AK117" s="34">
        <f>IF(CA117=0,"",TIME(0,CA117,0))</f>
        <v>0.3</v>
      </c>
      <c r="AL117" s="157">
        <f t="shared" si="95"/>
        <v>16</v>
      </c>
      <c r="AM117" s="158">
        <f>SUM(AL117:AL118)/2</f>
        <v>16</v>
      </c>
      <c r="AN117" s="158">
        <f t="shared" si="96"/>
        <v>0</v>
      </c>
      <c r="AO117" s="158">
        <f>SUM((AN117+AN118)/2)</f>
        <v>0</v>
      </c>
      <c r="AP117" s="159">
        <f t="shared" si="97"/>
        <v>2</v>
      </c>
      <c r="AQ117" s="159">
        <f>SUM((AP117+AP118)/2)</f>
        <v>1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432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3</v>
      </c>
      <c r="BL117" s="162">
        <f>SUM(BK117+BK118)/2</f>
        <v>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1</v>
      </c>
      <c r="BR117" s="158">
        <f>SUM((BQ117+BQ118)/2)</f>
        <v>1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432</v>
      </c>
      <c r="CB117" s="35">
        <f>SUM(AM117+AO117+AQ117+AS117+AU117+AW117+BB117+BD117+BG117+AY117)</f>
        <v>18</v>
      </c>
    </row>
    <row r="118" spans="1:80" ht="18.75" customHeight="1" thickBot="1" x14ac:dyDescent="0.3">
      <c r="A118" s="137" t="s">
        <v>425</v>
      </c>
      <c r="B118" s="179" t="s">
        <v>183</v>
      </c>
      <c r="C118" s="192" t="s">
        <v>10</v>
      </c>
      <c r="D118" s="194"/>
      <c r="E118" s="238" t="s">
        <v>4</v>
      </c>
      <c r="F118" s="234" t="s">
        <v>11</v>
      </c>
      <c r="G118" s="37" t="s">
        <v>11</v>
      </c>
      <c r="H118" s="306"/>
      <c r="I118" s="306"/>
      <c r="J118" s="37" t="s">
        <v>11</v>
      </c>
      <c r="K118" s="37" t="s">
        <v>11</v>
      </c>
      <c r="L118" s="367" t="s">
        <v>14</v>
      </c>
      <c r="M118" s="367" t="s">
        <v>14</v>
      </c>
      <c r="N118" s="367" t="s">
        <v>14</v>
      </c>
      <c r="O118" s="306"/>
      <c r="P118" s="306"/>
      <c r="Q118" s="37" t="s">
        <v>11</v>
      </c>
      <c r="R118" s="37" t="s">
        <v>11</v>
      </c>
      <c r="S118" s="440" t="s">
        <v>39</v>
      </c>
      <c r="T118" s="37" t="s">
        <v>11</v>
      </c>
      <c r="U118" s="37" t="s">
        <v>11</v>
      </c>
      <c r="V118" s="306"/>
      <c r="W118" s="306"/>
      <c r="X118" s="37" t="s">
        <v>11</v>
      </c>
      <c r="Y118" s="37" t="s">
        <v>57</v>
      </c>
      <c r="Z118" s="37" t="s">
        <v>11</v>
      </c>
      <c r="AA118" s="37" t="s">
        <v>11</v>
      </c>
      <c r="AB118" s="354" t="s">
        <v>7</v>
      </c>
      <c r="AC118" s="306"/>
      <c r="AD118" s="306"/>
      <c r="AE118" s="37" t="s">
        <v>11</v>
      </c>
      <c r="AF118" s="37" t="s">
        <v>11</v>
      </c>
      <c r="AG118" s="37" t="s">
        <v>11</v>
      </c>
      <c r="AH118" s="37" t="s">
        <v>11</v>
      </c>
      <c r="AI118" s="37"/>
      <c r="AJ118" s="37" t="s">
        <v>11</v>
      </c>
      <c r="AK118" s="40"/>
      <c r="AL118" s="167">
        <f t="shared" si="95"/>
        <v>16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1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6" t="s">
        <v>355</v>
      </c>
      <c r="D119" s="155" t="str">
        <f>VLOOKUP(C119,ListeAppel,2,FALSE)</f>
        <v>Nom 058</v>
      </c>
      <c r="E119" s="236" t="s">
        <v>70</v>
      </c>
      <c r="F119" s="55" t="s">
        <v>11</v>
      </c>
      <c r="G119" s="55" t="s">
        <v>11</v>
      </c>
      <c r="H119" s="332"/>
      <c r="I119" s="332"/>
      <c r="J119" s="55" t="s">
        <v>11</v>
      </c>
      <c r="K119" s="31" t="s">
        <v>11</v>
      </c>
      <c r="L119" s="31" t="s">
        <v>11</v>
      </c>
      <c r="M119" s="55" t="s">
        <v>11</v>
      </c>
      <c r="N119" s="55" t="s">
        <v>11</v>
      </c>
      <c r="O119" s="332"/>
      <c r="P119" s="305"/>
      <c r="Q119" s="55" t="s">
        <v>11</v>
      </c>
      <c r="R119" s="31" t="s">
        <v>11</v>
      </c>
      <c r="S119" s="31" t="s">
        <v>11</v>
      </c>
      <c r="T119" s="31" t="s">
        <v>11</v>
      </c>
      <c r="U119" s="31" t="s">
        <v>11</v>
      </c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357" t="s">
        <v>7</v>
      </c>
      <c r="AC119" s="305"/>
      <c r="AD119" s="305"/>
      <c r="AE119" s="31" t="s">
        <v>11</v>
      </c>
      <c r="AF119" s="31" t="s">
        <v>11</v>
      </c>
      <c r="AG119" s="31" t="s">
        <v>11</v>
      </c>
      <c r="AH119" s="31" t="s">
        <v>11</v>
      </c>
      <c r="AI119" s="31"/>
      <c r="AJ119" s="31" t="s">
        <v>11</v>
      </c>
      <c r="AK119" s="34">
        <f>IF(CA119=0,"",TIME(0,CA119,0))</f>
        <v>0.35000000000000003</v>
      </c>
      <c r="AL119" s="157">
        <f t="shared" si="95"/>
        <v>21</v>
      </c>
      <c r="AM119" s="158">
        <f>SUM(AL119:AL120)/2</f>
        <v>20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1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504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504</v>
      </c>
      <c r="CB119" s="35">
        <f>SUM(AM119+AO119+AQ119+AS119+AU119+AW119+BB119+BD119+BG119+AY119)</f>
        <v>21</v>
      </c>
    </row>
    <row r="120" spans="1:80" ht="18.75" customHeight="1" thickBot="1" x14ac:dyDescent="0.3">
      <c r="A120" s="137" t="s">
        <v>425</v>
      </c>
      <c r="B120" s="179" t="s">
        <v>183</v>
      </c>
      <c r="C120" s="164" t="s">
        <v>6</v>
      </c>
      <c r="D120" s="165">
        <v>10995</v>
      </c>
      <c r="E120" s="238" t="s">
        <v>4</v>
      </c>
      <c r="F120" s="37" t="s">
        <v>11</v>
      </c>
      <c r="G120" s="37" t="s">
        <v>11</v>
      </c>
      <c r="H120" s="306"/>
      <c r="I120" s="306"/>
      <c r="J120" s="440" t="s">
        <v>39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7" t="s">
        <v>11</v>
      </c>
      <c r="R120" s="440" t="s">
        <v>39</v>
      </c>
      <c r="S120" s="37" t="s">
        <v>11</v>
      </c>
      <c r="T120" s="37" t="s">
        <v>11</v>
      </c>
      <c r="U120" s="37" t="s">
        <v>11</v>
      </c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354" t="s">
        <v>7</v>
      </c>
      <c r="AC120" s="306"/>
      <c r="AD120" s="306"/>
      <c r="AE120" s="37" t="s">
        <v>11</v>
      </c>
      <c r="AF120" s="37" t="s">
        <v>11</v>
      </c>
      <c r="AG120" s="37" t="s">
        <v>11</v>
      </c>
      <c r="AH120" s="37" t="s">
        <v>11</v>
      </c>
      <c r="AI120" s="37"/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2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806" t="s">
        <v>356</v>
      </c>
      <c r="D121" s="178" t="str">
        <f>VLOOKUP(C121,ListeAppel,2,FALSE)</f>
        <v>Nom 066</v>
      </c>
      <c r="E121" s="236" t="s">
        <v>70</v>
      </c>
      <c r="F121" s="371" t="s">
        <v>7</v>
      </c>
      <c r="G121" s="353" t="s">
        <v>7</v>
      </c>
      <c r="H121" s="353" t="s">
        <v>7</v>
      </c>
      <c r="I121" s="353" t="s">
        <v>7</v>
      </c>
      <c r="J121" s="353" t="s">
        <v>7</v>
      </c>
      <c r="K121" s="353" t="s">
        <v>7</v>
      </c>
      <c r="L121" s="353" t="s">
        <v>7</v>
      </c>
      <c r="M121" s="353" t="s">
        <v>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53" t="s">
        <v>7</v>
      </c>
      <c r="U121" s="353" t="s">
        <v>7</v>
      </c>
      <c r="V121" s="353" t="s">
        <v>7</v>
      </c>
      <c r="W121" s="353" t="s">
        <v>7</v>
      </c>
      <c r="X121" s="353" t="s">
        <v>7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53" t="s">
        <v>7</v>
      </c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53" t="s">
        <v>7</v>
      </c>
      <c r="AK121" s="34" t="str">
        <f>IF(CA121=0,"",TIME(0,CA121,0))</f>
        <v/>
      </c>
      <c r="AL121" s="157">
        <f t="shared" si="95"/>
        <v>0</v>
      </c>
      <c r="AM121" s="158">
        <f>SUM(AL121:AL122)/2</f>
        <v>0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31</v>
      </c>
      <c r="BR121" s="158">
        <f>SUM((BQ121+BQ122)/2)</f>
        <v>31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0</v>
      </c>
      <c r="CB121" s="35">
        <f>SUM(AM121+AO121+AQ121+AS121+AU121+AW121+BB121+BD121+BG121+AY121)</f>
        <v>0</v>
      </c>
    </row>
    <row r="122" spans="1:80" ht="18.75" customHeight="1" thickBot="1" x14ac:dyDescent="0.3">
      <c r="A122" s="137" t="s">
        <v>425</v>
      </c>
      <c r="B122" s="179" t="s">
        <v>183</v>
      </c>
      <c r="C122" s="192" t="s">
        <v>10</v>
      </c>
      <c r="D122" s="165"/>
      <c r="E122" s="238" t="s">
        <v>4</v>
      </c>
      <c r="F122" s="372" t="s">
        <v>7</v>
      </c>
      <c r="G122" s="354" t="s">
        <v>7</v>
      </c>
      <c r="H122" s="354" t="s">
        <v>7</v>
      </c>
      <c r="I122" s="354" t="s">
        <v>7</v>
      </c>
      <c r="J122" s="354" t="s">
        <v>7</v>
      </c>
      <c r="K122" s="354" t="s">
        <v>7</v>
      </c>
      <c r="L122" s="354" t="s">
        <v>7</v>
      </c>
      <c r="M122" s="354" t="s">
        <v>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54" t="s">
        <v>7</v>
      </c>
      <c r="U122" s="354" t="s">
        <v>7</v>
      </c>
      <c r="V122" s="354" t="s">
        <v>7</v>
      </c>
      <c r="W122" s="354" t="s">
        <v>7</v>
      </c>
      <c r="X122" s="354" t="s">
        <v>7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54" t="s">
        <v>7</v>
      </c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54" t="s">
        <v>7</v>
      </c>
      <c r="AK122" s="40"/>
      <c r="AL122" s="167">
        <f t="shared" si="95"/>
        <v>0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31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425</v>
      </c>
      <c r="B123" s="179" t="s">
        <v>183</v>
      </c>
      <c r="C123" s="806">
        <v>3578</v>
      </c>
      <c r="D123" s="178" t="s">
        <v>258</v>
      </c>
      <c r="E123" s="236" t="s">
        <v>70</v>
      </c>
      <c r="F123" s="265" t="s">
        <v>11</v>
      </c>
      <c r="G123" s="52" t="s">
        <v>11</v>
      </c>
      <c r="H123" s="307"/>
      <c r="I123" s="307"/>
      <c r="J123" s="268" t="s">
        <v>11</v>
      </c>
      <c r="K123" s="483" t="s">
        <v>11</v>
      </c>
      <c r="L123" s="52" t="s">
        <v>11</v>
      </c>
      <c r="M123" s="52" t="s">
        <v>11</v>
      </c>
      <c r="N123" s="55" t="s">
        <v>11</v>
      </c>
      <c r="O123" s="307"/>
      <c r="P123" s="307"/>
      <c r="Q123" s="353" t="s">
        <v>7</v>
      </c>
      <c r="R123" s="400" t="s">
        <v>14</v>
      </c>
      <c r="S123" s="400" t="s">
        <v>14</v>
      </c>
      <c r="T123" s="400" t="s">
        <v>14</v>
      </c>
      <c r="U123" s="31" t="s">
        <v>11</v>
      </c>
      <c r="V123" s="307"/>
      <c r="W123" s="307"/>
      <c r="X123" s="52" t="s">
        <v>11</v>
      </c>
      <c r="Y123" s="52" t="s">
        <v>11</v>
      </c>
      <c r="Z123" s="52" t="s">
        <v>11</v>
      </c>
      <c r="AA123" s="52" t="s">
        <v>11</v>
      </c>
      <c r="AB123" s="52" t="s">
        <v>11</v>
      </c>
      <c r="AC123" s="307"/>
      <c r="AD123" s="307"/>
      <c r="AE123" s="52" t="s">
        <v>11</v>
      </c>
      <c r="AF123" s="52" t="s">
        <v>11</v>
      </c>
      <c r="AG123" s="52" t="s">
        <v>11</v>
      </c>
      <c r="AH123" s="52" t="s">
        <v>11</v>
      </c>
      <c r="AI123" s="52"/>
      <c r="AJ123" s="380" t="s">
        <v>11</v>
      </c>
      <c r="AK123" s="34">
        <f>IF(CA123=0,"",TIME(0,CA123,0))</f>
        <v>0.3</v>
      </c>
      <c r="AL123" s="157">
        <f>COUNTIF(F123:AJ123,"P")</f>
        <v>18</v>
      </c>
      <c r="AM123" s="158">
        <f>SUM(AL123:AL124)/2</f>
        <v>17.5</v>
      </c>
      <c r="AN123" s="158">
        <f>COUNTIF(F123:AJ123,"Mi")</f>
        <v>0</v>
      </c>
      <c r="AO123" s="158">
        <f>SUM((AN123+AN124)/2)</f>
        <v>0</v>
      </c>
      <c r="AP123" s="159">
        <f>COUNTIF(F123:AJ123,"VS")</f>
        <v>0</v>
      </c>
      <c r="AQ123" s="159">
        <f>SUM((AP123+AP124)/2)</f>
        <v>0</v>
      </c>
      <c r="AR123" s="158">
        <f>COUNTIF(F123:AJ123,"C1")</f>
        <v>0</v>
      </c>
      <c r="AS123" s="159">
        <f>SUM((AR123+AR124)/2)</f>
        <v>0.5</v>
      </c>
      <c r="AT123" s="159">
        <f>COUNTIF(F123:AJ123,"R1")</f>
        <v>0</v>
      </c>
      <c r="AU123" s="160">
        <f>SUM((AT123+AT124)/2)</f>
        <v>0</v>
      </c>
      <c r="AV123" s="158">
        <f>COUNTIF(F123:AJ123,"CS")</f>
        <v>0</v>
      </c>
      <c r="AW123" s="158">
        <f>SUM((AV123+AV124)/2)</f>
        <v>0</v>
      </c>
      <c r="AX123" s="159">
        <f>COUNTIF(F123:AJ123,"DA")</f>
        <v>0</v>
      </c>
      <c r="AY123" s="159">
        <f>SUM((AX123+AX124)/2)</f>
        <v>0</v>
      </c>
      <c r="AZ123" s="161">
        <f>SUM(AM123+AO123+AQ123+AS123+AW123+AY123+AU123)*24</f>
        <v>432</v>
      </c>
      <c r="BA123" s="159">
        <f>COUNTIF(F123:AJ123,"MT5")</f>
        <v>0</v>
      </c>
      <c r="BB123" s="159">
        <f>SUM((BA123+BA124)/2)</f>
        <v>0</v>
      </c>
      <c r="BC123" s="159">
        <f>COUNTIF(F123:AJ123,"MT6")</f>
        <v>0</v>
      </c>
      <c r="BD123" s="159">
        <f>SUM((BC123+BC124)/2)</f>
        <v>0</v>
      </c>
      <c r="BE123" s="159">
        <f>SUM((BD123+BD124)/2)</f>
        <v>0</v>
      </c>
      <c r="BF123" s="159">
        <f>COUNTIF(F123:AJ123,"MT8")</f>
        <v>0</v>
      </c>
      <c r="BG123" s="159">
        <f>SUM((BF123+BF124)/2)</f>
        <v>0</v>
      </c>
      <c r="BH123" s="159">
        <f>SUM((BG123+BG124)/2)</f>
        <v>0</v>
      </c>
      <c r="BI123" s="159">
        <f>COUNTIF(F123:AJ123,"A")</f>
        <v>0</v>
      </c>
      <c r="BJ123" s="159">
        <f>SUM((BI123+BI124)/2)</f>
        <v>0</v>
      </c>
      <c r="BK123" s="159">
        <f>COUNTIF(F123:AJ123,"Ma")</f>
        <v>3</v>
      </c>
      <c r="BL123" s="162">
        <f>SUM(BK123+BK124)/2</f>
        <v>3</v>
      </c>
      <c r="BM123" s="158">
        <f>COUNTIF(F123:AJ123,"MJ")</f>
        <v>0</v>
      </c>
      <c r="BN123" s="158">
        <f>SUM(BM123+BM124)/2</f>
        <v>0</v>
      </c>
      <c r="BO123" s="158">
        <f>COUNTIF(F123:AJ123,"Jsc")</f>
        <v>0</v>
      </c>
      <c r="BP123" s="158">
        <f>SUM(BO123+BO124)/2</f>
        <v>0</v>
      </c>
      <c r="BQ123" s="158">
        <f>COUNTIF(F123:AJ123,"C")</f>
        <v>1</v>
      </c>
      <c r="BR123" s="158">
        <f>SUM((BQ123+BQ124)/2)</f>
        <v>1</v>
      </c>
      <c r="BS123" s="158">
        <f>COUNTIF(F123:AJ123,"CC")</f>
        <v>0</v>
      </c>
      <c r="BT123" s="158">
        <f>SUM((BS123+BS124)/2)</f>
        <v>0</v>
      </c>
      <c r="BU123" s="158">
        <f>COUNTIF(F123:AJ123,"DS")</f>
        <v>0</v>
      </c>
      <c r="BV123" s="158">
        <f>SUM((BU123+BU124)/2)</f>
        <v>0</v>
      </c>
      <c r="BW123" s="159">
        <f>COUNTIF(F123:AJ123,"MT")</f>
        <v>0</v>
      </c>
      <c r="BX123" s="159">
        <f>SUM((BW123+BW124)/2)</f>
        <v>0</v>
      </c>
      <c r="BY123" s="159">
        <f>COUNTIF(F123:AJ123,"4/5")</f>
        <v>0</v>
      </c>
      <c r="BZ123" s="160">
        <f>SUM((BY123+BY124)/2)</f>
        <v>0</v>
      </c>
      <c r="CA123" s="163">
        <f>SUM(AZ123)</f>
        <v>432</v>
      </c>
      <c r="CB123" s="35">
        <f>SUM(AM123+AO123+AQ123+AS123+AU123+AW123+BB123+BD123+BG123+AY123)</f>
        <v>18</v>
      </c>
    </row>
    <row r="124" spans="1:80" ht="18.75" customHeight="1" thickBot="1" x14ac:dyDescent="0.3">
      <c r="A124" s="137" t="s">
        <v>425</v>
      </c>
      <c r="B124" s="179" t="s">
        <v>183</v>
      </c>
      <c r="C124" s="192" t="s">
        <v>6</v>
      </c>
      <c r="D124" s="165"/>
      <c r="E124" s="238" t="s">
        <v>4</v>
      </c>
      <c r="F124" s="265" t="s">
        <v>11</v>
      </c>
      <c r="G124" s="52" t="s">
        <v>11</v>
      </c>
      <c r="H124" s="307"/>
      <c r="I124" s="307"/>
      <c r="J124" s="52" t="s">
        <v>11</v>
      </c>
      <c r="K124" s="380" t="s">
        <v>11</v>
      </c>
      <c r="L124" s="52" t="s">
        <v>11</v>
      </c>
      <c r="M124" s="52" t="s">
        <v>11</v>
      </c>
      <c r="N124" s="443" t="s">
        <v>39</v>
      </c>
      <c r="O124" s="307"/>
      <c r="P124" s="307"/>
      <c r="Q124" s="354" t="s">
        <v>7</v>
      </c>
      <c r="R124" s="400" t="s">
        <v>14</v>
      </c>
      <c r="S124" s="400" t="s">
        <v>14</v>
      </c>
      <c r="T124" s="400" t="s">
        <v>14</v>
      </c>
      <c r="U124" s="37" t="s">
        <v>11</v>
      </c>
      <c r="V124" s="307"/>
      <c r="W124" s="307"/>
      <c r="X124" s="52" t="s">
        <v>11</v>
      </c>
      <c r="Y124" s="52" t="s">
        <v>11</v>
      </c>
      <c r="Z124" s="37" t="s">
        <v>11</v>
      </c>
      <c r="AA124" s="52" t="s">
        <v>11</v>
      </c>
      <c r="AB124" s="52" t="s">
        <v>11</v>
      </c>
      <c r="AC124" s="307"/>
      <c r="AD124" s="307"/>
      <c r="AE124" s="52" t="s">
        <v>11</v>
      </c>
      <c r="AF124" s="52" t="s">
        <v>11</v>
      </c>
      <c r="AG124" s="52" t="s">
        <v>11</v>
      </c>
      <c r="AH124" s="52" t="s">
        <v>11</v>
      </c>
      <c r="AI124" s="52"/>
      <c r="AJ124" s="380" t="s">
        <v>11</v>
      </c>
      <c r="AK124" s="40"/>
      <c r="AL124" s="167">
        <f>COUNTIF(F124:AJ124,"P")</f>
        <v>17</v>
      </c>
      <c r="AM124" s="168"/>
      <c r="AN124" s="168">
        <f>COUNTIF(F124:AJ124,"Mi")</f>
        <v>0</v>
      </c>
      <c r="AO124" s="169"/>
      <c r="AP124" s="170">
        <f>COUNTIF(F124:AJ124,"VS")</f>
        <v>0</v>
      </c>
      <c r="AQ124" s="171"/>
      <c r="AR124" s="168">
        <f>COUNTIF(F124:AJ124,"C1")</f>
        <v>1</v>
      </c>
      <c r="AS124" s="168"/>
      <c r="AT124" s="168">
        <f>COUNTIF(F124:AJ124,"R1")</f>
        <v>0</v>
      </c>
      <c r="AU124" s="168"/>
      <c r="AV124" s="168">
        <f>COUNTIF(F124:AJ124,"CS")</f>
        <v>0</v>
      </c>
      <c r="AW124" s="169"/>
      <c r="AX124" s="170">
        <f>COUNTIF(F124:AJ124,"DA")</f>
        <v>0</v>
      </c>
      <c r="AY124" s="171"/>
      <c r="AZ124" s="172"/>
      <c r="BA124" s="170">
        <f>COUNTIF(F124:AJ124,"MT5")</f>
        <v>0</v>
      </c>
      <c r="BB124" s="171"/>
      <c r="BC124" s="170">
        <f>COUNTIF(F124:AJ124,"MT6")</f>
        <v>0</v>
      </c>
      <c r="BD124" s="171"/>
      <c r="BE124" s="171"/>
      <c r="BF124" s="170">
        <f>COUNTIF(F124:AJ124,"MT8")</f>
        <v>0</v>
      </c>
      <c r="BG124" s="171"/>
      <c r="BH124" s="171"/>
      <c r="BI124" s="170">
        <f>COUNTIF(F124:AJ124,"A")</f>
        <v>0</v>
      </c>
      <c r="BJ124" s="171"/>
      <c r="BK124" s="170">
        <f>COUNTIF(F124:AJ124,"Ma")</f>
        <v>3</v>
      </c>
      <c r="BL124" s="173"/>
      <c r="BM124" s="168">
        <f>COUNTIF(F124:AJ124,"MJ")</f>
        <v>0</v>
      </c>
      <c r="BN124" s="174"/>
      <c r="BO124" s="168">
        <f>COUNTIF(F124:AJ124,"Jsc")</f>
        <v>0</v>
      </c>
      <c r="BP124" s="169"/>
      <c r="BQ124" s="168">
        <f>COUNTIF(F124:AJ124,"C")</f>
        <v>1</v>
      </c>
      <c r="BR124" s="168"/>
      <c r="BS124" s="168">
        <f>COUNTIF(F124:AJ124,"CC")</f>
        <v>0</v>
      </c>
      <c r="BT124" s="169"/>
      <c r="BU124" s="168">
        <f>COUNTIF(F124:AJ124,"DS")</f>
        <v>0</v>
      </c>
      <c r="BV124" s="169"/>
      <c r="BW124" s="170">
        <f>COUNTIF(F124:AJ124,"MT")</f>
        <v>0</v>
      </c>
      <c r="BX124" s="171"/>
      <c r="BY124" s="170">
        <f>COUNTIF(F124:AJ124,"4/5")</f>
        <v>0</v>
      </c>
      <c r="BZ124" s="175"/>
      <c r="CA124" s="176"/>
      <c r="CB124" s="85"/>
    </row>
    <row r="125" spans="1:80" ht="18.75" customHeight="1" x14ac:dyDescent="0.25">
      <c r="A125" s="137" t="s">
        <v>425</v>
      </c>
      <c r="B125" s="179" t="s">
        <v>183</v>
      </c>
      <c r="C125" s="806" t="s">
        <v>358</v>
      </c>
      <c r="D125" s="155" t="str">
        <f>VLOOKUP(C125,ListeAppel,2,FALSE)</f>
        <v>Nom 076</v>
      </c>
      <c r="E125" s="236" t="s">
        <v>70</v>
      </c>
      <c r="F125" s="233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53" t="s">
        <v>7</v>
      </c>
      <c r="M125" s="31" t="s">
        <v>11</v>
      </c>
      <c r="N125" s="353" t="s">
        <v>7</v>
      </c>
      <c r="O125" s="305"/>
      <c r="P125" s="305"/>
      <c r="Q125" s="31" t="s">
        <v>11</v>
      </c>
      <c r="R125" s="31" t="s">
        <v>11</v>
      </c>
      <c r="S125" s="31" t="s">
        <v>11</v>
      </c>
      <c r="T125" s="31" t="s">
        <v>11</v>
      </c>
      <c r="U125" s="31" t="s">
        <v>11</v>
      </c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353" t="s">
        <v>7</v>
      </c>
      <c r="AC125" s="305"/>
      <c r="AD125" s="305"/>
      <c r="AE125" s="31" t="s">
        <v>11</v>
      </c>
      <c r="AF125" s="31" t="s">
        <v>11</v>
      </c>
      <c r="AG125" s="31" t="s">
        <v>11</v>
      </c>
      <c r="AH125" s="31" t="s">
        <v>11</v>
      </c>
      <c r="AI125" s="31"/>
      <c r="AJ125" s="31" t="s">
        <v>11</v>
      </c>
      <c r="AK125" s="34">
        <f>IF(CA125=0,"",TIME(0,CA125,0))</f>
        <v>0.31666666666666665</v>
      </c>
      <c r="AL125" s="157">
        <f t="shared" si="95"/>
        <v>19</v>
      </c>
      <c r="AM125" s="158">
        <f>SUM(AL125:AL126)/2</f>
        <v>19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3</v>
      </c>
      <c r="BR125" s="158">
        <f>SUM((BQ125+BQ126)/2)</f>
        <v>3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425</v>
      </c>
      <c r="B126" s="179" t="s">
        <v>183</v>
      </c>
      <c r="C126" s="207" t="s">
        <v>10</v>
      </c>
      <c r="D126" s="165">
        <v>11491</v>
      </c>
      <c r="E126" s="238" t="s">
        <v>4</v>
      </c>
      <c r="F126" s="234" t="s">
        <v>11</v>
      </c>
      <c r="G126" s="37" t="s">
        <v>11</v>
      </c>
      <c r="H126" s="306"/>
      <c r="I126" s="309"/>
      <c r="J126" s="37" t="s">
        <v>11</v>
      </c>
      <c r="K126" s="37" t="s">
        <v>11</v>
      </c>
      <c r="L126" s="354" t="s">
        <v>7</v>
      </c>
      <c r="M126" s="37" t="s">
        <v>11</v>
      </c>
      <c r="N126" s="354" t="s">
        <v>7</v>
      </c>
      <c r="O126" s="306"/>
      <c r="P126" s="306"/>
      <c r="Q126" s="37" t="s">
        <v>11</v>
      </c>
      <c r="R126" s="37" t="s">
        <v>11</v>
      </c>
      <c r="S126" s="37" t="s">
        <v>11</v>
      </c>
      <c r="T126" s="37" t="s">
        <v>11</v>
      </c>
      <c r="U126" s="37" t="s">
        <v>11</v>
      </c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354" t="s">
        <v>7</v>
      </c>
      <c r="AC126" s="306"/>
      <c r="AD126" s="306"/>
      <c r="AE126" s="37" t="s">
        <v>11</v>
      </c>
      <c r="AF126" s="37" t="s">
        <v>11</v>
      </c>
      <c r="AG126" s="37" t="s">
        <v>11</v>
      </c>
      <c r="AH126" s="37" t="s">
        <v>11</v>
      </c>
      <c r="AI126" s="37"/>
      <c r="AJ126" s="37" t="s">
        <v>11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3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183</v>
      </c>
      <c r="C127" s="807" t="s">
        <v>359</v>
      </c>
      <c r="D127" s="155" t="str">
        <f>VLOOKUP(C127,ListeAppel,2,FALSE)</f>
        <v>Nom 094</v>
      </c>
      <c r="E127" s="236" t="s">
        <v>70</v>
      </c>
      <c r="F127" s="233" t="s">
        <v>11</v>
      </c>
      <c r="G127" s="463" t="s">
        <v>67</v>
      </c>
      <c r="H127" s="332"/>
      <c r="I127" s="308"/>
      <c r="J127" s="55" t="s">
        <v>11</v>
      </c>
      <c r="K127" s="31" t="s">
        <v>11</v>
      </c>
      <c r="L127" s="31" t="s">
        <v>11</v>
      </c>
      <c r="M127" s="31" t="s">
        <v>67</v>
      </c>
      <c r="N127" s="401" t="s">
        <v>11</v>
      </c>
      <c r="O127" s="305"/>
      <c r="P127" s="332"/>
      <c r="Q127" s="55" t="s">
        <v>11</v>
      </c>
      <c r="R127" s="31" t="s">
        <v>11</v>
      </c>
      <c r="S127" s="31" t="s">
        <v>11</v>
      </c>
      <c r="T127" s="365" t="s">
        <v>14</v>
      </c>
      <c r="U127" s="410" t="s">
        <v>14</v>
      </c>
      <c r="V127" s="305"/>
      <c r="W127" s="305"/>
      <c r="X127" s="31" t="s">
        <v>11</v>
      </c>
      <c r="Y127" s="31" t="s">
        <v>11</v>
      </c>
      <c r="Z127" s="31" t="s">
        <v>11</v>
      </c>
      <c r="AA127" s="31" t="s">
        <v>11</v>
      </c>
      <c r="AB127" s="31" t="s">
        <v>67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31" t="s">
        <v>11</v>
      </c>
      <c r="AI127" s="31"/>
      <c r="AJ127" s="31" t="s">
        <v>11</v>
      </c>
      <c r="AK127" s="34">
        <f>IF(CA127=0,"",TIME(0,CA127,0))</f>
        <v>0.27499999999999997</v>
      </c>
      <c r="AL127" s="157">
        <f t="shared" si="95"/>
        <v>17</v>
      </c>
      <c r="AM127" s="158">
        <f>SUM(AL127:AL128)/2</f>
        <v>16.5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396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2</v>
      </c>
      <c r="BL127" s="162">
        <f>SUM(BK127+BK128)/2</f>
        <v>2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0</v>
      </c>
      <c r="BR127" s="158">
        <f>SUM((BQ127+BQ128)/2)</f>
        <v>0.5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396</v>
      </c>
      <c r="CB127" s="35">
        <f>SUM(AM127+AO127+AQ127+AS127+AU127+AW127+BB127+BD127+BG127+AY127)</f>
        <v>16.5</v>
      </c>
    </row>
    <row r="128" spans="1:80" ht="18.75" customHeight="1" thickBot="1" x14ac:dyDescent="0.3">
      <c r="A128" s="137" t="s">
        <v>425</v>
      </c>
      <c r="B128" s="179" t="s">
        <v>183</v>
      </c>
      <c r="C128" s="202" t="s">
        <v>10</v>
      </c>
      <c r="D128" s="165">
        <v>11576</v>
      </c>
      <c r="E128" s="238" t="s">
        <v>4</v>
      </c>
      <c r="F128" s="234" t="s">
        <v>11</v>
      </c>
      <c r="G128" s="56" t="s">
        <v>67</v>
      </c>
      <c r="H128" s="306"/>
      <c r="I128" s="309"/>
      <c r="J128" s="37" t="s">
        <v>11</v>
      </c>
      <c r="K128" s="37" t="s">
        <v>11</v>
      </c>
      <c r="L128" s="37" t="s">
        <v>11</v>
      </c>
      <c r="M128" s="37" t="s">
        <v>11</v>
      </c>
      <c r="N128" s="56" t="s">
        <v>67</v>
      </c>
      <c r="O128" s="306"/>
      <c r="P128" s="306"/>
      <c r="Q128" s="37" t="s">
        <v>11</v>
      </c>
      <c r="R128" s="37" t="s">
        <v>11</v>
      </c>
      <c r="S128" s="37" t="s">
        <v>11</v>
      </c>
      <c r="T128" s="367" t="s">
        <v>14</v>
      </c>
      <c r="U128" s="367" t="s">
        <v>14</v>
      </c>
      <c r="V128" s="306"/>
      <c r="W128" s="306"/>
      <c r="X128" s="37" t="s">
        <v>11</v>
      </c>
      <c r="Y128" s="37" t="s">
        <v>11</v>
      </c>
      <c r="Z128" s="37" t="s">
        <v>11</v>
      </c>
      <c r="AA128" s="37" t="s">
        <v>67</v>
      </c>
      <c r="AB128" s="354" t="s">
        <v>7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37" t="s">
        <v>11</v>
      </c>
      <c r="AI128" s="37"/>
      <c r="AJ128" s="37" t="s">
        <v>11</v>
      </c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2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1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s="146" customFormat="1" ht="18.75" customHeight="1" thickBot="1" x14ac:dyDescent="0.3">
      <c r="A129" s="137" t="s">
        <v>425</v>
      </c>
      <c r="B129" s="179" t="s">
        <v>184</v>
      </c>
      <c r="C129" s="1174" t="s">
        <v>184</v>
      </c>
      <c r="D129" s="1175"/>
      <c r="E129" s="204"/>
      <c r="F129" s="59"/>
      <c r="G129" s="60"/>
      <c r="H129" s="60"/>
      <c r="I129" s="61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34" t="str">
        <f>IF(CA129=0,"",TIME(0,CA129,0))</f>
        <v/>
      </c>
      <c r="AL129" s="180"/>
      <c r="AM129" s="180"/>
      <c r="AN129" s="180"/>
      <c r="AO129" s="181"/>
      <c r="AP129" s="180"/>
      <c r="AQ129" s="181"/>
      <c r="AR129" s="180"/>
      <c r="AS129" s="180"/>
      <c r="AT129" s="180"/>
      <c r="AU129" s="180"/>
      <c r="AV129" s="180"/>
      <c r="AW129" s="181"/>
      <c r="AX129" s="180"/>
      <c r="AY129" s="181"/>
      <c r="AZ129" s="205"/>
      <c r="BA129" s="180"/>
      <c r="BB129" s="181"/>
      <c r="BC129" s="180"/>
      <c r="BD129" s="181"/>
      <c r="BE129" s="181"/>
      <c r="BF129" s="180"/>
      <c r="BG129" s="181"/>
      <c r="BH129" s="181"/>
      <c r="BI129" s="180"/>
      <c r="BJ129" s="181"/>
      <c r="BK129" s="180"/>
      <c r="BL129" s="206"/>
      <c r="BM129" s="180"/>
      <c r="BN129" s="186"/>
      <c r="BO129" s="180"/>
      <c r="BP129" s="181"/>
      <c r="BQ129" s="180"/>
      <c r="BR129" s="180"/>
      <c r="BS129" s="180"/>
      <c r="BT129" s="181"/>
      <c r="BU129" s="180"/>
      <c r="BV129" s="181"/>
      <c r="BW129" s="180"/>
      <c r="BX129" s="181"/>
      <c r="BY129" s="180"/>
      <c r="BZ129" s="181"/>
      <c r="CA129" s="205"/>
      <c r="CB129" s="145"/>
    </row>
    <row r="130" spans="1:80" s="146" customFormat="1" ht="18.75" customHeight="1" thickBot="1" x14ac:dyDescent="0.3">
      <c r="A130" s="137" t="s">
        <v>425</v>
      </c>
      <c r="B130" s="179" t="s">
        <v>184</v>
      </c>
      <c r="C130" s="190"/>
      <c r="D130" s="45" t="s">
        <v>69</v>
      </c>
      <c r="E130" s="204"/>
      <c r="F130" s="24">
        <v>1</v>
      </c>
      <c r="G130" s="25">
        <v>2</v>
      </c>
      <c r="H130" s="300">
        <v>3</v>
      </c>
      <c r="I130" s="300">
        <v>4</v>
      </c>
      <c r="J130" s="25">
        <v>5</v>
      </c>
      <c r="K130" s="25">
        <v>6</v>
      </c>
      <c r="L130" s="25">
        <v>7</v>
      </c>
      <c r="M130" s="25">
        <v>8</v>
      </c>
      <c r="N130" s="25">
        <v>9</v>
      </c>
      <c r="O130" s="300">
        <v>10</v>
      </c>
      <c r="P130" s="300">
        <v>11</v>
      </c>
      <c r="Q130" s="25">
        <v>12</v>
      </c>
      <c r="R130" s="25">
        <v>13</v>
      </c>
      <c r="S130" s="25">
        <v>14</v>
      </c>
      <c r="T130" s="25">
        <v>15</v>
      </c>
      <c r="U130" s="25">
        <v>16</v>
      </c>
      <c r="V130" s="300">
        <v>17</v>
      </c>
      <c r="W130" s="300">
        <v>18</v>
      </c>
      <c r="X130" s="25">
        <v>19</v>
      </c>
      <c r="Y130" s="25">
        <v>20</v>
      </c>
      <c r="Z130" s="25">
        <v>21</v>
      </c>
      <c r="AA130" s="25">
        <v>22</v>
      </c>
      <c r="AB130" s="25">
        <v>23</v>
      </c>
      <c r="AC130" s="300">
        <v>24</v>
      </c>
      <c r="AD130" s="300">
        <v>25</v>
      </c>
      <c r="AE130" s="25">
        <v>26</v>
      </c>
      <c r="AF130" s="25">
        <v>27</v>
      </c>
      <c r="AG130" s="26">
        <v>28</v>
      </c>
      <c r="AH130" s="26">
        <v>29</v>
      </c>
      <c r="AI130" s="25">
        <v>30</v>
      </c>
      <c r="AJ130" s="129">
        <v>29</v>
      </c>
      <c r="AK130" s="40"/>
      <c r="AL130" s="180"/>
      <c r="AM130" s="180"/>
      <c r="AN130" s="180"/>
      <c r="AO130" s="181"/>
      <c r="AP130" s="180"/>
      <c r="AQ130" s="181"/>
      <c r="AR130" s="180"/>
      <c r="AS130" s="180"/>
      <c r="AT130" s="180"/>
      <c r="AU130" s="180"/>
      <c r="AV130" s="180"/>
      <c r="AW130" s="181"/>
      <c r="AX130" s="180"/>
      <c r="AY130" s="181"/>
      <c r="AZ130" s="205"/>
      <c r="BA130" s="180"/>
      <c r="BB130" s="181"/>
      <c r="BC130" s="180"/>
      <c r="BD130" s="181"/>
      <c r="BE130" s="181"/>
      <c r="BF130" s="180"/>
      <c r="BG130" s="181"/>
      <c r="BH130" s="181"/>
      <c r="BI130" s="180"/>
      <c r="BJ130" s="181"/>
      <c r="BK130" s="180"/>
      <c r="BL130" s="206"/>
      <c r="BM130" s="180"/>
      <c r="BN130" s="186"/>
      <c r="BO130" s="180"/>
      <c r="BP130" s="181"/>
      <c r="BQ130" s="180"/>
      <c r="BR130" s="180"/>
      <c r="BS130" s="180"/>
      <c r="BT130" s="181"/>
      <c r="BU130" s="180"/>
      <c r="BV130" s="181"/>
      <c r="BW130" s="180"/>
      <c r="BX130" s="181"/>
      <c r="BY130" s="180"/>
      <c r="BZ130" s="181"/>
      <c r="CA130" s="205"/>
      <c r="CB130" s="145"/>
    </row>
    <row r="131" spans="1:80" ht="18.75" customHeight="1" x14ac:dyDescent="0.25">
      <c r="A131" s="137" t="s">
        <v>425</v>
      </c>
      <c r="B131" s="179" t="s">
        <v>184</v>
      </c>
      <c r="C131" s="807">
        <v>2919</v>
      </c>
      <c r="D131" s="178" t="s">
        <v>201</v>
      </c>
      <c r="E131" s="156" t="s">
        <v>70</v>
      </c>
      <c r="F131" s="65" t="s">
        <v>11</v>
      </c>
      <c r="G131" s="31" t="s">
        <v>11</v>
      </c>
      <c r="H131" s="305"/>
      <c r="I131" s="305"/>
      <c r="J131" s="31" t="s">
        <v>11</v>
      </c>
      <c r="K131" s="55" t="s">
        <v>11</v>
      </c>
      <c r="L131" s="63" t="s">
        <v>11</v>
      </c>
      <c r="M131" s="31" t="s">
        <v>11</v>
      </c>
      <c r="N131" s="31" t="s">
        <v>11</v>
      </c>
      <c r="O131" s="305"/>
      <c r="P131" s="305"/>
      <c r="Q131" s="31" t="s">
        <v>11</v>
      </c>
      <c r="R131" s="55" t="s">
        <v>11</v>
      </c>
      <c r="S131" s="63" t="s">
        <v>11</v>
      </c>
      <c r="T131" s="31" t="s">
        <v>11</v>
      </c>
      <c r="U131" s="31" t="s">
        <v>11</v>
      </c>
      <c r="V131" s="305"/>
      <c r="W131" s="305"/>
      <c r="X131" s="31" t="s">
        <v>11</v>
      </c>
      <c r="Y131" s="55" t="s">
        <v>11</v>
      </c>
      <c r="Z131" s="63" t="s">
        <v>11</v>
      </c>
      <c r="AA131" s="31" t="s">
        <v>11</v>
      </c>
      <c r="AB131" s="31" t="s">
        <v>11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/>
      <c r="AJ131" s="31" t="s">
        <v>11</v>
      </c>
      <c r="AK131" s="34">
        <f>IF(CA131=0,"",TIME(0,CA131,0))</f>
        <v>0.3666666666666667</v>
      </c>
      <c r="AL131" s="157">
        <f t="shared" si="95"/>
        <v>22</v>
      </c>
      <c r="AM131" s="158">
        <f>SUM(AL131:AL132)/2</f>
        <v>20.5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1.5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528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0</v>
      </c>
      <c r="BR131" s="158">
        <f>SUM((BQ131+BQ132)/2)</f>
        <v>0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528</v>
      </c>
      <c r="CB131" s="35">
        <f>SUM(AM131+AO131+AQ131+AS131+AU131+AW131+BB131+BD131+BG131+AY131)</f>
        <v>22</v>
      </c>
    </row>
    <row r="132" spans="1:80" ht="18.75" customHeight="1" thickBot="1" x14ac:dyDescent="0.3">
      <c r="A132" s="137" t="s">
        <v>425</v>
      </c>
      <c r="B132" s="179" t="s">
        <v>184</v>
      </c>
      <c r="C132" s="192" t="s">
        <v>6</v>
      </c>
      <c r="D132" s="194"/>
      <c r="E132" s="166" t="s">
        <v>4</v>
      </c>
      <c r="F132" s="66" t="s">
        <v>11</v>
      </c>
      <c r="G132" s="37" t="s">
        <v>57</v>
      </c>
      <c r="H132" s="306"/>
      <c r="I132" s="306"/>
      <c r="J132" s="37" t="s">
        <v>11</v>
      </c>
      <c r="K132" s="56" t="s">
        <v>11</v>
      </c>
      <c r="L132" s="64" t="s">
        <v>11</v>
      </c>
      <c r="M132" s="37" t="s">
        <v>11</v>
      </c>
      <c r="N132" s="37" t="s">
        <v>11</v>
      </c>
      <c r="O132" s="306"/>
      <c r="P132" s="306"/>
      <c r="Q132" s="37" t="s">
        <v>11</v>
      </c>
      <c r="R132" s="56" t="s">
        <v>11</v>
      </c>
      <c r="S132" s="64" t="s">
        <v>11</v>
      </c>
      <c r="T132" s="37" t="s">
        <v>11</v>
      </c>
      <c r="U132" s="37" t="s">
        <v>57</v>
      </c>
      <c r="V132" s="306"/>
      <c r="W132" s="306"/>
      <c r="X132" s="37" t="s">
        <v>11</v>
      </c>
      <c r="Y132" s="56" t="s">
        <v>11</v>
      </c>
      <c r="Z132" s="64" t="s">
        <v>11</v>
      </c>
      <c r="AA132" s="37" t="s">
        <v>11</v>
      </c>
      <c r="AB132" s="37" t="s">
        <v>57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/>
      <c r="AJ132" s="37" t="s">
        <v>11</v>
      </c>
      <c r="AK132" s="40"/>
      <c r="AL132" s="167">
        <f t="shared" si="95"/>
        <v>19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3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0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425</v>
      </c>
      <c r="B133" s="179" t="s">
        <v>184</v>
      </c>
      <c r="C133" s="806" t="s">
        <v>361</v>
      </c>
      <c r="D133" s="155" t="str">
        <f>VLOOKUP(C133,ListeAppel,2,FALSE)</f>
        <v>Nom 026</v>
      </c>
      <c r="E133" s="156" t="s">
        <v>70</v>
      </c>
      <c r="F133" s="30" t="s">
        <v>11</v>
      </c>
      <c r="G133" s="31" t="s">
        <v>11</v>
      </c>
      <c r="H133" s="305"/>
      <c r="I133" s="308"/>
      <c r="J133" s="55" t="s">
        <v>11</v>
      </c>
      <c r="K133" s="31" t="s">
        <v>11</v>
      </c>
      <c r="L133" s="31" t="s">
        <v>11</v>
      </c>
      <c r="M133" s="55" t="s">
        <v>11</v>
      </c>
      <c r="N133" s="55" t="s">
        <v>11</v>
      </c>
      <c r="O133" s="332"/>
      <c r="P133" s="305"/>
      <c r="Q133" s="55" t="s">
        <v>11</v>
      </c>
      <c r="R133" s="442" t="s">
        <v>11</v>
      </c>
      <c r="S133" s="357" t="s">
        <v>7</v>
      </c>
      <c r="T133" s="357" t="s">
        <v>7</v>
      </c>
      <c r="U133" s="357" t="s">
        <v>7</v>
      </c>
      <c r="V133" s="357" t="s">
        <v>7</v>
      </c>
      <c r="W133" s="357" t="s">
        <v>7</v>
      </c>
      <c r="X133" s="357" t="s">
        <v>7</v>
      </c>
      <c r="Y133" s="357" t="s">
        <v>7</v>
      </c>
      <c r="Z133" s="357" t="s">
        <v>7</v>
      </c>
      <c r="AA133" s="357" t="s">
        <v>7</v>
      </c>
      <c r="AB133" s="357" t="s">
        <v>7</v>
      </c>
      <c r="AC133" s="357" t="s">
        <v>7</v>
      </c>
      <c r="AD133" s="357" t="s">
        <v>7</v>
      </c>
      <c r="AE133" s="357" t="s">
        <v>7</v>
      </c>
      <c r="AF133" s="357" t="s">
        <v>7</v>
      </c>
      <c r="AG133" s="357" t="s">
        <v>7</v>
      </c>
      <c r="AH133" s="31" t="s">
        <v>11</v>
      </c>
      <c r="AI133" s="31"/>
      <c r="AJ133" s="31" t="s">
        <v>11</v>
      </c>
      <c r="AK133" s="34">
        <f>IF(CA133=0,"",TIME(0,CA133,0))</f>
        <v>0.18333333333333335</v>
      </c>
      <c r="AL133" s="157">
        <f t="shared" si="95"/>
        <v>11</v>
      </c>
      <c r="AM133" s="158">
        <f>SUM(AL133:AL134)/2</f>
        <v>11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15</v>
      </c>
      <c r="BR133" s="158">
        <f>SUM((BQ133+BQ134)/2)</f>
        <v>15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425</v>
      </c>
      <c r="B134" s="179" t="s">
        <v>184</v>
      </c>
      <c r="C134" s="164" t="s">
        <v>9</v>
      </c>
      <c r="D134" s="165">
        <v>11418</v>
      </c>
      <c r="E134" s="166" t="s">
        <v>4</v>
      </c>
      <c r="F134" s="36" t="s">
        <v>11</v>
      </c>
      <c r="G134" s="37" t="s">
        <v>11</v>
      </c>
      <c r="H134" s="306"/>
      <c r="I134" s="309"/>
      <c r="J134" s="37" t="s">
        <v>11</v>
      </c>
      <c r="K134" s="37" t="s">
        <v>11</v>
      </c>
      <c r="L134" s="37" t="s">
        <v>11</v>
      </c>
      <c r="M134" s="37" t="s">
        <v>11</v>
      </c>
      <c r="N134" s="37" t="s">
        <v>11</v>
      </c>
      <c r="O134" s="306"/>
      <c r="P134" s="306"/>
      <c r="Q134" s="37" t="s">
        <v>11</v>
      </c>
      <c r="R134" s="37" t="s">
        <v>11</v>
      </c>
      <c r="S134" s="354" t="s">
        <v>7</v>
      </c>
      <c r="T134" s="354" t="s">
        <v>7</v>
      </c>
      <c r="U134" s="354" t="s">
        <v>7</v>
      </c>
      <c r="V134" s="354" t="s">
        <v>7</v>
      </c>
      <c r="W134" s="354" t="s">
        <v>7</v>
      </c>
      <c r="X134" s="354" t="s">
        <v>7</v>
      </c>
      <c r="Y134" s="354" t="s">
        <v>7</v>
      </c>
      <c r="Z134" s="354" t="s">
        <v>7</v>
      </c>
      <c r="AA134" s="354" t="s">
        <v>7</v>
      </c>
      <c r="AB134" s="354" t="s">
        <v>7</v>
      </c>
      <c r="AC134" s="354" t="s">
        <v>7</v>
      </c>
      <c r="AD134" s="354" t="s">
        <v>7</v>
      </c>
      <c r="AE134" s="354" t="s">
        <v>7</v>
      </c>
      <c r="AF134" s="354" t="s">
        <v>7</v>
      </c>
      <c r="AG134" s="354" t="s">
        <v>7</v>
      </c>
      <c r="AH134" s="37" t="s">
        <v>11</v>
      </c>
      <c r="AI134" s="37"/>
      <c r="AJ134" s="37" t="s">
        <v>11</v>
      </c>
      <c r="AK134" s="40"/>
      <c r="AL134" s="167">
        <f t="shared" si="95"/>
        <v>11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15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425</v>
      </c>
      <c r="B135" s="179" t="s">
        <v>187</v>
      </c>
      <c r="C135" s="806">
        <v>1738</v>
      </c>
      <c r="D135" s="178" t="s">
        <v>229</v>
      </c>
      <c r="E135" s="266" t="s">
        <v>70</v>
      </c>
      <c r="F135" s="60" t="s">
        <v>11</v>
      </c>
      <c r="G135" s="373" t="s">
        <v>45</v>
      </c>
      <c r="H135" s="307"/>
      <c r="I135" s="307"/>
      <c r="J135" s="52" t="s">
        <v>11</v>
      </c>
      <c r="K135" s="52" t="s">
        <v>11</v>
      </c>
      <c r="L135" s="52" t="s">
        <v>11</v>
      </c>
      <c r="M135" s="52" t="s">
        <v>11</v>
      </c>
      <c r="N135" s="373" t="s">
        <v>45</v>
      </c>
      <c r="O135" s="307"/>
      <c r="P135" s="307"/>
      <c r="Q135" s="52" t="s">
        <v>11</v>
      </c>
      <c r="R135" s="52" t="s">
        <v>11</v>
      </c>
      <c r="S135" s="52" t="s">
        <v>11</v>
      </c>
      <c r="T135" s="52" t="s">
        <v>11</v>
      </c>
      <c r="U135" s="373" t="s">
        <v>45</v>
      </c>
      <c r="V135" s="307"/>
      <c r="W135" s="307"/>
      <c r="X135" s="52" t="s">
        <v>11</v>
      </c>
      <c r="Y135" s="52" t="s">
        <v>11</v>
      </c>
      <c r="Z135" s="52" t="s">
        <v>11</v>
      </c>
      <c r="AA135" s="358" t="s">
        <v>7</v>
      </c>
      <c r="AB135" s="373" t="s">
        <v>45</v>
      </c>
      <c r="AC135" s="307"/>
      <c r="AD135" s="307"/>
      <c r="AE135" s="52" t="s">
        <v>11</v>
      </c>
      <c r="AF135" s="52" t="s">
        <v>11</v>
      </c>
      <c r="AG135" s="52" t="s">
        <v>11</v>
      </c>
      <c r="AH135" s="52" t="s">
        <v>11</v>
      </c>
      <c r="AI135" s="52"/>
      <c r="AJ135" s="52" t="s">
        <v>11</v>
      </c>
      <c r="AK135" s="34">
        <f>IF(CA135=0,"",TIME(0,CA135,0))</f>
        <v>0.28333333333333333</v>
      </c>
      <c r="AL135" s="157">
        <f>COUNTIF(F135:AJ135,"P")</f>
        <v>17</v>
      </c>
      <c r="AM135" s="158">
        <f>SUM(AL135:AL136)/2</f>
        <v>16.5</v>
      </c>
      <c r="AN135" s="158">
        <f>COUNTIF(F135:AJ135,"Mi")</f>
        <v>0</v>
      </c>
      <c r="AO135" s="158">
        <f>SUM((AN135+AN136)/2)</f>
        <v>0.5</v>
      </c>
      <c r="AP135" s="159">
        <f>COUNTIF(F135:AJ135,"VS")</f>
        <v>0</v>
      </c>
      <c r="AQ135" s="159">
        <f>SUM((AP135+AP136)/2)</f>
        <v>0</v>
      </c>
      <c r="AR135" s="158">
        <f>COUNTIF(F135:AJ135,"C1")</f>
        <v>0</v>
      </c>
      <c r="AS135" s="159">
        <f>SUM((AR135+AR136)/2)</f>
        <v>0</v>
      </c>
      <c r="AT135" s="159">
        <f>COUNTIF(F135:AJ135,"R1")</f>
        <v>0</v>
      </c>
      <c r="AU135" s="160">
        <f>SUM((AT135+AT136)/2)</f>
        <v>0</v>
      </c>
      <c r="AV135" s="158">
        <f>COUNTIF(F135:AJ135,"CS")</f>
        <v>0</v>
      </c>
      <c r="AW135" s="158">
        <f>SUM((AV135+AV136)/2)</f>
        <v>0</v>
      </c>
      <c r="AX135" s="159">
        <f>COUNTIF(F135:AJ135,"DA")</f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>COUNTIF(F135:AJ135,"MT5")</f>
        <v>0</v>
      </c>
      <c r="BB135" s="159">
        <f>SUM((BA135+BA136)/2)</f>
        <v>0</v>
      </c>
      <c r="BC135" s="159">
        <f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>COUNTIF(F135:AJ135,"A")</f>
        <v>0</v>
      </c>
      <c r="BJ135" s="159">
        <f>SUM((BI135+BI136)/2)</f>
        <v>0</v>
      </c>
      <c r="BK135" s="159">
        <f>COUNTIF(F135:AJ135,"Ma")</f>
        <v>0</v>
      </c>
      <c r="BL135" s="162">
        <f>SUM(BK135+BK136)/2</f>
        <v>0</v>
      </c>
      <c r="BM135" s="158">
        <f>COUNTIF(F135:AJ135,"MJ")</f>
        <v>0</v>
      </c>
      <c r="BN135" s="158">
        <f>SUM(BM135+BM136)/2</f>
        <v>0</v>
      </c>
      <c r="BO135" s="158">
        <f>COUNTIF(F135:AJ135,"Jsc")</f>
        <v>0</v>
      </c>
      <c r="BP135" s="158">
        <f>SUM(BO135+BO136)/2</f>
        <v>0</v>
      </c>
      <c r="BQ135" s="158">
        <f>COUNTIF(F135:AJ135,"C")</f>
        <v>1</v>
      </c>
      <c r="BR135" s="158">
        <f>SUM((BQ135+BQ136)/2)</f>
        <v>1</v>
      </c>
      <c r="BS135" s="158">
        <f>COUNTIF(F135:AJ135,"CC")</f>
        <v>0</v>
      </c>
      <c r="BT135" s="158">
        <f>SUM((BS135+BS136)/2)</f>
        <v>0</v>
      </c>
      <c r="BU135" s="158">
        <f>COUNTIF(F135:AJ135,"DS")</f>
        <v>0</v>
      </c>
      <c r="BV135" s="158">
        <f>SUM((BU135+BU136)/2)</f>
        <v>0</v>
      </c>
      <c r="BW135" s="159">
        <f>COUNTIF(F135:AJ135,"MT")</f>
        <v>0</v>
      </c>
      <c r="BX135" s="159">
        <f>SUM((BW135+BW136)/2)</f>
        <v>0</v>
      </c>
      <c r="BY135" s="159">
        <f>COUNTIF(F135:AJ135,"4/5")</f>
        <v>4</v>
      </c>
      <c r="BZ135" s="160">
        <f>SUM((BY135+BY136)/2)</f>
        <v>4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 t="s">
        <v>425</v>
      </c>
      <c r="B136" s="179" t="s">
        <v>187</v>
      </c>
      <c r="C136" s="192" t="s">
        <v>3</v>
      </c>
      <c r="D136" s="276" t="s">
        <v>97</v>
      </c>
      <c r="E136" s="238" t="s">
        <v>4</v>
      </c>
      <c r="F136" s="64" t="s">
        <v>11</v>
      </c>
      <c r="G136" s="374" t="s">
        <v>45</v>
      </c>
      <c r="H136" s="306"/>
      <c r="I136" s="306"/>
      <c r="J136" s="37" t="s">
        <v>11</v>
      </c>
      <c r="K136" s="37" t="s">
        <v>11</v>
      </c>
      <c r="L136" s="37" t="s">
        <v>11</v>
      </c>
      <c r="M136" s="37" t="s">
        <v>11</v>
      </c>
      <c r="N136" s="374" t="s">
        <v>45</v>
      </c>
      <c r="O136" s="306"/>
      <c r="P136" s="306"/>
      <c r="Q136" s="37" t="s">
        <v>11</v>
      </c>
      <c r="R136" s="37" t="s">
        <v>11</v>
      </c>
      <c r="S136" s="37" t="s">
        <v>11</v>
      </c>
      <c r="T136" s="37" t="s">
        <v>11</v>
      </c>
      <c r="U136" s="374" t="s">
        <v>45</v>
      </c>
      <c r="V136" s="306"/>
      <c r="W136" s="306"/>
      <c r="X136" s="37" t="s">
        <v>11</v>
      </c>
      <c r="Y136" s="37" t="s">
        <v>11</v>
      </c>
      <c r="Z136" s="356" t="s">
        <v>13</v>
      </c>
      <c r="AA136" s="354" t="s">
        <v>7</v>
      </c>
      <c r="AB136" s="374" t="s">
        <v>45</v>
      </c>
      <c r="AC136" s="306"/>
      <c r="AD136" s="306"/>
      <c r="AE136" s="37" t="s">
        <v>11</v>
      </c>
      <c r="AF136" s="37" t="s">
        <v>11</v>
      </c>
      <c r="AG136" s="37" t="s">
        <v>11</v>
      </c>
      <c r="AH136" s="37" t="s">
        <v>11</v>
      </c>
      <c r="AI136" s="37"/>
      <c r="AJ136" s="37" t="s">
        <v>11</v>
      </c>
      <c r="AK136" s="40"/>
      <c r="AL136" s="167">
        <f>COUNTIF(F136:AJ136,"P")</f>
        <v>16</v>
      </c>
      <c r="AM136" s="168"/>
      <c r="AN136" s="168">
        <f>COUNTIF(F136:AJ136,"Mi")</f>
        <v>1</v>
      </c>
      <c r="AO136" s="169"/>
      <c r="AP136" s="170">
        <f>COUNTIF(F136:AJ136,"VS")</f>
        <v>0</v>
      </c>
      <c r="AQ136" s="171"/>
      <c r="AR136" s="168">
        <f>COUNTIF(F136:AJ136,"C1")</f>
        <v>0</v>
      </c>
      <c r="AS136" s="168"/>
      <c r="AT136" s="168">
        <f>COUNTIF(F136:AJ136,"R1")</f>
        <v>0</v>
      </c>
      <c r="AU136" s="168"/>
      <c r="AV136" s="168">
        <f>COUNTIF(F136:AJ136,"CS")</f>
        <v>0</v>
      </c>
      <c r="AW136" s="169"/>
      <c r="AX136" s="170">
        <f>COUNTIF(F136:AJ136,"DA")</f>
        <v>0</v>
      </c>
      <c r="AY136" s="171"/>
      <c r="AZ136" s="172"/>
      <c r="BA136" s="170">
        <f>COUNTIF(F136:AJ136,"MT5")</f>
        <v>0</v>
      </c>
      <c r="BB136" s="171"/>
      <c r="BC136" s="170">
        <f>COUNTIF(F136:AJ136,"MT6")</f>
        <v>0</v>
      </c>
      <c r="BD136" s="171"/>
      <c r="BE136" s="171"/>
      <c r="BF136" s="170">
        <f>COUNTIF(F136:AJ136,"MT8")</f>
        <v>0</v>
      </c>
      <c r="BG136" s="171"/>
      <c r="BH136" s="171"/>
      <c r="BI136" s="170">
        <f>COUNTIF(F136:AJ136,"A")</f>
        <v>0</v>
      </c>
      <c r="BJ136" s="171"/>
      <c r="BK136" s="170">
        <f>COUNTIF(F136:AJ136,"Ma")</f>
        <v>0</v>
      </c>
      <c r="BL136" s="173"/>
      <c r="BM136" s="168">
        <f>COUNTIF(F136:AJ136,"MJ")</f>
        <v>0</v>
      </c>
      <c r="BN136" s="174"/>
      <c r="BO136" s="168">
        <f>COUNTIF(F136:AJ136,"Jsc")</f>
        <v>0</v>
      </c>
      <c r="BP136" s="169"/>
      <c r="BQ136" s="168">
        <f>COUNTIF(F136:AJ136,"C")</f>
        <v>1</v>
      </c>
      <c r="BR136" s="168"/>
      <c r="BS136" s="168">
        <f>COUNTIF(F136:AJ136,"CC")</f>
        <v>0</v>
      </c>
      <c r="BT136" s="169"/>
      <c r="BU136" s="168">
        <f>COUNTIF(F136:AJ136,"DS")</f>
        <v>0</v>
      </c>
      <c r="BV136" s="169"/>
      <c r="BW136" s="170">
        <f>COUNTIF(F136:AJ136,"MT")</f>
        <v>0</v>
      </c>
      <c r="BX136" s="171"/>
      <c r="BY136" s="170">
        <f>COUNTIF(F136:AJ136,"4/5")</f>
        <v>4</v>
      </c>
      <c r="BZ136" s="175"/>
      <c r="CA136" s="176"/>
      <c r="CB136" s="85"/>
    </row>
    <row r="137" spans="1:80" ht="18.75" customHeight="1" x14ac:dyDescent="0.25">
      <c r="A137" s="137" t="s">
        <v>425</v>
      </c>
      <c r="B137" s="179" t="s">
        <v>184</v>
      </c>
      <c r="C137" s="806" t="s">
        <v>362</v>
      </c>
      <c r="D137" s="155" t="str">
        <f>VLOOKUP(C137,ListeAppel,2,FALSE)</f>
        <v>Nom 063</v>
      </c>
      <c r="E137" s="156" t="s">
        <v>70</v>
      </c>
      <c r="F137" s="30" t="s">
        <v>11</v>
      </c>
      <c r="G137" s="55" t="s">
        <v>11</v>
      </c>
      <c r="H137" s="305"/>
      <c r="I137" s="332"/>
      <c r="J137" s="55" t="s">
        <v>11</v>
      </c>
      <c r="K137" s="31" t="s">
        <v>11</v>
      </c>
      <c r="L137" s="31" t="s">
        <v>11</v>
      </c>
      <c r="M137" s="55" t="s">
        <v>11</v>
      </c>
      <c r="N137" s="55" t="s">
        <v>11</v>
      </c>
      <c r="O137" s="332"/>
      <c r="P137" s="332"/>
      <c r="Q137" s="31" t="s">
        <v>11</v>
      </c>
      <c r="R137" s="31" t="s">
        <v>11</v>
      </c>
      <c r="S137" s="31" t="s">
        <v>11</v>
      </c>
      <c r="T137" s="31" t="s">
        <v>11</v>
      </c>
      <c r="U137" s="31" t="s">
        <v>11</v>
      </c>
      <c r="V137" s="305"/>
      <c r="W137" s="305"/>
      <c r="X137" s="31" t="s">
        <v>11</v>
      </c>
      <c r="Y137" s="31" t="s">
        <v>11</v>
      </c>
      <c r="Z137" s="31" t="s">
        <v>11</v>
      </c>
      <c r="AA137" s="31" t="s">
        <v>11</v>
      </c>
      <c r="AB137" s="31" t="s">
        <v>11</v>
      </c>
      <c r="AC137" s="305"/>
      <c r="AD137" s="305"/>
      <c r="AE137" s="31" t="s">
        <v>11</v>
      </c>
      <c r="AF137" s="31" t="s">
        <v>11</v>
      </c>
      <c r="AG137" s="31" t="s">
        <v>11</v>
      </c>
      <c r="AH137" s="31" t="s">
        <v>11</v>
      </c>
      <c r="AI137" s="31"/>
      <c r="AJ137" s="31" t="s">
        <v>11</v>
      </c>
      <c r="AK137" s="34">
        <f>IF(CA137=0,"",TIME(0,CA137,0))</f>
        <v>0.3666666666666667</v>
      </c>
      <c r="AL137" s="157">
        <f t="shared" si="95"/>
        <v>22</v>
      </c>
      <c r="AM137" s="158">
        <f>SUM(AL137:AL138)/2</f>
        <v>21.5</v>
      </c>
      <c r="AN137" s="158">
        <f t="shared" si="96"/>
        <v>0</v>
      </c>
      <c r="AO137" s="158">
        <f>SUM((AN137+AN138)/2)</f>
        <v>0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0.5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528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0</v>
      </c>
      <c r="BL137" s="162">
        <f>SUM(BK137+BK138)/2</f>
        <v>0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0</v>
      </c>
      <c r="BR137" s="158">
        <f>SUM((BQ137+BQ138)/2)</f>
        <v>0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528</v>
      </c>
      <c r="CB137" s="35">
        <f>SUM(AM137+AO137+AQ137+AS137+AU137+AW137+BB137+BD137+BG137+AY137)</f>
        <v>22</v>
      </c>
    </row>
    <row r="138" spans="1:80" ht="18.75" customHeight="1" thickBot="1" x14ac:dyDescent="0.3">
      <c r="A138" s="137" t="s">
        <v>425</v>
      </c>
      <c r="B138" s="179" t="s">
        <v>184</v>
      </c>
      <c r="C138" s="192" t="s">
        <v>8</v>
      </c>
      <c r="D138" s="165">
        <v>11418</v>
      </c>
      <c r="E138" s="166" t="s">
        <v>4</v>
      </c>
      <c r="F138" s="36" t="s">
        <v>11</v>
      </c>
      <c r="G138" s="37" t="s">
        <v>57</v>
      </c>
      <c r="H138" s="306"/>
      <c r="I138" s="306"/>
      <c r="J138" s="37" t="s">
        <v>11</v>
      </c>
      <c r="K138" s="37" t="s">
        <v>11</v>
      </c>
      <c r="L138" s="37" t="s">
        <v>11</v>
      </c>
      <c r="M138" s="37" t="s">
        <v>11</v>
      </c>
      <c r="N138" s="37" t="s">
        <v>11</v>
      </c>
      <c r="O138" s="306"/>
      <c r="P138" s="306"/>
      <c r="Q138" s="37" t="s">
        <v>11</v>
      </c>
      <c r="R138" s="37" t="s">
        <v>11</v>
      </c>
      <c r="S138" s="37" t="s">
        <v>11</v>
      </c>
      <c r="T138" s="37" t="s">
        <v>11</v>
      </c>
      <c r="U138" s="37" t="s">
        <v>11</v>
      </c>
      <c r="V138" s="306"/>
      <c r="W138" s="306"/>
      <c r="X138" s="37" t="s">
        <v>11</v>
      </c>
      <c r="Y138" s="37" t="s">
        <v>11</v>
      </c>
      <c r="Z138" s="37" t="s">
        <v>11</v>
      </c>
      <c r="AA138" s="37" t="s">
        <v>11</v>
      </c>
      <c r="AB138" s="37" t="s">
        <v>11</v>
      </c>
      <c r="AC138" s="306"/>
      <c r="AD138" s="306"/>
      <c r="AE138" s="37" t="s">
        <v>11</v>
      </c>
      <c r="AF138" s="37" t="s">
        <v>11</v>
      </c>
      <c r="AG138" s="37" t="s">
        <v>11</v>
      </c>
      <c r="AH138" s="37" t="s">
        <v>11</v>
      </c>
      <c r="AI138" s="37"/>
      <c r="AJ138" s="37" t="s">
        <v>11</v>
      </c>
      <c r="AK138" s="40"/>
      <c r="AL138" s="167">
        <f t="shared" si="95"/>
        <v>21</v>
      </c>
      <c r="AM138" s="168"/>
      <c r="AN138" s="168">
        <f t="shared" si="96"/>
        <v>0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1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0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0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196">
        <v>4659</v>
      </c>
      <c r="D139" s="252" t="s">
        <v>291</v>
      </c>
      <c r="E139" s="236" t="s">
        <v>70</v>
      </c>
      <c r="F139" s="265" t="s">
        <v>11</v>
      </c>
      <c r="G139" s="52" t="s">
        <v>11</v>
      </c>
      <c r="H139" s="307"/>
      <c r="I139" s="307"/>
      <c r="J139" s="373" t="s">
        <v>45</v>
      </c>
      <c r="K139" s="358" t="s">
        <v>7</v>
      </c>
      <c r="L139" s="52" t="s">
        <v>11</v>
      </c>
      <c r="M139" s="52" t="s">
        <v>11</v>
      </c>
      <c r="N139" s="358" t="s">
        <v>7</v>
      </c>
      <c r="O139" s="307"/>
      <c r="P139" s="307"/>
      <c r="Q139" s="359" t="s">
        <v>58</v>
      </c>
      <c r="R139" s="359" t="s">
        <v>58</v>
      </c>
      <c r="S139" s="359" t="s">
        <v>58</v>
      </c>
      <c r="T139" s="359" t="s">
        <v>58</v>
      </c>
      <c r="U139" s="359" t="s">
        <v>58</v>
      </c>
      <c r="V139" s="307"/>
      <c r="W139" s="307"/>
      <c r="X139" s="373" t="s">
        <v>45</v>
      </c>
      <c r="Y139" s="52" t="s">
        <v>11</v>
      </c>
      <c r="Z139" s="52" t="s">
        <v>11</v>
      </c>
      <c r="AA139" s="52" t="s">
        <v>11</v>
      </c>
      <c r="AB139" s="52" t="s">
        <v>11</v>
      </c>
      <c r="AC139" s="307"/>
      <c r="AD139" s="307"/>
      <c r="AE139" s="373" t="s">
        <v>45</v>
      </c>
      <c r="AF139" s="52" t="s">
        <v>11</v>
      </c>
      <c r="AG139" s="52" t="s">
        <v>11</v>
      </c>
      <c r="AH139" s="52" t="s">
        <v>11</v>
      </c>
      <c r="AI139" s="52"/>
      <c r="AJ139" s="52" t="s">
        <v>11</v>
      </c>
      <c r="AK139" s="34">
        <f>IF(CA139=0,"",TIME(0,CA139,0))</f>
        <v>0.19999999999999998</v>
      </c>
      <c r="AL139" s="157">
        <f t="shared" ref="AL139:AL144" si="133">COUNTIF(F139:AJ139,"P")</f>
        <v>12</v>
      </c>
      <c r="AM139" s="158">
        <f>SUM(AL139:AL140)/2</f>
        <v>11.5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0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288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2</v>
      </c>
      <c r="BR139" s="158">
        <f>SUM((BQ139+BQ140)/2)</f>
        <v>2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3</v>
      </c>
      <c r="BZ139" s="160">
        <f>SUM((BY139+BY140)/2)</f>
        <v>3</v>
      </c>
      <c r="CA139" s="163">
        <f>SUM(AZ139)</f>
        <v>288</v>
      </c>
      <c r="CB139" s="35">
        <f>SUM(AM139+AO139+AQ139+AS139+AU139+AW139+BB139+BD139+BG139+AY139)</f>
        <v>12</v>
      </c>
    </row>
    <row r="140" spans="1:80" ht="18.75" customHeight="1" thickBot="1" x14ac:dyDescent="0.3">
      <c r="A140" s="137"/>
      <c r="B140" s="179"/>
      <c r="C140" s="164" t="s">
        <v>6</v>
      </c>
      <c r="D140" s="276" t="s">
        <v>103</v>
      </c>
      <c r="E140" s="238" t="s">
        <v>4</v>
      </c>
      <c r="F140" s="234" t="s">
        <v>11</v>
      </c>
      <c r="G140" s="37" t="s">
        <v>57</v>
      </c>
      <c r="H140" s="306"/>
      <c r="I140" s="306"/>
      <c r="J140" s="374" t="s">
        <v>45</v>
      </c>
      <c r="K140" s="354" t="s">
        <v>7</v>
      </c>
      <c r="L140" s="37" t="s">
        <v>11</v>
      </c>
      <c r="M140" s="37" t="s">
        <v>11</v>
      </c>
      <c r="N140" s="354" t="s">
        <v>7</v>
      </c>
      <c r="O140" s="306"/>
      <c r="P140" s="306"/>
      <c r="Q140" s="360" t="s">
        <v>58</v>
      </c>
      <c r="R140" s="360" t="s">
        <v>58</v>
      </c>
      <c r="S140" s="360" t="s">
        <v>58</v>
      </c>
      <c r="T140" s="360" t="s">
        <v>58</v>
      </c>
      <c r="U140" s="360" t="s">
        <v>58</v>
      </c>
      <c r="V140" s="306"/>
      <c r="W140" s="306"/>
      <c r="X140" s="374" t="s">
        <v>45</v>
      </c>
      <c r="Y140" s="37" t="s">
        <v>11</v>
      </c>
      <c r="Z140" s="37" t="s">
        <v>11</v>
      </c>
      <c r="AA140" s="37" t="s">
        <v>11</v>
      </c>
      <c r="AB140" s="37" t="s">
        <v>11</v>
      </c>
      <c r="AC140" s="306"/>
      <c r="AD140" s="306"/>
      <c r="AE140" s="374" t="s">
        <v>45</v>
      </c>
      <c r="AF140" s="37" t="s">
        <v>11</v>
      </c>
      <c r="AG140" s="56" t="s">
        <v>11</v>
      </c>
      <c r="AH140" s="52" t="s">
        <v>11</v>
      </c>
      <c r="AI140" s="52"/>
      <c r="AJ140" s="67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1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2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3</v>
      </c>
      <c r="BZ140" s="175"/>
      <c r="CA140" s="176"/>
      <c r="CB140" s="85"/>
    </row>
    <row r="141" spans="1:80" ht="18.75" customHeight="1" x14ac:dyDescent="0.25">
      <c r="A141" s="137" t="s">
        <v>425</v>
      </c>
      <c r="B141" s="179" t="s">
        <v>184</v>
      </c>
      <c r="C141" s="284">
        <v>4500</v>
      </c>
      <c r="D141" s="252" t="s">
        <v>294</v>
      </c>
      <c r="E141" s="236" t="s">
        <v>70</v>
      </c>
      <c r="F141" s="265" t="s">
        <v>11</v>
      </c>
      <c r="G141" s="52" t="s">
        <v>11</v>
      </c>
      <c r="H141" s="307"/>
      <c r="I141" s="307"/>
      <c r="J141" s="52" t="s">
        <v>11</v>
      </c>
      <c r="K141" s="52" t="s">
        <v>11</v>
      </c>
      <c r="L141" s="52" t="s">
        <v>11</v>
      </c>
      <c r="M141" s="52" t="s">
        <v>11</v>
      </c>
      <c r="N141" s="52" t="s">
        <v>11</v>
      </c>
      <c r="O141" s="307"/>
      <c r="P141" s="307"/>
      <c r="Q141" s="52" t="s">
        <v>11</v>
      </c>
      <c r="R141" s="52" t="s">
        <v>11</v>
      </c>
      <c r="S141" s="52" t="s">
        <v>11</v>
      </c>
      <c r="T141" s="52" t="s">
        <v>11</v>
      </c>
      <c r="U141" s="358" t="s">
        <v>7</v>
      </c>
      <c r="V141" s="307"/>
      <c r="W141" s="307"/>
      <c r="X141" s="52" t="s">
        <v>11</v>
      </c>
      <c r="Y141" s="52" t="s">
        <v>11</v>
      </c>
      <c r="Z141" s="52" t="s">
        <v>11</v>
      </c>
      <c r="AA141" s="52" t="s">
        <v>11</v>
      </c>
      <c r="AB141" s="52" t="s">
        <v>11</v>
      </c>
      <c r="AC141" s="307"/>
      <c r="AD141" s="307"/>
      <c r="AE141" s="52" t="s">
        <v>11</v>
      </c>
      <c r="AF141" s="52" t="s">
        <v>11</v>
      </c>
      <c r="AG141" s="52" t="s">
        <v>11</v>
      </c>
      <c r="AH141" s="52" t="s">
        <v>8</v>
      </c>
      <c r="AI141" s="52"/>
      <c r="AJ141" s="400" t="s">
        <v>14</v>
      </c>
      <c r="AK141" s="34">
        <f>IF(CA141=0,"",TIME(0,CA141,0))</f>
        <v>0.31666666666666665</v>
      </c>
      <c r="AL141" s="157">
        <f t="shared" si="133"/>
        <v>19</v>
      </c>
      <c r="AM141" s="158">
        <f>SUM(AL141:AL142)/2</f>
        <v>19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456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1</v>
      </c>
      <c r="BJ141" s="159">
        <f>SUM((BI141+BI142)/2)</f>
        <v>1</v>
      </c>
      <c r="BK141" s="159">
        <f t="shared" si="144"/>
        <v>1</v>
      </c>
      <c r="BL141" s="162">
        <f>SUM(BK141+BK142)/2</f>
        <v>1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456</v>
      </c>
      <c r="CB141" s="35">
        <f>SUM(AM141+AO141+AQ141+AS141+AU141+AW141+BB141+BD141+BG141+AY141)</f>
        <v>19</v>
      </c>
    </row>
    <row r="142" spans="1:80" ht="18.75" customHeight="1" thickBot="1" x14ac:dyDescent="0.3">
      <c r="A142" s="137" t="s">
        <v>425</v>
      </c>
      <c r="B142" s="179" t="s">
        <v>184</v>
      </c>
      <c r="C142" s="164" t="s">
        <v>3</v>
      </c>
      <c r="D142" s="254"/>
      <c r="E142" s="238" t="s">
        <v>4</v>
      </c>
      <c r="F142" s="234" t="s">
        <v>11</v>
      </c>
      <c r="G142" s="37" t="s">
        <v>11</v>
      </c>
      <c r="H142" s="306"/>
      <c r="I142" s="306"/>
      <c r="J142" s="37" t="s">
        <v>11</v>
      </c>
      <c r="K142" s="37" t="s">
        <v>11</v>
      </c>
      <c r="L142" s="37" t="s">
        <v>11</v>
      </c>
      <c r="M142" s="37" t="s">
        <v>11</v>
      </c>
      <c r="N142" s="37" t="s">
        <v>11</v>
      </c>
      <c r="O142" s="306"/>
      <c r="P142" s="306"/>
      <c r="Q142" s="37" t="s">
        <v>11</v>
      </c>
      <c r="R142" s="37" t="s">
        <v>11</v>
      </c>
      <c r="S142" s="37" t="s">
        <v>11</v>
      </c>
      <c r="T142" s="37" t="s">
        <v>11</v>
      </c>
      <c r="U142" s="354" t="s">
        <v>7</v>
      </c>
      <c r="V142" s="306"/>
      <c r="W142" s="306"/>
      <c r="X142" s="37" t="s">
        <v>11</v>
      </c>
      <c r="Y142" s="37" t="s">
        <v>11</v>
      </c>
      <c r="Z142" s="37" t="s">
        <v>11</v>
      </c>
      <c r="AA142" s="37" t="s">
        <v>11</v>
      </c>
      <c r="AB142" s="37" t="s">
        <v>11</v>
      </c>
      <c r="AC142" s="306"/>
      <c r="AD142" s="306"/>
      <c r="AE142" s="37" t="s">
        <v>11</v>
      </c>
      <c r="AF142" s="37" t="s">
        <v>11</v>
      </c>
      <c r="AG142" s="56" t="s">
        <v>11</v>
      </c>
      <c r="AH142" s="52" t="s">
        <v>8</v>
      </c>
      <c r="AI142" s="52"/>
      <c r="AJ142" s="562" t="s">
        <v>14</v>
      </c>
      <c r="AK142" s="40"/>
      <c r="AL142" s="167">
        <f t="shared" si="133"/>
        <v>19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1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296</v>
      </c>
      <c r="E143" s="236" t="s">
        <v>70</v>
      </c>
      <c r="F143" s="265" t="s">
        <v>11</v>
      </c>
      <c r="G143" s="52" t="s">
        <v>11</v>
      </c>
      <c r="H143" s="307"/>
      <c r="I143" s="307"/>
      <c r="J143" s="52" t="s">
        <v>11</v>
      </c>
      <c r="K143" s="358" t="s">
        <v>7</v>
      </c>
      <c r="L143" s="52" t="s">
        <v>11</v>
      </c>
      <c r="M143" s="52" t="s">
        <v>11</v>
      </c>
      <c r="N143" s="52" t="s">
        <v>11</v>
      </c>
      <c r="O143" s="307"/>
      <c r="P143" s="307"/>
      <c r="Q143" s="359" t="s">
        <v>58</v>
      </c>
      <c r="R143" s="359" t="s">
        <v>58</v>
      </c>
      <c r="S143" s="359" t="s">
        <v>58</v>
      </c>
      <c r="T143" s="359" t="s">
        <v>58</v>
      </c>
      <c r="U143" s="359" t="s">
        <v>58</v>
      </c>
      <c r="V143" s="307"/>
      <c r="W143" s="307"/>
      <c r="X143" s="52" t="s">
        <v>11</v>
      </c>
      <c r="Y143" s="400" t="s">
        <v>14</v>
      </c>
      <c r="Z143" s="400" t="s">
        <v>14</v>
      </c>
      <c r="AA143" s="400" t="s">
        <v>14</v>
      </c>
      <c r="AB143" s="400" t="s">
        <v>14</v>
      </c>
      <c r="AC143" s="307"/>
      <c r="AD143" s="307"/>
      <c r="AE143" s="52" t="s">
        <v>11</v>
      </c>
      <c r="AF143" s="357" t="s">
        <v>7</v>
      </c>
      <c r="AG143" s="357" t="s">
        <v>7</v>
      </c>
      <c r="AH143" s="357" t="s">
        <v>7</v>
      </c>
      <c r="AI143" s="357" t="s">
        <v>7</v>
      </c>
      <c r="AJ143" s="357" t="s">
        <v>7</v>
      </c>
      <c r="AK143" s="34">
        <f>IF(CA143=0,"",TIME(0,CA143,0))</f>
        <v>0.13333333333333333</v>
      </c>
      <c r="AL143" s="157">
        <f t="shared" si="133"/>
        <v>8</v>
      </c>
      <c r="AM143" s="158">
        <f>SUM(AL143:AL144)/2</f>
        <v>8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192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4</v>
      </c>
      <c r="BL143" s="162">
        <f>SUM(BK143+BK144)/2</f>
        <v>4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6</v>
      </c>
      <c r="BR143" s="158">
        <f>SUM((BQ143+BQ144)/2)</f>
        <v>6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192</v>
      </c>
      <c r="CB143" s="35">
        <f>SUM(AM143+AO143+AQ143+AS143+AU143+AW143+BB143+BD143+BG143+AY143)</f>
        <v>8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238" t="s">
        <v>4</v>
      </c>
      <c r="F144" s="265" t="s">
        <v>11</v>
      </c>
      <c r="G144" s="52" t="s">
        <v>11</v>
      </c>
      <c r="H144" s="307"/>
      <c r="I144" s="307"/>
      <c r="J144" s="52" t="s">
        <v>11</v>
      </c>
      <c r="K144" s="358" t="s">
        <v>7</v>
      </c>
      <c r="L144" s="52" t="s">
        <v>11</v>
      </c>
      <c r="M144" s="52" t="s">
        <v>11</v>
      </c>
      <c r="N144" s="52" t="s">
        <v>11</v>
      </c>
      <c r="O144" s="307"/>
      <c r="P144" s="307"/>
      <c r="Q144" s="360" t="s">
        <v>58</v>
      </c>
      <c r="R144" s="360" t="s">
        <v>58</v>
      </c>
      <c r="S144" s="360" t="s">
        <v>58</v>
      </c>
      <c r="T144" s="360" t="s">
        <v>58</v>
      </c>
      <c r="U144" s="360" t="s">
        <v>58</v>
      </c>
      <c r="V144" s="307"/>
      <c r="W144" s="307"/>
      <c r="X144" s="52" t="s">
        <v>11</v>
      </c>
      <c r="Y144" s="400" t="s">
        <v>14</v>
      </c>
      <c r="Z144" s="400" t="s">
        <v>14</v>
      </c>
      <c r="AA144" s="400" t="s">
        <v>14</v>
      </c>
      <c r="AB144" s="400" t="s">
        <v>14</v>
      </c>
      <c r="AC144" s="306"/>
      <c r="AD144" s="306"/>
      <c r="AE144" s="52" t="s">
        <v>11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54" t="s">
        <v>7</v>
      </c>
      <c r="AK144" s="40"/>
      <c r="AL144" s="167">
        <f t="shared" si="133"/>
        <v>8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6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425</v>
      </c>
      <c r="B145" s="179" t="s">
        <v>184</v>
      </c>
      <c r="C145" s="283">
        <v>8106</v>
      </c>
      <c r="D145" s="178" t="s">
        <v>299</v>
      </c>
      <c r="E145" s="236" t="s">
        <v>70</v>
      </c>
      <c r="F145" s="237" t="s">
        <v>11</v>
      </c>
      <c r="G145" s="31" t="s">
        <v>11</v>
      </c>
      <c r="H145" s="305"/>
      <c r="I145" s="332"/>
      <c r="J145" s="55" t="s">
        <v>11</v>
      </c>
      <c r="K145" s="31" t="s">
        <v>11</v>
      </c>
      <c r="L145" s="31" t="s">
        <v>11</v>
      </c>
      <c r="M145" s="55" t="s">
        <v>11</v>
      </c>
      <c r="N145" s="31" t="s">
        <v>11</v>
      </c>
      <c r="O145" s="305"/>
      <c r="P145" s="332"/>
      <c r="Q145" s="55" t="s">
        <v>11</v>
      </c>
      <c r="R145" s="31" t="s">
        <v>11</v>
      </c>
      <c r="S145" s="31" t="s">
        <v>11</v>
      </c>
      <c r="T145" s="31" t="s">
        <v>11</v>
      </c>
      <c r="U145" s="358" t="s">
        <v>7</v>
      </c>
      <c r="V145" s="305"/>
      <c r="W145" s="305"/>
      <c r="X145" s="31" t="s">
        <v>11</v>
      </c>
      <c r="Y145" s="31" t="s">
        <v>11</v>
      </c>
      <c r="Z145" s="31" t="s">
        <v>11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1" t="s">
        <v>11</v>
      </c>
      <c r="AH145" s="31" t="s">
        <v>11</v>
      </c>
      <c r="AI145" s="31"/>
      <c r="AJ145" s="31" t="s">
        <v>11</v>
      </c>
      <c r="AK145" s="34">
        <f>IF(CA145=0,"",TIME(0,CA145,0))</f>
        <v>0.35000000000000003</v>
      </c>
      <c r="AL145" s="157">
        <f t="shared" si="95"/>
        <v>21</v>
      </c>
      <c r="AM145" s="158">
        <f>SUM(AL145:AL146)/2</f>
        <v>21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504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0</v>
      </c>
      <c r="BL145" s="162">
        <f>SUM(BK145+BK146)/2</f>
        <v>0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504</v>
      </c>
      <c r="CB145" s="35">
        <f>SUM(AM145+AO145+AQ145+AS145+AU145+AW145+BB145+BD145+BG145+AY145)</f>
        <v>21</v>
      </c>
    </row>
    <row r="146" spans="1:80" ht="18.75" customHeight="1" thickBot="1" x14ac:dyDescent="0.3">
      <c r="A146" s="137" t="s">
        <v>425</v>
      </c>
      <c r="B146" s="179" t="s">
        <v>184</v>
      </c>
      <c r="C146" s="164" t="s">
        <v>3</v>
      </c>
      <c r="D146" s="194"/>
      <c r="E146" s="238" t="s">
        <v>4</v>
      </c>
      <c r="F146" s="64" t="s">
        <v>11</v>
      </c>
      <c r="G146" s="37" t="s">
        <v>11</v>
      </c>
      <c r="H146" s="306"/>
      <c r="I146" s="306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7" t="s">
        <v>11</v>
      </c>
      <c r="U146" s="354" t="s">
        <v>7</v>
      </c>
      <c r="V146" s="306"/>
      <c r="W146" s="306"/>
      <c r="X146" s="37" t="s">
        <v>11</v>
      </c>
      <c r="Y146" s="37" t="s">
        <v>11</v>
      </c>
      <c r="Z146" s="37" t="s">
        <v>11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7" t="s">
        <v>11</v>
      </c>
      <c r="AH146" s="37" t="s">
        <v>11</v>
      </c>
      <c r="AI146" s="37"/>
      <c r="AJ146" s="37" t="s">
        <v>11</v>
      </c>
      <c r="AK146" s="40"/>
      <c r="AL146" s="167">
        <f t="shared" si="95"/>
        <v>21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0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425</v>
      </c>
      <c r="B147" s="179" t="s">
        <v>185</v>
      </c>
      <c r="C147" s="1174" t="s">
        <v>185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4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425</v>
      </c>
      <c r="B148" s="179" t="s">
        <v>185</v>
      </c>
      <c r="C148" s="190"/>
      <c r="D148" s="45" t="s">
        <v>69</v>
      </c>
      <c r="E148" s="204"/>
      <c r="F148" s="24">
        <v>1</v>
      </c>
      <c r="G148" s="25">
        <v>2</v>
      </c>
      <c r="H148" s="300">
        <v>3</v>
      </c>
      <c r="I148" s="300">
        <v>4</v>
      </c>
      <c r="J148" s="25">
        <v>5</v>
      </c>
      <c r="K148" s="25">
        <v>6</v>
      </c>
      <c r="L148" s="25">
        <v>7</v>
      </c>
      <c r="M148" s="25">
        <v>8</v>
      </c>
      <c r="N148" s="25">
        <v>9</v>
      </c>
      <c r="O148" s="300">
        <v>10</v>
      </c>
      <c r="P148" s="300">
        <v>11</v>
      </c>
      <c r="Q148" s="25">
        <v>12</v>
      </c>
      <c r="R148" s="25">
        <v>13</v>
      </c>
      <c r="S148" s="25">
        <v>14</v>
      </c>
      <c r="T148" s="25">
        <v>15</v>
      </c>
      <c r="U148" s="25">
        <v>16</v>
      </c>
      <c r="V148" s="300">
        <v>17</v>
      </c>
      <c r="W148" s="300">
        <v>18</v>
      </c>
      <c r="X148" s="25">
        <v>19</v>
      </c>
      <c r="Y148" s="25">
        <v>20</v>
      </c>
      <c r="Z148" s="25">
        <v>21</v>
      </c>
      <c r="AA148" s="25">
        <v>22</v>
      </c>
      <c r="AB148" s="25">
        <v>23</v>
      </c>
      <c r="AC148" s="300">
        <v>24</v>
      </c>
      <c r="AD148" s="300">
        <v>25</v>
      </c>
      <c r="AE148" s="25">
        <v>26</v>
      </c>
      <c r="AF148" s="25">
        <v>27</v>
      </c>
      <c r="AG148" s="26">
        <v>28</v>
      </c>
      <c r="AH148" s="26">
        <v>29</v>
      </c>
      <c r="AI148" s="25">
        <v>30</v>
      </c>
      <c r="AJ148" s="129">
        <v>29</v>
      </c>
      <c r="AK148" s="40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425</v>
      </c>
      <c r="B149" s="179" t="s">
        <v>185</v>
      </c>
      <c r="C149" s="807">
        <v>6922</v>
      </c>
      <c r="D149" s="178" t="s">
        <v>196</v>
      </c>
      <c r="E149" s="156" t="s">
        <v>70</v>
      </c>
      <c r="F149" s="30" t="s">
        <v>11</v>
      </c>
      <c r="G149" s="31" t="s">
        <v>11</v>
      </c>
      <c r="H149" s="305"/>
      <c r="I149" s="308"/>
      <c r="J149" s="31" t="s">
        <v>11</v>
      </c>
      <c r="K149" s="31" t="s">
        <v>11</v>
      </c>
      <c r="L149" s="31" t="s">
        <v>11</v>
      </c>
      <c r="M149" s="55" t="s">
        <v>11</v>
      </c>
      <c r="N149" s="31" t="s">
        <v>11</v>
      </c>
      <c r="O149" s="305"/>
      <c r="P149" s="305"/>
      <c r="Q149" s="31" t="s">
        <v>11</v>
      </c>
      <c r="R149" s="31" t="s">
        <v>11</v>
      </c>
      <c r="S149" s="31" t="s">
        <v>11</v>
      </c>
      <c r="T149" s="55" t="s">
        <v>11</v>
      </c>
      <c r="U149" s="31" t="s">
        <v>11</v>
      </c>
      <c r="V149" s="305"/>
      <c r="W149" s="305"/>
      <c r="X149" s="31" t="s">
        <v>11</v>
      </c>
      <c r="Y149" s="31" t="s">
        <v>11</v>
      </c>
      <c r="Z149" s="31" t="s">
        <v>11</v>
      </c>
      <c r="AA149" s="31" t="s">
        <v>11</v>
      </c>
      <c r="AB149" s="31" t="s">
        <v>11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/>
      <c r="AJ149" s="442" t="s">
        <v>11</v>
      </c>
      <c r="AK149" s="34">
        <f>IF(CA149=0,"",TIME(0,CA149,0))</f>
        <v>0.3666666666666667</v>
      </c>
      <c r="AL149" s="157">
        <f t="shared" ref="AL149:AL154" si="152">COUNTIF(F149:AJ149,"P")</f>
        <v>22</v>
      </c>
      <c r="AM149" s="158">
        <f>SUM(AL149:AL150)/2</f>
        <v>21.5</v>
      </c>
      <c r="AN149" s="158">
        <f t="shared" ref="AN149:AN154" si="153">COUNTIF(F149:AJ149,"Mi")</f>
        <v>0</v>
      </c>
      <c r="AO149" s="158">
        <f>SUM((AN149+AN150)/2)</f>
        <v>0</v>
      </c>
      <c r="AP149" s="159">
        <f t="shared" ref="AP149:AP154" si="154">COUNTIF(F149:AJ149,"VS")</f>
        <v>0</v>
      </c>
      <c r="AQ149" s="159">
        <f>SUM((AP149+AP150)/2)</f>
        <v>0</v>
      </c>
      <c r="AR149" s="158">
        <f t="shared" ref="AR149:AR154" si="155">COUNTIF(F149:AJ149,"C1")</f>
        <v>0</v>
      </c>
      <c r="AS149" s="159">
        <f>SUM((AR149+AR150)/2)</f>
        <v>0</v>
      </c>
      <c r="AT149" s="159">
        <f t="shared" ref="AT149:AT154" si="156">COUNTIF(F149:AJ149,"R1")</f>
        <v>0</v>
      </c>
      <c r="AU149" s="160">
        <f>SUM((AT149+AT150)/2)</f>
        <v>0.5</v>
      </c>
      <c r="AV149" s="158">
        <f t="shared" ref="AV149:AV154" si="157">COUNTIF(F149:AJ149,"CS")</f>
        <v>0</v>
      </c>
      <c r="AW149" s="158">
        <f>SUM((AV149+AV150)/2)</f>
        <v>0</v>
      </c>
      <c r="AX149" s="159">
        <f t="shared" ref="AX149:AX154" si="158">COUNTIF(F149:AJ149,"DA")</f>
        <v>0</v>
      </c>
      <c r="AY149" s="159">
        <f>SUM((AX149+AX150)/2)</f>
        <v>0</v>
      </c>
      <c r="AZ149" s="161">
        <f>SUM(AM149+AO149+AQ149+AS149+AW149+AY149+AU149)*24</f>
        <v>528</v>
      </c>
      <c r="BA149" s="159">
        <f t="shared" ref="BA149:BA154" si="159">COUNTIF(F149:AJ149,"MT5")</f>
        <v>0</v>
      </c>
      <c r="BB149" s="159">
        <f>SUM((BA149+BA150)/2)</f>
        <v>0</v>
      </c>
      <c r="BC149" s="159">
        <f t="shared" ref="BC149:BC154" si="160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161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162">COUNTIF(F149:AJ149,"A")</f>
        <v>0</v>
      </c>
      <c r="BJ149" s="159">
        <f>SUM((BI149+BI150)/2)</f>
        <v>0</v>
      </c>
      <c r="BK149" s="159">
        <f t="shared" ref="BK149:BK154" si="163">COUNTIF(F149:AJ149,"Ma")</f>
        <v>0</v>
      </c>
      <c r="BL149" s="162">
        <f>SUM(BK149+BK150)/2</f>
        <v>0</v>
      </c>
      <c r="BM149" s="158">
        <f t="shared" ref="BM149:BM154" si="164">COUNTIF(F149:AJ149,"MJ")</f>
        <v>0</v>
      </c>
      <c r="BN149" s="158">
        <f>SUM(BM149+BM150)/2</f>
        <v>0</v>
      </c>
      <c r="BO149" s="158">
        <f t="shared" ref="BO149:BO154" si="165">COUNTIF(F149:AJ149,"Jsc")</f>
        <v>0</v>
      </c>
      <c r="BP149" s="158">
        <f>SUM(BO149+BO150)/2</f>
        <v>0</v>
      </c>
      <c r="BQ149" s="158">
        <f t="shared" ref="BQ149:BQ154" si="166">COUNTIF(F149:AJ149,"C")</f>
        <v>0</v>
      </c>
      <c r="BR149" s="158">
        <f>SUM((BQ149+BQ150)/2)</f>
        <v>0</v>
      </c>
      <c r="BS149" s="158">
        <f t="shared" ref="BS149:BS154" si="167">COUNTIF(F149:AJ149,"CC")</f>
        <v>0</v>
      </c>
      <c r="BT149" s="158">
        <f>SUM((BS149+BS150)/2)</f>
        <v>0</v>
      </c>
      <c r="BU149" s="158">
        <f t="shared" ref="BU149:BU154" si="168">COUNTIF(F149:AJ149,"DS")</f>
        <v>0</v>
      </c>
      <c r="BV149" s="158">
        <f>SUM((BU149+BU150)/2)</f>
        <v>0</v>
      </c>
      <c r="BW149" s="159">
        <f t="shared" ref="BW149:BW154" si="169">COUNTIF(F149:AJ149,"MT")</f>
        <v>0</v>
      </c>
      <c r="BX149" s="159">
        <f>SUM((BW149+BW150)/2)</f>
        <v>0</v>
      </c>
      <c r="BY149" s="159">
        <f t="shared" ref="BY149:BY154" si="170">COUNTIF(F149:AJ149,"4/5")</f>
        <v>0</v>
      </c>
      <c r="BZ149" s="160">
        <f>SUM((BY149+BY150)/2)</f>
        <v>0</v>
      </c>
      <c r="CA149" s="163">
        <f>SUM(AZ149)</f>
        <v>528</v>
      </c>
      <c r="CB149" s="35">
        <f>SUM(AM149+AO149+AQ149+AS149+AU149+AW149+BB149+BD149+BG149+AY149)</f>
        <v>22</v>
      </c>
    </row>
    <row r="150" spans="1:80" s="146" customFormat="1" ht="18.75" customHeight="1" thickBot="1" x14ac:dyDescent="0.3">
      <c r="A150" s="137" t="s">
        <v>425</v>
      </c>
      <c r="B150" s="179" t="s">
        <v>185</v>
      </c>
      <c r="C150" s="192" t="s">
        <v>8</v>
      </c>
      <c r="D150" s="165"/>
      <c r="E150" s="166" t="s">
        <v>4</v>
      </c>
      <c r="F150" s="36" t="s">
        <v>11</v>
      </c>
      <c r="G150" s="37" t="s">
        <v>11</v>
      </c>
      <c r="H150" s="306"/>
      <c r="I150" s="309"/>
      <c r="J150" s="37" t="s">
        <v>11</v>
      </c>
      <c r="K150" s="37" t="s">
        <v>11</v>
      </c>
      <c r="L150" s="37" t="s">
        <v>11</v>
      </c>
      <c r="M150" s="37" t="s">
        <v>11</v>
      </c>
      <c r="N150" s="37" t="s">
        <v>11</v>
      </c>
      <c r="O150" s="306"/>
      <c r="P150" s="306"/>
      <c r="Q150" s="37" t="s">
        <v>11</v>
      </c>
      <c r="R150" s="37" t="s">
        <v>11</v>
      </c>
      <c r="S150" s="37" t="s">
        <v>11</v>
      </c>
      <c r="T150" s="37" t="s">
        <v>11</v>
      </c>
      <c r="U150" s="37" t="s">
        <v>11</v>
      </c>
      <c r="V150" s="306"/>
      <c r="W150" s="306"/>
      <c r="X150" s="37" t="s">
        <v>11</v>
      </c>
      <c r="Y150" s="37" t="s">
        <v>11</v>
      </c>
      <c r="Z150" s="37" t="s">
        <v>11</v>
      </c>
      <c r="AA150" s="37" t="s">
        <v>11</v>
      </c>
      <c r="AB150" s="37" t="s">
        <v>57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7"/>
      <c r="AJ150" s="402" t="s">
        <v>11</v>
      </c>
      <c r="AK150" s="40"/>
      <c r="AL150" s="167">
        <f t="shared" si="152"/>
        <v>21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1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806" t="s">
        <v>366</v>
      </c>
      <c r="D151" s="155" t="str">
        <f>VLOOKUP(C151,ListeAppel,2,FALSE)</f>
        <v>Nom 028</v>
      </c>
      <c r="E151" s="236" t="s">
        <v>70</v>
      </c>
      <c r="F151" s="233" t="s">
        <v>11</v>
      </c>
      <c r="G151" s="31" t="s">
        <v>11</v>
      </c>
      <c r="H151" s="305"/>
      <c r="I151" s="308"/>
      <c r="J151" s="55" t="s">
        <v>11</v>
      </c>
      <c r="K151" s="357" t="s">
        <v>7</v>
      </c>
      <c r="L151" s="357" t="s">
        <v>7</v>
      </c>
      <c r="M151" s="357" t="s">
        <v>7</v>
      </c>
      <c r="N151" s="357" t="s">
        <v>7</v>
      </c>
      <c r="O151" s="305"/>
      <c r="P151" s="305"/>
      <c r="Q151" s="31" t="s">
        <v>11</v>
      </c>
      <c r="R151" s="31" t="s">
        <v>11</v>
      </c>
      <c r="S151" s="31" t="s">
        <v>11</v>
      </c>
      <c r="T151" s="31" t="s">
        <v>11</v>
      </c>
      <c r="U151" s="31" t="s">
        <v>11</v>
      </c>
      <c r="V151" s="305"/>
      <c r="W151" s="305"/>
      <c r="X151" s="31" t="s">
        <v>11</v>
      </c>
      <c r="Y151" s="31" t="s">
        <v>11</v>
      </c>
      <c r="Z151" s="31" t="s">
        <v>11</v>
      </c>
      <c r="AA151" s="353" t="s">
        <v>7</v>
      </c>
      <c r="AB151" s="31" t="s">
        <v>11</v>
      </c>
      <c r="AC151" s="305"/>
      <c r="AD151" s="305"/>
      <c r="AE151" s="31" t="s">
        <v>11</v>
      </c>
      <c r="AF151" s="31" t="s">
        <v>11</v>
      </c>
      <c r="AG151" s="31" t="s">
        <v>11</v>
      </c>
      <c r="AH151" s="31" t="s">
        <v>11</v>
      </c>
      <c r="AI151" s="31"/>
      <c r="AJ151" s="31" t="s">
        <v>11</v>
      </c>
      <c r="AK151" s="34">
        <f>IF(CA151=0,"",TIME(0,CA151,0))</f>
        <v>0.28333333333333333</v>
      </c>
      <c r="AL151" s="157">
        <f t="shared" si="152"/>
        <v>17</v>
      </c>
      <c r="AM151" s="158">
        <f>SUM(AL151:AL152)/2</f>
        <v>17</v>
      </c>
      <c r="AN151" s="158">
        <f t="shared" si="153"/>
        <v>0</v>
      </c>
      <c r="AO151" s="158">
        <f>SUM((AN151+AN152)/2)</f>
        <v>0</v>
      </c>
      <c r="AP151" s="159">
        <f t="shared" si="154"/>
        <v>0</v>
      </c>
      <c r="AQ151" s="159">
        <f>SUM((AP151+AP152)/2)</f>
        <v>0</v>
      </c>
      <c r="AR151" s="158">
        <f t="shared" si="155"/>
        <v>0</v>
      </c>
      <c r="AS151" s="159">
        <f>SUM((AR151+AR152)/2)</f>
        <v>0</v>
      </c>
      <c r="AT151" s="159">
        <f t="shared" si="156"/>
        <v>0</v>
      </c>
      <c r="AU151" s="160">
        <f>SUM((AT151+AT152)/2)</f>
        <v>0</v>
      </c>
      <c r="AV151" s="158">
        <f t="shared" si="157"/>
        <v>0</v>
      </c>
      <c r="AW151" s="158">
        <f>SUM((AV151+AV152)/2)</f>
        <v>0</v>
      </c>
      <c r="AX151" s="159">
        <f t="shared" si="158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59"/>
        <v>0</v>
      </c>
      <c r="BB151" s="159">
        <f>SUM((BA151+BA152)/2)</f>
        <v>0</v>
      </c>
      <c r="BC151" s="159">
        <f t="shared" si="160"/>
        <v>0</v>
      </c>
      <c r="BD151" s="159">
        <f>SUM((BC151+BC152)/2)</f>
        <v>0</v>
      </c>
      <c r="BE151" s="159">
        <f>SUM((BD151+BD152)/2)</f>
        <v>0</v>
      </c>
      <c r="BF151" s="159">
        <f t="shared" si="161"/>
        <v>0</v>
      </c>
      <c r="BG151" s="159">
        <f>SUM((BF151+BF152)/2)</f>
        <v>0</v>
      </c>
      <c r="BH151" s="159">
        <f>SUM((BG151+BG152)/2)</f>
        <v>0</v>
      </c>
      <c r="BI151" s="159">
        <f t="shared" si="162"/>
        <v>0</v>
      </c>
      <c r="BJ151" s="159">
        <f>SUM((BI151+BI152)/2)</f>
        <v>0</v>
      </c>
      <c r="BK151" s="159">
        <f t="shared" si="163"/>
        <v>0</v>
      </c>
      <c r="BL151" s="162">
        <f>SUM(BK151+BK152)/2</f>
        <v>0</v>
      </c>
      <c r="BM151" s="158">
        <f t="shared" si="164"/>
        <v>0</v>
      </c>
      <c r="BN151" s="158">
        <f>SUM(BM151+BM152)/2</f>
        <v>0</v>
      </c>
      <c r="BO151" s="158">
        <f t="shared" si="165"/>
        <v>0</v>
      </c>
      <c r="BP151" s="158">
        <f>SUM(BO151+BO152)/2</f>
        <v>0</v>
      </c>
      <c r="BQ151" s="158">
        <f t="shared" si="166"/>
        <v>5</v>
      </c>
      <c r="BR151" s="158">
        <f>SUM((BQ151+BQ152)/2)</f>
        <v>5</v>
      </c>
      <c r="BS151" s="158">
        <f t="shared" si="167"/>
        <v>0</v>
      </c>
      <c r="BT151" s="158">
        <f>SUM((BS151+BS152)/2)</f>
        <v>0</v>
      </c>
      <c r="BU151" s="158">
        <f t="shared" si="168"/>
        <v>0</v>
      </c>
      <c r="BV151" s="158">
        <f>SUM((BU151+BU152)/2)</f>
        <v>0</v>
      </c>
      <c r="BW151" s="159">
        <f t="shared" si="169"/>
        <v>0</v>
      </c>
      <c r="BX151" s="159">
        <f>SUM((BW151+BW152)/2)</f>
        <v>0</v>
      </c>
      <c r="BY151" s="159">
        <f t="shared" si="170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425</v>
      </c>
      <c r="B152" s="179" t="s">
        <v>185</v>
      </c>
      <c r="C152" s="192" t="s">
        <v>8</v>
      </c>
      <c r="D152" s="165">
        <v>12403</v>
      </c>
      <c r="E152" s="238" t="s">
        <v>4</v>
      </c>
      <c r="F152" s="234" t="s">
        <v>11</v>
      </c>
      <c r="G152" s="37" t="s">
        <v>11</v>
      </c>
      <c r="H152" s="306"/>
      <c r="I152" s="309"/>
      <c r="J152" s="37" t="s">
        <v>11</v>
      </c>
      <c r="K152" s="354" t="s">
        <v>7</v>
      </c>
      <c r="L152" s="354" t="s">
        <v>7</v>
      </c>
      <c r="M152" s="354" t="s">
        <v>7</v>
      </c>
      <c r="N152" s="354" t="s">
        <v>7</v>
      </c>
      <c r="O152" s="306"/>
      <c r="P152" s="306"/>
      <c r="Q152" s="37" t="s">
        <v>11</v>
      </c>
      <c r="R152" s="37" t="s">
        <v>11</v>
      </c>
      <c r="S152" s="37" t="s">
        <v>11</v>
      </c>
      <c r="T152" s="37" t="s">
        <v>11</v>
      </c>
      <c r="U152" s="37" t="s">
        <v>11</v>
      </c>
      <c r="V152" s="306"/>
      <c r="W152" s="306"/>
      <c r="X152" s="37" t="s">
        <v>11</v>
      </c>
      <c r="Y152" s="37" t="s">
        <v>11</v>
      </c>
      <c r="Z152" s="37" t="s">
        <v>11</v>
      </c>
      <c r="AA152" s="354" t="s">
        <v>7</v>
      </c>
      <c r="AB152" s="37" t="s">
        <v>11</v>
      </c>
      <c r="AC152" s="306"/>
      <c r="AD152" s="306"/>
      <c r="AE152" s="37" t="s">
        <v>11</v>
      </c>
      <c r="AF152" s="37" t="s">
        <v>11</v>
      </c>
      <c r="AG152" s="37" t="s">
        <v>11</v>
      </c>
      <c r="AH152" s="37" t="s">
        <v>11</v>
      </c>
      <c r="AI152" s="37"/>
      <c r="AJ152" s="37" t="s">
        <v>11</v>
      </c>
      <c r="AK152" s="40"/>
      <c r="AL152" s="167">
        <f t="shared" si="152"/>
        <v>17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0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5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185</v>
      </c>
      <c r="C153" s="807">
        <v>3123</v>
      </c>
      <c r="D153" s="178" t="s">
        <v>234</v>
      </c>
      <c r="E153" s="236" t="s">
        <v>70</v>
      </c>
      <c r="F153" s="400" t="s">
        <v>14</v>
      </c>
      <c r="G153" s="400" t="s">
        <v>14</v>
      </c>
      <c r="H153" s="400" t="s">
        <v>14</v>
      </c>
      <c r="I153" s="400" t="s">
        <v>14</v>
      </c>
      <c r="J153" s="52" t="s">
        <v>11</v>
      </c>
      <c r="K153" s="52" t="s">
        <v>11</v>
      </c>
      <c r="L153" s="52" t="s">
        <v>11</v>
      </c>
      <c r="M153" s="52" t="s">
        <v>11</v>
      </c>
      <c r="N153" s="52" t="s">
        <v>11</v>
      </c>
      <c r="O153" s="307"/>
      <c r="P153" s="307"/>
      <c r="Q153" s="400" t="s">
        <v>14</v>
      </c>
      <c r="R153" s="400" t="s">
        <v>14</v>
      </c>
      <c r="S153" s="400" t="s">
        <v>14</v>
      </c>
      <c r="T153" s="400" t="s">
        <v>14</v>
      </c>
      <c r="U153" s="400" t="s">
        <v>14</v>
      </c>
      <c r="V153" s="400" t="s">
        <v>14</v>
      </c>
      <c r="W153" s="400" t="s">
        <v>14</v>
      </c>
      <c r="X153" s="400" t="s">
        <v>14</v>
      </c>
      <c r="Y153" s="400" t="s">
        <v>14</v>
      </c>
      <c r="Z153" s="400" t="s">
        <v>14</v>
      </c>
      <c r="AA153" s="400" t="s">
        <v>14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400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8.3333333333333329E-2</v>
      </c>
      <c r="AL153" s="157">
        <f t="shared" si="152"/>
        <v>5</v>
      </c>
      <c r="AM153" s="158">
        <f>SUM(AL153:AL154)/2</f>
        <v>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120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24</v>
      </c>
      <c r="BL153" s="162">
        <f>SUM(BK153+BK154)/2</f>
        <v>24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0</v>
      </c>
      <c r="BR153" s="158">
        <f>SUM((BQ153+BQ154)/2)</f>
        <v>0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120</v>
      </c>
      <c r="CB153" s="35">
        <f>SUM(AM153+AO153+AQ153+AS153+AU153+AW153+BB153+BD153+BG153+AY153)</f>
        <v>5</v>
      </c>
    </row>
    <row r="154" spans="1:80" ht="18.75" customHeight="1" thickBot="1" x14ac:dyDescent="0.3">
      <c r="A154" s="137"/>
      <c r="B154" s="179" t="s">
        <v>185</v>
      </c>
      <c r="C154" s="192" t="s">
        <v>8</v>
      </c>
      <c r="D154" s="194"/>
      <c r="E154" s="238" t="s">
        <v>4</v>
      </c>
      <c r="F154" s="400" t="s">
        <v>14</v>
      </c>
      <c r="G154" s="400" t="s">
        <v>14</v>
      </c>
      <c r="H154" s="400" t="s">
        <v>14</v>
      </c>
      <c r="I154" s="400" t="s">
        <v>14</v>
      </c>
      <c r="J154" s="52" t="s">
        <v>11</v>
      </c>
      <c r="K154" s="52" t="s">
        <v>11</v>
      </c>
      <c r="L154" s="52" t="s">
        <v>11</v>
      </c>
      <c r="M154" s="52" t="s">
        <v>11</v>
      </c>
      <c r="N154" s="52" t="s">
        <v>11</v>
      </c>
      <c r="O154" s="307"/>
      <c r="P154" s="307"/>
      <c r="Q154" s="400" t="s">
        <v>14</v>
      </c>
      <c r="R154" s="400" t="s">
        <v>14</v>
      </c>
      <c r="S154" s="400" t="s">
        <v>14</v>
      </c>
      <c r="T154" s="400" t="s">
        <v>14</v>
      </c>
      <c r="U154" s="400" t="s">
        <v>14</v>
      </c>
      <c r="V154" s="400" t="s">
        <v>14</v>
      </c>
      <c r="W154" s="400" t="s">
        <v>14</v>
      </c>
      <c r="X154" s="400" t="s">
        <v>14</v>
      </c>
      <c r="Y154" s="367" t="s">
        <v>14</v>
      </c>
      <c r="Z154" s="367" t="s">
        <v>14</v>
      </c>
      <c r="AA154" s="367" t="s">
        <v>14</v>
      </c>
      <c r="AB154" s="441" t="s">
        <v>14</v>
      </c>
      <c r="AC154" s="441" t="s">
        <v>14</v>
      </c>
      <c r="AD154" s="441" t="s">
        <v>14</v>
      </c>
      <c r="AE154" s="441" t="s">
        <v>14</v>
      </c>
      <c r="AF154" s="441" t="s">
        <v>14</v>
      </c>
      <c r="AG154" s="441" t="s">
        <v>14</v>
      </c>
      <c r="AH154" s="441" t="s">
        <v>14</v>
      </c>
      <c r="AI154" s="441" t="s">
        <v>14</v>
      </c>
      <c r="AJ154" s="441" t="s">
        <v>14</v>
      </c>
      <c r="AK154" s="40"/>
      <c r="AL154" s="167">
        <f t="shared" si="152"/>
        <v>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24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425</v>
      </c>
      <c r="B155" s="179" t="s">
        <v>185</v>
      </c>
      <c r="C155" s="807" t="s">
        <v>368</v>
      </c>
      <c r="D155" s="155" t="str">
        <f>VLOOKUP(C155,ListeAppel,2,FALSE)</f>
        <v>Nom 046</v>
      </c>
      <c r="E155" s="236" t="s">
        <v>70</v>
      </c>
      <c r="F155" s="237" t="s">
        <v>11</v>
      </c>
      <c r="G155" s="31" t="s">
        <v>11</v>
      </c>
      <c r="H155" s="332"/>
      <c r="I155" s="332"/>
      <c r="J155" s="357" t="s">
        <v>7</v>
      </c>
      <c r="K155" s="31" t="s">
        <v>11</v>
      </c>
      <c r="L155" s="31" t="s">
        <v>11</v>
      </c>
      <c r="M155" s="31" t="s">
        <v>11</v>
      </c>
      <c r="N155" s="55" t="s">
        <v>11</v>
      </c>
      <c r="O155" s="332"/>
      <c r="P155" s="332"/>
      <c r="Q155" s="31" t="s">
        <v>11</v>
      </c>
      <c r="R155" s="31" t="s">
        <v>11</v>
      </c>
      <c r="S155" s="31" t="s">
        <v>11</v>
      </c>
      <c r="T155" s="31" t="s">
        <v>11</v>
      </c>
      <c r="U155" s="31" t="s">
        <v>11</v>
      </c>
      <c r="V155" s="305"/>
      <c r="W155" s="305"/>
      <c r="X155" s="365" t="s">
        <v>14</v>
      </c>
      <c r="Y155" s="400" t="s">
        <v>14</v>
      </c>
      <c r="Z155" s="400" t="s">
        <v>14</v>
      </c>
      <c r="AA155" s="400" t="s">
        <v>14</v>
      </c>
      <c r="AB155" s="400" t="s">
        <v>14</v>
      </c>
      <c r="AC155" s="305"/>
      <c r="AD155" s="305"/>
      <c r="AE155" s="31" t="s">
        <v>11</v>
      </c>
      <c r="AF155" s="31" t="s">
        <v>11</v>
      </c>
      <c r="AG155" s="31" t="s">
        <v>11</v>
      </c>
      <c r="AH155" s="31" t="s">
        <v>11</v>
      </c>
      <c r="AI155" s="31"/>
      <c r="AJ155" s="31" t="s">
        <v>11</v>
      </c>
      <c r="AK155" s="34">
        <f>IF(CA155=0,"",TIME(0,CA155,0))</f>
        <v>0.26666666666666666</v>
      </c>
      <c r="AL155" s="157">
        <f t="shared" si="95"/>
        <v>16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1</v>
      </c>
      <c r="AT155" s="159">
        <f t="shared" si="99"/>
        <v>0</v>
      </c>
      <c r="AU155" s="160">
        <f>SUM((AT155+AT156)/2)</f>
        <v>0.5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384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384</v>
      </c>
      <c r="CB155" s="35">
        <f>SUM(AM155+AO155+AQ155+AS155+AU155+AW155+BB155+BD155+BG155+AY155)</f>
        <v>16</v>
      </c>
    </row>
    <row r="156" spans="1:80" ht="18.75" customHeight="1" thickBot="1" x14ac:dyDescent="0.3">
      <c r="A156" s="137" t="s">
        <v>425</v>
      </c>
      <c r="B156" s="179" t="s">
        <v>185</v>
      </c>
      <c r="C156" s="192" t="s">
        <v>8</v>
      </c>
      <c r="D156" s="165">
        <v>11052</v>
      </c>
      <c r="E156" s="238" t="s">
        <v>4</v>
      </c>
      <c r="F156" s="64" t="s">
        <v>11</v>
      </c>
      <c r="G156" s="37" t="s">
        <v>11</v>
      </c>
      <c r="H156" s="306"/>
      <c r="I156" s="306"/>
      <c r="J156" s="354" t="s">
        <v>7</v>
      </c>
      <c r="K156" s="37" t="s">
        <v>11</v>
      </c>
      <c r="L156" s="37" t="s">
        <v>11</v>
      </c>
      <c r="M156" s="37" t="s">
        <v>11</v>
      </c>
      <c r="N156" s="37" t="s">
        <v>57</v>
      </c>
      <c r="O156" s="306"/>
      <c r="P156" s="306"/>
      <c r="Q156" s="37" t="s">
        <v>11</v>
      </c>
      <c r="R156" s="37" t="s">
        <v>11</v>
      </c>
      <c r="S156" s="37" t="s">
        <v>11</v>
      </c>
      <c r="T156" s="37" t="s">
        <v>11</v>
      </c>
      <c r="U156" s="37" t="s">
        <v>11</v>
      </c>
      <c r="V156" s="306"/>
      <c r="W156" s="306"/>
      <c r="X156" s="367" t="s">
        <v>14</v>
      </c>
      <c r="Y156" s="400" t="s">
        <v>14</v>
      </c>
      <c r="Z156" s="400" t="s">
        <v>14</v>
      </c>
      <c r="AA156" s="400" t="s">
        <v>14</v>
      </c>
      <c r="AB156" s="400" t="s">
        <v>14</v>
      </c>
      <c r="AC156" s="306"/>
      <c r="AD156" s="306"/>
      <c r="AE156" s="37" t="s">
        <v>11</v>
      </c>
      <c r="AF156" s="37" t="s">
        <v>11</v>
      </c>
      <c r="AG156" s="37" t="s">
        <v>11</v>
      </c>
      <c r="AH156" s="37" t="s">
        <v>39</v>
      </c>
      <c r="AI156" s="37"/>
      <c r="AJ156" s="395" t="s">
        <v>39</v>
      </c>
      <c r="AK156" s="40"/>
      <c r="AL156" s="167">
        <f t="shared" si="95"/>
        <v>13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2</v>
      </c>
      <c r="AS156" s="168"/>
      <c r="AT156" s="168">
        <f t="shared" si="99"/>
        <v>1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ht="18.75" customHeight="1" x14ac:dyDescent="0.25">
      <c r="A157" s="137" t="s">
        <v>425</v>
      </c>
      <c r="B157" s="179" t="s">
        <v>185</v>
      </c>
      <c r="C157" s="807" t="s">
        <v>369</v>
      </c>
      <c r="D157" s="178" t="str">
        <f>VLOOKUP(C157,ListeAppel,2,FALSE)</f>
        <v>Nom 121</v>
      </c>
      <c r="E157" s="236" t="s">
        <v>70</v>
      </c>
      <c r="F157" s="38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65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1" t="s">
        <v>11</v>
      </c>
      <c r="AI157" s="31"/>
      <c r="AJ157" s="31" t="s">
        <v>75</v>
      </c>
      <c r="AK157" s="34"/>
      <c r="AL157" s="157">
        <f t="shared" si="95"/>
        <v>1</v>
      </c>
      <c r="AM157" s="158">
        <f>SUM(AL157:AL158)/2</f>
        <v>0.5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0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12</v>
      </c>
      <c r="BA157" s="159">
        <f t="shared" si="102"/>
        <v>0</v>
      </c>
      <c r="BB157" s="159">
        <f>SUM((BA157+BA158)/2)</f>
        <v>1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28</v>
      </c>
      <c r="BL157" s="162">
        <f>SUM(BK157+BK158)/2</f>
        <v>28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0</v>
      </c>
      <c r="BR157" s="158">
        <f>SUM((BQ157+BQ158)/2)</f>
        <v>0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12</v>
      </c>
      <c r="CB157" s="35">
        <f>SUM(AM157+AO157+AQ157+AS157+AU157+AW157+BB157+BD157+BG157+AY157)</f>
        <v>1.5</v>
      </c>
    </row>
    <row r="158" spans="1:80" ht="18.75" customHeight="1" thickBot="1" x14ac:dyDescent="0.3">
      <c r="A158" s="137" t="s">
        <v>425</v>
      </c>
      <c r="B158" s="179" t="s">
        <v>185</v>
      </c>
      <c r="C158" s="192" t="s">
        <v>8</v>
      </c>
      <c r="D158" s="194"/>
      <c r="E158" s="238" t="s">
        <v>4</v>
      </c>
      <c r="F158" s="38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67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7" t="s">
        <v>41</v>
      </c>
      <c r="AI158" s="37"/>
      <c r="AJ158" s="405" t="s">
        <v>41</v>
      </c>
      <c r="AK158" s="40"/>
      <c r="AL158" s="167">
        <f t="shared" si="95"/>
        <v>0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0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2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28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0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185</v>
      </c>
      <c r="C159" s="807" t="s">
        <v>370</v>
      </c>
      <c r="D159" s="155" t="str">
        <f>VLOOKUP(C159,REF!A31:C145,2,FALSE)</f>
        <v>Nom 110</v>
      </c>
      <c r="E159" s="236" t="s">
        <v>70</v>
      </c>
      <c r="F159" s="240" t="s">
        <v>11</v>
      </c>
      <c r="G159" s="53" t="s">
        <v>11</v>
      </c>
      <c r="H159" s="307"/>
      <c r="I159" s="310"/>
      <c r="J159" s="53" t="s">
        <v>11</v>
      </c>
      <c r="K159" s="52" t="s">
        <v>11</v>
      </c>
      <c r="L159" s="53" t="s">
        <v>11</v>
      </c>
      <c r="M159" s="53" t="s">
        <v>11</v>
      </c>
      <c r="N159" s="52" t="s">
        <v>11</v>
      </c>
      <c r="O159" s="310"/>
      <c r="P159" s="310"/>
      <c r="Q159" s="52" t="s">
        <v>11</v>
      </c>
      <c r="R159" s="53" t="s">
        <v>11</v>
      </c>
      <c r="S159" s="53" t="s">
        <v>11</v>
      </c>
      <c r="T159" s="52" t="s">
        <v>11</v>
      </c>
      <c r="U159" s="53" t="s">
        <v>11</v>
      </c>
      <c r="V159" s="310"/>
      <c r="W159" s="310"/>
      <c r="X159" s="53" t="s">
        <v>11</v>
      </c>
      <c r="Y159" s="52" t="s">
        <v>11</v>
      </c>
      <c r="Z159" s="52" t="s">
        <v>11</v>
      </c>
      <c r="AA159" s="53" t="s">
        <v>11</v>
      </c>
      <c r="AB159" s="53" t="s">
        <v>11</v>
      </c>
      <c r="AC159" s="310"/>
      <c r="AD159" s="310"/>
      <c r="AE159" s="52" t="s">
        <v>11</v>
      </c>
      <c r="AF159" s="53" t="s">
        <v>11</v>
      </c>
      <c r="AG159" s="52" t="s">
        <v>11</v>
      </c>
      <c r="AH159" s="31" t="s">
        <v>11</v>
      </c>
      <c r="AI159" s="31"/>
      <c r="AJ159" s="31" t="s">
        <v>11</v>
      </c>
      <c r="AK159" s="34">
        <f>IF(CA159=0,"",TIME(0,CA159,0))</f>
        <v>0.3666666666666667</v>
      </c>
      <c r="AL159" s="157">
        <f t="shared" si="95"/>
        <v>22</v>
      </c>
      <c r="AM159" s="158">
        <f>SUM(AL159:AL160)/2</f>
        <v>21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1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 t="shared" si="102"/>
        <v>0</v>
      </c>
      <c r="BB159" s="159">
        <f>SUM((BA159+BA160)/2)</f>
        <v>0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0</v>
      </c>
      <c r="BR159" s="158">
        <f>SUM((BQ159+BQ160)/2)</f>
        <v>0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 t="s">
        <v>425</v>
      </c>
      <c r="B160" s="179" t="s">
        <v>185</v>
      </c>
      <c r="C160" s="192" t="s">
        <v>8</v>
      </c>
      <c r="D160" s="194"/>
      <c r="E160" s="238" t="s">
        <v>4</v>
      </c>
      <c r="F160" s="241" t="s">
        <v>11</v>
      </c>
      <c r="G160" s="37" t="s">
        <v>11</v>
      </c>
      <c r="H160" s="306"/>
      <c r="I160" s="309"/>
      <c r="J160" s="37" t="s">
        <v>11</v>
      </c>
      <c r="K160" s="37" t="s">
        <v>11</v>
      </c>
      <c r="L160" s="38" t="s">
        <v>11</v>
      </c>
      <c r="M160" s="37" t="s">
        <v>11</v>
      </c>
      <c r="N160" s="37" t="s">
        <v>11</v>
      </c>
      <c r="O160" s="309"/>
      <c r="P160" s="306"/>
      <c r="Q160" s="37" t="s">
        <v>11</v>
      </c>
      <c r="R160" s="538" t="s">
        <v>39</v>
      </c>
      <c r="S160" s="37" t="s">
        <v>11</v>
      </c>
      <c r="T160" s="37" t="s">
        <v>11</v>
      </c>
      <c r="U160" s="38" t="s">
        <v>11</v>
      </c>
      <c r="V160" s="309"/>
      <c r="W160" s="309"/>
      <c r="X160" s="37" t="s">
        <v>11</v>
      </c>
      <c r="Y160" s="37" t="s">
        <v>11</v>
      </c>
      <c r="Z160" s="37" t="s">
        <v>11</v>
      </c>
      <c r="AA160" s="38" t="s">
        <v>11</v>
      </c>
      <c r="AB160" s="38" t="s">
        <v>11</v>
      </c>
      <c r="AC160" s="309"/>
      <c r="AD160" s="306"/>
      <c r="AE160" s="37" t="s">
        <v>11</v>
      </c>
      <c r="AF160" s="37" t="s">
        <v>11</v>
      </c>
      <c r="AG160" s="428" t="s">
        <v>39</v>
      </c>
      <c r="AH160" s="37" t="s">
        <v>11</v>
      </c>
      <c r="AI160" s="37"/>
      <c r="AJ160" s="37" t="s">
        <v>11</v>
      </c>
      <c r="AK160" s="40"/>
      <c r="AL160" s="167">
        <f t="shared" si="95"/>
        <v>20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2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0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425</v>
      </c>
      <c r="B161" s="179" t="s">
        <v>186</v>
      </c>
      <c r="C161" s="1174" t="s">
        <v>186</v>
      </c>
      <c r="D161" s="1175"/>
      <c r="E161" s="204"/>
      <c r="F161" s="242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425</v>
      </c>
      <c r="B162" s="179" t="s">
        <v>186</v>
      </c>
      <c r="C162" s="190"/>
      <c r="D162" s="45" t="s">
        <v>69</v>
      </c>
      <c r="E162" s="204"/>
      <c r="F162" s="24">
        <v>1</v>
      </c>
      <c r="G162" s="25">
        <v>2</v>
      </c>
      <c r="H162" s="300">
        <v>3</v>
      </c>
      <c r="I162" s="300">
        <v>4</v>
      </c>
      <c r="J162" s="25">
        <v>5</v>
      </c>
      <c r="K162" s="25">
        <v>6</v>
      </c>
      <c r="L162" s="25">
        <v>7</v>
      </c>
      <c r="M162" s="25">
        <v>8</v>
      </c>
      <c r="N162" s="25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25">
        <v>15</v>
      </c>
      <c r="U162" s="25">
        <v>16</v>
      </c>
      <c r="V162" s="300">
        <v>17</v>
      </c>
      <c r="W162" s="300">
        <v>18</v>
      </c>
      <c r="X162" s="25">
        <v>19</v>
      </c>
      <c r="Y162" s="25">
        <v>20</v>
      </c>
      <c r="Z162" s="25">
        <v>21</v>
      </c>
      <c r="AA162" s="25">
        <v>22</v>
      </c>
      <c r="AB162" s="25">
        <v>23</v>
      </c>
      <c r="AC162" s="300">
        <v>24</v>
      </c>
      <c r="AD162" s="300">
        <v>25</v>
      </c>
      <c r="AE162" s="25">
        <v>26</v>
      </c>
      <c r="AF162" s="25">
        <v>27</v>
      </c>
      <c r="AG162" s="129">
        <v>28</v>
      </c>
      <c r="AH162" s="383">
        <v>29</v>
      </c>
      <c r="AI162" s="25">
        <v>30</v>
      </c>
      <c r="AJ162" s="129">
        <v>29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425</v>
      </c>
      <c r="B163" s="179" t="s">
        <v>186</v>
      </c>
      <c r="C163" s="807" t="s">
        <v>371</v>
      </c>
      <c r="D163" s="155" t="str">
        <f>VLOOKUP(C163,ListeAppel,2,FALSE)</f>
        <v xml:space="preserve">Nom 013 </v>
      </c>
      <c r="E163" s="236" t="s">
        <v>70</v>
      </c>
      <c r="F163" s="447" t="s">
        <v>14</v>
      </c>
      <c r="G163" s="387" t="s">
        <v>14</v>
      </c>
      <c r="H163" s="387" t="s">
        <v>14</v>
      </c>
      <c r="I163" s="387" t="s">
        <v>14</v>
      </c>
      <c r="J163" s="387" t="s">
        <v>14</v>
      </c>
      <c r="K163" s="387" t="s">
        <v>14</v>
      </c>
      <c r="L163" s="387" t="s">
        <v>14</v>
      </c>
      <c r="M163" s="387" t="s">
        <v>14</v>
      </c>
      <c r="N163" s="387" t="s">
        <v>14</v>
      </c>
      <c r="O163" s="387" t="s">
        <v>14</v>
      </c>
      <c r="P163" s="387" t="s">
        <v>14</v>
      </c>
      <c r="Q163" s="387" t="s">
        <v>14</v>
      </c>
      <c r="R163" s="387" t="s">
        <v>14</v>
      </c>
      <c r="S163" s="387" t="s">
        <v>14</v>
      </c>
      <c r="T163" s="387" t="s">
        <v>14</v>
      </c>
      <c r="U163" s="387" t="s">
        <v>14</v>
      </c>
      <c r="V163" s="387" t="s">
        <v>14</v>
      </c>
      <c r="W163" s="387" t="s">
        <v>14</v>
      </c>
      <c r="X163" s="387" t="s">
        <v>14</v>
      </c>
      <c r="Y163" s="387" t="s">
        <v>14</v>
      </c>
      <c r="Z163" s="387" t="s">
        <v>14</v>
      </c>
      <c r="AA163" s="387" t="s">
        <v>14</v>
      </c>
      <c r="AB163" s="387" t="s">
        <v>14</v>
      </c>
      <c r="AC163" s="387" t="s">
        <v>14</v>
      </c>
      <c r="AD163" s="387" t="s">
        <v>14</v>
      </c>
      <c r="AE163" s="387" t="s">
        <v>14</v>
      </c>
      <c r="AF163" s="387" t="s">
        <v>14</v>
      </c>
      <c r="AG163" s="387" t="s">
        <v>14</v>
      </c>
      <c r="AH163" s="387" t="s">
        <v>14</v>
      </c>
      <c r="AI163" s="387" t="s">
        <v>14</v>
      </c>
      <c r="AJ163" s="387" t="s">
        <v>14</v>
      </c>
      <c r="AK163" s="34" t="str">
        <f>IF(CA163=0,"",TIME(0,CA163,0))</f>
        <v/>
      </c>
      <c r="AL163" s="157">
        <f t="shared" ref="AL163:AL170" si="171">COUNTIF(F163:AJ163,"P")</f>
        <v>0</v>
      </c>
      <c r="AM163" s="158">
        <f>SUM(AL163:AL164)/2</f>
        <v>0</v>
      </c>
      <c r="AN163" s="158">
        <f t="shared" ref="AN163:AN170" si="172">COUNTIF(F163:AJ163,"Mi")</f>
        <v>0</v>
      </c>
      <c r="AO163" s="158">
        <f>SUM((AN163+AN164)/2)</f>
        <v>0</v>
      </c>
      <c r="AP163" s="159">
        <f t="shared" ref="AP163:AP170" si="173">COUNTIF(F163:AJ163,"VS")</f>
        <v>0</v>
      </c>
      <c r="AQ163" s="159">
        <f>SUM((AP163+AP164)/2)</f>
        <v>0</v>
      </c>
      <c r="AR163" s="158">
        <f t="shared" ref="AR163:AR170" si="174">COUNTIF(F163:AJ163,"C1")</f>
        <v>0</v>
      </c>
      <c r="AS163" s="159">
        <f>SUM((AR163+AR164)/2)</f>
        <v>0</v>
      </c>
      <c r="AT163" s="159">
        <f t="shared" ref="AT163:AT170" si="175">COUNTIF(F163:AJ163,"R1")</f>
        <v>0</v>
      </c>
      <c r="AU163" s="160">
        <f>SUM((AT163+AT164)/2)</f>
        <v>0</v>
      </c>
      <c r="AV163" s="158">
        <f t="shared" ref="AV163:AV170" si="176">COUNTIF(F163:AJ163,"CS")</f>
        <v>0</v>
      </c>
      <c r="AW163" s="158">
        <f>SUM((AV163+AV164)/2)</f>
        <v>0</v>
      </c>
      <c r="AX163" s="159">
        <f t="shared" ref="AX163:AX170" si="177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70" si="178">COUNTIF(F163:AJ163,"MT5")</f>
        <v>0</v>
      </c>
      <c r="BB163" s="159">
        <f>SUM((BA163+BA164)/2)</f>
        <v>0</v>
      </c>
      <c r="BC163" s="159">
        <f t="shared" ref="BC163:BC170" si="179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70" si="180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70" si="181">COUNTIF(F163:AJ163,"A")</f>
        <v>0</v>
      </c>
      <c r="BJ163" s="159">
        <f>SUM((BI163+BI164)/2)</f>
        <v>0</v>
      </c>
      <c r="BK163" s="159">
        <f t="shared" ref="BK163:BK170" si="182">COUNTIF(F163:AJ163,"Ma")</f>
        <v>31</v>
      </c>
      <c r="BL163" s="162">
        <f>SUM(BK163+BK164)/2</f>
        <v>31</v>
      </c>
      <c r="BM163" s="158">
        <f t="shared" ref="BM163:BM170" si="183">COUNTIF(F163:AJ163,"MJ")</f>
        <v>0</v>
      </c>
      <c r="BN163" s="158">
        <f>SUM(BM163+BM164)/2</f>
        <v>0</v>
      </c>
      <c r="BO163" s="158">
        <f t="shared" ref="BO163:BO170" si="184">COUNTIF(F163:AJ163,"Jsc")</f>
        <v>0</v>
      </c>
      <c r="BP163" s="158">
        <f>SUM(BO163+BO164)/2</f>
        <v>0</v>
      </c>
      <c r="BQ163" s="158">
        <f t="shared" ref="BQ163:BQ170" si="185">COUNTIF(F163:AJ163,"C")</f>
        <v>0</v>
      </c>
      <c r="BR163" s="158">
        <f>SUM((BQ163+BQ164)/2)</f>
        <v>0</v>
      </c>
      <c r="BS163" s="158">
        <f t="shared" ref="BS163:BS170" si="186">COUNTIF(F163:AJ163,"CC")</f>
        <v>0</v>
      </c>
      <c r="BT163" s="158">
        <f>SUM((BS163+BS164)/2)</f>
        <v>0</v>
      </c>
      <c r="BU163" s="158">
        <f t="shared" ref="BU163:BU170" si="187">COUNTIF(F163:AJ163,"DS")</f>
        <v>0</v>
      </c>
      <c r="BV163" s="158">
        <f>SUM((BU163+BU164)/2)</f>
        <v>0</v>
      </c>
      <c r="BW163" s="159">
        <f t="shared" ref="BW163:BW170" si="188">COUNTIF(F163:AJ163,"MT")</f>
        <v>0</v>
      </c>
      <c r="BX163" s="159">
        <f>SUM((BW163+BW164)/2)</f>
        <v>0</v>
      </c>
      <c r="BY163" s="159">
        <f t="shared" ref="BY163:BY170" si="189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425</v>
      </c>
      <c r="B164" s="179" t="s">
        <v>186</v>
      </c>
      <c r="C164" s="164" t="s">
        <v>9</v>
      </c>
      <c r="D164" s="165">
        <v>11621</v>
      </c>
      <c r="E164" s="238" t="s">
        <v>4</v>
      </c>
      <c r="F164" s="448" t="s">
        <v>14</v>
      </c>
      <c r="G164" s="388" t="s">
        <v>14</v>
      </c>
      <c r="H164" s="388" t="s">
        <v>14</v>
      </c>
      <c r="I164" s="388" t="s">
        <v>14</v>
      </c>
      <c r="J164" s="388" t="s">
        <v>14</v>
      </c>
      <c r="K164" s="388" t="s">
        <v>14</v>
      </c>
      <c r="L164" s="388" t="s">
        <v>14</v>
      </c>
      <c r="M164" s="388" t="s">
        <v>14</v>
      </c>
      <c r="N164" s="388" t="s">
        <v>14</v>
      </c>
      <c r="O164" s="388" t="s">
        <v>14</v>
      </c>
      <c r="P164" s="388" t="s">
        <v>14</v>
      </c>
      <c r="Q164" s="388" t="s">
        <v>14</v>
      </c>
      <c r="R164" s="388" t="s">
        <v>14</v>
      </c>
      <c r="S164" s="388" t="s">
        <v>14</v>
      </c>
      <c r="T164" s="388" t="s">
        <v>14</v>
      </c>
      <c r="U164" s="388" t="s">
        <v>14</v>
      </c>
      <c r="V164" s="388" t="s">
        <v>14</v>
      </c>
      <c r="W164" s="388" t="s">
        <v>14</v>
      </c>
      <c r="X164" s="388" t="s">
        <v>14</v>
      </c>
      <c r="Y164" s="388" t="s">
        <v>14</v>
      </c>
      <c r="Z164" s="388" t="s">
        <v>14</v>
      </c>
      <c r="AA164" s="388" t="s">
        <v>14</v>
      </c>
      <c r="AB164" s="388" t="s">
        <v>14</v>
      </c>
      <c r="AC164" s="388" t="s">
        <v>14</v>
      </c>
      <c r="AD164" s="388" t="s">
        <v>14</v>
      </c>
      <c r="AE164" s="388" t="s">
        <v>14</v>
      </c>
      <c r="AF164" s="388" t="s">
        <v>14</v>
      </c>
      <c r="AG164" s="388" t="s">
        <v>14</v>
      </c>
      <c r="AH164" s="388" t="s">
        <v>14</v>
      </c>
      <c r="AI164" s="388" t="s">
        <v>14</v>
      </c>
      <c r="AJ164" s="388" t="s">
        <v>14</v>
      </c>
      <c r="AK164" s="40"/>
      <c r="AL164" s="167">
        <f t="shared" si="171"/>
        <v>0</v>
      </c>
      <c r="AM164" s="168"/>
      <c r="AN164" s="168">
        <f t="shared" si="172"/>
        <v>0</v>
      </c>
      <c r="AO164" s="169"/>
      <c r="AP164" s="170">
        <f t="shared" si="173"/>
        <v>0</v>
      </c>
      <c r="AQ164" s="171"/>
      <c r="AR164" s="168">
        <f t="shared" si="174"/>
        <v>0</v>
      </c>
      <c r="AS164" s="168"/>
      <c r="AT164" s="168">
        <f t="shared" si="175"/>
        <v>0</v>
      </c>
      <c r="AU164" s="168"/>
      <c r="AV164" s="168">
        <f t="shared" si="176"/>
        <v>0</v>
      </c>
      <c r="AW164" s="169"/>
      <c r="AX164" s="170">
        <f t="shared" si="177"/>
        <v>0</v>
      </c>
      <c r="AY164" s="171"/>
      <c r="AZ164" s="172"/>
      <c r="BA164" s="170">
        <f t="shared" si="178"/>
        <v>0</v>
      </c>
      <c r="BB164" s="171"/>
      <c r="BC164" s="170">
        <f t="shared" si="179"/>
        <v>0</v>
      </c>
      <c r="BD164" s="171"/>
      <c r="BE164" s="171"/>
      <c r="BF164" s="170">
        <f t="shared" si="180"/>
        <v>0</v>
      </c>
      <c r="BG164" s="171"/>
      <c r="BH164" s="171"/>
      <c r="BI164" s="170">
        <f t="shared" si="181"/>
        <v>0</v>
      </c>
      <c r="BJ164" s="171"/>
      <c r="BK164" s="170">
        <f t="shared" si="182"/>
        <v>31</v>
      </c>
      <c r="BL164" s="173"/>
      <c r="BM164" s="168">
        <f t="shared" si="183"/>
        <v>0</v>
      </c>
      <c r="BN164" s="174"/>
      <c r="BO164" s="168">
        <f t="shared" si="184"/>
        <v>0</v>
      </c>
      <c r="BP164" s="169"/>
      <c r="BQ164" s="168">
        <f t="shared" si="185"/>
        <v>0</v>
      </c>
      <c r="BR164" s="168"/>
      <c r="BS164" s="168">
        <f t="shared" si="186"/>
        <v>0</v>
      </c>
      <c r="BT164" s="169"/>
      <c r="BU164" s="168">
        <f t="shared" si="187"/>
        <v>0</v>
      </c>
      <c r="BV164" s="169"/>
      <c r="BW164" s="170">
        <f t="shared" si="188"/>
        <v>0</v>
      </c>
      <c r="BX164" s="171"/>
      <c r="BY164" s="170">
        <f t="shared" si="189"/>
        <v>0</v>
      </c>
      <c r="BZ164" s="175"/>
      <c r="CA164" s="176"/>
      <c r="CB164" s="85"/>
    </row>
    <row r="165" spans="1:80" ht="18.75" customHeight="1" x14ac:dyDescent="0.25">
      <c r="A165" s="137" t="s">
        <v>425</v>
      </c>
      <c r="B165" s="179" t="s">
        <v>186</v>
      </c>
      <c r="C165" s="807" t="s">
        <v>372</v>
      </c>
      <c r="D165" s="155" t="str">
        <f>VLOOKUP(C165,ListeAppel,2,FALSE)</f>
        <v>Nom 024</v>
      </c>
      <c r="E165" s="156" t="s">
        <v>70</v>
      </c>
      <c r="F165" s="243" t="s">
        <v>11</v>
      </c>
      <c r="G165" s="53" t="s">
        <v>11</v>
      </c>
      <c r="H165" s="307"/>
      <c r="I165" s="310"/>
      <c r="J165" s="53" t="s">
        <v>11</v>
      </c>
      <c r="K165" s="52" t="s">
        <v>11</v>
      </c>
      <c r="L165" s="53" t="s">
        <v>11</v>
      </c>
      <c r="M165" s="53" t="s">
        <v>11</v>
      </c>
      <c r="N165" s="52" t="s">
        <v>11</v>
      </c>
      <c r="O165" s="310"/>
      <c r="P165" s="310"/>
      <c r="Q165" s="52" t="s">
        <v>11</v>
      </c>
      <c r="R165" s="53" t="s">
        <v>11</v>
      </c>
      <c r="S165" s="53" t="s">
        <v>11</v>
      </c>
      <c r="T165" s="52" t="s">
        <v>11</v>
      </c>
      <c r="U165" s="53" t="s">
        <v>11</v>
      </c>
      <c r="V165" s="310"/>
      <c r="W165" s="310"/>
      <c r="X165" s="53" t="s">
        <v>11</v>
      </c>
      <c r="Y165" s="52" t="s">
        <v>11</v>
      </c>
      <c r="Z165" s="52" t="s">
        <v>11</v>
      </c>
      <c r="AA165" s="53" t="s">
        <v>11</v>
      </c>
      <c r="AB165" s="53" t="s">
        <v>11</v>
      </c>
      <c r="AC165" s="310"/>
      <c r="AD165" s="310"/>
      <c r="AE165" s="52" t="s">
        <v>11</v>
      </c>
      <c r="AF165" s="53" t="s">
        <v>11</v>
      </c>
      <c r="AG165" s="52" t="s">
        <v>11</v>
      </c>
      <c r="AH165" s="31" t="s">
        <v>11</v>
      </c>
      <c r="AI165" s="31"/>
      <c r="AJ165" s="31" t="s">
        <v>11</v>
      </c>
      <c r="AK165" s="34">
        <f>IF(CA165=0,"",TIME(0,CA165,0))</f>
        <v>0.3666666666666667</v>
      </c>
      <c r="AL165" s="157">
        <f t="shared" si="171"/>
        <v>22</v>
      </c>
      <c r="AM165" s="158">
        <f>SUM(AL165:AL166)/2</f>
        <v>22</v>
      </c>
      <c r="AN165" s="158">
        <f t="shared" si="172"/>
        <v>0</v>
      </c>
      <c r="AO165" s="158">
        <f>SUM((AN165+AN166)/2)</f>
        <v>0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528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528</v>
      </c>
      <c r="CB165" s="35">
        <f>SUM(AM165+AO165+AQ165+AS165+AU165+AW165+BB165+BD165+BG165+AY165)</f>
        <v>22</v>
      </c>
    </row>
    <row r="166" spans="1:80" ht="18.75" customHeight="1" thickBot="1" x14ac:dyDescent="0.3">
      <c r="A166" s="137" t="s">
        <v>425</v>
      </c>
      <c r="B166" s="179" t="s">
        <v>186</v>
      </c>
      <c r="C166" s="192" t="s">
        <v>8</v>
      </c>
      <c r="D166" s="165">
        <v>11621</v>
      </c>
      <c r="E166" s="166" t="s">
        <v>4</v>
      </c>
      <c r="F166" s="244" t="s">
        <v>11</v>
      </c>
      <c r="G166" s="37" t="s">
        <v>11</v>
      </c>
      <c r="H166" s="306"/>
      <c r="I166" s="309"/>
      <c r="J166" s="37" t="s">
        <v>11</v>
      </c>
      <c r="K166" s="37" t="s">
        <v>11</v>
      </c>
      <c r="L166" s="38" t="s">
        <v>11</v>
      </c>
      <c r="M166" s="37" t="s">
        <v>11</v>
      </c>
      <c r="N166" s="37" t="s">
        <v>11</v>
      </c>
      <c r="O166" s="309"/>
      <c r="P166" s="306"/>
      <c r="Q166" s="37" t="s">
        <v>11</v>
      </c>
      <c r="R166" s="38" t="s">
        <v>11</v>
      </c>
      <c r="S166" s="37" t="s">
        <v>11</v>
      </c>
      <c r="T166" s="52" t="s">
        <v>11</v>
      </c>
      <c r="U166" s="38" t="s">
        <v>11</v>
      </c>
      <c r="V166" s="309"/>
      <c r="W166" s="309"/>
      <c r="X166" s="37" t="s">
        <v>11</v>
      </c>
      <c r="Y166" s="37" t="s">
        <v>11</v>
      </c>
      <c r="Z166" s="37" t="s">
        <v>11</v>
      </c>
      <c r="AA166" s="38" t="s">
        <v>11</v>
      </c>
      <c r="AB166" s="38" t="s">
        <v>11</v>
      </c>
      <c r="AC166" s="309"/>
      <c r="AD166" s="306"/>
      <c r="AE166" s="37" t="s">
        <v>11</v>
      </c>
      <c r="AF166" s="37" t="s">
        <v>11</v>
      </c>
      <c r="AG166" s="56" t="s">
        <v>11</v>
      </c>
      <c r="AH166" s="37" t="s">
        <v>11</v>
      </c>
      <c r="AI166" s="37"/>
      <c r="AJ166" s="37" t="s">
        <v>11</v>
      </c>
      <c r="AK166" s="40"/>
      <c r="AL166" s="167">
        <f t="shared" si="171"/>
        <v>22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7" t="s">
        <v>373</v>
      </c>
      <c r="D167" s="155" t="str">
        <f>VLOOKUP(C167,ListeAppel,2,FALSE)</f>
        <v>Nom 067</v>
      </c>
      <c r="E167" s="156" t="s">
        <v>70</v>
      </c>
      <c r="F167" s="477" t="s">
        <v>11</v>
      </c>
      <c r="G167" s="358" t="s">
        <v>7</v>
      </c>
      <c r="H167" s="307"/>
      <c r="I167" s="310"/>
      <c r="J167" s="52" t="s">
        <v>11</v>
      </c>
      <c r="K167" s="52" t="s">
        <v>11</v>
      </c>
      <c r="L167" s="270" t="s">
        <v>11</v>
      </c>
      <c r="M167" s="52" t="s">
        <v>11</v>
      </c>
      <c r="N167" s="52" t="s">
        <v>11</v>
      </c>
      <c r="O167" s="328"/>
      <c r="P167" s="307"/>
      <c r="Q167" s="52" t="s">
        <v>11</v>
      </c>
      <c r="R167" s="270" t="s">
        <v>11</v>
      </c>
      <c r="S167" s="52" t="s">
        <v>11</v>
      </c>
      <c r="T167" s="268" t="s">
        <v>11</v>
      </c>
      <c r="U167" s="270" t="s">
        <v>11</v>
      </c>
      <c r="V167" s="328"/>
      <c r="W167" s="328"/>
      <c r="X167" s="52" t="s">
        <v>11</v>
      </c>
      <c r="Y167" s="52" t="s">
        <v>11</v>
      </c>
      <c r="Z167" s="52" t="s">
        <v>11</v>
      </c>
      <c r="AA167" s="270" t="s">
        <v>11</v>
      </c>
      <c r="AB167" s="270" t="s">
        <v>11</v>
      </c>
      <c r="AC167" s="328"/>
      <c r="AD167" s="307"/>
      <c r="AE167" s="52" t="s">
        <v>11</v>
      </c>
      <c r="AF167" s="358" t="s">
        <v>7</v>
      </c>
      <c r="AG167" s="52" t="s">
        <v>11</v>
      </c>
      <c r="AH167" s="52" t="s">
        <v>11</v>
      </c>
      <c r="AI167" s="52"/>
      <c r="AJ167" s="52" t="s">
        <v>11</v>
      </c>
      <c r="AK167" s="34">
        <f>IF(CA167=0,"",TIME(0,CA167,0))</f>
        <v>0.33333333333333331</v>
      </c>
      <c r="AL167" s="157">
        <f>COUNTIF(F167:AJ167,"P")</f>
        <v>20</v>
      </c>
      <c r="AM167" s="158">
        <f>SUM(AL167:AL168)/2</f>
        <v>20</v>
      </c>
      <c r="AN167" s="158">
        <f>COUNTIF(F167:AJ167,"Mi")</f>
        <v>0</v>
      </c>
      <c r="AO167" s="158">
        <f>SUM((AN167+AN168)/2)</f>
        <v>0</v>
      </c>
      <c r="AP167" s="159">
        <f>COUNTIF(F167:AJ167,"VS")</f>
        <v>0</v>
      </c>
      <c r="AQ167" s="159">
        <f>SUM((AP167+AP168)/2)</f>
        <v>0</v>
      </c>
      <c r="AR167" s="158">
        <f>COUNTIF(F167:AJ167,"C1")</f>
        <v>0</v>
      </c>
      <c r="AS167" s="159">
        <f>SUM((AR167+AR168)/2)</f>
        <v>0</v>
      </c>
      <c r="AT167" s="159">
        <f>COUNTIF(F167:AJ167,"R1")</f>
        <v>0</v>
      </c>
      <c r="AU167" s="160">
        <f>SUM((AT167+AT168)/2)</f>
        <v>0</v>
      </c>
      <c r="AV167" s="158">
        <f>COUNTIF(F167:AJ167,"CS")</f>
        <v>0</v>
      </c>
      <c r="AW167" s="158">
        <f>SUM((AV167+AV168)/2)</f>
        <v>0</v>
      </c>
      <c r="AX167" s="159">
        <f>COUNTIF(F167:AJ167,"DA")</f>
        <v>0</v>
      </c>
      <c r="AY167" s="159">
        <f>SUM((AX167+AX168)/2)</f>
        <v>0</v>
      </c>
      <c r="AZ167" s="161">
        <f>SUM(AM167+AO167+AQ167+AS167+AW167+AY167+AU167)*24</f>
        <v>480</v>
      </c>
      <c r="BA167" s="159">
        <f>COUNTIF(F167:AJ167,"MT5")</f>
        <v>0</v>
      </c>
      <c r="BB167" s="159">
        <f>SUM((BA167+BA168)/2)</f>
        <v>0</v>
      </c>
      <c r="BC167" s="159">
        <f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>COUNTIF(F167:AJ167,"A")</f>
        <v>0</v>
      </c>
      <c r="BJ167" s="159">
        <f>SUM((BI167+BI168)/2)</f>
        <v>0</v>
      </c>
      <c r="BK167" s="159">
        <f>COUNTIF(F167:AJ167,"Ma")</f>
        <v>0</v>
      </c>
      <c r="BL167" s="162">
        <f>SUM(BK167+BK168)/2</f>
        <v>0</v>
      </c>
      <c r="BM167" s="158">
        <f>COUNTIF(F167:AJ167,"MJ")</f>
        <v>0</v>
      </c>
      <c r="BN167" s="158">
        <f>SUM(BM167+BM168)/2</f>
        <v>0</v>
      </c>
      <c r="BO167" s="158">
        <f>COUNTIF(F167:AJ167,"Jsc")</f>
        <v>0</v>
      </c>
      <c r="BP167" s="158">
        <f>SUM(BO167+BO168)/2</f>
        <v>0</v>
      </c>
      <c r="BQ167" s="158">
        <f>COUNTIF(F167:AJ167,"C")</f>
        <v>2</v>
      </c>
      <c r="BR167" s="158">
        <f>SUM((BQ167+BQ168)/2)</f>
        <v>2</v>
      </c>
      <c r="BS167" s="158">
        <f>COUNTIF(F167:AJ167,"CC")</f>
        <v>0</v>
      </c>
      <c r="BT167" s="158">
        <f>SUM((BS167+BS168)/2)</f>
        <v>0</v>
      </c>
      <c r="BU167" s="158">
        <f>COUNTIF(F167:AJ167,"DS")</f>
        <v>0</v>
      </c>
      <c r="BV167" s="158">
        <f>SUM((BU167+BU168)/2)</f>
        <v>0</v>
      </c>
      <c r="BW167" s="159">
        <f>COUNTIF(F167:AJ167,"MT")</f>
        <v>0</v>
      </c>
      <c r="BX167" s="159">
        <f>SUM((BW167+BW168)/2)</f>
        <v>0</v>
      </c>
      <c r="BY167" s="159">
        <f>COUNTIF(F167:AJ167,"4/5")</f>
        <v>0</v>
      </c>
      <c r="BZ167" s="160">
        <f>SUM((BY167+BY168)/2)</f>
        <v>0</v>
      </c>
      <c r="CA167" s="163">
        <f>SUM(AZ167)</f>
        <v>480</v>
      </c>
      <c r="CB167" s="35">
        <f>SUM(AM167+AO167+AQ167+AS167+AU167+AW167+BB167+BD167+BG167+AY167)</f>
        <v>20</v>
      </c>
    </row>
    <row r="168" spans="1:80" ht="18.75" customHeight="1" thickBot="1" x14ac:dyDescent="0.3">
      <c r="A168" s="137"/>
      <c r="B168" s="179"/>
      <c r="C168" s="192" t="s">
        <v>8</v>
      </c>
      <c r="D168" s="165">
        <v>11621</v>
      </c>
      <c r="E168" s="166" t="s">
        <v>4</v>
      </c>
      <c r="F168" s="477" t="s">
        <v>11</v>
      </c>
      <c r="G168" s="358" t="s">
        <v>7</v>
      </c>
      <c r="H168" s="307"/>
      <c r="I168" s="310"/>
      <c r="J168" s="52" t="s">
        <v>11</v>
      </c>
      <c r="K168" s="52" t="s">
        <v>11</v>
      </c>
      <c r="L168" s="270" t="s">
        <v>11</v>
      </c>
      <c r="M168" s="52" t="s">
        <v>11</v>
      </c>
      <c r="N168" s="52" t="s">
        <v>11</v>
      </c>
      <c r="O168" s="328"/>
      <c r="P168" s="307"/>
      <c r="Q168" s="52" t="s">
        <v>11</v>
      </c>
      <c r="R168" s="270" t="s">
        <v>11</v>
      </c>
      <c r="S168" s="52" t="s">
        <v>11</v>
      </c>
      <c r="T168" s="52" t="s">
        <v>11</v>
      </c>
      <c r="U168" s="270" t="s">
        <v>11</v>
      </c>
      <c r="V168" s="328"/>
      <c r="W168" s="328"/>
      <c r="X168" s="52" t="s">
        <v>11</v>
      </c>
      <c r="Y168" s="52" t="s">
        <v>11</v>
      </c>
      <c r="Z168" s="52" t="s">
        <v>11</v>
      </c>
      <c r="AA168" s="270" t="s">
        <v>11</v>
      </c>
      <c r="AB168" s="270" t="s">
        <v>11</v>
      </c>
      <c r="AC168" s="328"/>
      <c r="AD168" s="307"/>
      <c r="AE168" s="52" t="s">
        <v>11</v>
      </c>
      <c r="AF168" s="358" t="s">
        <v>7</v>
      </c>
      <c r="AG168" s="52" t="s">
        <v>11</v>
      </c>
      <c r="AH168" s="52" t="s">
        <v>11</v>
      </c>
      <c r="AI168" s="52"/>
      <c r="AJ168" s="52" t="s">
        <v>11</v>
      </c>
      <c r="AK168" s="40"/>
      <c r="AL168" s="167">
        <f>COUNTIF(F168:AJ168,"P")</f>
        <v>20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0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2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425</v>
      </c>
      <c r="B169" s="179" t="s">
        <v>186</v>
      </c>
      <c r="C169" s="807">
        <v>1623</v>
      </c>
      <c r="D169" s="178" t="s">
        <v>293</v>
      </c>
      <c r="E169" s="156" t="s">
        <v>70</v>
      </c>
      <c r="F169" s="30" t="s">
        <v>11</v>
      </c>
      <c r="G169" s="31" t="s">
        <v>11</v>
      </c>
      <c r="H169" s="305"/>
      <c r="I169" s="308"/>
      <c r="J169" s="55" t="s">
        <v>11</v>
      </c>
      <c r="K169" s="31" t="s">
        <v>11</v>
      </c>
      <c r="L169" s="31" t="s">
        <v>11</v>
      </c>
      <c r="M169" s="31" t="s">
        <v>11</v>
      </c>
      <c r="N169" s="31" t="s">
        <v>11</v>
      </c>
      <c r="O169" s="305"/>
      <c r="P169" s="305"/>
      <c r="Q169" s="31" t="s">
        <v>11</v>
      </c>
      <c r="R169" s="31" t="s">
        <v>11</v>
      </c>
      <c r="S169" s="31" t="s">
        <v>11</v>
      </c>
      <c r="T169" s="31" t="s">
        <v>11</v>
      </c>
      <c r="U169" s="31" t="s">
        <v>11</v>
      </c>
      <c r="V169" s="305"/>
      <c r="W169" s="305"/>
      <c r="X169" s="31" t="s">
        <v>11</v>
      </c>
      <c r="Y169" s="353" t="s">
        <v>7</v>
      </c>
      <c r="Z169" s="31" t="s">
        <v>11</v>
      </c>
      <c r="AA169" s="31" t="s">
        <v>11</v>
      </c>
      <c r="AB169" s="31" t="s">
        <v>11</v>
      </c>
      <c r="AC169" s="305"/>
      <c r="AD169" s="305"/>
      <c r="AE169" s="31" t="s">
        <v>11</v>
      </c>
      <c r="AF169" s="31" t="s">
        <v>11</v>
      </c>
      <c r="AG169" s="31" t="s">
        <v>11</v>
      </c>
      <c r="AH169" s="31" t="s">
        <v>11</v>
      </c>
      <c r="AI169" s="31"/>
      <c r="AJ169" s="31" t="s">
        <v>11</v>
      </c>
      <c r="AK169" s="34">
        <f>IF(CA169=0,"",TIME(0,CA169,0))</f>
        <v>0.35000000000000003</v>
      </c>
      <c r="AL169" s="157">
        <f t="shared" si="171"/>
        <v>21</v>
      </c>
      <c r="AM169" s="158">
        <f>SUM(AL169:AL170)/2</f>
        <v>21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1</v>
      </c>
      <c r="BR169" s="158">
        <f>SUM((BQ169+BQ170)/2)</f>
        <v>1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 t="s">
        <v>425</v>
      </c>
      <c r="B170" s="179" t="s">
        <v>186</v>
      </c>
      <c r="C170" s="192" t="s">
        <v>9</v>
      </c>
      <c r="D170" s="165"/>
      <c r="E170" s="166" t="s">
        <v>4</v>
      </c>
      <c r="F170" s="36" t="s">
        <v>11</v>
      </c>
      <c r="G170" s="37" t="s">
        <v>11</v>
      </c>
      <c r="H170" s="306"/>
      <c r="I170" s="309"/>
      <c r="J170" s="37" t="s">
        <v>11</v>
      </c>
      <c r="K170" s="37" t="s">
        <v>11</v>
      </c>
      <c r="L170" s="37" t="s">
        <v>11</v>
      </c>
      <c r="M170" s="37" t="s">
        <v>11</v>
      </c>
      <c r="N170" s="37" t="s">
        <v>11</v>
      </c>
      <c r="O170" s="306"/>
      <c r="P170" s="306"/>
      <c r="Q170" s="37" t="s">
        <v>11</v>
      </c>
      <c r="R170" s="37" t="s">
        <v>11</v>
      </c>
      <c r="S170" s="37" t="s">
        <v>11</v>
      </c>
      <c r="T170" s="52" t="s">
        <v>11</v>
      </c>
      <c r="U170" s="37" t="s">
        <v>11</v>
      </c>
      <c r="V170" s="306"/>
      <c r="W170" s="306"/>
      <c r="X170" s="37" t="s">
        <v>11</v>
      </c>
      <c r="Y170" s="354" t="s">
        <v>7</v>
      </c>
      <c r="Z170" s="37" t="s">
        <v>11</v>
      </c>
      <c r="AA170" s="37" t="s">
        <v>11</v>
      </c>
      <c r="AB170" s="37" t="s">
        <v>11</v>
      </c>
      <c r="AC170" s="306"/>
      <c r="AD170" s="306"/>
      <c r="AE170" s="37" t="s">
        <v>11</v>
      </c>
      <c r="AF170" s="37" t="s">
        <v>11</v>
      </c>
      <c r="AG170" s="37" t="s">
        <v>11</v>
      </c>
      <c r="AH170" s="37" t="s">
        <v>11</v>
      </c>
      <c r="AI170" s="37"/>
      <c r="AJ170" s="37" t="s">
        <v>11</v>
      </c>
      <c r="AK170" s="40"/>
      <c r="AL170" s="167">
        <f t="shared" si="171"/>
        <v>21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1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s="146" customFormat="1" ht="18.75" customHeight="1" thickBot="1" x14ac:dyDescent="0.3">
      <c r="A171" s="137" t="s">
        <v>425</v>
      </c>
      <c r="B171" s="179" t="s">
        <v>187</v>
      </c>
      <c r="C171" s="1174" t="s">
        <v>187</v>
      </c>
      <c r="D171" s="1175"/>
      <c r="E171" s="204"/>
      <c r="F171" s="59"/>
      <c r="G171" s="60"/>
      <c r="H171" s="60"/>
      <c r="I171" s="61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429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34" t="str">
        <f>IF(CA171=0,"",TIME(0,CA171,0))</f>
        <v/>
      </c>
      <c r="AL171" s="180"/>
      <c r="AM171" s="180"/>
      <c r="AN171" s="180"/>
      <c r="AO171" s="181"/>
      <c r="AP171" s="180"/>
      <c r="AQ171" s="181"/>
      <c r="AR171" s="180"/>
      <c r="AS171" s="180"/>
      <c r="AT171" s="180"/>
      <c r="AU171" s="180"/>
      <c r="AV171" s="180"/>
      <c r="AW171" s="181"/>
      <c r="AX171" s="180"/>
      <c r="AY171" s="181"/>
      <c r="AZ171" s="205"/>
      <c r="BA171" s="180"/>
      <c r="BB171" s="181"/>
      <c r="BC171" s="180"/>
      <c r="BD171" s="181"/>
      <c r="BE171" s="181"/>
      <c r="BF171" s="180"/>
      <c r="BG171" s="181"/>
      <c r="BH171" s="181"/>
      <c r="BI171" s="180"/>
      <c r="BJ171" s="181"/>
      <c r="BK171" s="180"/>
      <c r="BL171" s="206"/>
      <c r="BM171" s="180"/>
      <c r="BN171" s="186"/>
      <c r="BO171" s="180"/>
      <c r="BP171" s="181"/>
      <c r="BQ171" s="180"/>
      <c r="BR171" s="180"/>
      <c r="BS171" s="180"/>
      <c r="BT171" s="181"/>
      <c r="BU171" s="180"/>
      <c r="BV171" s="181"/>
      <c r="BW171" s="180"/>
      <c r="BX171" s="181"/>
      <c r="BY171" s="180"/>
      <c r="BZ171" s="181"/>
      <c r="CA171" s="205"/>
      <c r="CB171" s="145"/>
    </row>
    <row r="172" spans="1:80" s="146" customFormat="1" ht="18.75" customHeight="1" thickBot="1" x14ac:dyDescent="0.3">
      <c r="A172" s="137" t="s">
        <v>425</v>
      </c>
      <c r="B172" s="179" t="s">
        <v>187</v>
      </c>
      <c r="C172" s="190"/>
      <c r="D172" s="45" t="s">
        <v>69</v>
      </c>
      <c r="E172" s="204"/>
      <c r="F172" s="24">
        <v>1</v>
      </c>
      <c r="G172" s="25">
        <v>2</v>
      </c>
      <c r="H172" s="300">
        <v>3</v>
      </c>
      <c r="I172" s="300">
        <v>4</v>
      </c>
      <c r="J172" s="25">
        <v>5</v>
      </c>
      <c r="K172" s="25">
        <v>6</v>
      </c>
      <c r="L172" s="25">
        <v>7</v>
      </c>
      <c r="M172" s="25">
        <v>8</v>
      </c>
      <c r="N172" s="25">
        <v>9</v>
      </c>
      <c r="O172" s="300">
        <v>10</v>
      </c>
      <c r="P172" s="300">
        <v>11</v>
      </c>
      <c r="Q172" s="25">
        <v>12</v>
      </c>
      <c r="R172" s="25">
        <v>13</v>
      </c>
      <c r="S172" s="25">
        <v>14</v>
      </c>
      <c r="T172" s="25">
        <v>15</v>
      </c>
      <c r="U172" s="25">
        <v>16</v>
      </c>
      <c r="V172" s="300">
        <v>17</v>
      </c>
      <c r="W172" s="300">
        <v>18</v>
      </c>
      <c r="X172" s="25">
        <v>19</v>
      </c>
      <c r="Y172" s="25">
        <v>20</v>
      </c>
      <c r="Z172" s="25">
        <v>21</v>
      </c>
      <c r="AA172" s="25">
        <v>22</v>
      </c>
      <c r="AB172" s="25">
        <v>23</v>
      </c>
      <c r="AC172" s="300">
        <v>24</v>
      </c>
      <c r="AD172" s="300">
        <v>25</v>
      </c>
      <c r="AE172" s="25">
        <v>26</v>
      </c>
      <c r="AF172" s="25">
        <v>27</v>
      </c>
      <c r="AG172" s="26">
        <v>28</v>
      </c>
      <c r="AH172" s="245">
        <v>29</v>
      </c>
      <c r="AI172" s="246">
        <v>30</v>
      </c>
      <c r="AJ172" s="247">
        <v>29</v>
      </c>
      <c r="AK172" s="40"/>
      <c r="AL172" s="180"/>
      <c r="AM172" s="180"/>
      <c r="AN172" s="180"/>
      <c r="AO172" s="181"/>
      <c r="AP172" s="180"/>
      <c r="AQ172" s="181"/>
      <c r="AR172" s="180"/>
      <c r="AS172" s="180"/>
      <c r="AT172" s="180"/>
      <c r="AU172" s="180"/>
      <c r="AV172" s="180"/>
      <c r="AW172" s="181"/>
      <c r="AX172" s="180"/>
      <c r="AY172" s="181"/>
      <c r="AZ172" s="205"/>
      <c r="BA172" s="180"/>
      <c r="BB172" s="181"/>
      <c r="BC172" s="180"/>
      <c r="BD172" s="181"/>
      <c r="BE172" s="181"/>
      <c r="BF172" s="180"/>
      <c r="BG172" s="181"/>
      <c r="BH172" s="181"/>
      <c r="BI172" s="180"/>
      <c r="BJ172" s="181"/>
      <c r="BK172" s="180"/>
      <c r="BL172" s="206"/>
      <c r="BM172" s="180"/>
      <c r="BN172" s="186"/>
      <c r="BO172" s="180"/>
      <c r="BP172" s="181"/>
      <c r="BQ172" s="180"/>
      <c r="BR172" s="180"/>
      <c r="BS172" s="180"/>
      <c r="BT172" s="181"/>
      <c r="BU172" s="180"/>
      <c r="BV172" s="181"/>
      <c r="BW172" s="180"/>
      <c r="BX172" s="181"/>
      <c r="BY172" s="180"/>
      <c r="BZ172" s="181"/>
      <c r="CA172" s="205"/>
      <c r="CB172" s="145"/>
    </row>
    <row r="173" spans="1:80" ht="18.75" customHeight="1" x14ac:dyDescent="0.25">
      <c r="A173" s="137" t="s">
        <v>425</v>
      </c>
      <c r="B173" s="179" t="s">
        <v>187</v>
      </c>
      <c r="C173" s="806">
        <v>4373</v>
      </c>
      <c r="D173" s="178" t="e">
        <f>VLOOKUP(C173,ListeAppel,2,FALSE)</f>
        <v>#N/A</v>
      </c>
      <c r="E173" s="236" t="s">
        <v>70</v>
      </c>
      <c r="F173" s="233" t="s">
        <v>11</v>
      </c>
      <c r="G173" s="55" t="s">
        <v>11</v>
      </c>
      <c r="H173" s="332"/>
      <c r="I173" s="332"/>
      <c r="J173" s="55" t="s">
        <v>11</v>
      </c>
      <c r="K173" s="31" t="s">
        <v>11</v>
      </c>
      <c r="L173" s="31" t="s">
        <v>11</v>
      </c>
      <c r="M173" s="55" t="s">
        <v>11</v>
      </c>
      <c r="N173" s="55" t="s">
        <v>11</v>
      </c>
      <c r="O173" s="332"/>
      <c r="P173" s="332"/>
      <c r="Q173" s="400" t="s">
        <v>14</v>
      </c>
      <c r="R173" s="400" t="s">
        <v>14</v>
      </c>
      <c r="S173" s="400" t="s">
        <v>14</v>
      </c>
      <c r="T173" s="400" t="s">
        <v>14</v>
      </c>
      <c r="U173" s="400" t="s">
        <v>14</v>
      </c>
      <c r="V173" s="400" t="s">
        <v>14</v>
      </c>
      <c r="W173" s="400" t="s">
        <v>14</v>
      </c>
      <c r="X173" s="400" t="s">
        <v>14</v>
      </c>
      <c r="Y173" s="400" t="s">
        <v>14</v>
      </c>
      <c r="Z173" s="400" t="s">
        <v>14</v>
      </c>
      <c r="AA173" s="400" t="s">
        <v>14</v>
      </c>
      <c r="AB173" s="400" t="s">
        <v>14</v>
      </c>
      <c r="AC173" s="305"/>
      <c r="AD173" s="332"/>
      <c r="AE173" s="31" t="s">
        <v>11</v>
      </c>
      <c r="AF173" s="31" t="s">
        <v>11</v>
      </c>
      <c r="AG173" s="351" t="s">
        <v>58</v>
      </c>
      <c r="AH173" s="31" t="s">
        <v>11</v>
      </c>
      <c r="AI173" s="31"/>
      <c r="AJ173" s="31" t="s">
        <v>11</v>
      </c>
      <c r="AK173" s="34">
        <f>IF(CA173=0,"",TIME(0,CA173,0))</f>
        <v>0.18333333333333335</v>
      </c>
      <c r="AL173" s="157">
        <f t="shared" ref="AL173:AL196" si="190">COUNTIF(F173:AJ173,"P")</f>
        <v>11</v>
      </c>
      <c r="AM173" s="158">
        <f>SUM(AL173:AL174)/2</f>
        <v>10</v>
      </c>
      <c r="AN173" s="158">
        <f t="shared" ref="AN173:AN196" si="191">COUNTIF(F173:AJ173,"Mi")</f>
        <v>0</v>
      </c>
      <c r="AO173" s="158">
        <f>SUM((AN173+AN174)/2)</f>
        <v>0</v>
      </c>
      <c r="AP173" s="159">
        <f t="shared" ref="AP173:AP196" si="192">COUNTIF(F173:AJ173,"VS")</f>
        <v>0</v>
      </c>
      <c r="AQ173" s="159">
        <f>SUM((AP173+AP174)/2)</f>
        <v>0</v>
      </c>
      <c r="AR173" s="158">
        <f t="shared" ref="AR173:AR196" si="193">COUNTIF(F173:AJ173,"C1")</f>
        <v>0</v>
      </c>
      <c r="AS173" s="159">
        <f>SUM((AR173+AR174)/2)</f>
        <v>0.5</v>
      </c>
      <c r="AT173" s="159">
        <f t="shared" ref="AT173:AT196" si="194">COUNTIF(F173:AJ173,"R1")</f>
        <v>0</v>
      </c>
      <c r="AU173" s="160">
        <f>SUM((AT173+AT174)/2)</f>
        <v>0.5</v>
      </c>
      <c r="AV173" s="158">
        <f t="shared" ref="AV173:AV196" si="195">COUNTIF(F173:AJ173,"CS")</f>
        <v>0</v>
      </c>
      <c r="AW173" s="158">
        <f>SUM((AV173+AV174)/2)</f>
        <v>0</v>
      </c>
      <c r="AX173" s="159">
        <f t="shared" ref="AX173:AX196" si="196"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 t="shared" ref="BA173:BA196" si="197">COUNTIF(F173:AJ173,"MT5")</f>
        <v>0</v>
      </c>
      <c r="BB173" s="159">
        <f>SUM((BA173+BA174)/2)</f>
        <v>0</v>
      </c>
      <c r="BC173" s="159">
        <f t="shared" ref="BC173:BC196" si="198"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 t="shared" ref="BF173:BF196" si="199"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 t="shared" ref="BI173:BI196" si="200">COUNTIF(F173:AJ173,"A")</f>
        <v>0</v>
      </c>
      <c r="BJ173" s="159">
        <f>SUM((BI173+BI174)/2)</f>
        <v>0</v>
      </c>
      <c r="BK173" s="159">
        <f t="shared" ref="BK173:BK196" si="201">COUNTIF(F173:AJ173,"Ma")</f>
        <v>12</v>
      </c>
      <c r="BL173" s="162">
        <f>SUM(BK173+BK174)/2</f>
        <v>12</v>
      </c>
      <c r="BM173" s="158">
        <f t="shared" ref="BM173:BM196" si="202">COUNTIF(F173:AJ173,"MJ")</f>
        <v>0</v>
      </c>
      <c r="BN173" s="158">
        <f>SUM(BM173+BM174)/2</f>
        <v>0</v>
      </c>
      <c r="BO173" s="158">
        <f t="shared" ref="BO173:BO196" si="203">COUNTIF(F173:AJ173,"Jsc")</f>
        <v>0</v>
      </c>
      <c r="BP173" s="158">
        <f>SUM(BO173+BO174)/2</f>
        <v>0</v>
      </c>
      <c r="BQ173" s="158">
        <f t="shared" ref="BQ173:BQ196" si="204">COUNTIF(F173:AJ173,"C")</f>
        <v>0</v>
      </c>
      <c r="BR173" s="158">
        <f>SUM((BQ173+BQ174)/2)</f>
        <v>0</v>
      </c>
      <c r="BS173" s="158">
        <f t="shared" ref="BS173:BS196" si="205">COUNTIF(F173:AJ173,"CC")</f>
        <v>0</v>
      </c>
      <c r="BT173" s="158">
        <f>SUM((BS173+BS174)/2)</f>
        <v>0</v>
      </c>
      <c r="BU173" s="158">
        <f t="shared" ref="BU173:BU196" si="206">COUNTIF(F173:AJ173,"DS")</f>
        <v>0</v>
      </c>
      <c r="BV173" s="158">
        <f>SUM((BU173+BU174)/2)</f>
        <v>0</v>
      </c>
      <c r="BW173" s="159">
        <f t="shared" ref="BW173:BW196" si="207">COUNTIF(F173:AJ173,"MT")</f>
        <v>0</v>
      </c>
      <c r="BX173" s="159">
        <f>SUM((BW173+BW174)/2)</f>
        <v>0</v>
      </c>
      <c r="BY173" s="159">
        <f t="shared" ref="BY173:BY196" si="208"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425</v>
      </c>
      <c r="B174" s="179" t="s">
        <v>187</v>
      </c>
      <c r="C174" s="164" t="s">
        <v>6</v>
      </c>
      <c r="D174" s="194"/>
      <c r="E174" s="238" t="s">
        <v>4</v>
      </c>
      <c r="F174" s="234" t="s">
        <v>11</v>
      </c>
      <c r="G174" s="37" t="s">
        <v>57</v>
      </c>
      <c r="H174" s="306"/>
      <c r="I174" s="306"/>
      <c r="J174" s="37" t="s">
        <v>11</v>
      </c>
      <c r="K174" s="37" t="s">
        <v>11</v>
      </c>
      <c r="L174" s="395" t="s">
        <v>39</v>
      </c>
      <c r="M174" s="37" t="s">
        <v>11</v>
      </c>
      <c r="N174" s="37" t="s">
        <v>11</v>
      </c>
      <c r="O174" s="306"/>
      <c r="P174" s="306"/>
      <c r="Q174" s="367" t="s">
        <v>14</v>
      </c>
      <c r="R174" s="367" t="s">
        <v>14</v>
      </c>
      <c r="S174" s="367" t="s">
        <v>14</v>
      </c>
      <c r="T174" s="367" t="s">
        <v>14</v>
      </c>
      <c r="U174" s="367" t="s">
        <v>14</v>
      </c>
      <c r="V174" s="367" t="s">
        <v>14</v>
      </c>
      <c r="W174" s="367" t="s">
        <v>14</v>
      </c>
      <c r="X174" s="367" t="s">
        <v>14</v>
      </c>
      <c r="Y174" s="367" t="s">
        <v>14</v>
      </c>
      <c r="Z174" s="367" t="s">
        <v>14</v>
      </c>
      <c r="AA174" s="367" t="s">
        <v>14</v>
      </c>
      <c r="AB174" s="367" t="s">
        <v>14</v>
      </c>
      <c r="AC174" s="306"/>
      <c r="AD174" s="331"/>
      <c r="AE174" s="37" t="s">
        <v>11</v>
      </c>
      <c r="AF174" s="37" t="s">
        <v>11</v>
      </c>
      <c r="AG174" s="352" t="s">
        <v>58</v>
      </c>
      <c r="AH174" s="37" t="s">
        <v>11</v>
      </c>
      <c r="AI174" s="37"/>
      <c r="AJ174" s="37" t="s">
        <v>11</v>
      </c>
      <c r="AK174" s="40"/>
      <c r="AL174" s="167">
        <f t="shared" si="190"/>
        <v>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1</v>
      </c>
      <c r="AS174" s="168"/>
      <c r="AT174" s="168">
        <f t="shared" si="194"/>
        <v>1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12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0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/>
      <c r="B175" s="179"/>
      <c r="C175" s="806">
        <v>6252</v>
      </c>
      <c r="D175" s="178" t="s">
        <v>226</v>
      </c>
      <c r="E175" s="266" t="s">
        <v>70</v>
      </c>
      <c r="F175" s="265" t="s">
        <v>11</v>
      </c>
      <c r="G175" s="52" t="s">
        <v>11</v>
      </c>
      <c r="H175" s="307"/>
      <c r="I175" s="310"/>
      <c r="J175" s="52" t="s">
        <v>11</v>
      </c>
      <c r="K175" s="378" t="s">
        <v>13</v>
      </c>
      <c r="L175" s="52" t="s">
        <v>11</v>
      </c>
      <c r="M175" s="52" t="s">
        <v>11</v>
      </c>
      <c r="N175" s="52" t="s">
        <v>11</v>
      </c>
      <c r="O175" s="307"/>
      <c r="P175" s="307"/>
      <c r="Q175" s="52" t="s">
        <v>11</v>
      </c>
      <c r="R175" s="52" t="s">
        <v>11</v>
      </c>
      <c r="S175" s="52" t="s">
        <v>11</v>
      </c>
      <c r="T175" s="355" t="s">
        <v>13</v>
      </c>
      <c r="U175" s="358" t="s">
        <v>7</v>
      </c>
      <c r="V175" s="307"/>
      <c r="W175" s="307"/>
      <c r="X175" s="52" t="s">
        <v>11</v>
      </c>
      <c r="Y175" s="52" t="s">
        <v>11</v>
      </c>
      <c r="Z175" s="52" t="s">
        <v>11</v>
      </c>
      <c r="AA175" s="52" t="s">
        <v>11</v>
      </c>
      <c r="AB175" s="52" t="s">
        <v>11</v>
      </c>
      <c r="AC175" s="307"/>
      <c r="AD175" s="307"/>
      <c r="AE175" s="358" t="s">
        <v>7</v>
      </c>
      <c r="AF175" s="31" t="s">
        <v>11</v>
      </c>
      <c r="AG175" s="351" t="s">
        <v>58</v>
      </c>
      <c r="AH175" s="31" t="s">
        <v>11</v>
      </c>
      <c r="AI175" s="31"/>
      <c r="AJ175" s="31" t="s">
        <v>11</v>
      </c>
      <c r="AK175" s="34">
        <f>IF(CA175=0,"",TIME(0,CA175,0))</f>
        <v>0.31666666666666665</v>
      </c>
      <c r="AL175" s="210">
        <f>COUNTIF(F175:AJ175,"P")</f>
        <v>17</v>
      </c>
      <c r="AM175" s="211">
        <f>SUM(AL175:AL176)/2</f>
        <v>15.5</v>
      </c>
      <c r="AN175" s="211">
        <f>COUNTIF(F175:AJ175,"Mi")</f>
        <v>2</v>
      </c>
      <c r="AO175" s="211">
        <f>SUM((AN175+AN176)/2)</f>
        <v>2</v>
      </c>
      <c r="AP175" s="212">
        <f>COUNTIF(F175:AJ175,"VS")</f>
        <v>0</v>
      </c>
      <c r="AQ175" s="212">
        <f>SUM((AP175+AP176)/2)</f>
        <v>0</v>
      </c>
      <c r="AR175" s="211">
        <f>COUNTIF(F175:AJ175,"C1")</f>
        <v>0</v>
      </c>
      <c r="AS175" s="212">
        <f>SUM((AR175+AR176)/2)</f>
        <v>1.5</v>
      </c>
      <c r="AT175" s="212">
        <f>COUNTIF(F175:AJ175,"R1")</f>
        <v>0</v>
      </c>
      <c r="AU175" s="213">
        <f>SUM((AT175+AT176)/2)</f>
        <v>0</v>
      </c>
      <c r="AV175" s="211">
        <f>COUNTIF(F175:AJ175,"CS")</f>
        <v>0</v>
      </c>
      <c r="AW175" s="211">
        <f>SUM((AV175+AV176)/2)</f>
        <v>0</v>
      </c>
      <c r="AX175" s="212">
        <f>COUNTIF(F175:AJ175,"DA")</f>
        <v>0</v>
      </c>
      <c r="AY175" s="212">
        <f>SUM((AX175+AX176)/2)</f>
        <v>0</v>
      </c>
      <c r="AZ175" s="214">
        <f>SUM(AM175+AO175+AQ175+AS175+AW175+AY175+AU175)*24</f>
        <v>456</v>
      </c>
      <c r="BA175" s="212">
        <f>COUNTIF(F175:AJ175,"MT5")</f>
        <v>0</v>
      </c>
      <c r="BB175" s="212">
        <f>SUM((BA175+BA176)/2)</f>
        <v>0</v>
      </c>
      <c r="BC175" s="212">
        <f>COUNTIF(F175:AJ175,"MT6")</f>
        <v>0</v>
      </c>
      <c r="BD175" s="212">
        <f>SUM((BC175+BC176)/2)</f>
        <v>0</v>
      </c>
      <c r="BE175" s="212">
        <f>SUM((BD175+BD176)/2)</f>
        <v>0</v>
      </c>
      <c r="BF175" s="212">
        <f>COUNTIF(F175:AJ175,"MT8")</f>
        <v>0</v>
      </c>
      <c r="BG175" s="212">
        <f>SUM((BF175+BF176)/2)</f>
        <v>0</v>
      </c>
      <c r="BH175" s="212">
        <f>SUM((BG175+BG176)/2)</f>
        <v>0</v>
      </c>
      <c r="BI175" s="212">
        <f>COUNTIF(F175:AJ175,"A")</f>
        <v>0</v>
      </c>
      <c r="BJ175" s="212">
        <f>SUM((BI175+BI176)/2)</f>
        <v>0</v>
      </c>
      <c r="BK175" s="212">
        <f>COUNTIF(F175:AJ175,"Ma")</f>
        <v>0</v>
      </c>
      <c r="BL175" s="215">
        <f>SUM(BK175+BK176)/2</f>
        <v>0</v>
      </c>
      <c r="BM175" s="211">
        <f>COUNTIF(F175:AJ175,"MJ")</f>
        <v>0</v>
      </c>
      <c r="BN175" s="211">
        <f>SUM(BM175+BM176)/2</f>
        <v>0</v>
      </c>
      <c r="BO175" s="211">
        <f>COUNTIF(F175:AJ175,"Jsc")</f>
        <v>0</v>
      </c>
      <c r="BP175" s="211">
        <f>SUM(BO175+BO176)/2</f>
        <v>0</v>
      </c>
      <c r="BQ175" s="211">
        <f>COUNTIF(F175:AJ175,"C")</f>
        <v>2</v>
      </c>
      <c r="BR175" s="211">
        <f>SUM((BQ175+BQ176)/2)</f>
        <v>2</v>
      </c>
      <c r="BS175" s="211">
        <f>COUNTIF(F175:AJ175,"CC")</f>
        <v>0</v>
      </c>
      <c r="BT175" s="211">
        <f>SUM((BS175+BS176)/2)</f>
        <v>0</v>
      </c>
      <c r="BU175" s="211">
        <f>COUNTIF(F175:AJ175,"DS")</f>
        <v>0</v>
      </c>
      <c r="BV175" s="211">
        <f>SUM((BU175+BU176)/2)</f>
        <v>0</v>
      </c>
      <c r="BW175" s="212">
        <f>COUNTIF(F175:AJ175,"MT")</f>
        <v>0</v>
      </c>
      <c r="BX175" s="212">
        <f>SUM((BW175+BW176)/2)</f>
        <v>0</v>
      </c>
      <c r="BY175" s="212">
        <f>COUNTIF(F175:AJ175,"4/5")</f>
        <v>0</v>
      </c>
      <c r="BZ175" s="213">
        <f>SUM((BY175+BY176)/2)</f>
        <v>0</v>
      </c>
      <c r="CA175" s="216">
        <f>SUM(AZ175)</f>
        <v>456</v>
      </c>
      <c r="CB175" s="35">
        <f>SUM(AM175+AO175+AQ175+AS175+AU175+AW175+BB175+BD175+BG175+AY175)</f>
        <v>19</v>
      </c>
    </row>
    <row r="176" spans="1:80" ht="18.75" customHeight="1" thickBot="1" x14ac:dyDescent="0.3">
      <c r="A176" s="137"/>
      <c r="B176" s="179"/>
      <c r="C176" s="164" t="s">
        <v>3</v>
      </c>
      <c r="D176" s="194"/>
      <c r="E176" s="238" t="s">
        <v>4</v>
      </c>
      <c r="F176" s="265" t="s">
        <v>11</v>
      </c>
      <c r="G176" s="52" t="s">
        <v>11</v>
      </c>
      <c r="H176" s="307"/>
      <c r="I176" s="310"/>
      <c r="J176" s="52" t="s">
        <v>11</v>
      </c>
      <c r="K176" s="378" t="s">
        <v>13</v>
      </c>
      <c r="L176" s="52" t="s">
        <v>11</v>
      </c>
      <c r="M176" s="52" t="s">
        <v>11</v>
      </c>
      <c r="N176" s="52" t="s">
        <v>11</v>
      </c>
      <c r="O176" s="307"/>
      <c r="P176" s="307"/>
      <c r="Q176" s="52" t="s">
        <v>11</v>
      </c>
      <c r="R176" s="52" t="s">
        <v>11</v>
      </c>
      <c r="S176" s="52" t="s">
        <v>11</v>
      </c>
      <c r="T176" s="356" t="s">
        <v>13</v>
      </c>
      <c r="U176" s="358" t="s">
        <v>7</v>
      </c>
      <c r="V176" s="307"/>
      <c r="W176" s="307"/>
      <c r="X176" s="52" t="s">
        <v>11</v>
      </c>
      <c r="Y176" s="52" t="s">
        <v>11</v>
      </c>
      <c r="Z176" s="427" t="s">
        <v>39</v>
      </c>
      <c r="AA176" s="443" t="s">
        <v>39</v>
      </c>
      <c r="AB176" s="443" t="s">
        <v>39</v>
      </c>
      <c r="AC176" s="307"/>
      <c r="AD176" s="307"/>
      <c r="AE176" s="358" t="s">
        <v>7</v>
      </c>
      <c r="AF176" s="37" t="s">
        <v>11</v>
      </c>
      <c r="AG176" s="352" t="s">
        <v>58</v>
      </c>
      <c r="AH176" s="37" t="s">
        <v>11</v>
      </c>
      <c r="AI176" s="37"/>
      <c r="AJ176" s="37" t="s">
        <v>11</v>
      </c>
      <c r="AK176" s="40"/>
      <c r="AL176" s="167">
        <f>COUNTIF(F176:AJ176,"P")</f>
        <v>14</v>
      </c>
      <c r="AM176" s="168"/>
      <c r="AN176" s="168">
        <f>COUNTIF(F176:AJ176,"Mi")</f>
        <v>2</v>
      </c>
      <c r="AO176" s="169"/>
      <c r="AP176" s="170">
        <f>COUNTIF(F176:AJ176,"VS")</f>
        <v>0</v>
      </c>
      <c r="AQ176" s="171"/>
      <c r="AR176" s="168">
        <f>COUNTIF(F176:AJ176,"C1")</f>
        <v>3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6" t="s">
        <v>376</v>
      </c>
      <c r="D177" s="178" t="str">
        <f>VLOOKUP(C177,ListeAppel,2,FALSE)</f>
        <v>Nom 039</v>
      </c>
      <c r="E177" s="236" t="s">
        <v>70</v>
      </c>
      <c r="F177" s="233" t="s">
        <v>11</v>
      </c>
      <c r="G177" s="55" t="s">
        <v>11</v>
      </c>
      <c r="H177" s="332"/>
      <c r="I177" s="332"/>
      <c r="J177" s="55" t="s">
        <v>11</v>
      </c>
      <c r="K177" s="355" t="s">
        <v>13</v>
      </c>
      <c r="L177" s="31" t="s">
        <v>11</v>
      </c>
      <c r="M177" s="357" t="s">
        <v>7</v>
      </c>
      <c r="N177" s="55" t="s">
        <v>11</v>
      </c>
      <c r="O177" s="332"/>
      <c r="P177" s="332"/>
      <c r="Q177" s="31" t="s">
        <v>11</v>
      </c>
      <c r="R177" s="31" t="s">
        <v>11</v>
      </c>
      <c r="S177" s="31" t="s">
        <v>11</v>
      </c>
      <c r="T177" s="355" t="s">
        <v>13</v>
      </c>
      <c r="U177" s="31" t="s">
        <v>11</v>
      </c>
      <c r="V177" s="305"/>
      <c r="W177" s="305"/>
      <c r="X177" s="31" t="s">
        <v>11</v>
      </c>
      <c r="Y177" s="353" t="s">
        <v>7</v>
      </c>
      <c r="Z177" s="31" t="s">
        <v>11</v>
      </c>
      <c r="AA177" s="31" t="s">
        <v>11</v>
      </c>
      <c r="AB177" s="31" t="s">
        <v>11</v>
      </c>
      <c r="AC177" s="305"/>
      <c r="AD177" s="305"/>
      <c r="AE177" s="31" t="s">
        <v>11</v>
      </c>
      <c r="AF177" s="31" t="s">
        <v>11</v>
      </c>
      <c r="AG177" s="31" t="s">
        <v>11</v>
      </c>
      <c r="AH177" s="31" t="s">
        <v>7</v>
      </c>
      <c r="AI177" s="31"/>
      <c r="AJ177" s="353" t="s">
        <v>7</v>
      </c>
      <c r="AK177" s="34">
        <f>IF(CA177=0,"",TIME(0,CA177,0))</f>
        <v>0.3</v>
      </c>
      <c r="AL177" s="157">
        <f t="shared" si="190"/>
        <v>16</v>
      </c>
      <c r="AM177" s="158">
        <f>SUM(AL177:AL178)/2</f>
        <v>15.5</v>
      </c>
      <c r="AN177" s="158">
        <f t="shared" si="191"/>
        <v>2</v>
      </c>
      <c r="AO177" s="158">
        <f>SUM((AN177+AN178)/2)</f>
        <v>2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0.5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432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4</v>
      </c>
      <c r="BR177" s="158">
        <f>SUM((BQ177+BQ178)/2)</f>
        <v>4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432</v>
      </c>
      <c r="CB177" s="35">
        <f>SUM(AM177+AO177+AQ177+AS177+AU177+AW177+BB177+BD177+BG177+AY177)</f>
        <v>18</v>
      </c>
    </row>
    <row r="178" spans="1:80" ht="18.75" customHeight="1" thickBot="1" x14ac:dyDescent="0.3">
      <c r="A178" s="137" t="s">
        <v>425</v>
      </c>
      <c r="B178" s="179" t="s">
        <v>187</v>
      </c>
      <c r="C178" s="192" t="s">
        <v>10</v>
      </c>
      <c r="D178" s="194"/>
      <c r="E178" s="248" t="s">
        <v>4</v>
      </c>
      <c r="F178" s="234" t="s">
        <v>11</v>
      </c>
      <c r="G178" s="37" t="s">
        <v>11</v>
      </c>
      <c r="H178" s="306"/>
      <c r="I178" s="306"/>
      <c r="J178" s="37" t="s">
        <v>11</v>
      </c>
      <c r="K178" s="356" t="s">
        <v>13</v>
      </c>
      <c r="L178" s="37" t="s">
        <v>11</v>
      </c>
      <c r="M178" s="354" t="s">
        <v>7</v>
      </c>
      <c r="N178" s="37" t="s">
        <v>11</v>
      </c>
      <c r="O178" s="306"/>
      <c r="P178" s="306"/>
      <c r="Q178" s="37" t="s">
        <v>11</v>
      </c>
      <c r="R178" s="37" t="s">
        <v>11</v>
      </c>
      <c r="S178" s="37" t="s">
        <v>11</v>
      </c>
      <c r="T178" s="356" t="s">
        <v>13</v>
      </c>
      <c r="U178" s="37" t="s">
        <v>11</v>
      </c>
      <c r="V178" s="306"/>
      <c r="W178" s="306"/>
      <c r="X178" s="37" t="s">
        <v>11</v>
      </c>
      <c r="Y178" s="354" t="s">
        <v>7</v>
      </c>
      <c r="Z178" s="37" t="s">
        <v>57</v>
      </c>
      <c r="AA178" s="37" t="s">
        <v>11</v>
      </c>
      <c r="AB178" s="37" t="s">
        <v>11</v>
      </c>
      <c r="AC178" s="306"/>
      <c r="AD178" s="306"/>
      <c r="AE178" s="37" t="s">
        <v>11</v>
      </c>
      <c r="AF178" s="37" t="s">
        <v>11</v>
      </c>
      <c r="AG178" s="37" t="s">
        <v>11</v>
      </c>
      <c r="AH178" s="37" t="s">
        <v>7</v>
      </c>
      <c r="AI178" s="37"/>
      <c r="AJ178" s="354" t="s">
        <v>7</v>
      </c>
      <c r="AK178" s="40"/>
      <c r="AL178" s="167">
        <f t="shared" si="190"/>
        <v>15</v>
      </c>
      <c r="AM178" s="168"/>
      <c r="AN178" s="168">
        <f t="shared" si="191"/>
        <v>2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1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4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6">
        <v>1105</v>
      </c>
      <c r="D179" s="178" t="s">
        <v>241</v>
      </c>
      <c r="E179" s="236" t="s">
        <v>70</v>
      </c>
      <c r="F179" s="237" t="s">
        <v>11</v>
      </c>
      <c r="G179" s="55" t="s">
        <v>11</v>
      </c>
      <c r="H179" s="332"/>
      <c r="I179" s="332"/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32"/>
      <c r="P179" s="332"/>
      <c r="Q179" s="55" t="s">
        <v>11</v>
      </c>
      <c r="R179" s="58" t="s">
        <v>11</v>
      </c>
      <c r="S179" s="58" t="s">
        <v>11</v>
      </c>
      <c r="T179" s="52" t="s">
        <v>11</v>
      </c>
      <c r="U179" s="52" t="s">
        <v>11</v>
      </c>
      <c r="V179" s="307"/>
      <c r="W179" s="307"/>
      <c r="X179" s="31" t="s">
        <v>11</v>
      </c>
      <c r="Y179" s="355" t="s">
        <v>13</v>
      </c>
      <c r="Z179" s="355" t="s">
        <v>13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53" t="s">
        <v>7</v>
      </c>
      <c r="AG179" s="31" t="s">
        <v>11</v>
      </c>
      <c r="AH179" s="52" t="s">
        <v>7</v>
      </c>
      <c r="AI179" s="52"/>
      <c r="AJ179" s="358" t="s">
        <v>7</v>
      </c>
      <c r="AK179" s="34">
        <f>IF(CA179=0,"",TIME(0,CA179,0))</f>
        <v>0.23333333333333331</v>
      </c>
      <c r="AL179" s="157">
        <f>COUNTIF(F179:AJ179,"P")</f>
        <v>12</v>
      </c>
      <c r="AM179" s="158">
        <f>SUM(AL179:AL180)/2</f>
        <v>11.5</v>
      </c>
      <c r="AN179" s="158">
        <f>COUNTIF(F179:AJ179,"Mi")</f>
        <v>2</v>
      </c>
      <c r="AO179" s="158">
        <f>SUM((AN179+AN180)/2)</f>
        <v>1</v>
      </c>
      <c r="AP179" s="159">
        <f>COUNTIF(F179:AJ179,"VS")</f>
        <v>0</v>
      </c>
      <c r="AQ179" s="159">
        <f>SUM((AP179+AP180)/2)</f>
        <v>0</v>
      </c>
      <c r="AR179" s="158">
        <f>COUNTIF(F179:AJ179,"C1")</f>
        <v>0</v>
      </c>
      <c r="AS179" s="159">
        <f>SUM((AR179+AR180)/2)</f>
        <v>1.5</v>
      </c>
      <c r="AT179" s="159">
        <f>COUNTIF(F179:AJ179,"R1")</f>
        <v>0</v>
      </c>
      <c r="AU179" s="160">
        <f>SUM((AT179+AT180)/2)</f>
        <v>0</v>
      </c>
      <c r="AV179" s="158">
        <f>COUNTIF(F179:AJ179,"CS")</f>
        <v>0</v>
      </c>
      <c r="AW179" s="158">
        <f>SUM((AV179+AV180)/2)</f>
        <v>0</v>
      </c>
      <c r="AX179" s="159">
        <f>COUNTIF(F179:AJ179,"DA")</f>
        <v>0</v>
      </c>
      <c r="AY179" s="159">
        <f>SUM((AX179+AX180)/2)</f>
        <v>0</v>
      </c>
      <c r="AZ179" s="161">
        <f>SUM(AM179+AO179+AQ179+AS179+AW179+AY179+AU179)*24</f>
        <v>336</v>
      </c>
      <c r="BA179" s="159">
        <f>COUNTIF(F179:AJ179,"MT5")</f>
        <v>0</v>
      </c>
      <c r="BB179" s="159">
        <f>SUM((BA179+BA180)/2)</f>
        <v>0</v>
      </c>
      <c r="BC179" s="159">
        <f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>COUNTIF(F179:AJ179,"A")</f>
        <v>0</v>
      </c>
      <c r="BJ179" s="159">
        <f>SUM((BI179+BI180)/2)</f>
        <v>0</v>
      </c>
      <c r="BK179" s="159">
        <f>COUNTIF(F179:AJ179,"Ma")</f>
        <v>5</v>
      </c>
      <c r="BL179" s="162">
        <f>SUM(BK179+BK180)/2</f>
        <v>5</v>
      </c>
      <c r="BM179" s="158">
        <f>COUNTIF(F179:AJ179,"MJ")</f>
        <v>0</v>
      </c>
      <c r="BN179" s="158">
        <f>SUM(BM179+BM180)/2</f>
        <v>0</v>
      </c>
      <c r="BO179" s="158">
        <f>COUNTIF(F179:AJ179,"Jsc")</f>
        <v>0</v>
      </c>
      <c r="BP179" s="158">
        <f>SUM(BO179+BO180)/2</f>
        <v>0</v>
      </c>
      <c r="BQ179" s="158">
        <f>COUNTIF(F179:AJ179,"C")</f>
        <v>3</v>
      </c>
      <c r="BR179" s="158">
        <f>SUM((BQ179+BQ180)/2)</f>
        <v>3</v>
      </c>
      <c r="BS179" s="158">
        <f>COUNTIF(F179:AJ179,"CC")</f>
        <v>0</v>
      </c>
      <c r="BT179" s="158">
        <f>SUM((BS179+BS180)/2)</f>
        <v>0</v>
      </c>
      <c r="BU179" s="158">
        <f>COUNTIF(F179:AJ179,"DS")</f>
        <v>0</v>
      </c>
      <c r="BV179" s="158">
        <f>SUM((BU179+BU180)/2)</f>
        <v>0</v>
      </c>
      <c r="BW179" s="159">
        <f>COUNTIF(F179:AJ179,"MT")</f>
        <v>0</v>
      </c>
      <c r="BX179" s="159">
        <f>SUM((BW179+BW180)/2)</f>
        <v>0</v>
      </c>
      <c r="BY179" s="159">
        <f>COUNTIF(F179:AJ179,"4/5")</f>
        <v>0</v>
      </c>
      <c r="BZ179" s="160">
        <f>SUM((BY179+BY180)/2)</f>
        <v>0</v>
      </c>
      <c r="CA179" s="163">
        <f>SUM(AZ179)</f>
        <v>336</v>
      </c>
      <c r="CB179" s="35">
        <f>SUM(AM179+AO179+AQ179+AS179+AU179+AW179+BB179+BD179+BG179+AY179)</f>
        <v>14</v>
      </c>
    </row>
    <row r="180" spans="1:80" ht="18.75" customHeight="1" thickBot="1" x14ac:dyDescent="0.3">
      <c r="A180" s="137" t="s">
        <v>425</v>
      </c>
      <c r="B180" s="179" t="s">
        <v>187</v>
      </c>
      <c r="C180" s="164" t="s">
        <v>3</v>
      </c>
      <c r="D180" s="194"/>
      <c r="E180" s="238" t="s">
        <v>4</v>
      </c>
      <c r="F180" s="64" t="s">
        <v>11</v>
      </c>
      <c r="G180" s="37" t="s">
        <v>11</v>
      </c>
      <c r="H180" s="306"/>
      <c r="I180" s="306"/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06"/>
      <c r="P180" s="306"/>
      <c r="Q180" s="37" t="s">
        <v>11</v>
      </c>
      <c r="R180" s="43" t="s">
        <v>11</v>
      </c>
      <c r="S180" s="539" t="s">
        <v>39</v>
      </c>
      <c r="T180" s="43" t="s">
        <v>11</v>
      </c>
      <c r="U180" s="43" t="s">
        <v>11</v>
      </c>
      <c r="V180" s="339"/>
      <c r="W180" s="339"/>
      <c r="X180" s="37" t="s">
        <v>11</v>
      </c>
      <c r="Y180" s="37" t="s">
        <v>11</v>
      </c>
      <c r="Z180" s="440" t="s">
        <v>39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54" t="s">
        <v>7</v>
      </c>
      <c r="AG180" s="395" t="s">
        <v>39</v>
      </c>
      <c r="AH180" s="52" t="s">
        <v>7</v>
      </c>
      <c r="AI180" s="52"/>
      <c r="AJ180" s="358" t="s">
        <v>7</v>
      </c>
      <c r="AK180" s="40"/>
      <c r="AL180" s="167">
        <f>COUNTIF(F180:AJ180,"P")</f>
        <v>11</v>
      </c>
      <c r="AM180" s="168"/>
      <c r="AN180" s="168">
        <f>COUNTIF(F180:AJ180,"Mi")</f>
        <v>0</v>
      </c>
      <c r="AO180" s="169"/>
      <c r="AP180" s="170">
        <f>COUNTIF(F180:AJ180,"VS")</f>
        <v>0</v>
      </c>
      <c r="AQ180" s="171"/>
      <c r="AR180" s="168">
        <f>COUNTIF(F180:AJ180,"C1")</f>
        <v>3</v>
      </c>
      <c r="AS180" s="168"/>
      <c r="AT180" s="168">
        <f>COUNTIF(F180:AJ180,"R1")</f>
        <v>0</v>
      </c>
      <c r="AU180" s="168"/>
      <c r="AV180" s="168">
        <f>COUNTIF(F180:AJ180,"CS")</f>
        <v>0</v>
      </c>
      <c r="AW180" s="169"/>
      <c r="AX180" s="170">
        <f>COUNTIF(F180:AJ180,"DA")</f>
        <v>0</v>
      </c>
      <c r="AY180" s="171"/>
      <c r="AZ180" s="172"/>
      <c r="BA180" s="170">
        <f>COUNTIF(F180:AJ180,"MT5")</f>
        <v>0</v>
      </c>
      <c r="BB180" s="171"/>
      <c r="BC180" s="170">
        <f>COUNTIF(F180:AJ180,"MT6")</f>
        <v>0</v>
      </c>
      <c r="BD180" s="171"/>
      <c r="BE180" s="171"/>
      <c r="BF180" s="170">
        <f>COUNTIF(F180:AJ180,"MT8")</f>
        <v>0</v>
      </c>
      <c r="BG180" s="171"/>
      <c r="BH180" s="171"/>
      <c r="BI180" s="170">
        <f>COUNTIF(F180:AJ180,"A")</f>
        <v>0</v>
      </c>
      <c r="BJ180" s="171"/>
      <c r="BK180" s="170">
        <f>COUNTIF(F180:AJ180,"Ma")</f>
        <v>5</v>
      </c>
      <c r="BL180" s="173"/>
      <c r="BM180" s="168">
        <f>COUNTIF(F180:AJ180,"MJ")</f>
        <v>0</v>
      </c>
      <c r="BN180" s="174"/>
      <c r="BO180" s="168">
        <f>COUNTIF(F180:AJ180,"Jsc")</f>
        <v>0</v>
      </c>
      <c r="BP180" s="169"/>
      <c r="BQ180" s="168">
        <f>COUNTIF(F180:AJ180,"C")</f>
        <v>3</v>
      </c>
      <c r="BR180" s="168"/>
      <c r="BS180" s="168">
        <f>COUNTIF(F180:AJ180,"CC")</f>
        <v>0</v>
      </c>
      <c r="BT180" s="169"/>
      <c r="BU180" s="168">
        <f>COUNTIF(F180:AJ180,"DS")</f>
        <v>0</v>
      </c>
      <c r="BV180" s="169"/>
      <c r="BW180" s="170">
        <f>COUNTIF(F180:AJ180,"MT")</f>
        <v>0</v>
      </c>
      <c r="BX180" s="171"/>
      <c r="BY180" s="170">
        <f>COUNTIF(F180:AJ180,"4/5")</f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187</v>
      </c>
      <c r="C181" s="806" t="s">
        <v>378</v>
      </c>
      <c r="D181" s="178" t="s">
        <v>247</v>
      </c>
      <c r="E181" s="236" t="s">
        <v>70</v>
      </c>
      <c r="F181" s="419" t="s">
        <v>14</v>
      </c>
      <c r="G181" s="400" t="s">
        <v>14</v>
      </c>
      <c r="H181" s="307"/>
      <c r="I181" s="307"/>
      <c r="J181" s="52" t="s">
        <v>11</v>
      </c>
      <c r="K181" s="52" t="s">
        <v>11</v>
      </c>
      <c r="L181" s="31" t="s">
        <v>11</v>
      </c>
      <c r="M181" s="55" t="s">
        <v>11</v>
      </c>
      <c r="N181" s="55" t="s">
        <v>11</v>
      </c>
      <c r="O181" s="332"/>
      <c r="P181" s="332"/>
      <c r="Q181" s="55" t="s">
        <v>11</v>
      </c>
      <c r="R181" s="31" t="s">
        <v>11</v>
      </c>
      <c r="S181" s="31" t="s">
        <v>11</v>
      </c>
      <c r="T181" s="31" t="s">
        <v>11</v>
      </c>
      <c r="U181" s="31" t="s">
        <v>11</v>
      </c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1" t="s">
        <v>11</v>
      </c>
      <c r="AC181" s="305"/>
      <c r="AD181" s="305"/>
      <c r="AE181" s="31" t="s">
        <v>11</v>
      </c>
      <c r="AF181" s="31" t="s">
        <v>11</v>
      </c>
      <c r="AG181" s="31" t="s">
        <v>11</v>
      </c>
      <c r="AH181" s="31" t="s">
        <v>11</v>
      </c>
      <c r="AI181" s="31"/>
      <c r="AJ181" s="31" t="s">
        <v>11</v>
      </c>
      <c r="AK181" s="34">
        <f>IF(CA181=0,"",TIME(0,CA181,0))</f>
        <v>0.33333333333333331</v>
      </c>
      <c r="AL181" s="157">
        <f>COUNTIF(F181:AJ181,"P")</f>
        <v>20</v>
      </c>
      <c r="AM181" s="158">
        <f>SUM(AL181:AL182)/2</f>
        <v>20</v>
      </c>
      <c r="AN181" s="158">
        <f>COUNTIF(F181:AJ181,"Mi")</f>
        <v>0</v>
      </c>
      <c r="AO181" s="158">
        <f>SUM((AN181+AN182)/2)</f>
        <v>0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480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2</v>
      </c>
      <c r="BL181" s="162">
        <f>SUM(BK181+BK182)/2</f>
        <v>2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0</v>
      </c>
      <c r="BR181" s="158">
        <f>SUM((BQ181+BQ182)/2)</f>
        <v>0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480</v>
      </c>
      <c r="CB181" s="35">
        <f>SUM(AM181+AO181+AQ181+AS181+AU181+AW181+BB181+BD181+BG181+AY181)</f>
        <v>20</v>
      </c>
    </row>
    <row r="182" spans="1:80" ht="18.75" customHeight="1" thickBot="1" x14ac:dyDescent="0.3">
      <c r="A182" s="137" t="s">
        <v>425</v>
      </c>
      <c r="B182" s="179" t="s">
        <v>187</v>
      </c>
      <c r="C182" s="196" t="s">
        <v>6</v>
      </c>
      <c r="D182" s="194"/>
      <c r="E182" s="238" t="s">
        <v>4</v>
      </c>
      <c r="F182" s="420" t="s">
        <v>14</v>
      </c>
      <c r="G182" s="367" t="s">
        <v>14</v>
      </c>
      <c r="H182" s="306"/>
      <c r="I182" s="306"/>
      <c r="J182" s="37" t="s">
        <v>11</v>
      </c>
      <c r="K182" s="37" t="s">
        <v>11</v>
      </c>
      <c r="L182" s="37" t="s">
        <v>11</v>
      </c>
      <c r="M182" s="37" t="s">
        <v>11</v>
      </c>
      <c r="N182" s="37" t="s">
        <v>11</v>
      </c>
      <c r="O182" s="306"/>
      <c r="P182" s="306"/>
      <c r="Q182" s="37" t="s">
        <v>11</v>
      </c>
      <c r="R182" s="37" t="s">
        <v>11</v>
      </c>
      <c r="S182" s="37" t="s">
        <v>11</v>
      </c>
      <c r="T182" s="37" t="s">
        <v>11</v>
      </c>
      <c r="U182" s="37" t="s">
        <v>11</v>
      </c>
      <c r="V182" s="306"/>
      <c r="W182" s="306"/>
      <c r="X182" s="37" t="s">
        <v>11</v>
      </c>
      <c r="Y182" s="37" t="s">
        <v>11</v>
      </c>
      <c r="Z182" s="37" t="s">
        <v>11</v>
      </c>
      <c r="AA182" s="37" t="s">
        <v>11</v>
      </c>
      <c r="AB182" s="37" t="s">
        <v>11</v>
      </c>
      <c r="AC182" s="306"/>
      <c r="AD182" s="306"/>
      <c r="AE182" s="37" t="s">
        <v>11</v>
      </c>
      <c r="AF182" s="37" t="s">
        <v>11</v>
      </c>
      <c r="AG182" s="37" t="s">
        <v>11</v>
      </c>
      <c r="AH182" s="37" t="s">
        <v>11</v>
      </c>
      <c r="AI182" s="37"/>
      <c r="AJ182" s="37" t="s">
        <v>11</v>
      </c>
      <c r="AK182" s="40"/>
      <c r="AL182" s="167">
        <f>COUNTIF(F182:AJ182,"P")</f>
        <v>20</v>
      </c>
      <c r="AM182" s="168"/>
      <c r="AN182" s="168">
        <f>COUNTIF(F182:AJ182,"Mi")</f>
        <v>0</v>
      </c>
      <c r="AO182" s="169"/>
      <c r="AP182" s="170">
        <f>COUNTIF(F182:AJ182,"VS")</f>
        <v>0</v>
      </c>
      <c r="AQ182" s="171"/>
      <c r="AR182" s="168">
        <f>COUNTIF(F182:AJ182,"C1")</f>
        <v>0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2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0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425</v>
      </c>
      <c r="B183" s="179" t="s">
        <v>187</v>
      </c>
      <c r="C183" s="806">
        <v>8995</v>
      </c>
      <c r="D183" s="178" t="s">
        <v>269</v>
      </c>
      <c r="E183" s="156" t="s">
        <v>70</v>
      </c>
      <c r="F183" s="51" t="s">
        <v>11</v>
      </c>
      <c r="G183" s="52" t="s">
        <v>11</v>
      </c>
      <c r="H183" s="307"/>
      <c r="I183" s="307"/>
      <c r="J183" s="358" t="s">
        <v>7</v>
      </c>
      <c r="K183" s="52" t="s">
        <v>11</v>
      </c>
      <c r="L183" s="52" t="s">
        <v>11</v>
      </c>
      <c r="M183" s="52" t="s">
        <v>11</v>
      </c>
      <c r="N183" s="52" t="s">
        <v>11</v>
      </c>
      <c r="O183" s="307"/>
      <c r="P183" s="307"/>
      <c r="Q183" s="378" t="s">
        <v>13</v>
      </c>
      <c r="R183" s="365" t="s">
        <v>14</v>
      </c>
      <c r="S183" s="365" t="s">
        <v>14</v>
      </c>
      <c r="T183" s="365" t="s">
        <v>14</v>
      </c>
      <c r="U183" s="365" t="s">
        <v>14</v>
      </c>
      <c r="V183" s="305"/>
      <c r="W183" s="305"/>
      <c r="X183" s="31" t="s">
        <v>11</v>
      </c>
      <c r="Y183" s="52" t="s">
        <v>11</v>
      </c>
      <c r="Z183" s="358" t="s">
        <v>7</v>
      </c>
      <c r="AA183" s="52" t="s">
        <v>11</v>
      </c>
      <c r="AB183" s="52" t="s">
        <v>11</v>
      </c>
      <c r="AC183" s="307"/>
      <c r="AD183" s="307"/>
      <c r="AE183" s="52" t="s">
        <v>106</v>
      </c>
      <c r="AF183" s="400" t="s">
        <v>14</v>
      </c>
      <c r="AG183" s="400" t="s">
        <v>14</v>
      </c>
      <c r="AH183" s="400" t="s">
        <v>14</v>
      </c>
      <c r="AI183" s="400" t="s">
        <v>14</v>
      </c>
      <c r="AJ183" s="400" t="s">
        <v>14</v>
      </c>
      <c r="AK183" s="34">
        <f>IF(CA183=0,"",TIME(0,CA183,0))</f>
        <v>0.18333333333333335</v>
      </c>
      <c r="AL183" s="157">
        <f t="shared" si="190"/>
        <v>10</v>
      </c>
      <c r="AM183" s="158">
        <f>SUM(AL183:AL184)/2</f>
        <v>10</v>
      </c>
      <c r="AN183" s="158">
        <f t="shared" si="191"/>
        <v>1</v>
      </c>
      <c r="AO183" s="158">
        <f>SUM((AN183+AN184)/2)</f>
        <v>0.5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9</v>
      </c>
      <c r="BL183" s="162">
        <f>SUM(BK183+BK184)/2</f>
        <v>9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 t="s">
        <v>425</v>
      </c>
      <c r="B184" s="179" t="s">
        <v>187</v>
      </c>
      <c r="C184" s="164" t="s">
        <v>10</v>
      </c>
      <c r="D184" s="165"/>
      <c r="E184" s="166" t="s">
        <v>4</v>
      </c>
      <c r="F184" s="51" t="s">
        <v>11</v>
      </c>
      <c r="G184" s="52" t="s">
        <v>11</v>
      </c>
      <c r="H184" s="307"/>
      <c r="I184" s="307"/>
      <c r="J184" s="358" t="s">
        <v>7</v>
      </c>
      <c r="K184" s="52" t="s">
        <v>11</v>
      </c>
      <c r="L184" s="52" t="s">
        <v>11</v>
      </c>
      <c r="M184" s="52" t="s">
        <v>11</v>
      </c>
      <c r="N184" s="52" t="s">
        <v>57</v>
      </c>
      <c r="O184" s="307"/>
      <c r="P184" s="307"/>
      <c r="Q184" s="52" t="s">
        <v>11</v>
      </c>
      <c r="R184" s="367" t="s">
        <v>14</v>
      </c>
      <c r="S184" s="367" t="s">
        <v>14</v>
      </c>
      <c r="T184" s="367" t="s">
        <v>14</v>
      </c>
      <c r="U184" s="367" t="s">
        <v>14</v>
      </c>
      <c r="V184" s="306"/>
      <c r="W184" s="306"/>
      <c r="X184" s="37" t="s">
        <v>11</v>
      </c>
      <c r="Y184" s="52" t="s">
        <v>11</v>
      </c>
      <c r="Z184" s="358" t="s">
        <v>7</v>
      </c>
      <c r="AA184" s="52" t="s">
        <v>11</v>
      </c>
      <c r="AB184" s="52" t="s">
        <v>11</v>
      </c>
      <c r="AC184" s="307"/>
      <c r="AD184" s="307"/>
      <c r="AE184" s="52" t="s">
        <v>106</v>
      </c>
      <c r="AF184" s="400" t="s">
        <v>14</v>
      </c>
      <c r="AG184" s="400" t="s">
        <v>14</v>
      </c>
      <c r="AH184" s="400" t="s">
        <v>14</v>
      </c>
      <c r="AI184" s="400" t="s">
        <v>14</v>
      </c>
      <c r="AJ184" s="400" t="s">
        <v>14</v>
      </c>
      <c r="AK184" s="40"/>
      <c r="AL184" s="167">
        <f t="shared" si="190"/>
        <v>10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9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425</v>
      </c>
      <c r="B185" s="179" t="s">
        <v>187</v>
      </c>
      <c r="C185" s="806" t="s">
        <v>379</v>
      </c>
      <c r="D185" s="155" t="str">
        <f>VLOOKUP(C185,ListeAppel,2,FALSE)</f>
        <v>Nom 082</v>
      </c>
      <c r="E185" s="236" t="s">
        <v>70</v>
      </c>
      <c r="F185" s="233" t="s">
        <v>11</v>
      </c>
      <c r="G185" s="31" t="s">
        <v>11</v>
      </c>
      <c r="H185" s="305"/>
      <c r="I185" s="308"/>
      <c r="J185" s="31" t="s">
        <v>11</v>
      </c>
      <c r="K185" s="31" t="s">
        <v>11</v>
      </c>
      <c r="L185" s="31" t="s">
        <v>11</v>
      </c>
      <c r="M185" s="31" t="s">
        <v>11</v>
      </c>
      <c r="N185" s="31" t="s">
        <v>11</v>
      </c>
      <c r="O185" s="305"/>
      <c r="P185" s="305"/>
      <c r="Q185" s="31" t="s">
        <v>11</v>
      </c>
      <c r="R185" s="31" t="s">
        <v>11</v>
      </c>
      <c r="S185" s="31" t="s">
        <v>11</v>
      </c>
      <c r="T185" s="31" t="s">
        <v>11</v>
      </c>
      <c r="U185" s="31" t="s">
        <v>11</v>
      </c>
      <c r="V185" s="305"/>
      <c r="W185" s="305"/>
      <c r="X185" s="31" t="s">
        <v>11</v>
      </c>
      <c r="Y185" s="31" t="s">
        <v>11</v>
      </c>
      <c r="Z185" s="31" t="s">
        <v>11</v>
      </c>
      <c r="AA185" s="31" t="s">
        <v>11</v>
      </c>
      <c r="AB185" s="31" t="s">
        <v>11</v>
      </c>
      <c r="AC185" s="305"/>
      <c r="AD185" s="305"/>
      <c r="AE185" s="31" t="s">
        <v>11</v>
      </c>
      <c r="AF185" s="31" t="s">
        <v>11</v>
      </c>
      <c r="AG185" s="31" t="s">
        <v>11</v>
      </c>
      <c r="AH185" s="31" t="s">
        <v>11</v>
      </c>
      <c r="AI185" s="31"/>
      <c r="AJ185" s="31" t="s">
        <v>11</v>
      </c>
      <c r="AK185" s="34">
        <f>IF(CA185=0,"",TIME(0,CA185,0))</f>
        <v>0.35833333333333334</v>
      </c>
      <c r="AL185" s="157">
        <f t="shared" si="190"/>
        <v>22</v>
      </c>
      <c r="AM185" s="158">
        <f>SUM(AL185:AL186)/2</f>
        <v>21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0.5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516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516</v>
      </c>
      <c r="CB185" s="35">
        <f>SUM(AM185+AO185+AQ185+AS185+AU185+AW185+BB185+BD185+BG185+AY185)</f>
        <v>21.5</v>
      </c>
    </row>
    <row r="186" spans="1:80" ht="18.75" customHeight="1" thickBot="1" x14ac:dyDescent="0.3">
      <c r="A186" s="137" t="s">
        <v>425</v>
      </c>
      <c r="B186" s="179" t="s">
        <v>187</v>
      </c>
      <c r="C186" s="164" t="s">
        <v>7</v>
      </c>
      <c r="D186" s="165">
        <v>11606</v>
      </c>
      <c r="E186" s="238" t="s">
        <v>4</v>
      </c>
      <c r="F186" s="234" t="s">
        <v>11</v>
      </c>
      <c r="G186" s="37" t="s">
        <v>11</v>
      </c>
      <c r="H186" s="306"/>
      <c r="I186" s="309"/>
      <c r="J186" s="37" t="s">
        <v>11</v>
      </c>
      <c r="K186" s="37" t="s">
        <v>11</v>
      </c>
      <c r="L186" s="37" t="s">
        <v>11</v>
      </c>
      <c r="M186" s="37" t="s">
        <v>11</v>
      </c>
      <c r="N186" s="37" t="s">
        <v>11</v>
      </c>
      <c r="O186" s="306"/>
      <c r="P186" s="306"/>
      <c r="Q186" s="37" t="s">
        <v>11</v>
      </c>
      <c r="R186" s="37" t="s">
        <v>11</v>
      </c>
      <c r="S186" s="37" t="s">
        <v>109</v>
      </c>
      <c r="T186" s="37" t="s">
        <v>11</v>
      </c>
      <c r="U186" s="37" t="s">
        <v>11</v>
      </c>
      <c r="V186" s="306"/>
      <c r="W186" s="306"/>
      <c r="X186" s="37" t="s">
        <v>11</v>
      </c>
      <c r="Y186" s="37" t="s">
        <v>11</v>
      </c>
      <c r="Z186" s="37" t="s">
        <v>57</v>
      </c>
      <c r="AA186" s="37" t="s">
        <v>11</v>
      </c>
      <c r="AB186" s="37" t="s">
        <v>11</v>
      </c>
      <c r="AC186" s="306"/>
      <c r="AD186" s="306"/>
      <c r="AE186" s="37" t="s">
        <v>11</v>
      </c>
      <c r="AF186" s="37" t="s">
        <v>11</v>
      </c>
      <c r="AG186" s="37" t="s">
        <v>11</v>
      </c>
      <c r="AH186" s="37" t="s">
        <v>11</v>
      </c>
      <c r="AI186" s="37"/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1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425</v>
      </c>
      <c r="B187" s="179" t="s">
        <v>187</v>
      </c>
      <c r="C187" s="806" t="s">
        <v>380</v>
      </c>
      <c r="D187" s="178" t="str">
        <f>VLOOKUP(C187,ListeAppel,2,FALSE)</f>
        <v>Nom 089</v>
      </c>
      <c r="E187" s="236" t="s">
        <v>70</v>
      </c>
      <c r="F187" s="237" t="s">
        <v>11</v>
      </c>
      <c r="G187" s="55" t="s">
        <v>11</v>
      </c>
      <c r="H187" s="332"/>
      <c r="I187" s="307"/>
      <c r="J187" s="55" t="s">
        <v>11</v>
      </c>
      <c r="K187" s="31" t="s">
        <v>11</v>
      </c>
      <c r="L187" s="31" t="s">
        <v>11</v>
      </c>
      <c r="M187" s="55" t="s">
        <v>11</v>
      </c>
      <c r="N187" s="31" t="s">
        <v>11</v>
      </c>
      <c r="O187" s="332"/>
      <c r="P187" s="332"/>
      <c r="Q187" s="31" t="s">
        <v>11</v>
      </c>
      <c r="R187" s="31" t="s">
        <v>11</v>
      </c>
      <c r="S187" s="31" t="s">
        <v>11</v>
      </c>
      <c r="T187" s="31" t="s">
        <v>11</v>
      </c>
      <c r="U187" s="31" t="s">
        <v>11</v>
      </c>
      <c r="V187" s="305"/>
      <c r="W187" s="305"/>
      <c r="X187" s="31" t="s">
        <v>11</v>
      </c>
      <c r="Y187" s="31" t="s">
        <v>11</v>
      </c>
      <c r="Z187" s="31" t="s">
        <v>11</v>
      </c>
      <c r="AA187" s="31" t="s">
        <v>11</v>
      </c>
      <c r="AB187" s="31" t="s">
        <v>11</v>
      </c>
      <c r="AC187" s="305"/>
      <c r="AD187" s="305"/>
      <c r="AE187" s="31" t="s">
        <v>11</v>
      </c>
      <c r="AF187" s="31" t="s">
        <v>11</v>
      </c>
      <c r="AG187" s="31" t="s">
        <v>11</v>
      </c>
      <c r="AH187" s="31" t="s">
        <v>11</v>
      </c>
      <c r="AI187" s="31"/>
      <c r="AJ187" s="31" t="s">
        <v>11</v>
      </c>
      <c r="AK187" s="34">
        <f>IF(CA187=0,"",TIME(0,CA187,0))</f>
        <v>0.3666666666666667</v>
      </c>
      <c r="AL187" s="157">
        <f t="shared" si="190"/>
        <v>22</v>
      </c>
      <c r="AM187" s="158">
        <f>SUM(AL187:AL188)/2</f>
        <v>21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1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528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0</v>
      </c>
      <c r="BR187" s="158">
        <f>SUM((BQ187+BQ188)/2)</f>
        <v>0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528</v>
      </c>
      <c r="CB187" s="35">
        <f>SUM(AM187+AO187+AQ187+AS187+AU187+AW187+BB187+BD187+BG187+AY187)</f>
        <v>22</v>
      </c>
    </row>
    <row r="188" spans="1:80" ht="18.75" customHeight="1" thickBot="1" x14ac:dyDescent="0.3">
      <c r="A188" s="137" t="s">
        <v>425</v>
      </c>
      <c r="B188" s="179" t="s">
        <v>187</v>
      </c>
      <c r="C188" s="164" t="s">
        <v>9</v>
      </c>
      <c r="D188" s="194"/>
      <c r="E188" s="238" t="s">
        <v>4</v>
      </c>
      <c r="F188" s="64" t="s">
        <v>11</v>
      </c>
      <c r="G188" s="37" t="s">
        <v>11</v>
      </c>
      <c r="H188" s="306"/>
      <c r="I188" s="327"/>
      <c r="J188" s="37" t="s">
        <v>11</v>
      </c>
      <c r="K188" s="395" t="s">
        <v>39</v>
      </c>
      <c r="L188" s="37" t="s">
        <v>11</v>
      </c>
      <c r="M188" s="37" t="s">
        <v>11</v>
      </c>
      <c r="N188" s="37" t="s">
        <v>11</v>
      </c>
      <c r="O188" s="306"/>
      <c r="P188" s="306"/>
      <c r="Q188" s="37" t="s">
        <v>11</v>
      </c>
      <c r="R188" s="37" t="s">
        <v>11</v>
      </c>
      <c r="S188" s="395" t="s">
        <v>39</v>
      </c>
      <c r="T188" s="37" t="s">
        <v>11</v>
      </c>
      <c r="U188" s="37" t="s">
        <v>11</v>
      </c>
      <c r="V188" s="306"/>
      <c r="W188" s="306"/>
      <c r="X188" s="37" t="s">
        <v>11</v>
      </c>
      <c r="Y188" s="37" t="s">
        <v>11</v>
      </c>
      <c r="Z188" s="37" t="s">
        <v>11</v>
      </c>
      <c r="AA188" s="37" t="s">
        <v>11</v>
      </c>
      <c r="AB188" s="37" t="s">
        <v>11</v>
      </c>
      <c r="AC188" s="306"/>
      <c r="AD188" s="306"/>
      <c r="AE188" s="37" t="s">
        <v>11</v>
      </c>
      <c r="AF188" s="37" t="s">
        <v>11</v>
      </c>
      <c r="AG188" s="37" t="s">
        <v>11</v>
      </c>
      <c r="AH188" s="37" t="s">
        <v>11</v>
      </c>
      <c r="AI188" s="37"/>
      <c r="AJ188" s="37" t="s">
        <v>11</v>
      </c>
      <c r="AK188" s="40"/>
      <c r="AL188" s="167">
        <f t="shared" si="190"/>
        <v>20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2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0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425</v>
      </c>
      <c r="B189" s="179" t="s">
        <v>189</v>
      </c>
      <c r="C189" s="807" t="s">
        <v>381</v>
      </c>
      <c r="D189" s="178" t="s">
        <v>288</v>
      </c>
      <c r="E189" s="156" t="s">
        <v>70</v>
      </c>
      <c r="F189" s="479" t="s">
        <v>7</v>
      </c>
      <c r="G189" s="358" t="s">
        <v>7</v>
      </c>
      <c r="H189" s="307"/>
      <c r="I189" s="307"/>
      <c r="J189" s="52" t="s">
        <v>11</v>
      </c>
      <c r="K189" s="378" t="s">
        <v>13</v>
      </c>
      <c r="L189" s="52" t="s">
        <v>11</v>
      </c>
      <c r="M189" s="52" t="s">
        <v>11</v>
      </c>
      <c r="N189" s="52" t="s">
        <v>11</v>
      </c>
      <c r="O189" s="307"/>
      <c r="P189" s="307"/>
      <c r="Q189" s="52" t="s">
        <v>11</v>
      </c>
      <c r="R189" s="52" t="s">
        <v>11</v>
      </c>
      <c r="S189" s="52" t="s">
        <v>11</v>
      </c>
      <c r="T189" s="52" t="s">
        <v>11</v>
      </c>
      <c r="U189" s="52" t="s">
        <v>11</v>
      </c>
      <c r="V189" s="307"/>
      <c r="W189" s="307"/>
      <c r="X189" s="52" t="s">
        <v>11</v>
      </c>
      <c r="Y189" s="52" t="s">
        <v>11</v>
      </c>
      <c r="Z189" s="255" t="s">
        <v>11</v>
      </c>
      <c r="AA189" s="358" t="s">
        <v>7</v>
      </c>
      <c r="AB189" s="52" t="s">
        <v>11</v>
      </c>
      <c r="AC189" s="307"/>
      <c r="AD189" s="307"/>
      <c r="AE189" s="378" t="s">
        <v>13</v>
      </c>
      <c r="AF189" s="52" t="s">
        <v>11</v>
      </c>
      <c r="AG189" s="351" t="s">
        <v>58</v>
      </c>
      <c r="AH189" s="52" t="s">
        <v>7</v>
      </c>
      <c r="AI189" s="52"/>
      <c r="AJ189" s="358" t="s">
        <v>7</v>
      </c>
      <c r="AK189" s="34">
        <f>IF(CA189=0,"",TIME(0,CA189,0))</f>
        <v>0.26666666666666666</v>
      </c>
      <c r="AL189" s="157">
        <f t="shared" ref="AL189:AL194" si="209">COUNTIF(F189:AJ189,"P")</f>
        <v>14</v>
      </c>
      <c r="AM189" s="158">
        <f>SUM(AL189:AL190)/2</f>
        <v>14</v>
      </c>
      <c r="AN189" s="158">
        <f t="shared" ref="AN189:AN194" si="210">COUNTIF(F189:AJ189,"Mi")</f>
        <v>2</v>
      </c>
      <c r="AO189" s="158">
        <f>SUM((AN189+AN190)/2)</f>
        <v>1.5</v>
      </c>
      <c r="AP189" s="159">
        <f t="shared" ref="AP189:AP194" si="211">COUNTIF(F189:AJ189,"VS")</f>
        <v>0</v>
      </c>
      <c r="AQ189" s="159">
        <f>SUM((AP189+AP190)/2)</f>
        <v>0</v>
      </c>
      <c r="AR189" s="158">
        <f t="shared" ref="AR189:AR194" si="212">COUNTIF(F189:AJ189,"C1")</f>
        <v>0</v>
      </c>
      <c r="AS189" s="159">
        <f>SUM((AR189+AR190)/2)</f>
        <v>0</v>
      </c>
      <c r="AT189" s="159">
        <f t="shared" ref="AT189:AT194" si="213">COUNTIF(F189:AJ189,"R1")</f>
        <v>0</v>
      </c>
      <c r="AU189" s="160">
        <f>SUM((AT189+AT190)/2)</f>
        <v>0.5</v>
      </c>
      <c r="AV189" s="158">
        <f t="shared" ref="AV189:AV194" si="214">COUNTIF(F189:AJ189,"CS")</f>
        <v>0</v>
      </c>
      <c r="AW189" s="158">
        <f>SUM((AV189+AV190)/2)</f>
        <v>0</v>
      </c>
      <c r="AX189" s="159">
        <f t="shared" ref="AX189:AX194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4" si="216">COUNTIF(F189:AJ189,"MT5")</f>
        <v>0</v>
      </c>
      <c r="BB189" s="159">
        <f>SUM((BA189+BA190)/2)</f>
        <v>0</v>
      </c>
      <c r="BC189" s="159">
        <f t="shared" ref="BC189:BC194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4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4" si="219">COUNTIF(F189:AJ189,"A")</f>
        <v>0</v>
      </c>
      <c r="BJ189" s="159">
        <f>SUM((BI189+BI190)/2)</f>
        <v>0</v>
      </c>
      <c r="BK189" s="159">
        <f t="shared" ref="BK189:BK194" si="220">COUNTIF(F189:AJ189,"Ma")</f>
        <v>0</v>
      </c>
      <c r="BL189" s="162">
        <f>SUM(BK189+BK190)/2</f>
        <v>0</v>
      </c>
      <c r="BM189" s="158">
        <f t="shared" ref="BM189:BM194" si="221">COUNTIF(F189:AJ189,"MJ")</f>
        <v>0</v>
      </c>
      <c r="BN189" s="158">
        <f>SUM(BM189+BM190)/2</f>
        <v>0</v>
      </c>
      <c r="BO189" s="158">
        <f t="shared" ref="BO189:BO194" si="222">COUNTIF(F189:AJ189,"Jsc")</f>
        <v>0</v>
      </c>
      <c r="BP189" s="158">
        <f>SUM(BO189+BO190)/2</f>
        <v>0</v>
      </c>
      <c r="BQ189" s="158">
        <f t="shared" ref="BQ189:BQ194" si="223">COUNTIF(F189:AJ189,"C")</f>
        <v>5</v>
      </c>
      <c r="BR189" s="158">
        <f>SUM((BQ189+BQ190)/2)</f>
        <v>5</v>
      </c>
      <c r="BS189" s="158">
        <f t="shared" ref="BS189:BS194" si="224">COUNTIF(F189:AJ189,"CC")</f>
        <v>0</v>
      </c>
      <c r="BT189" s="158">
        <f>SUM((BS189+BS190)/2)</f>
        <v>0</v>
      </c>
      <c r="BU189" s="158">
        <f t="shared" ref="BU189:BU194" si="225">COUNTIF(F189:AJ189,"DS")</f>
        <v>0</v>
      </c>
      <c r="BV189" s="158">
        <f>SUM((BU189+BU190)/2)</f>
        <v>0</v>
      </c>
      <c r="BW189" s="159">
        <f t="shared" ref="BW189:BW194" si="226">COUNTIF(F189:AJ189,"MT")</f>
        <v>0</v>
      </c>
      <c r="BX189" s="159">
        <f>SUM((BW189+BW190)/2)</f>
        <v>0</v>
      </c>
      <c r="BY189" s="159">
        <f t="shared" ref="BY189:BY194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425</v>
      </c>
      <c r="B190" s="179" t="s">
        <v>189</v>
      </c>
      <c r="C190" s="196" t="s">
        <v>6</v>
      </c>
      <c r="D190" s="254"/>
      <c r="E190" s="166" t="s">
        <v>4</v>
      </c>
      <c r="F190" s="370" t="s">
        <v>7</v>
      </c>
      <c r="G190" s="354" t="s">
        <v>7</v>
      </c>
      <c r="H190" s="306"/>
      <c r="I190" s="306"/>
      <c r="J190" s="37" t="s">
        <v>11</v>
      </c>
      <c r="K190" s="356" t="s">
        <v>13</v>
      </c>
      <c r="L190" s="37" t="s">
        <v>11</v>
      </c>
      <c r="M190" s="37" t="s">
        <v>11</v>
      </c>
      <c r="N190" s="37" t="s">
        <v>11</v>
      </c>
      <c r="O190" s="306"/>
      <c r="P190" s="306"/>
      <c r="Q190" s="37" t="s">
        <v>11</v>
      </c>
      <c r="R190" s="37" t="s">
        <v>11</v>
      </c>
      <c r="S190" s="37" t="s">
        <v>11</v>
      </c>
      <c r="T190" s="37" t="s">
        <v>11</v>
      </c>
      <c r="U190" s="37" t="s">
        <v>11</v>
      </c>
      <c r="V190" s="306"/>
      <c r="W190" s="306"/>
      <c r="X190" s="37" t="s">
        <v>11</v>
      </c>
      <c r="Y190" s="37" t="s">
        <v>11</v>
      </c>
      <c r="Z190" s="56" t="s">
        <v>57</v>
      </c>
      <c r="AA190" s="354" t="s">
        <v>7</v>
      </c>
      <c r="AB190" s="37" t="s">
        <v>11</v>
      </c>
      <c r="AC190" s="306"/>
      <c r="AD190" s="306"/>
      <c r="AE190" s="37" t="s">
        <v>11</v>
      </c>
      <c r="AF190" s="37" t="s">
        <v>11</v>
      </c>
      <c r="AG190" s="352" t="s">
        <v>58</v>
      </c>
      <c r="AH190" s="52" t="s">
        <v>7</v>
      </c>
      <c r="AI190" s="52"/>
      <c r="AJ190" s="487" t="s">
        <v>7</v>
      </c>
      <c r="AK190" s="40"/>
      <c r="AL190" s="167">
        <f t="shared" si="209"/>
        <v>14</v>
      </c>
      <c r="AM190" s="168"/>
      <c r="AN190" s="168">
        <f t="shared" si="210"/>
        <v>1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5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/>
      <c r="B191" s="179"/>
      <c r="C191" s="277">
        <v>8070</v>
      </c>
      <c r="D191" s="178" t="s">
        <v>295</v>
      </c>
      <c r="E191" s="236" t="s">
        <v>70</v>
      </c>
      <c r="F191" s="484" t="s">
        <v>11</v>
      </c>
      <c r="G191" s="483" t="s">
        <v>11</v>
      </c>
      <c r="H191" s="307"/>
      <c r="I191" s="333"/>
      <c r="J191" s="52" t="s">
        <v>11</v>
      </c>
      <c r="K191" s="494" t="s">
        <v>7</v>
      </c>
      <c r="L191" s="483" t="s">
        <v>11</v>
      </c>
      <c r="M191" s="52" t="s">
        <v>11</v>
      </c>
      <c r="N191" s="52" t="s">
        <v>11</v>
      </c>
      <c r="O191" s="307"/>
      <c r="P191" s="307"/>
      <c r="Q191" s="378" t="s">
        <v>13</v>
      </c>
      <c r="R191" s="52" t="s">
        <v>11</v>
      </c>
      <c r="S191" s="52" t="s">
        <v>11</v>
      </c>
      <c r="T191" s="52" t="s">
        <v>11</v>
      </c>
      <c r="U191" s="528" t="s">
        <v>11</v>
      </c>
      <c r="V191" s="307"/>
      <c r="W191" s="307"/>
      <c r="X191" s="52" t="s">
        <v>11</v>
      </c>
      <c r="Y191" s="52" t="s">
        <v>11</v>
      </c>
      <c r="Z191" s="52" t="s">
        <v>11</v>
      </c>
      <c r="AA191" s="52" t="s">
        <v>11</v>
      </c>
      <c r="AB191" s="528" t="s">
        <v>11</v>
      </c>
      <c r="AC191" s="307"/>
      <c r="AD191" s="307"/>
      <c r="AE191" s="378" t="s">
        <v>13</v>
      </c>
      <c r="AF191" s="52" t="s">
        <v>11</v>
      </c>
      <c r="AG191" s="351" t="s">
        <v>58</v>
      </c>
      <c r="AH191" s="52" t="s">
        <v>11</v>
      </c>
      <c r="AI191" s="52"/>
      <c r="AJ191" s="442" t="s">
        <v>11</v>
      </c>
      <c r="AK191" s="34">
        <f>IF(CA191=0,"",TIME(0,CA191,0))</f>
        <v>0.33333333333333331</v>
      </c>
      <c r="AL191" s="157">
        <f t="shared" si="209"/>
        <v>18</v>
      </c>
      <c r="AM191" s="158">
        <f>SUM(AL191:AL192)/2</f>
        <v>18</v>
      </c>
      <c r="AN191" s="158">
        <f t="shared" si="210"/>
        <v>2</v>
      </c>
      <c r="AO191" s="158">
        <f>SUM((AN191+AN192)/2)</f>
        <v>1</v>
      </c>
      <c r="AP191" s="159">
        <f t="shared" si="211"/>
        <v>0</v>
      </c>
      <c r="AQ191" s="159">
        <f>SUM((AP191+AP192)/2)</f>
        <v>0.5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0.5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480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1</v>
      </c>
      <c r="BR191" s="158">
        <f>SUM((BQ191+BQ192)/2)</f>
        <v>1</v>
      </c>
      <c r="BS191" s="158">
        <f t="shared" si="224"/>
        <v>0</v>
      </c>
      <c r="BT191" s="158">
        <f>SUM((BS191+BS192)/2)</f>
        <v>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480</v>
      </c>
      <c r="CB191" s="35">
        <f>SUM(AM191+AO191+AQ191+AS191+AU191+AW191+BB191+BD191+BG191+AY191)</f>
        <v>20</v>
      </c>
    </row>
    <row r="192" spans="1:80" ht="18.75" customHeight="1" thickBot="1" x14ac:dyDescent="0.3">
      <c r="A192" s="137"/>
      <c r="B192" s="179"/>
      <c r="C192" s="192" t="s">
        <v>6</v>
      </c>
      <c r="D192" s="194"/>
      <c r="E192" s="238" t="s">
        <v>4</v>
      </c>
      <c r="F192" s="527" t="s">
        <v>11</v>
      </c>
      <c r="G192" s="402" t="s">
        <v>11</v>
      </c>
      <c r="H192" s="306"/>
      <c r="I192" s="331"/>
      <c r="J192" s="37" t="s">
        <v>11</v>
      </c>
      <c r="K192" s="354" t="s">
        <v>7</v>
      </c>
      <c r="L192" s="510" t="s">
        <v>11</v>
      </c>
      <c r="M192" s="37" t="s">
        <v>11</v>
      </c>
      <c r="N192" s="37" t="s">
        <v>11</v>
      </c>
      <c r="O192" s="306"/>
      <c r="P192" s="306"/>
      <c r="Q192" s="37" t="s">
        <v>11</v>
      </c>
      <c r="R192" s="37" t="s">
        <v>33</v>
      </c>
      <c r="S192" s="37" t="s">
        <v>11</v>
      </c>
      <c r="T192" s="37" t="s">
        <v>11</v>
      </c>
      <c r="U192" s="510" t="s">
        <v>11</v>
      </c>
      <c r="V192" s="306"/>
      <c r="W192" s="306"/>
      <c r="X192" s="37" t="s">
        <v>11</v>
      </c>
      <c r="Y192" s="37" t="s">
        <v>11</v>
      </c>
      <c r="Z192" s="37" t="s">
        <v>57</v>
      </c>
      <c r="AA192" s="37" t="s">
        <v>11</v>
      </c>
      <c r="AB192" s="510" t="s">
        <v>11</v>
      </c>
      <c r="AC192" s="306"/>
      <c r="AD192" s="306"/>
      <c r="AE192" s="37" t="s">
        <v>11</v>
      </c>
      <c r="AF192" s="37" t="s">
        <v>11</v>
      </c>
      <c r="AG192" s="352" t="s">
        <v>58</v>
      </c>
      <c r="AH192" s="37" t="s">
        <v>11</v>
      </c>
      <c r="AI192" s="37"/>
      <c r="AJ192" s="402" t="s">
        <v>11</v>
      </c>
      <c r="AK192" s="40"/>
      <c r="AL192" s="167">
        <f t="shared" si="209"/>
        <v>18</v>
      </c>
      <c r="AM192" s="168"/>
      <c r="AN192" s="168">
        <f t="shared" si="210"/>
        <v>0</v>
      </c>
      <c r="AO192" s="169"/>
      <c r="AP192" s="170">
        <f t="shared" si="211"/>
        <v>1</v>
      </c>
      <c r="AQ192" s="171"/>
      <c r="AR192" s="168">
        <f t="shared" si="212"/>
        <v>0</v>
      </c>
      <c r="AS192" s="168"/>
      <c r="AT192" s="168">
        <f t="shared" si="213"/>
        <v>1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3173</v>
      </c>
      <c r="D193" s="178" t="s">
        <v>297</v>
      </c>
      <c r="E193" s="236" t="s">
        <v>70</v>
      </c>
      <c r="F193" s="529"/>
      <c r="G193" s="530"/>
      <c r="H193" s="530"/>
      <c r="I193" s="531"/>
      <c r="J193" s="530"/>
      <c r="K193" s="530"/>
      <c r="L193" s="530"/>
      <c r="M193" s="52" t="s">
        <v>11</v>
      </c>
      <c r="N193" s="52" t="s">
        <v>11</v>
      </c>
      <c r="O193" s="307"/>
      <c r="P193" s="307"/>
      <c r="Q193" s="378" t="s">
        <v>13</v>
      </c>
      <c r="R193" s="52" t="s">
        <v>11</v>
      </c>
      <c r="S193" s="52" t="s">
        <v>11</v>
      </c>
      <c r="T193" s="52" t="s">
        <v>11</v>
      </c>
      <c r="U193" s="52" t="s">
        <v>11</v>
      </c>
      <c r="V193" s="307"/>
      <c r="W193" s="307"/>
      <c r="X193" s="52" t="s">
        <v>11</v>
      </c>
      <c r="Y193" s="52" t="s">
        <v>11</v>
      </c>
      <c r="Z193" s="52" t="s">
        <v>11</v>
      </c>
      <c r="AA193" s="52" t="s">
        <v>11</v>
      </c>
      <c r="AB193" s="52" t="s">
        <v>11</v>
      </c>
      <c r="AC193" s="307"/>
      <c r="AD193" s="307"/>
      <c r="AE193" s="52" t="s">
        <v>11</v>
      </c>
      <c r="AF193" s="52" t="s">
        <v>11</v>
      </c>
      <c r="AG193" s="52" t="s">
        <v>11</v>
      </c>
      <c r="AH193" s="52" t="s">
        <v>11</v>
      </c>
      <c r="AI193" s="52"/>
      <c r="AJ193" s="442" t="s">
        <v>11</v>
      </c>
      <c r="AK193" s="34">
        <f>IF(CA193=0,"",TIME(0,CA193,0))</f>
        <v>0.28333333333333333</v>
      </c>
      <c r="AL193" s="157">
        <f t="shared" si="209"/>
        <v>16</v>
      </c>
      <c r="AM193" s="158">
        <f>SUM(AL193:AL194)/2</f>
        <v>16.5</v>
      </c>
      <c r="AN193" s="158">
        <f t="shared" si="210"/>
        <v>1</v>
      </c>
      <c r="AO193" s="158">
        <f>SUM((AN193+AN194)/2)</f>
        <v>0.5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408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408</v>
      </c>
      <c r="CB193" s="35">
        <f>SUM(AM193+AO193+AQ193+AS193+AU193+AW193+BB193+BD193+BG193+AY193)</f>
        <v>17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238" t="s">
        <v>4</v>
      </c>
      <c r="F194" s="529"/>
      <c r="G194" s="530"/>
      <c r="H194" s="530"/>
      <c r="I194" s="531"/>
      <c r="J194" s="530"/>
      <c r="K194" s="530"/>
      <c r="L194" s="530"/>
      <c r="M194" s="52" t="s">
        <v>11</v>
      </c>
      <c r="N194" s="52" t="s">
        <v>11</v>
      </c>
      <c r="O194" s="307"/>
      <c r="P194" s="307"/>
      <c r="Q194" s="52" t="s">
        <v>11</v>
      </c>
      <c r="R194" s="52" t="s">
        <v>11</v>
      </c>
      <c r="S194" s="52" t="s">
        <v>11</v>
      </c>
      <c r="T194" s="52" t="s">
        <v>11</v>
      </c>
      <c r="U194" s="52" t="s">
        <v>11</v>
      </c>
      <c r="V194" s="307"/>
      <c r="W194" s="307"/>
      <c r="X194" s="52" t="s">
        <v>11</v>
      </c>
      <c r="Y194" s="52" t="s">
        <v>11</v>
      </c>
      <c r="Z194" s="52" t="s">
        <v>11</v>
      </c>
      <c r="AA194" s="52" t="s">
        <v>11</v>
      </c>
      <c r="AB194" s="52" t="s">
        <v>11</v>
      </c>
      <c r="AC194" s="307"/>
      <c r="AD194" s="307"/>
      <c r="AE194" s="52" t="s">
        <v>11</v>
      </c>
      <c r="AF194" s="52" t="s">
        <v>11</v>
      </c>
      <c r="AG194" s="52" t="s">
        <v>11</v>
      </c>
      <c r="AH194" s="52" t="s">
        <v>11</v>
      </c>
      <c r="AI194" s="52"/>
      <c r="AJ194" s="402" t="s">
        <v>11</v>
      </c>
      <c r="AK194" s="40"/>
      <c r="AL194" s="167">
        <f t="shared" si="209"/>
        <v>17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 t="s">
        <v>425</v>
      </c>
      <c r="B195" s="179" t="s">
        <v>187</v>
      </c>
      <c r="C195" s="806" t="s">
        <v>383</v>
      </c>
      <c r="D195" s="178" t="str">
        <f>VLOOKUP(C195,REF!A59:C177,2,FALSE)</f>
        <v>Nom 112</v>
      </c>
      <c r="E195" s="236" t="s">
        <v>70</v>
      </c>
      <c r="F195" s="237" t="s">
        <v>106</v>
      </c>
      <c r="G195" s="55" t="s">
        <v>11</v>
      </c>
      <c r="H195" s="332"/>
      <c r="I195" s="332"/>
      <c r="J195" s="55" t="s">
        <v>11</v>
      </c>
      <c r="K195" s="31" t="s">
        <v>106</v>
      </c>
      <c r="L195" s="358" t="s">
        <v>7</v>
      </c>
      <c r="M195" s="31" t="s">
        <v>106</v>
      </c>
      <c r="N195" s="55" t="s">
        <v>11</v>
      </c>
      <c r="O195" s="332"/>
      <c r="P195" s="332"/>
      <c r="Q195" s="55" t="s">
        <v>11</v>
      </c>
      <c r="R195" s="31" t="s">
        <v>106</v>
      </c>
      <c r="S195" s="31" t="s">
        <v>11</v>
      </c>
      <c r="T195" s="31" t="s">
        <v>106</v>
      </c>
      <c r="U195" s="31" t="s">
        <v>11</v>
      </c>
      <c r="V195" s="305"/>
      <c r="W195" s="305"/>
      <c r="X195" s="31" t="s">
        <v>11</v>
      </c>
      <c r="Y195" s="31" t="s">
        <v>106</v>
      </c>
      <c r="Z195" s="353" t="s">
        <v>7</v>
      </c>
      <c r="AA195" s="31" t="s">
        <v>106</v>
      </c>
      <c r="AB195" s="353" t="s">
        <v>7</v>
      </c>
      <c r="AC195" s="305"/>
      <c r="AD195" s="305"/>
      <c r="AE195" s="31" t="s">
        <v>11</v>
      </c>
      <c r="AF195" s="31" t="s">
        <v>106</v>
      </c>
      <c r="AG195" s="353" t="s">
        <v>7</v>
      </c>
      <c r="AH195" s="31" t="s">
        <v>33</v>
      </c>
      <c r="AI195" s="31"/>
      <c r="AJ195" s="31" t="s">
        <v>106</v>
      </c>
      <c r="AK195" s="34">
        <f>IF(CA195=0,"",TIME(0,CA195,0))</f>
        <v>0.15</v>
      </c>
      <c r="AL195" s="157">
        <f t="shared" si="190"/>
        <v>8</v>
      </c>
      <c r="AM195" s="158">
        <f>SUM(AL195:AL196)/2</f>
        <v>8</v>
      </c>
      <c r="AN195" s="158">
        <f t="shared" si="191"/>
        <v>0</v>
      </c>
      <c r="AO195" s="158">
        <f>SUM((AN195+AN196)/2)</f>
        <v>0</v>
      </c>
      <c r="AP195" s="159">
        <f t="shared" si="192"/>
        <v>1</v>
      </c>
      <c r="AQ195" s="159">
        <f>SUM((AP195+AP196)/2)</f>
        <v>1</v>
      </c>
      <c r="AR195" s="158">
        <f t="shared" si="193"/>
        <v>0</v>
      </c>
      <c r="AS195" s="159">
        <f>SUM((AR195+AR196)/2)</f>
        <v>0</v>
      </c>
      <c r="AT195" s="159">
        <f t="shared" si="194"/>
        <v>0</v>
      </c>
      <c r="AU195" s="160">
        <f>SUM((AT195+AT196)/2)</f>
        <v>0</v>
      </c>
      <c r="AV195" s="158">
        <f t="shared" si="195"/>
        <v>0</v>
      </c>
      <c r="AW195" s="158">
        <f>SUM((AV195+AV196)/2)</f>
        <v>0</v>
      </c>
      <c r="AX195" s="159">
        <f t="shared" si="196"/>
        <v>0</v>
      </c>
      <c r="AY195" s="159">
        <f>SUM((AX195+AX196)/2)</f>
        <v>0</v>
      </c>
      <c r="AZ195" s="161">
        <f>SUM(AM195+AO195+AQ195+AS195+AW195+AY195+AU195)*24</f>
        <v>216</v>
      </c>
      <c r="BA195" s="159">
        <f t="shared" si="197"/>
        <v>0</v>
      </c>
      <c r="BB195" s="159">
        <f>SUM((BA195+BA196)/2)</f>
        <v>0</v>
      </c>
      <c r="BC195" s="159">
        <f t="shared" si="198"/>
        <v>0</v>
      </c>
      <c r="BD195" s="159">
        <f>SUM((BC195+BC196)/2)</f>
        <v>0</v>
      </c>
      <c r="BE195" s="159">
        <f>SUM((BD195+BD196)/2)</f>
        <v>0</v>
      </c>
      <c r="BF195" s="159">
        <f t="shared" si="199"/>
        <v>0</v>
      </c>
      <c r="BG195" s="159">
        <f>SUM((BF195+BF196)/2)</f>
        <v>0</v>
      </c>
      <c r="BH195" s="159">
        <f>SUM((BG195+BG196)/2)</f>
        <v>0</v>
      </c>
      <c r="BI195" s="159">
        <f t="shared" si="200"/>
        <v>0</v>
      </c>
      <c r="BJ195" s="159">
        <f>SUM((BI195+BI196)/2)</f>
        <v>0</v>
      </c>
      <c r="BK195" s="159">
        <f t="shared" si="201"/>
        <v>0</v>
      </c>
      <c r="BL195" s="162">
        <f>SUM(BK195+BK196)/2</f>
        <v>0</v>
      </c>
      <c r="BM195" s="158">
        <f t="shared" si="202"/>
        <v>0</v>
      </c>
      <c r="BN195" s="158">
        <f>SUM(BM195+BM196)/2</f>
        <v>0</v>
      </c>
      <c r="BO195" s="158">
        <f t="shared" si="203"/>
        <v>0</v>
      </c>
      <c r="BP195" s="158">
        <f>SUM(BO195+BO196)/2</f>
        <v>0</v>
      </c>
      <c r="BQ195" s="158">
        <f t="shared" si="204"/>
        <v>4</v>
      </c>
      <c r="BR195" s="158">
        <f>SUM((BQ195+BQ196)/2)</f>
        <v>4</v>
      </c>
      <c r="BS195" s="158">
        <f t="shared" si="205"/>
        <v>0</v>
      </c>
      <c r="BT195" s="158">
        <f>SUM((BS195+BS196)/2)</f>
        <v>0</v>
      </c>
      <c r="BU195" s="158">
        <f t="shared" si="206"/>
        <v>0</v>
      </c>
      <c r="BV195" s="158">
        <f>SUM((BU195+BU196)/2)</f>
        <v>0</v>
      </c>
      <c r="BW195" s="159">
        <f t="shared" si="207"/>
        <v>0</v>
      </c>
      <c r="BX195" s="159">
        <f>SUM((BW195+BW196)/2)</f>
        <v>0</v>
      </c>
      <c r="BY195" s="159">
        <f t="shared" si="208"/>
        <v>0</v>
      </c>
      <c r="BZ195" s="160">
        <f>SUM((BY195+BY196)/2)</f>
        <v>0</v>
      </c>
      <c r="CA195" s="163">
        <f>SUM(AZ195)</f>
        <v>216</v>
      </c>
      <c r="CB195" s="35">
        <f>SUM(AM195+AO195+AQ195+AS195+AU195+AW195+BB195+BD195+BG195+AY195)</f>
        <v>9</v>
      </c>
    </row>
    <row r="196" spans="1:80" ht="18.75" customHeight="1" thickBot="1" x14ac:dyDescent="0.3">
      <c r="A196" s="137" t="s">
        <v>425</v>
      </c>
      <c r="B196" s="179" t="s">
        <v>187</v>
      </c>
      <c r="C196" s="164" t="s">
        <v>6</v>
      </c>
      <c r="D196" s="194"/>
      <c r="E196" s="238" t="s">
        <v>4</v>
      </c>
      <c r="F196" s="64" t="s">
        <v>106</v>
      </c>
      <c r="G196" s="37" t="s">
        <v>11</v>
      </c>
      <c r="H196" s="306"/>
      <c r="I196" s="306"/>
      <c r="J196" s="37" t="s">
        <v>11</v>
      </c>
      <c r="K196" s="37" t="s">
        <v>106</v>
      </c>
      <c r="L196" s="354" t="s">
        <v>7</v>
      </c>
      <c r="M196" s="37" t="s">
        <v>106</v>
      </c>
      <c r="N196" s="37" t="s">
        <v>11</v>
      </c>
      <c r="O196" s="306"/>
      <c r="P196" s="306"/>
      <c r="Q196" s="37" t="s">
        <v>11</v>
      </c>
      <c r="R196" s="37" t="s">
        <v>106</v>
      </c>
      <c r="S196" s="37" t="s">
        <v>11</v>
      </c>
      <c r="T196" s="37" t="s">
        <v>106</v>
      </c>
      <c r="U196" s="37" t="s">
        <v>11</v>
      </c>
      <c r="V196" s="306"/>
      <c r="W196" s="306"/>
      <c r="X196" s="37" t="s">
        <v>11</v>
      </c>
      <c r="Y196" s="37" t="s">
        <v>106</v>
      </c>
      <c r="Z196" s="354" t="s">
        <v>7</v>
      </c>
      <c r="AA196" s="37" t="s">
        <v>106</v>
      </c>
      <c r="AB196" s="354" t="s">
        <v>7</v>
      </c>
      <c r="AC196" s="306"/>
      <c r="AD196" s="306"/>
      <c r="AE196" s="37" t="s">
        <v>11</v>
      </c>
      <c r="AF196" s="37" t="s">
        <v>106</v>
      </c>
      <c r="AG196" s="354" t="s">
        <v>7</v>
      </c>
      <c r="AH196" s="37" t="s">
        <v>33</v>
      </c>
      <c r="AI196" s="37"/>
      <c r="AJ196" s="37" t="s">
        <v>106</v>
      </c>
      <c r="AK196" s="40"/>
      <c r="AL196" s="167">
        <f t="shared" si="190"/>
        <v>8</v>
      </c>
      <c r="AM196" s="168"/>
      <c r="AN196" s="168">
        <f t="shared" si="191"/>
        <v>0</v>
      </c>
      <c r="AO196" s="169"/>
      <c r="AP196" s="170">
        <f t="shared" si="192"/>
        <v>1</v>
      </c>
      <c r="AQ196" s="171"/>
      <c r="AR196" s="168">
        <f t="shared" si="193"/>
        <v>0</v>
      </c>
      <c r="AS196" s="168"/>
      <c r="AT196" s="168">
        <f t="shared" si="194"/>
        <v>0</v>
      </c>
      <c r="AU196" s="168"/>
      <c r="AV196" s="168">
        <f t="shared" si="195"/>
        <v>0</v>
      </c>
      <c r="AW196" s="169"/>
      <c r="AX196" s="170">
        <f t="shared" si="196"/>
        <v>0</v>
      </c>
      <c r="AY196" s="171"/>
      <c r="AZ196" s="172"/>
      <c r="BA196" s="170">
        <f t="shared" si="197"/>
        <v>0</v>
      </c>
      <c r="BB196" s="171"/>
      <c r="BC196" s="170">
        <f t="shared" si="198"/>
        <v>0</v>
      </c>
      <c r="BD196" s="171"/>
      <c r="BE196" s="171"/>
      <c r="BF196" s="170">
        <f t="shared" si="199"/>
        <v>0</v>
      </c>
      <c r="BG196" s="171"/>
      <c r="BH196" s="171"/>
      <c r="BI196" s="170">
        <f t="shared" si="200"/>
        <v>0</v>
      </c>
      <c r="BJ196" s="171"/>
      <c r="BK196" s="170">
        <f t="shared" si="201"/>
        <v>0</v>
      </c>
      <c r="BL196" s="173"/>
      <c r="BM196" s="168">
        <f t="shared" si="202"/>
        <v>0</v>
      </c>
      <c r="BN196" s="174"/>
      <c r="BO196" s="168">
        <f t="shared" si="203"/>
        <v>0</v>
      </c>
      <c r="BP196" s="169"/>
      <c r="BQ196" s="168">
        <f t="shared" si="204"/>
        <v>4</v>
      </c>
      <c r="BR196" s="168"/>
      <c r="BS196" s="168">
        <f t="shared" si="205"/>
        <v>0</v>
      </c>
      <c r="BT196" s="169"/>
      <c r="BU196" s="168">
        <f t="shared" si="206"/>
        <v>0</v>
      </c>
      <c r="BV196" s="169"/>
      <c r="BW196" s="170">
        <f t="shared" si="207"/>
        <v>0</v>
      </c>
      <c r="BX196" s="171"/>
      <c r="BY196" s="170">
        <f t="shared" si="208"/>
        <v>0</v>
      </c>
      <c r="BZ196" s="175"/>
      <c r="CA196" s="176"/>
      <c r="CB196" s="85"/>
    </row>
    <row r="197" spans="1:80" s="146" customFormat="1" ht="18.75" customHeight="1" thickBot="1" x14ac:dyDescent="0.3">
      <c r="A197" s="137" t="s">
        <v>425</v>
      </c>
      <c r="B197" s="179" t="s">
        <v>188</v>
      </c>
      <c r="C197" s="1174" t="s">
        <v>188</v>
      </c>
      <c r="D197" s="1175"/>
      <c r="E197" s="204"/>
      <c r="F197" s="59"/>
      <c r="G197" s="60"/>
      <c r="H197" s="60"/>
      <c r="I197" s="61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34" t="str">
        <f>IF(CA197=0,"",TIME(0,CA197,0))</f>
        <v/>
      </c>
      <c r="AL197" s="180"/>
      <c r="AM197" s="180"/>
      <c r="AN197" s="180"/>
      <c r="AO197" s="181"/>
      <c r="AP197" s="180"/>
      <c r="AQ197" s="181"/>
      <c r="AR197" s="180"/>
      <c r="AS197" s="180"/>
      <c r="AT197" s="180"/>
      <c r="AU197" s="180"/>
      <c r="AV197" s="180"/>
      <c r="AW197" s="181"/>
      <c r="AX197" s="180"/>
      <c r="AY197" s="181"/>
      <c r="AZ197" s="205"/>
      <c r="BA197" s="180"/>
      <c r="BB197" s="181"/>
      <c r="BC197" s="180"/>
      <c r="BD197" s="181"/>
      <c r="BE197" s="181"/>
      <c r="BF197" s="180"/>
      <c r="BG197" s="181"/>
      <c r="BH197" s="181"/>
      <c r="BI197" s="180"/>
      <c r="BJ197" s="181"/>
      <c r="BK197" s="180"/>
      <c r="BL197" s="206"/>
      <c r="BM197" s="180"/>
      <c r="BN197" s="186"/>
      <c r="BO197" s="180"/>
      <c r="BP197" s="181"/>
      <c r="BQ197" s="180"/>
      <c r="BR197" s="180"/>
      <c r="BS197" s="180"/>
      <c r="BT197" s="181"/>
      <c r="BU197" s="180"/>
      <c r="BV197" s="181"/>
      <c r="BW197" s="180"/>
      <c r="BX197" s="181"/>
      <c r="BY197" s="180"/>
      <c r="BZ197" s="181"/>
      <c r="CA197" s="205"/>
      <c r="CB197" s="145"/>
    </row>
    <row r="198" spans="1:80" s="146" customFormat="1" ht="18.75" customHeight="1" thickBot="1" x14ac:dyDescent="0.3">
      <c r="A198" s="137" t="s">
        <v>425</v>
      </c>
      <c r="B198" s="179" t="s">
        <v>188</v>
      </c>
      <c r="C198" s="190"/>
      <c r="D198" s="45" t="s">
        <v>69</v>
      </c>
      <c r="E198" s="204"/>
      <c r="F198" s="24">
        <v>1</v>
      </c>
      <c r="G198" s="25">
        <v>2</v>
      </c>
      <c r="H198" s="300">
        <v>3</v>
      </c>
      <c r="I198" s="300">
        <v>4</v>
      </c>
      <c r="J198" s="25">
        <v>5</v>
      </c>
      <c r="K198" s="25">
        <v>6</v>
      </c>
      <c r="L198" s="25">
        <v>7</v>
      </c>
      <c r="M198" s="25">
        <v>8</v>
      </c>
      <c r="N198" s="25">
        <v>9</v>
      </c>
      <c r="O198" s="300">
        <v>10</v>
      </c>
      <c r="P198" s="300">
        <v>11</v>
      </c>
      <c r="Q198" s="25">
        <v>12</v>
      </c>
      <c r="R198" s="25">
        <v>13</v>
      </c>
      <c r="S198" s="25">
        <v>14</v>
      </c>
      <c r="T198" s="25">
        <v>15</v>
      </c>
      <c r="U198" s="25">
        <v>16</v>
      </c>
      <c r="V198" s="300">
        <v>17</v>
      </c>
      <c r="W198" s="300">
        <v>18</v>
      </c>
      <c r="X198" s="25">
        <v>19</v>
      </c>
      <c r="Y198" s="25">
        <v>20</v>
      </c>
      <c r="Z198" s="25">
        <v>21</v>
      </c>
      <c r="AA198" s="25">
        <v>22</v>
      </c>
      <c r="AB198" s="25">
        <v>23</v>
      </c>
      <c r="AC198" s="300">
        <v>24</v>
      </c>
      <c r="AD198" s="300">
        <v>25</v>
      </c>
      <c r="AE198" s="25">
        <v>26</v>
      </c>
      <c r="AF198" s="25">
        <v>27</v>
      </c>
      <c r="AG198" s="26">
        <v>28</v>
      </c>
      <c r="AH198" s="245">
        <v>29</v>
      </c>
      <c r="AI198" s="246">
        <v>30</v>
      </c>
      <c r="AJ198" s="247">
        <v>29</v>
      </c>
      <c r="AK198" s="40"/>
      <c r="AL198" s="180"/>
      <c r="AM198" s="180"/>
      <c r="AN198" s="180"/>
      <c r="AO198" s="181"/>
      <c r="AP198" s="180"/>
      <c r="AQ198" s="181"/>
      <c r="AR198" s="180"/>
      <c r="AS198" s="180"/>
      <c r="AT198" s="180"/>
      <c r="AU198" s="180"/>
      <c r="AV198" s="180"/>
      <c r="AW198" s="181"/>
      <c r="AX198" s="180"/>
      <c r="AY198" s="181"/>
      <c r="AZ198" s="205"/>
      <c r="BA198" s="180"/>
      <c r="BB198" s="181"/>
      <c r="BC198" s="180"/>
      <c r="BD198" s="181"/>
      <c r="BE198" s="181"/>
      <c r="BF198" s="180"/>
      <c r="BG198" s="181"/>
      <c r="BH198" s="181"/>
      <c r="BI198" s="180"/>
      <c r="BJ198" s="181"/>
      <c r="BK198" s="180"/>
      <c r="BL198" s="206"/>
      <c r="BM198" s="180"/>
      <c r="BN198" s="186"/>
      <c r="BO198" s="180"/>
      <c r="BP198" s="181"/>
      <c r="BQ198" s="180"/>
      <c r="BR198" s="180"/>
      <c r="BS198" s="180"/>
      <c r="BT198" s="181"/>
      <c r="BU198" s="180"/>
      <c r="BV198" s="181"/>
      <c r="BW198" s="180"/>
      <c r="BX198" s="181"/>
      <c r="BY198" s="180"/>
      <c r="BZ198" s="181"/>
      <c r="CA198" s="205"/>
      <c r="CB198" s="145"/>
    </row>
    <row r="199" spans="1:80" ht="18.75" customHeight="1" x14ac:dyDescent="0.25">
      <c r="A199" s="137" t="s">
        <v>425</v>
      </c>
      <c r="B199" s="179" t="s">
        <v>188</v>
      </c>
      <c r="C199" s="807">
        <v>7035</v>
      </c>
      <c r="D199" s="178" t="s">
        <v>206</v>
      </c>
      <c r="E199" s="156" t="s">
        <v>70</v>
      </c>
      <c r="F199" s="30" t="s">
        <v>11</v>
      </c>
      <c r="G199" s="31" t="s">
        <v>11</v>
      </c>
      <c r="H199" s="305"/>
      <c r="I199" s="332"/>
      <c r="J199" s="520" t="s">
        <v>24</v>
      </c>
      <c r="K199" s="365" t="s">
        <v>14</v>
      </c>
      <c r="L199" s="365" t="s">
        <v>14</v>
      </c>
      <c r="M199" s="365" t="s">
        <v>14</v>
      </c>
      <c r="N199" s="365" t="s">
        <v>14</v>
      </c>
      <c r="O199" s="365" t="s">
        <v>14</v>
      </c>
      <c r="P199" s="365" t="s">
        <v>14</v>
      </c>
      <c r="Q199" s="365" t="s">
        <v>14</v>
      </c>
      <c r="R199" s="365" t="s">
        <v>14</v>
      </c>
      <c r="S199" s="365" t="s">
        <v>14</v>
      </c>
      <c r="T199" s="365" t="s">
        <v>14</v>
      </c>
      <c r="U199" s="365" t="s">
        <v>14</v>
      </c>
      <c r="V199" s="365" t="s">
        <v>14</v>
      </c>
      <c r="W199" s="365" t="s">
        <v>14</v>
      </c>
      <c r="X199" s="365" t="s">
        <v>14</v>
      </c>
      <c r="Y199" s="365" t="s">
        <v>14</v>
      </c>
      <c r="Z199" s="365" t="s">
        <v>14</v>
      </c>
      <c r="AA199" s="365" t="s">
        <v>14</v>
      </c>
      <c r="AB199" s="365" t="s">
        <v>14</v>
      </c>
      <c r="AC199" s="365" t="s">
        <v>14</v>
      </c>
      <c r="AD199" s="365" t="s">
        <v>14</v>
      </c>
      <c r="AE199" s="365" t="s">
        <v>14</v>
      </c>
      <c r="AF199" s="365" t="s">
        <v>14</v>
      </c>
      <c r="AG199" s="365" t="s">
        <v>14</v>
      </c>
      <c r="AH199" s="365" t="s">
        <v>14</v>
      </c>
      <c r="AI199" s="365" t="s">
        <v>14</v>
      </c>
      <c r="AJ199" s="365" t="s">
        <v>14</v>
      </c>
      <c r="AK199" s="34">
        <f>IF(CA199=0,"",TIME(0,CA199,0))</f>
        <v>3.3333333333333333E-2</v>
      </c>
      <c r="AL199" s="157">
        <f t="shared" ref="AL199:AL204" si="228">COUNTIF(F199:AJ199,"P")</f>
        <v>2</v>
      </c>
      <c r="AM199" s="158">
        <f>SUM(AL199:AL200)/2</f>
        <v>2</v>
      </c>
      <c r="AN199" s="158">
        <f t="shared" ref="AN199:AN204" si="229">COUNTIF(F199:AJ199,"Mi")</f>
        <v>0</v>
      </c>
      <c r="AO199" s="158">
        <f>SUM((AN199+AN200)/2)</f>
        <v>0</v>
      </c>
      <c r="AP199" s="159">
        <f t="shared" ref="AP199:AP204" si="230">COUNTIF(F199:AJ199,"VS")</f>
        <v>0</v>
      </c>
      <c r="AQ199" s="159">
        <f>SUM((AP199+AP200)/2)</f>
        <v>0</v>
      </c>
      <c r="AR199" s="158">
        <f t="shared" ref="AR199:AR204" si="231">COUNTIF(F199:AJ199,"C1")</f>
        <v>0</v>
      </c>
      <c r="AS199" s="159">
        <f>SUM((AR199+AR200)/2)</f>
        <v>0</v>
      </c>
      <c r="AT199" s="159">
        <f t="shared" ref="AT199:AT204" si="232">COUNTIF(F199:AJ199,"R1")</f>
        <v>0</v>
      </c>
      <c r="AU199" s="160">
        <f>SUM((AT199+AT200)/2)</f>
        <v>0</v>
      </c>
      <c r="AV199" s="158">
        <f t="shared" ref="AV199:AV204" si="233">COUNTIF(F199:AJ199,"CS")</f>
        <v>0</v>
      </c>
      <c r="AW199" s="158">
        <f>SUM((AV199+AV200)/2)</f>
        <v>0</v>
      </c>
      <c r="AX199" s="159">
        <f t="shared" ref="AX199:AX204" si="234">COUNTIF(F199:AJ199,"DA")</f>
        <v>0</v>
      </c>
      <c r="AY199" s="159">
        <f>SUM((AX199+AX200)/2)</f>
        <v>0</v>
      </c>
      <c r="AZ199" s="161">
        <f>SUM(AM199+AO199+AQ199+AS199+AW199+AY199+AU199)*24</f>
        <v>48</v>
      </c>
      <c r="BA199" s="159">
        <f t="shared" ref="BA199:BA204" si="235">COUNTIF(F199:AJ199,"MT5")</f>
        <v>0</v>
      </c>
      <c r="BB199" s="159">
        <f>SUM((BA199+BA200)/2)</f>
        <v>0</v>
      </c>
      <c r="BC199" s="159">
        <f t="shared" ref="BC199:BC204" si="236">COUNTIF(F199:AJ199,"MT6")</f>
        <v>0</v>
      </c>
      <c r="BD199" s="159">
        <f>SUM((BC199+BC200)/2)</f>
        <v>0</v>
      </c>
      <c r="BE199" s="159">
        <f>SUM((BD199+BD200)/2)</f>
        <v>0</v>
      </c>
      <c r="BF199" s="159">
        <f t="shared" ref="BF199:BF204" si="237">COUNTIF(F199:AJ199,"MT8")</f>
        <v>0</v>
      </c>
      <c r="BG199" s="159">
        <f>SUM((BF199+BF200)/2)</f>
        <v>0</v>
      </c>
      <c r="BH199" s="159">
        <f>SUM((BG199+BG200)/2)</f>
        <v>0</v>
      </c>
      <c r="BI199" s="159">
        <f t="shared" ref="BI199:BI204" si="238">COUNTIF(F199:AJ199,"A")</f>
        <v>0</v>
      </c>
      <c r="BJ199" s="159">
        <f>SUM((BI199+BI200)/2)</f>
        <v>0</v>
      </c>
      <c r="BK199" s="159">
        <f t="shared" ref="BK199:BK204" si="239">COUNTIF(F199:AJ199,"Ma")</f>
        <v>26</v>
      </c>
      <c r="BL199" s="162">
        <f>SUM(BK199+BK200)/2</f>
        <v>26</v>
      </c>
      <c r="BM199" s="158">
        <f t="shared" ref="BM199:BM204" si="240">COUNTIF(F199:AJ199,"MJ")</f>
        <v>1</v>
      </c>
      <c r="BN199" s="158">
        <f>SUM(BM199+BM200)/2</f>
        <v>1</v>
      </c>
      <c r="BO199" s="158">
        <f t="shared" ref="BO199:BO204" si="241">COUNTIF(F199:AJ199,"Jsc")</f>
        <v>0</v>
      </c>
      <c r="BP199" s="158">
        <f>SUM(BO199+BO200)/2</f>
        <v>0</v>
      </c>
      <c r="BQ199" s="158">
        <f t="shared" ref="BQ199:BQ204" si="242">COUNTIF(F199:AJ199,"C")</f>
        <v>0</v>
      </c>
      <c r="BR199" s="158">
        <f>SUM((BQ199+BQ200)/2)</f>
        <v>0</v>
      </c>
      <c r="BS199" s="158">
        <f t="shared" ref="BS199:BS204" si="243">COUNTIF(F199:AJ199,"CC")</f>
        <v>0</v>
      </c>
      <c r="BT199" s="158">
        <f>SUM((BS199+BS200)/2)</f>
        <v>0</v>
      </c>
      <c r="BU199" s="158">
        <f t="shared" ref="BU199:BU204" si="244">COUNTIF(F199:AJ199,"DS")</f>
        <v>0</v>
      </c>
      <c r="BV199" s="158">
        <f>SUM((BU199+BU200)/2)</f>
        <v>0</v>
      </c>
      <c r="BW199" s="159">
        <f t="shared" ref="BW199:BW204" si="245">COUNTIF(F199:AJ199,"MT")</f>
        <v>0</v>
      </c>
      <c r="BX199" s="159">
        <f>SUM((BW199+BW200)/2)</f>
        <v>0</v>
      </c>
      <c r="BY199" s="159">
        <f t="shared" ref="BY199:BY204" si="246">COUNTIF(F199:AJ199,"4/5")</f>
        <v>0</v>
      </c>
      <c r="BZ199" s="160">
        <f>SUM((BY199+BY200)/2)</f>
        <v>0</v>
      </c>
      <c r="CA199" s="163">
        <f>SUM(AZ199)</f>
        <v>48</v>
      </c>
      <c r="CB199" s="35">
        <f>SUM(AM199+AO199+AQ199+AS199+AU199+AW199+BB199+BD199+BG199+AY199)</f>
        <v>2</v>
      </c>
    </row>
    <row r="200" spans="1:80" ht="18.75" customHeight="1" thickBot="1" x14ac:dyDescent="0.3">
      <c r="A200" s="137" t="s">
        <v>425</v>
      </c>
      <c r="B200" s="179" t="s">
        <v>188</v>
      </c>
      <c r="C200" s="192" t="s">
        <v>3</v>
      </c>
      <c r="D200" s="194"/>
      <c r="E200" s="166" t="s">
        <v>4</v>
      </c>
      <c r="F200" s="540" t="s">
        <v>11</v>
      </c>
      <c r="G200" s="43" t="s">
        <v>11</v>
      </c>
      <c r="H200" s="339"/>
      <c r="I200" s="327"/>
      <c r="J200" s="541" t="s">
        <v>24</v>
      </c>
      <c r="K200" s="542" t="s">
        <v>14</v>
      </c>
      <c r="L200" s="542" t="s">
        <v>14</v>
      </c>
      <c r="M200" s="542" t="s">
        <v>14</v>
      </c>
      <c r="N200" s="542" t="s">
        <v>14</v>
      </c>
      <c r="O200" s="542" t="s">
        <v>14</v>
      </c>
      <c r="P200" s="542" t="s">
        <v>14</v>
      </c>
      <c r="Q200" s="542" t="s">
        <v>14</v>
      </c>
      <c r="R200" s="542" t="s">
        <v>14</v>
      </c>
      <c r="S200" s="542" t="s">
        <v>14</v>
      </c>
      <c r="T200" s="542" t="s">
        <v>14</v>
      </c>
      <c r="U200" s="542" t="s">
        <v>14</v>
      </c>
      <c r="V200" s="542" t="s">
        <v>14</v>
      </c>
      <c r="W200" s="542" t="s">
        <v>14</v>
      </c>
      <c r="X200" s="542" t="s">
        <v>14</v>
      </c>
      <c r="Y200" s="542" t="s">
        <v>14</v>
      </c>
      <c r="Z200" s="542" t="s">
        <v>14</v>
      </c>
      <c r="AA200" s="542" t="s">
        <v>14</v>
      </c>
      <c r="AB200" s="542" t="s">
        <v>14</v>
      </c>
      <c r="AC200" s="542" t="s">
        <v>14</v>
      </c>
      <c r="AD200" s="542" t="s">
        <v>14</v>
      </c>
      <c r="AE200" s="542" t="s">
        <v>14</v>
      </c>
      <c r="AF200" s="542" t="s">
        <v>14</v>
      </c>
      <c r="AG200" s="542" t="s">
        <v>14</v>
      </c>
      <c r="AH200" s="542" t="s">
        <v>14</v>
      </c>
      <c r="AI200" s="542" t="s">
        <v>14</v>
      </c>
      <c r="AJ200" s="543" t="s">
        <v>14</v>
      </c>
      <c r="AK200" s="40"/>
      <c r="AL200" s="167">
        <f t="shared" si="228"/>
        <v>2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26</v>
      </c>
      <c r="BL200" s="173"/>
      <c r="BM200" s="168">
        <f t="shared" si="240"/>
        <v>1</v>
      </c>
      <c r="BN200" s="174"/>
      <c r="BO200" s="168">
        <f t="shared" si="241"/>
        <v>0</v>
      </c>
      <c r="BP200" s="169"/>
      <c r="BQ200" s="168">
        <f t="shared" si="242"/>
        <v>0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ht="18.75" customHeight="1" x14ac:dyDescent="0.25">
      <c r="A201" s="137"/>
      <c r="B201" s="179"/>
      <c r="C201" s="807">
        <v>2703</v>
      </c>
      <c r="D201" s="155" t="s">
        <v>207</v>
      </c>
      <c r="E201" s="156" t="s">
        <v>70</v>
      </c>
      <c r="F201" s="51" t="s">
        <v>11</v>
      </c>
      <c r="G201" s="52" t="s">
        <v>67</v>
      </c>
      <c r="H201" s="307"/>
      <c r="I201" s="333"/>
      <c r="J201" s="255" t="s">
        <v>33</v>
      </c>
      <c r="K201" s="521" t="s">
        <v>28</v>
      </c>
      <c r="L201" s="52" t="s">
        <v>11</v>
      </c>
      <c r="M201" s="355" t="s">
        <v>13</v>
      </c>
      <c r="N201" s="52" t="s">
        <v>67</v>
      </c>
      <c r="O201" s="307"/>
      <c r="P201" s="307"/>
      <c r="Q201" s="52" t="s">
        <v>11</v>
      </c>
      <c r="R201" s="52" t="s">
        <v>11</v>
      </c>
      <c r="S201" s="52" t="s">
        <v>11</v>
      </c>
      <c r="T201" s="52" t="s">
        <v>11</v>
      </c>
      <c r="U201" s="52" t="s">
        <v>67</v>
      </c>
      <c r="V201" s="307"/>
      <c r="W201" s="307"/>
      <c r="X201" s="52" t="s">
        <v>106</v>
      </c>
      <c r="Y201" s="52" t="s">
        <v>11</v>
      </c>
      <c r="Z201" s="52" t="s">
        <v>11</v>
      </c>
      <c r="AA201" s="52" t="s">
        <v>11</v>
      </c>
      <c r="AB201" s="52" t="s">
        <v>11</v>
      </c>
      <c r="AC201" s="307"/>
      <c r="AD201" s="307"/>
      <c r="AE201" s="52" t="s">
        <v>11</v>
      </c>
      <c r="AF201" s="52" t="s">
        <v>11</v>
      </c>
      <c r="AG201" s="52" t="s">
        <v>67</v>
      </c>
      <c r="AH201" s="52" t="s">
        <v>11</v>
      </c>
      <c r="AI201" s="52"/>
      <c r="AJ201" s="52" t="s">
        <v>11</v>
      </c>
      <c r="AK201" s="34">
        <f>IF(CA201=0,"",TIME(0,CA201,0))</f>
        <v>0.27499999999999997</v>
      </c>
      <c r="AL201" s="157">
        <f t="shared" si="228"/>
        <v>14</v>
      </c>
      <c r="AM201" s="158">
        <f>SUM(AL201:AL202)/2</f>
        <v>14.5</v>
      </c>
      <c r="AN201" s="158">
        <f t="shared" si="229"/>
        <v>1</v>
      </c>
      <c r="AO201" s="158">
        <f>SUM((AN201+AN202)/2)</f>
        <v>1</v>
      </c>
      <c r="AP201" s="159">
        <f t="shared" si="230"/>
        <v>1</v>
      </c>
      <c r="AQ201" s="159">
        <f>SUM((AP201+AP202)/2)</f>
        <v>0.5</v>
      </c>
      <c r="AR201" s="158">
        <f t="shared" si="231"/>
        <v>0</v>
      </c>
      <c r="AS201" s="159">
        <f>SUM((AR201+AR202)/2)</f>
        <v>0</v>
      </c>
      <c r="AT201" s="159">
        <f t="shared" si="232"/>
        <v>0</v>
      </c>
      <c r="AU201" s="160">
        <f>SUM((AT201+AT202)/2)</f>
        <v>0.5</v>
      </c>
      <c r="AV201" s="158">
        <f t="shared" si="233"/>
        <v>0</v>
      </c>
      <c r="AW201" s="158">
        <f>SUM((AV201+AV202)/2)</f>
        <v>0</v>
      </c>
      <c r="AX201" s="159">
        <f t="shared" si="234"/>
        <v>0</v>
      </c>
      <c r="AY201" s="159">
        <f>SUM((AX201+AX202)/2)</f>
        <v>0</v>
      </c>
      <c r="AZ201" s="161">
        <f>SUM(AM201+AO201+AQ201+AS201+AW201+AY201+AU201)*24</f>
        <v>396</v>
      </c>
      <c r="BA201" s="159">
        <f t="shared" si="235"/>
        <v>0</v>
      </c>
      <c r="BB201" s="159">
        <f>SUM((BA201+BA202)/2)</f>
        <v>0</v>
      </c>
      <c r="BC201" s="159">
        <f t="shared" si="236"/>
        <v>0</v>
      </c>
      <c r="BD201" s="159">
        <f>SUM((BC201+BC202)/2)</f>
        <v>0</v>
      </c>
      <c r="BE201" s="159">
        <f>SUM((BD201+BD202)/2)</f>
        <v>0</v>
      </c>
      <c r="BF201" s="159">
        <f t="shared" si="237"/>
        <v>0</v>
      </c>
      <c r="BG201" s="159">
        <f>SUM((BF201+BF202)/2)</f>
        <v>0</v>
      </c>
      <c r="BH201" s="159">
        <f>SUM((BG201+BG202)/2)</f>
        <v>0</v>
      </c>
      <c r="BI201" s="159">
        <f t="shared" si="238"/>
        <v>0</v>
      </c>
      <c r="BJ201" s="159">
        <f>SUM((BI201+BI202)/2)</f>
        <v>0</v>
      </c>
      <c r="BK201" s="159">
        <f t="shared" si="239"/>
        <v>0</v>
      </c>
      <c r="BL201" s="162">
        <f>SUM(BK201+BK202)/2</f>
        <v>0</v>
      </c>
      <c r="BM201" s="158">
        <f t="shared" si="240"/>
        <v>0</v>
      </c>
      <c r="BN201" s="158">
        <f>SUM(BM201+BM202)/2</f>
        <v>0</v>
      </c>
      <c r="BO201" s="158">
        <f t="shared" si="241"/>
        <v>0</v>
      </c>
      <c r="BP201" s="158">
        <f>SUM(BO201+BO202)/2</f>
        <v>0</v>
      </c>
      <c r="BQ201" s="158">
        <f t="shared" si="242"/>
        <v>0</v>
      </c>
      <c r="BR201" s="158">
        <f>SUM((BQ201+BQ202)/2)</f>
        <v>0</v>
      </c>
      <c r="BS201" s="158">
        <f t="shared" si="243"/>
        <v>1</v>
      </c>
      <c r="BT201" s="158">
        <f>SUM((BS201+BS202)/2)</f>
        <v>0.5</v>
      </c>
      <c r="BU201" s="158">
        <f t="shared" si="244"/>
        <v>0</v>
      </c>
      <c r="BV201" s="158">
        <f>SUM((BU201+BU202)/2)</f>
        <v>0</v>
      </c>
      <c r="BW201" s="159">
        <f t="shared" si="245"/>
        <v>0</v>
      </c>
      <c r="BX201" s="159">
        <f>SUM((BW201+BW202)/2)</f>
        <v>0</v>
      </c>
      <c r="BY201" s="159">
        <f t="shared" si="246"/>
        <v>0</v>
      </c>
      <c r="BZ201" s="160">
        <f>SUM((BY201+BY202)/2)</f>
        <v>0</v>
      </c>
      <c r="CA201" s="163">
        <f>SUM(AZ201)</f>
        <v>396</v>
      </c>
      <c r="CB201" s="35">
        <f>SUM(AM201+AO201+AQ201+AS201+AU201+AW201+BB201+BD201+BG201+AY201)</f>
        <v>16.5</v>
      </c>
    </row>
    <row r="202" spans="1:80" ht="18.75" customHeight="1" thickBot="1" x14ac:dyDescent="0.3">
      <c r="A202" s="137"/>
      <c r="B202" s="179"/>
      <c r="C202" s="192" t="s">
        <v>6</v>
      </c>
      <c r="D202" s="165">
        <v>11161</v>
      </c>
      <c r="E202" s="166" t="s">
        <v>4</v>
      </c>
      <c r="F202" s="36" t="s">
        <v>11</v>
      </c>
      <c r="G202" s="37" t="s">
        <v>67</v>
      </c>
      <c r="H202" s="306"/>
      <c r="I202" s="331"/>
      <c r="J202" s="56" t="s">
        <v>11</v>
      </c>
      <c r="K202" s="37" t="s">
        <v>11</v>
      </c>
      <c r="L202" s="37" t="s">
        <v>11</v>
      </c>
      <c r="M202" s="356" t="s">
        <v>13</v>
      </c>
      <c r="N202" s="37" t="s">
        <v>67</v>
      </c>
      <c r="O202" s="306"/>
      <c r="P202" s="306"/>
      <c r="Q202" s="37" t="s">
        <v>57</v>
      </c>
      <c r="R202" s="37" t="s">
        <v>11</v>
      </c>
      <c r="S202" s="37" t="s">
        <v>11</v>
      </c>
      <c r="T202" s="37" t="s">
        <v>11</v>
      </c>
      <c r="U202" s="37" t="s">
        <v>67</v>
      </c>
      <c r="V202" s="306"/>
      <c r="W202" s="306"/>
      <c r="X202" s="37" t="s">
        <v>106</v>
      </c>
      <c r="Y202" s="37" t="s">
        <v>11</v>
      </c>
      <c r="Z202" s="37" t="s">
        <v>11</v>
      </c>
      <c r="AA202" s="37" t="s">
        <v>11</v>
      </c>
      <c r="AB202" s="37" t="s">
        <v>11</v>
      </c>
      <c r="AC202" s="306"/>
      <c r="AD202" s="306"/>
      <c r="AE202" s="37" t="s">
        <v>11</v>
      </c>
      <c r="AF202" s="37" t="s">
        <v>11</v>
      </c>
      <c r="AG202" s="37" t="s">
        <v>67</v>
      </c>
      <c r="AH202" s="37" t="s">
        <v>11</v>
      </c>
      <c r="AI202" s="37"/>
      <c r="AJ202" s="37" t="s">
        <v>11</v>
      </c>
      <c r="AK202" s="40"/>
      <c r="AL202" s="167">
        <f t="shared" si="228"/>
        <v>15</v>
      </c>
      <c r="AM202" s="168"/>
      <c r="AN202" s="168">
        <f t="shared" si="229"/>
        <v>1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1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425</v>
      </c>
      <c r="B203" s="179" t="s">
        <v>188</v>
      </c>
      <c r="C203" s="807" t="s">
        <v>386</v>
      </c>
      <c r="D203" s="178" t="s">
        <v>232</v>
      </c>
      <c r="E203" s="156" t="s">
        <v>70</v>
      </c>
      <c r="F203" s="30" t="s">
        <v>11</v>
      </c>
      <c r="G203" s="353" t="s">
        <v>7</v>
      </c>
      <c r="H203" s="305"/>
      <c r="I203" s="332"/>
      <c r="J203" s="55" t="s">
        <v>11</v>
      </c>
      <c r="K203" s="355" t="s">
        <v>13</v>
      </c>
      <c r="L203" s="31" t="s">
        <v>11</v>
      </c>
      <c r="M203" s="355" t="s">
        <v>13</v>
      </c>
      <c r="N203" s="31" t="s">
        <v>11</v>
      </c>
      <c r="O203" s="305"/>
      <c r="P203" s="305"/>
      <c r="Q203" s="31" t="s">
        <v>11</v>
      </c>
      <c r="R203" s="31" t="s">
        <v>11</v>
      </c>
      <c r="S203" s="31" t="s">
        <v>11</v>
      </c>
      <c r="T203" s="31" t="s">
        <v>11</v>
      </c>
      <c r="U203" s="31" t="s">
        <v>11</v>
      </c>
      <c r="V203" s="305"/>
      <c r="W203" s="305"/>
      <c r="X203" s="31" t="s">
        <v>11</v>
      </c>
      <c r="Y203" s="31" t="s">
        <v>11</v>
      </c>
      <c r="Z203" s="31" t="s">
        <v>11</v>
      </c>
      <c r="AA203" s="31" t="s">
        <v>11</v>
      </c>
      <c r="AB203" s="353" t="s">
        <v>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7</v>
      </c>
      <c r="AI203" s="31"/>
      <c r="AJ203" s="353" t="s">
        <v>7</v>
      </c>
      <c r="AK203" s="34">
        <f>IF(CA203=0,"",TIME(0,CA203,0))</f>
        <v>0.3</v>
      </c>
      <c r="AL203" s="157">
        <f t="shared" si="228"/>
        <v>16</v>
      </c>
      <c r="AM203" s="158">
        <f>SUM(AL203:AL204)/2</f>
        <v>16</v>
      </c>
      <c r="AN203" s="158">
        <f t="shared" si="229"/>
        <v>2</v>
      </c>
      <c r="AO203" s="158">
        <f>SUM((AN203+AN204)/2)</f>
        <v>2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432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4</v>
      </c>
      <c r="BR203" s="158">
        <f>SUM((BQ203+BQ204)/2)</f>
        <v>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432</v>
      </c>
      <c r="CB203" s="35">
        <f>SUM(AM203+AO203+AQ203+AS203+AU203+AW203+BB203+BD203+BG203+AY203)</f>
        <v>18</v>
      </c>
    </row>
    <row r="204" spans="1:80" ht="18.75" customHeight="1" thickBot="1" x14ac:dyDescent="0.3">
      <c r="A204" s="137" t="s">
        <v>425</v>
      </c>
      <c r="B204" s="179" t="s">
        <v>188</v>
      </c>
      <c r="C204" s="192" t="s">
        <v>6</v>
      </c>
      <c r="D204" s="194"/>
      <c r="E204" s="544" t="s">
        <v>4</v>
      </c>
      <c r="F204" s="540" t="s">
        <v>11</v>
      </c>
      <c r="G204" s="545" t="s">
        <v>7</v>
      </c>
      <c r="H204" s="339"/>
      <c r="I204" s="327"/>
      <c r="J204" s="50" t="s">
        <v>11</v>
      </c>
      <c r="K204" s="546" t="s">
        <v>13</v>
      </c>
      <c r="L204" s="43" t="s">
        <v>11</v>
      </c>
      <c r="M204" s="546" t="s">
        <v>13</v>
      </c>
      <c r="N204" s="43" t="s">
        <v>11</v>
      </c>
      <c r="O204" s="339"/>
      <c r="P204" s="339"/>
      <c r="Q204" s="43" t="s">
        <v>11</v>
      </c>
      <c r="R204" s="43" t="s">
        <v>11</v>
      </c>
      <c r="S204" s="43" t="s">
        <v>11</v>
      </c>
      <c r="T204" s="43" t="s">
        <v>11</v>
      </c>
      <c r="U204" s="43" t="s">
        <v>11</v>
      </c>
      <c r="V204" s="339"/>
      <c r="W204" s="339"/>
      <c r="X204" s="43" t="s">
        <v>11</v>
      </c>
      <c r="Y204" s="43" t="s">
        <v>11</v>
      </c>
      <c r="Z204" s="43" t="s">
        <v>11</v>
      </c>
      <c r="AA204" s="43" t="s">
        <v>11</v>
      </c>
      <c r="AB204" s="545" t="s">
        <v>7</v>
      </c>
      <c r="AC204" s="339"/>
      <c r="AD204" s="339"/>
      <c r="AE204" s="43" t="s">
        <v>11</v>
      </c>
      <c r="AF204" s="43" t="s">
        <v>11</v>
      </c>
      <c r="AG204" s="43" t="s">
        <v>11</v>
      </c>
      <c r="AH204" s="43" t="s">
        <v>7</v>
      </c>
      <c r="AI204" s="43"/>
      <c r="AJ204" s="545" t="s">
        <v>7</v>
      </c>
      <c r="AK204" s="40"/>
      <c r="AL204" s="167">
        <f t="shared" si="228"/>
        <v>16</v>
      </c>
      <c r="AM204" s="168"/>
      <c r="AN204" s="168">
        <f t="shared" si="229"/>
        <v>2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s="146" customFormat="1" ht="18.75" customHeight="1" thickBot="1" x14ac:dyDescent="0.3">
      <c r="A205" s="137" t="s">
        <v>425</v>
      </c>
      <c r="B205" s="179" t="s">
        <v>189</v>
      </c>
      <c r="C205" s="1174" t="s">
        <v>189</v>
      </c>
      <c r="D205" s="1175"/>
      <c r="E205" s="257"/>
      <c r="F205" s="59"/>
      <c r="G205" s="60"/>
      <c r="H205" s="60"/>
      <c r="I205" s="61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429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34" t="str">
        <f>IF(CA205=0,"",TIME(0,CA205,0))</f>
        <v/>
      </c>
      <c r="AL205" s="180"/>
      <c r="AM205" s="180"/>
      <c r="AN205" s="180"/>
      <c r="AO205" s="181"/>
      <c r="AP205" s="180"/>
      <c r="AQ205" s="181"/>
      <c r="AR205" s="180"/>
      <c r="AS205" s="180"/>
      <c r="AT205" s="180"/>
      <c r="AU205" s="180"/>
      <c r="AV205" s="180"/>
      <c r="AW205" s="181"/>
      <c r="AX205" s="180"/>
      <c r="AY205" s="181"/>
      <c r="AZ205" s="205"/>
      <c r="BA205" s="180"/>
      <c r="BB205" s="181"/>
      <c r="BC205" s="180"/>
      <c r="BD205" s="181"/>
      <c r="BE205" s="181"/>
      <c r="BF205" s="180"/>
      <c r="BG205" s="181"/>
      <c r="BH205" s="181"/>
      <c r="BI205" s="180"/>
      <c r="BJ205" s="181"/>
      <c r="BK205" s="180"/>
      <c r="BL205" s="206"/>
      <c r="BM205" s="180"/>
      <c r="BN205" s="186"/>
      <c r="BO205" s="180"/>
      <c r="BP205" s="181"/>
      <c r="BQ205" s="180"/>
      <c r="BR205" s="180"/>
      <c r="BS205" s="180"/>
      <c r="BT205" s="181"/>
      <c r="BU205" s="180"/>
      <c r="BV205" s="181"/>
      <c r="BW205" s="180"/>
      <c r="BX205" s="181"/>
      <c r="BY205" s="180"/>
      <c r="BZ205" s="181"/>
      <c r="CA205" s="205"/>
      <c r="CB205" s="145"/>
    </row>
    <row r="206" spans="1:80" s="146" customFormat="1" ht="18.75" customHeight="1" thickBot="1" x14ac:dyDescent="0.3">
      <c r="A206" s="137" t="s">
        <v>425</v>
      </c>
      <c r="B206" s="179" t="s">
        <v>189</v>
      </c>
      <c r="C206" s="190"/>
      <c r="D206" s="45" t="s">
        <v>69</v>
      </c>
      <c r="E206" s="204"/>
      <c r="F206" s="24">
        <v>1</v>
      </c>
      <c r="G206" s="25">
        <v>2</v>
      </c>
      <c r="H206" s="300">
        <v>3</v>
      </c>
      <c r="I206" s="300">
        <v>4</v>
      </c>
      <c r="J206" s="25">
        <v>5</v>
      </c>
      <c r="K206" s="25">
        <v>6</v>
      </c>
      <c r="L206" s="25">
        <v>7</v>
      </c>
      <c r="M206" s="25">
        <v>8</v>
      </c>
      <c r="N206" s="25">
        <v>9</v>
      </c>
      <c r="O206" s="300">
        <v>10</v>
      </c>
      <c r="P206" s="300">
        <v>11</v>
      </c>
      <c r="Q206" s="25">
        <v>12</v>
      </c>
      <c r="R206" s="25">
        <v>13</v>
      </c>
      <c r="S206" s="25">
        <v>14</v>
      </c>
      <c r="T206" s="25">
        <v>15</v>
      </c>
      <c r="U206" s="25">
        <v>16</v>
      </c>
      <c r="V206" s="300">
        <v>17</v>
      </c>
      <c r="W206" s="300">
        <v>18</v>
      </c>
      <c r="X206" s="25">
        <v>19</v>
      </c>
      <c r="Y206" s="25">
        <v>20</v>
      </c>
      <c r="Z206" s="25">
        <v>21</v>
      </c>
      <c r="AA206" s="25">
        <v>22</v>
      </c>
      <c r="AB206" s="25">
        <v>23</v>
      </c>
      <c r="AC206" s="300">
        <v>24</v>
      </c>
      <c r="AD206" s="300">
        <v>25</v>
      </c>
      <c r="AE206" s="25">
        <v>26</v>
      </c>
      <c r="AF206" s="25">
        <v>27</v>
      </c>
      <c r="AG206" s="26">
        <v>28</v>
      </c>
      <c r="AH206" s="26">
        <v>29</v>
      </c>
      <c r="AI206" s="25">
        <v>30</v>
      </c>
      <c r="AJ206" s="129">
        <v>29</v>
      </c>
      <c r="AK206" s="40"/>
      <c r="AL206" s="180"/>
      <c r="AM206" s="180"/>
      <c r="AN206" s="180"/>
      <c r="AO206" s="181"/>
      <c r="AP206" s="180"/>
      <c r="AQ206" s="181"/>
      <c r="AR206" s="180"/>
      <c r="AS206" s="180"/>
      <c r="AT206" s="180"/>
      <c r="AU206" s="180"/>
      <c r="AV206" s="180"/>
      <c r="AW206" s="181"/>
      <c r="AX206" s="180"/>
      <c r="AY206" s="181"/>
      <c r="AZ206" s="205"/>
      <c r="BA206" s="180"/>
      <c r="BB206" s="181"/>
      <c r="BC206" s="180"/>
      <c r="BD206" s="181"/>
      <c r="BE206" s="181"/>
      <c r="BF206" s="180"/>
      <c r="BG206" s="181"/>
      <c r="BH206" s="181"/>
      <c r="BI206" s="180"/>
      <c r="BJ206" s="181"/>
      <c r="BK206" s="180"/>
      <c r="BL206" s="206"/>
      <c r="BM206" s="180"/>
      <c r="BN206" s="186"/>
      <c r="BO206" s="180"/>
      <c r="BP206" s="181"/>
      <c r="BQ206" s="180"/>
      <c r="BR206" s="180"/>
      <c r="BS206" s="180"/>
      <c r="BT206" s="181"/>
      <c r="BU206" s="180"/>
      <c r="BV206" s="181"/>
      <c r="BW206" s="180"/>
      <c r="BX206" s="181"/>
      <c r="BY206" s="180"/>
      <c r="BZ206" s="181"/>
      <c r="CA206" s="205"/>
      <c r="CB206" s="145"/>
    </row>
    <row r="207" spans="1:80" ht="18.75" customHeight="1" x14ac:dyDescent="0.25">
      <c r="A207" s="137" t="s">
        <v>425</v>
      </c>
      <c r="B207" s="179" t="s">
        <v>189</v>
      </c>
      <c r="C207" s="807" t="s">
        <v>387</v>
      </c>
      <c r="D207" s="155" t="str">
        <f>VLOOKUP(C207,ListeAppel,2,FALSE)</f>
        <v>Nom 006</v>
      </c>
      <c r="E207" s="156" t="s">
        <v>70</v>
      </c>
      <c r="F207" s="30" t="s">
        <v>11</v>
      </c>
      <c r="G207" s="353" t="s">
        <v>7</v>
      </c>
      <c r="H207" s="305"/>
      <c r="I207" s="332"/>
      <c r="J207" s="55" t="s">
        <v>11</v>
      </c>
      <c r="K207" s="55" t="s">
        <v>11</v>
      </c>
      <c r="L207" s="355" t="s">
        <v>13</v>
      </c>
      <c r="M207" s="31" t="s">
        <v>11</v>
      </c>
      <c r="N207" s="31" t="s">
        <v>11</v>
      </c>
      <c r="O207" s="305"/>
      <c r="P207" s="305"/>
      <c r="Q207" s="31" t="s">
        <v>11</v>
      </c>
      <c r="R207" s="31" t="s">
        <v>11</v>
      </c>
      <c r="S207" s="31" t="s">
        <v>11</v>
      </c>
      <c r="T207" s="55" t="s">
        <v>11</v>
      </c>
      <c r="U207" s="31" t="s">
        <v>11</v>
      </c>
      <c r="V207" s="305"/>
      <c r="W207" s="332"/>
      <c r="X207" s="355" t="s">
        <v>13</v>
      </c>
      <c r="Y207" s="55" t="s">
        <v>11</v>
      </c>
      <c r="Z207" s="31" t="s">
        <v>11</v>
      </c>
      <c r="AA207" s="355" t="s">
        <v>13</v>
      </c>
      <c r="AB207" s="31" t="s">
        <v>11</v>
      </c>
      <c r="AC207" s="305"/>
      <c r="AD207" s="305"/>
      <c r="AE207" s="31" t="s">
        <v>11</v>
      </c>
      <c r="AF207" s="355" t="s">
        <v>13</v>
      </c>
      <c r="AG207" s="31" t="s">
        <v>11</v>
      </c>
      <c r="AH207" s="31" t="s">
        <v>11</v>
      </c>
      <c r="AI207" s="31"/>
      <c r="AJ207" s="31" t="s">
        <v>11</v>
      </c>
      <c r="AK207" s="34">
        <f>IF(CA207=0,"",TIME(0,CA207,0))</f>
        <v>0.35000000000000003</v>
      </c>
      <c r="AL207" s="157">
        <f t="shared" ref="AL207:AL250" si="247">COUNTIF(F207:AJ207,"P")</f>
        <v>17</v>
      </c>
      <c r="AM207" s="158">
        <f>SUM(AL207:AL208)/2</f>
        <v>15.5</v>
      </c>
      <c r="AN207" s="158">
        <f t="shared" ref="AN207:AN250" si="248">COUNTIF(F207:AJ207,"Mi")</f>
        <v>4</v>
      </c>
      <c r="AO207" s="158">
        <f>SUM((AN207+AN208)/2)</f>
        <v>4.5</v>
      </c>
      <c r="AP207" s="159">
        <f t="shared" ref="AP207:AP250" si="249">COUNTIF(F207:AJ207,"VS")</f>
        <v>0</v>
      </c>
      <c r="AQ207" s="159">
        <f>SUM((AP207+AP208)/2)</f>
        <v>0</v>
      </c>
      <c r="AR207" s="158">
        <f t="shared" ref="AR207:AR250" si="250">COUNTIF(F207:AJ207,"C1")</f>
        <v>0</v>
      </c>
      <c r="AS207" s="159">
        <f>SUM((AR207+AR208)/2)</f>
        <v>0</v>
      </c>
      <c r="AT207" s="159">
        <f t="shared" ref="AT207:AT250" si="251">COUNTIF(F207:AJ207,"R1")</f>
        <v>0</v>
      </c>
      <c r="AU207" s="160">
        <f>SUM((AT207+AT208)/2)</f>
        <v>1</v>
      </c>
      <c r="AV207" s="158">
        <f t="shared" ref="AV207:AV250" si="252">COUNTIF(F207:AJ207,"CS")</f>
        <v>0</v>
      </c>
      <c r="AW207" s="158">
        <f>SUM((AV207+AV208)/2)</f>
        <v>0</v>
      </c>
      <c r="AX207" s="159">
        <f t="shared" ref="AX207:AX250" si="253">COUNTIF(F207:AJ207,"DA")</f>
        <v>0</v>
      </c>
      <c r="AY207" s="159">
        <f>SUM((AX207+AX208)/2)</f>
        <v>0</v>
      </c>
      <c r="AZ207" s="161">
        <f>SUM(AM207+AO207+AQ207+AS207+AW207+AY207+AU207)*24</f>
        <v>504</v>
      </c>
      <c r="BA207" s="159">
        <f t="shared" ref="BA207:BA250" si="254">COUNTIF(F207:AJ207,"MT5")</f>
        <v>0</v>
      </c>
      <c r="BB207" s="159">
        <f>SUM((BA207+BA208)/2)</f>
        <v>0</v>
      </c>
      <c r="BC207" s="159">
        <f t="shared" ref="BC207:BC250" si="255">COUNTIF(F207:AJ207,"MT6")</f>
        <v>0</v>
      </c>
      <c r="BD207" s="159">
        <f>SUM((BC207+BC208)/2)</f>
        <v>0</v>
      </c>
      <c r="BE207" s="159">
        <f>SUM((BD207+BD208)/2)</f>
        <v>0</v>
      </c>
      <c r="BF207" s="159">
        <f t="shared" ref="BF207:BF250" si="256">COUNTIF(F207:AJ207,"MT8")</f>
        <v>0</v>
      </c>
      <c r="BG207" s="159">
        <f>SUM((BF207+BF208)/2)</f>
        <v>0</v>
      </c>
      <c r="BH207" s="159">
        <f>SUM((BG207+BG208)/2)</f>
        <v>0</v>
      </c>
      <c r="BI207" s="159">
        <f t="shared" ref="BI207:BI250" si="257">COUNTIF(F207:AJ207,"A")</f>
        <v>0</v>
      </c>
      <c r="BJ207" s="159">
        <f>SUM((BI207+BI208)/2)</f>
        <v>0</v>
      </c>
      <c r="BK207" s="159">
        <f t="shared" ref="BK207:BK250" si="258">COUNTIF(F207:AJ207,"Ma")</f>
        <v>0</v>
      </c>
      <c r="BL207" s="162">
        <f>SUM(BK207+BK208)/2</f>
        <v>0</v>
      </c>
      <c r="BM207" s="158">
        <f t="shared" ref="BM207:BM250" si="259">COUNTIF(F207:AJ207,"MJ")</f>
        <v>0</v>
      </c>
      <c r="BN207" s="158">
        <f>SUM(BM207+BM208)/2</f>
        <v>0</v>
      </c>
      <c r="BO207" s="158">
        <f t="shared" ref="BO207:BO250" si="260">COUNTIF(F207:AJ207,"Jsc")</f>
        <v>0</v>
      </c>
      <c r="BP207" s="158">
        <f>SUM(BO207+BO208)/2</f>
        <v>0</v>
      </c>
      <c r="BQ207" s="158">
        <f t="shared" ref="BQ207:BQ250" si="261">COUNTIF(F207:AJ207,"C")</f>
        <v>1</v>
      </c>
      <c r="BR207" s="158">
        <f>SUM((BQ207+BQ208)/2)</f>
        <v>1</v>
      </c>
      <c r="BS207" s="158">
        <f t="shared" ref="BS207:BS250" si="262">COUNTIF(F207:AJ207,"CC")</f>
        <v>0</v>
      </c>
      <c r="BT207" s="158">
        <f>SUM((BS207+BS208)/2)</f>
        <v>0</v>
      </c>
      <c r="BU207" s="158">
        <f t="shared" ref="BU207:BU250" si="263">COUNTIF(F207:AJ207,"DS")</f>
        <v>0</v>
      </c>
      <c r="BV207" s="158">
        <f>SUM((BU207+BU208)/2)</f>
        <v>0</v>
      </c>
      <c r="BW207" s="159">
        <f t="shared" ref="BW207:BW250" si="264">COUNTIF(F207:AJ207,"MT")</f>
        <v>0</v>
      </c>
      <c r="BX207" s="159">
        <f>SUM((BW207+BW208)/2)</f>
        <v>0</v>
      </c>
      <c r="BY207" s="159">
        <f t="shared" ref="BY207:BY250" si="265">COUNTIF(F207:AJ207,"4/5")</f>
        <v>0</v>
      </c>
      <c r="BZ207" s="160">
        <f>SUM((BY207+BY208)/2)</f>
        <v>0</v>
      </c>
      <c r="CA207" s="163">
        <f>SUM(AZ207)</f>
        <v>504</v>
      </c>
      <c r="CB207" s="35">
        <f>SUM(AM207+AO207+AQ207+AS207+AU207+AW207+BB207+BD207+BG207+AY207)</f>
        <v>21</v>
      </c>
    </row>
    <row r="208" spans="1:80" ht="18.75" customHeight="1" thickBot="1" x14ac:dyDescent="0.3">
      <c r="A208" s="137" t="s">
        <v>425</v>
      </c>
      <c r="B208" s="179" t="s">
        <v>189</v>
      </c>
      <c r="C208" s="192" t="s">
        <v>10</v>
      </c>
      <c r="D208" s="165">
        <v>11608</v>
      </c>
      <c r="E208" s="166" t="s">
        <v>4</v>
      </c>
      <c r="F208" s="36" t="s">
        <v>11</v>
      </c>
      <c r="G208" s="354" t="s">
        <v>7</v>
      </c>
      <c r="H208" s="306"/>
      <c r="I208" s="331"/>
      <c r="J208" s="459" t="s">
        <v>13</v>
      </c>
      <c r="K208" s="56" t="s">
        <v>11</v>
      </c>
      <c r="L208" s="356" t="s">
        <v>13</v>
      </c>
      <c r="M208" s="37" t="s">
        <v>11</v>
      </c>
      <c r="N208" s="37" t="s">
        <v>11</v>
      </c>
      <c r="O208" s="306"/>
      <c r="P208" s="306"/>
      <c r="Q208" s="356" t="s">
        <v>13</v>
      </c>
      <c r="R208" s="37" t="s">
        <v>11</v>
      </c>
      <c r="S208" s="37" t="s">
        <v>11</v>
      </c>
      <c r="T208" s="56" t="s">
        <v>11</v>
      </c>
      <c r="U208" s="37" t="s">
        <v>57</v>
      </c>
      <c r="V208" s="306"/>
      <c r="W208" s="331"/>
      <c r="X208" s="356" t="s">
        <v>13</v>
      </c>
      <c r="Y208" s="56" t="s">
        <v>11</v>
      </c>
      <c r="Z208" s="37" t="s">
        <v>11</v>
      </c>
      <c r="AA208" s="356" t="s">
        <v>13</v>
      </c>
      <c r="AB208" s="37" t="s">
        <v>11</v>
      </c>
      <c r="AC208" s="306"/>
      <c r="AD208" s="306"/>
      <c r="AE208" s="37" t="s">
        <v>11</v>
      </c>
      <c r="AF208" s="37" t="s">
        <v>11</v>
      </c>
      <c r="AG208" s="37" t="s">
        <v>57</v>
      </c>
      <c r="AH208" s="37" t="s">
        <v>11</v>
      </c>
      <c r="AI208" s="37"/>
      <c r="AJ208" s="37" t="s">
        <v>11</v>
      </c>
      <c r="AK208" s="40"/>
      <c r="AL208" s="167">
        <f t="shared" si="247"/>
        <v>14</v>
      </c>
      <c r="AM208" s="168"/>
      <c r="AN208" s="168">
        <f t="shared" si="248"/>
        <v>5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2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1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6" t="s">
        <v>388</v>
      </c>
      <c r="D209" s="178" t="str">
        <f>VLOOKUP(C209,ListeAppel,2,FALSE)</f>
        <v>Nom 015</v>
      </c>
      <c r="E209" s="156" t="s">
        <v>70</v>
      </c>
      <c r="F209" s="30" t="s">
        <v>11</v>
      </c>
      <c r="G209" s="31" t="s">
        <v>11</v>
      </c>
      <c r="H209" s="305"/>
      <c r="I209" s="308"/>
      <c r="J209" s="31" t="s">
        <v>11</v>
      </c>
      <c r="K209" s="355" t="s">
        <v>13</v>
      </c>
      <c r="L209" s="31" t="s">
        <v>11</v>
      </c>
      <c r="M209" s="355" t="s">
        <v>13</v>
      </c>
      <c r="N209" s="355" t="s">
        <v>13</v>
      </c>
      <c r="O209" s="305"/>
      <c r="P209" s="305"/>
      <c r="Q209" s="355" t="s">
        <v>13</v>
      </c>
      <c r="R209" s="31" t="s">
        <v>11</v>
      </c>
      <c r="S209" s="55" t="s">
        <v>11</v>
      </c>
      <c r="T209" s="355" t="s">
        <v>13</v>
      </c>
      <c r="U209" s="353" t="s">
        <v>7</v>
      </c>
      <c r="V209" s="305"/>
      <c r="W209" s="305"/>
      <c r="X209" s="355" t="s">
        <v>13</v>
      </c>
      <c r="Y209" s="31" t="s">
        <v>11</v>
      </c>
      <c r="Z209" s="355" t="s">
        <v>13</v>
      </c>
      <c r="AA209" s="31" t="s">
        <v>11</v>
      </c>
      <c r="AB209" s="31" t="s">
        <v>11</v>
      </c>
      <c r="AC209" s="305"/>
      <c r="AD209" s="305"/>
      <c r="AE209" s="31" t="s">
        <v>11</v>
      </c>
      <c r="AF209" s="357" t="s">
        <v>7</v>
      </c>
      <c r="AG209" s="31" t="s">
        <v>11</v>
      </c>
      <c r="AH209" s="31" t="s">
        <v>13</v>
      </c>
      <c r="AI209" s="31"/>
      <c r="AJ209" s="355" t="s">
        <v>13</v>
      </c>
      <c r="AK209" s="34">
        <f>IF(CA209=0,"",TIME(0,CA209,0))</f>
        <v>0.33333333333333331</v>
      </c>
      <c r="AL209" s="157">
        <f t="shared" si="247"/>
        <v>11</v>
      </c>
      <c r="AM209" s="158">
        <f>SUM(AL209:AL210)/2</f>
        <v>9.5</v>
      </c>
      <c r="AN209" s="158">
        <f t="shared" si="248"/>
        <v>9</v>
      </c>
      <c r="AO209" s="158">
        <f>SUM((AN209+AN210)/2)</f>
        <v>10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480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480</v>
      </c>
      <c r="CB209" s="35">
        <f>SUM(AM209+AO209+AQ209+AS209+AU209+AW209+BB209+BD209+BG209+AY209)</f>
        <v>20</v>
      </c>
    </row>
    <row r="210" spans="1:80" ht="18.75" customHeight="1" thickBot="1" x14ac:dyDescent="0.3">
      <c r="A210" s="137" t="s">
        <v>425</v>
      </c>
      <c r="B210" s="179" t="s">
        <v>189</v>
      </c>
      <c r="C210" s="192" t="s">
        <v>10</v>
      </c>
      <c r="D210" s="194"/>
      <c r="E210" s="166" t="s">
        <v>4</v>
      </c>
      <c r="F210" s="36" t="s">
        <v>11</v>
      </c>
      <c r="G210" s="37" t="s">
        <v>57</v>
      </c>
      <c r="H210" s="306"/>
      <c r="I210" s="309"/>
      <c r="J210" s="37" t="s">
        <v>11</v>
      </c>
      <c r="K210" s="356" t="s">
        <v>13</v>
      </c>
      <c r="L210" s="37" t="s">
        <v>11</v>
      </c>
      <c r="M210" s="356" t="s">
        <v>13</v>
      </c>
      <c r="N210" s="356" t="s">
        <v>13</v>
      </c>
      <c r="O210" s="306"/>
      <c r="P210" s="306"/>
      <c r="Q210" s="356" t="s">
        <v>13</v>
      </c>
      <c r="R210" s="37" t="s">
        <v>11</v>
      </c>
      <c r="S210" s="56" t="s">
        <v>11</v>
      </c>
      <c r="T210" s="356" t="s">
        <v>13</v>
      </c>
      <c r="U210" s="354" t="s">
        <v>7</v>
      </c>
      <c r="V210" s="306"/>
      <c r="W210" s="306"/>
      <c r="X210" s="356" t="s">
        <v>13</v>
      </c>
      <c r="Y210" s="37" t="s">
        <v>11</v>
      </c>
      <c r="Z210" s="356" t="s">
        <v>13</v>
      </c>
      <c r="AA210" s="356" t="s">
        <v>13</v>
      </c>
      <c r="AB210" s="356" t="s">
        <v>13</v>
      </c>
      <c r="AC210" s="306"/>
      <c r="AD210" s="306"/>
      <c r="AE210" s="37" t="s">
        <v>11</v>
      </c>
      <c r="AF210" s="354" t="s">
        <v>7</v>
      </c>
      <c r="AG210" s="37" t="s">
        <v>11</v>
      </c>
      <c r="AH210" s="37" t="s">
        <v>13</v>
      </c>
      <c r="AI210" s="37"/>
      <c r="AJ210" s="356" t="s">
        <v>13</v>
      </c>
      <c r="AK210" s="40"/>
      <c r="AL210" s="167">
        <f t="shared" si="247"/>
        <v>8</v>
      </c>
      <c r="AM210" s="168"/>
      <c r="AN210" s="168">
        <f t="shared" si="248"/>
        <v>11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196">
        <v>4998</v>
      </c>
      <c r="D211" s="208" t="s">
        <v>205</v>
      </c>
      <c r="E211" s="156" t="s">
        <v>70</v>
      </c>
      <c r="F211" s="51" t="s">
        <v>11</v>
      </c>
      <c r="G211" s="358" t="s">
        <v>7</v>
      </c>
      <c r="H211" s="307"/>
      <c r="I211" s="310"/>
      <c r="J211" s="52" t="s">
        <v>11</v>
      </c>
      <c r="K211" s="52" t="s">
        <v>11</v>
      </c>
      <c r="L211" s="52" t="s">
        <v>11</v>
      </c>
      <c r="M211" s="52" t="s">
        <v>11</v>
      </c>
      <c r="N211" s="358" t="s">
        <v>7</v>
      </c>
      <c r="O211" s="307"/>
      <c r="P211" s="307"/>
      <c r="Q211" s="52" t="s">
        <v>11</v>
      </c>
      <c r="R211" s="52" t="s">
        <v>11</v>
      </c>
      <c r="S211" s="31" t="s">
        <v>67</v>
      </c>
      <c r="T211" s="378" t="s">
        <v>13</v>
      </c>
      <c r="U211" s="353" t="s">
        <v>7</v>
      </c>
      <c r="V211" s="307"/>
      <c r="W211" s="307"/>
      <c r="X211" s="52" t="s">
        <v>11</v>
      </c>
      <c r="Y211" s="52" t="s">
        <v>11</v>
      </c>
      <c r="Z211" s="31" t="s">
        <v>67</v>
      </c>
      <c r="AA211" s="378" t="s">
        <v>13</v>
      </c>
      <c r="AB211" s="358" t="s">
        <v>7</v>
      </c>
      <c r="AC211" s="358" t="s">
        <v>7</v>
      </c>
      <c r="AD211" s="358" t="s">
        <v>7</v>
      </c>
      <c r="AE211" s="357" t="s">
        <v>7</v>
      </c>
      <c r="AF211" s="357" t="s">
        <v>7</v>
      </c>
      <c r="AG211" s="357" t="s">
        <v>7</v>
      </c>
      <c r="AH211" s="357" t="s">
        <v>7</v>
      </c>
      <c r="AI211" s="357" t="s">
        <v>7</v>
      </c>
      <c r="AJ211" s="357" t="s">
        <v>7</v>
      </c>
      <c r="AK211" s="34">
        <f>IF(CA211=0,"",TIME(0,CA211,0))</f>
        <v>0.18333333333333335</v>
      </c>
      <c r="AL211" s="157">
        <f t="shared" si="247"/>
        <v>9</v>
      </c>
      <c r="AM211" s="158">
        <f>SUM(AL211:AL212)/2</f>
        <v>9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264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12</v>
      </c>
      <c r="BR211" s="158">
        <f>SUM((BQ211+BQ212)/2)</f>
        <v>12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264</v>
      </c>
      <c r="CB211" s="35">
        <f>SUM(AM211+AO211+AQ211+AS211+AU211+AW211+BB211+BD211+BG211+AY211)</f>
        <v>11</v>
      </c>
    </row>
    <row r="212" spans="1:80" ht="18.75" customHeight="1" thickBot="1" x14ac:dyDescent="0.3">
      <c r="A212" s="137" t="s">
        <v>425</v>
      </c>
      <c r="B212" s="179" t="s">
        <v>189</v>
      </c>
      <c r="C212" s="196" t="s">
        <v>6</v>
      </c>
      <c r="D212" s="254">
        <v>10876</v>
      </c>
      <c r="E212" s="166" t="s">
        <v>4</v>
      </c>
      <c r="F212" s="51" t="s">
        <v>11</v>
      </c>
      <c r="G212" s="354" t="s">
        <v>7</v>
      </c>
      <c r="H212" s="307"/>
      <c r="I212" s="310"/>
      <c r="J212" s="52" t="s">
        <v>11</v>
      </c>
      <c r="K212" s="52" t="s">
        <v>11</v>
      </c>
      <c r="L212" s="52" t="s">
        <v>11</v>
      </c>
      <c r="M212" s="52" t="s">
        <v>11</v>
      </c>
      <c r="N212" s="358" t="s">
        <v>7</v>
      </c>
      <c r="O212" s="307"/>
      <c r="P212" s="307"/>
      <c r="Q212" s="52" t="s">
        <v>11</v>
      </c>
      <c r="R212" s="37" t="s">
        <v>11</v>
      </c>
      <c r="S212" s="37" t="s">
        <v>67</v>
      </c>
      <c r="T212" s="378" t="s">
        <v>13</v>
      </c>
      <c r="U212" s="358" t="s">
        <v>7</v>
      </c>
      <c r="V212" s="307"/>
      <c r="W212" s="307"/>
      <c r="X212" s="52" t="s">
        <v>11</v>
      </c>
      <c r="Y212" s="52" t="s">
        <v>11</v>
      </c>
      <c r="Z212" s="37" t="s">
        <v>67</v>
      </c>
      <c r="AA212" s="378" t="s">
        <v>13</v>
      </c>
      <c r="AB212" s="358" t="s">
        <v>7</v>
      </c>
      <c r="AC212" s="358" t="s">
        <v>7</v>
      </c>
      <c r="AD212" s="358" t="s">
        <v>7</v>
      </c>
      <c r="AE212" s="354" t="s">
        <v>7</v>
      </c>
      <c r="AF212" s="354" t="s">
        <v>7</v>
      </c>
      <c r="AG212" s="354" t="s">
        <v>7</v>
      </c>
      <c r="AH212" s="354" t="s">
        <v>7</v>
      </c>
      <c r="AI212" s="354" t="s">
        <v>7</v>
      </c>
      <c r="AJ212" s="354" t="s">
        <v>7</v>
      </c>
      <c r="AK212" s="40"/>
      <c r="AL212" s="167">
        <f t="shared" si="247"/>
        <v>9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12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806" t="s">
        <v>390</v>
      </c>
      <c r="D213" s="178" t="str">
        <f>VLOOKUP(C213,ListeAppel,2,FALSE)</f>
        <v>Nom 021</v>
      </c>
      <c r="E213" s="156" t="s">
        <v>70</v>
      </c>
      <c r="F213" s="30" t="s">
        <v>11</v>
      </c>
      <c r="G213" s="31" t="s">
        <v>67</v>
      </c>
      <c r="H213" s="305"/>
      <c r="I213" s="308"/>
      <c r="J213" s="55" t="s">
        <v>11</v>
      </c>
      <c r="K213" s="454" t="s">
        <v>13</v>
      </c>
      <c r="L213" s="31" t="s">
        <v>67</v>
      </c>
      <c r="M213" s="355" t="s">
        <v>13</v>
      </c>
      <c r="N213" s="31" t="s">
        <v>67</v>
      </c>
      <c r="O213" s="305"/>
      <c r="P213" s="305"/>
      <c r="Q213" s="355" t="s">
        <v>13</v>
      </c>
      <c r="R213" s="357" t="s">
        <v>7</v>
      </c>
      <c r="S213" s="357" t="s">
        <v>7</v>
      </c>
      <c r="T213" s="355" t="s">
        <v>13</v>
      </c>
      <c r="U213" s="31" t="s">
        <v>67</v>
      </c>
      <c r="V213" s="305"/>
      <c r="W213" s="305"/>
      <c r="X213" s="454" t="s">
        <v>13</v>
      </c>
      <c r="Y213" s="357" t="s">
        <v>7</v>
      </c>
      <c r="Z213" s="31" t="s">
        <v>67</v>
      </c>
      <c r="AA213" s="357" t="s">
        <v>7</v>
      </c>
      <c r="AB213" s="31" t="s">
        <v>11</v>
      </c>
      <c r="AC213" s="305"/>
      <c r="AD213" s="305"/>
      <c r="AE213" s="357" t="s">
        <v>7</v>
      </c>
      <c r="AF213" s="357" t="s">
        <v>7</v>
      </c>
      <c r="AG213" s="357" t="s">
        <v>7</v>
      </c>
      <c r="AH213" s="31" t="s">
        <v>7</v>
      </c>
      <c r="AI213" s="31"/>
      <c r="AJ213" s="357" t="s">
        <v>7</v>
      </c>
      <c r="AK213" s="34">
        <f>IF(CA213=0,"",TIME(0,CA213,0))</f>
        <v>0.13333333333333333</v>
      </c>
      <c r="AL213" s="157">
        <f t="shared" si="247"/>
        <v>3</v>
      </c>
      <c r="AM213" s="158">
        <f>SUM(AL213:AL214)/2</f>
        <v>2</v>
      </c>
      <c r="AN213" s="158">
        <f t="shared" si="248"/>
        <v>5</v>
      </c>
      <c r="AO213" s="158">
        <f>SUM((AN213+AN214)/2)</f>
        <v>5.5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0.5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8.5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425</v>
      </c>
      <c r="B214" s="179" t="s">
        <v>189</v>
      </c>
      <c r="C214" s="192" t="s">
        <v>3</v>
      </c>
      <c r="D214" s="165"/>
      <c r="E214" s="166" t="s">
        <v>4</v>
      </c>
      <c r="F214" s="36" t="s">
        <v>11</v>
      </c>
      <c r="G214" s="37" t="s">
        <v>67</v>
      </c>
      <c r="H214" s="306"/>
      <c r="I214" s="309"/>
      <c r="J214" s="56" t="s">
        <v>57</v>
      </c>
      <c r="K214" s="459" t="s">
        <v>13</v>
      </c>
      <c r="L214" s="37" t="s">
        <v>67</v>
      </c>
      <c r="M214" s="356" t="s">
        <v>13</v>
      </c>
      <c r="N214" s="37" t="s">
        <v>67</v>
      </c>
      <c r="O214" s="306"/>
      <c r="P214" s="306"/>
      <c r="Q214" s="459" t="s">
        <v>13</v>
      </c>
      <c r="R214" s="453" t="s">
        <v>7</v>
      </c>
      <c r="S214" s="37" t="s">
        <v>67</v>
      </c>
      <c r="T214" s="356" t="s">
        <v>13</v>
      </c>
      <c r="U214" s="37" t="s">
        <v>67</v>
      </c>
      <c r="V214" s="306"/>
      <c r="W214" s="306"/>
      <c r="X214" s="459" t="s">
        <v>13</v>
      </c>
      <c r="Y214" s="453" t="s">
        <v>7</v>
      </c>
      <c r="Z214" s="37" t="s">
        <v>67</v>
      </c>
      <c r="AA214" s="453" t="s">
        <v>7</v>
      </c>
      <c r="AB214" s="356" t="s">
        <v>13</v>
      </c>
      <c r="AC214" s="306"/>
      <c r="AD214" s="306"/>
      <c r="AE214" s="354" t="s">
        <v>7</v>
      </c>
      <c r="AF214" s="354" t="s">
        <v>7</v>
      </c>
      <c r="AG214" s="354" t="s">
        <v>7</v>
      </c>
      <c r="AH214" s="37" t="s">
        <v>7</v>
      </c>
      <c r="AI214" s="37"/>
      <c r="AJ214" s="354" t="s">
        <v>7</v>
      </c>
      <c r="AK214" s="40"/>
      <c r="AL214" s="167">
        <f t="shared" si="247"/>
        <v>1</v>
      </c>
      <c r="AM214" s="168"/>
      <c r="AN214" s="168">
        <f t="shared" si="248"/>
        <v>6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1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8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806" t="s">
        <v>391</v>
      </c>
      <c r="D215" s="178" t="str">
        <f>VLOOKUP(C215,ListeAppel,2,FALSE)</f>
        <v>Nom 027</v>
      </c>
      <c r="E215" s="156" t="s">
        <v>70</v>
      </c>
      <c r="F215" s="30" t="s">
        <v>11</v>
      </c>
      <c r="G215" s="31" t="s">
        <v>67</v>
      </c>
      <c r="H215" s="305"/>
      <c r="I215" s="308"/>
      <c r="J215" s="55" t="s">
        <v>11</v>
      </c>
      <c r="K215" s="55" t="s">
        <v>11</v>
      </c>
      <c r="L215" s="55" t="s">
        <v>11</v>
      </c>
      <c r="M215" s="31" t="s">
        <v>67</v>
      </c>
      <c r="N215" s="31" t="s">
        <v>67</v>
      </c>
      <c r="O215" s="305"/>
      <c r="P215" s="305"/>
      <c r="Q215" s="31" t="s">
        <v>67</v>
      </c>
      <c r="R215" s="55" t="s">
        <v>11</v>
      </c>
      <c r="S215" s="454" t="s">
        <v>13</v>
      </c>
      <c r="T215" s="31" t="s">
        <v>67</v>
      </c>
      <c r="U215" s="31" t="s">
        <v>11</v>
      </c>
      <c r="V215" s="305"/>
      <c r="W215" s="305"/>
      <c r="X215" s="454" t="s">
        <v>13</v>
      </c>
      <c r="Y215" s="31" t="s">
        <v>67</v>
      </c>
      <c r="Z215" s="31" t="s">
        <v>67</v>
      </c>
      <c r="AA215" s="55" t="s">
        <v>11</v>
      </c>
      <c r="AB215" s="355" t="s">
        <v>13</v>
      </c>
      <c r="AC215" s="305"/>
      <c r="AD215" s="305"/>
      <c r="AE215" s="31" t="s">
        <v>11</v>
      </c>
      <c r="AF215" s="31" t="s">
        <v>11</v>
      </c>
      <c r="AG215" s="353" t="s">
        <v>7</v>
      </c>
      <c r="AH215" s="31" t="s">
        <v>67</v>
      </c>
      <c r="AI215" s="31"/>
      <c r="AJ215" s="31" t="s">
        <v>67</v>
      </c>
      <c r="AK215" s="34">
        <f>IF(CA215=0,"",TIME(0,CA215,0))</f>
        <v>0.19999999999999998</v>
      </c>
      <c r="AL215" s="157">
        <f t="shared" si="247"/>
        <v>9</v>
      </c>
      <c r="AM215" s="158">
        <f>SUM(AL215:AL216)/2</f>
        <v>9</v>
      </c>
      <c r="AN215" s="158">
        <f t="shared" si="248"/>
        <v>3</v>
      </c>
      <c r="AO215" s="158">
        <f>SUM((AN215+AN216)/2)</f>
        <v>3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</v>
      </c>
      <c r="BR215" s="158">
        <f>SUM((BQ215+BQ216)/2)</f>
        <v>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425</v>
      </c>
      <c r="B216" s="179" t="s">
        <v>189</v>
      </c>
      <c r="C216" s="196" t="s">
        <v>6</v>
      </c>
      <c r="D216" s="194"/>
      <c r="E216" s="166" t="s">
        <v>4</v>
      </c>
      <c r="F216" s="36" t="s">
        <v>11</v>
      </c>
      <c r="G216" s="37" t="s">
        <v>67</v>
      </c>
      <c r="H216" s="306"/>
      <c r="I216" s="309"/>
      <c r="J216" s="56" t="s">
        <v>11</v>
      </c>
      <c r="K216" s="56" t="s">
        <v>11</v>
      </c>
      <c r="L216" s="56" t="s">
        <v>11</v>
      </c>
      <c r="M216" s="37" t="s">
        <v>67</v>
      </c>
      <c r="N216" s="37" t="s">
        <v>67</v>
      </c>
      <c r="O216" s="306"/>
      <c r="P216" s="306"/>
      <c r="Q216" s="37" t="s">
        <v>67</v>
      </c>
      <c r="R216" s="37" t="s">
        <v>11</v>
      </c>
      <c r="S216" s="459" t="s">
        <v>13</v>
      </c>
      <c r="T216" s="37" t="s">
        <v>67</v>
      </c>
      <c r="U216" s="37" t="s">
        <v>11</v>
      </c>
      <c r="V216" s="306"/>
      <c r="W216" s="306"/>
      <c r="X216" s="459" t="s">
        <v>13</v>
      </c>
      <c r="Y216" s="37" t="s">
        <v>67</v>
      </c>
      <c r="Z216" s="37" t="s">
        <v>67</v>
      </c>
      <c r="AA216" s="56" t="s">
        <v>11</v>
      </c>
      <c r="AB216" s="356" t="s">
        <v>13</v>
      </c>
      <c r="AC216" s="306"/>
      <c r="AD216" s="306"/>
      <c r="AE216" s="37" t="s">
        <v>11</v>
      </c>
      <c r="AF216" s="37" t="s">
        <v>11</v>
      </c>
      <c r="AG216" s="354" t="s">
        <v>7</v>
      </c>
      <c r="AH216" s="37" t="s">
        <v>67</v>
      </c>
      <c r="AI216" s="37"/>
      <c r="AJ216" s="37" t="s">
        <v>67</v>
      </c>
      <c r="AK216" s="40"/>
      <c r="AL216" s="167">
        <f t="shared" si="247"/>
        <v>9</v>
      </c>
      <c r="AM216" s="168"/>
      <c r="AN216" s="168">
        <f t="shared" si="248"/>
        <v>3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425</v>
      </c>
      <c r="B217" s="179" t="s">
        <v>189</v>
      </c>
      <c r="C217" s="191" t="s">
        <v>392</v>
      </c>
      <c r="D217" s="201" t="str">
        <f>VLOOKUP(C217,ListeAppel,2,FALSE)</f>
        <v>Nom 029</v>
      </c>
      <c r="E217" s="156" t="s">
        <v>70</v>
      </c>
      <c r="F217" s="364" t="s">
        <v>14</v>
      </c>
      <c r="G217" s="365" t="s">
        <v>14</v>
      </c>
      <c r="H217" s="365" t="s">
        <v>14</v>
      </c>
      <c r="I217" s="365" t="s">
        <v>14</v>
      </c>
      <c r="J217" s="365" t="s">
        <v>14</v>
      </c>
      <c r="K217" s="365" t="s">
        <v>14</v>
      </c>
      <c r="L217" s="365" t="s">
        <v>14</v>
      </c>
      <c r="M217" s="365" t="s">
        <v>14</v>
      </c>
      <c r="N217" s="365" t="s">
        <v>14</v>
      </c>
      <c r="O217" s="305"/>
      <c r="P217" s="332"/>
      <c r="Q217" s="31" t="s">
        <v>11</v>
      </c>
      <c r="R217" s="31" t="s">
        <v>67</v>
      </c>
      <c r="S217" s="365" t="s">
        <v>14</v>
      </c>
      <c r="T217" s="365" t="s">
        <v>14</v>
      </c>
      <c r="U217" s="365" t="s">
        <v>14</v>
      </c>
      <c r="V217" s="365" t="s">
        <v>14</v>
      </c>
      <c r="W217" s="365" t="s">
        <v>14</v>
      </c>
      <c r="X217" s="365" t="s">
        <v>14</v>
      </c>
      <c r="Y217" s="365" t="s">
        <v>14</v>
      </c>
      <c r="Z217" s="31" t="s">
        <v>11</v>
      </c>
      <c r="AA217" s="31" t="s">
        <v>11</v>
      </c>
      <c r="AB217" s="31" t="s">
        <v>67</v>
      </c>
      <c r="AC217" s="305"/>
      <c r="AD217" s="305"/>
      <c r="AE217" s="31" t="s">
        <v>67</v>
      </c>
      <c r="AF217" s="31" t="s">
        <v>11</v>
      </c>
      <c r="AG217" s="31" t="s">
        <v>11</v>
      </c>
      <c r="AH217" s="31" t="s">
        <v>11</v>
      </c>
      <c r="AI217" s="31"/>
      <c r="AJ217" s="31" t="s">
        <v>11</v>
      </c>
      <c r="AK217" s="34">
        <f>IF(CA217=0,"",TIME(0,CA217,0))</f>
        <v>0.11666666666666665</v>
      </c>
      <c r="AL217" s="157">
        <f t="shared" si="247"/>
        <v>7</v>
      </c>
      <c r="AM217" s="158">
        <f>SUM(AL217:AL218)/2</f>
        <v>7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168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16</v>
      </c>
      <c r="BL217" s="162">
        <f>SUM(BK217+BK218)/2</f>
        <v>16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168</v>
      </c>
      <c r="CB217" s="35">
        <f>SUM(AM217+AO217+AQ217+AS217+AU217+AW217+BB217+BD217+BG217+AY217)</f>
        <v>7</v>
      </c>
    </row>
    <row r="218" spans="1:80" ht="18.75" customHeight="1" thickBot="1" x14ac:dyDescent="0.3">
      <c r="A218" s="137" t="s">
        <v>425</v>
      </c>
      <c r="B218" s="179" t="s">
        <v>189</v>
      </c>
      <c r="C218" s="271" t="s">
        <v>80</v>
      </c>
      <c r="D218" s="194"/>
      <c r="E218" s="166" t="s">
        <v>4</v>
      </c>
      <c r="F218" s="366" t="s">
        <v>14</v>
      </c>
      <c r="G218" s="367" t="s">
        <v>14</v>
      </c>
      <c r="H218" s="367" t="s">
        <v>14</v>
      </c>
      <c r="I218" s="367" t="s">
        <v>14</v>
      </c>
      <c r="J218" s="367" t="s">
        <v>14</v>
      </c>
      <c r="K218" s="367" t="s">
        <v>14</v>
      </c>
      <c r="L218" s="367" t="s">
        <v>14</v>
      </c>
      <c r="M218" s="367" t="s">
        <v>14</v>
      </c>
      <c r="N218" s="367" t="s">
        <v>14</v>
      </c>
      <c r="O218" s="306"/>
      <c r="P218" s="331"/>
      <c r="Q218" s="37" t="s">
        <v>11</v>
      </c>
      <c r="R218" s="37" t="s">
        <v>67</v>
      </c>
      <c r="S218" s="367" t="s">
        <v>14</v>
      </c>
      <c r="T218" s="367" t="s">
        <v>14</v>
      </c>
      <c r="U218" s="367" t="s">
        <v>14</v>
      </c>
      <c r="V218" s="367" t="s">
        <v>14</v>
      </c>
      <c r="W218" s="367" t="s">
        <v>14</v>
      </c>
      <c r="X218" s="367" t="s">
        <v>14</v>
      </c>
      <c r="Y218" s="367" t="s">
        <v>14</v>
      </c>
      <c r="Z218" s="37" t="s">
        <v>11</v>
      </c>
      <c r="AA218" s="37" t="s">
        <v>11</v>
      </c>
      <c r="AB218" s="37" t="s">
        <v>67</v>
      </c>
      <c r="AC218" s="306"/>
      <c r="AD218" s="306"/>
      <c r="AE218" s="37" t="s">
        <v>67</v>
      </c>
      <c r="AF218" s="37" t="s">
        <v>11</v>
      </c>
      <c r="AG218" s="37" t="s">
        <v>11</v>
      </c>
      <c r="AH218" s="37" t="s">
        <v>11</v>
      </c>
      <c r="AI218" s="37"/>
      <c r="AJ218" s="37" t="s">
        <v>11</v>
      </c>
      <c r="AK218" s="40"/>
      <c r="AL218" s="167">
        <f t="shared" si="247"/>
        <v>7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16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196">
        <v>8965</v>
      </c>
      <c r="D219" s="208" t="s">
        <v>222</v>
      </c>
      <c r="E219" s="156" t="s">
        <v>70</v>
      </c>
      <c r="F219" s="489" t="s">
        <v>13</v>
      </c>
      <c r="G219" s="31" t="s">
        <v>11</v>
      </c>
      <c r="H219" s="305"/>
      <c r="I219" s="332"/>
      <c r="J219" s="31" t="s">
        <v>11</v>
      </c>
      <c r="K219" s="355" t="s">
        <v>13</v>
      </c>
      <c r="L219" s="31" t="s">
        <v>11</v>
      </c>
      <c r="M219" s="55" t="s">
        <v>11</v>
      </c>
      <c r="N219" s="31" t="s">
        <v>11</v>
      </c>
      <c r="O219" s="305"/>
      <c r="P219" s="332"/>
      <c r="Q219" s="31" t="s">
        <v>11</v>
      </c>
      <c r="R219" s="357" t="s">
        <v>7</v>
      </c>
      <c r="S219" s="31" t="s">
        <v>11</v>
      </c>
      <c r="T219" s="55" t="s">
        <v>11</v>
      </c>
      <c r="U219" s="31" t="s">
        <v>11</v>
      </c>
      <c r="V219" s="305"/>
      <c r="W219" s="305"/>
      <c r="X219" s="31" t="s">
        <v>67</v>
      </c>
      <c r="Y219" s="31" t="s">
        <v>11</v>
      </c>
      <c r="Z219" s="31" t="s">
        <v>11</v>
      </c>
      <c r="AA219" s="31" t="s">
        <v>11</v>
      </c>
      <c r="AB219" s="353" t="s">
        <v>7</v>
      </c>
      <c r="AC219" s="305"/>
      <c r="AD219" s="305"/>
      <c r="AE219" s="31" t="s">
        <v>11</v>
      </c>
      <c r="AF219" s="31" t="s">
        <v>11</v>
      </c>
      <c r="AG219" s="355" t="s">
        <v>13</v>
      </c>
      <c r="AH219" s="31" t="s">
        <v>11</v>
      </c>
      <c r="AI219" s="31"/>
      <c r="AJ219" s="31" t="s">
        <v>11</v>
      </c>
      <c r="AK219" s="34">
        <f>IF(CA219=0,"",TIME(0,CA219,0))</f>
        <v>0.31666666666666665</v>
      </c>
      <c r="AL219" s="157">
        <f t="shared" si="247"/>
        <v>16</v>
      </c>
      <c r="AM219" s="158">
        <f>SUM(AL219:AL220)/2</f>
        <v>16.5</v>
      </c>
      <c r="AN219" s="158">
        <f t="shared" si="248"/>
        <v>3</v>
      </c>
      <c r="AO219" s="158">
        <f>SUM((AN219+AN220)/2)</f>
        <v>2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0.5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2</v>
      </c>
      <c r="BR219" s="158">
        <f>SUM((BQ219+BQ220)/2)</f>
        <v>2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425</v>
      </c>
      <c r="B220" s="179" t="s">
        <v>189</v>
      </c>
      <c r="C220" s="196" t="s">
        <v>6</v>
      </c>
      <c r="D220" s="254">
        <v>11446</v>
      </c>
      <c r="E220" s="166" t="s">
        <v>4</v>
      </c>
      <c r="F220" s="36" t="s">
        <v>11</v>
      </c>
      <c r="G220" s="37" t="s">
        <v>11</v>
      </c>
      <c r="H220" s="306"/>
      <c r="I220" s="331"/>
      <c r="J220" s="37" t="s">
        <v>11</v>
      </c>
      <c r="K220" s="459" t="s">
        <v>13</v>
      </c>
      <c r="L220" s="37" t="s">
        <v>11</v>
      </c>
      <c r="M220" s="56" t="s">
        <v>11</v>
      </c>
      <c r="N220" s="37" t="s">
        <v>57</v>
      </c>
      <c r="O220" s="306"/>
      <c r="P220" s="331"/>
      <c r="Q220" s="37" t="s">
        <v>11</v>
      </c>
      <c r="R220" s="354" t="s">
        <v>7</v>
      </c>
      <c r="S220" s="37" t="s">
        <v>11</v>
      </c>
      <c r="T220" s="56" t="s">
        <v>11</v>
      </c>
      <c r="U220" s="37" t="s">
        <v>11</v>
      </c>
      <c r="V220" s="306"/>
      <c r="W220" s="306"/>
      <c r="X220" s="37" t="s">
        <v>67</v>
      </c>
      <c r="Y220" s="37" t="s">
        <v>11</v>
      </c>
      <c r="Z220" s="37" t="s">
        <v>11</v>
      </c>
      <c r="AA220" s="37" t="s">
        <v>11</v>
      </c>
      <c r="AB220" s="354" t="s">
        <v>7</v>
      </c>
      <c r="AC220" s="306"/>
      <c r="AD220" s="306"/>
      <c r="AE220" s="37" t="s">
        <v>11</v>
      </c>
      <c r="AF220" s="37" t="s">
        <v>11</v>
      </c>
      <c r="AG220" s="37" t="s">
        <v>11</v>
      </c>
      <c r="AH220" s="37" t="s">
        <v>11</v>
      </c>
      <c r="AI220" s="37"/>
      <c r="AJ220" s="37" t="s">
        <v>11</v>
      </c>
      <c r="AK220" s="40"/>
      <c r="AL220" s="167">
        <f t="shared" si="247"/>
        <v>17</v>
      </c>
      <c r="AM220" s="168"/>
      <c r="AN220" s="168">
        <f t="shared" si="248"/>
        <v>1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1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2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91" t="s">
        <v>394</v>
      </c>
      <c r="D221" s="178" t="str">
        <f>VLOOKUP(C221,ListeAppel,2,FALSE)</f>
        <v>Nom 036</v>
      </c>
      <c r="E221" s="156" t="s">
        <v>70</v>
      </c>
      <c r="F221" s="489" t="s">
        <v>13</v>
      </c>
      <c r="G221" s="515" t="s">
        <v>35</v>
      </c>
      <c r="H221" s="305"/>
      <c r="I221" s="308"/>
      <c r="J221" s="31" t="s">
        <v>11</v>
      </c>
      <c r="K221" s="454" t="s">
        <v>13</v>
      </c>
      <c r="L221" s="31" t="s">
        <v>11</v>
      </c>
      <c r="M221" s="31" t="s">
        <v>11</v>
      </c>
      <c r="N221" s="353" t="s">
        <v>7</v>
      </c>
      <c r="O221" s="305"/>
      <c r="P221" s="305"/>
      <c r="Q221" s="31" t="s">
        <v>11</v>
      </c>
      <c r="R221" s="31" t="s">
        <v>11</v>
      </c>
      <c r="S221" s="31" t="s">
        <v>11</v>
      </c>
      <c r="T221" s="31" t="s">
        <v>67</v>
      </c>
      <c r="U221" s="31" t="s">
        <v>11</v>
      </c>
      <c r="V221" s="305"/>
      <c r="W221" s="305"/>
      <c r="X221" s="31" t="s">
        <v>11</v>
      </c>
      <c r="Y221" s="31" t="s">
        <v>11</v>
      </c>
      <c r="Z221" s="31" t="s">
        <v>67</v>
      </c>
      <c r="AA221" s="31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55" t="s">
        <v>13</v>
      </c>
      <c r="AH221" s="55" t="s">
        <v>67</v>
      </c>
      <c r="AI221" s="31"/>
      <c r="AJ221" s="31" t="s">
        <v>67</v>
      </c>
      <c r="AK221" s="34">
        <f>IF(CA221=0,"",TIME(0,CA221,0))</f>
        <v>0.26666666666666666</v>
      </c>
      <c r="AL221" s="157">
        <f t="shared" si="247"/>
        <v>13</v>
      </c>
      <c r="AM221" s="158">
        <f>SUM(AL221:AL222)/2</f>
        <v>12</v>
      </c>
      <c r="AN221" s="158">
        <f t="shared" si="248"/>
        <v>3</v>
      </c>
      <c r="AO221" s="158">
        <f>SUM((AN221+AN222)/2)</f>
        <v>1.5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1</v>
      </c>
      <c r="AT221" s="159">
        <f t="shared" si="251"/>
        <v>0</v>
      </c>
      <c r="AU221" s="160">
        <f>SUM((AT221+AT222)/2)</f>
        <v>1.5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384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1</v>
      </c>
      <c r="BV221" s="158">
        <f>SUM((BU221+BU222)/2)</f>
        <v>1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384</v>
      </c>
      <c r="CB221" s="35">
        <f>SUM(AM221+AO221+AQ221+AS221+AU221+AW221+BB221+BD221+BG221+AY221)</f>
        <v>16</v>
      </c>
    </row>
    <row r="222" spans="1:80" ht="18.75" customHeight="1" thickBot="1" x14ac:dyDescent="0.3">
      <c r="A222" s="137" t="s">
        <v>425</v>
      </c>
      <c r="B222" s="179" t="s">
        <v>189</v>
      </c>
      <c r="C222" s="196" t="s">
        <v>6</v>
      </c>
      <c r="D222" s="165"/>
      <c r="E222" s="166" t="s">
        <v>4</v>
      </c>
      <c r="F222" s="36" t="s">
        <v>11</v>
      </c>
      <c r="G222" s="480" t="s">
        <v>35</v>
      </c>
      <c r="H222" s="306"/>
      <c r="I222" s="309"/>
      <c r="J222" s="440" t="s">
        <v>39</v>
      </c>
      <c r="K222" s="56" t="s">
        <v>11</v>
      </c>
      <c r="L222" s="37" t="s">
        <v>57</v>
      </c>
      <c r="M222" s="37" t="s">
        <v>11</v>
      </c>
      <c r="N222" s="354" t="s">
        <v>7</v>
      </c>
      <c r="O222" s="306"/>
      <c r="P222" s="306"/>
      <c r="Q222" s="37" t="s">
        <v>11</v>
      </c>
      <c r="R222" s="37" t="s">
        <v>11</v>
      </c>
      <c r="S222" s="37" t="s">
        <v>57</v>
      </c>
      <c r="T222" s="37" t="s">
        <v>67</v>
      </c>
      <c r="U222" s="37" t="s">
        <v>11</v>
      </c>
      <c r="V222" s="306"/>
      <c r="W222" s="306"/>
      <c r="X222" s="37" t="s">
        <v>11</v>
      </c>
      <c r="Y222" s="37" t="s">
        <v>11</v>
      </c>
      <c r="Z222" s="37" t="s">
        <v>67</v>
      </c>
      <c r="AA222" s="37" t="s">
        <v>11</v>
      </c>
      <c r="AB222" s="395" t="s">
        <v>39</v>
      </c>
      <c r="AC222" s="306"/>
      <c r="AD222" s="306"/>
      <c r="AE222" s="37" t="s">
        <v>11</v>
      </c>
      <c r="AF222" s="37" t="s">
        <v>11</v>
      </c>
      <c r="AG222" s="37" t="s">
        <v>57</v>
      </c>
      <c r="AH222" s="56" t="s">
        <v>67</v>
      </c>
      <c r="AI222" s="37"/>
      <c r="AJ222" s="37" t="s">
        <v>67</v>
      </c>
      <c r="AK222" s="40"/>
      <c r="AL222" s="167">
        <f t="shared" si="247"/>
        <v>11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2</v>
      </c>
      <c r="AS222" s="168"/>
      <c r="AT222" s="168">
        <f t="shared" si="251"/>
        <v>3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1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237</v>
      </c>
      <c r="E223" s="156" t="s">
        <v>70</v>
      </c>
      <c r="F223" s="51" t="s">
        <v>11</v>
      </c>
      <c r="G223" s="52" t="s">
        <v>11</v>
      </c>
      <c r="H223" s="307"/>
      <c r="I223" s="310"/>
      <c r="J223" s="52" t="s">
        <v>11</v>
      </c>
      <c r="K223" s="31" t="s">
        <v>11</v>
      </c>
      <c r="L223" s="378" t="s">
        <v>13</v>
      </c>
      <c r="M223" s="52" t="s">
        <v>11</v>
      </c>
      <c r="N223" s="358" t="s">
        <v>7</v>
      </c>
      <c r="O223" s="307"/>
      <c r="P223" s="307"/>
      <c r="Q223" s="52" t="s">
        <v>11</v>
      </c>
      <c r="R223" s="52" t="s">
        <v>11</v>
      </c>
      <c r="S223" s="52" t="s">
        <v>11</v>
      </c>
      <c r="T223" s="52" t="s">
        <v>11</v>
      </c>
      <c r="U223" s="52" t="s">
        <v>67</v>
      </c>
      <c r="V223" s="307"/>
      <c r="W223" s="307"/>
      <c r="X223" s="52" t="s">
        <v>11</v>
      </c>
      <c r="Y223" s="52" t="s">
        <v>11</v>
      </c>
      <c r="Z223" s="378" t="s">
        <v>13</v>
      </c>
      <c r="AA223" s="52" t="s">
        <v>11</v>
      </c>
      <c r="AB223" s="52" t="s">
        <v>11</v>
      </c>
      <c r="AC223" s="307"/>
      <c r="AD223" s="307"/>
      <c r="AE223" s="52" t="s">
        <v>11</v>
      </c>
      <c r="AF223" s="52" t="s">
        <v>11</v>
      </c>
      <c r="AG223" s="52" t="s">
        <v>11</v>
      </c>
      <c r="AH223" s="52" t="s">
        <v>11</v>
      </c>
      <c r="AI223" s="52"/>
      <c r="AJ223" s="52" t="s">
        <v>11</v>
      </c>
      <c r="AK223" s="34">
        <f>IF(CA223=0,"",TIME(0,CA223,0))</f>
        <v>0.33333333333333331</v>
      </c>
      <c r="AL223" s="157">
        <f>COUNTIF(F223:AJ223,"P")</f>
        <v>18</v>
      </c>
      <c r="AM223" s="158">
        <f>SUM(AL223:AL224)/2</f>
        <v>18</v>
      </c>
      <c r="AN223" s="158">
        <f>COUNTIF(F223:AJ223,"Mi")</f>
        <v>2</v>
      </c>
      <c r="AO223" s="158">
        <f>SUM((AN223+AN224)/2)</f>
        <v>1.5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0</v>
      </c>
      <c r="AU223" s="160">
        <f>SUM((AT223+AT224)/2)</f>
        <v>0.5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480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1</v>
      </c>
      <c r="BR223" s="158">
        <f>SUM((BQ223+BQ224)/2)</f>
        <v>1</v>
      </c>
      <c r="BS223" s="158">
        <f>COUNTIF(F223:AJ223,"CC")</f>
        <v>0</v>
      </c>
      <c r="BT223" s="158">
        <f>SUM((BS223+BS224)/2)</f>
        <v>0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480</v>
      </c>
      <c r="CB223" s="35">
        <f>SUM(AM223+AO223+AQ223+AS223+AU223+AW223+BB223+BD223+BG223+AY223)</f>
        <v>20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51" t="s">
        <v>11</v>
      </c>
      <c r="G224" s="52" t="s">
        <v>11</v>
      </c>
      <c r="H224" s="307"/>
      <c r="I224" s="310"/>
      <c r="J224" s="52" t="s">
        <v>11</v>
      </c>
      <c r="K224" s="37" t="s">
        <v>11</v>
      </c>
      <c r="L224" s="378" t="s">
        <v>13</v>
      </c>
      <c r="M224" s="52" t="s">
        <v>11</v>
      </c>
      <c r="N224" s="358" t="s">
        <v>7</v>
      </c>
      <c r="O224" s="307"/>
      <c r="P224" s="307"/>
      <c r="Q224" s="52" t="s">
        <v>11</v>
      </c>
      <c r="R224" s="37" t="s">
        <v>11</v>
      </c>
      <c r="S224" s="52" t="s">
        <v>11</v>
      </c>
      <c r="T224" s="52" t="s">
        <v>57</v>
      </c>
      <c r="U224" s="52" t="s">
        <v>67</v>
      </c>
      <c r="V224" s="307"/>
      <c r="W224" s="307"/>
      <c r="X224" s="52" t="s">
        <v>11</v>
      </c>
      <c r="Y224" s="52" t="s">
        <v>11</v>
      </c>
      <c r="Z224" s="52" t="s">
        <v>11</v>
      </c>
      <c r="AA224" s="52" t="s">
        <v>11</v>
      </c>
      <c r="AB224" s="52" t="s">
        <v>11</v>
      </c>
      <c r="AC224" s="307"/>
      <c r="AD224" s="307"/>
      <c r="AE224" s="52" t="s">
        <v>11</v>
      </c>
      <c r="AF224" s="52" t="s">
        <v>11</v>
      </c>
      <c r="AG224" s="52" t="s">
        <v>11</v>
      </c>
      <c r="AH224" s="52" t="s">
        <v>11</v>
      </c>
      <c r="AI224" s="52"/>
      <c r="AJ224" s="52" t="s">
        <v>11</v>
      </c>
      <c r="AK224" s="40"/>
      <c r="AL224" s="167">
        <f>COUNTIF(F224:AJ224,"P")</f>
        <v>18</v>
      </c>
      <c r="AM224" s="168"/>
      <c r="AN224" s="168">
        <f>COUNTIF(F224:AJ224,"Mi")</f>
        <v>1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1</v>
      </c>
      <c r="BR224" s="168"/>
      <c r="BS224" s="168">
        <f>COUNTIF(F224:AJ224,"CC")</f>
        <v>0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191" t="s">
        <v>397</v>
      </c>
      <c r="D225" s="178" t="str">
        <f>VLOOKUP(C225,ListeAppel,2,FALSE)</f>
        <v>Nom 055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73" t="s">
        <v>45</v>
      </c>
      <c r="M225" s="55" t="s">
        <v>11</v>
      </c>
      <c r="N225" s="31" t="s">
        <v>11</v>
      </c>
      <c r="O225" s="305"/>
      <c r="P225" s="332"/>
      <c r="Q225" s="55" t="s">
        <v>11</v>
      </c>
      <c r="R225" s="55" t="s">
        <v>11</v>
      </c>
      <c r="S225" s="373" t="s">
        <v>45</v>
      </c>
      <c r="T225" s="353" t="s">
        <v>7</v>
      </c>
      <c r="U225" s="31" t="s">
        <v>11</v>
      </c>
      <c r="V225" s="305"/>
      <c r="W225" s="332"/>
      <c r="X225" s="55" t="s">
        <v>11</v>
      </c>
      <c r="Y225" s="55" t="s">
        <v>11</v>
      </c>
      <c r="Z225" s="373" t="s">
        <v>45</v>
      </c>
      <c r="AA225" s="454" t="s">
        <v>13</v>
      </c>
      <c r="AB225" s="31" t="s">
        <v>11</v>
      </c>
      <c r="AC225" s="305"/>
      <c r="AD225" s="305"/>
      <c r="AE225" s="31" t="s">
        <v>11</v>
      </c>
      <c r="AF225" s="31" t="s">
        <v>11</v>
      </c>
      <c r="AG225" s="373" t="s">
        <v>45</v>
      </c>
      <c r="AH225" s="31" t="s">
        <v>11</v>
      </c>
      <c r="AI225" s="31"/>
      <c r="AJ225" s="31" t="s">
        <v>11</v>
      </c>
      <c r="AK225" s="34">
        <f>IF(CA225=0,"",TIME(0,CA225,0))</f>
        <v>0.28333333333333333</v>
      </c>
      <c r="AL225" s="157">
        <f t="shared" si="247"/>
        <v>16</v>
      </c>
      <c r="AM225" s="158">
        <f>SUM(AL225:AL226)/2</f>
        <v>16.5</v>
      </c>
      <c r="AN225" s="158">
        <f t="shared" si="248"/>
        <v>1</v>
      </c>
      <c r="AO225" s="158">
        <f>SUM((AN225+AN226)/2)</f>
        <v>0.5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1</v>
      </c>
      <c r="BR225" s="158">
        <f>SUM((BQ225+BQ226)/2)</f>
        <v>1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4</v>
      </c>
      <c r="BZ225" s="160">
        <f>SUM((BY225+BY226)/2)</f>
        <v>4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425</v>
      </c>
      <c r="B226" s="179" t="s">
        <v>189</v>
      </c>
      <c r="C226" s="164" t="s">
        <v>9</v>
      </c>
      <c r="D226" s="276" t="s">
        <v>104</v>
      </c>
      <c r="E226" s="166" t="s">
        <v>4</v>
      </c>
      <c r="F226" s="36" t="s">
        <v>11</v>
      </c>
      <c r="G226" s="37" t="s">
        <v>11</v>
      </c>
      <c r="H226" s="306"/>
      <c r="I226" s="309"/>
      <c r="J226" s="37" t="s">
        <v>11</v>
      </c>
      <c r="K226" s="37" t="s">
        <v>11</v>
      </c>
      <c r="L226" s="374" t="s">
        <v>45</v>
      </c>
      <c r="M226" s="37" t="s">
        <v>11</v>
      </c>
      <c r="N226" s="37" t="s">
        <v>11</v>
      </c>
      <c r="O226" s="306"/>
      <c r="P226" s="306"/>
      <c r="Q226" s="37" t="s">
        <v>11</v>
      </c>
      <c r="R226" s="37" t="s">
        <v>11</v>
      </c>
      <c r="S226" s="374" t="s">
        <v>45</v>
      </c>
      <c r="T226" s="354" t="s">
        <v>7</v>
      </c>
      <c r="U226" s="37" t="s">
        <v>11</v>
      </c>
      <c r="V226" s="306"/>
      <c r="W226" s="306"/>
      <c r="X226" s="37" t="s">
        <v>11</v>
      </c>
      <c r="Y226" s="37" t="s">
        <v>11</v>
      </c>
      <c r="Z226" s="374" t="s">
        <v>45</v>
      </c>
      <c r="AA226" s="37" t="s">
        <v>11</v>
      </c>
      <c r="AB226" s="37" t="s">
        <v>11</v>
      </c>
      <c r="AC226" s="306"/>
      <c r="AD226" s="306"/>
      <c r="AE226" s="37" t="s">
        <v>11</v>
      </c>
      <c r="AF226" s="37" t="s">
        <v>11</v>
      </c>
      <c r="AG226" s="374" t="s">
        <v>45</v>
      </c>
      <c r="AH226" s="37" t="s">
        <v>11</v>
      </c>
      <c r="AI226" s="37"/>
      <c r="AJ226" s="37" t="s">
        <v>11</v>
      </c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1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4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807" t="s">
        <v>398</v>
      </c>
      <c r="D227" s="155" t="str">
        <f>VLOOKUP(C227,ListeAppel,2,FALSE)</f>
        <v>Nom 061</v>
      </c>
      <c r="E227" s="156" t="s">
        <v>70</v>
      </c>
      <c r="F227" s="46" t="s">
        <v>11</v>
      </c>
      <c r="G227" s="373" t="s">
        <v>45</v>
      </c>
      <c r="H227" s="305"/>
      <c r="I227" s="308"/>
      <c r="J227" s="31" t="s">
        <v>11</v>
      </c>
      <c r="K227" s="355" t="s">
        <v>13</v>
      </c>
      <c r="L227" s="454" t="s">
        <v>13</v>
      </c>
      <c r="M227" s="47" t="s">
        <v>11</v>
      </c>
      <c r="N227" s="373" t="s">
        <v>45</v>
      </c>
      <c r="O227" s="305"/>
      <c r="P227" s="305"/>
      <c r="Q227" s="31" t="s">
        <v>11</v>
      </c>
      <c r="R227" s="31" t="s">
        <v>11</v>
      </c>
      <c r="S227" s="31" t="s">
        <v>11</v>
      </c>
      <c r="T227" s="47" t="s">
        <v>11</v>
      </c>
      <c r="U227" s="373" t="s">
        <v>45</v>
      </c>
      <c r="V227" s="305"/>
      <c r="W227" s="305"/>
      <c r="X227" s="31" t="s">
        <v>11</v>
      </c>
      <c r="Y227" s="31" t="s">
        <v>11</v>
      </c>
      <c r="Z227" s="31" t="s">
        <v>11</v>
      </c>
      <c r="AA227" s="47" t="s">
        <v>11</v>
      </c>
      <c r="AB227" s="373" t="s">
        <v>45</v>
      </c>
      <c r="AC227" s="305"/>
      <c r="AD227" s="305"/>
      <c r="AE227" s="357" t="s">
        <v>7</v>
      </c>
      <c r="AF227" s="357" t="s">
        <v>7</v>
      </c>
      <c r="AG227" s="357" t="s">
        <v>7</v>
      </c>
      <c r="AH227" s="357" t="s">
        <v>7</v>
      </c>
      <c r="AI227" s="357" t="s">
        <v>7</v>
      </c>
      <c r="AJ227" s="357" t="s">
        <v>7</v>
      </c>
      <c r="AK227" s="34">
        <f>IF(CA227=0,"",TIME(0,CA227,0))</f>
        <v>0.21666666666666667</v>
      </c>
      <c r="AL227" s="157">
        <f t="shared" si="247"/>
        <v>11</v>
      </c>
      <c r="AM227" s="158">
        <f>SUM(AL227:AL228)/2</f>
        <v>10</v>
      </c>
      <c r="AN227" s="158">
        <f t="shared" si="248"/>
        <v>2</v>
      </c>
      <c r="AO227" s="158">
        <f>SUM((AN227+AN228)/2)</f>
        <v>3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312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6</v>
      </c>
      <c r="BR227" s="158">
        <f>SUM((BQ227+BQ228)/2)</f>
        <v>6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312</v>
      </c>
      <c r="CB227" s="35">
        <f>SUM(AM227+AO227+AQ227+AS227+AU227+AW227+BB227+BD227+BG227+AY227)</f>
        <v>13</v>
      </c>
    </row>
    <row r="228" spans="1:80" ht="18.75" customHeight="1" thickBot="1" x14ac:dyDescent="0.3">
      <c r="A228" s="137" t="s">
        <v>425</v>
      </c>
      <c r="B228" s="179" t="s">
        <v>189</v>
      </c>
      <c r="C228" s="192" t="s">
        <v>6</v>
      </c>
      <c r="D228" s="195" t="s">
        <v>93</v>
      </c>
      <c r="E228" s="166" t="s">
        <v>4</v>
      </c>
      <c r="F228" s="48" t="s">
        <v>11</v>
      </c>
      <c r="G228" s="374" t="s">
        <v>45</v>
      </c>
      <c r="H228" s="306"/>
      <c r="I228" s="309"/>
      <c r="J228" s="37" t="s">
        <v>11</v>
      </c>
      <c r="K228" s="356" t="s">
        <v>13</v>
      </c>
      <c r="L228" s="459" t="s">
        <v>13</v>
      </c>
      <c r="M228" s="49" t="s">
        <v>11</v>
      </c>
      <c r="N228" s="374" t="s">
        <v>45</v>
      </c>
      <c r="O228" s="306"/>
      <c r="P228" s="306"/>
      <c r="Q228" s="37" t="s">
        <v>11</v>
      </c>
      <c r="R228" s="356" t="s">
        <v>13</v>
      </c>
      <c r="S228" s="37" t="s">
        <v>11</v>
      </c>
      <c r="T228" s="49" t="s">
        <v>11</v>
      </c>
      <c r="U228" s="374" t="s">
        <v>45</v>
      </c>
      <c r="V228" s="306"/>
      <c r="W228" s="306"/>
      <c r="X228" s="37" t="s">
        <v>11</v>
      </c>
      <c r="Y228" s="356" t="s">
        <v>13</v>
      </c>
      <c r="Z228" s="37" t="s">
        <v>11</v>
      </c>
      <c r="AA228" s="49" t="s">
        <v>11</v>
      </c>
      <c r="AB228" s="374" t="s">
        <v>45</v>
      </c>
      <c r="AC228" s="306"/>
      <c r="AD228" s="306"/>
      <c r="AE228" s="354" t="s">
        <v>7</v>
      </c>
      <c r="AF228" s="354" t="s">
        <v>7</v>
      </c>
      <c r="AG228" s="354" t="s">
        <v>7</v>
      </c>
      <c r="AH228" s="354" t="s">
        <v>7</v>
      </c>
      <c r="AI228" s="354" t="s">
        <v>7</v>
      </c>
      <c r="AJ228" s="354" t="s">
        <v>7</v>
      </c>
      <c r="AK228" s="40"/>
      <c r="AL228" s="167">
        <f t="shared" si="247"/>
        <v>9</v>
      </c>
      <c r="AM228" s="168"/>
      <c r="AN228" s="168">
        <f t="shared" si="248"/>
        <v>4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6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807" t="s">
        <v>399</v>
      </c>
      <c r="D229" s="201" t="str">
        <f>VLOOKUP(C229,ListeAppel,2,FALSE)</f>
        <v>Nom 068</v>
      </c>
      <c r="E229" s="156" t="s">
        <v>70</v>
      </c>
      <c r="F229" s="46" t="s">
        <v>11</v>
      </c>
      <c r="G229" s="31" t="s">
        <v>11</v>
      </c>
      <c r="H229" s="305"/>
      <c r="I229" s="308"/>
      <c r="J229" s="55" t="s">
        <v>11</v>
      </c>
      <c r="K229" s="55" t="s">
        <v>11</v>
      </c>
      <c r="L229" s="31" t="s">
        <v>11</v>
      </c>
      <c r="M229" s="55" t="s">
        <v>11</v>
      </c>
      <c r="N229" s="31" t="s">
        <v>67</v>
      </c>
      <c r="O229" s="305"/>
      <c r="P229" s="332"/>
      <c r="Q229" s="31" t="s">
        <v>11</v>
      </c>
      <c r="R229" s="31" t="s">
        <v>11</v>
      </c>
      <c r="S229" s="31" t="s">
        <v>67</v>
      </c>
      <c r="T229" s="31" t="s">
        <v>11</v>
      </c>
      <c r="U229" s="31" t="s">
        <v>11</v>
      </c>
      <c r="V229" s="305"/>
      <c r="W229" s="332"/>
      <c r="X229" s="55" t="s">
        <v>11</v>
      </c>
      <c r="Y229" s="31" t="s">
        <v>11</v>
      </c>
      <c r="Z229" s="353" t="s">
        <v>7</v>
      </c>
      <c r="AA229" s="31" t="s">
        <v>11</v>
      </c>
      <c r="AB229" s="31" t="s">
        <v>67</v>
      </c>
      <c r="AC229" s="305"/>
      <c r="AD229" s="305"/>
      <c r="AE229" s="31" t="s">
        <v>11</v>
      </c>
      <c r="AF229" s="31" t="s">
        <v>11</v>
      </c>
      <c r="AG229" s="31" t="s">
        <v>67</v>
      </c>
      <c r="AH229" s="31" t="s">
        <v>11</v>
      </c>
      <c r="AI229" s="31"/>
      <c r="AJ229" s="31" t="s">
        <v>11</v>
      </c>
      <c r="AK229" s="34">
        <f>IF(CA229=0,"",TIME(0,CA229,0))</f>
        <v>0.28333333333333333</v>
      </c>
      <c r="AL229" s="157">
        <f t="shared" si="247"/>
        <v>17</v>
      </c>
      <c r="AM229" s="158">
        <f>SUM(AL229:AL230)/2</f>
        <v>16.5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0.5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408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</v>
      </c>
      <c r="BR229" s="158">
        <f>SUM((BQ229+BQ230)/2)</f>
        <v>1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408</v>
      </c>
      <c r="CB229" s="35">
        <f>SUM(AM229+AO229+AQ229+AS229+AU229+AW229+BB229+BD229+BG229+AY229)</f>
        <v>17</v>
      </c>
    </row>
    <row r="230" spans="1:80" ht="18.75" customHeight="1" thickBot="1" x14ac:dyDescent="0.3">
      <c r="A230" s="137" t="s">
        <v>425</v>
      </c>
      <c r="B230" s="179" t="s">
        <v>189</v>
      </c>
      <c r="C230" s="202" t="s">
        <v>80</v>
      </c>
      <c r="D230" s="194"/>
      <c r="E230" s="166" t="s">
        <v>4</v>
      </c>
      <c r="F230" s="36" t="s">
        <v>11</v>
      </c>
      <c r="G230" s="37" t="s">
        <v>11</v>
      </c>
      <c r="H230" s="306"/>
      <c r="I230" s="309"/>
      <c r="J230" s="56" t="s">
        <v>11</v>
      </c>
      <c r="K230" s="56" t="s">
        <v>11</v>
      </c>
      <c r="L230" s="37" t="s">
        <v>11</v>
      </c>
      <c r="M230" s="56" t="s">
        <v>11</v>
      </c>
      <c r="N230" s="37" t="s">
        <v>67</v>
      </c>
      <c r="O230" s="306"/>
      <c r="P230" s="331"/>
      <c r="Q230" s="37" t="s">
        <v>11</v>
      </c>
      <c r="R230" s="37" t="s">
        <v>11</v>
      </c>
      <c r="S230" s="37" t="s">
        <v>67</v>
      </c>
      <c r="T230" s="37" t="s">
        <v>57</v>
      </c>
      <c r="U230" s="37" t="s">
        <v>11</v>
      </c>
      <c r="V230" s="306"/>
      <c r="W230" s="331"/>
      <c r="X230" s="56" t="s">
        <v>11</v>
      </c>
      <c r="Y230" s="37" t="s">
        <v>11</v>
      </c>
      <c r="Z230" s="354" t="s">
        <v>7</v>
      </c>
      <c r="AA230" s="37" t="s">
        <v>11</v>
      </c>
      <c r="AB230" s="37" t="s">
        <v>67</v>
      </c>
      <c r="AC230" s="306"/>
      <c r="AD230" s="306"/>
      <c r="AE230" s="37" t="s">
        <v>11</v>
      </c>
      <c r="AF230" s="37" t="s">
        <v>11</v>
      </c>
      <c r="AG230" s="37" t="s">
        <v>67</v>
      </c>
      <c r="AH230" s="37" t="s">
        <v>11</v>
      </c>
      <c r="AI230" s="37"/>
      <c r="AJ230" s="37" t="s">
        <v>11</v>
      </c>
      <c r="AK230" s="40"/>
      <c r="AL230" s="167">
        <f t="shared" si="247"/>
        <v>16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1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189</v>
      </c>
      <c r="C231" s="807" t="s">
        <v>400</v>
      </c>
      <c r="D231" s="201" t="str">
        <f>VLOOKUP(C231,ListeAppel,2,FALSE)</f>
        <v>Nom 071</v>
      </c>
      <c r="E231" s="156" t="s">
        <v>70</v>
      </c>
      <c r="F231" s="51" t="s">
        <v>11</v>
      </c>
      <c r="G231" s="52" t="s">
        <v>11</v>
      </c>
      <c r="H231" s="307"/>
      <c r="I231" s="310"/>
      <c r="J231" s="255" t="s">
        <v>11</v>
      </c>
      <c r="K231" s="255" t="s">
        <v>11</v>
      </c>
      <c r="L231" s="52" t="s">
        <v>11</v>
      </c>
      <c r="M231" s="52" t="s">
        <v>11</v>
      </c>
      <c r="N231" s="52" t="s">
        <v>67</v>
      </c>
      <c r="O231" s="307"/>
      <c r="P231" s="333"/>
      <c r="Q231" s="52" t="s">
        <v>11</v>
      </c>
      <c r="R231" s="52" t="s">
        <v>11</v>
      </c>
      <c r="S231" s="52" t="s">
        <v>11</v>
      </c>
      <c r="T231" s="378" t="s">
        <v>13</v>
      </c>
      <c r="U231" s="52" t="s">
        <v>11</v>
      </c>
      <c r="V231" s="307"/>
      <c r="W231" s="333"/>
      <c r="X231" s="52" t="s">
        <v>11</v>
      </c>
      <c r="Y231" s="52" t="s">
        <v>11</v>
      </c>
      <c r="Z231" s="52" t="s">
        <v>67</v>
      </c>
      <c r="AA231" s="378" t="s">
        <v>13</v>
      </c>
      <c r="AB231" s="554" t="s">
        <v>29</v>
      </c>
      <c r="AC231" s="307"/>
      <c r="AD231" s="307"/>
      <c r="AE231" s="52" t="s">
        <v>11</v>
      </c>
      <c r="AF231" s="52" t="s">
        <v>11</v>
      </c>
      <c r="AG231" s="52" t="s">
        <v>11</v>
      </c>
      <c r="AH231" s="52" t="s">
        <v>11</v>
      </c>
      <c r="AI231" s="52"/>
      <c r="AJ231" s="52" t="s">
        <v>11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2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1</v>
      </c>
      <c r="AW231" s="158">
        <f>SUM((AV231+AV232)/2)</f>
        <v>1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0</v>
      </c>
      <c r="BR231" s="158">
        <f>SUM((BQ231+BQ232)/2)</f>
        <v>0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425</v>
      </c>
      <c r="B232" s="179" t="s">
        <v>189</v>
      </c>
      <c r="C232" s="192" t="s">
        <v>6</v>
      </c>
      <c r="D232" s="194"/>
      <c r="E232" s="166" t="s">
        <v>4</v>
      </c>
      <c r="F232" s="51" t="s">
        <v>11</v>
      </c>
      <c r="G232" s="52" t="s">
        <v>11</v>
      </c>
      <c r="H232" s="307"/>
      <c r="I232" s="310"/>
      <c r="J232" s="255" t="s">
        <v>11</v>
      </c>
      <c r="K232" s="255" t="s">
        <v>11</v>
      </c>
      <c r="L232" s="52" t="s">
        <v>11</v>
      </c>
      <c r="M232" s="52" t="s">
        <v>11</v>
      </c>
      <c r="N232" s="52" t="s">
        <v>67</v>
      </c>
      <c r="O232" s="307"/>
      <c r="P232" s="333"/>
      <c r="Q232" s="52" t="s">
        <v>11</v>
      </c>
      <c r="R232" s="37" t="s">
        <v>11</v>
      </c>
      <c r="S232" s="52" t="s">
        <v>11</v>
      </c>
      <c r="T232" s="52" t="s">
        <v>11</v>
      </c>
      <c r="U232" s="52" t="s">
        <v>11</v>
      </c>
      <c r="V232" s="307"/>
      <c r="W232" s="333"/>
      <c r="X232" s="52" t="s">
        <v>11</v>
      </c>
      <c r="Y232" s="52" t="s">
        <v>11</v>
      </c>
      <c r="Z232" s="52" t="s">
        <v>67</v>
      </c>
      <c r="AA232" s="52" t="s">
        <v>11</v>
      </c>
      <c r="AB232" s="554" t="s">
        <v>29</v>
      </c>
      <c r="AC232" s="307"/>
      <c r="AD232" s="307"/>
      <c r="AE232" s="52" t="s">
        <v>11</v>
      </c>
      <c r="AF232" s="52" t="s">
        <v>11</v>
      </c>
      <c r="AG232" s="52" t="s">
        <v>11</v>
      </c>
      <c r="AH232" s="52" t="s">
        <v>57</v>
      </c>
      <c r="AI232" s="52"/>
      <c r="AJ232" s="52" t="s">
        <v>11</v>
      </c>
      <c r="AK232" s="40"/>
      <c r="AL232" s="167">
        <f>COUNTIF(F232:AJ232,"P")</f>
        <v>18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1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0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425</v>
      </c>
      <c r="B233" s="179" t="s">
        <v>189</v>
      </c>
      <c r="C233" s="807" t="s">
        <v>401</v>
      </c>
      <c r="D233" s="201" t="str">
        <f>VLOOKUP(C233,ListeAppel,2,FALSE)</f>
        <v>Nom 072</v>
      </c>
      <c r="E233" s="156" t="s">
        <v>70</v>
      </c>
      <c r="F233" s="30" t="s">
        <v>67</v>
      </c>
      <c r="G233" s="31" t="s">
        <v>11</v>
      </c>
      <c r="H233" s="305"/>
      <c r="I233" s="308"/>
      <c r="J233" s="55" t="s">
        <v>11</v>
      </c>
      <c r="K233" s="55" t="s">
        <v>11</v>
      </c>
      <c r="L233" s="31" t="s">
        <v>11</v>
      </c>
      <c r="M233" s="31" t="s">
        <v>11</v>
      </c>
      <c r="N233" s="31" t="s">
        <v>11</v>
      </c>
      <c r="O233" s="305"/>
      <c r="P233" s="332"/>
      <c r="Q233" s="31" t="s">
        <v>11</v>
      </c>
      <c r="R233" s="55" t="s">
        <v>11</v>
      </c>
      <c r="S233" s="55" t="s">
        <v>11</v>
      </c>
      <c r="T233" s="31" t="s">
        <v>11</v>
      </c>
      <c r="U233" s="31" t="s">
        <v>67</v>
      </c>
      <c r="V233" s="305"/>
      <c r="W233" s="332"/>
      <c r="X233" s="31" t="s">
        <v>11</v>
      </c>
      <c r="Y233" s="55" t="s">
        <v>11</v>
      </c>
      <c r="Z233" s="31" t="s">
        <v>11</v>
      </c>
      <c r="AA233" s="31" t="s">
        <v>11</v>
      </c>
      <c r="AB233" s="31" t="s">
        <v>11</v>
      </c>
      <c r="AC233" s="305"/>
      <c r="AD233" s="305"/>
      <c r="AE233" s="31" t="s">
        <v>11</v>
      </c>
      <c r="AF233" s="31" t="s">
        <v>11</v>
      </c>
      <c r="AG233" s="31" t="s">
        <v>11</v>
      </c>
      <c r="AH233" s="31" t="s">
        <v>8</v>
      </c>
      <c r="AI233" s="31"/>
      <c r="AJ233" s="31" t="s">
        <v>11</v>
      </c>
      <c r="AK233" s="34">
        <f>IF(CA233=0,"",TIME(0,CA233,0))</f>
        <v>0.31666666666666665</v>
      </c>
      <c r="AL233" s="157">
        <f t="shared" si="247"/>
        <v>19</v>
      </c>
      <c r="AM233" s="158">
        <f>SUM(AL233:AL234)/2</f>
        <v>18.5</v>
      </c>
      <c r="AN233" s="158">
        <f t="shared" si="248"/>
        <v>0</v>
      </c>
      <c r="AO233" s="158">
        <f>SUM((AN233+AN234)/2)</f>
        <v>0</v>
      </c>
      <c r="AP233" s="159">
        <f t="shared" si="249"/>
        <v>0</v>
      </c>
      <c r="AQ233" s="159">
        <f>SUM((AP233+AP234)/2)</f>
        <v>0</v>
      </c>
      <c r="AR233" s="158">
        <f t="shared" si="250"/>
        <v>0</v>
      </c>
      <c r="AS233" s="159">
        <f>SUM((AR233+AR234)/2)</f>
        <v>0</v>
      </c>
      <c r="AT233" s="159">
        <f t="shared" si="251"/>
        <v>0</v>
      </c>
      <c r="AU233" s="160">
        <f>SUM((AT233+AT234)/2)</f>
        <v>0.5</v>
      </c>
      <c r="AV233" s="158">
        <f t="shared" si="252"/>
        <v>0</v>
      </c>
      <c r="AW233" s="158">
        <f>SUM((AV233+AV234)/2)</f>
        <v>0</v>
      </c>
      <c r="AX233" s="159">
        <f t="shared" si="253"/>
        <v>0</v>
      </c>
      <c r="AY233" s="159">
        <f>SUM((AX233+AX234)/2)</f>
        <v>0</v>
      </c>
      <c r="AZ233" s="161">
        <f>SUM(AM233+AO233+AQ233+AS233+AW233+AY233+AU233)*24</f>
        <v>456</v>
      </c>
      <c r="BA233" s="159">
        <f t="shared" si="254"/>
        <v>0</v>
      </c>
      <c r="BB233" s="159">
        <f>SUM((BA233+BA234)/2)</f>
        <v>0</v>
      </c>
      <c r="BC233" s="159">
        <f t="shared" si="255"/>
        <v>0</v>
      </c>
      <c r="BD233" s="159">
        <f>SUM((BC233+BC234)/2)</f>
        <v>0</v>
      </c>
      <c r="BE233" s="159">
        <f>SUM((BD233+BD234)/2)</f>
        <v>0</v>
      </c>
      <c r="BF233" s="159">
        <f t="shared" si="256"/>
        <v>0</v>
      </c>
      <c r="BG233" s="159">
        <f>SUM((BF233+BF234)/2)</f>
        <v>0</v>
      </c>
      <c r="BH233" s="159">
        <f>SUM((BG233+BG234)/2)</f>
        <v>0</v>
      </c>
      <c r="BI233" s="159">
        <f t="shared" si="257"/>
        <v>1</v>
      </c>
      <c r="BJ233" s="159">
        <f>SUM((BI233+BI234)/2)</f>
        <v>1</v>
      </c>
      <c r="BK233" s="159">
        <f t="shared" si="258"/>
        <v>0</v>
      </c>
      <c r="BL233" s="162">
        <f>SUM(BK233+BK234)/2</f>
        <v>0</v>
      </c>
      <c r="BM233" s="158">
        <f t="shared" si="259"/>
        <v>0</v>
      </c>
      <c r="BN233" s="158">
        <f>SUM(BM233+BM234)/2</f>
        <v>0</v>
      </c>
      <c r="BO233" s="158">
        <f t="shared" si="260"/>
        <v>0</v>
      </c>
      <c r="BP233" s="158">
        <f>SUM(BO233+BO234)/2</f>
        <v>0</v>
      </c>
      <c r="BQ233" s="158">
        <f t="shared" si="261"/>
        <v>0</v>
      </c>
      <c r="BR233" s="158">
        <f>SUM((BQ233+BQ234)/2)</f>
        <v>0</v>
      </c>
      <c r="BS233" s="158">
        <f t="shared" si="262"/>
        <v>0</v>
      </c>
      <c r="BT233" s="158">
        <f>SUM((BS233+BS234)/2)</f>
        <v>0</v>
      </c>
      <c r="BU233" s="158">
        <f t="shared" si="263"/>
        <v>0</v>
      </c>
      <c r="BV233" s="158">
        <f>SUM((BU233+BU234)/2)</f>
        <v>0</v>
      </c>
      <c r="BW233" s="159">
        <f t="shared" si="264"/>
        <v>0</v>
      </c>
      <c r="BX233" s="159">
        <f>SUM((BW233+BW234)/2)</f>
        <v>0</v>
      </c>
      <c r="BY233" s="159">
        <f t="shared" si="265"/>
        <v>0</v>
      </c>
      <c r="BZ233" s="160">
        <f>SUM((BY233+BY234)/2)</f>
        <v>0</v>
      </c>
      <c r="CA233" s="163">
        <f>SUM(AZ233)</f>
        <v>456</v>
      </c>
      <c r="CB233" s="35">
        <f>SUM(AM233+AO233+AQ233+AS233+AU233+AW233+BB233+BD233+BG233+AY233)</f>
        <v>19</v>
      </c>
    </row>
    <row r="234" spans="1:80" ht="18.75" customHeight="1" thickBot="1" x14ac:dyDescent="0.3">
      <c r="A234" s="137" t="s">
        <v>425</v>
      </c>
      <c r="B234" s="179" t="s">
        <v>189</v>
      </c>
      <c r="C234" s="271" t="s">
        <v>80</v>
      </c>
      <c r="D234" s="194"/>
      <c r="E234" s="166" t="s">
        <v>4</v>
      </c>
      <c r="F234" s="36" t="s">
        <v>67</v>
      </c>
      <c r="G234" s="37" t="s">
        <v>11</v>
      </c>
      <c r="H234" s="306"/>
      <c r="I234" s="309"/>
      <c r="J234" s="56" t="s">
        <v>11</v>
      </c>
      <c r="K234" s="56" t="s">
        <v>11</v>
      </c>
      <c r="L234" s="37" t="s">
        <v>57</v>
      </c>
      <c r="M234" s="37" t="s">
        <v>11</v>
      </c>
      <c r="N234" s="37" t="s">
        <v>11</v>
      </c>
      <c r="O234" s="306"/>
      <c r="P234" s="331"/>
      <c r="Q234" s="37" t="s">
        <v>11</v>
      </c>
      <c r="R234" s="37" t="s">
        <v>11</v>
      </c>
      <c r="S234" s="56" t="s">
        <v>11</v>
      </c>
      <c r="T234" s="37" t="s">
        <v>11</v>
      </c>
      <c r="U234" s="37" t="s">
        <v>67</v>
      </c>
      <c r="V234" s="306"/>
      <c r="W234" s="331"/>
      <c r="X234" s="37" t="s">
        <v>11</v>
      </c>
      <c r="Y234" s="56" t="s">
        <v>11</v>
      </c>
      <c r="Z234" s="37" t="s">
        <v>11</v>
      </c>
      <c r="AA234" s="37" t="s">
        <v>11</v>
      </c>
      <c r="AB234" s="37" t="s">
        <v>11</v>
      </c>
      <c r="AC234" s="306"/>
      <c r="AD234" s="306"/>
      <c r="AE234" s="37" t="s">
        <v>11</v>
      </c>
      <c r="AF234" s="37" t="s">
        <v>11</v>
      </c>
      <c r="AG234" s="37" t="s">
        <v>11</v>
      </c>
      <c r="AH234" s="37" t="s">
        <v>8</v>
      </c>
      <c r="AI234" s="37"/>
      <c r="AJ234" s="37" t="s">
        <v>11</v>
      </c>
      <c r="AK234" s="40"/>
      <c r="AL234" s="167">
        <f t="shared" si="247"/>
        <v>18</v>
      </c>
      <c r="AM234" s="168"/>
      <c r="AN234" s="168">
        <f t="shared" si="248"/>
        <v>0</v>
      </c>
      <c r="AO234" s="169"/>
      <c r="AP234" s="170">
        <f t="shared" si="249"/>
        <v>0</v>
      </c>
      <c r="AQ234" s="171"/>
      <c r="AR234" s="168">
        <f t="shared" si="250"/>
        <v>0</v>
      </c>
      <c r="AS234" s="168"/>
      <c r="AT234" s="168">
        <f t="shared" si="251"/>
        <v>1</v>
      </c>
      <c r="AU234" s="168"/>
      <c r="AV234" s="168">
        <f t="shared" si="252"/>
        <v>0</v>
      </c>
      <c r="AW234" s="169"/>
      <c r="AX234" s="170">
        <f t="shared" si="253"/>
        <v>0</v>
      </c>
      <c r="AY234" s="171"/>
      <c r="AZ234" s="172"/>
      <c r="BA234" s="170">
        <f t="shared" si="254"/>
        <v>0</v>
      </c>
      <c r="BB234" s="171"/>
      <c r="BC234" s="170">
        <f t="shared" si="255"/>
        <v>0</v>
      </c>
      <c r="BD234" s="171"/>
      <c r="BE234" s="171"/>
      <c r="BF234" s="170">
        <f t="shared" si="256"/>
        <v>0</v>
      </c>
      <c r="BG234" s="171"/>
      <c r="BH234" s="171"/>
      <c r="BI234" s="170">
        <f t="shared" si="257"/>
        <v>1</v>
      </c>
      <c r="BJ234" s="171"/>
      <c r="BK234" s="170">
        <f t="shared" si="258"/>
        <v>0</v>
      </c>
      <c r="BL234" s="173"/>
      <c r="BM234" s="168">
        <f t="shared" si="259"/>
        <v>0</v>
      </c>
      <c r="BN234" s="174"/>
      <c r="BO234" s="168">
        <f t="shared" si="260"/>
        <v>0</v>
      </c>
      <c r="BP234" s="169"/>
      <c r="BQ234" s="168">
        <f t="shared" si="261"/>
        <v>0</v>
      </c>
      <c r="BR234" s="168"/>
      <c r="BS234" s="168">
        <f t="shared" si="262"/>
        <v>0</v>
      </c>
      <c r="BT234" s="169"/>
      <c r="BU234" s="168">
        <f t="shared" si="263"/>
        <v>0</v>
      </c>
      <c r="BV234" s="169"/>
      <c r="BW234" s="170">
        <f t="shared" si="264"/>
        <v>0</v>
      </c>
      <c r="BX234" s="171"/>
      <c r="BY234" s="170">
        <f t="shared" si="265"/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1130" t="s">
        <v>402</v>
      </c>
      <c r="D235" s="178" t="s">
        <v>264</v>
      </c>
      <c r="E235" s="156" t="s">
        <v>70</v>
      </c>
      <c r="F235" s="369" t="s">
        <v>7</v>
      </c>
      <c r="G235" s="355" t="s">
        <v>13</v>
      </c>
      <c r="H235" s="305"/>
      <c r="I235" s="308"/>
      <c r="J235" s="31" t="s">
        <v>11</v>
      </c>
      <c r="K235" s="31" t="s">
        <v>11</v>
      </c>
      <c r="L235" s="55" t="s">
        <v>11</v>
      </c>
      <c r="M235" s="55" t="s">
        <v>11</v>
      </c>
      <c r="N235" s="31" t="s">
        <v>11</v>
      </c>
      <c r="O235" s="305"/>
      <c r="P235" s="332"/>
      <c r="Q235" s="55" t="s">
        <v>11</v>
      </c>
      <c r="R235" s="31" t="s">
        <v>11</v>
      </c>
      <c r="S235" s="31" t="s">
        <v>11</v>
      </c>
      <c r="T235" s="355" t="s">
        <v>13</v>
      </c>
      <c r="U235" s="454" t="s">
        <v>13</v>
      </c>
      <c r="V235" s="305"/>
      <c r="W235" s="305"/>
      <c r="X235" s="55" t="s">
        <v>11</v>
      </c>
      <c r="Y235" s="55" t="s">
        <v>11</v>
      </c>
      <c r="Z235" s="31" t="s">
        <v>11</v>
      </c>
      <c r="AA235" s="454" t="s">
        <v>13</v>
      </c>
      <c r="AB235" s="31" t="s">
        <v>11</v>
      </c>
      <c r="AC235" s="305"/>
      <c r="AD235" s="305"/>
      <c r="AE235" s="31" t="s">
        <v>11</v>
      </c>
      <c r="AF235" s="355" t="s">
        <v>13</v>
      </c>
      <c r="AG235" s="31" t="s">
        <v>11</v>
      </c>
      <c r="AH235" s="31" t="s">
        <v>11</v>
      </c>
      <c r="AI235" s="31"/>
      <c r="AJ235" s="31" t="s">
        <v>11</v>
      </c>
      <c r="AK235" s="34">
        <f>IF(CA235=0,"",TIME(0,CA235,0))</f>
        <v>0.35000000000000003</v>
      </c>
      <c r="AL235" s="157">
        <f t="shared" si="247"/>
        <v>16</v>
      </c>
      <c r="AM235" s="158">
        <f>SUM(AL235:AL236)/2</f>
        <v>15</v>
      </c>
      <c r="AN235" s="158">
        <f t="shared" si="248"/>
        <v>5</v>
      </c>
      <c r="AO235" s="158">
        <f>SUM((AN235+AN236)/2)</f>
        <v>5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1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504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1</v>
      </c>
      <c r="BR235" s="158">
        <f>SUM((BQ235+BQ236)/2)</f>
        <v>1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504</v>
      </c>
      <c r="CB235" s="35">
        <f>SUM(AM235+AO235+AQ235+AS235+AU235+AW235+BB235+BD235+BG235+AY235)</f>
        <v>21</v>
      </c>
    </row>
    <row r="236" spans="1:80" ht="18.75" customHeight="1" thickBot="1" x14ac:dyDescent="0.3">
      <c r="A236" s="137" t="s">
        <v>425</v>
      </c>
      <c r="B236" s="179" t="s">
        <v>189</v>
      </c>
      <c r="C236" s="196" t="s">
        <v>6</v>
      </c>
      <c r="D236" s="165"/>
      <c r="E236" s="166" t="s">
        <v>4</v>
      </c>
      <c r="F236" s="370" t="s">
        <v>7</v>
      </c>
      <c r="G236" s="356" t="s">
        <v>13</v>
      </c>
      <c r="H236" s="306"/>
      <c r="I236" s="309"/>
      <c r="J236" s="37" t="s">
        <v>11</v>
      </c>
      <c r="K236" s="37" t="s">
        <v>11</v>
      </c>
      <c r="L236" s="56" t="s">
        <v>11</v>
      </c>
      <c r="M236" s="56" t="s">
        <v>11</v>
      </c>
      <c r="N236" s="37" t="s">
        <v>57</v>
      </c>
      <c r="O236" s="306"/>
      <c r="P236" s="331"/>
      <c r="Q236" s="56" t="s">
        <v>11</v>
      </c>
      <c r="R236" s="37" t="s">
        <v>11</v>
      </c>
      <c r="S236" s="37" t="s">
        <v>11</v>
      </c>
      <c r="T236" s="356" t="s">
        <v>13</v>
      </c>
      <c r="U236" s="459" t="s">
        <v>13</v>
      </c>
      <c r="V236" s="306"/>
      <c r="W236" s="306"/>
      <c r="X236" s="56" t="s">
        <v>11</v>
      </c>
      <c r="Y236" s="56" t="s">
        <v>11</v>
      </c>
      <c r="Z236" s="37" t="s">
        <v>57</v>
      </c>
      <c r="AA236" s="459" t="s">
        <v>13</v>
      </c>
      <c r="AB236" s="37" t="s">
        <v>11</v>
      </c>
      <c r="AC236" s="306"/>
      <c r="AD236" s="306"/>
      <c r="AE236" s="37" t="s">
        <v>11</v>
      </c>
      <c r="AF236" s="356" t="s">
        <v>13</v>
      </c>
      <c r="AG236" s="37" t="s">
        <v>11</v>
      </c>
      <c r="AH236" s="37" t="s">
        <v>11</v>
      </c>
      <c r="AI236" s="37"/>
      <c r="AJ236" s="37" t="s">
        <v>11</v>
      </c>
      <c r="AK236" s="40"/>
      <c r="AL236" s="167">
        <f t="shared" si="247"/>
        <v>14</v>
      </c>
      <c r="AM236" s="168"/>
      <c r="AN236" s="168">
        <f t="shared" si="248"/>
        <v>5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2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1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182</v>
      </c>
      <c r="C237" s="196">
        <v>2464</v>
      </c>
      <c r="D237" s="178" t="s">
        <v>268</v>
      </c>
      <c r="E237" s="156" t="s">
        <v>70</v>
      </c>
      <c r="F237" s="30" t="s">
        <v>11</v>
      </c>
      <c r="G237" s="31" t="s">
        <v>11</v>
      </c>
      <c r="H237" s="305"/>
      <c r="I237" s="308"/>
      <c r="J237" s="353" t="s">
        <v>7</v>
      </c>
      <c r="K237" s="351" t="s">
        <v>58</v>
      </c>
      <c r="L237" s="385" t="s">
        <v>58</v>
      </c>
      <c r="M237" s="385" t="s">
        <v>58</v>
      </c>
      <c r="N237" s="385" t="s">
        <v>58</v>
      </c>
      <c r="O237" s="305"/>
      <c r="P237" s="332"/>
      <c r="Q237" s="55" t="s">
        <v>11</v>
      </c>
      <c r="R237" s="351" t="s">
        <v>58</v>
      </c>
      <c r="S237" s="351" t="s">
        <v>58</v>
      </c>
      <c r="T237" s="351" t="s">
        <v>58</v>
      </c>
      <c r="U237" s="55" t="s">
        <v>11</v>
      </c>
      <c r="V237" s="305"/>
      <c r="W237" s="305"/>
      <c r="X237" s="351" t="s">
        <v>58</v>
      </c>
      <c r="Y237" s="351" t="s">
        <v>58</v>
      </c>
      <c r="Z237" s="351" t="s">
        <v>58</v>
      </c>
      <c r="AA237" s="351" t="s">
        <v>58</v>
      </c>
      <c r="AB237" s="351" t="s">
        <v>58</v>
      </c>
      <c r="AC237" s="305"/>
      <c r="AD237" s="305"/>
      <c r="AE237" s="353" t="s">
        <v>7</v>
      </c>
      <c r="AF237" s="31" t="s">
        <v>11</v>
      </c>
      <c r="AG237" s="351" t="s">
        <v>58</v>
      </c>
      <c r="AH237" s="31" t="s">
        <v>11</v>
      </c>
      <c r="AI237" s="31"/>
      <c r="AJ237" s="31" t="s">
        <v>11</v>
      </c>
      <c r="AK237" s="34">
        <f>IF(CA237=0,"",TIME(0,CA237,0))</f>
        <v>0.11666666666666665</v>
      </c>
      <c r="AL237" s="157">
        <f>COUNTIF(F237:AJ237,"P")</f>
        <v>7</v>
      </c>
      <c r="AM237" s="158">
        <f>SUM(AL237:AL238)/2</f>
        <v>6.5</v>
      </c>
      <c r="AN237" s="158">
        <f>COUNTIF(F237:AJ237,"Mi")</f>
        <v>0</v>
      </c>
      <c r="AO237" s="158">
        <f>SUM((AN237+AN238)/2)</f>
        <v>0</v>
      </c>
      <c r="AP237" s="159">
        <f>COUNTIF(F237:AJ237,"VS")</f>
        <v>0</v>
      </c>
      <c r="AQ237" s="159">
        <f>SUM((AP237+AP238)/2)</f>
        <v>0</v>
      </c>
      <c r="AR237" s="158">
        <f>COUNTIF(F237:AJ237,"C1")</f>
        <v>0</v>
      </c>
      <c r="AS237" s="159">
        <f>SUM((AR237+AR238)/2)</f>
        <v>0</v>
      </c>
      <c r="AT237" s="159">
        <f>COUNTIF(F237:AJ237,"R1")</f>
        <v>0</v>
      </c>
      <c r="AU237" s="160">
        <f>SUM((AT237+AT238)/2)</f>
        <v>0.5</v>
      </c>
      <c r="AV237" s="158">
        <f>COUNTIF(F237:AJ237,"CS")</f>
        <v>0</v>
      </c>
      <c r="AW237" s="158">
        <f>SUM((AV237+AV238)/2)</f>
        <v>0</v>
      </c>
      <c r="AX237" s="159">
        <f>COUNTIF(F237:AJ237,"DA")</f>
        <v>0</v>
      </c>
      <c r="AY237" s="159">
        <f>SUM((AX237+AX238)/2)</f>
        <v>0</v>
      </c>
      <c r="AZ237" s="161">
        <f>SUM(AM237+AO237+AQ237+AS237+AW237+AY237+AU237)*24</f>
        <v>168</v>
      </c>
      <c r="BA237" s="159">
        <f>COUNTIF(F237:AJ237,"MT5")</f>
        <v>0</v>
      </c>
      <c r="BB237" s="159">
        <f>SUM((BA237+BA238)/2)</f>
        <v>0</v>
      </c>
      <c r="BC237" s="159">
        <f>COUNTIF(F237:AJ237,"MT6")</f>
        <v>0</v>
      </c>
      <c r="BD237" s="159">
        <f>SUM((BC237+BC238)/2)</f>
        <v>0</v>
      </c>
      <c r="BE237" s="159">
        <f>SUM((BD237+BD238)/2)</f>
        <v>0</v>
      </c>
      <c r="BF237" s="159">
        <f>COUNTIF(F237:AJ237,"MT8")</f>
        <v>0</v>
      </c>
      <c r="BG237" s="159">
        <f>SUM((BF237+BF238)/2)</f>
        <v>0</v>
      </c>
      <c r="BH237" s="159">
        <f>SUM((BG237+BG238)/2)</f>
        <v>0</v>
      </c>
      <c r="BI237" s="159">
        <f>COUNTIF(F237:AJ237,"A")</f>
        <v>0</v>
      </c>
      <c r="BJ237" s="159">
        <f>SUM((BI237+BI238)/2)</f>
        <v>0</v>
      </c>
      <c r="BK237" s="159">
        <f>COUNTIF(F237:AJ237,"Ma")</f>
        <v>0</v>
      </c>
      <c r="BL237" s="162">
        <f>SUM(BK237+BK238)/2</f>
        <v>0</v>
      </c>
      <c r="BM237" s="158">
        <f>COUNTIF(F237:AJ237,"MJ")</f>
        <v>0</v>
      </c>
      <c r="BN237" s="158">
        <f>SUM(BM237+BM238)/2</f>
        <v>0</v>
      </c>
      <c r="BO237" s="158">
        <f>COUNTIF(F237:AJ237,"Jsc")</f>
        <v>0</v>
      </c>
      <c r="BP237" s="158">
        <f>SUM(BO237+BO238)/2</f>
        <v>0</v>
      </c>
      <c r="BQ237" s="158">
        <f>COUNTIF(F237:AJ237,"C")</f>
        <v>2</v>
      </c>
      <c r="BR237" s="158">
        <f>SUM((BQ237+BQ238)/2)</f>
        <v>2</v>
      </c>
      <c r="BS237" s="158">
        <f>COUNTIF(F237:AJ237,"CC")</f>
        <v>0</v>
      </c>
      <c r="BT237" s="158">
        <f>SUM((BS237+BS238)/2)</f>
        <v>0</v>
      </c>
      <c r="BU237" s="158">
        <f>COUNTIF(F237:AJ237,"DS")</f>
        <v>0</v>
      </c>
      <c r="BV237" s="158">
        <f>SUM((BU237+BU238)/2)</f>
        <v>0</v>
      </c>
      <c r="BW237" s="159">
        <f>COUNTIF(F237:AJ237,"MT")</f>
        <v>0</v>
      </c>
      <c r="BX237" s="159">
        <f>SUM((BW237+BW238)/2)</f>
        <v>0</v>
      </c>
      <c r="BY237" s="159">
        <f>COUNTIF(F237:AJ237,"4/5")</f>
        <v>0</v>
      </c>
      <c r="BZ237" s="160">
        <f>SUM((BY237+BY238)/2)</f>
        <v>0</v>
      </c>
      <c r="CA237" s="163">
        <f>SUM(AZ237)</f>
        <v>168</v>
      </c>
      <c r="CB237" s="35">
        <f>SUM(AM237+AO237+AQ237+AS237+AU237+AW237+BB237+BD237+BG237+AY237)</f>
        <v>7</v>
      </c>
    </row>
    <row r="238" spans="1:80" ht="18.75" customHeight="1" thickBot="1" x14ac:dyDescent="0.3">
      <c r="A238" s="137" t="s">
        <v>425</v>
      </c>
      <c r="B238" s="179" t="s">
        <v>182</v>
      </c>
      <c r="C238" s="196" t="s">
        <v>6</v>
      </c>
      <c r="D238" s="165"/>
      <c r="E238" s="166" t="s">
        <v>4</v>
      </c>
      <c r="F238" s="36" t="s">
        <v>11</v>
      </c>
      <c r="G238" s="37" t="s">
        <v>11</v>
      </c>
      <c r="H238" s="306"/>
      <c r="I238" s="309"/>
      <c r="J238" s="354" t="s">
        <v>7</v>
      </c>
      <c r="K238" s="352" t="s">
        <v>58</v>
      </c>
      <c r="L238" s="352" t="s">
        <v>58</v>
      </c>
      <c r="M238" s="352" t="s">
        <v>58</v>
      </c>
      <c r="N238" s="431" t="s">
        <v>58</v>
      </c>
      <c r="O238" s="306"/>
      <c r="P238" s="331"/>
      <c r="Q238" s="56" t="s">
        <v>11</v>
      </c>
      <c r="R238" s="352" t="s">
        <v>58</v>
      </c>
      <c r="S238" s="352" t="s">
        <v>58</v>
      </c>
      <c r="T238" s="352" t="s">
        <v>58</v>
      </c>
      <c r="U238" s="56" t="s">
        <v>57</v>
      </c>
      <c r="V238" s="306"/>
      <c r="W238" s="306"/>
      <c r="X238" s="352" t="s">
        <v>58</v>
      </c>
      <c r="Y238" s="352" t="s">
        <v>58</v>
      </c>
      <c r="Z238" s="352" t="s">
        <v>58</v>
      </c>
      <c r="AA238" s="352" t="s">
        <v>58</v>
      </c>
      <c r="AB238" s="352" t="s">
        <v>58</v>
      </c>
      <c r="AC238" s="306"/>
      <c r="AD238" s="306"/>
      <c r="AE238" s="354" t="s">
        <v>7</v>
      </c>
      <c r="AF238" s="37" t="s">
        <v>11</v>
      </c>
      <c r="AG238" s="352" t="s">
        <v>58</v>
      </c>
      <c r="AH238" s="37" t="s">
        <v>11</v>
      </c>
      <c r="AI238" s="37"/>
      <c r="AJ238" s="37" t="s">
        <v>11</v>
      </c>
      <c r="AK238" s="40"/>
      <c r="AL238" s="167">
        <f>COUNTIF(F238:AJ238,"P")</f>
        <v>6</v>
      </c>
      <c r="AM238" s="168"/>
      <c r="AN238" s="168">
        <f>COUNTIF(F238:AJ238,"Mi")</f>
        <v>0</v>
      </c>
      <c r="AO238" s="169"/>
      <c r="AP238" s="170">
        <f>COUNTIF(F238:AJ238,"VS")</f>
        <v>0</v>
      </c>
      <c r="AQ238" s="171"/>
      <c r="AR238" s="168">
        <f>COUNTIF(F238:AJ238,"C1")</f>
        <v>0</v>
      </c>
      <c r="AS238" s="168"/>
      <c r="AT238" s="168">
        <f>COUNTIF(F238:AJ238,"R1")</f>
        <v>1</v>
      </c>
      <c r="AU238" s="168"/>
      <c r="AV238" s="168">
        <f>COUNTIF(F238:AJ238,"CS")</f>
        <v>0</v>
      </c>
      <c r="AW238" s="169"/>
      <c r="AX238" s="170">
        <f>COUNTIF(F238:AJ238,"DA")</f>
        <v>0</v>
      </c>
      <c r="AY238" s="171"/>
      <c r="AZ238" s="172"/>
      <c r="BA238" s="170">
        <f>COUNTIF(F238:AJ238,"MT5")</f>
        <v>0</v>
      </c>
      <c r="BB238" s="171"/>
      <c r="BC238" s="170">
        <f>COUNTIF(F238:AJ238,"MT6")</f>
        <v>0</v>
      </c>
      <c r="BD238" s="171"/>
      <c r="BE238" s="171"/>
      <c r="BF238" s="170">
        <f>COUNTIF(F238:AJ238,"MT8")</f>
        <v>0</v>
      </c>
      <c r="BG238" s="171"/>
      <c r="BH238" s="171"/>
      <c r="BI238" s="170">
        <f>COUNTIF(F238:AJ238,"A")</f>
        <v>0</v>
      </c>
      <c r="BJ238" s="171"/>
      <c r="BK238" s="170">
        <f>COUNTIF(F238:AJ238,"Ma")</f>
        <v>0</v>
      </c>
      <c r="BL238" s="173"/>
      <c r="BM238" s="168">
        <f>COUNTIF(F238:AJ238,"MJ")</f>
        <v>0</v>
      </c>
      <c r="BN238" s="174"/>
      <c r="BO238" s="168">
        <f>COUNTIF(F238:AJ238,"Jsc")</f>
        <v>0</v>
      </c>
      <c r="BP238" s="169"/>
      <c r="BQ238" s="168">
        <f>COUNTIF(F238:AJ238,"C")</f>
        <v>2</v>
      </c>
      <c r="BR238" s="168"/>
      <c r="BS238" s="168">
        <f>COUNTIF(F238:AJ238,"CC")</f>
        <v>0</v>
      </c>
      <c r="BT238" s="169"/>
      <c r="BU238" s="168">
        <f>COUNTIF(F238:AJ238,"DS")</f>
        <v>0</v>
      </c>
      <c r="BV238" s="169"/>
      <c r="BW238" s="170">
        <f>COUNTIF(F238:AJ238,"MT")</f>
        <v>0</v>
      </c>
      <c r="BX238" s="171"/>
      <c r="BY238" s="170">
        <f>COUNTIF(F238:AJ238,"4/5")</f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273</v>
      </c>
      <c r="E239" s="156" t="s">
        <v>70</v>
      </c>
      <c r="F239" s="51" t="s">
        <v>11</v>
      </c>
      <c r="G239" s="52" t="s">
        <v>11</v>
      </c>
      <c r="H239" s="307"/>
      <c r="I239" s="310"/>
      <c r="J239" s="385" t="s">
        <v>58</v>
      </c>
      <c r="K239" s="385" t="s">
        <v>58</v>
      </c>
      <c r="L239" s="385" t="s">
        <v>58</v>
      </c>
      <c r="M239" s="385" t="s">
        <v>58</v>
      </c>
      <c r="N239" s="385" t="s">
        <v>58</v>
      </c>
      <c r="O239" s="307"/>
      <c r="P239" s="307"/>
      <c r="Q239" s="52" t="s">
        <v>11</v>
      </c>
      <c r="R239" s="52" t="s">
        <v>11</v>
      </c>
      <c r="S239" s="52" t="s">
        <v>11</v>
      </c>
      <c r="T239" s="52" t="s">
        <v>11</v>
      </c>
      <c r="U239" s="52" t="s">
        <v>11</v>
      </c>
      <c r="V239" s="307"/>
      <c r="W239" s="307"/>
      <c r="X239" s="351" t="s">
        <v>58</v>
      </c>
      <c r="Y239" s="351" t="s">
        <v>58</v>
      </c>
      <c r="Z239" s="351" t="s">
        <v>58</v>
      </c>
      <c r="AA239" s="351" t="s">
        <v>58</v>
      </c>
      <c r="AB239" s="351" t="s">
        <v>58</v>
      </c>
      <c r="AC239" s="307"/>
      <c r="AD239" s="307"/>
      <c r="AE239" s="52" t="s">
        <v>11</v>
      </c>
      <c r="AF239" s="52" t="s">
        <v>11</v>
      </c>
      <c r="AG239" s="52" t="s">
        <v>11</v>
      </c>
      <c r="AH239" s="52" t="s">
        <v>11</v>
      </c>
      <c r="AI239" s="52"/>
      <c r="AJ239" s="52" t="s">
        <v>11</v>
      </c>
      <c r="AK239" s="34">
        <f>IF(CA239=0,"",TIME(0,CA239,0))</f>
        <v>0.19999999999999998</v>
      </c>
      <c r="AL239" s="157">
        <f>COUNTIF(F239:AJ239,"P")</f>
        <v>12</v>
      </c>
      <c r="AM239" s="158">
        <f>SUM(AL239:AL240)/2</f>
        <v>11.5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0.5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288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0</v>
      </c>
      <c r="BR239" s="158">
        <f>SUM((BQ239+BQ240)/2)</f>
        <v>0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288</v>
      </c>
      <c r="CB239" s="35">
        <f>SUM(AM239+AO239+AQ239+AS239+AU239+AW239+BB239+BD239+BG239+AY239)</f>
        <v>12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51" t="s">
        <v>11</v>
      </c>
      <c r="G240" s="52" t="s">
        <v>11</v>
      </c>
      <c r="H240" s="307"/>
      <c r="I240" s="310"/>
      <c r="J240" s="385" t="s">
        <v>58</v>
      </c>
      <c r="K240" s="385" t="s">
        <v>58</v>
      </c>
      <c r="L240" s="385" t="s">
        <v>58</v>
      </c>
      <c r="M240" s="385" t="s">
        <v>58</v>
      </c>
      <c r="N240" s="385" t="s">
        <v>58</v>
      </c>
      <c r="O240" s="307"/>
      <c r="P240" s="307"/>
      <c r="Q240" s="52" t="s">
        <v>11</v>
      </c>
      <c r="R240" s="37" t="s">
        <v>57</v>
      </c>
      <c r="S240" s="56" t="s">
        <v>11</v>
      </c>
      <c r="T240" s="52" t="s">
        <v>11</v>
      </c>
      <c r="U240" s="52" t="s">
        <v>11</v>
      </c>
      <c r="V240" s="307"/>
      <c r="W240" s="307"/>
      <c r="X240" s="352" t="s">
        <v>58</v>
      </c>
      <c r="Y240" s="352" t="s">
        <v>58</v>
      </c>
      <c r="Z240" s="352" t="s">
        <v>58</v>
      </c>
      <c r="AA240" s="352" t="s">
        <v>58</v>
      </c>
      <c r="AB240" s="352" t="s">
        <v>58</v>
      </c>
      <c r="AC240" s="307"/>
      <c r="AD240" s="307"/>
      <c r="AE240" s="52" t="s">
        <v>11</v>
      </c>
      <c r="AF240" s="52" t="s">
        <v>11</v>
      </c>
      <c r="AG240" s="52" t="s">
        <v>11</v>
      </c>
      <c r="AH240" s="52" t="s">
        <v>11</v>
      </c>
      <c r="AI240" s="52"/>
      <c r="AJ240" s="52" t="s">
        <v>11</v>
      </c>
      <c r="AK240" s="40"/>
      <c r="AL240" s="167">
        <f>COUNTIF(F240:AJ240,"P")</f>
        <v>11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1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0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806" t="s">
        <v>405</v>
      </c>
      <c r="D241" s="155" t="str">
        <f>VLOOKUP(C241,ListeAppel,2,FALSE)</f>
        <v>Nom 086</v>
      </c>
      <c r="E241" s="156" t="s">
        <v>70</v>
      </c>
      <c r="F241" s="501" t="s">
        <v>29</v>
      </c>
      <c r="G241" s="31" t="s">
        <v>11</v>
      </c>
      <c r="H241" s="305"/>
      <c r="I241" s="308"/>
      <c r="J241" s="31" t="s">
        <v>11</v>
      </c>
      <c r="K241" s="473" t="s">
        <v>39</v>
      </c>
      <c r="L241" s="31" t="s">
        <v>11</v>
      </c>
      <c r="M241" s="31" t="s">
        <v>11</v>
      </c>
      <c r="N241" s="31" t="s">
        <v>11</v>
      </c>
      <c r="O241" s="305"/>
      <c r="P241" s="305"/>
      <c r="Q241" s="31" t="s">
        <v>11</v>
      </c>
      <c r="R241" s="353" t="s">
        <v>7</v>
      </c>
      <c r="S241" s="52" t="s">
        <v>11</v>
      </c>
      <c r="T241" s="408" t="s">
        <v>29</v>
      </c>
      <c r="U241" s="31" t="s">
        <v>11</v>
      </c>
      <c r="V241" s="305"/>
      <c r="W241" s="305"/>
      <c r="X241" s="31" t="s">
        <v>11</v>
      </c>
      <c r="Y241" s="355" t="s">
        <v>13</v>
      </c>
      <c r="Z241" s="31" t="s">
        <v>11</v>
      </c>
      <c r="AA241" s="353" t="s">
        <v>7</v>
      </c>
      <c r="AB241" s="31" t="s">
        <v>11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/>
      <c r="AJ241" s="31" t="s">
        <v>11</v>
      </c>
      <c r="AK241" s="34">
        <f>IF(CA241=0,"",TIME(0,CA241,0))</f>
        <v>0.33333333333333331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1</v>
      </c>
      <c r="AP241" s="159">
        <f t="shared" si="249"/>
        <v>0</v>
      </c>
      <c r="AQ241" s="159">
        <f>SUM((AP241+AP242)/2)</f>
        <v>0</v>
      </c>
      <c r="AR241" s="158">
        <f t="shared" si="250"/>
        <v>1</v>
      </c>
      <c r="AS241" s="159">
        <f>SUM((AR241+AR242)/2)</f>
        <v>0.5</v>
      </c>
      <c r="AT241" s="159">
        <f t="shared" si="251"/>
        <v>0</v>
      </c>
      <c r="AU241" s="160">
        <f>SUM((AT241+AT242)/2)</f>
        <v>0.5</v>
      </c>
      <c r="AV241" s="158">
        <f t="shared" si="252"/>
        <v>2</v>
      </c>
      <c r="AW241" s="158">
        <f>SUM((AV241+AV242)/2)</f>
        <v>2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480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2</v>
      </c>
      <c r="BR241" s="158">
        <f>SUM((BQ241+BQ242)/2)</f>
        <v>2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480</v>
      </c>
      <c r="CB241" s="35">
        <f>SUM(AM241+AO241+AQ241+AS241+AU241+AW241+BB241+BD241+BG241+AY241)</f>
        <v>20</v>
      </c>
    </row>
    <row r="242" spans="1:80" ht="18.75" customHeight="1" thickBot="1" x14ac:dyDescent="0.3">
      <c r="A242" s="137" t="s">
        <v>425</v>
      </c>
      <c r="B242" s="179" t="s">
        <v>189</v>
      </c>
      <c r="C242" s="164" t="s">
        <v>10</v>
      </c>
      <c r="D242" s="165">
        <v>11175</v>
      </c>
      <c r="E242" s="166" t="s">
        <v>4</v>
      </c>
      <c r="F242" s="502" t="s">
        <v>29</v>
      </c>
      <c r="G242" s="37" t="s">
        <v>11</v>
      </c>
      <c r="H242" s="306"/>
      <c r="I242" s="309"/>
      <c r="J242" s="37" t="s">
        <v>11</v>
      </c>
      <c r="K242" s="37" t="s">
        <v>11</v>
      </c>
      <c r="L242" s="37" t="s">
        <v>11</v>
      </c>
      <c r="M242" s="37" t="s">
        <v>11</v>
      </c>
      <c r="N242" s="37" t="s">
        <v>11</v>
      </c>
      <c r="O242" s="306"/>
      <c r="P242" s="306"/>
      <c r="Q242" s="37" t="s">
        <v>11</v>
      </c>
      <c r="R242" s="354" t="s">
        <v>7</v>
      </c>
      <c r="S242" s="50" t="s">
        <v>11</v>
      </c>
      <c r="T242" s="407" t="s">
        <v>29</v>
      </c>
      <c r="U242" s="37" t="s">
        <v>11</v>
      </c>
      <c r="V242" s="306"/>
      <c r="W242" s="306"/>
      <c r="X242" s="37" t="s">
        <v>11</v>
      </c>
      <c r="Y242" s="356" t="s">
        <v>13</v>
      </c>
      <c r="Z242" s="37" t="s">
        <v>11</v>
      </c>
      <c r="AA242" s="354" t="s">
        <v>7</v>
      </c>
      <c r="AB242" s="37" t="s">
        <v>57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/>
      <c r="AJ242" s="37" t="s">
        <v>11</v>
      </c>
      <c r="AK242" s="40"/>
      <c r="AL242" s="167">
        <f t="shared" si="247"/>
        <v>16</v>
      </c>
      <c r="AM242" s="168"/>
      <c r="AN242" s="168">
        <f t="shared" si="248"/>
        <v>1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1</v>
      </c>
      <c r="AU242" s="168"/>
      <c r="AV242" s="168">
        <f t="shared" si="252"/>
        <v>2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2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196">
        <v>2648</v>
      </c>
      <c r="D243" s="178" t="s">
        <v>277</v>
      </c>
      <c r="E243" s="156" t="s">
        <v>70</v>
      </c>
      <c r="F243" s="30" t="s">
        <v>11</v>
      </c>
      <c r="G243" s="31" t="s">
        <v>11</v>
      </c>
      <c r="H243" s="305"/>
      <c r="I243" s="308"/>
      <c r="J243" s="31" t="s">
        <v>11</v>
      </c>
      <c r="K243" s="31" t="s">
        <v>11</v>
      </c>
      <c r="L243" s="31" t="s">
        <v>11</v>
      </c>
      <c r="M243" s="31" t="s">
        <v>11</v>
      </c>
      <c r="N243" s="353" t="s">
        <v>7</v>
      </c>
      <c r="O243" s="305"/>
      <c r="P243" s="305"/>
      <c r="Q243" s="31" t="s">
        <v>11</v>
      </c>
      <c r="R243" s="31" t="s">
        <v>11</v>
      </c>
      <c r="S243" s="52" t="s">
        <v>11</v>
      </c>
      <c r="T243" s="31" t="s">
        <v>11</v>
      </c>
      <c r="U243" s="31" t="s">
        <v>11</v>
      </c>
      <c r="V243" s="305"/>
      <c r="W243" s="305"/>
      <c r="X243" s="31" t="s">
        <v>11</v>
      </c>
      <c r="Y243" s="31" t="s">
        <v>11</v>
      </c>
      <c r="Z243" s="31" t="s">
        <v>11</v>
      </c>
      <c r="AA243" s="31" t="s">
        <v>11</v>
      </c>
      <c r="AB243" s="31" t="s">
        <v>11</v>
      </c>
      <c r="AC243" s="305"/>
      <c r="AD243" s="305"/>
      <c r="AE243" s="31" t="s">
        <v>11</v>
      </c>
      <c r="AF243" s="31" t="s">
        <v>11</v>
      </c>
      <c r="AG243" s="353" t="s">
        <v>7</v>
      </c>
      <c r="AH243" s="31" t="s">
        <v>11</v>
      </c>
      <c r="AI243" s="31"/>
      <c r="AJ243" s="31" t="s">
        <v>11</v>
      </c>
      <c r="AK243" s="34">
        <f>IF(CA243=0,"",TIME(0,CA243,0))</f>
        <v>0.33333333333333331</v>
      </c>
      <c r="AL243" s="157">
        <f t="shared" si="247"/>
        <v>20</v>
      </c>
      <c r="AM243" s="158">
        <f>SUM(AL243:AL244)/2</f>
        <v>20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425</v>
      </c>
      <c r="B244" s="179" t="s">
        <v>189</v>
      </c>
      <c r="C244" s="196" t="s">
        <v>7</v>
      </c>
      <c r="D244" s="165"/>
      <c r="E244" s="166" t="s">
        <v>4</v>
      </c>
      <c r="F244" s="36" t="s">
        <v>11</v>
      </c>
      <c r="G244" s="37" t="s">
        <v>11</v>
      </c>
      <c r="H244" s="306"/>
      <c r="I244" s="309"/>
      <c r="J244" s="37" t="s">
        <v>11</v>
      </c>
      <c r="K244" s="37" t="s">
        <v>11</v>
      </c>
      <c r="L244" s="37" t="s">
        <v>11</v>
      </c>
      <c r="M244" s="37" t="s">
        <v>11</v>
      </c>
      <c r="N244" s="354" t="s">
        <v>7</v>
      </c>
      <c r="O244" s="306"/>
      <c r="P244" s="306"/>
      <c r="Q244" s="37" t="s">
        <v>11</v>
      </c>
      <c r="R244" s="37" t="s">
        <v>11</v>
      </c>
      <c r="S244" s="50" t="s">
        <v>11</v>
      </c>
      <c r="T244" s="37" t="s">
        <v>11</v>
      </c>
      <c r="U244" s="37" t="s">
        <v>11</v>
      </c>
      <c r="V244" s="306"/>
      <c r="W244" s="306"/>
      <c r="X244" s="37" t="s">
        <v>11</v>
      </c>
      <c r="Y244" s="37" t="s">
        <v>11</v>
      </c>
      <c r="Z244" s="37" t="s">
        <v>11</v>
      </c>
      <c r="AA244" s="37" t="s">
        <v>11</v>
      </c>
      <c r="AB244" s="37" t="s">
        <v>11</v>
      </c>
      <c r="AC244" s="306"/>
      <c r="AD244" s="306"/>
      <c r="AE244" s="37" t="s">
        <v>11</v>
      </c>
      <c r="AF244" s="37" t="s">
        <v>11</v>
      </c>
      <c r="AG244" s="354" t="s">
        <v>7</v>
      </c>
      <c r="AH244" s="37" t="s">
        <v>11</v>
      </c>
      <c r="AI244" s="37"/>
      <c r="AJ244" s="37" t="s">
        <v>11</v>
      </c>
      <c r="AK244" s="40"/>
      <c r="AL244" s="167">
        <f t="shared" si="247"/>
        <v>20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0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7">
        <v>5925</v>
      </c>
      <c r="D245" s="178" t="s">
        <v>280</v>
      </c>
      <c r="E245" s="156" t="s">
        <v>70</v>
      </c>
      <c r="F245" s="30" t="s">
        <v>11</v>
      </c>
      <c r="G245" s="31" t="s">
        <v>11</v>
      </c>
      <c r="H245" s="305"/>
      <c r="I245" s="308"/>
      <c r="J245" s="31" t="s">
        <v>11</v>
      </c>
      <c r="K245" s="31" t="s">
        <v>11</v>
      </c>
      <c r="L245" s="31" t="s">
        <v>67</v>
      </c>
      <c r="M245" s="31" t="s">
        <v>11</v>
      </c>
      <c r="N245" s="31" t="s">
        <v>11</v>
      </c>
      <c r="O245" s="305"/>
      <c r="P245" s="305"/>
      <c r="Q245" s="31" t="s">
        <v>11</v>
      </c>
      <c r="R245" s="31" t="s">
        <v>11</v>
      </c>
      <c r="S245" s="52" t="s">
        <v>11</v>
      </c>
      <c r="T245" s="355" t="s">
        <v>13</v>
      </c>
      <c r="U245" s="31" t="s">
        <v>67</v>
      </c>
      <c r="V245" s="305"/>
      <c r="W245" s="305"/>
      <c r="X245" s="31" t="s">
        <v>11</v>
      </c>
      <c r="Y245" s="31" t="s">
        <v>11</v>
      </c>
      <c r="Z245" s="31" t="s">
        <v>11</v>
      </c>
      <c r="AA245" s="31" t="s">
        <v>67</v>
      </c>
      <c r="AB245" s="31" t="s">
        <v>11</v>
      </c>
      <c r="AC245" s="305"/>
      <c r="AD245" s="305"/>
      <c r="AE245" s="31" t="s">
        <v>11</v>
      </c>
      <c r="AF245" s="31" t="s">
        <v>11</v>
      </c>
      <c r="AG245" s="31" t="s">
        <v>11</v>
      </c>
      <c r="AH245" s="31" t="s">
        <v>67</v>
      </c>
      <c r="AI245" s="31"/>
      <c r="AJ245" s="31" t="s">
        <v>67</v>
      </c>
      <c r="AK245" s="34">
        <f>IF(CA245=0,"",TIME(0,CA245,0))</f>
        <v>0.28333333333333333</v>
      </c>
      <c r="AL245" s="157">
        <f t="shared" si="247"/>
        <v>16</v>
      </c>
      <c r="AM245" s="158">
        <f>SUM(AL245:AL246)/2</f>
        <v>16</v>
      </c>
      <c r="AN245" s="158">
        <f t="shared" si="248"/>
        <v>1</v>
      </c>
      <c r="AO245" s="158">
        <f>SUM((AN245+AN246)/2)</f>
        <v>0.5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425</v>
      </c>
      <c r="B246" s="179" t="s">
        <v>189</v>
      </c>
      <c r="C246" s="192" t="s">
        <v>6</v>
      </c>
      <c r="D246" s="165"/>
      <c r="E246" s="166" t="s">
        <v>4</v>
      </c>
      <c r="F246" s="36" t="s">
        <v>11</v>
      </c>
      <c r="G246" s="440" t="s">
        <v>39</v>
      </c>
      <c r="H246" s="306"/>
      <c r="I246" s="309"/>
      <c r="J246" s="37" t="s">
        <v>11</v>
      </c>
      <c r="K246" s="37" t="s">
        <v>11</v>
      </c>
      <c r="L246" s="37" t="s">
        <v>67</v>
      </c>
      <c r="M246" s="37" t="s">
        <v>11</v>
      </c>
      <c r="N246" s="37" t="s">
        <v>11</v>
      </c>
      <c r="O246" s="306"/>
      <c r="P246" s="306"/>
      <c r="Q246" s="37" t="s">
        <v>11</v>
      </c>
      <c r="R246" s="37" t="s">
        <v>11</v>
      </c>
      <c r="S246" s="50" t="s">
        <v>11</v>
      </c>
      <c r="T246" s="37" t="s">
        <v>11</v>
      </c>
      <c r="U246" s="37" t="s">
        <v>67</v>
      </c>
      <c r="V246" s="306"/>
      <c r="W246" s="306"/>
      <c r="X246" s="37" t="s">
        <v>11</v>
      </c>
      <c r="Y246" s="37" t="s">
        <v>11</v>
      </c>
      <c r="Z246" s="37" t="s">
        <v>11</v>
      </c>
      <c r="AA246" s="37" t="s">
        <v>67</v>
      </c>
      <c r="AB246" s="37" t="s">
        <v>11</v>
      </c>
      <c r="AC246" s="306"/>
      <c r="AD246" s="306"/>
      <c r="AE246" s="39" t="s">
        <v>11</v>
      </c>
      <c r="AF246" s="37" t="s">
        <v>11</v>
      </c>
      <c r="AG246" s="37" t="s">
        <v>11</v>
      </c>
      <c r="AH246" s="37" t="s">
        <v>67</v>
      </c>
      <c r="AI246" s="37"/>
      <c r="AJ246" s="37" t="s">
        <v>67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425</v>
      </c>
      <c r="B247" s="179" t="s">
        <v>189</v>
      </c>
      <c r="C247" s="807" t="s">
        <v>408</v>
      </c>
      <c r="D247" s="155" t="str">
        <f>VLOOKUP(C247,ListeAppel,2,FALSE)</f>
        <v>Nom 093</v>
      </c>
      <c r="E247" s="156" t="s">
        <v>70</v>
      </c>
      <c r="F247" s="30" t="s">
        <v>11</v>
      </c>
      <c r="G247" s="353" t="s">
        <v>7</v>
      </c>
      <c r="H247" s="353" t="s">
        <v>7</v>
      </c>
      <c r="I247" s="353" t="s">
        <v>7</v>
      </c>
      <c r="J247" s="353" t="s">
        <v>7</v>
      </c>
      <c r="K247" s="31" t="s">
        <v>11</v>
      </c>
      <c r="L247" s="55" t="s">
        <v>11</v>
      </c>
      <c r="M247" s="55" t="s">
        <v>11</v>
      </c>
      <c r="N247" s="31" t="s">
        <v>11</v>
      </c>
      <c r="O247" s="305"/>
      <c r="P247" s="332"/>
      <c r="Q247" s="31" t="s">
        <v>11</v>
      </c>
      <c r="R247" s="31" t="s">
        <v>67</v>
      </c>
      <c r="S247" s="454" t="s">
        <v>13</v>
      </c>
      <c r="T247" s="55" t="s">
        <v>11</v>
      </c>
      <c r="U247" s="31" t="s">
        <v>11</v>
      </c>
      <c r="V247" s="305"/>
      <c r="W247" s="332"/>
      <c r="X247" s="355" t="s">
        <v>13</v>
      </c>
      <c r="Y247" s="55" t="s">
        <v>11</v>
      </c>
      <c r="Z247" s="55" t="s">
        <v>11</v>
      </c>
      <c r="AA247" s="55" t="s">
        <v>11</v>
      </c>
      <c r="AB247" s="31" t="s">
        <v>11</v>
      </c>
      <c r="AC247" s="305"/>
      <c r="AD247" s="305"/>
      <c r="AE247" s="31" t="s">
        <v>11</v>
      </c>
      <c r="AF247" s="31" t="s">
        <v>11</v>
      </c>
      <c r="AG247" s="353" t="s">
        <v>7</v>
      </c>
      <c r="AH247" s="31" t="s">
        <v>11</v>
      </c>
      <c r="AI247" s="31"/>
      <c r="AJ247" s="31" t="s">
        <v>11</v>
      </c>
      <c r="AK247" s="34">
        <f>IF(CA247=0,"",TIME(0,CA247,0))</f>
        <v>0.3</v>
      </c>
      <c r="AL247" s="157">
        <f t="shared" si="247"/>
        <v>16</v>
      </c>
      <c r="AM247" s="158">
        <f>SUM(AL247:AL248)/2</f>
        <v>16</v>
      </c>
      <c r="AN247" s="158">
        <f t="shared" si="248"/>
        <v>2</v>
      </c>
      <c r="AO247" s="158">
        <f>SUM((AN247+AN248)/2)</f>
        <v>2</v>
      </c>
      <c r="AP247" s="159">
        <f t="shared" si="249"/>
        <v>0</v>
      </c>
      <c r="AQ247" s="159">
        <f>SUM((AP247+AP248)/2)</f>
        <v>0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5</v>
      </c>
      <c r="BR247" s="158">
        <f>SUM((BQ247+BQ248)/2)</f>
        <v>5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425</v>
      </c>
      <c r="B248" s="179" t="s">
        <v>189</v>
      </c>
      <c r="C248" s="192" t="s">
        <v>6</v>
      </c>
      <c r="D248" s="165">
        <v>11460</v>
      </c>
      <c r="E248" s="166" t="s">
        <v>4</v>
      </c>
      <c r="F248" s="36" t="s">
        <v>11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7" t="s">
        <v>11</v>
      </c>
      <c r="L248" s="56" t="s">
        <v>11</v>
      </c>
      <c r="M248" s="56" t="s">
        <v>11</v>
      </c>
      <c r="N248" s="37" t="s">
        <v>11</v>
      </c>
      <c r="O248" s="306"/>
      <c r="P248" s="331"/>
      <c r="Q248" s="37" t="s">
        <v>11</v>
      </c>
      <c r="R248" s="37" t="s">
        <v>67</v>
      </c>
      <c r="S248" s="459" t="s">
        <v>13</v>
      </c>
      <c r="T248" s="56" t="s">
        <v>11</v>
      </c>
      <c r="U248" s="37" t="s">
        <v>11</v>
      </c>
      <c r="V248" s="306"/>
      <c r="W248" s="331"/>
      <c r="X248" s="356" t="s">
        <v>13</v>
      </c>
      <c r="Y248" s="56" t="s">
        <v>11</v>
      </c>
      <c r="Z248" s="56" t="s">
        <v>11</v>
      </c>
      <c r="AA248" s="56" t="s">
        <v>11</v>
      </c>
      <c r="AB248" s="37" t="s">
        <v>11</v>
      </c>
      <c r="AC248" s="306"/>
      <c r="AD248" s="306"/>
      <c r="AE248" s="37" t="s">
        <v>11</v>
      </c>
      <c r="AF248" s="37" t="s">
        <v>11</v>
      </c>
      <c r="AG248" s="354" t="s">
        <v>7</v>
      </c>
      <c r="AH248" s="37" t="s">
        <v>11</v>
      </c>
      <c r="AI248" s="37"/>
      <c r="AJ248" s="37" t="s">
        <v>11</v>
      </c>
      <c r="AK248" s="40"/>
      <c r="AL248" s="167">
        <f t="shared" si="247"/>
        <v>16</v>
      </c>
      <c r="AM248" s="168"/>
      <c r="AN248" s="168">
        <f t="shared" si="248"/>
        <v>2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5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425</v>
      </c>
      <c r="B249" s="179" t="s">
        <v>189</v>
      </c>
      <c r="C249" s="806" t="s">
        <v>409</v>
      </c>
      <c r="D249" s="178" t="str">
        <f>VLOOKUP(C249,ListeAppel,2,FALSE)</f>
        <v>Nom 096</v>
      </c>
      <c r="E249" s="156" t="s">
        <v>70</v>
      </c>
      <c r="F249" s="369" t="s">
        <v>7</v>
      </c>
      <c r="G249" s="31" t="s">
        <v>11</v>
      </c>
      <c r="H249" s="332"/>
      <c r="I249" s="305"/>
      <c r="J249" s="355" t="s">
        <v>13</v>
      </c>
      <c r="K249" s="355" t="s">
        <v>13</v>
      </c>
      <c r="L249" s="31" t="s">
        <v>11</v>
      </c>
      <c r="M249" s="454" t="s">
        <v>13</v>
      </c>
      <c r="N249" s="442" t="s">
        <v>11</v>
      </c>
      <c r="O249" s="305"/>
      <c r="P249" s="305"/>
      <c r="Q249" s="31" t="s">
        <v>11</v>
      </c>
      <c r="R249" s="55" t="s">
        <v>11</v>
      </c>
      <c r="S249" s="355" t="s">
        <v>13</v>
      </c>
      <c r="T249" s="31" t="s">
        <v>11</v>
      </c>
      <c r="U249" s="357" t="s">
        <v>7</v>
      </c>
      <c r="V249" s="353" t="s">
        <v>7</v>
      </c>
      <c r="W249" s="353" t="s">
        <v>7</v>
      </c>
      <c r="X249" s="353" t="s">
        <v>7</v>
      </c>
      <c r="Y249" s="528" t="s">
        <v>11</v>
      </c>
      <c r="Z249" s="365" t="s">
        <v>14</v>
      </c>
      <c r="AA249" s="365" t="s">
        <v>14</v>
      </c>
      <c r="AB249" s="365" t="s">
        <v>14</v>
      </c>
      <c r="AC249" s="365" t="s">
        <v>14</v>
      </c>
      <c r="AD249" s="365" t="s">
        <v>14</v>
      </c>
      <c r="AE249" s="365" t="s">
        <v>14</v>
      </c>
      <c r="AF249" s="365" t="s">
        <v>14</v>
      </c>
      <c r="AG249" s="365" t="s">
        <v>14</v>
      </c>
      <c r="AH249" s="365" t="s">
        <v>14</v>
      </c>
      <c r="AI249" s="365" t="s">
        <v>14</v>
      </c>
      <c r="AJ249" s="365" t="s">
        <v>14</v>
      </c>
      <c r="AK249" s="34">
        <f>IF(CA249=0,"",TIME(0,CA249,0))</f>
        <v>0.18333333333333335</v>
      </c>
      <c r="AL249" s="157">
        <f t="shared" si="247"/>
        <v>7</v>
      </c>
      <c r="AM249" s="158">
        <f>SUM(AL249:AL250)/2</f>
        <v>6</v>
      </c>
      <c r="AN249" s="158">
        <f t="shared" si="248"/>
        <v>4</v>
      </c>
      <c r="AO249" s="158">
        <f>SUM((AN249+AN250)/2)</f>
        <v>4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0.5</v>
      </c>
      <c r="AT249" s="159">
        <f t="shared" si="251"/>
        <v>0</v>
      </c>
      <c r="AU249" s="160">
        <f>SUM((AT249+AT250)/2)</f>
        <v>0.5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264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11</v>
      </c>
      <c r="BL249" s="162">
        <f>SUM(BK249+BK250)/2</f>
        <v>11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5</v>
      </c>
      <c r="BR249" s="158">
        <f>SUM((BQ249+BQ250)/2)</f>
        <v>5</v>
      </c>
      <c r="BS249" s="158">
        <f t="shared" si="262"/>
        <v>0</v>
      </c>
      <c r="BT249" s="158">
        <f>SUM((BS249+BS250)/2)</f>
        <v>0</v>
      </c>
      <c r="BU249" s="158">
        <f t="shared" si="263"/>
        <v>0</v>
      </c>
      <c r="BV249" s="158">
        <f>SUM((BU249+BU250)/2)</f>
        <v>0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264</v>
      </c>
      <c r="CB249" s="35">
        <f>SUM(AM249+AO249+AQ249+AS249+AU249+AW249+BB249+BD249+BG249+AY249)</f>
        <v>11</v>
      </c>
    </row>
    <row r="250" spans="1:80" ht="18.75" customHeight="1" thickBot="1" x14ac:dyDescent="0.3">
      <c r="A250" s="137" t="s">
        <v>425</v>
      </c>
      <c r="B250" s="179" t="s">
        <v>189</v>
      </c>
      <c r="C250" s="164" t="s">
        <v>8</v>
      </c>
      <c r="D250" s="194"/>
      <c r="E250" s="166" t="s">
        <v>4</v>
      </c>
      <c r="F250" s="370" t="s">
        <v>7</v>
      </c>
      <c r="G250" s="37" t="s">
        <v>11</v>
      </c>
      <c r="H250" s="331"/>
      <c r="I250" s="306"/>
      <c r="J250" s="37" t="s">
        <v>11</v>
      </c>
      <c r="K250" s="356" t="s">
        <v>13</v>
      </c>
      <c r="L250" s="395" t="s">
        <v>39</v>
      </c>
      <c r="M250" s="459" t="s">
        <v>13</v>
      </c>
      <c r="N250" s="402" t="s">
        <v>11</v>
      </c>
      <c r="O250" s="306"/>
      <c r="P250" s="306"/>
      <c r="Q250" s="37" t="s">
        <v>11</v>
      </c>
      <c r="R250" s="356" t="s">
        <v>13</v>
      </c>
      <c r="S250" s="37" t="s">
        <v>57</v>
      </c>
      <c r="T250" s="356" t="s">
        <v>13</v>
      </c>
      <c r="U250" s="453" t="s">
        <v>7</v>
      </c>
      <c r="V250" s="354" t="s">
        <v>7</v>
      </c>
      <c r="W250" s="354" t="s">
        <v>7</v>
      </c>
      <c r="X250" s="354" t="s">
        <v>7</v>
      </c>
      <c r="Y250" s="510" t="s">
        <v>11</v>
      </c>
      <c r="Z250" s="367" t="s">
        <v>14</v>
      </c>
      <c r="AA250" s="367" t="s">
        <v>14</v>
      </c>
      <c r="AB250" s="367" t="s">
        <v>14</v>
      </c>
      <c r="AC250" s="367" t="s">
        <v>14</v>
      </c>
      <c r="AD250" s="367" t="s">
        <v>14</v>
      </c>
      <c r="AE250" s="367" t="s">
        <v>14</v>
      </c>
      <c r="AF250" s="367" t="s">
        <v>14</v>
      </c>
      <c r="AG250" s="367" t="s">
        <v>14</v>
      </c>
      <c r="AH250" s="367" t="s">
        <v>14</v>
      </c>
      <c r="AI250" s="367" t="s">
        <v>14</v>
      </c>
      <c r="AJ250" s="367" t="s">
        <v>14</v>
      </c>
      <c r="AK250" s="40"/>
      <c r="AL250" s="167">
        <f t="shared" si="247"/>
        <v>5</v>
      </c>
      <c r="AM250" s="168"/>
      <c r="AN250" s="168">
        <f t="shared" si="248"/>
        <v>4</v>
      </c>
      <c r="AO250" s="169"/>
      <c r="AP250" s="170">
        <f t="shared" si="249"/>
        <v>0</v>
      </c>
      <c r="AQ250" s="171"/>
      <c r="AR250" s="168">
        <f t="shared" si="250"/>
        <v>1</v>
      </c>
      <c r="AS250" s="168"/>
      <c r="AT250" s="168">
        <f t="shared" si="251"/>
        <v>1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11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5</v>
      </c>
      <c r="BR250" s="168"/>
      <c r="BS250" s="168">
        <f t="shared" si="262"/>
        <v>0</v>
      </c>
      <c r="BT250" s="169"/>
      <c r="BU250" s="168">
        <f t="shared" si="263"/>
        <v>0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</sheetData>
  <autoFilter ref="A13:B250"/>
  <mergeCells count="62">
    <mergeCell ref="C205:D205"/>
    <mergeCell ref="C103:D103"/>
    <mergeCell ref="C129:D129"/>
    <mergeCell ref="C147:D147"/>
    <mergeCell ref="C161:D161"/>
    <mergeCell ref="C171:D171"/>
    <mergeCell ref="C197:D197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129:D129 C161:D161 C147:D147 C171:D171 C29:D29 C73:D73 C87:D87 C103:D103">
    <cfRule type="cellIs" dxfId="15351" priority="6035" operator="lessThan">
      <formula>#REF!</formula>
    </cfRule>
  </conditionalFormatting>
  <conditionalFormatting sqref="C27:C28 C181:C182">
    <cfRule type="cellIs" dxfId="15350" priority="6034" operator="equal">
      <formula>"C"</formula>
    </cfRule>
  </conditionalFormatting>
  <conditionalFormatting sqref="AE21:AF26 G37:H37 F38:H38 F87:AJ87 F18:AJ18 AH131:AJ132 R43:S44 Y43:Z44 AF43:AJ44 AB43:AC44 K187:L188 I51:N52 K55:L56 I57:I58 F57:G60 F43:F44 G186:AJ186 G51:G52 F91:F92 H97:I98 F33:F34 H33:H34 K33:L34 G155:G156 F127:F128 I127:I128 F123:H124 K101:L102 K119:L120 K155:L156 R51:AJ52 H39:I39 O33:P34 R33:AC34 O39:P39 K39:L39 V39:W39 G185:L185 P61:AC62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C64 U157:U158 V193:AF194 R135:T136 V135:AA136 AC135:AJ136 R39:S39 AC39 AC41:AC42 V41:V44 R41:S41 K41:L41 AI39:AI40 AI41:AJ41 AF41:AG41 AI42 Y39:Z39 AF39:AG39 P63:P64 V63:W64 M25:O26 P67:P68 K191 L123 AH27:AJ28 G35:H35 F36:H36 AF35:AJ36 F61:H67 F71:H72 J109:L110 N109:O110 F68 H68:H70 K91:K92 F21:O24 K35:N38 F105:K105 J107:J108 F250:J250 L250:Q250 F106:L106 K95:L97 N97:AJ97 V191:AA192 K192:L194 K57:N58 O127:O128 K181:L182 K179:N180 AF21:AJ22 U43 S57:AC58 S250:W250 T91:AJ92 Y35:AD38 T71:AI72 O55:AC56 R35:W38 F121:AJ122 Q155:X156 AH157:AJ160 R179:AJ180 R101:AJ102 P65:AC66 Q107:Y108 Q177:AJ178 AH175:AJ176 K177:L178 K135:L136 AH191:AI194 AE65:AJ66 AE63:AI64 Y41:AA41 Z249:AJ250 Q175:AF176 U109:AJ110 R119:AA120 AA107:AD108 O105:AJ106 R123:AJ124 V127:AJ128 F125:AJ126 AH37:AJ38 AC119:AJ120 AF25:AG26 AC191:AF192 AC155:AJ156 AE33:AJ34 V59:AE60 AE55:AJ62">
    <cfRule type="cellIs" dxfId="15349" priority="6023" operator="equal">
      <formula>"Me"</formula>
    </cfRule>
  </conditionalFormatting>
  <conditionalFormatting sqref="M25:O26 F21:O24 AE21:AJ26">
    <cfRule type="cellIs" dxfId="15348" priority="6021" operator="equal">
      <formula>"Me"</formula>
    </cfRule>
  </conditionalFormatting>
  <conditionalFormatting sqref="D51">
    <cfRule type="cellIs" dxfId="15347" priority="6020" operator="equal">
      <formula>"C"</formula>
    </cfRule>
  </conditionalFormatting>
  <conditionalFormatting sqref="D51">
    <cfRule type="cellIs" dxfId="15346" priority="6018" operator="equal">
      <formula>"B"</formula>
    </cfRule>
    <cfRule type="cellIs" dxfId="15345" priority="6019" operator="equal">
      <formula>"A"</formula>
    </cfRule>
  </conditionalFormatting>
  <conditionalFormatting sqref="G37:H37 F38:H38 V39:W39 S33:AC34 F87:O87 S87:AJ87 F18:AJ18 AH131:AJ132 S43:S44 Y43:Z44 AF43:AJ44 AB43:AC44 K187:L188 I51:N52 K55:L56 I57:I58 F57:G60 F43:F44 G186:AJ186 G51:G52 F91:F92 H97:I98 F33:F34 H33:H34 K33:L34 G155:G156 F127:F128 I127:I128 F123:H124 K101:L102 K119:L120 K155:L156 R51:AJ52 H39:I39 O33:O34 O39 K39:L39 G185:L185 O55:O56 K98:AJ98 Q187:AJ188 K127:M128 O71:S71 F59:O60 N185:AJ185 R127:T128 I72:S72 I71:L71 I61:M62 K43:L44 Q91:R92 Q95:T96 K27:K28 AF27:AF28 F109:H110 Q109:S110 F249:W249 F189:AF190 H175:O176 F175:F176 AH88:AJ88 AH189:AJ190 K124:L124 V95:AA96 AC95:AJ96 Y63:AC64 I65:M66 I63:L64 U157:U158 V193:AF194 R135:T136 V135:AA136 AC135:AJ136 R39:S39 AC39 AC41:AC42 V41:V44 R41:S41 K41:L41 AI39:AI40 AI41:AJ41 AF41:AG41 AI42 Y39:Z39 AF39:AG39 V63:W64 M25:O26 K191 L123 G35:H35 F36:H36 AF35:AJ36 F61:H67 F71:H72 J109:L110 N109:O110 F68 H68:H70 K91:K92 F21:O24 K35:N38 F105:K105 J107:J108 F250:J250 L250:Q250 AH25:AJ28 F106:L106 K95:L97 N97:AJ97 V191:AA192 K192:L194 K57:N58 O127:O128 K181:L182 K179:N180 U43 S250:W250 S61:AC62 T91:AJ92 Y35:AD38 T71:AI72 S55:AC58 R35:W38 F121:AJ122 Q155:X156 AH157:AJ160 R179:AJ180 R101:AJ102 S65:AC66 Q107:Y108 Q177:AJ178 AH175:AJ176 K177:L178 K135:L136 AH191:AI194 AE65:AJ66 AE63:AI64 Y41:AA41 Z249:AJ250 Q175:AF176 U109:AJ110 R119:AA120 AA107:AD108 O105:AJ106 R123:AJ124 V127:AJ128 F125:AJ126 AH37:AJ38 AC119:AJ120 AC191:AF192 AC155:AJ156 AE33:AJ34 V59:AE60 AE21:AJ26 AE55:AJ62">
    <cfRule type="cellIs" dxfId="15344" priority="6014" operator="equal">
      <formula>"TD"</formula>
    </cfRule>
  </conditionalFormatting>
  <conditionalFormatting sqref="Y25:AB26 S21:X26 Y21:AB22">
    <cfRule type="cellIs" dxfId="15343" priority="5946" operator="equal">
      <formula>"Me"</formula>
    </cfRule>
  </conditionalFormatting>
  <conditionalFormatting sqref="Y25:AB26 S21:X26 Y21:AB22">
    <cfRule type="cellIs" dxfId="15342" priority="5945" operator="equal">
      <formula>"TD"</formula>
    </cfRule>
  </conditionalFormatting>
  <conditionalFormatting sqref="AD56 AD62:AD66 AD34 AD60 AD58">
    <cfRule type="cellIs" dxfId="15341" priority="5980" operator="equal">
      <formula>"Me"</formula>
    </cfRule>
  </conditionalFormatting>
  <conditionalFormatting sqref="AD56 AD62:AD66 AD34 AD60 AD58">
    <cfRule type="cellIs" dxfId="15340" priority="5979" operator="equal">
      <formula>"TD"</formula>
    </cfRule>
  </conditionalFormatting>
  <conditionalFormatting sqref="AD55 AD61 AD39 AD33 AD59 AD57">
    <cfRule type="cellIs" dxfId="15339" priority="5973" operator="equal">
      <formula>"Me"</formula>
    </cfRule>
  </conditionalFormatting>
  <conditionalFormatting sqref="AD55 AD61 AD39 AD33 AD59 AD57">
    <cfRule type="cellIs" dxfId="15338" priority="5972" operator="equal">
      <formula>"TD"</formula>
    </cfRule>
  </conditionalFormatting>
  <conditionalFormatting sqref="Y21:Y26 AA21:AC26">
    <cfRule type="cellIs" dxfId="15337" priority="5966" operator="equal">
      <formula>"Me"</formula>
    </cfRule>
  </conditionalFormatting>
  <conditionalFormatting sqref="Y21:Y26 AA21:AC26">
    <cfRule type="cellIs" dxfId="15336" priority="5965" operator="equal">
      <formula>"TD"</formula>
    </cfRule>
  </conditionalFormatting>
  <conditionalFormatting sqref="Z21:Z26">
    <cfRule type="cellIs" dxfId="15335" priority="5959" operator="equal">
      <formula>"Me"</formula>
    </cfRule>
  </conditionalFormatting>
  <conditionalFormatting sqref="Z21:Z26">
    <cfRule type="cellIs" dxfId="15334" priority="5958" operator="equal">
      <formula>"TD"</formula>
    </cfRule>
  </conditionalFormatting>
  <conditionalFormatting sqref="Z21">
    <cfRule type="cellIs" dxfId="15333" priority="5957" operator="equal">
      <formula>"Me"</formula>
    </cfRule>
  </conditionalFormatting>
  <conditionalFormatting sqref="R21 P22:R26">
    <cfRule type="cellIs" dxfId="15332" priority="5939" operator="equal">
      <formula>"Me"</formula>
    </cfRule>
  </conditionalFormatting>
  <conditionalFormatting sqref="AD22:AD26">
    <cfRule type="cellIs" dxfId="15331" priority="5936" operator="equal">
      <formula>"Me"</formula>
    </cfRule>
  </conditionalFormatting>
  <conditionalFormatting sqref="AD22:AD26">
    <cfRule type="cellIs" dxfId="15330" priority="5935" operator="equal">
      <formula>"TD"</formula>
    </cfRule>
  </conditionalFormatting>
  <conditionalFormatting sqref="AD21">
    <cfRule type="cellIs" dxfId="15329" priority="5929" operator="equal">
      <formula>"Me"</formula>
    </cfRule>
  </conditionalFormatting>
  <conditionalFormatting sqref="AD21">
    <cfRule type="cellIs" dxfId="15328" priority="5928" operator="equal">
      <formula>"TD"</formula>
    </cfRule>
  </conditionalFormatting>
  <conditionalFormatting sqref="P21">
    <cfRule type="cellIs" dxfId="15327" priority="5922" operator="equal">
      <formula>"Me"</formula>
    </cfRule>
  </conditionalFormatting>
  <conditionalFormatting sqref="P21">
    <cfRule type="cellIs" dxfId="15326" priority="5921" operator="equal">
      <formula>"Me"</formula>
    </cfRule>
  </conditionalFormatting>
  <conditionalFormatting sqref="P21">
    <cfRule type="cellIs" dxfId="15325" priority="5920" operator="equal">
      <formula>"TD"</formula>
    </cfRule>
  </conditionalFormatting>
  <conditionalFormatting sqref="Q21">
    <cfRule type="cellIs" dxfId="15324" priority="5914" operator="equal">
      <formula>"Me"</formula>
    </cfRule>
  </conditionalFormatting>
  <conditionalFormatting sqref="G37:H37 F87:AJ87 F18:AJ18 AH131:AJ132 R43:S44 Y43:Z44 AF43:AJ44 AB43:AC44 F38:H38 K187:L188 I51:N52 K55:L56 I57:I58 F57:G60 F43:F44 G186:AJ186 G51:G52 F91:F92 H97:I98 F33:F34 H33:H34 K33:L34 G155:G156 F127:F128 I127:I128 F123:H124 K101:L102 K119:L120 K155:L156 R51:AJ52 H39:I39 O33:P34 O39:P39 K39:L39 V39:W39 G185:L185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I64 U157:U158 V193:AF194 R135:T136 V135:AA136 AC135:AJ136 R39:S39 AC39:AD39 AC41:AC42 V41:V44 R41:S41 K41:L41 AI39:AI40 AI41:AJ41 AF41:AG41 AI42 Y39:Z39 AF39:AG39 P63:P64 V63:W64 P67:P68 K191 L123 G35:H35 F36:H36 AF35:AJ36 F61:H67 F71:H72 J109:L110 N109:O110 F68 H68:H70 K91:K92 K35:N38 F105:K105 J107:J108 F250:J250 L250:Q250 F106:L106 K95:L97 N97:AJ97 V191:AA192 K192:L194 K57:N58 O127:O128 K181:L182 K179:N180 U43 S57:AJ58 S250:W250 T91:AJ92 Y35:AD38 T71:AI72 O55:AJ56 R35:W38 F121:AJ122 Q155:X156 AH157:AJ160 R179:AJ180 R101:AJ102 P65:AJ66 Q107:Y108 Q177:AJ178 AH175:AJ176 K177:L178 K135:L136 AH191:AI194 Y41:AA41 Z249:AJ250 Q175:AF176 U109:AJ110 R119:AA120 AA107:AD108 O105:AJ106 R123:AJ124 V127:AJ128 F125:AJ126 AH37:AJ38 AC119:AJ120 AC191:AF192 AC155:AJ156 R33:AJ34 M25:AJ26 AH25:AJ28 V59:AJ60 P61:AJ62 F21:AJ24">
    <cfRule type="cellIs" dxfId="15323" priority="5911" operator="equal">
      <formula>"PR"</formula>
    </cfRule>
  </conditionalFormatting>
  <conditionalFormatting sqref="U21">
    <cfRule type="cellIs" dxfId="15322" priority="5882" operator="equal">
      <formula>"Me"</formula>
    </cfRule>
  </conditionalFormatting>
  <conditionalFormatting sqref="U21">
    <cfRule type="cellIs" dxfId="15321" priority="5881" operator="equal">
      <formula>"TD"</formula>
    </cfRule>
  </conditionalFormatting>
  <conditionalFormatting sqref="Z51:Z52">
    <cfRule type="cellIs" dxfId="15320" priority="5861" operator="equal">
      <formula>"Me"</formula>
    </cfRule>
  </conditionalFormatting>
  <conditionalFormatting sqref="Z51:Z52">
    <cfRule type="cellIs" dxfId="15319" priority="5860" operator="equal">
      <formula>"TD"</formula>
    </cfRule>
  </conditionalFormatting>
  <conditionalFormatting sqref="AG55 AG61 AG33 AG59 AG57">
    <cfRule type="cellIs" dxfId="15318" priority="5847" operator="equal">
      <formula>"Me"</formula>
    </cfRule>
  </conditionalFormatting>
  <conditionalFormatting sqref="AG55 AG61 AG33 AG59 AG57">
    <cfRule type="cellIs" dxfId="15317" priority="5846" operator="equal">
      <formula>"TD"</formula>
    </cfRule>
  </conditionalFormatting>
  <conditionalFormatting sqref="AD52">
    <cfRule type="cellIs" dxfId="15316" priority="5833" operator="equal">
      <formula>"Me"</formula>
    </cfRule>
  </conditionalFormatting>
  <conditionalFormatting sqref="AD52">
    <cfRule type="cellIs" dxfId="15315" priority="5832" operator="equal">
      <formula>"TD"</formula>
    </cfRule>
  </conditionalFormatting>
  <conditionalFormatting sqref="AI51:AI52">
    <cfRule type="cellIs" dxfId="15314" priority="5796" operator="equal">
      <formula>"Me"</formula>
    </cfRule>
  </conditionalFormatting>
  <conditionalFormatting sqref="AI51:AI52">
    <cfRule type="cellIs" dxfId="15313" priority="5795" operator="equal">
      <formula>"TD"</formula>
    </cfRule>
  </conditionalFormatting>
  <conditionalFormatting sqref="AG56 AG62:AG66 AG34 AG60 AG58">
    <cfRule type="cellIs" dxfId="15312" priority="5789" operator="equal">
      <formula>"Me"</formula>
    </cfRule>
  </conditionalFormatting>
  <conditionalFormatting sqref="AG56 AG62:AG66 AG34 AG60 AG58">
    <cfRule type="cellIs" dxfId="15311" priority="5788" operator="equal">
      <formula>"TD"</formula>
    </cfRule>
  </conditionalFormatting>
  <conditionalFormatting sqref="AG56 AG62:AG66 AG34 AG60 AG58">
    <cfRule type="cellIs" dxfId="15310" priority="5782" operator="equal">
      <formula>"Me"</formula>
    </cfRule>
  </conditionalFormatting>
  <conditionalFormatting sqref="AG56 AG62:AG66 AG34 AG60 AG58">
    <cfRule type="cellIs" dxfId="15309" priority="5781" operator="equal">
      <formula>"TD"</formula>
    </cfRule>
  </conditionalFormatting>
  <conditionalFormatting sqref="AG56 AG62:AG66 AG34 AG60 AG58">
    <cfRule type="cellIs" dxfId="15308" priority="5775" operator="equal">
      <formula>"Me"</formula>
    </cfRule>
  </conditionalFormatting>
  <conditionalFormatting sqref="AG56 AG62:AG66 AG34 AG60 AG58">
    <cfRule type="cellIs" dxfId="15307" priority="5774" operator="equal">
      <formula>"TD"</formula>
    </cfRule>
  </conditionalFormatting>
  <conditionalFormatting sqref="AG56 AG62:AG66 AG34 AG60 AG58">
    <cfRule type="cellIs" dxfId="15306" priority="5768" operator="equal">
      <formula>"Me"</formula>
    </cfRule>
  </conditionalFormatting>
  <conditionalFormatting sqref="AG56 AG62:AG66 AG34 AG60 AG58">
    <cfRule type="cellIs" dxfId="15305" priority="5767" operator="equal">
      <formula>"TD"</formula>
    </cfRule>
  </conditionalFormatting>
  <conditionalFormatting sqref="AG56 AG62:AG66 AG34 AG60 AG58">
    <cfRule type="cellIs" dxfId="15304" priority="5761" operator="equal">
      <formula>"Me"</formula>
    </cfRule>
  </conditionalFormatting>
  <conditionalFormatting sqref="AG56 AG62:AG66 AG34 AG60 AG58">
    <cfRule type="cellIs" dxfId="15303" priority="5760" operator="equal">
      <formula>"TD"</formula>
    </cfRule>
  </conditionalFormatting>
  <conditionalFormatting sqref="F37">
    <cfRule type="cellIs" dxfId="15302" priority="5746" operator="equal">
      <formula>"Me"</formula>
    </cfRule>
  </conditionalFormatting>
  <conditionalFormatting sqref="F37">
    <cfRule type="cellIs" dxfId="15301" priority="5745" operator="equal">
      <formula>"TD"</formula>
    </cfRule>
  </conditionalFormatting>
  <conditionalFormatting sqref="F37">
    <cfRule type="cellIs" dxfId="15300" priority="5739" operator="equal">
      <formula>"PR"</formula>
    </cfRule>
  </conditionalFormatting>
  <conditionalFormatting sqref="AG47:AG48">
    <cfRule type="cellIs" dxfId="15299" priority="5708" operator="equal">
      <formula>"Me"</formula>
    </cfRule>
  </conditionalFormatting>
  <conditionalFormatting sqref="AG47:AG48">
    <cfRule type="cellIs" dxfId="15298" priority="5707" operator="equal">
      <formula>"TD"</formula>
    </cfRule>
  </conditionalFormatting>
  <conditionalFormatting sqref="F50 H47:H50 K47:M50 T49:T50 U47:AJ48 V49:AF50">
    <cfRule type="cellIs" dxfId="15297" priority="5701" operator="equal">
      <formula>"PR"</formula>
    </cfRule>
  </conditionalFormatting>
  <conditionalFormatting sqref="F49">
    <cfRule type="cellIs" dxfId="15296" priority="5700" operator="equal">
      <formula>"Me"</formula>
    </cfRule>
  </conditionalFormatting>
  <conditionalFormatting sqref="F49">
    <cfRule type="cellIs" dxfId="15295" priority="5699" operator="equal">
      <formula>"TD"</formula>
    </cfRule>
  </conditionalFormatting>
  <conditionalFormatting sqref="F49">
    <cfRule type="cellIs" dxfId="15294" priority="5693" operator="equal">
      <formula>"PR"</formula>
    </cfRule>
  </conditionalFormatting>
  <conditionalFormatting sqref="F50 H50 K50:M50 T50 V50:AF50">
    <cfRule type="cellIs" dxfId="15293" priority="5727" operator="equal">
      <formula>"Me"</formula>
    </cfRule>
  </conditionalFormatting>
  <conditionalFormatting sqref="F50 H50 K50:M50 T50 V50:AF50">
    <cfRule type="cellIs" dxfId="15292" priority="5726" operator="equal">
      <formula>"TD"</formula>
    </cfRule>
  </conditionalFormatting>
  <conditionalFormatting sqref="H49 K49:M49 T49 V49:AF49">
    <cfRule type="cellIs" dxfId="15291" priority="5715" operator="equal">
      <formula>"Me"</formula>
    </cfRule>
  </conditionalFormatting>
  <conditionalFormatting sqref="H49 K49:M49 T49 V49:AF49">
    <cfRule type="cellIs" dxfId="15290" priority="5714" operator="equal">
      <formula>"TD"</formula>
    </cfRule>
  </conditionalFormatting>
  <conditionalFormatting sqref="C27:C28 C181:C182">
    <cfRule type="cellIs" dxfId="15289" priority="5669" operator="equal">
      <formula>"B"</formula>
    </cfRule>
  </conditionalFormatting>
  <conditionalFormatting sqref="C27:C28 C181:C182">
    <cfRule type="cellIs" dxfId="15288" priority="5668" operator="equal">
      <formula>"A"</formula>
    </cfRule>
  </conditionalFormatting>
  <conditionalFormatting sqref="J69:L70 R69:T70 J67:K68 V67:AE67 AG67:AI67 V68:AI70">
    <cfRule type="cellIs" dxfId="15287" priority="5583" operator="equal">
      <formula>"Me"</formula>
    </cfRule>
  </conditionalFormatting>
  <conditionalFormatting sqref="J69:L70 R69:T70 J67:K68 V67:AE67 AG67:AI67 V68:AI70">
    <cfRule type="cellIs" dxfId="15286" priority="5582" operator="equal">
      <formula>"TD"</formula>
    </cfRule>
  </conditionalFormatting>
  <conditionalFormatting sqref="J69:L70 R69:T70 J67:K68 V67:AE67 AG67:AI67 V68:AI70">
    <cfRule type="cellIs" dxfId="15285" priority="5576" operator="equal">
      <formula>"PR"</formula>
    </cfRule>
  </conditionalFormatting>
  <conditionalFormatting sqref="F85:F86 R85:T86 V85:W86 I85:P86 Y85:AJ86">
    <cfRule type="cellIs" dxfId="15284" priority="5347" operator="equal">
      <formula>"Me"</formula>
    </cfRule>
  </conditionalFormatting>
  <conditionalFormatting sqref="F85:F86 R85:T86 V85:W86 I85:P86 Y85:AJ86">
    <cfRule type="cellIs" dxfId="15283" priority="5346" operator="equal">
      <formula>"TD"</formula>
    </cfRule>
  </conditionalFormatting>
  <conditionalFormatting sqref="F85:F86 R85:T86 V85:W86 I85:P86 Y85:AJ86">
    <cfRule type="cellIs" dxfId="15282" priority="5340" operator="equal">
      <formula>"PR"</formula>
    </cfRule>
  </conditionalFormatting>
  <conditionalFormatting sqref="Z85:AD86">
    <cfRule type="cellIs" dxfId="15281" priority="5339" operator="equal">
      <formula>"Me"</formula>
    </cfRule>
  </conditionalFormatting>
  <conditionalFormatting sqref="Z85:AD86">
    <cfRule type="cellIs" dxfId="15280" priority="5338" operator="equal">
      <formula>"TD"</formula>
    </cfRule>
  </conditionalFormatting>
  <conditionalFormatting sqref="C27:C28 C181:C182">
    <cfRule type="cellIs" dxfId="15279" priority="5312" operator="lessThan">
      <formula>#REF!</formula>
    </cfRule>
  </conditionalFormatting>
  <conditionalFormatting sqref="K89:L90 Q89:AJ90">
    <cfRule type="cellIs" dxfId="15278" priority="5311" operator="equal">
      <formula>"Me"</formula>
    </cfRule>
  </conditionalFormatting>
  <conditionalFormatting sqref="K89:L90 Q89:AJ90">
    <cfRule type="cellIs" dxfId="15277" priority="5310" operator="equal">
      <formula>"TD"</formula>
    </cfRule>
  </conditionalFormatting>
  <conditionalFormatting sqref="K89:L90 Q89:AJ90">
    <cfRule type="cellIs" dxfId="15276" priority="5304" operator="equal">
      <formula>"PR"</formula>
    </cfRule>
  </conditionalFormatting>
  <conditionalFormatting sqref="Z89:AD90">
    <cfRule type="cellIs" dxfId="15275" priority="5303" operator="equal">
      <formula>"Me"</formula>
    </cfRule>
  </conditionalFormatting>
  <conditionalFormatting sqref="Z89:AD90">
    <cfRule type="cellIs" dxfId="15274" priority="5302" operator="equal">
      <formula>"TD"</formula>
    </cfRule>
  </conditionalFormatting>
  <conditionalFormatting sqref="F147:AJ147 AH148:AJ148">
    <cfRule type="cellIs" dxfId="15273" priority="5279" operator="equal">
      <formula>"Me"</formula>
    </cfRule>
  </conditionalFormatting>
  <conditionalFormatting sqref="F147:O147 S147:AJ147 AH148:AJ148">
    <cfRule type="cellIs" dxfId="15272" priority="5278" operator="equal">
      <formula>"TD"</formula>
    </cfRule>
  </conditionalFormatting>
  <conditionalFormatting sqref="F147:AJ147 AH148:AJ148">
    <cfRule type="cellIs" dxfId="15271" priority="5265" operator="equal">
      <formula>"PR"</formula>
    </cfRule>
  </conditionalFormatting>
  <conditionalFormatting sqref="F151:I152 K153:L154 O151:AJ152 O153:P154">
    <cfRule type="cellIs" dxfId="15270" priority="5255" operator="equal">
      <formula>"Me"</formula>
    </cfRule>
  </conditionalFormatting>
  <conditionalFormatting sqref="F151:I152 K153:L154 O151:AJ152 O153:P154">
    <cfRule type="cellIs" dxfId="15269" priority="5254" operator="equal">
      <formula>"TD"</formula>
    </cfRule>
  </conditionalFormatting>
  <conditionalFormatting sqref="F151:I152 K153:L154 O151:AJ152 O153:P154">
    <cfRule type="cellIs" dxfId="15268" priority="5248" operator="equal">
      <formula>"PR"</formula>
    </cfRule>
  </conditionalFormatting>
  <conditionalFormatting sqref="Z151:AD152">
    <cfRule type="cellIs" dxfId="15267" priority="5247" operator="equal">
      <formula>"Me"</formula>
    </cfRule>
  </conditionalFormatting>
  <conditionalFormatting sqref="Z151:AD152">
    <cfRule type="cellIs" dxfId="15266" priority="5246" operator="equal">
      <formula>"TD"</formula>
    </cfRule>
  </conditionalFormatting>
  <conditionalFormatting sqref="F171:AJ171 AH172:AJ172">
    <cfRule type="cellIs" dxfId="15265" priority="5228" operator="equal">
      <formula>"Me"</formula>
    </cfRule>
  </conditionalFormatting>
  <conditionalFormatting sqref="F171:O171 S171:AJ171 AH172:AJ172">
    <cfRule type="cellIs" dxfId="15264" priority="5227" operator="equal">
      <formula>"TD"</formula>
    </cfRule>
  </conditionalFormatting>
  <conditionalFormatting sqref="F171:AJ171 AH172:AJ172">
    <cfRule type="cellIs" dxfId="15263" priority="5214" operator="equal">
      <formula>"PR"</formula>
    </cfRule>
  </conditionalFormatting>
  <conditionalFormatting sqref="K173:L174 AE173:AJ174">
    <cfRule type="cellIs" dxfId="15262" priority="5204" operator="equal">
      <formula>"Me"</formula>
    </cfRule>
  </conditionalFormatting>
  <conditionalFormatting sqref="K173:L174 AE173:AJ174">
    <cfRule type="cellIs" dxfId="15261" priority="5203" operator="equal">
      <formula>"TD"</formula>
    </cfRule>
  </conditionalFormatting>
  <conditionalFormatting sqref="K173:L174 AE173:AJ174">
    <cfRule type="cellIs" dxfId="15260" priority="5197" operator="equal">
      <formula>"PR"</formula>
    </cfRule>
  </conditionalFormatting>
  <conditionalFormatting sqref="K195:K196 S195:S196 U195:X196 Z195:Z196 AB195:AE196 AG195:AI196">
    <cfRule type="cellIs" dxfId="15259" priority="5124" operator="equal">
      <formula>"Me"</formula>
    </cfRule>
  </conditionalFormatting>
  <conditionalFormatting sqref="K195:K196 S195:S196 U195:X196 Z195:Z196 AB195:AE196 AG195:AI196">
    <cfRule type="cellIs" dxfId="15258" priority="5123" operator="equal">
      <formula>"TD"</formula>
    </cfRule>
  </conditionalFormatting>
  <conditionalFormatting sqref="K195:K196 S195:S196 U195:X196 Z195:Z196 AB195:AE196 AG195:AI196">
    <cfRule type="cellIs" dxfId="15257" priority="5112" operator="equal">
      <formula>"PR"</formula>
    </cfRule>
  </conditionalFormatting>
  <conditionalFormatting sqref="G27:I28">
    <cfRule type="cellIs" dxfId="15256" priority="5093" operator="equal">
      <formula>"Me"</formula>
    </cfRule>
  </conditionalFormatting>
  <conditionalFormatting sqref="G27:I28">
    <cfRule type="cellIs" dxfId="15255" priority="5092" operator="equal">
      <formula>"TD"</formula>
    </cfRule>
  </conditionalFormatting>
  <conditionalFormatting sqref="G27:I28">
    <cfRule type="cellIs" dxfId="15254" priority="5086" operator="equal">
      <formula>"PR"</formula>
    </cfRule>
  </conditionalFormatting>
  <conditionalFormatting sqref="C41:C44 C97:C98 C111:C114 C116 C37:C38">
    <cfRule type="cellIs" dxfId="15253" priority="5069" operator="lessThan">
      <formula>#REF!</formula>
    </cfRule>
  </conditionalFormatting>
  <conditionalFormatting sqref="C22">
    <cfRule type="cellIs" dxfId="15252" priority="5068" operator="equal">
      <formula>"C"</formula>
    </cfRule>
  </conditionalFormatting>
  <conditionalFormatting sqref="C22">
    <cfRule type="cellIs" dxfId="15251" priority="5067" operator="equal">
      <formula>"B"</formula>
    </cfRule>
  </conditionalFormatting>
  <conditionalFormatting sqref="C22">
    <cfRule type="cellIs" dxfId="15250" priority="5066" operator="equal">
      <formula>"A"</formula>
    </cfRule>
  </conditionalFormatting>
  <conditionalFormatting sqref="C22">
    <cfRule type="cellIs" dxfId="15249" priority="5065" operator="lessThan">
      <formula>#REF!</formula>
    </cfRule>
  </conditionalFormatting>
  <conditionalFormatting sqref="C21">
    <cfRule type="cellIs" dxfId="15248" priority="5064" operator="equal">
      <formula>"C"</formula>
    </cfRule>
  </conditionalFormatting>
  <conditionalFormatting sqref="C21">
    <cfRule type="cellIs" dxfId="15247" priority="5063" operator="equal">
      <formula>"B"</formula>
    </cfRule>
  </conditionalFormatting>
  <conditionalFormatting sqref="C21">
    <cfRule type="cellIs" dxfId="15246" priority="5062" operator="equal">
      <formula>"A"</formula>
    </cfRule>
  </conditionalFormatting>
  <conditionalFormatting sqref="C21">
    <cfRule type="cellIs" dxfId="15245" priority="5061" operator="lessThan">
      <formula>#REF!</formula>
    </cfRule>
  </conditionalFormatting>
  <conditionalFormatting sqref="C30">
    <cfRule type="cellIs" dxfId="15244" priority="5056" operator="lessThan">
      <formula>#REF!</formula>
    </cfRule>
  </conditionalFormatting>
  <conditionalFormatting sqref="C41:C44 C37:C38">
    <cfRule type="cellIs" dxfId="15243" priority="5054" operator="equal">
      <formula>"C"</formula>
    </cfRule>
  </conditionalFormatting>
  <conditionalFormatting sqref="C41:C44 C37:C38">
    <cfRule type="cellIs" dxfId="15242" priority="5053" operator="equal">
      <formula>"B"</formula>
    </cfRule>
  </conditionalFormatting>
  <conditionalFormatting sqref="C41:C44 C37:C38">
    <cfRule type="cellIs" dxfId="15241" priority="5052" operator="equal">
      <formula>"A"</formula>
    </cfRule>
  </conditionalFormatting>
  <conditionalFormatting sqref="C39:C40">
    <cfRule type="cellIs" dxfId="15240" priority="5050" operator="equal">
      <formula>"C"</formula>
    </cfRule>
  </conditionalFormatting>
  <conditionalFormatting sqref="C39:C40">
    <cfRule type="cellIs" dxfId="15239" priority="5049" operator="equal">
      <formula>"B"</formula>
    </cfRule>
  </conditionalFormatting>
  <conditionalFormatting sqref="C39:C40">
    <cfRule type="cellIs" dxfId="15238" priority="5048" operator="equal">
      <formula>"A"</formula>
    </cfRule>
  </conditionalFormatting>
  <conditionalFormatting sqref="C39:C40">
    <cfRule type="cellIs" dxfId="15237" priority="5047" operator="lessThan">
      <formula>#REF!</formula>
    </cfRule>
  </conditionalFormatting>
  <conditionalFormatting sqref="C33:C34">
    <cfRule type="cellIs" dxfId="15236" priority="5046" operator="equal">
      <formula>"C"</formula>
    </cfRule>
  </conditionalFormatting>
  <conditionalFormatting sqref="C33:C34">
    <cfRule type="cellIs" dxfId="15235" priority="5045" operator="equal">
      <formula>"B"</formula>
    </cfRule>
  </conditionalFormatting>
  <conditionalFormatting sqref="C33:C34">
    <cfRule type="cellIs" dxfId="15234" priority="5044" operator="equal">
      <formula>"A"</formula>
    </cfRule>
  </conditionalFormatting>
  <conditionalFormatting sqref="C33:C34">
    <cfRule type="cellIs" dxfId="15233" priority="5043" operator="lessThan">
      <formula>#REF!</formula>
    </cfRule>
  </conditionalFormatting>
  <conditionalFormatting sqref="C59:C60">
    <cfRule type="cellIs" dxfId="15232" priority="5042" operator="equal">
      <formula>"C"</formula>
    </cfRule>
  </conditionalFormatting>
  <conditionalFormatting sqref="C59:C60">
    <cfRule type="cellIs" dxfId="15231" priority="5041" operator="equal">
      <formula>"B"</formula>
    </cfRule>
  </conditionalFormatting>
  <conditionalFormatting sqref="C59:C60">
    <cfRule type="cellIs" dxfId="15230" priority="5040" operator="equal">
      <formula>"A"</formula>
    </cfRule>
  </conditionalFormatting>
  <conditionalFormatting sqref="C59:C60">
    <cfRule type="cellIs" dxfId="15229" priority="5039" operator="lessThan">
      <formula>#REF!</formula>
    </cfRule>
  </conditionalFormatting>
  <conditionalFormatting sqref="C50">
    <cfRule type="cellIs" dxfId="15228" priority="5034" operator="equal">
      <formula>"C"</formula>
    </cfRule>
  </conditionalFormatting>
  <conditionalFormatting sqref="C50">
    <cfRule type="cellIs" dxfId="15227" priority="5033" operator="equal">
      <formula>"B"</formula>
    </cfRule>
  </conditionalFormatting>
  <conditionalFormatting sqref="C50">
    <cfRule type="cellIs" dxfId="15226" priority="5032" operator="equal">
      <formula>"A"</formula>
    </cfRule>
  </conditionalFormatting>
  <conditionalFormatting sqref="C50">
    <cfRule type="cellIs" dxfId="15225" priority="5031" operator="lessThan">
      <formula>#REF!</formula>
    </cfRule>
  </conditionalFormatting>
  <conditionalFormatting sqref="C49">
    <cfRule type="cellIs" dxfId="15224" priority="5030" operator="equal">
      <formula>"C"</formula>
    </cfRule>
  </conditionalFormatting>
  <conditionalFormatting sqref="C49">
    <cfRule type="cellIs" dxfId="15223" priority="5029" operator="equal">
      <formula>"B"</formula>
    </cfRule>
  </conditionalFormatting>
  <conditionalFormatting sqref="C49">
    <cfRule type="cellIs" dxfId="15222" priority="5028" operator="equal">
      <formula>"A"</formula>
    </cfRule>
  </conditionalFormatting>
  <conditionalFormatting sqref="C49">
    <cfRule type="cellIs" dxfId="15221" priority="5027" operator="lessThan">
      <formula>#REF!</formula>
    </cfRule>
  </conditionalFormatting>
  <conditionalFormatting sqref="C55:C56">
    <cfRule type="cellIs" dxfId="15220" priority="5026" operator="equal">
      <formula>"C"</formula>
    </cfRule>
  </conditionalFormatting>
  <conditionalFormatting sqref="C55:C56">
    <cfRule type="cellIs" dxfId="15219" priority="5025" operator="equal">
      <formula>"B"</formula>
    </cfRule>
  </conditionalFormatting>
  <conditionalFormatting sqref="C55:C56">
    <cfRule type="cellIs" dxfId="15218" priority="5024" operator="equal">
      <formula>"A"</formula>
    </cfRule>
  </conditionalFormatting>
  <conditionalFormatting sqref="C55:C56">
    <cfRule type="cellIs" dxfId="15217" priority="5023" operator="lessThan">
      <formula>#REF!</formula>
    </cfRule>
  </conditionalFormatting>
  <conditionalFormatting sqref="C52">
    <cfRule type="cellIs" dxfId="15216" priority="5022" operator="equal">
      <formula>"C"</formula>
    </cfRule>
  </conditionalFormatting>
  <conditionalFormatting sqref="C52">
    <cfRule type="cellIs" dxfId="15215" priority="5021" operator="equal">
      <formula>"B"</formula>
    </cfRule>
  </conditionalFormatting>
  <conditionalFormatting sqref="C52">
    <cfRule type="cellIs" dxfId="15214" priority="5020" operator="equal">
      <formula>"A"</formula>
    </cfRule>
  </conditionalFormatting>
  <conditionalFormatting sqref="C52">
    <cfRule type="cellIs" dxfId="15213" priority="5019" operator="lessThan">
      <formula>#REF!</formula>
    </cfRule>
  </conditionalFormatting>
  <conditionalFormatting sqref="C51">
    <cfRule type="cellIs" dxfId="15212" priority="5018" operator="equal">
      <formula>"C"</formula>
    </cfRule>
  </conditionalFormatting>
  <conditionalFormatting sqref="C51">
    <cfRule type="cellIs" dxfId="15211" priority="5017" operator="equal">
      <formula>"B"</formula>
    </cfRule>
  </conditionalFormatting>
  <conditionalFormatting sqref="C51">
    <cfRule type="cellIs" dxfId="15210" priority="5016" operator="equal">
      <formula>"A"</formula>
    </cfRule>
  </conditionalFormatting>
  <conditionalFormatting sqref="C51">
    <cfRule type="cellIs" dxfId="15209" priority="5015" operator="lessThan">
      <formula>#REF!</formula>
    </cfRule>
  </conditionalFormatting>
  <conditionalFormatting sqref="C57:C58">
    <cfRule type="cellIs" dxfId="15208" priority="5014" operator="equal">
      <formula>"C"</formula>
    </cfRule>
  </conditionalFormatting>
  <conditionalFormatting sqref="C57:C58">
    <cfRule type="cellIs" dxfId="15207" priority="5013" operator="equal">
      <formula>"B"</formula>
    </cfRule>
  </conditionalFormatting>
  <conditionalFormatting sqref="C57:C58">
    <cfRule type="cellIs" dxfId="15206" priority="5012" operator="equal">
      <formula>"A"</formula>
    </cfRule>
  </conditionalFormatting>
  <conditionalFormatting sqref="C57:C58">
    <cfRule type="cellIs" dxfId="15205" priority="5011" operator="lessThan">
      <formula>#REF!</formula>
    </cfRule>
  </conditionalFormatting>
  <conditionalFormatting sqref="G79:G84 I79:I84 K79:L80 K83:L84 P79:AJ84">
    <cfRule type="cellIs" dxfId="15204" priority="4981" operator="equal">
      <formula>"Me"</formula>
    </cfRule>
  </conditionalFormatting>
  <conditionalFormatting sqref="G79:G84 I79:I84 K79:L80 K83:L84 P79:AJ84">
    <cfRule type="cellIs" dxfId="15203" priority="4980" operator="equal">
      <formula>"TD"</formula>
    </cfRule>
  </conditionalFormatting>
  <conditionalFormatting sqref="Z79:AD84">
    <cfRule type="cellIs" dxfId="15202" priority="4973" operator="equal">
      <formula>"Me"</formula>
    </cfRule>
  </conditionalFormatting>
  <conditionalFormatting sqref="Z79:AD84">
    <cfRule type="cellIs" dxfId="15201" priority="4972" operator="equal">
      <formula>"TD"</formula>
    </cfRule>
  </conditionalFormatting>
  <conditionalFormatting sqref="G79:G84 I79:I84 K79:L80 K83:L84 P79:AJ84">
    <cfRule type="cellIs" dxfId="15200" priority="4974" operator="equal">
      <formula>"PR"</formula>
    </cfRule>
  </conditionalFormatting>
  <conditionalFormatting sqref="C80">
    <cfRule type="cellIs" dxfId="15199" priority="4942" operator="lessThan">
      <formula>#REF!</formula>
    </cfRule>
  </conditionalFormatting>
  <conditionalFormatting sqref="C80">
    <cfRule type="cellIs" dxfId="15198" priority="4945" operator="equal">
      <formula>"C"</formula>
    </cfRule>
  </conditionalFormatting>
  <conditionalFormatting sqref="C80">
    <cfRule type="cellIs" dxfId="15197" priority="4944" operator="equal">
      <formula>"B"</formula>
    </cfRule>
  </conditionalFormatting>
  <conditionalFormatting sqref="C80">
    <cfRule type="cellIs" dxfId="15196" priority="4943" operator="equal">
      <formula>"A"</formula>
    </cfRule>
  </conditionalFormatting>
  <conditionalFormatting sqref="C88">
    <cfRule type="cellIs" dxfId="15195" priority="4893" operator="lessThan">
      <formula>#REF!</formula>
    </cfRule>
  </conditionalFormatting>
  <conditionalFormatting sqref="C91:C92 C97:C98">
    <cfRule type="cellIs" dxfId="15194" priority="4891" operator="equal">
      <formula>"C"</formula>
    </cfRule>
  </conditionalFormatting>
  <conditionalFormatting sqref="C91:C92 C97:C98">
    <cfRule type="cellIs" dxfId="15193" priority="4890" operator="equal">
      <formula>"B"</formula>
    </cfRule>
  </conditionalFormatting>
  <conditionalFormatting sqref="C91:C92 C97:C98">
    <cfRule type="cellIs" dxfId="15192" priority="4889" operator="equal">
      <formula>"A"</formula>
    </cfRule>
  </conditionalFormatting>
  <conditionalFormatting sqref="C91:C92">
    <cfRule type="cellIs" dxfId="15191" priority="4888" operator="lessThan">
      <formula>#REF!</formula>
    </cfRule>
  </conditionalFormatting>
  <conditionalFormatting sqref="C101:C102">
    <cfRule type="cellIs" dxfId="15190" priority="4887" operator="equal">
      <formula>"C"</formula>
    </cfRule>
  </conditionalFormatting>
  <conditionalFormatting sqref="C101:C102">
    <cfRule type="cellIs" dxfId="15189" priority="4886" operator="equal">
      <formula>"B"</formula>
    </cfRule>
  </conditionalFormatting>
  <conditionalFormatting sqref="C101:C102">
    <cfRule type="cellIs" dxfId="15188" priority="4885" operator="equal">
      <formula>"A"</formula>
    </cfRule>
  </conditionalFormatting>
  <conditionalFormatting sqref="C101:C102">
    <cfRule type="cellIs" dxfId="15187" priority="4884" operator="lessThan">
      <formula>#REF!</formula>
    </cfRule>
  </conditionalFormatting>
  <conditionalFormatting sqref="C96">
    <cfRule type="cellIs" dxfId="15186" priority="4883" operator="equal">
      <formula>"C"</formula>
    </cfRule>
  </conditionalFormatting>
  <conditionalFormatting sqref="C96">
    <cfRule type="cellIs" dxfId="15185" priority="4882" operator="equal">
      <formula>"B"</formula>
    </cfRule>
  </conditionalFormatting>
  <conditionalFormatting sqref="C96">
    <cfRule type="cellIs" dxfId="15184" priority="4881" operator="equal">
      <formula>"A"</formula>
    </cfRule>
  </conditionalFormatting>
  <conditionalFormatting sqref="C96">
    <cfRule type="cellIs" dxfId="15183" priority="4880" operator="lessThan">
      <formula>#REF!</formula>
    </cfRule>
  </conditionalFormatting>
  <conditionalFormatting sqref="C90">
    <cfRule type="cellIs" dxfId="15182" priority="4879" operator="equal">
      <formula>"C"</formula>
    </cfRule>
  </conditionalFormatting>
  <conditionalFormatting sqref="C90">
    <cfRule type="cellIs" dxfId="15181" priority="4878" operator="equal">
      <formula>"B"</formula>
    </cfRule>
  </conditionalFormatting>
  <conditionalFormatting sqref="C90">
    <cfRule type="cellIs" dxfId="15180" priority="4877" operator="equal">
      <formula>"A"</formula>
    </cfRule>
  </conditionalFormatting>
  <conditionalFormatting sqref="C90">
    <cfRule type="cellIs" dxfId="15179" priority="4876" operator="lessThan">
      <formula>#REF!</formula>
    </cfRule>
  </conditionalFormatting>
  <conditionalFormatting sqref="C89">
    <cfRule type="cellIs" dxfId="15178" priority="4875" operator="equal">
      <formula>"C"</formula>
    </cfRule>
  </conditionalFormatting>
  <conditionalFormatting sqref="C89">
    <cfRule type="cellIs" dxfId="15177" priority="4874" operator="equal">
      <formula>"B"</formula>
    </cfRule>
  </conditionalFormatting>
  <conditionalFormatting sqref="C89">
    <cfRule type="cellIs" dxfId="15176" priority="4873" operator="equal">
      <formula>"A"</formula>
    </cfRule>
  </conditionalFormatting>
  <conditionalFormatting sqref="C89">
    <cfRule type="cellIs" dxfId="15175" priority="4872" operator="lessThan">
      <formula>#REF!</formula>
    </cfRule>
  </conditionalFormatting>
  <conditionalFormatting sqref="F103:AJ103 AH104:AJ104">
    <cfRule type="cellIs" dxfId="15174" priority="4867" operator="equal">
      <formula>"Me"</formula>
    </cfRule>
  </conditionalFormatting>
  <conditionalFormatting sqref="F103:O103 S103:AJ103 AH104:AJ104">
    <cfRule type="cellIs" dxfId="15173" priority="4866" operator="equal">
      <formula>"TD"</formula>
    </cfRule>
  </conditionalFormatting>
  <conditionalFormatting sqref="F103:AJ103 AH104:AJ104">
    <cfRule type="cellIs" dxfId="15172" priority="4853" operator="equal">
      <formula>"PR"</formula>
    </cfRule>
  </conditionalFormatting>
  <conditionalFormatting sqref="C104">
    <cfRule type="cellIs" dxfId="15171" priority="4844" operator="lessThan">
      <formula>#REF!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0" priority="4842" operator="equal">
      <formula>"Me"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9" priority="4841" operator="equal">
      <formula>"TD"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8" priority="4830" operator="equal">
      <formula>"PR"</formula>
    </cfRule>
  </conditionalFormatting>
  <conditionalFormatting sqref="C111:C114">
    <cfRule type="cellIs" dxfId="15167" priority="4815" operator="equal">
      <formula>"C"</formula>
    </cfRule>
  </conditionalFormatting>
  <conditionalFormatting sqref="C111:C114">
    <cfRule type="cellIs" dxfId="15166" priority="4814" operator="equal">
      <formula>"B"</formula>
    </cfRule>
  </conditionalFormatting>
  <conditionalFormatting sqref="C111:C114">
    <cfRule type="cellIs" dxfId="15165" priority="4813" operator="equal">
      <formula>"A"</formula>
    </cfRule>
  </conditionalFormatting>
  <conditionalFormatting sqref="C44 C116">
    <cfRule type="cellIs" dxfId="15164" priority="4807" operator="equal">
      <formula>"C"</formula>
    </cfRule>
  </conditionalFormatting>
  <conditionalFormatting sqref="C44 C116">
    <cfRule type="cellIs" dxfId="15163" priority="4806" operator="equal">
      <formula>"B"</formula>
    </cfRule>
  </conditionalFormatting>
  <conditionalFormatting sqref="C44 C116">
    <cfRule type="cellIs" dxfId="15162" priority="4805" operator="equal">
      <formula>"A"</formula>
    </cfRule>
  </conditionalFormatting>
  <conditionalFormatting sqref="C44">
    <cfRule type="cellIs" dxfId="15161" priority="4804" operator="lessThan">
      <formula>#REF!</formula>
    </cfRule>
  </conditionalFormatting>
  <conditionalFormatting sqref="C43 C121:C122 C115">
    <cfRule type="cellIs" dxfId="15160" priority="4801" operator="equal">
      <formula>"c"</formula>
    </cfRule>
    <cfRule type="cellIs" dxfId="15159" priority="4802" operator="equal">
      <formula>"b"</formula>
    </cfRule>
    <cfRule type="cellIs" dxfId="15158" priority="4803" operator="equal">
      <formula>"a"</formula>
    </cfRule>
  </conditionalFormatting>
  <conditionalFormatting sqref="C117:C120">
    <cfRule type="cellIs" dxfId="15157" priority="4798" operator="equal">
      <formula>"c"</formula>
    </cfRule>
    <cfRule type="cellIs" dxfId="15156" priority="4799" operator="equal">
      <formula>"b"</formula>
    </cfRule>
    <cfRule type="cellIs" dxfId="15155" priority="4800" operator="equal">
      <formula>"a"</formula>
    </cfRule>
  </conditionalFormatting>
  <conditionalFormatting sqref="C125:C126">
    <cfRule type="cellIs" dxfId="15154" priority="4795" operator="equal">
      <formula>"c"</formula>
    </cfRule>
    <cfRule type="cellIs" dxfId="15153" priority="4796" operator="equal">
      <formula>"b"</formula>
    </cfRule>
    <cfRule type="cellIs" dxfId="15152" priority="4797" operator="equal">
      <formula>"a"</formula>
    </cfRule>
  </conditionalFormatting>
  <conditionalFormatting sqref="C126">
    <cfRule type="cellIs" dxfId="15151" priority="4792" operator="equal">
      <formula>"c"</formula>
    </cfRule>
    <cfRule type="cellIs" dxfId="15150" priority="4793" operator="equal">
      <formula>"b"</formula>
    </cfRule>
    <cfRule type="cellIs" dxfId="15149" priority="4794" operator="equal">
      <formula>"a"</formula>
    </cfRule>
  </conditionalFormatting>
  <conditionalFormatting sqref="C125">
    <cfRule type="cellIs" dxfId="15148" priority="4789" operator="equal">
      <formula>"c"</formula>
    </cfRule>
    <cfRule type="cellIs" dxfId="15147" priority="4790" operator="equal">
      <formula>"b"</formula>
    </cfRule>
    <cfRule type="cellIs" dxfId="15146" priority="4791" operator="equal">
      <formula>"a"</formula>
    </cfRule>
  </conditionalFormatting>
  <conditionalFormatting sqref="C127:C128">
    <cfRule type="cellIs" dxfId="15145" priority="4778" operator="equal">
      <formula>"c"</formula>
    </cfRule>
    <cfRule type="cellIs" dxfId="15144" priority="4779" operator="equal">
      <formula>"b"</formula>
    </cfRule>
    <cfRule type="cellIs" dxfId="15143" priority="4780" operator="equal">
      <formula>"a"</formula>
    </cfRule>
  </conditionalFormatting>
  <conditionalFormatting sqref="F129:AJ129 AH130:AJ130">
    <cfRule type="cellIs" dxfId="15142" priority="4777" operator="equal">
      <formula>"Me"</formula>
    </cfRule>
  </conditionalFormatting>
  <conditionalFormatting sqref="F129:O129 S129:AJ129 AH130:AJ130">
    <cfRule type="cellIs" dxfId="15141" priority="4776" operator="equal">
      <formula>"TD"</formula>
    </cfRule>
  </conditionalFormatting>
  <conditionalFormatting sqref="F129:AJ129 AH130:AJ130">
    <cfRule type="cellIs" dxfId="15140" priority="4763" operator="equal">
      <formula>"PR"</formula>
    </cfRule>
  </conditionalFormatting>
  <conditionalFormatting sqref="C130">
    <cfRule type="cellIs" dxfId="15139" priority="4717" operator="lessThan">
      <formula>#REF!</formula>
    </cfRule>
  </conditionalFormatting>
  <conditionalFormatting sqref="C162">
    <cfRule type="cellIs" dxfId="15138" priority="4565" operator="lessThan">
      <formula>#REF!</formula>
    </cfRule>
  </conditionalFormatting>
  <conditionalFormatting sqref="F133:I136 K133:L136 R133:R136 AH133:AJ136">
    <cfRule type="cellIs" dxfId="15137" priority="4716" operator="equal">
      <formula>"Me"</formula>
    </cfRule>
  </conditionalFormatting>
  <conditionalFormatting sqref="F133:I136 K133:L136 R133:R136 AH133:AJ136">
    <cfRule type="cellIs" dxfId="15136" priority="4715" operator="equal">
      <formula>"TD"</formula>
    </cfRule>
  </conditionalFormatting>
  <conditionalFormatting sqref="F133:I136 K133:L136 R133:R136 AH133:AJ136">
    <cfRule type="cellIs" dxfId="15135" priority="4704" operator="equal">
      <formula>"PR"</formula>
    </cfRule>
  </conditionalFormatting>
  <conditionalFormatting sqref="F137:F144 K137:L138 R137:AJ138 R141:AJ142 V139:W140 V143:X144 K141:L144 L139:L140 Y139:AD140 AF139:AJ140 H137:H144 Z143:AE144">
    <cfRule type="cellIs" dxfId="15134" priority="4689" operator="equal">
      <formula>"Me"</formula>
    </cfRule>
  </conditionalFormatting>
  <conditionalFormatting sqref="F137:F144 K137:L138 R137:AJ138 R141:AJ142 V139:W140 V143:X144 K141:L144 L139:L140 Y139:AD140 AF139:AJ140 H137:H144 Z143:AE144">
    <cfRule type="cellIs" dxfId="15133" priority="4688" operator="equal">
      <formula>"TD"</formula>
    </cfRule>
  </conditionalFormatting>
  <conditionalFormatting sqref="F137:F144 K137:L138 R137:AJ138 R141:AJ142 V139:W140 V143:X144 K141:L144 L139:L140 Y139:AD140 AF139:AJ140 H137:H144 Z143:AE144">
    <cfRule type="cellIs" dxfId="15132" priority="4677" operator="equal">
      <formula>"PR"</formula>
    </cfRule>
  </conditionalFormatting>
  <conditionalFormatting sqref="C170 C166 C160 C158 C156 C152 C168">
    <cfRule type="cellIs" dxfId="15131" priority="4526" operator="equal">
      <formula>"c"</formula>
    </cfRule>
    <cfRule type="cellIs" dxfId="15130" priority="4527" operator="equal">
      <formula>"b"</formula>
    </cfRule>
    <cfRule type="cellIs" dxfId="15129" priority="4528" operator="equal">
      <formula>"a"</formula>
    </cfRule>
  </conditionalFormatting>
  <conditionalFormatting sqref="K145:L146 N145:N146 R145:T146 V145:AJ146">
    <cfRule type="cellIs" dxfId="15128" priority="4635" operator="equal">
      <formula>"Me"</formula>
    </cfRule>
  </conditionalFormatting>
  <conditionalFormatting sqref="K145:L146 N145:N146 R145:T146 V145:AJ146">
    <cfRule type="cellIs" dxfId="15127" priority="4634" operator="equal">
      <formula>"TD"</formula>
    </cfRule>
  </conditionalFormatting>
  <conditionalFormatting sqref="K145:L146 N145:N146 R145:T146 V145:AJ146">
    <cfRule type="cellIs" dxfId="15126" priority="4623" operator="equal">
      <formula>"PR"</formula>
    </cfRule>
  </conditionalFormatting>
  <conditionalFormatting sqref="C148">
    <cfRule type="cellIs" dxfId="15125" priority="4593" operator="lessThan">
      <formula>#REF!</formula>
    </cfRule>
  </conditionalFormatting>
  <conditionalFormatting sqref="C155 C157 C159 C151">
    <cfRule type="cellIs" dxfId="15124" priority="4590" operator="equal">
      <formula>"c"</formula>
    </cfRule>
    <cfRule type="cellIs" dxfId="15123" priority="4591" operator="equal">
      <formula>"b"</formula>
    </cfRule>
    <cfRule type="cellIs" dxfId="15122" priority="4592" operator="equal">
      <formula>"a"</formula>
    </cfRule>
  </conditionalFormatting>
  <conditionalFormatting sqref="AH162:AJ162 G161:AJ161">
    <cfRule type="cellIs" dxfId="15121" priority="4588" operator="equal">
      <formula>"Me"</formula>
    </cfRule>
  </conditionalFormatting>
  <conditionalFormatting sqref="S161:AJ161 G161:O161 AH162:AJ162">
    <cfRule type="cellIs" dxfId="15120" priority="4587" operator="equal">
      <formula>"TD"</formula>
    </cfRule>
  </conditionalFormatting>
  <conditionalFormatting sqref="AH162:AJ162 G161:AJ161">
    <cfRule type="cellIs" dxfId="15119" priority="4574" operator="equal">
      <formula>"PR"</formula>
    </cfRule>
  </conditionalFormatting>
  <conditionalFormatting sqref="F169:I170 K170:S170 AH165:AJ169 K169:AG169 U170:AJ170">
    <cfRule type="cellIs" dxfId="15118" priority="4564" operator="equal">
      <formula>"Me"</formula>
    </cfRule>
  </conditionalFormatting>
  <conditionalFormatting sqref="F169:I170 K170:S170 AH165:AJ169 K169:AG169 U170:AJ170">
    <cfRule type="cellIs" dxfId="15117" priority="4563" operator="equal">
      <formula>"TD"</formula>
    </cfRule>
  </conditionalFormatting>
  <conditionalFormatting sqref="F169:I170 K170:S170 AH165:AJ169 K169:AG169 U170:AJ170">
    <cfRule type="cellIs" dxfId="15116" priority="4552" operator="equal">
      <formula>"PR"</formula>
    </cfRule>
  </conditionalFormatting>
  <conditionalFormatting sqref="C163 C165 C169">
    <cfRule type="cellIs" dxfId="15115" priority="4535" operator="equal">
      <formula>"c"</formula>
    </cfRule>
    <cfRule type="cellIs" dxfId="15114" priority="4536" operator="equal">
      <formula>"b"</formula>
    </cfRule>
    <cfRule type="cellIs" dxfId="15113" priority="4537" operator="equal">
      <formula>"a"</formula>
    </cfRule>
  </conditionalFormatting>
  <conditionalFormatting sqref="C164">
    <cfRule type="cellIs" dxfId="15112" priority="4529" operator="equal">
      <formula>"c"</formula>
    </cfRule>
    <cfRule type="cellIs" dxfId="15111" priority="4530" operator="equal">
      <formula>"b"</formula>
    </cfRule>
    <cfRule type="cellIs" dxfId="15110" priority="4531" operator="equal">
      <formula>"a"</formula>
    </cfRule>
  </conditionalFormatting>
  <conditionalFormatting sqref="C177:C178">
    <cfRule type="cellIs" dxfId="15109" priority="4522" operator="equal">
      <formula>"c"</formula>
    </cfRule>
    <cfRule type="cellIs" dxfId="15108" priority="4523" operator="equal">
      <formula>"b"</formula>
    </cfRule>
    <cfRule type="cellIs" dxfId="15107" priority="4524" operator="equal">
      <formula>"a"</formula>
    </cfRule>
  </conditionalFormatting>
  <conditionalFormatting sqref="C173:C174 C185:C186">
    <cfRule type="cellIs" dxfId="15106" priority="4519" operator="equal">
      <formula>"c"</formula>
    </cfRule>
    <cfRule type="cellIs" dxfId="15105" priority="4520" operator="equal">
      <formula>"b"</formula>
    </cfRule>
    <cfRule type="cellIs" dxfId="15104" priority="4521" operator="equal">
      <formula>"a"</formula>
    </cfRule>
  </conditionalFormatting>
  <conditionalFormatting sqref="C195:C196">
    <cfRule type="cellIs" dxfId="15103" priority="4518" operator="equal">
      <formula>"C"</formula>
    </cfRule>
  </conditionalFormatting>
  <conditionalFormatting sqref="C195:C196">
    <cfRule type="cellIs" dxfId="15102" priority="4517" operator="equal">
      <formula>"B"</formula>
    </cfRule>
  </conditionalFormatting>
  <conditionalFormatting sqref="C195:C196">
    <cfRule type="cellIs" dxfId="15101" priority="4516" operator="equal">
      <formula>"A"</formula>
    </cfRule>
  </conditionalFormatting>
  <conditionalFormatting sqref="C195:C196">
    <cfRule type="cellIs" dxfId="15100" priority="4515" operator="lessThan">
      <formula>#REF!</formula>
    </cfRule>
  </conditionalFormatting>
  <conditionalFormatting sqref="C187:C188">
    <cfRule type="cellIs" dxfId="15099" priority="4506" operator="equal">
      <formula>"C"</formula>
    </cfRule>
  </conditionalFormatting>
  <conditionalFormatting sqref="C187:C188">
    <cfRule type="cellIs" dxfId="15098" priority="4505" operator="equal">
      <formula>"B"</formula>
    </cfRule>
  </conditionalFormatting>
  <conditionalFormatting sqref="C187:C188">
    <cfRule type="cellIs" dxfId="15097" priority="4504" operator="equal">
      <formula>"A"</formula>
    </cfRule>
  </conditionalFormatting>
  <conditionalFormatting sqref="C187:C188">
    <cfRule type="cellIs" dxfId="15096" priority="4503" operator="lessThan">
      <formula>#REF!</formula>
    </cfRule>
  </conditionalFormatting>
  <conditionalFormatting sqref="C172">
    <cfRule type="cellIs" dxfId="15095" priority="4494" operator="lessThan">
      <formula>#REF!</formula>
    </cfRule>
  </conditionalFormatting>
  <conditionalFormatting sqref="R181:AJ182">
    <cfRule type="cellIs" dxfId="15094" priority="4469" operator="equal">
      <formula>"Me"</formula>
    </cfRule>
  </conditionalFormatting>
  <conditionalFormatting sqref="R181:AJ182">
    <cfRule type="cellIs" dxfId="15093" priority="4468" operator="equal">
      <formula>"TD"</formula>
    </cfRule>
  </conditionalFormatting>
  <conditionalFormatting sqref="R181:AJ182">
    <cfRule type="cellIs" dxfId="15092" priority="4457" operator="equal">
      <formula>"PR"</formula>
    </cfRule>
  </conditionalFormatting>
  <conditionalFormatting sqref="D42:D44">
    <cfRule type="cellIs" dxfId="15091" priority="3658" operator="equal">
      <formula>"c"</formula>
    </cfRule>
    <cfRule type="cellIs" dxfId="15090" priority="3659" operator="equal">
      <formula>"b"</formula>
    </cfRule>
    <cfRule type="cellIs" dxfId="15089" priority="3660" operator="equal">
      <formula>"a"</formula>
    </cfRule>
  </conditionalFormatting>
  <conditionalFormatting sqref="J43:J44">
    <cfRule type="cellIs" dxfId="15088" priority="3657" operator="equal">
      <formula>"Me"</formula>
    </cfRule>
  </conditionalFormatting>
  <conditionalFormatting sqref="J43:J44">
    <cfRule type="cellIs" dxfId="15087" priority="3656" operator="equal">
      <formula>"TD"</formula>
    </cfRule>
  </conditionalFormatting>
  <conditionalFormatting sqref="J43:J44">
    <cfRule type="cellIs" dxfId="15086" priority="3650" operator="equal">
      <formula>"PR"</formula>
    </cfRule>
  </conditionalFormatting>
  <conditionalFormatting sqref="I42:I44">
    <cfRule type="cellIs" dxfId="15085" priority="3641" operator="equal">
      <formula>"Me"</formula>
    </cfRule>
  </conditionalFormatting>
  <conditionalFormatting sqref="I42:I44">
    <cfRule type="cellIs" dxfId="15084" priority="3640" operator="equal">
      <formula>"TD"</formula>
    </cfRule>
  </conditionalFormatting>
  <conditionalFormatting sqref="I42:I44">
    <cfRule type="cellIs" dxfId="15083" priority="3634" operator="equal">
      <formula>"PR"</formula>
    </cfRule>
  </conditionalFormatting>
  <conditionalFormatting sqref="Q43:Q44">
    <cfRule type="cellIs" dxfId="15082" priority="3609" operator="equal">
      <formula>"Me"</formula>
    </cfRule>
  </conditionalFormatting>
  <conditionalFormatting sqref="Q43:Q44">
    <cfRule type="cellIs" dxfId="15081" priority="3608" operator="equal">
      <formula>"TD"</formula>
    </cfRule>
  </conditionalFormatting>
  <conditionalFormatting sqref="Q43:Q44">
    <cfRule type="cellIs" dxfId="15080" priority="3602" operator="equal">
      <formula>"PR"</formula>
    </cfRule>
  </conditionalFormatting>
  <conditionalFormatting sqref="W41">
    <cfRule type="cellIs" dxfId="15079" priority="3577" operator="equal">
      <formula>"Me"</formula>
    </cfRule>
  </conditionalFormatting>
  <conditionalFormatting sqref="W41">
    <cfRule type="cellIs" dxfId="15078" priority="3576" operator="equal">
      <formula>"TD"</formula>
    </cfRule>
  </conditionalFormatting>
  <conditionalFormatting sqref="W41">
    <cfRule type="cellIs" dxfId="15077" priority="3570" operator="equal">
      <formula>"PR"</formula>
    </cfRule>
  </conditionalFormatting>
  <conditionalFormatting sqref="X43:X44">
    <cfRule type="cellIs" dxfId="15076" priority="3561" operator="equal">
      <formula>"Me"</formula>
    </cfRule>
  </conditionalFormatting>
  <conditionalFormatting sqref="X43:X44">
    <cfRule type="cellIs" dxfId="15075" priority="3560" operator="equal">
      <formula>"TD"</formula>
    </cfRule>
  </conditionalFormatting>
  <conditionalFormatting sqref="X43:X44">
    <cfRule type="cellIs" dxfId="15074" priority="3554" operator="equal">
      <formula>"PR"</formula>
    </cfRule>
  </conditionalFormatting>
  <conditionalFormatting sqref="W42:W44">
    <cfRule type="cellIs" dxfId="15073" priority="3545" operator="equal">
      <formula>"Me"</formula>
    </cfRule>
  </conditionalFormatting>
  <conditionalFormatting sqref="W42:W44">
    <cfRule type="cellIs" dxfId="15072" priority="3544" operator="equal">
      <formula>"TD"</formula>
    </cfRule>
  </conditionalFormatting>
  <conditionalFormatting sqref="W42:W44">
    <cfRule type="cellIs" dxfId="15071" priority="3538" operator="equal">
      <formula>"PR"</formula>
    </cfRule>
  </conditionalFormatting>
  <conditionalFormatting sqref="AD41">
    <cfRule type="cellIs" dxfId="15070" priority="3529" operator="equal">
      <formula>"Me"</formula>
    </cfRule>
  </conditionalFormatting>
  <conditionalFormatting sqref="AD41">
    <cfRule type="cellIs" dxfId="15069" priority="3528" operator="equal">
      <formula>"TD"</formula>
    </cfRule>
  </conditionalFormatting>
  <conditionalFormatting sqref="AD41">
    <cfRule type="cellIs" dxfId="15068" priority="3522" operator="equal">
      <formula>"PR"</formula>
    </cfRule>
  </conditionalFormatting>
  <conditionalFormatting sqref="AE43:AE44">
    <cfRule type="cellIs" dxfId="15067" priority="3513" operator="equal">
      <formula>"Me"</formula>
    </cfRule>
  </conditionalFormatting>
  <conditionalFormatting sqref="AE43:AE44">
    <cfRule type="cellIs" dxfId="15066" priority="3512" operator="equal">
      <formula>"TD"</formula>
    </cfRule>
  </conditionalFormatting>
  <conditionalFormatting sqref="AE43:AE44">
    <cfRule type="cellIs" dxfId="15065" priority="3506" operator="equal">
      <formula>"PR"</formula>
    </cfRule>
  </conditionalFormatting>
  <conditionalFormatting sqref="AD42:AD44">
    <cfRule type="cellIs" dxfId="15064" priority="3497" operator="equal">
      <formula>"Me"</formula>
    </cfRule>
  </conditionalFormatting>
  <conditionalFormatting sqref="AD42:AD44">
    <cfRule type="cellIs" dxfId="15063" priority="3496" operator="equal">
      <formula>"TD"</formula>
    </cfRule>
  </conditionalFormatting>
  <conditionalFormatting sqref="AD42:AD44">
    <cfRule type="cellIs" dxfId="15062" priority="3490" operator="equal">
      <formula>"PR"</formula>
    </cfRule>
  </conditionalFormatting>
  <conditionalFormatting sqref="M43:M44">
    <cfRule type="cellIs" dxfId="15061" priority="3481" operator="equal">
      <formula>"Me"</formula>
    </cfRule>
  </conditionalFormatting>
  <conditionalFormatting sqref="M43:M44">
    <cfRule type="cellIs" dxfId="15060" priority="3480" operator="equal">
      <formula>"TD"</formula>
    </cfRule>
  </conditionalFormatting>
  <conditionalFormatting sqref="M43:M44">
    <cfRule type="cellIs" dxfId="15059" priority="3474" operator="equal">
      <formula>"PR"</formula>
    </cfRule>
  </conditionalFormatting>
  <conditionalFormatting sqref="T43:T44">
    <cfRule type="cellIs" dxfId="15058" priority="3465" operator="equal">
      <formula>"Me"</formula>
    </cfRule>
  </conditionalFormatting>
  <conditionalFormatting sqref="T43:T44">
    <cfRule type="cellIs" dxfId="15057" priority="3464" operator="equal">
      <formula>"TD"</formula>
    </cfRule>
  </conditionalFormatting>
  <conditionalFormatting sqref="T43:T44">
    <cfRule type="cellIs" dxfId="15056" priority="3458" operator="equal">
      <formula>"PR"</formula>
    </cfRule>
  </conditionalFormatting>
  <conditionalFormatting sqref="AA43:AA44">
    <cfRule type="cellIs" dxfId="15055" priority="3449" operator="equal">
      <formula>"Me"</formula>
    </cfRule>
  </conditionalFormatting>
  <conditionalFormatting sqref="AA43:AA44">
    <cfRule type="cellIs" dxfId="15054" priority="3448" operator="equal">
      <formula>"TD"</formula>
    </cfRule>
  </conditionalFormatting>
  <conditionalFormatting sqref="AA43:AA44">
    <cfRule type="cellIs" dxfId="15053" priority="3442" operator="equal">
      <formula>"PR"</formula>
    </cfRule>
  </conditionalFormatting>
  <conditionalFormatting sqref="J35:J38">
    <cfRule type="cellIs" dxfId="15052" priority="3366" operator="equal">
      <formula>"Me"</formula>
    </cfRule>
  </conditionalFormatting>
  <conditionalFormatting sqref="J35:J38">
    <cfRule type="cellIs" dxfId="15051" priority="3365" operator="equal">
      <formula>"TD"</formula>
    </cfRule>
  </conditionalFormatting>
  <conditionalFormatting sqref="J35:J38">
    <cfRule type="cellIs" dxfId="15050" priority="3364" operator="equal">
      <formula>"PR"</formula>
    </cfRule>
  </conditionalFormatting>
  <conditionalFormatting sqref="Q35:Q38">
    <cfRule type="cellIs" dxfId="15049" priority="3363" operator="equal">
      <formula>"Me"</formula>
    </cfRule>
  </conditionalFormatting>
  <conditionalFormatting sqref="Q35:Q38">
    <cfRule type="cellIs" dxfId="15048" priority="3362" operator="equal">
      <formula>"TD"</formula>
    </cfRule>
  </conditionalFormatting>
  <conditionalFormatting sqref="Q35:Q38">
    <cfRule type="cellIs" dxfId="15047" priority="3361" operator="equal">
      <formula>"PR"</formula>
    </cfRule>
  </conditionalFormatting>
  <conditionalFormatting sqref="X35:X38">
    <cfRule type="cellIs" dxfId="15046" priority="3360" operator="equal">
      <formula>"Me"</formula>
    </cfRule>
  </conditionalFormatting>
  <conditionalFormatting sqref="X35:X38">
    <cfRule type="cellIs" dxfId="15045" priority="3359" operator="equal">
      <formula>"TD"</formula>
    </cfRule>
  </conditionalFormatting>
  <conditionalFormatting sqref="X35:X38">
    <cfRule type="cellIs" dxfId="15044" priority="3358" operator="equal">
      <formula>"PR"</formula>
    </cfRule>
  </conditionalFormatting>
  <conditionalFormatting sqref="AE35:AE38">
    <cfRule type="cellIs" dxfId="15043" priority="3357" operator="equal">
      <formula>"Me"</formula>
    </cfRule>
  </conditionalFormatting>
  <conditionalFormatting sqref="AE35:AE38">
    <cfRule type="cellIs" dxfId="15042" priority="3356" operator="equal">
      <formula>"TD"</formula>
    </cfRule>
  </conditionalFormatting>
  <conditionalFormatting sqref="AE35:AE38">
    <cfRule type="cellIs" dxfId="15041" priority="3355" operator="equal">
      <formula>"PR"</formula>
    </cfRule>
  </conditionalFormatting>
  <conditionalFormatting sqref="F165:H168">
    <cfRule type="cellIs" dxfId="15040" priority="3330" operator="equal">
      <formula>"Me"</formula>
    </cfRule>
  </conditionalFormatting>
  <conditionalFormatting sqref="F165:H168">
    <cfRule type="cellIs" dxfId="15039" priority="3329" operator="equal">
      <formula>"TD"</formula>
    </cfRule>
  </conditionalFormatting>
  <conditionalFormatting sqref="F165:H168">
    <cfRule type="cellIs" dxfId="15038" priority="3328" operator="equal">
      <formula>"PR"</formula>
    </cfRule>
  </conditionalFormatting>
  <conditionalFormatting sqref="I165:K168">
    <cfRule type="cellIs" dxfId="15037" priority="3327" operator="equal">
      <formula>"Me"</formula>
    </cfRule>
  </conditionalFormatting>
  <conditionalFormatting sqref="I165:K168">
    <cfRule type="cellIs" dxfId="15036" priority="3326" operator="equal">
      <formula>"TD"</formula>
    </cfRule>
  </conditionalFormatting>
  <conditionalFormatting sqref="I165:K168">
    <cfRule type="cellIs" dxfId="15035" priority="3325" operator="equal">
      <formula>"PR"</formula>
    </cfRule>
  </conditionalFormatting>
  <conditionalFormatting sqref="L165:N168">
    <cfRule type="cellIs" dxfId="15034" priority="3324" operator="equal">
      <formula>"Me"</formula>
    </cfRule>
  </conditionalFormatting>
  <conditionalFormatting sqref="L165:N168">
    <cfRule type="cellIs" dxfId="15033" priority="3323" operator="equal">
      <formula>"TD"</formula>
    </cfRule>
  </conditionalFormatting>
  <conditionalFormatting sqref="L165:N168">
    <cfRule type="cellIs" dxfId="15032" priority="3322" operator="equal">
      <formula>"PR"</formula>
    </cfRule>
  </conditionalFormatting>
  <conditionalFormatting sqref="O165:Q168">
    <cfRule type="cellIs" dxfId="15031" priority="3321" operator="equal">
      <formula>"Me"</formula>
    </cfRule>
  </conditionalFormatting>
  <conditionalFormatting sqref="O165:Q168">
    <cfRule type="cellIs" dxfId="15030" priority="3320" operator="equal">
      <formula>"TD"</formula>
    </cfRule>
  </conditionalFormatting>
  <conditionalFormatting sqref="O165:Q168">
    <cfRule type="cellIs" dxfId="15029" priority="3319" operator="equal">
      <formula>"PR"</formula>
    </cfRule>
  </conditionalFormatting>
  <conditionalFormatting sqref="R165:T165 R167:T167 R166:S166 R168:S168">
    <cfRule type="cellIs" dxfId="15028" priority="3318" operator="equal">
      <formula>"Me"</formula>
    </cfRule>
  </conditionalFormatting>
  <conditionalFormatting sqref="R165:T165 R167:T167 R166:S166 R168:S168">
    <cfRule type="cellIs" dxfId="15027" priority="3317" operator="equal">
      <formula>"TD"</formula>
    </cfRule>
  </conditionalFormatting>
  <conditionalFormatting sqref="R165:T165 R167:T167 R166:S166 R168:S168">
    <cfRule type="cellIs" dxfId="15026" priority="3316" operator="equal">
      <formula>"PR"</formula>
    </cfRule>
  </conditionalFormatting>
  <conditionalFormatting sqref="U165:U168">
    <cfRule type="cellIs" dxfId="15025" priority="3315" operator="equal">
      <formula>"Me"</formula>
    </cfRule>
  </conditionalFormatting>
  <conditionalFormatting sqref="U165:U168">
    <cfRule type="cellIs" dxfId="15024" priority="3314" operator="equal">
      <formula>"TD"</formula>
    </cfRule>
  </conditionalFormatting>
  <conditionalFormatting sqref="U165:U168">
    <cfRule type="cellIs" dxfId="15023" priority="3313" operator="equal">
      <formula>"PR"</formula>
    </cfRule>
  </conditionalFormatting>
  <conditionalFormatting sqref="V165:V168">
    <cfRule type="cellIs" dxfId="15022" priority="3312" operator="equal">
      <formula>"Me"</formula>
    </cfRule>
  </conditionalFormatting>
  <conditionalFormatting sqref="V165:V168">
    <cfRule type="cellIs" dxfId="15021" priority="3311" operator="equal">
      <formula>"TD"</formula>
    </cfRule>
  </conditionalFormatting>
  <conditionalFormatting sqref="V165:V168">
    <cfRule type="cellIs" dxfId="15020" priority="3310" operator="equal">
      <formula>"PR"</formula>
    </cfRule>
  </conditionalFormatting>
  <conditionalFormatting sqref="W165:Y168">
    <cfRule type="cellIs" dxfId="15019" priority="3309" operator="equal">
      <formula>"Me"</formula>
    </cfRule>
  </conditionalFormatting>
  <conditionalFormatting sqref="W165:Y168">
    <cfRule type="cellIs" dxfId="15018" priority="3308" operator="equal">
      <formula>"TD"</formula>
    </cfRule>
  </conditionalFormatting>
  <conditionalFormatting sqref="W165:Y168">
    <cfRule type="cellIs" dxfId="15017" priority="3307" operator="equal">
      <formula>"PR"</formula>
    </cfRule>
  </conditionalFormatting>
  <conditionalFormatting sqref="Z165:Z168">
    <cfRule type="cellIs" dxfId="15016" priority="3306" operator="equal">
      <formula>"Me"</formula>
    </cfRule>
  </conditionalFormatting>
  <conditionalFormatting sqref="Z165:Z168">
    <cfRule type="cellIs" dxfId="15015" priority="3305" operator="equal">
      <formula>"TD"</formula>
    </cfRule>
  </conditionalFormatting>
  <conditionalFormatting sqref="Z165:Z168">
    <cfRule type="cellIs" dxfId="15014" priority="3304" operator="equal">
      <formula>"PR"</formula>
    </cfRule>
  </conditionalFormatting>
  <conditionalFormatting sqref="AA165:AA168">
    <cfRule type="cellIs" dxfId="15013" priority="3303" operator="equal">
      <formula>"Me"</formula>
    </cfRule>
  </conditionalFormatting>
  <conditionalFormatting sqref="AA165:AA168">
    <cfRule type="cellIs" dxfId="15012" priority="3302" operator="equal">
      <formula>"TD"</formula>
    </cfRule>
  </conditionalFormatting>
  <conditionalFormatting sqref="AA165:AA168">
    <cfRule type="cellIs" dxfId="15011" priority="3301" operator="equal">
      <formula>"PR"</formula>
    </cfRule>
  </conditionalFormatting>
  <conditionalFormatting sqref="AB165:AB168">
    <cfRule type="cellIs" dxfId="15010" priority="3300" operator="equal">
      <formula>"Me"</formula>
    </cfRule>
  </conditionalFormatting>
  <conditionalFormatting sqref="AB165:AB168">
    <cfRule type="cellIs" dxfId="15009" priority="3299" operator="equal">
      <formula>"TD"</formula>
    </cfRule>
  </conditionalFormatting>
  <conditionalFormatting sqref="AB165:AB168">
    <cfRule type="cellIs" dxfId="15008" priority="3298" operator="equal">
      <formula>"PR"</formula>
    </cfRule>
  </conditionalFormatting>
  <conditionalFormatting sqref="AC165:AE168">
    <cfRule type="cellIs" dxfId="15007" priority="3297" operator="equal">
      <formula>"Me"</formula>
    </cfRule>
  </conditionalFormatting>
  <conditionalFormatting sqref="AC165:AE168">
    <cfRule type="cellIs" dxfId="15006" priority="3296" operator="equal">
      <formula>"TD"</formula>
    </cfRule>
  </conditionalFormatting>
  <conditionalFormatting sqref="AC165:AE168">
    <cfRule type="cellIs" dxfId="15005" priority="3295" operator="equal">
      <formula>"PR"</formula>
    </cfRule>
  </conditionalFormatting>
  <conditionalFormatting sqref="AF165:AG168">
    <cfRule type="cellIs" dxfId="15004" priority="3294" operator="equal">
      <formula>"Me"</formula>
    </cfRule>
  </conditionalFormatting>
  <conditionalFormatting sqref="AF165:AG168">
    <cfRule type="cellIs" dxfId="15003" priority="3293" operator="equal">
      <formula>"TD"</formula>
    </cfRule>
  </conditionalFormatting>
  <conditionalFormatting sqref="AF165:AG168">
    <cfRule type="cellIs" dxfId="15002" priority="3292" operator="equal">
      <formula>"PR"</formula>
    </cfRule>
  </conditionalFormatting>
  <conditionalFormatting sqref="F27:F28">
    <cfRule type="cellIs" dxfId="15001" priority="3247" operator="equal">
      <formula>"Me"</formula>
    </cfRule>
  </conditionalFormatting>
  <conditionalFormatting sqref="F27:F28">
    <cfRule type="cellIs" dxfId="15000" priority="3246" operator="equal">
      <formula>"Me"</formula>
    </cfRule>
  </conditionalFormatting>
  <conditionalFormatting sqref="F27:F28">
    <cfRule type="cellIs" dxfId="14999" priority="3245" operator="equal">
      <formula>"TD"</formula>
    </cfRule>
  </conditionalFormatting>
  <conditionalFormatting sqref="F27:F28">
    <cfRule type="cellIs" dxfId="14998" priority="3244" operator="equal">
      <formula>"PR"</formula>
    </cfRule>
  </conditionalFormatting>
  <conditionalFormatting sqref="G159:H160">
    <cfRule type="cellIs" dxfId="14997" priority="3238" operator="equal">
      <formula>"Me"</formula>
    </cfRule>
  </conditionalFormatting>
  <conditionalFormatting sqref="G159:H160">
    <cfRule type="cellIs" dxfId="14996" priority="3237" operator="equal">
      <formula>"TD"</formula>
    </cfRule>
  </conditionalFormatting>
  <conditionalFormatting sqref="G159:H160">
    <cfRule type="cellIs" dxfId="14995" priority="3236" operator="equal">
      <formula>"PR"</formula>
    </cfRule>
  </conditionalFormatting>
  <conditionalFormatting sqref="I159:K160">
    <cfRule type="cellIs" dxfId="14994" priority="3235" operator="equal">
      <formula>"Me"</formula>
    </cfRule>
  </conditionalFormatting>
  <conditionalFormatting sqref="I159:K160">
    <cfRule type="cellIs" dxfId="14993" priority="3234" operator="equal">
      <formula>"TD"</formula>
    </cfRule>
  </conditionalFormatting>
  <conditionalFormatting sqref="I159:K160">
    <cfRule type="cellIs" dxfId="14992" priority="3233" operator="equal">
      <formula>"PR"</formula>
    </cfRule>
  </conditionalFormatting>
  <conditionalFormatting sqref="L159:N160">
    <cfRule type="cellIs" dxfId="14991" priority="3232" operator="equal">
      <formula>"Me"</formula>
    </cfRule>
  </conditionalFormatting>
  <conditionalFormatting sqref="L159:N160">
    <cfRule type="cellIs" dxfId="14990" priority="3231" operator="equal">
      <formula>"TD"</formula>
    </cfRule>
  </conditionalFormatting>
  <conditionalFormatting sqref="L159:N160">
    <cfRule type="cellIs" dxfId="14989" priority="3230" operator="equal">
      <formula>"PR"</formula>
    </cfRule>
  </conditionalFormatting>
  <conditionalFormatting sqref="O159:Q160">
    <cfRule type="cellIs" dxfId="14988" priority="3229" operator="equal">
      <formula>"Me"</formula>
    </cfRule>
  </conditionalFormatting>
  <conditionalFormatting sqref="O159:Q160">
    <cfRule type="cellIs" dxfId="14987" priority="3228" operator="equal">
      <formula>"TD"</formula>
    </cfRule>
  </conditionalFormatting>
  <conditionalFormatting sqref="O159:Q160">
    <cfRule type="cellIs" dxfId="14986" priority="3227" operator="equal">
      <formula>"PR"</formula>
    </cfRule>
  </conditionalFormatting>
  <conditionalFormatting sqref="R159:T160">
    <cfRule type="cellIs" dxfId="14985" priority="3226" operator="equal">
      <formula>"Me"</formula>
    </cfRule>
  </conditionalFormatting>
  <conditionalFormatting sqref="R159:T160">
    <cfRule type="cellIs" dxfId="14984" priority="3225" operator="equal">
      <formula>"TD"</formula>
    </cfRule>
  </conditionalFormatting>
  <conditionalFormatting sqref="R159:T160">
    <cfRule type="cellIs" dxfId="14983" priority="3224" operator="equal">
      <formula>"PR"</formula>
    </cfRule>
  </conditionalFormatting>
  <conditionalFormatting sqref="U159:U160">
    <cfRule type="cellIs" dxfId="14982" priority="3223" operator="equal">
      <formula>"Me"</formula>
    </cfRule>
  </conditionalFormatting>
  <conditionalFormatting sqref="U159:U160">
    <cfRule type="cellIs" dxfId="14981" priority="3222" operator="equal">
      <formula>"TD"</formula>
    </cfRule>
  </conditionalFormatting>
  <conditionalFormatting sqref="U159:U160">
    <cfRule type="cellIs" dxfId="14980" priority="3221" operator="equal">
      <formula>"PR"</formula>
    </cfRule>
  </conditionalFormatting>
  <conditionalFormatting sqref="V159:V160">
    <cfRule type="cellIs" dxfId="14979" priority="3220" operator="equal">
      <formula>"Me"</formula>
    </cfRule>
  </conditionalFormatting>
  <conditionalFormatting sqref="V159:V160">
    <cfRule type="cellIs" dxfId="14978" priority="3219" operator="equal">
      <formula>"TD"</formula>
    </cfRule>
  </conditionalFormatting>
  <conditionalFormatting sqref="V159:V160">
    <cfRule type="cellIs" dxfId="14977" priority="3218" operator="equal">
      <formula>"PR"</formula>
    </cfRule>
  </conditionalFormatting>
  <conditionalFormatting sqref="W159:Y160">
    <cfRule type="cellIs" dxfId="14976" priority="3217" operator="equal">
      <formula>"Me"</formula>
    </cfRule>
  </conditionalFormatting>
  <conditionalFormatting sqref="W159:Y160">
    <cfRule type="cellIs" dxfId="14975" priority="3216" operator="equal">
      <formula>"TD"</formula>
    </cfRule>
  </conditionalFormatting>
  <conditionalFormatting sqref="W159:Y160">
    <cfRule type="cellIs" dxfId="14974" priority="3215" operator="equal">
      <formula>"PR"</formula>
    </cfRule>
  </conditionalFormatting>
  <conditionalFormatting sqref="Z159:Z160">
    <cfRule type="cellIs" dxfId="14973" priority="3214" operator="equal">
      <formula>"Me"</formula>
    </cfRule>
  </conditionalFormatting>
  <conditionalFormatting sqref="Z159:Z160">
    <cfRule type="cellIs" dxfId="14972" priority="3213" operator="equal">
      <formula>"TD"</formula>
    </cfRule>
  </conditionalFormatting>
  <conditionalFormatting sqref="Z159:Z160">
    <cfRule type="cellIs" dxfId="14971" priority="3212" operator="equal">
      <formula>"PR"</formula>
    </cfRule>
  </conditionalFormatting>
  <conditionalFormatting sqref="AA159:AA160">
    <cfRule type="cellIs" dxfId="14970" priority="3211" operator="equal">
      <formula>"Me"</formula>
    </cfRule>
  </conditionalFormatting>
  <conditionalFormatting sqref="AA159:AA160">
    <cfRule type="cellIs" dxfId="14969" priority="3210" operator="equal">
      <formula>"TD"</formula>
    </cfRule>
  </conditionalFormatting>
  <conditionalFormatting sqref="AA159:AA160">
    <cfRule type="cellIs" dxfId="14968" priority="3209" operator="equal">
      <formula>"PR"</formula>
    </cfRule>
  </conditionalFormatting>
  <conditionalFormatting sqref="AB159:AB160">
    <cfRule type="cellIs" dxfId="14967" priority="3208" operator="equal">
      <formula>"Me"</formula>
    </cfRule>
  </conditionalFormatting>
  <conditionalFormatting sqref="AB159:AB160">
    <cfRule type="cellIs" dxfId="14966" priority="3207" operator="equal">
      <formula>"TD"</formula>
    </cfRule>
  </conditionalFormatting>
  <conditionalFormatting sqref="AB159:AB160">
    <cfRule type="cellIs" dxfId="14965" priority="3206" operator="equal">
      <formula>"PR"</formula>
    </cfRule>
  </conditionalFormatting>
  <conditionalFormatting sqref="AC159:AE160">
    <cfRule type="cellIs" dxfId="14964" priority="3205" operator="equal">
      <formula>"Me"</formula>
    </cfRule>
  </conditionalFormatting>
  <conditionalFormatting sqref="AC159:AE160">
    <cfRule type="cellIs" dxfId="14963" priority="3204" operator="equal">
      <formula>"TD"</formula>
    </cfRule>
  </conditionalFormatting>
  <conditionalFormatting sqref="AC159:AE160">
    <cfRule type="cellIs" dxfId="14962" priority="3203" operator="equal">
      <formula>"PR"</formula>
    </cfRule>
  </conditionalFormatting>
  <conditionalFormatting sqref="AF159:AG160">
    <cfRule type="cellIs" dxfId="14961" priority="3202" operator="equal">
      <formula>"Me"</formula>
    </cfRule>
  </conditionalFormatting>
  <conditionalFormatting sqref="AF159:AG160">
    <cfRule type="cellIs" dxfId="14960" priority="3201" operator="equal">
      <formula>"TD"</formula>
    </cfRule>
  </conditionalFormatting>
  <conditionalFormatting sqref="AF159:AG160">
    <cfRule type="cellIs" dxfId="14959" priority="3200" operator="equal">
      <formula>"PR"</formula>
    </cfRule>
  </conditionalFormatting>
  <conditionalFormatting sqref="F161">
    <cfRule type="cellIs" dxfId="14958" priority="3160" operator="equal">
      <formula>"Me"</formula>
    </cfRule>
  </conditionalFormatting>
  <conditionalFormatting sqref="F161">
    <cfRule type="cellIs" dxfId="14957" priority="3159" operator="equal">
      <formula>"TD"</formula>
    </cfRule>
  </conditionalFormatting>
  <conditionalFormatting sqref="F161">
    <cfRule type="cellIs" dxfId="14956" priority="3158" operator="equal">
      <formula>"PR"</formula>
    </cfRule>
  </conditionalFormatting>
  <conditionalFormatting sqref="F159:F160">
    <cfRule type="cellIs" dxfId="14955" priority="3157" operator="equal">
      <formula>"Me"</formula>
    </cfRule>
  </conditionalFormatting>
  <conditionalFormatting sqref="F159:F160">
    <cfRule type="cellIs" dxfId="14954" priority="3156" operator="equal">
      <formula>"TD"</formula>
    </cfRule>
  </conditionalFormatting>
  <conditionalFormatting sqref="F159:F160">
    <cfRule type="cellIs" dxfId="14953" priority="3155" operator="equal">
      <formula>"PR"</formula>
    </cfRule>
  </conditionalFormatting>
  <conditionalFormatting sqref="F173:F174">
    <cfRule type="cellIs" dxfId="14952" priority="3133" operator="equal">
      <formula>"Me"</formula>
    </cfRule>
  </conditionalFormatting>
  <conditionalFormatting sqref="F173:F174">
    <cfRule type="cellIs" dxfId="14951" priority="3132" operator="equal">
      <formula>"TD"</formula>
    </cfRule>
  </conditionalFormatting>
  <conditionalFormatting sqref="F173:F174">
    <cfRule type="cellIs" dxfId="14950" priority="3131" operator="equal">
      <formula>"PR"</formula>
    </cfRule>
  </conditionalFormatting>
  <conditionalFormatting sqref="F177:F178">
    <cfRule type="cellIs" dxfId="14949" priority="3127" operator="equal">
      <formula>"Me"</formula>
    </cfRule>
  </conditionalFormatting>
  <conditionalFormatting sqref="F177:F178">
    <cfRule type="cellIs" dxfId="14948" priority="3126" operator="equal">
      <formula>"TD"</formula>
    </cfRule>
  </conditionalFormatting>
  <conditionalFormatting sqref="F177:F178">
    <cfRule type="cellIs" dxfId="14947" priority="3125" operator="equal">
      <formula>"PR"</formula>
    </cfRule>
  </conditionalFormatting>
  <conditionalFormatting sqref="F185:F186">
    <cfRule type="cellIs" dxfId="14946" priority="3124" operator="equal">
      <formula>"Me"</formula>
    </cfRule>
  </conditionalFormatting>
  <conditionalFormatting sqref="F185:F186">
    <cfRule type="cellIs" dxfId="14945" priority="3123" operator="equal">
      <formula>"TD"</formula>
    </cfRule>
  </conditionalFormatting>
  <conditionalFormatting sqref="F185:F186">
    <cfRule type="cellIs" dxfId="14944" priority="3122" operator="equal">
      <formula>"PR"</formula>
    </cfRule>
  </conditionalFormatting>
  <conditionalFormatting sqref="G49">
    <cfRule type="cellIs" dxfId="14943" priority="3112" operator="equal">
      <formula>"Me"</formula>
    </cfRule>
  </conditionalFormatting>
  <conditionalFormatting sqref="G49">
    <cfRule type="cellIs" dxfId="14942" priority="3111" operator="equal">
      <formula>"TD"</formula>
    </cfRule>
  </conditionalFormatting>
  <conditionalFormatting sqref="G49">
    <cfRule type="cellIs" dxfId="14941" priority="3110" operator="equal">
      <formula>"PR"</formula>
    </cfRule>
  </conditionalFormatting>
  <conditionalFormatting sqref="G43:G44">
    <cfRule type="cellIs" dxfId="14940" priority="3085" operator="equal">
      <formula>"Me"</formula>
    </cfRule>
  </conditionalFormatting>
  <conditionalFormatting sqref="G43:G44">
    <cfRule type="cellIs" dxfId="14939" priority="3084" operator="equal">
      <formula>"TD"</formula>
    </cfRule>
  </conditionalFormatting>
  <conditionalFormatting sqref="G43:G44">
    <cfRule type="cellIs" dxfId="14938" priority="3083" operator="equal">
      <formula>"PR"</formula>
    </cfRule>
  </conditionalFormatting>
  <conditionalFormatting sqref="G50">
    <cfRule type="cellIs" dxfId="14937" priority="3082" operator="equal">
      <formula>"Me"</formula>
    </cfRule>
  </conditionalFormatting>
  <conditionalFormatting sqref="G50">
    <cfRule type="cellIs" dxfId="14936" priority="3081" operator="equal">
      <formula>"TD"</formula>
    </cfRule>
  </conditionalFormatting>
  <conditionalFormatting sqref="G50">
    <cfRule type="cellIs" dxfId="14935" priority="3080" operator="equal">
      <formula>"PR"</formula>
    </cfRule>
  </conditionalFormatting>
  <conditionalFormatting sqref="H41">
    <cfRule type="cellIs" dxfId="14934" priority="3076" operator="equal">
      <formula>"Me"</formula>
    </cfRule>
  </conditionalFormatting>
  <conditionalFormatting sqref="H41">
    <cfRule type="cellIs" dxfId="14933" priority="3075" operator="equal">
      <formula>"TD"</formula>
    </cfRule>
  </conditionalFormatting>
  <conditionalFormatting sqref="H41">
    <cfRule type="cellIs" dxfId="14932" priority="3074" operator="equal">
      <formula>"PR"</formula>
    </cfRule>
  </conditionalFormatting>
  <conditionalFormatting sqref="H51">
    <cfRule type="cellIs" dxfId="14931" priority="3073" operator="equal">
      <formula>"Me"</formula>
    </cfRule>
  </conditionalFormatting>
  <conditionalFormatting sqref="H51">
    <cfRule type="cellIs" dxfId="14930" priority="3072" operator="equal">
      <formula>"TD"</formula>
    </cfRule>
  </conditionalFormatting>
  <conditionalFormatting sqref="H51">
    <cfRule type="cellIs" dxfId="14929" priority="3071" operator="equal">
      <formula>"PR"</formula>
    </cfRule>
  </conditionalFormatting>
  <conditionalFormatting sqref="H42:H44">
    <cfRule type="cellIs" dxfId="14928" priority="3063" operator="equal">
      <formula>"Me"</formula>
    </cfRule>
  </conditionalFormatting>
  <conditionalFormatting sqref="H42:H44">
    <cfRule type="cellIs" dxfId="14927" priority="3062" operator="equal">
      <formula>"TD"</formula>
    </cfRule>
  </conditionalFormatting>
  <conditionalFormatting sqref="H42:H44">
    <cfRule type="cellIs" dxfId="14926" priority="3061" operator="equal">
      <formula>"PR"</formula>
    </cfRule>
  </conditionalFormatting>
  <conditionalFormatting sqref="H52">
    <cfRule type="cellIs" dxfId="14925" priority="3060" operator="equal">
      <formula>"Me"</formula>
    </cfRule>
  </conditionalFormatting>
  <conditionalFormatting sqref="H52">
    <cfRule type="cellIs" dxfId="14924" priority="3059" operator="equal">
      <formula>"TD"</formula>
    </cfRule>
  </conditionalFormatting>
  <conditionalFormatting sqref="H52">
    <cfRule type="cellIs" dxfId="14923" priority="3058" operator="equal">
      <formula>"PR"</formula>
    </cfRule>
  </conditionalFormatting>
  <conditionalFormatting sqref="I49">
    <cfRule type="cellIs" dxfId="14922" priority="3041" operator="equal">
      <formula>"Me"</formula>
    </cfRule>
  </conditionalFormatting>
  <conditionalFormatting sqref="I49">
    <cfRule type="cellIs" dxfId="14921" priority="3040" operator="equal">
      <formula>"TD"</formula>
    </cfRule>
  </conditionalFormatting>
  <conditionalFormatting sqref="I49">
    <cfRule type="cellIs" dxfId="14920" priority="3039" operator="equal">
      <formula>"PR"</formula>
    </cfRule>
  </conditionalFormatting>
  <conditionalFormatting sqref="I50">
    <cfRule type="cellIs" dxfId="14919" priority="2981" operator="equal">
      <formula>"Me"</formula>
    </cfRule>
  </conditionalFormatting>
  <conditionalFormatting sqref="I50">
    <cfRule type="cellIs" dxfId="14918" priority="2980" operator="equal">
      <formula>"TD"</formula>
    </cfRule>
  </conditionalFormatting>
  <conditionalFormatting sqref="I50">
    <cfRule type="cellIs" dxfId="14917" priority="2979" operator="equal">
      <formula>"PR"</formula>
    </cfRule>
  </conditionalFormatting>
  <conditionalFormatting sqref="I41">
    <cfRule type="cellIs" dxfId="14916" priority="2972" operator="equal">
      <formula>"Me"</formula>
    </cfRule>
  </conditionalFormatting>
  <conditionalFormatting sqref="I41">
    <cfRule type="cellIs" dxfId="14915" priority="2971" operator="equal">
      <formula>"TD"</formula>
    </cfRule>
  </conditionalFormatting>
  <conditionalFormatting sqref="I41">
    <cfRule type="cellIs" dxfId="14914" priority="2970" operator="equal">
      <formula>"PR"</formula>
    </cfRule>
  </conditionalFormatting>
  <conditionalFormatting sqref="J27:J28">
    <cfRule type="cellIs" dxfId="14913" priority="2942" operator="equal">
      <formula>"Me"</formula>
    </cfRule>
  </conditionalFormatting>
  <conditionalFormatting sqref="J27:J28">
    <cfRule type="cellIs" dxfId="14912" priority="2941" operator="equal">
      <formula>"Me"</formula>
    </cfRule>
  </conditionalFormatting>
  <conditionalFormatting sqref="J27:J28">
    <cfRule type="cellIs" dxfId="14911" priority="2940" operator="equal">
      <formula>"TD"</formula>
    </cfRule>
  </conditionalFormatting>
  <conditionalFormatting sqref="J27:J28">
    <cfRule type="cellIs" dxfId="14910" priority="2939" operator="equal">
      <formula>"PR"</formula>
    </cfRule>
  </conditionalFormatting>
  <conditionalFormatting sqref="J115">
    <cfRule type="cellIs" dxfId="14909" priority="2931" operator="equal">
      <formula>"Me"</formula>
    </cfRule>
  </conditionalFormatting>
  <conditionalFormatting sqref="J115">
    <cfRule type="cellIs" dxfId="14908" priority="2930" operator="equal">
      <formula>"TD"</formula>
    </cfRule>
  </conditionalFormatting>
  <conditionalFormatting sqref="J115">
    <cfRule type="cellIs" dxfId="14907" priority="2929" operator="equal">
      <formula>"PR"</formula>
    </cfRule>
  </conditionalFormatting>
  <conditionalFormatting sqref="J49">
    <cfRule type="cellIs" dxfId="14906" priority="2925" operator="equal">
      <formula>"Me"</formula>
    </cfRule>
  </conditionalFormatting>
  <conditionalFormatting sqref="J49">
    <cfRule type="cellIs" dxfId="14905" priority="2924" operator="equal">
      <formula>"TD"</formula>
    </cfRule>
  </conditionalFormatting>
  <conditionalFormatting sqref="J49">
    <cfRule type="cellIs" dxfId="14904" priority="2923" operator="equal">
      <formula>"PR"</formula>
    </cfRule>
  </conditionalFormatting>
  <conditionalFormatting sqref="J116">
    <cfRule type="cellIs" dxfId="14903" priority="2919" operator="equal">
      <formula>"Me"</formula>
    </cfRule>
  </conditionalFormatting>
  <conditionalFormatting sqref="J116">
    <cfRule type="cellIs" dxfId="14902" priority="2918" operator="equal">
      <formula>"TD"</formula>
    </cfRule>
  </conditionalFormatting>
  <conditionalFormatting sqref="J116">
    <cfRule type="cellIs" dxfId="14901" priority="2917" operator="equal">
      <formula>"PR"</formula>
    </cfRule>
  </conditionalFormatting>
  <conditionalFormatting sqref="T27:Y28 L27:R28">
    <cfRule type="cellIs" dxfId="14900" priority="2898" operator="equal">
      <formula>"Me"</formula>
    </cfRule>
  </conditionalFormatting>
  <conditionalFormatting sqref="T27:Y28 L27:R28">
    <cfRule type="cellIs" dxfId="14899" priority="2897" operator="equal">
      <formula>"TD"</formula>
    </cfRule>
  </conditionalFormatting>
  <conditionalFormatting sqref="T27:Y28 L27:R28">
    <cfRule type="cellIs" dxfId="14898" priority="2896" operator="equal">
      <formula>"PR"</formula>
    </cfRule>
  </conditionalFormatting>
  <conditionalFormatting sqref="AA27:AE28">
    <cfRule type="cellIs" dxfId="14897" priority="2895" operator="equal">
      <formula>"Me"</formula>
    </cfRule>
  </conditionalFormatting>
  <conditionalFormatting sqref="AA27:AE28">
    <cfRule type="cellIs" dxfId="14896" priority="2894" operator="equal">
      <formula>"TD"</formula>
    </cfRule>
  </conditionalFormatting>
  <conditionalFormatting sqref="AA27:AE28">
    <cfRule type="cellIs" dxfId="14895" priority="2893" operator="equal">
      <formula>"PR"</formula>
    </cfRule>
  </conditionalFormatting>
  <conditionalFormatting sqref="J50">
    <cfRule type="cellIs" dxfId="14894" priority="2892" operator="equal">
      <formula>"Me"</formula>
    </cfRule>
  </conditionalFormatting>
  <conditionalFormatting sqref="J50">
    <cfRule type="cellIs" dxfId="14893" priority="2891" operator="equal">
      <formula>"TD"</formula>
    </cfRule>
  </conditionalFormatting>
  <conditionalFormatting sqref="J50">
    <cfRule type="cellIs" dxfId="14892" priority="2890" operator="equal">
      <formula>"PR"</formula>
    </cfRule>
  </conditionalFormatting>
  <conditionalFormatting sqref="Q137:Q142 Q143:U144">
    <cfRule type="cellIs" dxfId="14891" priority="2874" operator="equal">
      <formula>"Me"</formula>
    </cfRule>
  </conditionalFormatting>
  <conditionalFormatting sqref="Q137:Q142 Q143:U144">
    <cfRule type="cellIs" dxfId="14890" priority="2873" operator="equal">
      <formula>"TD"</formula>
    </cfRule>
  </conditionalFormatting>
  <conditionalFormatting sqref="Q137:Q142 Q143:U144">
    <cfRule type="cellIs" dxfId="14889" priority="2872" operator="equal">
      <formula>"PR"</formula>
    </cfRule>
  </conditionalFormatting>
  <conditionalFormatting sqref="Q61:Q62 Q65:Q66">
    <cfRule type="cellIs" dxfId="14888" priority="2847" operator="equal">
      <formula>"TD"</formula>
    </cfRule>
  </conditionalFormatting>
  <conditionalFormatting sqref="P60">
    <cfRule type="cellIs" dxfId="14887" priority="2846" operator="equal">
      <formula>"TD"</formula>
    </cfRule>
  </conditionalFormatting>
  <conditionalFormatting sqref="AD59:AD60">
    <cfRule type="cellIs" dxfId="14886" priority="2845" operator="equal">
      <formula>"Me"</formula>
    </cfRule>
  </conditionalFormatting>
  <conditionalFormatting sqref="AD59:AD60">
    <cfRule type="cellIs" dxfId="14885" priority="2844" operator="equal">
      <formula>"TD"</formula>
    </cfRule>
  </conditionalFormatting>
  <conditionalFormatting sqref="Q49">
    <cfRule type="cellIs" dxfId="14884" priority="2824" operator="equal">
      <formula>"Me"</formula>
    </cfRule>
  </conditionalFormatting>
  <conditionalFormatting sqref="Q49">
    <cfRule type="cellIs" dxfId="14883" priority="2823" operator="equal">
      <formula>"TD"</formula>
    </cfRule>
  </conditionalFormatting>
  <conditionalFormatting sqref="Q49">
    <cfRule type="cellIs" dxfId="14882" priority="2822" operator="equal">
      <formula>"PR"</formula>
    </cfRule>
  </conditionalFormatting>
  <conditionalFormatting sqref="Q50">
    <cfRule type="cellIs" dxfId="14881" priority="2821" operator="equal">
      <formula>"Me"</formula>
    </cfRule>
  </conditionalFormatting>
  <conditionalFormatting sqref="Q50">
    <cfRule type="cellIs" dxfId="14880" priority="2820" operator="equal">
      <formula>"TD"</formula>
    </cfRule>
  </conditionalFormatting>
  <conditionalFormatting sqref="Q50">
    <cfRule type="cellIs" dxfId="14879" priority="2819" operator="equal">
      <formula>"PR"</formula>
    </cfRule>
  </conditionalFormatting>
  <conditionalFormatting sqref="R49:R50">
    <cfRule type="cellIs" dxfId="14878" priority="2814" operator="equal">
      <formula>"PR"</formula>
    </cfRule>
  </conditionalFormatting>
  <conditionalFormatting sqref="R50">
    <cfRule type="cellIs" dxfId="14877" priority="2818" operator="equal">
      <formula>"Me"</formula>
    </cfRule>
  </conditionalFormatting>
  <conditionalFormatting sqref="R50">
    <cfRule type="cellIs" dxfId="14876" priority="2817" operator="equal">
      <formula>"TD"</formula>
    </cfRule>
  </conditionalFormatting>
  <conditionalFormatting sqref="R49">
    <cfRule type="cellIs" dxfId="14875" priority="2816" operator="equal">
      <formula>"Me"</formula>
    </cfRule>
  </conditionalFormatting>
  <conditionalFormatting sqref="R49">
    <cfRule type="cellIs" dxfId="14874" priority="2815" operator="equal">
      <formula>"TD"</formula>
    </cfRule>
  </conditionalFormatting>
  <conditionalFormatting sqref="Q51">
    <cfRule type="cellIs" dxfId="14873" priority="2801" operator="equal">
      <formula>"Me"</formula>
    </cfRule>
  </conditionalFormatting>
  <conditionalFormatting sqref="Q51">
    <cfRule type="cellIs" dxfId="14872" priority="2800" operator="equal">
      <formula>"TD"</formula>
    </cfRule>
  </conditionalFormatting>
  <conditionalFormatting sqref="Q51">
    <cfRule type="cellIs" dxfId="14871" priority="2799" operator="equal">
      <formula>"PR"</formula>
    </cfRule>
  </conditionalFormatting>
  <conditionalFormatting sqref="Q52">
    <cfRule type="cellIs" dxfId="14870" priority="2798" operator="equal">
      <formula>"Me"</formula>
    </cfRule>
  </conditionalFormatting>
  <conditionalFormatting sqref="Q52">
    <cfRule type="cellIs" dxfId="14869" priority="2797" operator="equal">
      <formula>"TD"</formula>
    </cfRule>
  </conditionalFormatting>
  <conditionalFormatting sqref="Q52">
    <cfRule type="cellIs" dxfId="14868" priority="2796" operator="equal">
      <formula>"PR"</formula>
    </cfRule>
  </conditionalFormatting>
  <conditionalFormatting sqref="O47:O50">
    <cfRule type="cellIs" dxfId="14867" priority="2791" operator="equal">
      <formula>"PR"</formula>
    </cfRule>
  </conditionalFormatting>
  <conditionalFormatting sqref="O50">
    <cfRule type="cellIs" dxfId="14866" priority="2795" operator="equal">
      <formula>"Me"</formula>
    </cfRule>
  </conditionalFormatting>
  <conditionalFormatting sqref="O50">
    <cfRule type="cellIs" dxfId="14865" priority="2794" operator="equal">
      <formula>"TD"</formula>
    </cfRule>
  </conditionalFormatting>
  <conditionalFormatting sqref="O49">
    <cfRule type="cellIs" dxfId="14864" priority="2793" operator="equal">
      <formula>"Me"</formula>
    </cfRule>
  </conditionalFormatting>
  <conditionalFormatting sqref="O49">
    <cfRule type="cellIs" dxfId="14863" priority="2792" operator="equal">
      <formula>"TD"</formula>
    </cfRule>
  </conditionalFormatting>
  <conditionalFormatting sqref="M185">
    <cfRule type="cellIs" dxfId="14862" priority="2755" operator="equal">
      <formula>"Me"</formula>
    </cfRule>
  </conditionalFormatting>
  <conditionalFormatting sqref="M185">
    <cfRule type="cellIs" dxfId="14861" priority="2754" operator="equal">
      <formula>"TD"</formula>
    </cfRule>
  </conditionalFormatting>
  <conditionalFormatting sqref="M185">
    <cfRule type="cellIs" dxfId="14860" priority="2753" operator="equal">
      <formula>"PR"</formula>
    </cfRule>
  </conditionalFormatting>
  <conditionalFormatting sqref="N49">
    <cfRule type="cellIs" dxfId="14859" priority="2746" operator="equal">
      <formula>"Me"</formula>
    </cfRule>
  </conditionalFormatting>
  <conditionalFormatting sqref="N49">
    <cfRule type="cellIs" dxfId="14858" priority="2745" operator="equal">
      <formula>"TD"</formula>
    </cfRule>
  </conditionalFormatting>
  <conditionalFormatting sqref="N49">
    <cfRule type="cellIs" dxfId="14857" priority="2744" operator="equal">
      <formula>"PR"</formula>
    </cfRule>
  </conditionalFormatting>
  <conditionalFormatting sqref="N61">
    <cfRule type="cellIs" dxfId="14856" priority="2734" operator="equal">
      <formula>"Me"</formula>
    </cfRule>
  </conditionalFormatting>
  <conditionalFormatting sqref="N61">
    <cfRule type="cellIs" dxfId="14855" priority="2733" operator="equal">
      <formula>"TD"</formula>
    </cfRule>
  </conditionalFormatting>
  <conditionalFormatting sqref="N61">
    <cfRule type="cellIs" dxfId="14854" priority="2732" operator="equal">
      <formula>"PR"</formula>
    </cfRule>
  </conditionalFormatting>
  <conditionalFormatting sqref="N50">
    <cfRule type="cellIs" dxfId="14853" priority="2697" operator="equal">
      <formula>"Me"</formula>
    </cfRule>
  </conditionalFormatting>
  <conditionalFormatting sqref="N50">
    <cfRule type="cellIs" dxfId="14852" priority="2696" operator="equal">
      <formula>"TD"</formula>
    </cfRule>
  </conditionalFormatting>
  <conditionalFormatting sqref="N50">
    <cfRule type="cellIs" dxfId="14851" priority="2695" operator="equal">
      <formula>"PR"</formula>
    </cfRule>
  </conditionalFormatting>
  <conditionalFormatting sqref="N43:N44">
    <cfRule type="cellIs" dxfId="14850" priority="2700" operator="equal">
      <formula>"Me"</formula>
    </cfRule>
  </conditionalFormatting>
  <conditionalFormatting sqref="N43:N44">
    <cfRule type="cellIs" dxfId="14849" priority="2699" operator="equal">
      <formula>"TD"</formula>
    </cfRule>
  </conditionalFormatting>
  <conditionalFormatting sqref="N43:N44">
    <cfRule type="cellIs" dxfId="14848" priority="2698" operator="equal">
      <formula>"PR"</formula>
    </cfRule>
  </conditionalFormatting>
  <conditionalFormatting sqref="N62 N65:N66">
    <cfRule type="cellIs" dxfId="14847" priority="2694" operator="equal">
      <formula>"Me"</formula>
    </cfRule>
  </conditionalFormatting>
  <conditionalFormatting sqref="N62 N65:N66">
    <cfRule type="cellIs" dxfId="14846" priority="2693" operator="equal">
      <formula>"TD"</formula>
    </cfRule>
  </conditionalFormatting>
  <conditionalFormatting sqref="N62 N65:N66">
    <cfRule type="cellIs" dxfId="14845" priority="2692" operator="equal">
      <formula>"PR"</formula>
    </cfRule>
  </conditionalFormatting>
  <conditionalFormatting sqref="N188">
    <cfRule type="cellIs" dxfId="14844" priority="2655" operator="equal">
      <formula>"Me"</formula>
    </cfRule>
  </conditionalFormatting>
  <conditionalFormatting sqref="N188">
    <cfRule type="cellIs" dxfId="14843" priority="2654" operator="equal">
      <formula>"TD"</formula>
    </cfRule>
  </conditionalFormatting>
  <conditionalFormatting sqref="N188">
    <cfRule type="cellIs" dxfId="14842" priority="2653" operator="equal">
      <formula>"PR"</formula>
    </cfRule>
  </conditionalFormatting>
  <conditionalFormatting sqref="N187">
    <cfRule type="cellIs" dxfId="14841" priority="2652" operator="equal">
      <formula>"Me"</formula>
    </cfRule>
  </conditionalFormatting>
  <conditionalFormatting sqref="N187">
    <cfRule type="cellIs" dxfId="14840" priority="2651" operator="equal">
      <formula>"TD"</formula>
    </cfRule>
  </conditionalFormatting>
  <conditionalFormatting sqref="N187">
    <cfRule type="cellIs" dxfId="14839" priority="2650" operator="equal">
      <formula>"PR"</formula>
    </cfRule>
  </conditionalFormatting>
  <conditionalFormatting sqref="O145:O146">
    <cfRule type="cellIs" dxfId="14838" priority="2646" operator="equal">
      <formula>"Me"</formula>
    </cfRule>
  </conditionalFormatting>
  <conditionalFormatting sqref="O145:O146">
    <cfRule type="cellIs" dxfId="14837" priority="2645" operator="equal">
      <formula>"TD"</formula>
    </cfRule>
  </conditionalFormatting>
  <conditionalFormatting sqref="O145:O146">
    <cfRule type="cellIs" dxfId="14836" priority="2644" operator="equal">
      <formula>"PR"</formula>
    </cfRule>
  </conditionalFormatting>
  <conditionalFormatting sqref="O41">
    <cfRule type="cellIs" dxfId="14835" priority="2634" operator="equal">
      <formula>"Me"</formula>
    </cfRule>
  </conditionalFormatting>
  <conditionalFormatting sqref="O41">
    <cfRule type="cellIs" dxfId="14834" priority="2633" operator="equal">
      <formula>"TD"</formula>
    </cfRule>
  </conditionalFormatting>
  <conditionalFormatting sqref="O41">
    <cfRule type="cellIs" dxfId="14833" priority="2632" operator="equal">
      <formula>"PR"</formula>
    </cfRule>
  </conditionalFormatting>
  <conditionalFormatting sqref="O51">
    <cfRule type="cellIs" dxfId="14832" priority="2631" operator="equal">
      <formula>"Me"</formula>
    </cfRule>
  </conditionalFormatting>
  <conditionalFormatting sqref="O51">
    <cfRule type="cellIs" dxfId="14831" priority="2630" operator="equal">
      <formula>"TD"</formula>
    </cfRule>
  </conditionalFormatting>
  <conditionalFormatting sqref="O51">
    <cfRule type="cellIs" dxfId="14830" priority="2629" operator="equal">
      <formula>"PR"</formula>
    </cfRule>
  </conditionalFormatting>
  <conditionalFormatting sqref="O61 O63">
    <cfRule type="cellIs" dxfId="14829" priority="2628" operator="equal">
      <formula>"Me"</formula>
    </cfRule>
  </conditionalFormatting>
  <conditionalFormatting sqref="O61 O63">
    <cfRule type="cellIs" dxfId="14828" priority="2627" operator="equal">
      <formula>"TD"</formula>
    </cfRule>
  </conditionalFormatting>
  <conditionalFormatting sqref="O61 O63">
    <cfRule type="cellIs" dxfId="14827" priority="2626" operator="equal">
      <formula>"PR"</formula>
    </cfRule>
  </conditionalFormatting>
  <conditionalFormatting sqref="O42:O44">
    <cfRule type="cellIs" dxfId="14826" priority="2589" operator="equal">
      <formula>"Me"</formula>
    </cfRule>
  </conditionalFormatting>
  <conditionalFormatting sqref="O42:O44">
    <cfRule type="cellIs" dxfId="14825" priority="2588" operator="equal">
      <formula>"TD"</formula>
    </cfRule>
  </conditionalFormatting>
  <conditionalFormatting sqref="O42:O44">
    <cfRule type="cellIs" dxfId="14824" priority="2587" operator="equal">
      <formula>"PR"</formula>
    </cfRule>
  </conditionalFormatting>
  <conditionalFormatting sqref="O52">
    <cfRule type="cellIs" dxfId="14823" priority="2586" operator="equal">
      <formula>"Me"</formula>
    </cfRule>
  </conditionalFormatting>
  <conditionalFormatting sqref="O52">
    <cfRule type="cellIs" dxfId="14822" priority="2585" operator="equal">
      <formula>"TD"</formula>
    </cfRule>
  </conditionalFormatting>
  <conditionalFormatting sqref="O52">
    <cfRule type="cellIs" dxfId="14821" priority="2584" operator="equal">
      <formula>"PR"</formula>
    </cfRule>
  </conditionalFormatting>
  <conditionalFormatting sqref="O62 O64:O68">
    <cfRule type="cellIs" dxfId="14820" priority="2583" operator="equal">
      <formula>"Me"</formula>
    </cfRule>
  </conditionalFormatting>
  <conditionalFormatting sqref="O62 O64:O68">
    <cfRule type="cellIs" dxfId="14819" priority="2582" operator="equal">
      <formula>"TD"</formula>
    </cfRule>
  </conditionalFormatting>
  <conditionalFormatting sqref="O62 O64:O68">
    <cfRule type="cellIs" dxfId="14818" priority="2581" operator="equal">
      <formula>"PR"</formula>
    </cfRule>
  </conditionalFormatting>
  <conditionalFormatting sqref="J55:J56">
    <cfRule type="cellIs" dxfId="14817" priority="2580" operator="equal">
      <formula>"Me"</formula>
    </cfRule>
  </conditionalFormatting>
  <conditionalFormatting sqref="J55:J56">
    <cfRule type="cellIs" dxfId="14816" priority="2579" operator="equal">
      <formula>"TD"</formula>
    </cfRule>
  </conditionalFormatting>
  <conditionalFormatting sqref="J55:J56">
    <cfRule type="cellIs" dxfId="14815" priority="2578" operator="equal">
      <formula>"PR"</formula>
    </cfRule>
  </conditionalFormatting>
  <conditionalFormatting sqref="P21:P26">
    <cfRule type="cellIs" dxfId="14814" priority="2550" operator="equal">
      <formula>"Me"</formula>
    </cfRule>
  </conditionalFormatting>
  <conditionalFormatting sqref="P21:P26">
    <cfRule type="cellIs" dxfId="14813" priority="2549" operator="equal">
      <formula>"Me"</formula>
    </cfRule>
  </conditionalFormatting>
  <conditionalFormatting sqref="P21:P26">
    <cfRule type="cellIs" dxfId="14812" priority="2548" operator="equal">
      <formula>"TD"</formula>
    </cfRule>
  </conditionalFormatting>
  <conditionalFormatting sqref="P41">
    <cfRule type="cellIs" dxfId="14811" priority="2522" operator="equal">
      <formula>"Me"</formula>
    </cfRule>
  </conditionalFormatting>
  <conditionalFormatting sqref="P41">
    <cfRule type="cellIs" dxfId="14810" priority="2521" operator="equal">
      <formula>"TD"</formula>
    </cfRule>
  </conditionalFormatting>
  <conditionalFormatting sqref="P41">
    <cfRule type="cellIs" dxfId="14809" priority="2520" operator="equal">
      <formula>"PR"</formula>
    </cfRule>
  </conditionalFormatting>
  <conditionalFormatting sqref="P49">
    <cfRule type="cellIs" dxfId="14808" priority="2519" operator="equal">
      <formula>"Me"</formula>
    </cfRule>
  </conditionalFormatting>
  <conditionalFormatting sqref="P49">
    <cfRule type="cellIs" dxfId="14807" priority="2518" operator="equal">
      <formula>"TD"</formula>
    </cfRule>
  </conditionalFormatting>
  <conditionalFormatting sqref="P49">
    <cfRule type="cellIs" dxfId="14806" priority="2517" operator="equal">
      <formula>"PR"</formula>
    </cfRule>
  </conditionalFormatting>
  <conditionalFormatting sqref="P51">
    <cfRule type="cellIs" dxfId="14805" priority="2516" operator="equal">
      <formula>"Me"</formula>
    </cfRule>
  </conditionalFormatting>
  <conditionalFormatting sqref="P51">
    <cfRule type="cellIs" dxfId="14804" priority="2515" operator="equal">
      <formula>"TD"</formula>
    </cfRule>
  </conditionalFormatting>
  <conditionalFormatting sqref="P51">
    <cfRule type="cellIs" dxfId="14803" priority="2514" operator="equal">
      <formula>"PR"</formula>
    </cfRule>
  </conditionalFormatting>
  <conditionalFormatting sqref="P59">
    <cfRule type="cellIs" dxfId="14802" priority="2513" operator="equal">
      <formula>"Me"</formula>
    </cfRule>
  </conditionalFormatting>
  <conditionalFormatting sqref="P59">
    <cfRule type="cellIs" dxfId="14801" priority="2512" operator="equal">
      <formula>"TD"</formula>
    </cfRule>
  </conditionalFormatting>
  <conditionalFormatting sqref="P59">
    <cfRule type="cellIs" dxfId="14800" priority="2511" operator="equal">
      <formula>"PR"</formula>
    </cfRule>
  </conditionalFormatting>
  <conditionalFormatting sqref="P133:P136">
    <cfRule type="cellIs" dxfId="14799" priority="2510" operator="equal">
      <formula>"Me"</formula>
    </cfRule>
  </conditionalFormatting>
  <conditionalFormatting sqref="P133:P136">
    <cfRule type="cellIs" dxfId="14798" priority="2509" operator="equal">
      <formula>"TD"</formula>
    </cfRule>
  </conditionalFormatting>
  <conditionalFormatting sqref="P133:P136">
    <cfRule type="cellIs" dxfId="14797" priority="2508" operator="equal">
      <formula>"PR"</formula>
    </cfRule>
  </conditionalFormatting>
  <conditionalFormatting sqref="P119:P120">
    <cfRule type="cellIs" dxfId="14796" priority="2507" operator="equal">
      <formula>"Me"</formula>
    </cfRule>
  </conditionalFormatting>
  <conditionalFormatting sqref="P119:P120">
    <cfRule type="cellIs" dxfId="14795" priority="2506" operator="equal">
      <formula>"TD"</formula>
    </cfRule>
  </conditionalFormatting>
  <conditionalFormatting sqref="P119:P120">
    <cfRule type="cellIs" dxfId="14794" priority="2505" operator="equal">
      <formula>"PR"</formula>
    </cfRule>
  </conditionalFormatting>
  <conditionalFormatting sqref="P50">
    <cfRule type="cellIs" dxfId="14793" priority="2489" operator="equal">
      <formula>"Me"</formula>
    </cfRule>
  </conditionalFormatting>
  <conditionalFormatting sqref="P50">
    <cfRule type="cellIs" dxfId="14792" priority="2488" operator="equal">
      <formula>"TD"</formula>
    </cfRule>
  </conditionalFormatting>
  <conditionalFormatting sqref="P50">
    <cfRule type="cellIs" dxfId="14791" priority="2487" operator="equal">
      <formula>"PR"</formula>
    </cfRule>
  </conditionalFormatting>
  <conditionalFormatting sqref="P52">
    <cfRule type="cellIs" dxfId="14790" priority="2486" operator="equal">
      <formula>"Me"</formula>
    </cfRule>
  </conditionalFormatting>
  <conditionalFormatting sqref="P52">
    <cfRule type="cellIs" dxfId="14789" priority="2485" operator="equal">
      <formula>"TD"</formula>
    </cfRule>
  </conditionalFormatting>
  <conditionalFormatting sqref="P52">
    <cfRule type="cellIs" dxfId="14788" priority="2484" operator="equal">
      <formula>"PR"</formula>
    </cfRule>
  </conditionalFormatting>
  <conditionalFormatting sqref="P60">
    <cfRule type="cellIs" dxfId="14787" priority="2483" operator="equal">
      <formula>"TD"</formula>
    </cfRule>
  </conditionalFormatting>
  <conditionalFormatting sqref="P42:P44">
    <cfRule type="cellIs" dxfId="14786" priority="2482" operator="equal">
      <formula>"Me"</formula>
    </cfRule>
  </conditionalFormatting>
  <conditionalFormatting sqref="P42:P44">
    <cfRule type="cellIs" dxfId="14785" priority="2481" operator="equal">
      <formula>"TD"</formula>
    </cfRule>
  </conditionalFormatting>
  <conditionalFormatting sqref="P42:P44">
    <cfRule type="cellIs" dxfId="14784" priority="2480" operator="equal">
      <formula>"PR"</formula>
    </cfRule>
  </conditionalFormatting>
  <conditionalFormatting sqref="F100:M100 F99:L99 O100:AJ100 O99:AD99 AF99:AJ99">
    <cfRule type="cellIs" dxfId="14783" priority="2464" operator="equal">
      <formula>"Me"</formula>
    </cfRule>
  </conditionalFormatting>
  <conditionalFormatting sqref="F100:M100 F99:L99 O100:AJ100 O99:AD99 AF99:AJ99">
    <cfRule type="cellIs" dxfId="14782" priority="2463" operator="equal">
      <formula>"TD"</formula>
    </cfRule>
  </conditionalFormatting>
  <conditionalFormatting sqref="F100:M100 F99:L99 O100:AJ100 O99:AD99 AF99:AJ99">
    <cfRule type="cellIs" dxfId="14781" priority="2462" operator="equal">
      <formula>"PR"</formula>
    </cfRule>
  </conditionalFormatting>
  <conditionalFormatting sqref="C99:C100">
    <cfRule type="cellIs" dxfId="14780" priority="2454" operator="equal">
      <formula>"C"</formula>
    </cfRule>
  </conditionalFormatting>
  <conditionalFormatting sqref="C99:C100">
    <cfRule type="cellIs" dxfId="14779" priority="2453" operator="equal">
      <formula>"B"</formula>
    </cfRule>
  </conditionalFormatting>
  <conditionalFormatting sqref="C99:C100">
    <cfRule type="cellIs" dxfId="14778" priority="2452" operator="equal">
      <formula>"A"</formula>
    </cfRule>
  </conditionalFormatting>
  <conditionalFormatting sqref="C105:C106">
    <cfRule type="cellIs" dxfId="14777" priority="2442" operator="equal">
      <formula>"C"</formula>
    </cfRule>
  </conditionalFormatting>
  <conditionalFormatting sqref="C105:C106">
    <cfRule type="cellIs" dxfId="14776" priority="2441" operator="equal">
      <formula>"B"</formula>
    </cfRule>
  </conditionalFormatting>
  <conditionalFormatting sqref="C105:C106">
    <cfRule type="cellIs" dxfId="14775" priority="2440" operator="equal">
      <formula>"A"</formula>
    </cfRule>
  </conditionalFormatting>
  <conditionalFormatting sqref="F93:I94 R93:R94 T93:W94 Y93:AJ94 N93:P94">
    <cfRule type="cellIs" dxfId="14774" priority="2419" operator="equal">
      <formula>"Me"</formula>
    </cfRule>
  </conditionalFormatting>
  <conditionalFormatting sqref="F93:I94 R93:R94 T93:W94 Y93:AJ94 N93:P94">
    <cfRule type="cellIs" dxfId="14773" priority="2418" operator="equal">
      <formula>"TD"</formula>
    </cfRule>
  </conditionalFormatting>
  <conditionalFormatting sqref="F93:I94 R93:R94 T93:W94 Y93:AJ94 N93:P94">
    <cfRule type="cellIs" dxfId="14772" priority="2417" operator="equal">
      <formula>"PR"</formula>
    </cfRule>
  </conditionalFormatting>
  <conditionalFormatting sqref="C94">
    <cfRule type="cellIs" dxfId="14771" priority="2410" operator="equal">
      <formula>"C"</formula>
    </cfRule>
  </conditionalFormatting>
  <conditionalFormatting sqref="C94">
    <cfRule type="cellIs" dxfId="14770" priority="2409" operator="equal">
      <formula>"B"</formula>
    </cfRule>
  </conditionalFormatting>
  <conditionalFormatting sqref="C94">
    <cfRule type="cellIs" dxfId="14769" priority="2408" operator="equal">
      <formula>"A"</formula>
    </cfRule>
  </conditionalFormatting>
  <conditionalFormatting sqref="C93">
    <cfRule type="cellIs" dxfId="14768" priority="2406" operator="equal">
      <formula>"C"</formula>
    </cfRule>
  </conditionalFormatting>
  <conditionalFormatting sqref="C93">
    <cfRule type="cellIs" dxfId="14767" priority="2405" operator="equal">
      <formula>"B"</formula>
    </cfRule>
  </conditionalFormatting>
  <conditionalFormatting sqref="C93">
    <cfRule type="cellIs" dxfId="14766" priority="2404" operator="equal">
      <formula>"A"</formula>
    </cfRule>
  </conditionalFormatting>
  <conditionalFormatting sqref="F183:H184 N183:O184 AB183:AC184">
    <cfRule type="cellIs" dxfId="14765" priority="2384" operator="equal">
      <formula>"Me"</formula>
    </cfRule>
  </conditionalFormatting>
  <conditionalFormatting sqref="F183:H184 N183:O184 AB183:AC184">
    <cfRule type="cellIs" dxfId="14764" priority="2383" operator="equal">
      <formula>"TD"</formula>
    </cfRule>
  </conditionalFormatting>
  <conditionalFormatting sqref="F183:H184 N183:O184 AB183:AC184">
    <cfRule type="cellIs" dxfId="14763" priority="2382" operator="equal">
      <formula>"PR"</formula>
    </cfRule>
  </conditionalFormatting>
  <conditionalFormatting sqref="C183:C184">
    <cfRule type="cellIs" dxfId="14762" priority="2373" operator="equal">
      <formula>"c"</formula>
    </cfRule>
    <cfRule type="cellIs" dxfId="14761" priority="2374" operator="equal">
      <formula>"b"</formula>
    </cfRule>
    <cfRule type="cellIs" dxfId="14760" priority="2375" operator="equal">
      <formula>"a"</formula>
    </cfRule>
  </conditionalFormatting>
  <conditionalFormatting sqref="C109:C110">
    <cfRule type="cellIs" dxfId="14759" priority="2368" operator="equal">
      <formula>"C"</formula>
    </cfRule>
  </conditionalFormatting>
  <conditionalFormatting sqref="C109:C110">
    <cfRule type="cellIs" dxfId="14758" priority="2367" operator="equal">
      <formula>"B"</formula>
    </cfRule>
  </conditionalFormatting>
  <conditionalFormatting sqref="C109:C110">
    <cfRule type="cellIs" dxfId="14757" priority="2366" operator="equal">
      <formula>"A"</formula>
    </cfRule>
  </conditionalFormatting>
  <conditionalFormatting sqref="F237:K238 O237:O238 AC237:AJ238 R237:S238">
    <cfRule type="cellIs" dxfId="14756" priority="2327" operator="equal">
      <formula>"Me"</formula>
    </cfRule>
  </conditionalFormatting>
  <conditionalFormatting sqref="F237:K238 O237:O238 AC237:AJ238 R237:S238">
    <cfRule type="cellIs" dxfId="14755" priority="2326" operator="equal">
      <formula>"TD"</formula>
    </cfRule>
  </conditionalFormatting>
  <conditionalFormatting sqref="F237:K238 O237:O238 AC237:AJ238 R237:S238">
    <cfRule type="cellIs" dxfId="14754" priority="2325" operator="equal">
      <formula>"PR"</formula>
    </cfRule>
  </conditionalFormatting>
  <conditionalFormatting sqref="T237:V238">
    <cfRule type="cellIs" dxfId="14753" priority="2324" operator="equal">
      <formula>"Me"</formula>
    </cfRule>
  </conditionalFormatting>
  <conditionalFormatting sqref="T237:V238">
    <cfRule type="cellIs" dxfId="14752" priority="2323" operator="equal">
      <formula>"TD"</formula>
    </cfRule>
  </conditionalFormatting>
  <conditionalFormatting sqref="T237:V238">
    <cfRule type="cellIs" dxfId="14751" priority="2322" operator="equal">
      <formula>"PR"</formula>
    </cfRule>
  </conditionalFormatting>
  <conditionalFormatting sqref="W237:W238">
    <cfRule type="cellIs" dxfId="14750" priority="2321" operator="equal">
      <formula>"Me"</formula>
    </cfRule>
  </conditionalFormatting>
  <conditionalFormatting sqref="W237:W238">
    <cfRule type="cellIs" dxfId="14749" priority="2320" operator="equal">
      <formula>"TD"</formula>
    </cfRule>
  </conditionalFormatting>
  <conditionalFormatting sqref="W237:W238">
    <cfRule type="cellIs" dxfId="14748" priority="2319" operator="equal">
      <formula>"PR"</formula>
    </cfRule>
  </conditionalFormatting>
  <conditionalFormatting sqref="C237:C238">
    <cfRule type="cellIs" dxfId="14747" priority="2318" operator="equal">
      <formula>"C"</formula>
    </cfRule>
  </conditionalFormatting>
  <conditionalFormatting sqref="C237:C238">
    <cfRule type="cellIs" dxfId="14746" priority="2317" operator="equal">
      <formula>"B"</formula>
    </cfRule>
  </conditionalFormatting>
  <conditionalFormatting sqref="C237:C238">
    <cfRule type="cellIs" dxfId="14745" priority="2316" operator="equal">
      <formula>"A"</formula>
    </cfRule>
  </conditionalFormatting>
  <conditionalFormatting sqref="C107:C108">
    <cfRule type="cellIs" dxfId="14744" priority="2283" operator="equal">
      <formula>"C"</formula>
    </cfRule>
  </conditionalFormatting>
  <conditionalFormatting sqref="C107:C108">
    <cfRule type="cellIs" dxfId="14743" priority="2282" operator="equal">
      <formula>"B"</formula>
    </cfRule>
  </conditionalFormatting>
  <conditionalFormatting sqref="C107:C108">
    <cfRule type="cellIs" dxfId="14742" priority="2281" operator="equal">
      <formula>"A"</formula>
    </cfRule>
  </conditionalFormatting>
  <conditionalFormatting sqref="C123:C124">
    <cfRule type="cellIs" dxfId="14741" priority="2271" operator="equal">
      <formula>"c"</formula>
    </cfRule>
    <cfRule type="cellIs" dxfId="14740" priority="2272" operator="equal">
      <formula>"b"</formula>
    </cfRule>
    <cfRule type="cellIs" dxfId="14739" priority="2273" operator="equal">
      <formula>"a"</formula>
    </cfRule>
  </conditionalFormatting>
  <conditionalFormatting sqref="F149:L150 U149:AJ150 N149:S150">
    <cfRule type="cellIs" dxfId="14738" priority="2224" operator="equal">
      <formula>"Me"</formula>
    </cfRule>
  </conditionalFormatting>
  <conditionalFormatting sqref="F149:L150 U149:AJ150 N149:S150">
    <cfRule type="cellIs" dxfId="14737" priority="2223" operator="equal">
      <formula>"TD"</formula>
    </cfRule>
  </conditionalFormatting>
  <conditionalFormatting sqref="F149:L150 U149:AJ150 N149:S150">
    <cfRule type="cellIs" dxfId="14736" priority="2222" operator="equal">
      <formula>"PR"</formula>
    </cfRule>
  </conditionalFormatting>
  <conditionalFormatting sqref="Z149:AD150">
    <cfRule type="cellIs" dxfId="14735" priority="2221" operator="equal">
      <formula>"Me"</formula>
    </cfRule>
  </conditionalFormatting>
  <conditionalFormatting sqref="Z149:AD150">
    <cfRule type="cellIs" dxfId="14734" priority="2220" operator="equal">
      <formula>"TD"</formula>
    </cfRule>
  </conditionalFormatting>
  <conditionalFormatting sqref="C150">
    <cfRule type="cellIs" dxfId="14733" priority="2208" operator="equal">
      <formula>"c"</formula>
    </cfRule>
    <cfRule type="cellIs" dxfId="14732" priority="2209" operator="equal">
      <formula>"b"</formula>
    </cfRule>
    <cfRule type="cellIs" dxfId="14731" priority="2210" operator="equal">
      <formula>"a"</formula>
    </cfRule>
  </conditionalFormatting>
  <conditionalFormatting sqref="C149">
    <cfRule type="cellIs" dxfId="14730" priority="2211" operator="equal">
      <formula>"c"</formula>
    </cfRule>
    <cfRule type="cellIs" dxfId="14729" priority="2212" operator="equal">
      <formula>"b"</formula>
    </cfRule>
    <cfRule type="cellIs" dxfId="14728" priority="2213" operator="equal">
      <formula>"a"</formula>
    </cfRule>
  </conditionalFormatting>
  <conditionalFormatting sqref="F199:H202 K202:L202 N201:AJ202 M201:M204 L201">
    <cfRule type="cellIs" dxfId="14727" priority="2200" operator="equal">
      <formula>"Me"</formula>
    </cfRule>
  </conditionalFormatting>
  <conditionalFormatting sqref="F199:H202 K202:L202 N201:AJ202 M201:M204 L201">
    <cfRule type="cellIs" dxfId="14726" priority="2199" operator="equal">
      <formula>"TD"</formula>
    </cfRule>
  </conditionalFormatting>
  <conditionalFormatting sqref="F199:H202 K202:L202 N201:AJ202 M201:M204 L201">
    <cfRule type="cellIs" dxfId="14725" priority="2198" operator="equal">
      <formula>"PR"</formula>
    </cfRule>
  </conditionalFormatting>
  <conditionalFormatting sqref="F197:AJ197 AH198:AJ198">
    <cfRule type="cellIs" dxfId="14724" priority="2194" operator="equal">
      <formula>"Me"</formula>
    </cfRule>
  </conditionalFormatting>
  <conditionalFormatting sqref="F197:O197 S197:AJ197 AH198:AJ198">
    <cfRule type="cellIs" dxfId="14723" priority="2193" operator="equal">
      <formula>"TD"</formula>
    </cfRule>
  </conditionalFormatting>
  <conditionalFormatting sqref="F197:AJ197 AH198:AJ198">
    <cfRule type="cellIs" dxfId="14722" priority="2192" operator="equal">
      <formula>"PR"</formula>
    </cfRule>
  </conditionalFormatting>
  <conditionalFormatting sqref="H40:I40 K40:L40 O40:P40 V40:W40 R40:S40 AC40 Y40:Z40">
    <cfRule type="cellIs" dxfId="14721" priority="2177" operator="equal">
      <formula>"Me"</formula>
    </cfRule>
  </conditionalFormatting>
  <conditionalFormatting sqref="H40:I40 K40:L40 O40:P40 V40:W40 R40:S40 AC40 Y40:Z40">
    <cfRule type="cellIs" dxfId="14720" priority="2176" operator="equal">
      <formula>"TD"</formula>
    </cfRule>
  </conditionalFormatting>
  <conditionalFormatting sqref="H40:I40 K40:L40 O40:P40 V40:W40 R40:S40 AC40 Y40:Z40">
    <cfRule type="cellIs" dxfId="14719" priority="2175" operator="equal">
      <formula>"PR"</formula>
    </cfRule>
  </conditionalFormatting>
  <conditionalFormatting sqref="AD40">
    <cfRule type="cellIs" dxfId="14718" priority="2174" operator="equal">
      <formula>"Me"</formula>
    </cfRule>
  </conditionalFormatting>
  <conditionalFormatting sqref="AD40">
    <cfRule type="cellIs" dxfId="14717" priority="2173" operator="equal">
      <formula>"TD"</formula>
    </cfRule>
  </conditionalFormatting>
  <conditionalFormatting sqref="AD40">
    <cfRule type="cellIs" dxfId="14716" priority="2172" operator="equal">
      <formula>"PR"</formula>
    </cfRule>
  </conditionalFormatting>
  <conditionalFormatting sqref="C23:C24">
    <cfRule type="cellIs" dxfId="14715" priority="2163" operator="equal">
      <formula>"C"</formula>
    </cfRule>
  </conditionalFormatting>
  <conditionalFormatting sqref="C23:C24">
    <cfRule type="cellIs" dxfId="14714" priority="2162" operator="equal">
      <formula>"B"</formula>
    </cfRule>
  </conditionalFormatting>
  <conditionalFormatting sqref="C23:C24">
    <cfRule type="cellIs" dxfId="14713" priority="2161" operator="equal">
      <formula>"A"</formula>
    </cfRule>
  </conditionalFormatting>
  <conditionalFormatting sqref="C77:C78">
    <cfRule type="cellIs" dxfId="14712" priority="2149" operator="equal">
      <formula>"C"</formula>
    </cfRule>
  </conditionalFormatting>
  <conditionalFormatting sqref="C77:C78">
    <cfRule type="cellIs" dxfId="14711" priority="2148" operator="equal">
      <formula>"B"</formula>
    </cfRule>
  </conditionalFormatting>
  <conditionalFormatting sqref="C77:C78">
    <cfRule type="cellIs" dxfId="14710" priority="2147" operator="equal">
      <formula>"A"</formula>
    </cfRule>
  </conditionalFormatting>
  <conditionalFormatting sqref="C81:C82">
    <cfRule type="cellIs" dxfId="14709" priority="2143" operator="equal">
      <formula>"C"</formula>
    </cfRule>
  </conditionalFormatting>
  <conditionalFormatting sqref="C81:C82">
    <cfRule type="cellIs" dxfId="14708" priority="2142" operator="equal">
      <formula>"B"</formula>
    </cfRule>
  </conditionalFormatting>
  <conditionalFormatting sqref="C81:C82">
    <cfRule type="cellIs" dxfId="14707" priority="2141" operator="equal">
      <formula>"A"</formula>
    </cfRule>
  </conditionalFormatting>
  <conditionalFormatting sqref="C83:C84">
    <cfRule type="cellIs" dxfId="14706" priority="2132" operator="equal">
      <formula>"c"</formula>
    </cfRule>
    <cfRule type="cellIs" dxfId="14705" priority="2133" operator="equal">
      <formula>"b"</formula>
    </cfRule>
    <cfRule type="cellIs" dxfId="14704" priority="2134" operator="equal">
      <formula>"a"</formula>
    </cfRule>
  </conditionalFormatting>
  <conditionalFormatting sqref="AE31:AE32 R32:AC32 L31:P32 R31:T31 V31:AC31">
    <cfRule type="cellIs" dxfId="14703" priority="2108" operator="equal">
      <formula>"Me"</formula>
    </cfRule>
  </conditionalFormatting>
  <conditionalFormatting sqref="S32:AC32 AE31:AE32 L31:O32 S31:T31 V31:AC31">
    <cfRule type="cellIs" dxfId="14702" priority="2107" operator="equal">
      <formula>"TD"</formula>
    </cfRule>
  </conditionalFormatting>
  <conditionalFormatting sqref="AD32">
    <cfRule type="cellIs" dxfId="14701" priority="2106" operator="equal">
      <formula>"Me"</formula>
    </cfRule>
  </conditionalFormatting>
  <conditionalFormatting sqref="AD32">
    <cfRule type="cellIs" dxfId="14700" priority="2105" operator="equal">
      <formula>"TD"</formula>
    </cfRule>
  </conditionalFormatting>
  <conditionalFormatting sqref="AD31">
    <cfRule type="cellIs" dxfId="14699" priority="2104" operator="equal">
      <formula>"Me"</formula>
    </cfRule>
  </conditionalFormatting>
  <conditionalFormatting sqref="AD31">
    <cfRule type="cellIs" dxfId="14698" priority="2103" operator="equal">
      <formula>"TD"</formula>
    </cfRule>
  </conditionalFormatting>
  <conditionalFormatting sqref="R32:AE32 L31:P32 R31:T31 V31:AE31">
    <cfRule type="cellIs" dxfId="14697" priority="2102" operator="equal">
      <formula>"PR"</formula>
    </cfRule>
  </conditionalFormatting>
  <conditionalFormatting sqref="C31:C32">
    <cfRule type="cellIs" dxfId="14696" priority="2084" operator="equal">
      <formula>"C"</formula>
    </cfRule>
  </conditionalFormatting>
  <conditionalFormatting sqref="C31:C32">
    <cfRule type="cellIs" dxfId="14695" priority="2083" operator="equal">
      <formula>"B"</formula>
    </cfRule>
  </conditionalFormatting>
  <conditionalFormatting sqref="C31:C32">
    <cfRule type="cellIs" dxfId="14694" priority="2082" operator="equal">
      <formula>"A"</formula>
    </cfRule>
  </conditionalFormatting>
  <conditionalFormatting sqref="C31:C32">
    <cfRule type="cellIs" dxfId="14693" priority="2081" operator="lessThan">
      <formula>#REF!</formula>
    </cfRule>
  </conditionalFormatting>
  <conditionalFormatting sqref="F203:H204 K204:L204 N203:AJ203 L203 N204:W204 Y204:AJ204">
    <cfRule type="cellIs" dxfId="14692" priority="2080" operator="equal">
      <formula>"Me"</formula>
    </cfRule>
  </conditionalFormatting>
  <conditionalFormatting sqref="F203:H204 K204:L204 N203:AJ203 L203 N204:W204 Y204:AJ204">
    <cfRule type="cellIs" dxfId="14691" priority="2079" operator="equal">
      <formula>"TD"</formula>
    </cfRule>
  </conditionalFormatting>
  <conditionalFormatting sqref="F203:H204 K204:L204 N203:AJ203 L203 N204:W204 Y204:AJ204">
    <cfRule type="cellIs" dxfId="14690" priority="2078" operator="equal">
      <formula>"PR"</formula>
    </cfRule>
  </conditionalFormatting>
  <conditionalFormatting sqref="C203:C204">
    <cfRule type="cellIs" dxfId="14689" priority="2056" operator="equal">
      <formula>"C"</formula>
    </cfRule>
  </conditionalFormatting>
  <conditionalFormatting sqref="C203:C204">
    <cfRule type="cellIs" dxfId="14688" priority="2055" operator="equal">
      <formula>"B"</formula>
    </cfRule>
  </conditionalFormatting>
  <conditionalFormatting sqref="C203:C204">
    <cfRule type="cellIs" dxfId="14687" priority="2054" operator="equal">
      <formula>"A"</formula>
    </cfRule>
  </conditionalFormatting>
  <conditionalFormatting sqref="C133:C137">
    <cfRule type="cellIs" dxfId="14686" priority="2033" operator="equal">
      <formula>"c"</formula>
    </cfRule>
    <cfRule type="cellIs" dxfId="14685" priority="2034" operator="equal">
      <formula>"b"</formula>
    </cfRule>
    <cfRule type="cellIs" dxfId="14684" priority="2035" operator="equal">
      <formula>"a"</formula>
    </cfRule>
  </conditionalFormatting>
  <conditionalFormatting sqref="C138">
    <cfRule type="cellIs" dxfId="14683" priority="2030" operator="equal">
      <formula>"c"</formula>
    </cfRule>
    <cfRule type="cellIs" dxfId="14682" priority="2031" operator="equal">
      <formula>"b"</formula>
    </cfRule>
    <cfRule type="cellIs" dxfId="14681" priority="2032" operator="equal">
      <formula>"a"</formula>
    </cfRule>
  </conditionalFormatting>
  <conditionalFormatting sqref="C131:C132">
    <cfRule type="cellIs" dxfId="14680" priority="2004" operator="equal">
      <formula>"c"</formula>
    </cfRule>
    <cfRule type="cellIs" dxfId="14679" priority="2005" operator="equal">
      <formula>"b"</formula>
    </cfRule>
    <cfRule type="cellIs" dxfId="14678" priority="2006" operator="equal">
      <formula>"a"</formula>
    </cfRule>
  </conditionalFormatting>
  <conditionalFormatting sqref="C176">
    <cfRule type="cellIs" dxfId="14677" priority="1948" operator="equal">
      <formula>"c"</formula>
    </cfRule>
    <cfRule type="cellIs" dxfId="14676" priority="1949" operator="equal">
      <formula>"b"</formula>
    </cfRule>
    <cfRule type="cellIs" dxfId="14675" priority="1950" operator="equal">
      <formula>"a"</formula>
    </cfRule>
  </conditionalFormatting>
  <conditionalFormatting sqref="M45:P46 Z45:AD46 AG45:AI46 T45:W46 F45:I46">
    <cfRule type="cellIs" dxfId="14674" priority="1991" operator="equal">
      <formula>"Me"</formula>
    </cfRule>
  </conditionalFormatting>
  <conditionalFormatting sqref="M45:O46 Z45:AD46 AG45:AI46 T45:W46 F45:I46">
    <cfRule type="cellIs" dxfId="14673" priority="1990" operator="equal">
      <formula>"TD"</formula>
    </cfRule>
  </conditionalFormatting>
  <conditionalFormatting sqref="M45:P46 Z45:AD46 AG45:AI46 T45:W46 F45:I46">
    <cfRule type="cellIs" dxfId="14672" priority="1989" operator="equal">
      <formula>"PR"</formula>
    </cfRule>
  </conditionalFormatting>
  <conditionalFormatting sqref="P45:P46">
    <cfRule type="cellIs" dxfId="14671" priority="1988" operator="equal">
      <formula>"TD"</formula>
    </cfRule>
  </conditionalFormatting>
  <conditionalFormatting sqref="L45:L46">
    <cfRule type="cellIs" dxfId="14670" priority="1987" operator="equal">
      <formula>"Me"</formula>
    </cfRule>
  </conditionalFormatting>
  <conditionalFormatting sqref="L45:L46">
    <cfRule type="cellIs" dxfId="14669" priority="1986" operator="equal">
      <formula>"TD"</formula>
    </cfRule>
  </conditionalFormatting>
  <conditionalFormatting sqref="L45:L46">
    <cfRule type="cellIs" dxfId="14668" priority="1985" operator="equal">
      <formula>"PR"</formula>
    </cfRule>
  </conditionalFormatting>
  <conditionalFormatting sqref="S45:S46">
    <cfRule type="cellIs" dxfId="14667" priority="1984" operator="equal">
      <formula>"Me"</formula>
    </cfRule>
  </conditionalFormatting>
  <conditionalFormatting sqref="S45:S46">
    <cfRule type="cellIs" dxfId="14666" priority="1983" operator="equal">
      <formula>"TD"</formula>
    </cfRule>
  </conditionalFormatting>
  <conditionalFormatting sqref="S45:S46">
    <cfRule type="cellIs" dxfId="14665" priority="1982" operator="equal">
      <formula>"PR"</formula>
    </cfRule>
  </conditionalFormatting>
  <conditionalFormatting sqref="C45:C46">
    <cfRule type="cellIs" dxfId="14664" priority="1976" operator="lessThan">
      <formula>#REF!</formula>
    </cfRule>
  </conditionalFormatting>
  <conditionalFormatting sqref="C45:C46">
    <cfRule type="cellIs" dxfId="14663" priority="1975" operator="equal">
      <formula>"C"</formula>
    </cfRule>
  </conditionalFormatting>
  <conditionalFormatting sqref="C45:C46">
    <cfRule type="cellIs" dxfId="14662" priority="1974" operator="equal">
      <formula>"B"</formula>
    </cfRule>
  </conditionalFormatting>
  <conditionalFormatting sqref="C45:C46">
    <cfRule type="cellIs" dxfId="14661" priority="1973" operator="equal">
      <formula>"A"</formula>
    </cfRule>
  </conditionalFormatting>
  <conditionalFormatting sqref="D45:D46">
    <cfRule type="cellIs" dxfId="14660" priority="1970" operator="equal">
      <formula>"c"</formula>
    </cfRule>
    <cfRule type="cellIs" dxfId="14659" priority="1971" operator="equal">
      <formula>"b"</formula>
    </cfRule>
    <cfRule type="cellIs" dxfId="14658" priority="1972" operator="equal">
      <formula>"a"</formula>
    </cfRule>
  </conditionalFormatting>
  <conditionalFormatting sqref="C86">
    <cfRule type="cellIs" dxfId="14657" priority="1963" operator="equal">
      <formula>"C"</formula>
    </cfRule>
  </conditionalFormatting>
  <conditionalFormatting sqref="C86">
    <cfRule type="cellIs" dxfId="14656" priority="1962" operator="equal">
      <formula>"B"</formula>
    </cfRule>
  </conditionalFormatting>
  <conditionalFormatting sqref="C86">
    <cfRule type="cellIs" dxfId="14655" priority="1961" operator="equal">
      <formula>"A"</formula>
    </cfRule>
  </conditionalFormatting>
  <conditionalFormatting sqref="C175">
    <cfRule type="cellIs" dxfId="14654" priority="1951" operator="equal">
      <formula>"c"</formula>
    </cfRule>
    <cfRule type="cellIs" dxfId="14653" priority="1952" operator="equal">
      <formula>"b"</formula>
    </cfRule>
    <cfRule type="cellIs" dxfId="14652" priority="1953" operator="equal">
      <formula>"a"</formula>
    </cfRule>
  </conditionalFormatting>
  <conditionalFormatting sqref="C135">
    <cfRule type="cellIs" dxfId="14651" priority="1939" operator="equal">
      <formula>"c"</formula>
    </cfRule>
    <cfRule type="cellIs" dxfId="14650" priority="1940" operator="equal">
      <formula>"b"</formula>
    </cfRule>
    <cfRule type="cellIs" dxfId="14649" priority="1941" operator="equal">
      <formula>"a"</formula>
    </cfRule>
  </conditionalFormatting>
  <conditionalFormatting sqref="C136">
    <cfRule type="cellIs" dxfId="14648" priority="1936" operator="equal">
      <formula>"c"</formula>
    </cfRule>
    <cfRule type="cellIs" dxfId="14647" priority="1937" operator="equal">
      <formula>"b"</formula>
    </cfRule>
    <cfRule type="cellIs" dxfId="14646" priority="1938" operator="equal">
      <formula>"a"</formula>
    </cfRule>
  </conditionalFormatting>
  <conditionalFormatting sqref="C192 C194">
    <cfRule type="cellIs" dxfId="14645" priority="1929" operator="equal">
      <formula>"C"</formula>
    </cfRule>
  </conditionalFormatting>
  <conditionalFormatting sqref="C192 C194">
    <cfRule type="cellIs" dxfId="14644" priority="1928" operator="equal">
      <formula>"B"</formula>
    </cfRule>
  </conditionalFormatting>
  <conditionalFormatting sqref="C192 C194">
    <cfRule type="cellIs" dxfId="14643" priority="1927" operator="equal">
      <formula>"A"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2" priority="1677" operator="equal">
      <formula>"Me"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1" priority="1676" operator="equal">
      <formula>"TD"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0" priority="1675" operator="equal">
      <formula>"PR"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9" priority="1674" operator="equal">
      <formula>"Me"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8" priority="1673" operator="equal">
      <formula>"TD"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7" priority="1672" operator="equal">
      <formula>"PR"</formula>
    </cfRule>
  </conditionalFormatting>
  <conditionalFormatting sqref="F205:AJ205">
    <cfRule type="cellIs" dxfId="14636" priority="1671" operator="equal">
      <formula>"Me"</formula>
    </cfRule>
  </conditionalFormatting>
  <conditionalFormatting sqref="F205:O205 S205:AJ205">
    <cfRule type="cellIs" dxfId="14635" priority="1670" operator="equal">
      <formula>"TD"</formula>
    </cfRule>
  </conditionalFormatting>
  <conditionalFormatting sqref="F205:AJ205">
    <cfRule type="cellIs" dxfId="14634" priority="1669" operator="equal">
      <formula>"PR"</formula>
    </cfRule>
  </conditionalFormatting>
  <conditionalFormatting sqref="M227:M228">
    <cfRule type="cellIs" dxfId="14633" priority="1651" operator="equal">
      <formula>"Me"</formula>
    </cfRule>
  </conditionalFormatting>
  <conditionalFormatting sqref="M227:M228">
    <cfRule type="cellIs" dxfId="14632" priority="1650" operator="equal">
      <formula>"TD"</formula>
    </cfRule>
  </conditionalFormatting>
  <conditionalFormatting sqref="M227:M228">
    <cfRule type="cellIs" dxfId="14631" priority="1649" operator="equal">
      <formula>"PR"</formula>
    </cfRule>
  </conditionalFormatting>
  <conditionalFormatting sqref="T227:T228">
    <cfRule type="cellIs" dxfId="14630" priority="1648" operator="equal">
      <formula>"Me"</formula>
    </cfRule>
  </conditionalFormatting>
  <conditionalFormatting sqref="T227:T228">
    <cfRule type="cellIs" dxfId="14629" priority="1647" operator="equal">
      <formula>"TD"</formula>
    </cfRule>
  </conditionalFormatting>
  <conditionalFormatting sqref="T227:T228">
    <cfRule type="cellIs" dxfId="14628" priority="1646" operator="equal">
      <formula>"PR"</formula>
    </cfRule>
  </conditionalFormatting>
  <conditionalFormatting sqref="AA227:AA228">
    <cfRule type="cellIs" dxfId="14627" priority="1645" operator="equal">
      <formula>"Me"</formula>
    </cfRule>
  </conditionalFormatting>
  <conditionalFormatting sqref="AA227:AA228">
    <cfRule type="cellIs" dxfId="14626" priority="1644" operator="equal">
      <formula>"TD"</formula>
    </cfRule>
  </conditionalFormatting>
  <conditionalFormatting sqref="AA227:AA228">
    <cfRule type="cellIs" dxfId="14625" priority="1643" operator="equal">
      <formula>"PR"</formula>
    </cfRule>
  </conditionalFormatting>
  <conditionalFormatting sqref="Q233:Q234">
    <cfRule type="cellIs" dxfId="14624" priority="1639" operator="equal">
      <formula>"Me"</formula>
    </cfRule>
  </conditionalFormatting>
  <conditionalFormatting sqref="Q233:Q234">
    <cfRule type="cellIs" dxfId="14623" priority="1638" operator="equal">
      <formula>"TD"</formula>
    </cfRule>
  </conditionalFormatting>
  <conditionalFormatting sqref="Q233:Q234">
    <cfRule type="cellIs" dxfId="14622" priority="1637" operator="equal">
      <formula>"PR"</formula>
    </cfRule>
  </conditionalFormatting>
  <conditionalFormatting sqref="T221:T224">
    <cfRule type="cellIs" dxfId="14621" priority="1615" operator="equal">
      <formula>"Me"</formula>
    </cfRule>
  </conditionalFormatting>
  <conditionalFormatting sqref="T221:T224">
    <cfRule type="cellIs" dxfId="14620" priority="1614" operator="equal">
      <formula>"TD"</formula>
    </cfRule>
  </conditionalFormatting>
  <conditionalFormatting sqref="T221:T224">
    <cfRule type="cellIs" dxfId="14619" priority="1613" operator="equal">
      <formula>"PR"</formula>
    </cfRule>
  </conditionalFormatting>
  <conditionalFormatting sqref="C207:C208 C227:C230">
    <cfRule type="cellIs" dxfId="14618" priority="1605" operator="equal">
      <formula>"C"</formula>
    </cfRule>
  </conditionalFormatting>
  <conditionalFormatting sqref="C207:C208 C227:C230">
    <cfRule type="cellIs" dxfId="14617" priority="1604" operator="equal">
      <formula>"B"</formula>
    </cfRule>
  </conditionalFormatting>
  <conditionalFormatting sqref="C207:C208 C227:C230">
    <cfRule type="cellIs" dxfId="14616" priority="1603" operator="equal">
      <formula>"A"</formula>
    </cfRule>
  </conditionalFormatting>
  <conditionalFormatting sqref="C217:C218 C247:C248 C233:C234">
    <cfRule type="cellIs" dxfId="14615" priority="1596" operator="equal">
      <formula>"C"</formula>
    </cfRule>
  </conditionalFormatting>
  <conditionalFormatting sqref="C217:C218 C247:C248 C233:C234">
    <cfRule type="cellIs" dxfId="14614" priority="1595" operator="equal">
      <formula>"B"</formula>
    </cfRule>
  </conditionalFormatting>
  <conditionalFormatting sqref="C217:C218 C247:C248 C233:C234">
    <cfRule type="cellIs" dxfId="14613" priority="1594" operator="equal">
      <formula>"A"</formula>
    </cfRule>
  </conditionalFormatting>
  <conditionalFormatting sqref="C221:C222">
    <cfRule type="cellIs" dxfId="14612" priority="1592" operator="equal">
      <formula>"C"</formula>
    </cfRule>
  </conditionalFormatting>
  <conditionalFormatting sqref="C221:C222">
    <cfRule type="cellIs" dxfId="14611" priority="1591" operator="equal">
      <formula>"B"</formula>
    </cfRule>
  </conditionalFormatting>
  <conditionalFormatting sqref="C221:C222">
    <cfRule type="cellIs" dxfId="14610" priority="1590" operator="equal">
      <formula>"A"</formula>
    </cfRule>
  </conditionalFormatting>
  <conditionalFormatting sqref="C225:C226">
    <cfRule type="cellIs" dxfId="14609" priority="1586" operator="equal">
      <formula>"C"</formula>
    </cfRule>
  </conditionalFormatting>
  <conditionalFormatting sqref="C225:C226">
    <cfRule type="cellIs" dxfId="14608" priority="1585" operator="equal">
      <formula>"B"</formula>
    </cfRule>
  </conditionalFormatting>
  <conditionalFormatting sqref="C225:C226">
    <cfRule type="cellIs" dxfId="14607" priority="1584" operator="equal">
      <formula>"A"</formula>
    </cfRule>
  </conditionalFormatting>
  <conditionalFormatting sqref="C209:C210">
    <cfRule type="cellIs" dxfId="14606" priority="1583" operator="equal">
      <formula>"C"</formula>
    </cfRule>
  </conditionalFormatting>
  <conditionalFormatting sqref="C209:C210">
    <cfRule type="cellIs" dxfId="14605" priority="1582" operator="equal">
      <formula>"B"</formula>
    </cfRule>
  </conditionalFormatting>
  <conditionalFormatting sqref="C209:C210">
    <cfRule type="cellIs" dxfId="14604" priority="1581" operator="equal">
      <formula>"A"</formula>
    </cfRule>
  </conditionalFormatting>
  <conditionalFormatting sqref="C213:C214">
    <cfRule type="cellIs" dxfId="14603" priority="1579" operator="equal">
      <formula>"C"</formula>
    </cfRule>
  </conditionalFormatting>
  <conditionalFormatting sqref="C213:C214">
    <cfRule type="cellIs" dxfId="14602" priority="1578" operator="equal">
      <formula>"B"</formula>
    </cfRule>
  </conditionalFormatting>
  <conditionalFormatting sqref="C213:C214">
    <cfRule type="cellIs" dxfId="14601" priority="1577" operator="equal">
      <formula>"A"</formula>
    </cfRule>
  </conditionalFormatting>
  <conditionalFormatting sqref="C215">
    <cfRule type="cellIs" dxfId="14600" priority="1575" operator="equal">
      <formula>"C"</formula>
    </cfRule>
  </conditionalFormatting>
  <conditionalFormatting sqref="C215">
    <cfRule type="cellIs" dxfId="14599" priority="1574" operator="equal">
      <formula>"B"</formula>
    </cfRule>
  </conditionalFormatting>
  <conditionalFormatting sqref="C215">
    <cfRule type="cellIs" dxfId="14598" priority="1573" operator="equal">
      <formula>"A"</formula>
    </cfRule>
  </conditionalFormatting>
  <conditionalFormatting sqref="C249:C250">
    <cfRule type="cellIs" dxfId="14597" priority="1571" operator="equal">
      <formula>"C"</formula>
    </cfRule>
  </conditionalFormatting>
  <conditionalFormatting sqref="C249:C250">
    <cfRule type="cellIs" dxfId="14596" priority="1570" operator="equal">
      <formula>"B"</formula>
    </cfRule>
  </conditionalFormatting>
  <conditionalFormatting sqref="C249:C250">
    <cfRule type="cellIs" dxfId="14595" priority="1569" operator="equal">
      <formula>"A"</formula>
    </cfRule>
  </conditionalFormatting>
  <conditionalFormatting sqref="C241:C242">
    <cfRule type="cellIs" dxfId="14594" priority="1567" operator="equal">
      <formula>"C"</formula>
    </cfRule>
  </conditionalFormatting>
  <conditionalFormatting sqref="C241:C242">
    <cfRule type="cellIs" dxfId="14593" priority="1566" operator="equal">
      <formula>"B"</formula>
    </cfRule>
  </conditionalFormatting>
  <conditionalFormatting sqref="C241:C242">
    <cfRule type="cellIs" dxfId="14592" priority="1565" operator="equal">
      <formula>"A"</formula>
    </cfRule>
  </conditionalFormatting>
  <conditionalFormatting sqref="C211:C212">
    <cfRule type="cellIs" dxfId="14591" priority="1553" operator="equal">
      <formula>"C"</formula>
    </cfRule>
  </conditionalFormatting>
  <conditionalFormatting sqref="C211:C212">
    <cfRule type="cellIs" dxfId="14590" priority="1552" operator="equal">
      <formula>"B"</formula>
    </cfRule>
  </conditionalFormatting>
  <conditionalFormatting sqref="C211:C212">
    <cfRule type="cellIs" dxfId="14589" priority="1551" operator="equal">
      <formula>"A"</formula>
    </cfRule>
  </conditionalFormatting>
  <conditionalFormatting sqref="C219:C220">
    <cfRule type="cellIs" dxfId="14588" priority="1549" operator="equal">
      <formula>"C"</formula>
    </cfRule>
  </conditionalFormatting>
  <conditionalFormatting sqref="C219:C220">
    <cfRule type="cellIs" dxfId="14587" priority="1548" operator="equal">
      <formula>"B"</formula>
    </cfRule>
  </conditionalFormatting>
  <conditionalFormatting sqref="C219:C220">
    <cfRule type="cellIs" dxfId="14586" priority="1547" operator="equal">
      <formula>"A"</formula>
    </cfRule>
  </conditionalFormatting>
  <conditionalFormatting sqref="C235:C238">
    <cfRule type="cellIs" dxfId="14585" priority="1540" operator="equal">
      <formula>"C"</formula>
    </cfRule>
  </conditionalFormatting>
  <conditionalFormatting sqref="C235:C238">
    <cfRule type="cellIs" dxfId="14584" priority="1539" operator="equal">
      <formula>"B"</formula>
    </cfRule>
  </conditionalFormatting>
  <conditionalFormatting sqref="C235:C238">
    <cfRule type="cellIs" dxfId="14583" priority="1538" operator="equal">
      <formula>"A"</formula>
    </cfRule>
  </conditionalFormatting>
  <conditionalFormatting sqref="C243:C244">
    <cfRule type="cellIs" dxfId="14582" priority="1530" operator="equal">
      <formula>"C"</formula>
    </cfRule>
  </conditionalFormatting>
  <conditionalFormatting sqref="C243:C244">
    <cfRule type="cellIs" dxfId="14581" priority="1529" operator="equal">
      <formula>"B"</formula>
    </cfRule>
  </conditionalFormatting>
  <conditionalFormatting sqref="C243:C244">
    <cfRule type="cellIs" dxfId="14580" priority="1528" operator="equal">
      <formula>"A"</formula>
    </cfRule>
  </conditionalFormatting>
  <conditionalFormatting sqref="C245:C246">
    <cfRule type="cellIs" dxfId="14579" priority="1514" operator="equal">
      <formula>"C"</formula>
    </cfRule>
  </conditionalFormatting>
  <conditionalFormatting sqref="C245:C246">
    <cfRule type="cellIs" dxfId="14578" priority="1513" operator="equal">
      <formula>"B"</formula>
    </cfRule>
  </conditionalFormatting>
  <conditionalFormatting sqref="C245:C246">
    <cfRule type="cellIs" dxfId="14577" priority="1512" operator="equal">
      <formula>"A"</formula>
    </cfRule>
  </conditionalFormatting>
  <conditionalFormatting sqref="C231">
    <cfRule type="cellIs" dxfId="14576" priority="1503" operator="equal">
      <formula>"C"</formula>
    </cfRule>
  </conditionalFormatting>
  <conditionalFormatting sqref="C231">
    <cfRule type="cellIs" dxfId="14575" priority="1502" operator="equal">
      <formula>"B"</formula>
    </cfRule>
  </conditionalFormatting>
  <conditionalFormatting sqref="C231">
    <cfRule type="cellIs" dxfId="14574" priority="1501" operator="equal">
      <formula>"A"</formula>
    </cfRule>
  </conditionalFormatting>
  <conditionalFormatting sqref="C232">
    <cfRule type="cellIs" dxfId="14573" priority="1500" operator="lessThan">
      <formula>#REF!</formula>
    </cfRule>
  </conditionalFormatting>
  <conditionalFormatting sqref="C232">
    <cfRule type="cellIs" dxfId="14572" priority="1499" operator="equal">
      <formula>"C"</formula>
    </cfRule>
  </conditionalFormatting>
  <conditionalFormatting sqref="C232">
    <cfRule type="cellIs" dxfId="14571" priority="1498" operator="equal">
      <formula>"B"</formula>
    </cfRule>
  </conditionalFormatting>
  <conditionalFormatting sqref="C232">
    <cfRule type="cellIs" dxfId="14570" priority="1497" operator="equal">
      <formula>"A"</formula>
    </cfRule>
  </conditionalFormatting>
  <conditionalFormatting sqref="C190">
    <cfRule type="cellIs" dxfId="14569" priority="1494" operator="lessThan">
      <formula>#REF!</formula>
    </cfRule>
  </conditionalFormatting>
  <conditionalFormatting sqref="C190">
    <cfRule type="cellIs" dxfId="14568" priority="1490" operator="equal">
      <formula>"C"</formula>
    </cfRule>
  </conditionalFormatting>
  <conditionalFormatting sqref="C190">
    <cfRule type="cellIs" dxfId="14567" priority="1489" operator="equal">
      <formula>"B"</formula>
    </cfRule>
  </conditionalFormatting>
  <conditionalFormatting sqref="C190">
    <cfRule type="cellIs" dxfId="14566" priority="1488" operator="equal">
      <formula>"A"</formula>
    </cfRule>
  </conditionalFormatting>
  <conditionalFormatting sqref="C189">
    <cfRule type="cellIs" dxfId="14565" priority="1486" operator="equal">
      <formula>"C"</formula>
    </cfRule>
  </conditionalFormatting>
  <conditionalFormatting sqref="C189">
    <cfRule type="cellIs" dxfId="14564" priority="1485" operator="equal">
      <formula>"B"</formula>
    </cfRule>
  </conditionalFormatting>
  <conditionalFormatting sqref="C189">
    <cfRule type="cellIs" dxfId="14563" priority="1484" operator="equal">
      <formula>"A"</formula>
    </cfRule>
  </conditionalFormatting>
  <conditionalFormatting sqref="C154">
    <cfRule type="cellIs" dxfId="14562" priority="1470" operator="equal">
      <formula>"c"</formula>
    </cfRule>
    <cfRule type="cellIs" dxfId="14561" priority="1471" operator="equal">
      <formula>"b"</formula>
    </cfRule>
    <cfRule type="cellIs" dxfId="14560" priority="1472" operator="equal">
      <formula>"a"</formula>
    </cfRule>
  </conditionalFormatting>
  <conditionalFormatting sqref="C153">
    <cfRule type="cellIs" dxfId="14559" priority="1473" operator="equal">
      <formula>"c"</formula>
    </cfRule>
    <cfRule type="cellIs" dxfId="14558" priority="1474" operator="equal">
      <formula>"b"</formula>
    </cfRule>
    <cfRule type="cellIs" dxfId="14557" priority="1475" operator="equal">
      <formula>"a"</formula>
    </cfRule>
  </conditionalFormatting>
  <conditionalFormatting sqref="G75:G76 I75:I76 K75:L76 P75:AJ76">
    <cfRule type="cellIs" dxfId="14556" priority="1469" operator="equal">
      <formula>"Me"</formula>
    </cfRule>
  </conditionalFormatting>
  <conditionalFormatting sqref="G75:G76 I75:I76 K75:L76 P75:AJ76">
    <cfRule type="cellIs" dxfId="14555" priority="1468" operator="equal">
      <formula>"TD"</formula>
    </cfRule>
  </conditionalFormatting>
  <conditionalFormatting sqref="Z75:AD76">
    <cfRule type="cellIs" dxfId="14554" priority="1466" operator="equal">
      <formula>"Me"</formula>
    </cfRule>
  </conditionalFormatting>
  <conditionalFormatting sqref="Z75:AD76">
    <cfRule type="cellIs" dxfId="14553" priority="1465" operator="equal">
      <formula>"TD"</formula>
    </cfRule>
  </conditionalFormatting>
  <conditionalFormatting sqref="G75:G76 I75:I76 K75:L76 P75:AJ76">
    <cfRule type="cellIs" dxfId="14552" priority="1467" operator="equal">
      <formula>"PR"</formula>
    </cfRule>
  </conditionalFormatting>
  <conditionalFormatting sqref="C76">
    <cfRule type="cellIs" dxfId="14551" priority="1449" operator="equal">
      <formula>"C"</formula>
    </cfRule>
  </conditionalFormatting>
  <conditionalFormatting sqref="C76">
    <cfRule type="cellIs" dxfId="14550" priority="1448" operator="equal">
      <formula>"B"</formula>
    </cfRule>
  </conditionalFormatting>
  <conditionalFormatting sqref="C76">
    <cfRule type="cellIs" dxfId="14549" priority="1447" operator="equal">
      <formula>"A"</formula>
    </cfRule>
  </conditionalFormatting>
  <conditionalFormatting sqref="C26">
    <cfRule type="cellIs" dxfId="14548" priority="1443" operator="equal">
      <formula>"C"</formula>
    </cfRule>
  </conditionalFormatting>
  <conditionalFormatting sqref="C26">
    <cfRule type="cellIs" dxfId="14547" priority="1442" operator="equal">
      <formula>"B"</formula>
    </cfRule>
  </conditionalFormatting>
  <conditionalFormatting sqref="C26">
    <cfRule type="cellIs" dxfId="14546" priority="1441" operator="equal">
      <formula>"A"</formula>
    </cfRule>
  </conditionalFormatting>
  <conditionalFormatting sqref="C26">
    <cfRule type="cellIs" dxfId="14545" priority="1438" operator="lessThan">
      <formula>#REF!</formula>
    </cfRule>
  </conditionalFormatting>
  <conditionalFormatting sqref="C146">
    <cfRule type="cellIs" dxfId="14544" priority="1376" operator="equal">
      <formula>"c"</formula>
    </cfRule>
    <cfRule type="cellIs" dxfId="14543" priority="1377" operator="equal">
      <formula>"b"</formula>
    </cfRule>
    <cfRule type="cellIs" dxfId="14542" priority="1378" operator="equal">
      <formula>"a"</formula>
    </cfRule>
  </conditionalFormatting>
  <conditionalFormatting sqref="C139:C140">
    <cfRule type="cellIs" dxfId="14541" priority="1397" operator="equal">
      <formula>"c"</formula>
    </cfRule>
    <cfRule type="cellIs" dxfId="14540" priority="1398" operator="equal">
      <formula>"b"</formula>
    </cfRule>
    <cfRule type="cellIs" dxfId="14539" priority="1399" operator="equal">
      <formula>"a"</formula>
    </cfRule>
  </conditionalFormatting>
  <conditionalFormatting sqref="C144">
    <cfRule type="cellIs" dxfId="14538" priority="1385" operator="equal">
      <formula>"c"</formula>
    </cfRule>
    <cfRule type="cellIs" dxfId="14537" priority="1386" operator="equal">
      <formula>"b"</formula>
    </cfRule>
    <cfRule type="cellIs" dxfId="14536" priority="1387" operator="equal">
      <formula>"a"</formula>
    </cfRule>
  </conditionalFormatting>
  <conditionalFormatting sqref="C143">
    <cfRule type="cellIs" dxfId="14535" priority="1388" operator="equal">
      <formula>"c"</formula>
    </cfRule>
    <cfRule type="cellIs" dxfId="14534" priority="1389" operator="equal">
      <formula>"b"</formula>
    </cfRule>
    <cfRule type="cellIs" dxfId="14533" priority="1390" operator="equal">
      <formula>"a"</formula>
    </cfRule>
  </conditionalFormatting>
  <conditionalFormatting sqref="C142">
    <cfRule type="cellIs" dxfId="14532" priority="1368" operator="equal">
      <formula>"c"</formula>
    </cfRule>
    <cfRule type="cellIs" dxfId="14531" priority="1369" operator="equal">
      <formula>"b"</formula>
    </cfRule>
    <cfRule type="cellIs" dxfId="14530" priority="1370" operator="equal">
      <formula>"a"</formula>
    </cfRule>
  </conditionalFormatting>
  <conditionalFormatting sqref="C67:C68">
    <cfRule type="cellIs" dxfId="14529" priority="1366" operator="equal">
      <formula>"C"</formula>
    </cfRule>
  </conditionalFormatting>
  <conditionalFormatting sqref="D71">
    <cfRule type="cellIs" dxfId="14528" priority="1364" operator="equal">
      <formula>"C"</formula>
    </cfRule>
  </conditionalFormatting>
  <conditionalFormatting sqref="D71">
    <cfRule type="cellIs" dxfId="14527" priority="1362" operator="equal">
      <formula>"B"</formula>
    </cfRule>
    <cfRule type="cellIs" dxfId="14526" priority="1363" operator="equal">
      <formula>"A"</formula>
    </cfRule>
  </conditionalFormatting>
  <conditionalFormatting sqref="C67:C68">
    <cfRule type="cellIs" dxfId="14525" priority="1361" operator="equal">
      <formula>"B"</formula>
    </cfRule>
  </conditionalFormatting>
  <conditionalFormatting sqref="C67:C68">
    <cfRule type="cellIs" dxfId="14524" priority="1360" operator="equal">
      <formula>"A"</formula>
    </cfRule>
  </conditionalFormatting>
  <conditionalFormatting sqref="D67">
    <cfRule type="cellIs" dxfId="14523" priority="1358" operator="equal">
      <formula>"C"</formula>
    </cfRule>
  </conditionalFormatting>
  <conditionalFormatting sqref="D67">
    <cfRule type="cellIs" dxfId="14522" priority="1356" operator="equal">
      <formula>"B"</formula>
    </cfRule>
    <cfRule type="cellIs" dxfId="14521" priority="1357" operator="equal">
      <formula>"A"</formula>
    </cfRule>
  </conditionalFormatting>
  <conditionalFormatting sqref="C67:C68">
    <cfRule type="cellIs" dxfId="14520" priority="1350" operator="lessThan">
      <formula>#REF!</formula>
    </cfRule>
  </conditionalFormatting>
  <conditionalFormatting sqref="C71:C72">
    <cfRule type="cellIs" dxfId="14519" priority="1349" operator="equal">
      <formula>"C"</formula>
    </cfRule>
  </conditionalFormatting>
  <conditionalFormatting sqref="C71:C72">
    <cfRule type="cellIs" dxfId="14518" priority="1348" operator="equal">
      <formula>"B"</formula>
    </cfRule>
  </conditionalFormatting>
  <conditionalFormatting sqref="C71:C72">
    <cfRule type="cellIs" dxfId="14517" priority="1347" operator="equal">
      <formula>"A"</formula>
    </cfRule>
  </conditionalFormatting>
  <conditionalFormatting sqref="C71:C72">
    <cfRule type="cellIs" dxfId="14516" priority="1346" operator="lessThan">
      <formula>#REF!</formula>
    </cfRule>
  </conditionalFormatting>
  <conditionalFormatting sqref="C63:C64">
    <cfRule type="cellIs" dxfId="14515" priority="1345" operator="equal">
      <formula>"C"</formula>
    </cfRule>
  </conditionalFormatting>
  <conditionalFormatting sqref="C63:C64">
    <cfRule type="cellIs" dxfId="14514" priority="1344" operator="equal">
      <formula>"B"</formula>
    </cfRule>
  </conditionalFormatting>
  <conditionalFormatting sqref="C63:C64">
    <cfRule type="cellIs" dxfId="14513" priority="1343" operator="equal">
      <formula>"A"</formula>
    </cfRule>
  </conditionalFormatting>
  <conditionalFormatting sqref="C63:C64">
    <cfRule type="cellIs" dxfId="14512" priority="1342" operator="lessThan">
      <formula>#REF!</formula>
    </cfRule>
  </conditionalFormatting>
  <conditionalFormatting sqref="D69">
    <cfRule type="cellIs" dxfId="14511" priority="1340" operator="equal">
      <formula>"C"</formula>
    </cfRule>
  </conditionalFormatting>
  <conditionalFormatting sqref="D69">
    <cfRule type="cellIs" dxfId="14510" priority="1338" operator="equal">
      <formula>"B"</formula>
    </cfRule>
    <cfRule type="cellIs" dxfId="14509" priority="1339" operator="equal">
      <formula>"A"</formula>
    </cfRule>
  </conditionalFormatting>
  <conditionalFormatting sqref="C69:C70">
    <cfRule type="cellIs" dxfId="14508" priority="1332" operator="equal">
      <formula>"C"</formula>
    </cfRule>
  </conditionalFormatting>
  <conditionalFormatting sqref="C69:C70">
    <cfRule type="cellIs" dxfId="14507" priority="1331" operator="equal">
      <formula>"B"</formula>
    </cfRule>
  </conditionalFormatting>
  <conditionalFormatting sqref="C69:C70">
    <cfRule type="cellIs" dxfId="14506" priority="1330" operator="equal">
      <formula>"A"</formula>
    </cfRule>
  </conditionalFormatting>
  <conditionalFormatting sqref="C69:C70">
    <cfRule type="cellIs" dxfId="14505" priority="1329" operator="lessThan">
      <formula>#REF!</formula>
    </cfRule>
  </conditionalFormatting>
  <conditionalFormatting sqref="C61:C62">
    <cfRule type="cellIs" dxfId="14504" priority="1323" operator="equal">
      <formula>"c"</formula>
    </cfRule>
    <cfRule type="cellIs" dxfId="14503" priority="1324" operator="equal">
      <formula>"b"</formula>
    </cfRule>
    <cfRule type="cellIs" dxfId="14502" priority="1325" operator="equal">
      <formula>"a"</formula>
    </cfRule>
  </conditionalFormatting>
  <conditionalFormatting sqref="C62">
    <cfRule type="cellIs" dxfId="14501" priority="1320" operator="equal">
      <formula>"c"</formula>
    </cfRule>
    <cfRule type="cellIs" dxfId="14500" priority="1321" operator="equal">
      <formula>"b"</formula>
    </cfRule>
    <cfRule type="cellIs" dxfId="14499" priority="1322" operator="equal">
      <formula>"a"</formula>
    </cfRule>
  </conditionalFormatting>
  <conditionalFormatting sqref="C61">
    <cfRule type="cellIs" dxfId="14498" priority="1317" operator="equal">
      <formula>"c"</formula>
    </cfRule>
    <cfRule type="cellIs" dxfId="14497" priority="1318" operator="equal">
      <formula>"b"</formula>
    </cfRule>
    <cfRule type="cellIs" dxfId="14496" priority="1319" operator="equal">
      <formula>"a"</formula>
    </cfRule>
  </conditionalFormatting>
  <conditionalFormatting sqref="C199:C200">
    <cfRule type="cellIs" dxfId="14495" priority="1315" operator="equal">
      <formula>"C"</formula>
    </cfRule>
  </conditionalFormatting>
  <conditionalFormatting sqref="C199:C200">
    <cfRule type="cellIs" dxfId="14494" priority="1314" operator="equal">
      <formula>"B"</formula>
    </cfRule>
  </conditionalFormatting>
  <conditionalFormatting sqref="C199:C200">
    <cfRule type="cellIs" dxfId="14493" priority="1313" operator="equal">
      <formula>"A"</formula>
    </cfRule>
  </conditionalFormatting>
  <conditionalFormatting sqref="C201:C202">
    <cfRule type="cellIs" dxfId="14492" priority="1305" operator="equal">
      <formula>"C"</formula>
    </cfRule>
  </conditionalFormatting>
  <conditionalFormatting sqref="C201:C202">
    <cfRule type="cellIs" dxfId="14491" priority="1304" operator="equal">
      <formula>"B"</formula>
    </cfRule>
  </conditionalFormatting>
  <conditionalFormatting sqref="C201:C202">
    <cfRule type="cellIs" dxfId="14490" priority="1303" operator="equal">
      <formula>"A"</formula>
    </cfRule>
  </conditionalFormatting>
  <conditionalFormatting sqref="C239:C240">
    <cfRule type="cellIs" dxfId="14489" priority="1296" operator="equal">
      <formula>"C"</formula>
    </cfRule>
  </conditionalFormatting>
  <conditionalFormatting sqref="C239:C240">
    <cfRule type="cellIs" dxfId="14488" priority="1295" operator="equal">
      <formula>"B"</formula>
    </cfRule>
  </conditionalFormatting>
  <conditionalFormatting sqref="C239:C240">
    <cfRule type="cellIs" dxfId="14487" priority="1294" operator="equal">
      <formula>"A"</formula>
    </cfRule>
  </conditionalFormatting>
  <conditionalFormatting sqref="C216">
    <cfRule type="cellIs" dxfId="14486" priority="1286" operator="equal">
      <formula>"C"</formula>
    </cfRule>
  </conditionalFormatting>
  <conditionalFormatting sqref="C216">
    <cfRule type="cellIs" dxfId="14485" priority="1285" operator="equal">
      <formula>"B"</formula>
    </cfRule>
  </conditionalFormatting>
  <conditionalFormatting sqref="C216">
    <cfRule type="cellIs" dxfId="14484" priority="1284" operator="equal">
      <formula>"A"</formula>
    </cfRule>
  </conditionalFormatting>
  <conditionalFormatting sqref="C223:C224">
    <cfRule type="cellIs" dxfId="14483" priority="1276" operator="equal">
      <formula>"C"</formula>
    </cfRule>
  </conditionalFormatting>
  <conditionalFormatting sqref="C223:C224">
    <cfRule type="cellIs" dxfId="14482" priority="1275" operator="equal">
      <formula>"B"</formula>
    </cfRule>
  </conditionalFormatting>
  <conditionalFormatting sqref="C223:C224">
    <cfRule type="cellIs" dxfId="14481" priority="1274" operator="equal">
      <formula>"A"</formula>
    </cfRule>
  </conditionalFormatting>
  <conditionalFormatting sqref="J75:J76">
    <cfRule type="cellIs" dxfId="14480" priority="1272" operator="equal">
      <formula>"Me"</formula>
    </cfRule>
  </conditionalFormatting>
  <conditionalFormatting sqref="J75:J76">
    <cfRule type="cellIs" dxfId="14479" priority="1271" operator="equal">
      <formula>"TD"</formula>
    </cfRule>
  </conditionalFormatting>
  <conditionalFormatting sqref="J75:J76">
    <cfRule type="cellIs" dxfId="14478" priority="1270" operator="equal">
      <formula>"PR"</formula>
    </cfRule>
  </conditionalFormatting>
  <conditionalFormatting sqref="R139:U140">
    <cfRule type="cellIs" dxfId="14477" priority="1269" operator="equal">
      <formula>"Me"</formula>
    </cfRule>
  </conditionalFormatting>
  <conditionalFormatting sqref="R139:U140">
    <cfRule type="cellIs" dxfId="14476" priority="1268" operator="equal">
      <formula>"TD"</formula>
    </cfRule>
  </conditionalFormatting>
  <conditionalFormatting sqref="R139:U140">
    <cfRule type="cellIs" dxfId="14475" priority="1267" operator="equal">
      <formula>"PR"</formula>
    </cfRule>
  </conditionalFormatting>
  <conditionalFormatting sqref="C53:C54">
    <cfRule type="cellIs" dxfId="14474" priority="1261" operator="equal">
      <formula>"C"</formula>
    </cfRule>
  </conditionalFormatting>
  <conditionalFormatting sqref="C53:C54">
    <cfRule type="cellIs" dxfId="14473" priority="1260" operator="equal">
      <formula>"B"</formula>
    </cfRule>
  </conditionalFormatting>
  <conditionalFormatting sqref="C53:C54">
    <cfRule type="cellIs" dxfId="14472" priority="1259" operator="equal">
      <formula>"A"</formula>
    </cfRule>
  </conditionalFormatting>
  <conditionalFormatting sqref="AG189:AG190">
    <cfRule type="cellIs" dxfId="14471" priority="1254" operator="equal">
      <formula>"Me"</formula>
    </cfRule>
  </conditionalFormatting>
  <conditionalFormatting sqref="AG189:AG190">
    <cfRule type="cellIs" dxfId="14470" priority="1253" operator="equal">
      <formula>"TD"</formula>
    </cfRule>
  </conditionalFormatting>
  <conditionalFormatting sqref="AG189:AG190">
    <cfRule type="cellIs" dxfId="14469" priority="1252" operator="equal">
      <formula>"PR"</formula>
    </cfRule>
  </conditionalFormatting>
  <conditionalFormatting sqref="AG191:AG194">
    <cfRule type="cellIs" dxfId="14468" priority="1251" operator="equal">
      <formula>"Me"</formula>
    </cfRule>
  </conditionalFormatting>
  <conditionalFormatting sqref="AG191:AG194">
    <cfRule type="cellIs" dxfId="14467" priority="1250" operator="equal">
      <formula>"TD"</formula>
    </cfRule>
  </conditionalFormatting>
  <conditionalFormatting sqref="AG191:AG194">
    <cfRule type="cellIs" dxfId="14466" priority="1249" operator="equal">
      <formula>"PR"</formula>
    </cfRule>
  </conditionalFormatting>
  <conditionalFormatting sqref="C65:C66">
    <cfRule type="cellIs" dxfId="14465" priority="1243" operator="equal">
      <formula>"C"</formula>
    </cfRule>
  </conditionalFormatting>
  <conditionalFormatting sqref="C65:C66">
    <cfRule type="cellIs" dxfId="14464" priority="1242" operator="equal">
      <formula>"B"</formula>
    </cfRule>
  </conditionalFormatting>
  <conditionalFormatting sqref="C65:C66">
    <cfRule type="cellIs" dxfId="14463" priority="1241" operator="equal">
      <formula>"A"</formula>
    </cfRule>
  </conditionalFormatting>
  <conditionalFormatting sqref="C65:C66">
    <cfRule type="cellIs" dxfId="14462" priority="1240" operator="lessThan">
      <formula>#REF!</formula>
    </cfRule>
  </conditionalFormatting>
  <conditionalFormatting sqref="G95:G96">
    <cfRule type="cellIs" dxfId="14461" priority="1239" operator="equal">
      <formula>"Me"</formula>
    </cfRule>
  </conditionalFormatting>
  <conditionalFormatting sqref="G95:G96">
    <cfRule type="cellIs" dxfId="14460" priority="1238" operator="equal">
      <formula>"TD"</formula>
    </cfRule>
  </conditionalFormatting>
  <conditionalFormatting sqref="G95:G96">
    <cfRule type="cellIs" dxfId="14459" priority="1237" operator="equal">
      <formula>"PR"</formula>
    </cfRule>
  </conditionalFormatting>
  <conditionalFormatting sqref="N95:N96">
    <cfRule type="cellIs" dxfId="14458" priority="1236" operator="equal">
      <formula>"Me"</formula>
    </cfRule>
  </conditionalFormatting>
  <conditionalFormatting sqref="N95:N96">
    <cfRule type="cellIs" dxfId="14457" priority="1235" operator="equal">
      <formula>"TD"</formula>
    </cfRule>
  </conditionalFormatting>
  <conditionalFormatting sqref="N95:N96">
    <cfRule type="cellIs" dxfId="14456" priority="1234" operator="equal">
      <formula>"PR"</formula>
    </cfRule>
  </conditionalFormatting>
  <conditionalFormatting sqref="U95:U96">
    <cfRule type="cellIs" dxfId="14455" priority="1233" operator="equal">
      <formula>"Me"</formula>
    </cfRule>
  </conditionalFormatting>
  <conditionalFormatting sqref="U95:U96">
    <cfRule type="cellIs" dxfId="14454" priority="1232" operator="equal">
      <formula>"TD"</formula>
    </cfRule>
  </conditionalFormatting>
  <conditionalFormatting sqref="U95:U96">
    <cfRule type="cellIs" dxfId="14453" priority="1231" operator="equal">
      <formula>"PR"</formula>
    </cfRule>
  </conditionalFormatting>
  <conditionalFormatting sqref="AB95:AB96">
    <cfRule type="cellIs" dxfId="14452" priority="1230" operator="equal">
      <formula>"Me"</formula>
    </cfRule>
  </conditionalFormatting>
  <conditionalFormatting sqref="AB95:AB96">
    <cfRule type="cellIs" dxfId="14451" priority="1229" operator="equal">
      <formula>"TD"</formula>
    </cfRule>
  </conditionalFormatting>
  <conditionalFormatting sqref="AB95:AB96">
    <cfRule type="cellIs" dxfId="14450" priority="1228" operator="equal">
      <formula>"PR"</formula>
    </cfRule>
  </conditionalFormatting>
  <conditionalFormatting sqref="F97:G98">
    <cfRule type="cellIs" dxfId="14449" priority="1227" operator="equal">
      <formula>"Me"</formula>
    </cfRule>
  </conditionalFormatting>
  <conditionalFormatting sqref="F97:G98">
    <cfRule type="cellIs" dxfId="14448" priority="1226" operator="equal">
      <formula>"TD"</formula>
    </cfRule>
  </conditionalFormatting>
  <conditionalFormatting sqref="F97:G98">
    <cfRule type="cellIs" dxfId="14447" priority="1225" operator="equal">
      <formula>"PR"</formula>
    </cfRule>
  </conditionalFormatting>
  <conditionalFormatting sqref="J153:J154">
    <cfRule type="cellIs" dxfId="14446" priority="1224" operator="equal">
      <formula>"Me"</formula>
    </cfRule>
  </conditionalFormatting>
  <conditionalFormatting sqref="J153:J154">
    <cfRule type="cellIs" dxfId="14445" priority="1223" operator="equal">
      <formula>"TD"</formula>
    </cfRule>
  </conditionalFormatting>
  <conditionalFormatting sqref="J153:J154">
    <cfRule type="cellIs" dxfId="14444" priority="1222" operator="equal">
      <formula>"PR"</formula>
    </cfRule>
  </conditionalFormatting>
  <conditionalFormatting sqref="K243:K244">
    <cfRule type="cellIs" dxfId="14443" priority="1221" operator="equal">
      <formula>"Me"</formula>
    </cfRule>
  </conditionalFormatting>
  <conditionalFormatting sqref="K243:K244">
    <cfRule type="cellIs" dxfId="14442" priority="1220" operator="equal">
      <formula>"TD"</formula>
    </cfRule>
  </conditionalFormatting>
  <conditionalFormatting sqref="K243:K244">
    <cfRule type="cellIs" dxfId="14441" priority="1219" operator="equal">
      <formula>"PR"</formula>
    </cfRule>
  </conditionalFormatting>
  <conditionalFormatting sqref="M63:M64">
    <cfRule type="cellIs" dxfId="14440" priority="1215" operator="equal">
      <formula>"Me"</formula>
    </cfRule>
  </conditionalFormatting>
  <conditionalFormatting sqref="M63:M64">
    <cfRule type="cellIs" dxfId="14439" priority="1214" operator="equal">
      <formula>"TD"</formula>
    </cfRule>
  </conditionalFormatting>
  <conditionalFormatting sqref="M63:M64">
    <cfRule type="cellIs" dxfId="14438" priority="1213" operator="equal">
      <formula>"PR"</formula>
    </cfRule>
  </conditionalFormatting>
  <conditionalFormatting sqref="N63:N64 Q64:U64 R63:U63">
    <cfRule type="cellIs" dxfId="14437" priority="1212" operator="equal">
      <formula>"Me"</formula>
    </cfRule>
  </conditionalFormatting>
  <conditionalFormatting sqref="N63:N64 Q64:U64 R63:U63">
    <cfRule type="cellIs" dxfId="14436" priority="1211" operator="equal">
      <formula>"TD"</formula>
    </cfRule>
  </conditionalFormatting>
  <conditionalFormatting sqref="N63:N64 Q64:U64 R63:U63">
    <cfRule type="cellIs" dxfId="14435" priority="1210" operator="equal">
      <formula>"PR"</formula>
    </cfRule>
  </conditionalFormatting>
  <conditionalFormatting sqref="C179">
    <cfRule type="cellIs" dxfId="14434" priority="1180" operator="equal">
      <formula>"c"</formula>
    </cfRule>
    <cfRule type="cellIs" dxfId="14433" priority="1181" operator="equal">
      <formula>"b"</formula>
    </cfRule>
    <cfRule type="cellIs" dxfId="14432" priority="1182" operator="equal">
      <formula>"a"</formula>
    </cfRule>
  </conditionalFormatting>
  <conditionalFormatting sqref="C180">
    <cfRule type="cellIs" dxfId="14431" priority="1177" operator="equal">
      <formula>"c"</formula>
    </cfRule>
    <cfRule type="cellIs" dxfId="14430" priority="1178" operator="equal">
      <formula>"b"</formula>
    </cfRule>
    <cfRule type="cellIs" dxfId="14429" priority="1179" operator="equal">
      <formula>"a"</formula>
    </cfRule>
  </conditionalFormatting>
  <conditionalFormatting sqref="K93:K94">
    <cfRule type="cellIs" dxfId="14428" priority="1173" operator="equal">
      <formula>"Me"</formula>
    </cfRule>
  </conditionalFormatting>
  <conditionalFormatting sqref="K93:K94">
    <cfRule type="cellIs" dxfId="14427" priority="1172" operator="equal">
      <formula>"TD"</formula>
    </cfRule>
  </conditionalFormatting>
  <conditionalFormatting sqref="K93:K94">
    <cfRule type="cellIs" dxfId="14426" priority="1171" operator="equal">
      <formula>"PR"</formula>
    </cfRule>
  </conditionalFormatting>
  <conditionalFormatting sqref="F157:T157">
    <cfRule type="cellIs" dxfId="14425" priority="1167" operator="equal">
      <formula>"Me"</formula>
    </cfRule>
  </conditionalFormatting>
  <conditionalFormatting sqref="F157:T157">
    <cfRule type="cellIs" dxfId="14424" priority="1166" operator="equal">
      <formula>"PR"</formula>
    </cfRule>
  </conditionalFormatting>
  <conditionalFormatting sqref="F158:T158">
    <cfRule type="cellIs" dxfId="14423" priority="1165" operator="equal">
      <formula>"Me"</formula>
    </cfRule>
  </conditionalFormatting>
  <conditionalFormatting sqref="F158:T158">
    <cfRule type="cellIs" dxfId="14422" priority="1164" operator="equal">
      <formula>"TD"</formula>
    </cfRule>
  </conditionalFormatting>
  <conditionalFormatting sqref="F158:T158">
    <cfRule type="cellIs" dxfId="14421" priority="1163" operator="equal">
      <formula>"PR"</formula>
    </cfRule>
  </conditionalFormatting>
  <conditionalFormatting sqref="G227:G228">
    <cfRule type="cellIs" dxfId="14420" priority="1162" operator="equal">
      <formula>"Me"</formula>
    </cfRule>
  </conditionalFormatting>
  <conditionalFormatting sqref="G227:G228">
    <cfRule type="cellIs" dxfId="14419" priority="1161" operator="equal">
      <formula>"TD"</formula>
    </cfRule>
  </conditionalFormatting>
  <conditionalFormatting sqref="G227:G228">
    <cfRule type="cellIs" dxfId="14418" priority="1160" operator="equal">
      <formula>"PR"</formula>
    </cfRule>
  </conditionalFormatting>
  <conditionalFormatting sqref="N227:N228">
    <cfRule type="cellIs" dxfId="14417" priority="1159" operator="equal">
      <formula>"Me"</formula>
    </cfRule>
  </conditionalFormatting>
  <conditionalFormatting sqref="N227:N228">
    <cfRule type="cellIs" dxfId="14416" priority="1158" operator="equal">
      <formula>"TD"</formula>
    </cfRule>
  </conditionalFormatting>
  <conditionalFormatting sqref="N227:N228">
    <cfRule type="cellIs" dxfId="14415" priority="1157" operator="equal">
      <formula>"PR"</formula>
    </cfRule>
  </conditionalFormatting>
  <conditionalFormatting sqref="U227:U228">
    <cfRule type="cellIs" dxfId="14414" priority="1156" operator="equal">
      <formula>"Me"</formula>
    </cfRule>
  </conditionalFormatting>
  <conditionalFormatting sqref="U227:U228">
    <cfRule type="cellIs" dxfId="14413" priority="1155" operator="equal">
      <formula>"TD"</formula>
    </cfRule>
  </conditionalFormatting>
  <conditionalFormatting sqref="U227:U228">
    <cfRule type="cellIs" dxfId="14412" priority="1154" operator="equal">
      <formula>"PR"</formula>
    </cfRule>
  </conditionalFormatting>
  <conditionalFormatting sqref="AB227:AB228">
    <cfRule type="cellIs" dxfId="14411" priority="1153" operator="equal">
      <formula>"Me"</formula>
    </cfRule>
  </conditionalFormatting>
  <conditionalFormatting sqref="AB227:AB228">
    <cfRule type="cellIs" dxfId="14410" priority="1152" operator="equal">
      <formula>"TD"</formula>
    </cfRule>
  </conditionalFormatting>
  <conditionalFormatting sqref="AB227:AB228">
    <cfRule type="cellIs" dxfId="14409" priority="1151" operator="equal">
      <formula>"PR"</formula>
    </cfRule>
  </conditionalFormatting>
  <conditionalFormatting sqref="M191:N194 Q191:Q194">
    <cfRule type="cellIs" dxfId="14408" priority="1150" operator="equal">
      <formula>"Me"</formula>
    </cfRule>
  </conditionalFormatting>
  <conditionalFormatting sqref="M191:N194 Q191:Q194">
    <cfRule type="cellIs" dxfId="14407" priority="1149" operator="equal">
      <formula>"TD"</formula>
    </cfRule>
  </conditionalFormatting>
  <conditionalFormatting sqref="M191:N194 Q191:Q194">
    <cfRule type="cellIs" dxfId="14406" priority="1148" operator="equal">
      <formula>"PR"</formula>
    </cfRule>
  </conditionalFormatting>
  <conditionalFormatting sqref="R193:U194 R191:T192">
    <cfRule type="cellIs" dxfId="14405" priority="1147" operator="equal">
      <formula>"Me"</formula>
    </cfRule>
  </conditionalFormatting>
  <conditionalFormatting sqref="R193:U194 R191:T192">
    <cfRule type="cellIs" dxfId="14404" priority="1146" operator="equal">
      <formula>"TD"</formula>
    </cfRule>
  </conditionalFormatting>
  <conditionalFormatting sqref="R193:U194 R191:T192">
    <cfRule type="cellIs" dxfId="14403" priority="1145" operator="equal">
      <formula>"PR"</formula>
    </cfRule>
  </conditionalFormatting>
  <conditionalFormatting sqref="O191:P194">
    <cfRule type="cellIs" dxfId="14402" priority="1144" operator="equal">
      <formula>"Me"</formula>
    </cfRule>
  </conditionalFormatting>
  <conditionalFormatting sqref="O191:P194">
    <cfRule type="cellIs" dxfId="14401" priority="1143" operator="equal">
      <formula>"TD"</formula>
    </cfRule>
  </conditionalFormatting>
  <conditionalFormatting sqref="O191:P194">
    <cfRule type="cellIs" dxfId="14400" priority="1142" operator="equal">
      <formula>"PR"</formula>
    </cfRule>
  </conditionalFormatting>
  <conditionalFormatting sqref="G135:G136">
    <cfRule type="cellIs" dxfId="14399" priority="1141" operator="equal">
      <formula>"Me"</formula>
    </cfRule>
  </conditionalFormatting>
  <conditionalFormatting sqref="G135:G136">
    <cfRule type="cellIs" dxfId="14398" priority="1140" operator="equal">
      <formula>"TD"</formula>
    </cfRule>
  </conditionalFormatting>
  <conditionalFormatting sqref="G135:G136">
    <cfRule type="cellIs" dxfId="14397" priority="1139" operator="equal">
      <formula>"PR"</formula>
    </cfRule>
  </conditionalFormatting>
  <conditionalFormatting sqref="N135:N136">
    <cfRule type="cellIs" dxfId="14396" priority="1138" operator="equal">
      <formula>"Me"</formula>
    </cfRule>
  </conditionalFormatting>
  <conditionalFormatting sqref="N135:N136">
    <cfRule type="cellIs" dxfId="14395" priority="1137" operator="equal">
      <formula>"TD"</formula>
    </cfRule>
  </conditionalFormatting>
  <conditionalFormatting sqref="N135:N136">
    <cfRule type="cellIs" dxfId="14394" priority="1136" operator="equal">
      <formula>"PR"</formula>
    </cfRule>
  </conditionalFormatting>
  <conditionalFormatting sqref="U135:U136">
    <cfRule type="cellIs" dxfId="14393" priority="1135" operator="equal">
      <formula>"Me"</formula>
    </cfRule>
  </conditionalFormatting>
  <conditionalFormatting sqref="U135:U136">
    <cfRule type="cellIs" dxfId="14392" priority="1134" operator="equal">
      <formula>"TD"</formula>
    </cfRule>
  </conditionalFormatting>
  <conditionalFormatting sqref="U135:U136">
    <cfRule type="cellIs" dxfId="14391" priority="1133" operator="equal">
      <formula>"PR"</formula>
    </cfRule>
  </conditionalFormatting>
  <conditionalFormatting sqref="AB135:AB136">
    <cfRule type="cellIs" dxfId="14390" priority="1132" operator="equal">
      <formula>"Me"</formula>
    </cfRule>
  </conditionalFormatting>
  <conditionalFormatting sqref="AB135:AB136">
    <cfRule type="cellIs" dxfId="14389" priority="1131" operator="equal">
      <formula>"TD"</formula>
    </cfRule>
  </conditionalFormatting>
  <conditionalFormatting sqref="AB135:AB136">
    <cfRule type="cellIs" dxfId="14388" priority="1130" operator="equal">
      <formula>"PR"</formula>
    </cfRule>
  </conditionalFormatting>
  <conditionalFormatting sqref="L225:L226">
    <cfRule type="cellIs" dxfId="14387" priority="1129" operator="equal">
      <formula>"Me"</formula>
    </cfRule>
  </conditionalFormatting>
  <conditionalFormatting sqref="L225:L226">
    <cfRule type="cellIs" dxfId="14386" priority="1128" operator="equal">
      <formula>"TD"</formula>
    </cfRule>
  </conditionalFormatting>
  <conditionalFormatting sqref="L225:L226">
    <cfRule type="cellIs" dxfId="14385" priority="1127" operator="equal">
      <formula>"PR"</formula>
    </cfRule>
  </conditionalFormatting>
  <conditionalFormatting sqref="S225:S226">
    <cfRule type="cellIs" dxfId="14384" priority="1126" operator="equal">
      <formula>"Me"</formula>
    </cfRule>
  </conditionalFormatting>
  <conditionalFormatting sqref="S225:S226">
    <cfRule type="cellIs" dxfId="14383" priority="1125" operator="equal">
      <formula>"TD"</formula>
    </cfRule>
  </conditionalFormatting>
  <conditionalFormatting sqref="S225:S226">
    <cfRule type="cellIs" dxfId="14382" priority="1124" operator="equal">
      <formula>"PR"</formula>
    </cfRule>
  </conditionalFormatting>
  <conditionalFormatting sqref="Z225:Z226">
    <cfRule type="cellIs" dxfId="14381" priority="1123" operator="equal">
      <formula>"Me"</formula>
    </cfRule>
  </conditionalFormatting>
  <conditionalFormatting sqref="Z225:Z226">
    <cfRule type="cellIs" dxfId="14380" priority="1122" operator="equal">
      <formula>"TD"</formula>
    </cfRule>
  </conditionalFormatting>
  <conditionalFormatting sqref="Z225:Z226">
    <cfRule type="cellIs" dxfId="14379" priority="1121" operator="equal">
      <formula>"PR"</formula>
    </cfRule>
  </conditionalFormatting>
  <conditionalFormatting sqref="AG225:AG226">
    <cfRule type="cellIs" dxfId="14378" priority="1120" operator="equal">
      <formula>"Me"</formula>
    </cfRule>
  </conditionalFormatting>
  <conditionalFormatting sqref="AG225:AG226">
    <cfRule type="cellIs" dxfId="14377" priority="1119" operator="equal">
      <formula>"TD"</formula>
    </cfRule>
  </conditionalFormatting>
  <conditionalFormatting sqref="AG225:AG226">
    <cfRule type="cellIs" dxfId="14376" priority="1118" operator="equal">
      <formula>"PR"</formula>
    </cfRule>
  </conditionalFormatting>
  <conditionalFormatting sqref="F40:G40">
    <cfRule type="cellIs" dxfId="14375" priority="1117" operator="equal">
      <formula>"Me"</formula>
    </cfRule>
  </conditionalFormatting>
  <conditionalFormatting sqref="F40:G40">
    <cfRule type="cellIs" dxfId="14374" priority="1116" operator="equal">
      <formula>"TD"</formula>
    </cfRule>
  </conditionalFormatting>
  <conditionalFormatting sqref="F40:G40">
    <cfRule type="cellIs" dxfId="14373" priority="1115" operator="equal">
      <formula>"PR"</formula>
    </cfRule>
  </conditionalFormatting>
  <conditionalFormatting sqref="D40">
    <cfRule type="cellIs" dxfId="14372" priority="1112" operator="equal">
      <formula>"c"</formula>
    </cfRule>
    <cfRule type="cellIs" dxfId="14371" priority="1113" operator="equal">
      <formula>"b"</formula>
    </cfRule>
    <cfRule type="cellIs" dxfId="14370" priority="1114" operator="equal">
      <formula>"a"</formula>
    </cfRule>
  </conditionalFormatting>
  <conditionalFormatting sqref="J40">
    <cfRule type="cellIs" dxfId="14369" priority="1111" operator="equal">
      <formula>"Me"</formula>
    </cfRule>
  </conditionalFormatting>
  <conditionalFormatting sqref="J40">
    <cfRule type="cellIs" dxfId="14368" priority="1110" operator="equal">
      <formula>"TD"</formula>
    </cfRule>
  </conditionalFormatting>
  <conditionalFormatting sqref="J40">
    <cfRule type="cellIs" dxfId="14367" priority="1109" operator="equal">
      <formula>"PR"</formula>
    </cfRule>
  </conditionalFormatting>
  <conditionalFormatting sqref="N40">
    <cfRule type="cellIs" dxfId="14366" priority="1108" operator="equal">
      <formula>"Me"</formula>
    </cfRule>
  </conditionalFormatting>
  <conditionalFormatting sqref="N40">
    <cfRule type="cellIs" dxfId="14365" priority="1107" operator="equal">
      <formula>"TD"</formula>
    </cfRule>
  </conditionalFormatting>
  <conditionalFormatting sqref="N40">
    <cfRule type="cellIs" dxfId="14364" priority="1106" operator="equal">
      <formula>"PR"</formula>
    </cfRule>
  </conditionalFormatting>
  <conditionalFormatting sqref="M40">
    <cfRule type="cellIs" dxfId="14363" priority="1105" operator="equal">
      <formula>"Me"</formula>
    </cfRule>
  </conditionalFormatting>
  <conditionalFormatting sqref="M40">
    <cfRule type="cellIs" dxfId="14362" priority="1104" operator="equal">
      <formula>"TD"</formula>
    </cfRule>
  </conditionalFormatting>
  <conditionalFormatting sqref="M40">
    <cfRule type="cellIs" dxfId="14361" priority="1103" operator="equal">
      <formula>"PR"</formula>
    </cfRule>
  </conditionalFormatting>
  <conditionalFormatting sqref="G42">
    <cfRule type="cellIs" dxfId="14360" priority="1102" operator="equal">
      <formula>"Me"</formula>
    </cfRule>
  </conditionalFormatting>
  <conditionalFormatting sqref="G42">
    <cfRule type="cellIs" dxfId="14359" priority="1101" operator="equal">
      <formula>"TD"</formula>
    </cfRule>
  </conditionalFormatting>
  <conditionalFormatting sqref="G42">
    <cfRule type="cellIs" dxfId="14358" priority="1100" operator="equal">
      <formula>"PR"</formula>
    </cfRule>
  </conditionalFormatting>
  <conditionalFormatting sqref="F42">
    <cfRule type="cellIs" dxfId="14357" priority="1099" operator="equal">
      <formula>"Me"</formula>
    </cfRule>
  </conditionalFormatting>
  <conditionalFormatting sqref="F42">
    <cfRule type="cellIs" dxfId="14356" priority="1098" operator="equal">
      <formula>"TD"</formula>
    </cfRule>
  </conditionalFormatting>
  <conditionalFormatting sqref="F42">
    <cfRule type="cellIs" dxfId="14355" priority="1097" operator="equal">
      <formula>"PR"</formula>
    </cfRule>
  </conditionalFormatting>
  <conditionalFormatting sqref="Q40">
    <cfRule type="cellIs" dxfId="14354" priority="1096" operator="equal">
      <formula>"Me"</formula>
    </cfRule>
  </conditionalFormatting>
  <conditionalFormatting sqref="Q40">
    <cfRule type="cellIs" dxfId="14353" priority="1095" operator="equal">
      <formula>"TD"</formula>
    </cfRule>
  </conditionalFormatting>
  <conditionalFormatting sqref="Q40">
    <cfRule type="cellIs" dxfId="14352" priority="1094" operator="equal">
      <formula>"PR"</formula>
    </cfRule>
  </conditionalFormatting>
  <conditionalFormatting sqref="U40">
    <cfRule type="cellIs" dxfId="14351" priority="1093" operator="equal">
      <formula>"Me"</formula>
    </cfRule>
  </conditionalFormatting>
  <conditionalFormatting sqref="U40">
    <cfRule type="cellIs" dxfId="14350" priority="1092" operator="equal">
      <formula>"TD"</formula>
    </cfRule>
  </conditionalFormatting>
  <conditionalFormatting sqref="U40">
    <cfRule type="cellIs" dxfId="14349" priority="1091" operator="equal">
      <formula>"PR"</formula>
    </cfRule>
  </conditionalFormatting>
  <conditionalFormatting sqref="T40">
    <cfRule type="cellIs" dxfId="14348" priority="1090" operator="equal">
      <formula>"Me"</formula>
    </cfRule>
  </conditionalFormatting>
  <conditionalFormatting sqref="T40">
    <cfRule type="cellIs" dxfId="14347" priority="1089" operator="equal">
      <formula>"TD"</formula>
    </cfRule>
  </conditionalFormatting>
  <conditionalFormatting sqref="T40">
    <cfRule type="cellIs" dxfId="14346" priority="1088" operator="equal">
      <formula>"PR"</formula>
    </cfRule>
  </conditionalFormatting>
  <conditionalFormatting sqref="X40">
    <cfRule type="cellIs" dxfId="14345" priority="1087" operator="equal">
      <formula>"Me"</formula>
    </cfRule>
  </conditionalFormatting>
  <conditionalFormatting sqref="X40">
    <cfRule type="cellIs" dxfId="14344" priority="1086" operator="equal">
      <formula>"TD"</formula>
    </cfRule>
  </conditionalFormatting>
  <conditionalFormatting sqref="X40">
    <cfRule type="cellIs" dxfId="14343" priority="1085" operator="equal">
      <formula>"PR"</formula>
    </cfRule>
  </conditionalFormatting>
  <conditionalFormatting sqref="AB40">
    <cfRule type="cellIs" dxfId="14342" priority="1084" operator="equal">
      <formula>"Me"</formula>
    </cfRule>
  </conditionalFormatting>
  <conditionalFormatting sqref="AB40">
    <cfRule type="cellIs" dxfId="14341" priority="1083" operator="equal">
      <formula>"TD"</formula>
    </cfRule>
  </conditionalFormatting>
  <conditionalFormatting sqref="AB40">
    <cfRule type="cellIs" dxfId="14340" priority="1082" operator="equal">
      <formula>"PR"</formula>
    </cfRule>
  </conditionalFormatting>
  <conditionalFormatting sqref="Y42:Z42">
    <cfRule type="cellIs" dxfId="14339" priority="1078" operator="equal">
      <formula>"Me"</formula>
    </cfRule>
  </conditionalFormatting>
  <conditionalFormatting sqref="Y42:Z42">
    <cfRule type="cellIs" dxfId="14338" priority="1077" operator="equal">
      <formula>"TD"</formula>
    </cfRule>
  </conditionalFormatting>
  <conditionalFormatting sqref="Y42:Z42">
    <cfRule type="cellIs" dxfId="14337" priority="1076" operator="equal">
      <formula>"PR"</formula>
    </cfRule>
  </conditionalFormatting>
  <conditionalFormatting sqref="X42">
    <cfRule type="cellIs" dxfId="14336" priority="1075" operator="equal">
      <formula>"Me"</formula>
    </cfRule>
  </conditionalFormatting>
  <conditionalFormatting sqref="X42">
    <cfRule type="cellIs" dxfId="14335" priority="1074" operator="equal">
      <formula>"TD"</formula>
    </cfRule>
  </conditionalFormatting>
  <conditionalFormatting sqref="X42">
    <cfRule type="cellIs" dxfId="14334" priority="1073" operator="equal">
      <formula>"PR"</formula>
    </cfRule>
  </conditionalFormatting>
  <conditionalFormatting sqref="AB42">
    <cfRule type="cellIs" dxfId="14333" priority="1072" operator="equal">
      <formula>"Me"</formula>
    </cfRule>
  </conditionalFormatting>
  <conditionalFormatting sqref="AB42">
    <cfRule type="cellIs" dxfId="14332" priority="1071" operator="equal">
      <formula>"TD"</formula>
    </cfRule>
  </conditionalFormatting>
  <conditionalFormatting sqref="AB42">
    <cfRule type="cellIs" dxfId="14331" priority="1070" operator="equal">
      <formula>"PR"</formula>
    </cfRule>
  </conditionalFormatting>
  <conditionalFormatting sqref="AA42">
    <cfRule type="cellIs" dxfId="14330" priority="1069" operator="equal">
      <formula>"Me"</formula>
    </cfRule>
  </conditionalFormatting>
  <conditionalFormatting sqref="AA42">
    <cfRule type="cellIs" dxfId="14329" priority="1068" operator="equal">
      <formula>"TD"</formula>
    </cfRule>
  </conditionalFormatting>
  <conditionalFormatting sqref="AA42">
    <cfRule type="cellIs" dxfId="14328" priority="1067" operator="equal">
      <formula>"PR"</formula>
    </cfRule>
  </conditionalFormatting>
  <conditionalFormatting sqref="R42:S42">
    <cfRule type="cellIs" dxfId="14327" priority="1066" operator="equal">
      <formula>"Me"</formula>
    </cfRule>
  </conditionalFormatting>
  <conditionalFormatting sqref="R42:S42">
    <cfRule type="cellIs" dxfId="14326" priority="1065" operator="equal">
      <formula>"TD"</formula>
    </cfRule>
  </conditionalFormatting>
  <conditionalFormatting sqref="R42:S42">
    <cfRule type="cellIs" dxfId="14325" priority="1064" operator="equal">
      <formula>"PR"</formula>
    </cfRule>
  </conditionalFormatting>
  <conditionalFormatting sqref="Q42">
    <cfRule type="cellIs" dxfId="14324" priority="1063" operator="equal">
      <formula>"Me"</formula>
    </cfRule>
  </conditionalFormatting>
  <conditionalFormatting sqref="Q42">
    <cfRule type="cellIs" dxfId="14323" priority="1062" operator="equal">
      <formula>"TD"</formula>
    </cfRule>
  </conditionalFormatting>
  <conditionalFormatting sqref="Q42">
    <cfRule type="cellIs" dxfId="14322" priority="1061" operator="equal">
      <formula>"PR"</formula>
    </cfRule>
  </conditionalFormatting>
  <conditionalFormatting sqref="U42">
    <cfRule type="cellIs" dxfId="14321" priority="1060" operator="equal">
      <formula>"Me"</formula>
    </cfRule>
  </conditionalFormatting>
  <conditionalFormatting sqref="U42">
    <cfRule type="cellIs" dxfId="14320" priority="1059" operator="equal">
      <formula>"TD"</formula>
    </cfRule>
  </conditionalFormatting>
  <conditionalFormatting sqref="U42">
    <cfRule type="cellIs" dxfId="14319" priority="1058" operator="equal">
      <formula>"PR"</formula>
    </cfRule>
  </conditionalFormatting>
  <conditionalFormatting sqref="T42">
    <cfRule type="cellIs" dxfId="14318" priority="1057" operator="equal">
      <formula>"Me"</formula>
    </cfRule>
  </conditionalFormatting>
  <conditionalFormatting sqref="T42">
    <cfRule type="cellIs" dxfId="14317" priority="1056" operator="equal">
      <formula>"TD"</formula>
    </cfRule>
  </conditionalFormatting>
  <conditionalFormatting sqref="T42">
    <cfRule type="cellIs" dxfId="14316" priority="1055" operator="equal">
      <formula>"PR"</formula>
    </cfRule>
  </conditionalFormatting>
  <conditionalFormatting sqref="K42:L42">
    <cfRule type="cellIs" dxfId="14315" priority="1054" operator="equal">
      <formula>"Me"</formula>
    </cfRule>
  </conditionalFormatting>
  <conditionalFormatting sqref="K42:L42">
    <cfRule type="cellIs" dxfId="14314" priority="1053" operator="equal">
      <formula>"TD"</formula>
    </cfRule>
  </conditionalFormatting>
  <conditionalFormatting sqref="K42:L42">
    <cfRule type="cellIs" dxfId="14313" priority="1052" operator="equal">
      <formula>"PR"</formula>
    </cfRule>
  </conditionalFormatting>
  <conditionalFormatting sqref="J42">
    <cfRule type="cellIs" dxfId="14312" priority="1051" operator="equal">
      <formula>"Me"</formula>
    </cfRule>
  </conditionalFormatting>
  <conditionalFormatting sqref="J42">
    <cfRule type="cellIs" dxfId="14311" priority="1050" operator="equal">
      <formula>"TD"</formula>
    </cfRule>
  </conditionalFormatting>
  <conditionalFormatting sqref="J42">
    <cfRule type="cellIs" dxfId="14310" priority="1049" operator="equal">
      <formula>"PR"</formula>
    </cfRule>
  </conditionalFormatting>
  <conditionalFormatting sqref="N42">
    <cfRule type="cellIs" dxfId="14309" priority="1048" operator="equal">
      <formula>"Me"</formula>
    </cfRule>
  </conditionalFormatting>
  <conditionalFormatting sqref="N42">
    <cfRule type="cellIs" dxfId="14308" priority="1047" operator="equal">
      <formula>"TD"</formula>
    </cfRule>
  </conditionalFormatting>
  <conditionalFormatting sqref="N42">
    <cfRule type="cellIs" dxfId="14307" priority="1046" operator="equal">
      <formula>"PR"</formula>
    </cfRule>
  </conditionalFormatting>
  <conditionalFormatting sqref="M42">
    <cfRule type="cellIs" dxfId="14306" priority="1045" operator="equal">
      <formula>"Me"</formula>
    </cfRule>
  </conditionalFormatting>
  <conditionalFormatting sqref="M42">
    <cfRule type="cellIs" dxfId="14305" priority="1044" operator="equal">
      <formula>"TD"</formula>
    </cfRule>
  </conditionalFormatting>
  <conditionalFormatting sqref="M42">
    <cfRule type="cellIs" dxfId="14304" priority="1043" operator="equal">
      <formula>"PR"</formula>
    </cfRule>
  </conditionalFormatting>
  <conditionalFormatting sqref="AE40">
    <cfRule type="cellIs" dxfId="14303" priority="1039" operator="equal">
      <formula>"Me"</formula>
    </cfRule>
  </conditionalFormatting>
  <conditionalFormatting sqref="AE40">
    <cfRule type="cellIs" dxfId="14302" priority="1038" operator="equal">
      <formula>"TD"</formula>
    </cfRule>
  </conditionalFormatting>
  <conditionalFormatting sqref="AE40">
    <cfRule type="cellIs" dxfId="14301" priority="1037" operator="equal">
      <formula>"PR"</formula>
    </cfRule>
  </conditionalFormatting>
  <conditionalFormatting sqref="AJ40">
    <cfRule type="cellIs" dxfId="14300" priority="1033" operator="equal">
      <formula>"Me"</formula>
    </cfRule>
  </conditionalFormatting>
  <conditionalFormatting sqref="AJ40">
    <cfRule type="cellIs" dxfId="14299" priority="1032" operator="equal">
      <formula>"TD"</formula>
    </cfRule>
  </conditionalFormatting>
  <conditionalFormatting sqref="AJ40">
    <cfRule type="cellIs" dxfId="14298" priority="1031" operator="equal">
      <formula>"PR"</formula>
    </cfRule>
  </conditionalFormatting>
  <conditionalFormatting sqref="AF42:AG42">
    <cfRule type="cellIs" dxfId="14297" priority="1030" operator="equal">
      <formula>"Me"</formula>
    </cfRule>
  </conditionalFormatting>
  <conditionalFormatting sqref="AF42:AG42">
    <cfRule type="cellIs" dxfId="14296" priority="1029" operator="equal">
      <formula>"TD"</formula>
    </cfRule>
  </conditionalFormatting>
  <conditionalFormatting sqref="AF42:AG42">
    <cfRule type="cellIs" dxfId="14295" priority="1028" operator="equal">
      <formula>"PR"</formula>
    </cfRule>
  </conditionalFormatting>
  <conditionalFormatting sqref="AE42">
    <cfRule type="cellIs" dxfId="14294" priority="1027" operator="equal">
      <formula>"Me"</formula>
    </cfRule>
  </conditionalFormatting>
  <conditionalFormatting sqref="AE42">
    <cfRule type="cellIs" dxfId="14293" priority="1026" operator="equal">
      <formula>"TD"</formula>
    </cfRule>
  </conditionalFormatting>
  <conditionalFormatting sqref="AE42">
    <cfRule type="cellIs" dxfId="14292" priority="1025" operator="equal">
      <formula>"PR"</formula>
    </cfRule>
  </conditionalFormatting>
  <conditionalFormatting sqref="AH42">
    <cfRule type="cellIs" dxfId="14291" priority="1024" operator="equal">
      <formula>"Me"</formula>
    </cfRule>
  </conditionalFormatting>
  <conditionalFormatting sqref="AH42">
    <cfRule type="cellIs" dxfId="14290" priority="1023" operator="equal">
      <formula>"TD"</formula>
    </cfRule>
  </conditionalFormatting>
  <conditionalFormatting sqref="AH42">
    <cfRule type="cellIs" dxfId="14289" priority="1022" operator="equal">
      <formula>"PR"</formula>
    </cfRule>
  </conditionalFormatting>
  <conditionalFormatting sqref="AJ42">
    <cfRule type="cellIs" dxfId="14288" priority="1021" operator="equal">
      <formula>"Me"</formula>
    </cfRule>
  </conditionalFormatting>
  <conditionalFormatting sqref="AJ42">
    <cfRule type="cellIs" dxfId="14287" priority="1020" operator="equal">
      <formula>"TD"</formula>
    </cfRule>
  </conditionalFormatting>
  <conditionalFormatting sqref="AJ42">
    <cfRule type="cellIs" dxfId="14286" priority="1019" operator="equal">
      <formula>"PR"</formula>
    </cfRule>
  </conditionalFormatting>
  <conditionalFormatting sqref="AA40">
    <cfRule type="cellIs" dxfId="14285" priority="1018" operator="equal">
      <formula>"Me"</formula>
    </cfRule>
  </conditionalFormatting>
  <conditionalFormatting sqref="AA40">
    <cfRule type="cellIs" dxfId="14284" priority="1017" operator="equal">
      <formula>"TD"</formula>
    </cfRule>
  </conditionalFormatting>
  <conditionalFormatting sqref="AA40">
    <cfRule type="cellIs" dxfId="14283" priority="1016" operator="equal">
      <formula>"PR"</formula>
    </cfRule>
  </conditionalFormatting>
  <conditionalFormatting sqref="AF40:AG40">
    <cfRule type="cellIs" dxfId="14282" priority="1015" operator="equal">
      <formula>"Me"</formula>
    </cfRule>
  </conditionalFormatting>
  <conditionalFormatting sqref="AF40:AG40">
    <cfRule type="cellIs" dxfId="14281" priority="1014" operator="equal">
      <formula>"TD"</formula>
    </cfRule>
  </conditionalFormatting>
  <conditionalFormatting sqref="AF40:AG40">
    <cfRule type="cellIs" dxfId="14280" priority="1013" operator="equal">
      <formula>"PR"</formula>
    </cfRule>
  </conditionalFormatting>
  <conditionalFormatting sqref="AH40">
    <cfRule type="cellIs" dxfId="14279" priority="1012" operator="equal">
      <formula>"Me"</formula>
    </cfRule>
  </conditionalFormatting>
  <conditionalFormatting sqref="AH40">
    <cfRule type="cellIs" dxfId="14278" priority="1011" operator="equal">
      <formula>"TD"</formula>
    </cfRule>
  </conditionalFormatting>
  <conditionalFormatting sqref="AH40">
    <cfRule type="cellIs" dxfId="14277" priority="1010" operator="equal">
      <formula>"PR"</formula>
    </cfRule>
  </conditionalFormatting>
  <conditionalFormatting sqref="F163:AJ163">
    <cfRule type="cellIs" dxfId="14276" priority="1009" operator="equal">
      <formula>"Me"</formula>
    </cfRule>
  </conditionalFormatting>
  <conditionalFormatting sqref="F163:AJ163">
    <cfRule type="cellIs" dxfId="14275" priority="1008" operator="equal">
      <formula>"PR"</formula>
    </cfRule>
  </conditionalFormatting>
  <conditionalFormatting sqref="F164:AJ164">
    <cfRule type="cellIs" dxfId="14274" priority="1007" operator="equal">
      <formula>"Me"</formula>
    </cfRule>
  </conditionalFormatting>
  <conditionalFormatting sqref="F164:AJ164">
    <cfRule type="cellIs" dxfId="14273" priority="1006" operator="equal">
      <formula>"TD"</formula>
    </cfRule>
  </conditionalFormatting>
  <conditionalFormatting sqref="F164:AJ164">
    <cfRule type="cellIs" dxfId="14272" priority="1005" operator="equal">
      <formula>"PR"</formula>
    </cfRule>
  </conditionalFormatting>
  <conditionalFormatting sqref="J139:J140">
    <cfRule type="cellIs" dxfId="14271" priority="1001" operator="equal">
      <formula>"Me"</formula>
    </cfRule>
  </conditionalFormatting>
  <conditionalFormatting sqref="J139:J140">
    <cfRule type="cellIs" dxfId="14270" priority="1000" operator="equal">
      <formula>"TD"</formula>
    </cfRule>
  </conditionalFormatting>
  <conditionalFormatting sqref="J139:J140">
    <cfRule type="cellIs" dxfId="14269" priority="999" operator="equal">
      <formula>"PR"</formula>
    </cfRule>
  </conditionalFormatting>
  <conditionalFormatting sqref="X139:X140">
    <cfRule type="cellIs" dxfId="14268" priority="998" operator="equal">
      <formula>"Me"</formula>
    </cfRule>
  </conditionalFormatting>
  <conditionalFormatting sqref="X139:X140">
    <cfRule type="cellIs" dxfId="14267" priority="997" operator="equal">
      <formula>"TD"</formula>
    </cfRule>
  </conditionalFormatting>
  <conditionalFormatting sqref="X139:X140">
    <cfRule type="cellIs" dxfId="14266" priority="996" operator="equal">
      <formula>"PR"</formula>
    </cfRule>
  </conditionalFormatting>
  <conditionalFormatting sqref="AE139:AE140">
    <cfRule type="cellIs" dxfId="14265" priority="995" operator="equal">
      <formula>"Me"</formula>
    </cfRule>
  </conditionalFormatting>
  <conditionalFormatting sqref="AE139:AE140">
    <cfRule type="cellIs" dxfId="14264" priority="994" operator="equal">
      <formula>"TD"</formula>
    </cfRule>
  </conditionalFormatting>
  <conditionalFormatting sqref="AE139:AE140">
    <cfRule type="cellIs" dxfId="14263" priority="993" operator="equal">
      <formula>"PR"</formula>
    </cfRule>
  </conditionalFormatting>
  <conditionalFormatting sqref="F25:I26">
    <cfRule type="cellIs" dxfId="14262" priority="992" operator="equal">
      <formula>"Me"</formula>
    </cfRule>
  </conditionalFormatting>
  <conditionalFormatting sqref="F25:I26">
    <cfRule type="cellIs" dxfId="14261" priority="991" operator="equal">
      <formula>"TD"</formula>
    </cfRule>
  </conditionalFormatting>
  <conditionalFormatting sqref="F25:I26">
    <cfRule type="cellIs" dxfId="14260" priority="990" operator="equal">
      <formula>"PR"</formula>
    </cfRule>
  </conditionalFormatting>
  <conditionalFormatting sqref="J25:K26">
    <cfRule type="cellIs" dxfId="14259" priority="989" operator="equal">
      <formula>"Me"</formula>
    </cfRule>
  </conditionalFormatting>
  <conditionalFormatting sqref="J25:K26">
    <cfRule type="cellIs" dxfId="14258" priority="988" operator="equal">
      <formula>"TD"</formula>
    </cfRule>
  </conditionalFormatting>
  <conditionalFormatting sqref="J25:K26">
    <cfRule type="cellIs" dxfId="14257" priority="987" operator="equal">
      <formula>"PR"</formula>
    </cfRule>
  </conditionalFormatting>
  <conditionalFormatting sqref="AJ25:AJ26">
    <cfRule type="cellIs" dxfId="14256" priority="986" operator="equal">
      <formula>"Me"</formula>
    </cfRule>
  </conditionalFormatting>
  <conditionalFormatting sqref="L26">
    <cfRule type="cellIs" dxfId="14255" priority="985" operator="equal">
      <formula>"Me"</formula>
    </cfRule>
  </conditionalFormatting>
  <conditionalFormatting sqref="L26">
    <cfRule type="cellIs" dxfId="14254" priority="984" operator="equal">
      <formula>"TD"</formula>
    </cfRule>
  </conditionalFormatting>
  <conditionalFormatting sqref="L26">
    <cfRule type="cellIs" dxfId="14253" priority="983" operator="equal">
      <formula>"PR"</formula>
    </cfRule>
  </conditionalFormatting>
  <conditionalFormatting sqref="L25">
    <cfRule type="cellIs" dxfId="14252" priority="982" operator="equal">
      <formula>"Me"</formula>
    </cfRule>
  </conditionalFormatting>
  <conditionalFormatting sqref="L25">
    <cfRule type="cellIs" dxfId="14251" priority="981" operator="equal">
      <formula>"Me"</formula>
    </cfRule>
  </conditionalFormatting>
  <conditionalFormatting sqref="L25">
    <cfRule type="cellIs" dxfId="14250" priority="980" operator="equal">
      <formula>"TD"</formula>
    </cfRule>
  </conditionalFormatting>
  <conditionalFormatting sqref="L25">
    <cfRule type="cellIs" dxfId="14249" priority="979" operator="equal">
      <formula>"PR"</formula>
    </cfRule>
  </conditionalFormatting>
  <conditionalFormatting sqref="U25">
    <cfRule type="cellIs" dxfId="14248" priority="978" operator="equal">
      <formula>"Me"</formula>
    </cfRule>
  </conditionalFormatting>
  <conditionalFormatting sqref="U25">
    <cfRule type="cellIs" dxfId="14247" priority="977" operator="equal">
      <formula>"TD"</formula>
    </cfRule>
  </conditionalFormatting>
  <conditionalFormatting sqref="R66">
    <cfRule type="cellIs" dxfId="14246" priority="976" operator="equal">
      <formula>"TD"</formula>
    </cfRule>
  </conditionalFormatting>
  <conditionalFormatting sqref="F31:G32">
    <cfRule type="cellIs" dxfId="14245" priority="975" operator="equal">
      <formula>"Me"</formula>
    </cfRule>
  </conditionalFormatting>
  <conditionalFormatting sqref="F31:G32">
    <cfRule type="cellIs" dxfId="14244" priority="974" operator="equal">
      <formula>"TD"</formula>
    </cfRule>
  </conditionalFormatting>
  <conditionalFormatting sqref="F31:G32">
    <cfRule type="cellIs" dxfId="14243" priority="973" operator="equal">
      <formula>"PR"</formula>
    </cfRule>
  </conditionalFormatting>
  <conditionalFormatting sqref="J31:J32">
    <cfRule type="cellIs" dxfId="14242" priority="972" operator="equal">
      <formula>"Me"</formula>
    </cfRule>
  </conditionalFormatting>
  <conditionalFormatting sqref="J31:J32">
    <cfRule type="cellIs" dxfId="14241" priority="971" operator="equal">
      <formula>"TD"</formula>
    </cfRule>
  </conditionalFormatting>
  <conditionalFormatting sqref="J31:J32">
    <cfRule type="cellIs" dxfId="14240" priority="970" operator="equal">
      <formula>"PR"</formula>
    </cfRule>
  </conditionalFormatting>
  <conditionalFormatting sqref="H31:I32">
    <cfRule type="cellIs" dxfId="14239" priority="969" operator="equal">
      <formula>"Me"</formula>
    </cfRule>
  </conditionalFormatting>
  <conditionalFormatting sqref="H31:I32">
    <cfRule type="cellIs" dxfId="14238" priority="968" operator="equal">
      <formula>"TD"</formula>
    </cfRule>
  </conditionalFormatting>
  <conditionalFormatting sqref="H31:I32">
    <cfRule type="cellIs" dxfId="14237" priority="967" operator="equal">
      <formula>"PR"</formula>
    </cfRule>
  </conditionalFormatting>
  <conditionalFormatting sqref="G115:G116">
    <cfRule type="cellIs" dxfId="14236" priority="960" operator="equal">
      <formula>"Me"</formula>
    </cfRule>
  </conditionalFormatting>
  <conditionalFormatting sqref="G115:G116">
    <cfRule type="cellIs" dxfId="14235" priority="959" operator="equal">
      <formula>"TD"</formula>
    </cfRule>
  </conditionalFormatting>
  <conditionalFormatting sqref="G115:G116">
    <cfRule type="cellIs" dxfId="14234" priority="958" operator="equal">
      <formula>"PR"</formula>
    </cfRule>
  </conditionalFormatting>
  <conditionalFormatting sqref="S115:T116">
    <cfRule type="cellIs" dxfId="14233" priority="957" operator="equal">
      <formula>"Me"</formula>
    </cfRule>
  </conditionalFormatting>
  <conditionalFormatting sqref="S115:T116">
    <cfRule type="cellIs" dxfId="14232" priority="956" operator="equal">
      <formula>"TD"</formula>
    </cfRule>
  </conditionalFormatting>
  <conditionalFormatting sqref="S115:T116">
    <cfRule type="cellIs" dxfId="14231" priority="955" operator="equal">
      <formula>"PR"</formula>
    </cfRule>
  </conditionalFormatting>
  <conditionalFormatting sqref="M111:M112">
    <cfRule type="cellIs" dxfId="14230" priority="954" operator="equal">
      <formula>"Me"</formula>
    </cfRule>
  </conditionalFormatting>
  <conditionalFormatting sqref="M111:M112">
    <cfRule type="cellIs" dxfId="14229" priority="953" operator="equal">
      <formula>"TD"</formula>
    </cfRule>
  </conditionalFormatting>
  <conditionalFormatting sqref="M111:M112">
    <cfRule type="cellIs" dxfId="14228" priority="952" operator="equal">
      <formula>"PR"</formula>
    </cfRule>
  </conditionalFormatting>
  <conditionalFormatting sqref="AB112">
    <cfRule type="cellIs" dxfId="14227" priority="951" operator="equal">
      <formula>"Me"</formula>
    </cfRule>
  </conditionalFormatting>
  <conditionalFormatting sqref="AB112">
    <cfRule type="cellIs" dxfId="14226" priority="950" operator="equal">
      <formula>"TD"</formula>
    </cfRule>
  </conditionalFormatting>
  <conditionalFormatting sqref="AB112">
    <cfRule type="cellIs" dxfId="14225" priority="949" operator="equal">
      <formula>"PR"</formula>
    </cfRule>
  </conditionalFormatting>
  <conditionalFormatting sqref="AB111">
    <cfRule type="cellIs" dxfId="14224" priority="948" operator="equal">
      <formula>"Me"</formula>
    </cfRule>
  </conditionalFormatting>
  <conditionalFormatting sqref="AB111">
    <cfRule type="cellIs" dxfId="14223" priority="947" operator="equal">
      <formula>"TD"</formula>
    </cfRule>
  </conditionalFormatting>
  <conditionalFormatting sqref="AB111">
    <cfRule type="cellIs" dxfId="14222" priority="946" operator="equal">
      <formula>"PR"</formula>
    </cfRule>
  </conditionalFormatting>
  <conditionalFormatting sqref="C167">
    <cfRule type="cellIs" dxfId="14221" priority="934" operator="equal">
      <formula>"c"</formula>
    </cfRule>
    <cfRule type="cellIs" dxfId="14220" priority="935" operator="equal">
      <formula>"b"</formula>
    </cfRule>
    <cfRule type="cellIs" dxfId="14219" priority="936" operator="equal">
      <formula>"a"</formula>
    </cfRule>
  </conditionalFormatting>
  <conditionalFormatting sqref="G69:G70">
    <cfRule type="cellIs" dxfId="14218" priority="933" operator="equal">
      <formula>"Me"</formula>
    </cfRule>
  </conditionalFormatting>
  <conditionalFormatting sqref="G69:G70">
    <cfRule type="cellIs" dxfId="14217" priority="932" operator="equal">
      <formula>"TD"</formula>
    </cfRule>
  </conditionalFormatting>
  <conditionalFormatting sqref="G69:G70">
    <cfRule type="cellIs" dxfId="14216" priority="931" operator="equal">
      <formula>"PR"</formula>
    </cfRule>
  </conditionalFormatting>
  <conditionalFormatting sqref="G191">
    <cfRule type="cellIs" dxfId="14215" priority="930" operator="equal">
      <formula>"Me"</formula>
    </cfRule>
  </conditionalFormatting>
  <conditionalFormatting sqref="G191">
    <cfRule type="cellIs" dxfId="14214" priority="929" operator="equal">
      <formula>"TD"</formula>
    </cfRule>
  </conditionalFormatting>
  <conditionalFormatting sqref="G191">
    <cfRule type="cellIs" dxfId="14213" priority="928" operator="equal">
      <formula>"PR"</formula>
    </cfRule>
  </conditionalFormatting>
  <conditionalFormatting sqref="L191">
    <cfRule type="cellIs" dxfId="14212" priority="927" operator="equal">
      <formula>"Me"</formula>
    </cfRule>
  </conditionalFormatting>
  <conditionalFormatting sqref="L191">
    <cfRule type="cellIs" dxfId="14211" priority="926" operator="equal">
      <formula>"TD"</formula>
    </cfRule>
  </conditionalFormatting>
  <conditionalFormatting sqref="L191">
    <cfRule type="cellIs" dxfId="14210" priority="925" operator="equal">
      <formula>"PR"</formula>
    </cfRule>
  </conditionalFormatting>
  <conditionalFormatting sqref="K123">
    <cfRule type="cellIs" dxfId="14209" priority="924" operator="equal">
      <formula>"Me"</formula>
    </cfRule>
  </conditionalFormatting>
  <conditionalFormatting sqref="K123">
    <cfRule type="cellIs" dxfId="14208" priority="923" operator="equal">
      <formula>"TD"</formula>
    </cfRule>
  </conditionalFormatting>
  <conditionalFormatting sqref="K123">
    <cfRule type="cellIs" dxfId="14207" priority="922" operator="equal">
      <formula>"PR"</formula>
    </cfRule>
  </conditionalFormatting>
  <conditionalFormatting sqref="F153:I154">
    <cfRule type="cellIs" dxfId="14206" priority="918" operator="equal">
      <formula>"Me"</formula>
    </cfRule>
  </conditionalFormatting>
  <conditionalFormatting sqref="F153:I154">
    <cfRule type="cellIs" dxfId="14205" priority="917" operator="equal">
      <formula>"TD"</formula>
    </cfRule>
  </conditionalFormatting>
  <conditionalFormatting sqref="F153:I154">
    <cfRule type="cellIs" dxfId="14204" priority="916" operator="equal">
      <formula>"PR"</formula>
    </cfRule>
  </conditionalFormatting>
  <conditionalFormatting sqref="F153:I154">
    <cfRule type="cellIs" dxfId="14203" priority="915" operator="equal">
      <formula>"Me"</formula>
    </cfRule>
  </conditionalFormatting>
  <conditionalFormatting sqref="F153:I154">
    <cfRule type="cellIs" dxfId="14202" priority="914" operator="equal">
      <formula>"TD"</formula>
    </cfRule>
  </conditionalFormatting>
  <conditionalFormatting sqref="Z28">
    <cfRule type="cellIs" dxfId="14201" priority="696" operator="equal">
      <formula>"Me"</formula>
    </cfRule>
  </conditionalFormatting>
  <conditionalFormatting sqref="Z27">
    <cfRule type="cellIs" dxfId="14200" priority="695" operator="equal">
      <formula>"Me"</formula>
    </cfRule>
  </conditionalFormatting>
  <conditionalFormatting sqref="Z27:Z28">
    <cfRule type="cellIs" dxfId="14199" priority="694" operator="equal">
      <formula>"PR"</formula>
    </cfRule>
  </conditionalFormatting>
  <conditionalFormatting sqref="Z27">
    <cfRule type="cellIs" dxfId="14198" priority="693" operator="equal">
      <formula>"Me"</formula>
    </cfRule>
  </conditionalFormatting>
  <conditionalFormatting sqref="Z27">
    <cfRule type="cellIs" dxfId="14197" priority="692" operator="equal">
      <formula>"Me"</formula>
    </cfRule>
  </conditionalFormatting>
  <conditionalFormatting sqref="Z27">
    <cfRule type="cellIs" dxfId="14196" priority="691" operator="equal">
      <formula>"TD"</formula>
    </cfRule>
  </conditionalFormatting>
  <conditionalFormatting sqref="Z27:Z28">
    <cfRule type="cellIs" dxfId="14195" priority="690" operator="equal">
      <formula>"Me"</formula>
    </cfRule>
  </conditionalFormatting>
  <conditionalFormatting sqref="Z27:Z28">
    <cfRule type="cellIs" dxfId="14194" priority="689" operator="equal">
      <formula>"Me"</formula>
    </cfRule>
  </conditionalFormatting>
  <conditionalFormatting sqref="Z27:Z28">
    <cfRule type="cellIs" dxfId="14193" priority="688" operator="equal">
      <formula>"TD"</formula>
    </cfRule>
  </conditionalFormatting>
  <conditionalFormatting sqref="Z27:Z28">
    <cfRule type="cellIs" dxfId="14192" priority="687" operator="equal">
      <formula>"Me"</formula>
    </cfRule>
  </conditionalFormatting>
  <conditionalFormatting sqref="Z27:Z28">
    <cfRule type="cellIs" dxfId="14191" priority="686" operator="equal">
      <formula>"Me"</formula>
    </cfRule>
  </conditionalFormatting>
  <conditionalFormatting sqref="Z27:Z28">
    <cfRule type="cellIs" dxfId="14190" priority="685" operator="equal">
      <formula>"TD"</formula>
    </cfRule>
  </conditionalFormatting>
  <conditionalFormatting sqref="F115:F116">
    <cfRule type="cellIs" dxfId="14189" priority="672" operator="equal">
      <formula>"Me"</formula>
    </cfRule>
  </conditionalFormatting>
  <conditionalFormatting sqref="F115:F116">
    <cfRule type="cellIs" dxfId="14188" priority="671" operator="equal">
      <formula>"TD"</formula>
    </cfRule>
  </conditionalFormatting>
  <conditionalFormatting sqref="F115:F116">
    <cfRule type="cellIs" dxfId="14187" priority="670" operator="equal">
      <formula>"PR"</formula>
    </cfRule>
  </conditionalFormatting>
  <conditionalFormatting sqref="F69:F70">
    <cfRule type="cellIs" dxfId="14186" priority="669" operator="equal">
      <formula>"Me"</formula>
    </cfRule>
  </conditionalFormatting>
  <conditionalFormatting sqref="F69:F70">
    <cfRule type="cellIs" dxfId="14185" priority="668" operator="equal">
      <formula>"TD"</formula>
    </cfRule>
  </conditionalFormatting>
  <conditionalFormatting sqref="F69:F70">
    <cfRule type="cellIs" dxfId="14184" priority="667" operator="equal">
      <formula>"PR"</formula>
    </cfRule>
  </conditionalFormatting>
  <conditionalFormatting sqref="F35">
    <cfRule type="cellIs" dxfId="14183" priority="665" operator="equal">
      <formula>"Me"</formula>
    </cfRule>
  </conditionalFormatting>
  <conditionalFormatting sqref="F35">
    <cfRule type="cellIs" dxfId="14182" priority="664" operator="equal">
      <formula>"TD"</formula>
    </cfRule>
  </conditionalFormatting>
  <conditionalFormatting sqref="F35">
    <cfRule type="cellIs" dxfId="14181" priority="663" operator="equal">
      <formula>"PR"</formula>
    </cfRule>
  </conditionalFormatting>
  <conditionalFormatting sqref="C35:C36">
    <cfRule type="cellIs" dxfId="14180" priority="657" operator="equal">
      <formula>"C"</formula>
    </cfRule>
  </conditionalFormatting>
  <conditionalFormatting sqref="C35:C36">
    <cfRule type="cellIs" dxfId="14179" priority="656" operator="equal">
      <formula>"B"</formula>
    </cfRule>
  </conditionalFormatting>
  <conditionalFormatting sqref="C35:C36">
    <cfRule type="cellIs" dxfId="14178" priority="655" operator="equal">
      <formula>"A"</formula>
    </cfRule>
  </conditionalFormatting>
  <conditionalFormatting sqref="AH47:AJ48 H48 K48:M48 U48:AF48">
    <cfRule type="cellIs" dxfId="14177" priority="653" operator="equal">
      <formula>"Me"</formula>
    </cfRule>
  </conditionalFormatting>
  <conditionalFormatting sqref="AH47:AJ48 H48 K48:M48 U48:AF48">
    <cfRule type="cellIs" dxfId="14176" priority="652" operator="equal">
      <formula>"TD"</formula>
    </cfRule>
  </conditionalFormatting>
  <conditionalFormatting sqref="H47 K47:M47 U47:AF47">
    <cfRule type="cellIs" dxfId="14175" priority="651" operator="equal">
      <formula>"Me"</formula>
    </cfRule>
  </conditionalFormatting>
  <conditionalFormatting sqref="H47 K47:M47 U47:AF47">
    <cfRule type="cellIs" dxfId="14174" priority="650" operator="equal">
      <formula>"TD"</formula>
    </cfRule>
  </conditionalFormatting>
  <conditionalFormatting sqref="G47">
    <cfRule type="cellIs" dxfId="14173" priority="633" operator="equal">
      <formula>"Me"</formula>
    </cfRule>
  </conditionalFormatting>
  <conditionalFormatting sqref="G47">
    <cfRule type="cellIs" dxfId="14172" priority="632" operator="equal">
      <formula>"TD"</formula>
    </cfRule>
  </conditionalFormatting>
  <conditionalFormatting sqref="G47">
    <cfRule type="cellIs" dxfId="14171" priority="631" operator="equal">
      <formula>"PR"</formula>
    </cfRule>
  </conditionalFormatting>
  <conditionalFormatting sqref="G48">
    <cfRule type="cellIs" dxfId="14170" priority="630" operator="equal">
      <formula>"Me"</formula>
    </cfRule>
  </conditionalFormatting>
  <conditionalFormatting sqref="G48">
    <cfRule type="cellIs" dxfId="14169" priority="629" operator="equal">
      <formula>"TD"</formula>
    </cfRule>
  </conditionalFormatting>
  <conditionalFormatting sqref="G48">
    <cfRule type="cellIs" dxfId="14168" priority="628" operator="equal">
      <formula>"PR"</formula>
    </cfRule>
  </conditionalFormatting>
  <conditionalFormatting sqref="I47">
    <cfRule type="cellIs" dxfId="14167" priority="627" operator="equal">
      <formula>"Me"</formula>
    </cfRule>
  </conditionalFormatting>
  <conditionalFormatting sqref="I47">
    <cfRule type="cellIs" dxfId="14166" priority="626" operator="equal">
      <formula>"TD"</formula>
    </cfRule>
  </conditionalFormatting>
  <conditionalFormatting sqref="I47">
    <cfRule type="cellIs" dxfId="14165" priority="625" operator="equal">
      <formula>"PR"</formula>
    </cfRule>
  </conditionalFormatting>
  <conditionalFormatting sqref="I48">
    <cfRule type="cellIs" dxfId="14164" priority="624" operator="equal">
      <formula>"Me"</formula>
    </cfRule>
  </conditionalFormatting>
  <conditionalFormatting sqref="I48">
    <cfRule type="cellIs" dxfId="14163" priority="623" operator="equal">
      <formula>"TD"</formula>
    </cfRule>
  </conditionalFormatting>
  <conditionalFormatting sqref="I48">
    <cfRule type="cellIs" dxfId="14162" priority="622" operator="equal">
      <formula>"PR"</formula>
    </cfRule>
  </conditionalFormatting>
  <conditionalFormatting sqref="J47">
    <cfRule type="cellIs" dxfId="14161" priority="621" operator="equal">
      <formula>"Me"</formula>
    </cfRule>
  </conditionalFormatting>
  <conditionalFormatting sqref="J47">
    <cfRule type="cellIs" dxfId="14160" priority="620" operator="equal">
      <formula>"TD"</formula>
    </cfRule>
  </conditionalFormatting>
  <conditionalFormatting sqref="J47">
    <cfRule type="cellIs" dxfId="14159" priority="619" operator="equal">
      <formula>"PR"</formula>
    </cfRule>
  </conditionalFormatting>
  <conditionalFormatting sqref="J48">
    <cfRule type="cellIs" dxfId="14158" priority="618" operator="equal">
      <formula>"Me"</formula>
    </cfRule>
  </conditionalFormatting>
  <conditionalFormatting sqref="J48">
    <cfRule type="cellIs" dxfId="14157" priority="617" operator="equal">
      <formula>"TD"</formula>
    </cfRule>
  </conditionalFormatting>
  <conditionalFormatting sqref="J48">
    <cfRule type="cellIs" dxfId="14156" priority="616" operator="equal">
      <formula>"PR"</formula>
    </cfRule>
  </conditionalFormatting>
  <conditionalFormatting sqref="O48">
    <cfRule type="cellIs" dxfId="14155" priority="605" operator="equal">
      <formula>"Me"</formula>
    </cfRule>
  </conditionalFormatting>
  <conditionalFormatting sqref="O48">
    <cfRule type="cellIs" dxfId="14154" priority="604" operator="equal">
      <formula>"TD"</formula>
    </cfRule>
  </conditionalFormatting>
  <conditionalFormatting sqref="O47">
    <cfRule type="cellIs" dxfId="14153" priority="603" operator="equal">
      <formula>"Me"</formula>
    </cfRule>
  </conditionalFormatting>
  <conditionalFormatting sqref="O47">
    <cfRule type="cellIs" dxfId="14152" priority="602" operator="equal">
      <formula>"TD"</formula>
    </cfRule>
  </conditionalFormatting>
  <conditionalFormatting sqref="N47">
    <cfRule type="cellIs" dxfId="14151" priority="601" operator="equal">
      <formula>"Me"</formula>
    </cfRule>
  </conditionalFormatting>
  <conditionalFormatting sqref="N47">
    <cfRule type="cellIs" dxfId="14150" priority="600" operator="equal">
      <formula>"TD"</formula>
    </cfRule>
  </conditionalFormatting>
  <conditionalFormatting sqref="N47">
    <cfRule type="cellIs" dxfId="14149" priority="599" operator="equal">
      <formula>"PR"</formula>
    </cfRule>
  </conditionalFormatting>
  <conditionalFormatting sqref="N48">
    <cfRule type="cellIs" dxfId="14148" priority="598" operator="equal">
      <formula>"Me"</formula>
    </cfRule>
  </conditionalFormatting>
  <conditionalFormatting sqref="N48">
    <cfRule type="cellIs" dxfId="14147" priority="597" operator="equal">
      <formula>"TD"</formula>
    </cfRule>
  </conditionalFormatting>
  <conditionalFormatting sqref="N48">
    <cfRule type="cellIs" dxfId="14146" priority="596" operator="equal">
      <formula>"PR"</formula>
    </cfRule>
  </conditionalFormatting>
  <conditionalFormatting sqref="P47">
    <cfRule type="cellIs" dxfId="14145" priority="595" operator="equal">
      <formula>"Me"</formula>
    </cfRule>
  </conditionalFormatting>
  <conditionalFormatting sqref="P47">
    <cfRule type="cellIs" dxfId="14144" priority="594" operator="equal">
      <formula>"TD"</formula>
    </cfRule>
  </conditionalFormatting>
  <conditionalFormatting sqref="P47">
    <cfRule type="cellIs" dxfId="14143" priority="593" operator="equal">
      <formula>"PR"</formula>
    </cfRule>
  </conditionalFormatting>
  <conditionalFormatting sqref="P48">
    <cfRule type="cellIs" dxfId="14142" priority="592" operator="equal">
      <formula>"Me"</formula>
    </cfRule>
  </conditionalFormatting>
  <conditionalFormatting sqref="P48">
    <cfRule type="cellIs" dxfId="14141" priority="591" operator="equal">
      <formula>"TD"</formula>
    </cfRule>
  </conditionalFormatting>
  <conditionalFormatting sqref="P48">
    <cfRule type="cellIs" dxfId="14140" priority="590" operator="equal">
      <formula>"PR"</formula>
    </cfRule>
  </conditionalFormatting>
  <conditionalFormatting sqref="C47:C48">
    <cfRule type="cellIs" dxfId="14139" priority="584" operator="lessThan">
      <formula>#REF!</formula>
    </cfRule>
  </conditionalFormatting>
  <conditionalFormatting sqref="C47:C48">
    <cfRule type="cellIs" dxfId="14138" priority="583" operator="equal">
      <formula>"C"</formula>
    </cfRule>
  </conditionalFormatting>
  <conditionalFormatting sqref="C47:C48">
    <cfRule type="cellIs" dxfId="14137" priority="582" operator="equal">
      <formula>"B"</formula>
    </cfRule>
  </conditionalFormatting>
  <conditionalFormatting sqref="C47:C48">
    <cfRule type="cellIs" dxfId="14136" priority="581" operator="equal">
      <formula>"A"</formula>
    </cfRule>
  </conditionalFormatting>
  <conditionalFormatting sqref="D47:D48">
    <cfRule type="cellIs" dxfId="14135" priority="578" operator="equal">
      <formula>"c"</formula>
    </cfRule>
    <cfRule type="cellIs" dxfId="14134" priority="579" operator="equal">
      <formula>"b"</formula>
    </cfRule>
    <cfRule type="cellIs" dxfId="14133" priority="580" operator="equal">
      <formula>"a"</formula>
    </cfRule>
  </conditionalFormatting>
  <conditionalFormatting sqref="F107:I108">
    <cfRule type="cellIs" dxfId="14132" priority="577" operator="equal">
      <formula>"Me"</formula>
    </cfRule>
  </conditionalFormatting>
  <conditionalFormatting sqref="F107:I108">
    <cfRule type="cellIs" dxfId="14131" priority="576" operator="equal">
      <formula>"TD"</formula>
    </cfRule>
  </conditionalFormatting>
  <conditionalFormatting sqref="F107:I108">
    <cfRule type="cellIs" dxfId="14130" priority="575" operator="equal">
      <formula>"PR"</formula>
    </cfRule>
  </conditionalFormatting>
  <conditionalFormatting sqref="G145:G146">
    <cfRule type="cellIs" dxfId="14129" priority="574" operator="equal">
      <formula>"Me"</formula>
    </cfRule>
  </conditionalFormatting>
  <conditionalFormatting sqref="G145:G146">
    <cfRule type="cellIs" dxfId="14128" priority="573" operator="equal">
      <formula>"TD"</formula>
    </cfRule>
  </conditionalFormatting>
  <conditionalFormatting sqref="G145:G146">
    <cfRule type="cellIs" dxfId="14127" priority="572" operator="equal">
      <formula>"PR"</formula>
    </cfRule>
  </conditionalFormatting>
  <conditionalFormatting sqref="H145:H146">
    <cfRule type="cellIs" dxfId="14126" priority="571" operator="equal">
      <formula>"Me"</formula>
    </cfRule>
  </conditionalFormatting>
  <conditionalFormatting sqref="H145:H146">
    <cfRule type="cellIs" dxfId="14125" priority="570" operator="equal">
      <formula>"TD"</formula>
    </cfRule>
  </conditionalFormatting>
  <conditionalFormatting sqref="H145:H146">
    <cfRule type="cellIs" dxfId="14124" priority="569" operator="equal">
      <formula>"PR"</formula>
    </cfRule>
  </conditionalFormatting>
  <conditionalFormatting sqref="K139:K140">
    <cfRule type="cellIs" dxfId="14123" priority="568" operator="equal">
      <formula>"Me"</formula>
    </cfRule>
  </conditionalFormatting>
  <conditionalFormatting sqref="K139:K140">
    <cfRule type="cellIs" dxfId="14122" priority="567" operator="equal">
      <formula>"TD"</formula>
    </cfRule>
  </conditionalFormatting>
  <conditionalFormatting sqref="K139:K140">
    <cfRule type="cellIs" dxfId="14121" priority="566" operator="equal">
      <formula>"PR"</formula>
    </cfRule>
  </conditionalFormatting>
  <conditionalFormatting sqref="F67:F68">
    <cfRule type="cellIs" dxfId="14120" priority="565" operator="equal">
      <formula>"Me"</formula>
    </cfRule>
  </conditionalFormatting>
  <conditionalFormatting sqref="F51:F52">
    <cfRule type="cellIs" dxfId="14119" priority="564" operator="equal">
      <formula>"Me"</formula>
    </cfRule>
  </conditionalFormatting>
  <conditionalFormatting sqref="F51:F52">
    <cfRule type="cellIs" dxfId="14118" priority="563" operator="equal">
      <formula>"TD"</formula>
    </cfRule>
  </conditionalFormatting>
  <conditionalFormatting sqref="F51:F52">
    <cfRule type="cellIs" dxfId="14117" priority="562" operator="equal">
      <formula>"PR"</formula>
    </cfRule>
  </conditionalFormatting>
  <conditionalFormatting sqref="F76">
    <cfRule type="cellIs" dxfId="14116" priority="561" operator="equal">
      <formula>"Me"</formula>
    </cfRule>
  </conditionalFormatting>
  <conditionalFormatting sqref="F76">
    <cfRule type="cellIs" dxfId="14115" priority="560" operator="equal">
      <formula>"TD"</formula>
    </cfRule>
  </conditionalFormatting>
  <conditionalFormatting sqref="F76">
    <cfRule type="cellIs" dxfId="14114" priority="559" operator="equal">
      <formula>"PR"</formula>
    </cfRule>
  </conditionalFormatting>
  <conditionalFormatting sqref="F76">
    <cfRule type="cellIs" dxfId="14113" priority="558" operator="equal">
      <formula>"Me"</formula>
    </cfRule>
  </conditionalFormatting>
  <conditionalFormatting sqref="F101:F102">
    <cfRule type="cellIs" dxfId="14112" priority="557" operator="equal">
      <formula>"Me"</formula>
    </cfRule>
  </conditionalFormatting>
  <conditionalFormatting sqref="F101:F102">
    <cfRule type="cellIs" dxfId="14111" priority="556" operator="equal">
      <formula>"TD"</formula>
    </cfRule>
  </conditionalFormatting>
  <conditionalFormatting sqref="F101:F102">
    <cfRule type="cellIs" dxfId="14110" priority="555" operator="equal">
      <formula>"PR"</formula>
    </cfRule>
  </conditionalFormatting>
  <conditionalFormatting sqref="F101:F102">
    <cfRule type="cellIs" dxfId="14109" priority="554" operator="equal">
      <formula>"Me"</formula>
    </cfRule>
  </conditionalFormatting>
  <conditionalFormatting sqref="F47:F48">
    <cfRule type="cellIs" dxfId="14108" priority="553" operator="equal">
      <formula>"Me"</formula>
    </cfRule>
  </conditionalFormatting>
  <conditionalFormatting sqref="F47:F48">
    <cfRule type="cellIs" dxfId="14107" priority="552" operator="equal">
      <formula>"TD"</formula>
    </cfRule>
  </conditionalFormatting>
  <conditionalFormatting sqref="F47:F48">
    <cfRule type="cellIs" dxfId="14106" priority="551" operator="equal">
      <formula>"PR"</formula>
    </cfRule>
  </conditionalFormatting>
  <conditionalFormatting sqref="G68">
    <cfRule type="cellIs" dxfId="14105" priority="550" operator="equal">
      <formula>"Me"</formula>
    </cfRule>
  </conditionalFormatting>
  <conditionalFormatting sqref="G68">
    <cfRule type="cellIs" dxfId="14104" priority="549" operator="equal">
      <formula>"TD"</formula>
    </cfRule>
  </conditionalFormatting>
  <conditionalFormatting sqref="G68">
    <cfRule type="cellIs" dxfId="14103" priority="548" operator="equal">
      <formula>"PR"</formula>
    </cfRule>
  </conditionalFormatting>
  <conditionalFormatting sqref="L92">
    <cfRule type="cellIs" dxfId="14102" priority="547" operator="equal">
      <formula>"Me"</formula>
    </cfRule>
  </conditionalFormatting>
  <conditionalFormatting sqref="L92">
    <cfRule type="cellIs" dxfId="14101" priority="546" operator="equal">
      <formula>"TD"</formula>
    </cfRule>
  </conditionalFormatting>
  <conditionalFormatting sqref="L92">
    <cfRule type="cellIs" dxfId="14100" priority="545" operator="equal">
      <formula>"PR"</formula>
    </cfRule>
  </conditionalFormatting>
  <conditionalFormatting sqref="L91">
    <cfRule type="cellIs" dxfId="14099" priority="544" operator="equal">
      <formula>"Me"</formula>
    </cfRule>
  </conditionalFormatting>
  <conditionalFormatting sqref="L91">
    <cfRule type="cellIs" dxfId="14098" priority="543" operator="equal">
      <formula>"TD"</formula>
    </cfRule>
  </conditionalFormatting>
  <conditionalFormatting sqref="L91">
    <cfRule type="cellIs" dxfId="14097" priority="542" operator="equal">
      <formula>"PR"</formula>
    </cfRule>
  </conditionalFormatting>
  <conditionalFormatting sqref="U85:U86">
    <cfRule type="cellIs" dxfId="14096" priority="541" operator="equal">
      <formula>"Me"</formula>
    </cfRule>
  </conditionalFormatting>
  <conditionalFormatting sqref="U85:U86">
    <cfRule type="cellIs" dxfId="14095" priority="540" operator="equal">
      <formula>"TD"</formula>
    </cfRule>
  </conditionalFormatting>
  <conditionalFormatting sqref="U85:U86">
    <cfRule type="cellIs" dxfId="14094" priority="539" operator="equal">
      <formula>"PR"</formula>
    </cfRule>
  </conditionalFormatting>
  <conditionalFormatting sqref="J91:J92">
    <cfRule type="cellIs" dxfId="14093" priority="538" operator="equal">
      <formula>"Me"</formula>
    </cfRule>
  </conditionalFormatting>
  <conditionalFormatting sqref="J91:J92">
    <cfRule type="cellIs" dxfId="14092" priority="537" operator="equal">
      <formula>"TD"</formula>
    </cfRule>
  </conditionalFormatting>
  <conditionalFormatting sqref="J91:J92">
    <cfRule type="cellIs" dxfId="14091" priority="536" operator="equal">
      <formula>"PR"</formula>
    </cfRule>
  </conditionalFormatting>
  <conditionalFormatting sqref="M92">
    <cfRule type="cellIs" dxfId="14090" priority="535" operator="equal">
      <formula>"Me"</formula>
    </cfRule>
  </conditionalFormatting>
  <conditionalFormatting sqref="M92">
    <cfRule type="cellIs" dxfId="14089" priority="534" operator="equal">
      <formula>"TD"</formula>
    </cfRule>
  </conditionalFormatting>
  <conditionalFormatting sqref="M92">
    <cfRule type="cellIs" dxfId="14088" priority="533" operator="equal">
      <formula>"PR"</formula>
    </cfRule>
  </conditionalFormatting>
  <conditionalFormatting sqref="G33:G34">
    <cfRule type="cellIs" dxfId="14087" priority="532" operator="equal">
      <formula>"Me"</formula>
    </cfRule>
  </conditionalFormatting>
  <conditionalFormatting sqref="G33:G34">
    <cfRule type="cellIs" dxfId="14086" priority="531" operator="equal">
      <formula>"Me"</formula>
    </cfRule>
  </conditionalFormatting>
  <conditionalFormatting sqref="G33:G34">
    <cfRule type="cellIs" dxfId="14085" priority="530" operator="equal">
      <formula>"TD"</formula>
    </cfRule>
  </conditionalFormatting>
  <conditionalFormatting sqref="G33:G34">
    <cfRule type="cellIs" dxfId="14084" priority="529" operator="equal">
      <formula>"PR"</formula>
    </cfRule>
  </conditionalFormatting>
  <conditionalFormatting sqref="G55:G56">
    <cfRule type="cellIs" dxfId="14083" priority="528" operator="equal">
      <formula>"Me"</formula>
    </cfRule>
  </conditionalFormatting>
  <conditionalFormatting sqref="G55:G56">
    <cfRule type="cellIs" dxfId="14082" priority="527" operator="equal">
      <formula>"TD"</formula>
    </cfRule>
  </conditionalFormatting>
  <conditionalFormatting sqref="G55:G56">
    <cfRule type="cellIs" dxfId="14081" priority="526" operator="equal">
      <formula>"PR"</formula>
    </cfRule>
  </conditionalFormatting>
  <conditionalFormatting sqref="G127:G128">
    <cfRule type="cellIs" dxfId="14080" priority="525" operator="equal">
      <formula>"Me"</formula>
    </cfRule>
  </conditionalFormatting>
  <conditionalFormatting sqref="G127:G128">
    <cfRule type="cellIs" dxfId="14079" priority="524" operator="equal">
      <formula>"TD"</formula>
    </cfRule>
  </conditionalFormatting>
  <conditionalFormatting sqref="G127:G128">
    <cfRule type="cellIs" dxfId="14078" priority="523" operator="equal">
      <formula>"PR"</formula>
    </cfRule>
  </conditionalFormatting>
  <conditionalFormatting sqref="M116">
    <cfRule type="cellIs" dxfId="14077" priority="522" operator="equal">
      <formula>"Me"</formula>
    </cfRule>
  </conditionalFormatting>
  <conditionalFormatting sqref="M116">
    <cfRule type="cellIs" dxfId="14076" priority="521" operator="equal">
      <formula>"TD"</formula>
    </cfRule>
  </conditionalFormatting>
  <conditionalFormatting sqref="M116">
    <cfRule type="cellIs" dxfId="14075" priority="520" operator="equal">
      <formula>"PR"</formula>
    </cfRule>
  </conditionalFormatting>
  <conditionalFormatting sqref="K45:K46">
    <cfRule type="cellIs" dxfId="14074" priority="519" operator="equal">
      <formula>"Me"</formula>
    </cfRule>
  </conditionalFormatting>
  <conditionalFormatting sqref="K45:K46">
    <cfRule type="cellIs" dxfId="14073" priority="518" operator="equal">
      <formula>"TD"</formula>
    </cfRule>
  </conditionalFormatting>
  <conditionalFormatting sqref="K45:K46">
    <cfRule type="cellIs" dxfId="14072" priority="517" operator="equal">
      <formula>"PR"</formula>
    </cfRule>
  </conditionalFormatting>
  <conditionalFormatting sqref="AJ45:AJ46">
    <cfRule type="cellIs" dxfId="14071" priority="516" operator="equal">
      <formula>"Me"</formula>
    </cfRule>
  </conditionalFormatting>
  <conditionalFormatting sqref="AJ45:AJ46">
    <cfRule type="cellIs" dxfId="14070" priority="515" operator="equal">
      <formula>"TD"</formula>
    </cfRule>
  </conditionalFormatting>
  <conditionalFormatting sqref="AJ45:AJ46">
    <cfRule type="cellIs" dxfId="14069" priority="514" operator="equal">
      <formula>"PR"</formula>
    </cfRule>
  </conditionalFormatting>
  <conditionalFormatting sqref="J199:J200">
    <cfRule type="cellIs" dxfId="14068" priority="513" operator="equal">
      <formula>"Me"</formula>
    </cfRule>
  </conditionalFormatting>
  <conditionalFormatting sqref="J199:J200">
    <cfRule type="cellIs" dxfId="14067" priority="512" operator="equal">
      <formula>"TD"</formula>
    </cfRule>
  </conditionalFormatting>
  <conditionalFormatting sqref="J199:J200">
    <cfRule type="cellIs" dxfId="14066" priority="511" operator="equal">
      <formula>"PR"</formula>
    </cfRule>
  </conditionalFormatting>
  <conditionalFormatting sqref="K107:L108">
    <cfRule type="cellIs" dxfId="14065" priority="510" operator="equal">
      <formula>"Me"</formula>
    </cfRule>
  </conditionalFormatting>
  <conditionalFormatting sqref="K107:L108">
    <cfRule type="cellIs" dxfId="14064" priority="509" operator="equal">
      <formula>"TD"</formula>
    </cfRule>
  </conditionalFormatting>
  <conditionalFormatting sqref="K107:L108">
    <cfRule type="cellIs" dxfId="14063" priority="508" operator="equal">
      <formula>"PR"</formula>
    </cfRule>
  </conditionalFormatting>
  <conditionalFormatting sqref="K199:AJ200">
    <cfRule type="cellIs" dxfId="14062" priority="507" operator="equal">
      <formula>"Me"</formula>
    </cfRule>
  </conditionalFormatting>
  <conditionalFormatting sqref="K199:AJ200">
    <cfRule type="cellIs" dxfId="14061" priority="506" operator="equal">
      <formula>"TD"</formula>
    </cfRule>
  </conditionalFormatting>
  <conditionalFormatting sqref="K199:AJ200">
    <cfRule type="cellIs" dxfId="14060" priority="505" operator="equal">
      <formula>"PR"</formula>
    </cfRule>
  </conditionalFormatting>
  <conditionalFormatting sqref="K223:K224">
    <cfRule type="cellIs" dxfId="14059" priority="495" operator="equal">
      <formula>"Me"</formula>
    </cfRule>
  </conditionalFormatting>
  <conditionalFormatting sqref="K223:K224">
    <cfRule type="cellIs" dxfId="14058" priority="494" operator="equal">
      <formula>"TD"</formula>
    </cfRule>
  </conditionalFormatting>
  <conditionalFormatting sqref="K223:K224">
    <cfRule type="cellIs" dxfId="14057" priority="493" operator="equal">
      <formula>"PR"</formula>
    </cfRule>
  </conditionalFormatting>
  <conditionalFormatting sqref="M195">
    <cfRule type="cellIs" dxfId="14056" priority="492" operator="equal">
      <formula>"Me"</formula>
    </cfRule>
  </conditionalFormatting>
  <conditionalFormatting sqref="M195">
    <cfRule type="cellIs" dxfId="14055" priority="491" operator="equal">
      <formula>"TD"</formula>
    </cfRule>
  </conditionalFormatting>
  <conditionalFormatting sqref="M195">
    <cfRule type="cellIs" dxfId="14054" priority="490" operator="equal">
      <formula>"PR"</formula>
    </cfRule>
  </conditionalFormatting>
  <conditionalFormatting sqref="K203">
    <cfRule type="cellIs" dxfId="14053" priority="489" operator="equal">
      <formula>"Me"</formula>
    </cfRule>
  </conditionalFormatting>
  <conditionalFormatting sqref="K203">
    <cfRule type="cellIs" dxfId="14052" priority="488" operator="equal">
      <formula>"TD"</formula>
    </cfRule>
  </conditionalFormatting>
  <conditionalFormatting sqref="K203">
    <cfRule type="cellIs" dxfId="14051" priority="487" operator="equal">
      <formula>"PR"</formula>
    </cfRule>
  </conditionalFormatting>
  <conditionalFormatting sqref="R115:R116">
    <cfRule type="cellIs" dxfId="14050" priority="486" operator="equal">
      <formula>"Me"</formula>
    </cfRule>
  </conditionalFormatting>
  <conditionalFormatting sqref="R115:R116">
    <cfRule type="cellIs" dxfId="14049" priority="485" operator="equal">
      <formula>"TD"</formula>
    </cfRule>
  </conditionalFormatting>
  <conditionalFormatting sqref="R115:R116">
    <cfRule type="cellIs" dxfId="14048" priority="484" operator="equal">
      <formula>"PR"</formula>
    </cfRule>
  </conditionalFormatting>
  <conditionalFormatting sqref="K250">
    <cfRule type="cellIs" dxfId="14047" priority="483" operator="equal">
      <formula>"Me"</formula>
    </cfRule>
  </conditionalFormatting>
  <conditionalFormatting sqref="K250">
    <cfRule type="cellIs" dxfId="14046" priority="482" operator="equal">
      <formula>"TD"</formula>
    </cfRule>
  </conditionalFormatting>
  <conditionalFormatting sqref="K250">
    <cfRule type="cellIs" dxfId="14045" priority="481" operator="equal">
      <formula>"PR"</formula>
    </cfRule>
  </conditionalFormatting>
  <conditionalFormatting sqref="L195:L196">
    <cfRule type="cellIs" dxfId="14044" priority="480" operator="equal">
      <formula>"Me"</formula>
    </cfRule>
  </conditionalFormatting>
  <conditionalFormatting sqref="L195:L196">
    <cfRule type="cellIs" dxfId="14043" priority="479" operator="equal">
      <formula>"TD"</formula>
    </cfRule>
  </conditionalFormatting>
  <conditionalFormatting sqref="L195:L196">
    <cfRule type="cellIs" dxfId="14042" priority="478" operator="equal">
      <formula>"PR"</formula>
    </cfRule>
  </conditionalFormatting>
  <conditionalFormatting sqref="L237:N238">
    <cfRule type="cellIs" dxfId="14041" priority="477" operator="equal">
      <formula>"Me"</formula>
    </cfRule>
  </conditionalFormatting>
  <conditionalFormatting sqref="L237:N238">
    <cfRule type="cellIs" dxfId="14040" priority="476" operator="equal">
      <formula>"TD"</formula>
    </cfRule>
  </conditionalFormatting>
  <conditionalFormatting sqref="L237:N238">
    <cfRule type="cellIs" dxfId="14039" priority="475" operator="equal">
      <formula>"PR"</formula>
    </cfRule>
  </conditionalFormatting>
  <conditionalFormatting sqref="L213:L214">
    <cfRule type="cellIs" dxfId="14038" priority="474" operator="equal">
      <formula>"Me"</formula>
    </cfRule>
  </conditionalFormatting>
  <conditionalFormatting sqref="L213:L214">
    <cfRule type="cellIs" dxfId="14037" priority="473" operator="equal">
      <formula>"TD"</formula>
    </cfRule>
  </conditionalFormatting>
  <conditionalFormatting sqref="L213:L214">
    <cfRule type="cellIs" dxfId="14036" priority="472" operator="equal">
      <formula>"PR"</formula>
    </cfRule>
  </conditionalFormatting>
  <conditionalFormatting sqref="M155">
    <cfRule type="cellIs" dxfId="14035" priority="468" operator="equal">
      <formula>"Me"</formula>
    </cfRule>
  </conditionalFormatting>
  <conditionalFormatting sqref="M155">
    <cfRule type="cellIs" dxfId="14034" priority="467" operator="equal">
      <formula>"TD"</formula>
    </cfRule>
  </conditionalFormatting>
  <conditionalFormatting sqref="M155">
    <cfRule type="cellIs" dxfId="14033" priority="466" operator="equal">
      <formula>"PR"</formula>
    </cfRule>
  </conditionalFormatting>
  <conditionalFormatting sqref="M93:M94">
    <cfRule type="cellIs" dxfId="14032" priority="462" operator="equal">
      <formula>"Me"</formula>
    </cfRule>
  </conditionalFormatting>
  <conditionalFormatting sqref="M93:M94">
    <cfRule type="cellIs" dxfId="14031" priority="461" operator="equal">
      <formula>"TD"</formula>
    </cfRule>
  </conditionalFormatting>
  <conditionalFormatting sqref="M93:M94">
    <cfRule type="cellIs" dxfId="14030" priority="460" operator="equal">
      <formula>"PR"</formula>
    </cfRule>
  </conditionalFormatting>
  <conditionalFormatting sqref="S107:S108">
    <cfRule type="cellIs" dxfId="14029" priority="459" operator="equal">
      <formula>"Me"</formula>
    </cfRule>
  </conditionalFormatting>
  <conditionalFormatting sqref="T123:T124">
    <cfRule type="cellIs" dxfId="14028" priority="458" operator="equal">
      <formula>"Me"</formula>
    </cfRule>
  </conditionalFormatting>
  <conditionalFormatting sqref="U191:U192">
    <cfRule type="cellIs" dxfId="14027" priority="457" operator="equal">
      <formula>"Me"</formula>
    </cfRule>
  </conditionalFormatting>
  <conditionalFormatting sqref="U191:U192">
    <cfRule type="cellIs" dxfId="14026" priority="456" operator="equal">
      <formula>"PR"</formula>
    </cfRule>
  </conditionalFormatting>
  <conditionalFormatting sqref="AB191:AB192">
    <cfRule type="cellIs" dxfId="14025" priority="455" operator="equal">
      <formula>"Me"</formula>
    </cfRule>
  </conditionalFormatting>
  <conditionalFormatting sqref="AB191:AB192">
    <cfRule type="cellIs" dxfId="14024" priority="454" operator="equal">
      <formula>"PR"</formula>
    </cfRule>
  </conditionalFormatting>
  <conditionalFormatting sqref="Y249:Y250">
    <cfRule type="cellIs" dxfId="14023" priority="453" operator="equal">
      <formula>"Me"</formula>
    </cfRule>
  </conditionalFormatting>
  <conditionalFormatting sqref="Y249:Y250">
    <cfRule type="cellIs" dxfId="14022" priority="452" operator="equal">
      <formula>"PR"</formula>
    </cfRule>
  </conditionalFormatting>
  <conditionalFormatting sqref="Z107:Z108">
    <cfRule type="cellIs" dxfId="14021" priority="451" operator="equal">
      <formula>"Me"</formula>
    </cfRule>
  </conditionalFormatting>
  <conditionalFormatting sqref="Z107:Z108">
    <cfRule type="cellIs" dxfId="14020" priority="450" operator="equal">
      <formula>"PR"</formula>
    </cfRule>
  </conditionalFormatting>
  <conditionalFormatting sqref="X85:X86">
    <cfRule type="cellIs" dxfId="14019" priority="449" operator="equal">
      <formula>"Me"</formula>
    </cfRule>
  </conditionalFormatting>
  <conditionalFormatting sqref="X85:X86">
    <cfRule type="cellIs" dxfId="14018" priority="448" operator="equal">
      <formula>"PR"</formula>
    </cfRule>
  </conditionalFormatting>
  <conditionalFormatting sqref="M215:M216">
    <cfRule type="cellIs" dxfId="14017" priority="446" operator="equal">
      <formula>"Me"</formula>
    </cfRule>
  </conditionalFormatting>
  <conditionalFormatting sqref="M215:M216">
    <cfRule type="cellIs" dxfId="14016" priority="445" operator="equal">
      <formula>"TD"</formula>
    </cfRule>
  </conditionalFormatting>
  <conditionalFormatting sqref="M215:M216">
    <cfRule type="cellIs" dxfId="14015" priority="444" operator="equal">
      <formula>"PR"</formula>
    </cfRule>
  </conditionalFormatting>
  <conditionalFormatting sqref="M80">
    <cfRule type="cellIs" dxfId="14014" priority="443" operator="equal">
      <formula>"Me"</formula>
    </cfRule>
  </conditionalFormatting>
  <conditionalFormatting sqref="M80">
    <cfRule type="cellIs" dxfId="14013" priority="442" operator="equal">
      <formula>"TD"</formula>
    </cfRule>
  </conditionalFormatting>
  <conditionalFormatting sqref="M80">
    <cfRule type="cellIs" dxfId="14012" priority="441" operator="equal">
      <formula>"PR"</formula>
    </cfRule>
  </conditionalFormatting>
  <conditionalFormatting sqref="N33:N34">
    <cfRule type="cellIs" dxfId="14011" priority="440" operator="equal">
      <formula>"Me"</formula>
    </cfRule>
  </conditionalFormatting>
  <conditionalFormatting sqref="N33:N34">
    <cfRule type="cellIs" dxfId="14010" priority="439" operator="equal">
      <formula>"Me"</formula>
    </cfRule>
  </conditionalFormatting>
  <conditionalFormatting sqref="N33:N34">
    <cfRule type="cellIs" dxfId="14009" priority="438" operator="equal">
      <formula>"TD"</formula>
    </cfRule>
  </conditionalFormatting>
  <conditionalFormatting sqref="N33:N34">
    <cfRule type="cellIs" dxfId="14008" priority="437" operator="equal">
      <formula>"PR"</formula>
    </cfRule>
  </conditionalFormatting>
  <conditionalFormatting sqref="M196">
    <cfRule type="cellIs" dxfId="14007" priority="436" operator="equal">
      <formula>"Me"</formula>
    </cfRule>
  </conditionalFormatting>
  <conditionalFormatting sqref="M196">
    <cfRule type="cellIs" dxfId="14006" priority="435" operator="equal">
      <formula>"TD"</formula>
    </cfRule>
  </conditionalFormatting>
  <conditionalFormatting sqref="M196">
    <cfRule type="cellIs" dxfId="14005" priority="434" operator="equal">
      <formula>"PR"</formula>
    </cfRule>
  </conditionalFormatting>
  <conditionalFormatting sqref="N105:N106">
    <cfRule type="cellIs" dxfId="14004" priority="421" operator="equal">
      <formula>"Me"</formula>
    </cfRule>
  </conditionalFormatting>
  <conditionalFormatting sqref="N105:N106">
    <cfRule type="cellIs" dxfId="14003" priority="420" operator="equal">
      <formula>"TD"</formula>
    </cfRule>
  </conditionalFormatting>
  <conditionalFormatting sqref="N105:N106">
    <cfRule type="cellIs" dxfId="14002" priority="419" operator="equal">
      <formula>"PR"</formula>
    </cfRule>
  </conditionalFormatting>
  <conditionalFormatting sqref="N107:N108">
    <cfRule type="cellIs" dxfId="14001" priority="418" operator="equal">
      <formula>"Me"</formula>
    </cfRule>
  </conditionalFormatting>
  <conditionalFormatting sqref="N107:N108">
    <cfRule type="cellIs" dxfId="14000" priority="417" operator="equal">
      <formula>"TD"</formula>
    </cfRule>
  </conditionalFormatting>
  <conditionalFormatting sqref="N107:N108">
    <cfRule type="cellIs" dxfId="13999" priority="416" operator="equal">
      <formula>"PR"</formula>
    </cfRule>
  </conditionalFormatting>
  <conditionalFormatting sqref="N55:N56">
    <cfRule type="cellIs" dxfId="13998" priority="415" operator="equal">
      <formula>"Me"</formula>
    </cfRule>
  </conditionalFormatting>
  <conditionalFormatting sqref="N55:N56">
    <cfRule type="cellIs" dxfId="13997" priority="414" operator="equal">
      <formula>"TD"</formula>
    </cfRule>
  </conditionalFormatting>
  <conditionalFormatting sqref="N55:N56">
    <cfRule type="cellIs" dxfId="13996" priority="413" operator="equal">
      <formula>"PR"</formula>
    </cfRule>
  </conditionalFormatting>
  <conditionalFormatting sqref="N99:N100">
    <cfRule type="cellIs" dxfId="13995" priority="412" operator="equal">
      <formula>"Me"</formula>
    </cfRule>
  </conditionalFormatting>
  <conditionalFormatting sqref="N99:N100">
    <cfRule type="cellIs" dxfId="13994" priority="411" operator="equal">
      <formula>"TD"</formula>
    </cfRule>
  </conditionalFormatting>
  <conditionalFormatting sqref="N99:N100">
    <cfRule type="cellIs" dxfId="13993" priority="410" operator="equal">
      <formula>"PR"</formula>
    </cfRule>
  </conditionalFormatting>
  <conditionalFormatting sqref="N76">
    <cfRule type="cellIs" dxfId="13992" priority="409" operator="equal">
      <formula>"Me"</formula>
    </cfRule>
  </conditionalFormatting>
  <conditionalFormatting sqref="N76">
    <cfRule type="cellIs" dxfId="13991" priority="408" operator="equal">
      <formula>"TD"</formula>
    </cfRule>
  </conditionalFormatting>
  <conditionalFormatting sqref="N76">
    <cfRule type="cellIs" dxfId="13990" priority="407" operator="equal">
      <formula>"PR"</formula>
    </cfRule>
  </conditionalFormatting>
  <conditionalFormatting sqref="Q123:Q124">
    <cfRule type="cellIs" dxfId="13989" priority="401" operator="equal">
      <formula>"Me"</formula>
    </cfRule>
  </conditionalFormatting>
  <conditionalFormatting sqref="Q123:Q124">
    <cfRule type="cellIs" dxfId="13988" priority="400" operator="equal">
      <formula>"TD"</formula>
    </cfRule>
  </conditionalFormatting>
  <conditionalFormatting sqref="Q123:Q124">
    <cfRule type="cellIs" dxfId="13987" priority="399" operator="equal">
      <formula>"PR"</formula>
    </cfRule>
  </conditionalFormatting>
  <conditionalFormatting sqref="R45">
    <cfRule type="cellIs" dxfId="13986" priority="398" operator="equal">
      <formula>"Me"</formula>
    </cfRule>
  </conditionalFormatting>
  <conditionalFormatting sqref="R45">
    <cfRule type="cellIs" dxfId="13985" priority="397" operator="equal">
      <formula>"TD"</formula>
    </cfRule>
  </conditionalFormatting>
  <conditionalFormatting sqref="R45">
    <cfRule type="cellIs" dxfId="13984" priority="396" operator="equal">
      <formula>"PR"</formula>
    </cfRule>
  </conditionalFormatting>
  <conditionalFormatting sqref="R46">
    <cfRule type="cellIs" dxfId="13983" priority="395" operator="equal">
      <formula>"Me"</formula>
    </cfRule>
  </conditionalFormatting>
  <conditionalFormatting sqref="R46">
    <cfRule type="cellIs" dxfId="13982" priority="394" operator="equal">
      <formula>"TD"</formula>
    </cfRule>
  </conditionalFormatting>
  <conditionalFormatting sqref="R46">
    <cfRule type="cellIs" dxfId="13981" priority="393" operator="equal">
      <formula>"PR"</formula>
    </cfRule>
  </conditionalFormatting>
  <conditionalFormatting sqref="Q59:U59">
    <cfRule type="cellIs" dxfId="13980" priority="392" operator="equal">
      <formula>"Me"</formula>
    </cfRule>
  </conditionalFormatting>
  <conditionalFormatting sqref="Q59:U59">
    <cfRule type="cellIs" dxfId="13979" priority="391" operator="equal">
      <formula>"TD"</formula>
    </cfRule>
  </conditionalFormatting>
  <conditionalFormatting sqref="Q59:U59">
    <cfRule type="cellIs" dxfId="13978" priority="390" operator="equal">
      <formula>"PR"</formula>
    </cfRule>
  </conditionalFormatting>
  <conditionalFormatting sqref="Q60:U60">
    <cfRule type="cellIs" dxfId="13977" priority="389" operator="equal">
      <formula>"Me"</formula>
    </cfRule>
  </conditionalFormatting>
  <conditionalFormatting sqref="Q60:U60">
    <cfRule type="cellIs" dxfId="13976" priority="388" operator="equal">
      <formula>"TD"</formula>
    </cfRule>
  </conditionalFormatting>
  <conditionalFormatting sqref="Q60:U60">
    <cfRule type="cellIs" dxfId="13975" priority="387" operator="equal">
      <formula>"PR"</formula>
    </cfRule>
  </conditionalFormatting>
  <conditionalFormatting sqref="Q213">
    <cfRule type="cellIs" dxfId="13974" priority="386" operator="equal">
      <formula>"Me"</formula>
    </cfRule>
  </conditionalFormatting>
  <conditionalFormatting sqref="Q213">
    <cfRule type="cellIs" dxfId="13973" priority="385" operator="equal">
      <formula>"TD"</formula>
    </cfRule>
  </conditionalFormatting>
  <conditionalFormatting sqref="Q213">
    <cfRule type="cellIs" dxfId="13972" priority="384" operator="equal">
      <formula>"PR"</formula>
    </cfRule>
  </conditionalFormatting>
  <conditionalFormatting sqref="K31:K32">
    <cfRule type="cellIs" dxfId="13971" priority="383" operator="equal">
      <formula>"Me"</formula>
    </cfRule>
  </conditionalFormatting>
  <conditionalFormatting sqref="K31:K32">
    <cfRule type="cellIs" dxfId="13970" priority="382" operator="equal">
      <formula>"TD"</formula>
    </cfRule>
  </conditionalFormatting>
  <conditionalFormatting sqref="K31:K32">
    <cfRule type="cellIs" dxfId="13969" priority="381" operator="equal">
      <formula>"PR"</formula>
    </cfRule>
  </conditionalFormatting>
  <conditionalFormatting sqref="N128">
    <cfRule type="cellIs" dxfId="13968" priority="380" operator="equal">
      <formula>"Me"</formula>
    </cfRule>
  </conditionalFormatting>
  <conditionalFormatting sqref="N128">
    <cfRule type="cellIs" dxfId="13967" priority="379" operator="equal">
      <formula>"TD"</formula>
    </cfRule>
  </conditionalFormatting>
  <conditionalFormatting sqref="N128">
    <cfRule type="cellIs" dxfId="13966" priority="378" operator="equal">
      <formula>"PR"</formula>
    </cfRule>
  </conditionalFormatting>
  <conditionalFormatting sqref="J179:J180">
    <cfRule type="cellIs" dxfId="13965" priority="377" operator="equal">
      <formula>"Me"</formula>
    </cfRule>
  </conditionalFormatting>
  <conditionalFormatting sqref="J179:J180">
    <cfRule type="cellIs" dxfId="13964" priority="376" operator="equal">
      <formula>"TD"</formula>
    </cfRule>
  </conditionalFormatting>
  <conditionalFormatting sqref="J179:J180">
    <cfRule type="cellIs" dxfId="13963" priority="375" operator="equal">
      <formula>"PR"</formula>
    </cfRule>
  </conditionalFormatting>
  <conditionalFormatting sqref="Q215:Q216">
    <cfRule type="cellIs" dxfId="13962" priority="374" operator="equal">
      <formula>"Me"</formula>
    </cfRule>
  </conditionalFormatting>
  <conditionalFormatting sqref="Q215:Q216">
    <cfRule type="cellIs" dxfId="13961" priority="373" operator="equal">
      <formula>"TD"</formula>
    </cfRule>
  </conditionalFormatting>
  <conditionalFormatting sqref="Q215:Q216">
    <cfRule type="cellIs" dxfId="13960" priority="372" operator="equal">
      <formula>"PR"</formula>
    </cfRule>
  </conditionalFormatting>
  <conditionalFormatting sqref="R21:R22">
    <cfRule type="cellIs" dxfId="13959" priority="371" operator="equal">
      <formula>"Me"</formula>
    </cfRule>
  </conditionalFormatting>
  <conditionalFormatting sqref="R21:R22">
    <cfRule type="cellIs" dxfId="13958" priority="370" operator="equal">
      <formula>"Me"</formula>
    </cfRule>
  </conditionalFormatting>
  <conditionalFormatting sqref="R21:R22">
    <cfRule type="cellIs" dxfId="13957" priority="369" operator="equal">
      <formula>"TD"</formula>
    </cfRule>
  </conditionalFormatting>
  <conditionalFormatting sqref="U115:U116">
    <cfRule type="cellIs" dxfId="13956" priority="368" operator="equal">
      <formula>"Me"</formula>
    </cfRule>
  </conditionalFormatting>
  <conditionalFormatting sqref="U115:U116">
    <cfRule type="cellIs" dxfId="13955" priority="367" operator="equal">
      <formula>"TD"</formula>
    </cfRule>
  </conditionalFormatting>
  <conditionalFormatting sqref="U115:U116">
    <cfRule type="cellIs" dxfId="13954" priority="366" operator="equal">
      <formula>"PR"</formula>
    </cfRule>
  </conditionalFormatting>
  <conditionalFormatting sqref="U44">
    <cfRule type="cellIs" dxfId="13953" priority="365" operator="equal">
      <formula>"Me"</formula>
    </cfRule>
  </conditionalFormatting>
  <conditionalFormatting sqref="U44">
    <cfRule type="cellIs" dxfId="13952" priority="364" operator="equal">
      <formula>"TD"</formula>
    </cfRule>
  </conditionalFormatting>
  <conditionalFormatting sqref="U44">
    <cfRule type="cellIs" dxfId="13951" priority="363" operator="equal">
      <formula>"PR"</formula>
    </cfRule>
  </conditionalFormatting>
  <conditionalFormatting sqref="R57:R58">
    <cfRule type="cellIs" dxfId="13950" priority="362" operator="equal">
      <formula>"Me"</formula>
    </cfRule>
  </conditionalFormatting>
  <conditionalFormatting sqref="R57:R58">
    <cfRule type="cellIs" dxfId="13949" priority="361" operator="equal">
      <formula>"TD"</formula>
    </cfRule>
  </conditionalFormatting>
  <conditionalFormatting sqref="R57:R58">
    <cfRule type="cellIs" dxfId="13948" priority="360" operator="equal">
      <formula>"PR"</formula>
    </cfRule>
  </conditionalFormatting>
  <conditionalFormatting sqref="R195">
    <cfRule type="cellIs" dxfId="13947" priority="359" operator="equal">
      <formula>"Me"</formula>
    </cfRule>
  </conditionalFormatting>
  <conditionalFormatting sqref="R195">
    <cfRule type="cellIs" dxfId="13946" priority="358" operator="equal">
      <formula>"TD"</formula>
    </cfRule>
  </conditionalFormatting>
  <conditionalFormatting sqref="R195">
    <cfRule type="cellIs" dxfId="13945" priority="357" operator="equal">
      <formula>"PR"</formula>
    </cfRule>
  </conditionalFormatting>
  <conditionalFormatting sqref="R196">
    <cfRule type="cellIs" dxfId="13944" priority="356" operator="equal">
      <formula>"Me"</formula>
    </cfRule>
  </conditionalFormatting>
  <conditionalFormatting sqref="R196">
    <cfRule type="cellIs" dxfId="13943" priority="355" operator="equal">
      <formula>"TD"</formula>
    </cfRule>
  </conditionalFormatting>
  <conditionalFormatting sqref="R196">
    <cfRule type="cellIs" dxfId="13942" priority="354" operator="equal">
      <formula>"PR"</formula>
    </cfRule>
  </conditionalFormatting>
  <conditionalFormatting sqref="T195">
    <cfRule type="cellIs" dxfId="13941" priority="353" operator="equal">
      <formula>"Me"</formula>
    </cfRule>
  </conditionalFormatting>
  <conditionalFormatting sqref="T195">
    <cfRule type="cellIs" dxfId="13940" priority="352" operator="equal">
      <formula>"TD"</formula>
    </cfRule>
  </conditionalFormatting>
  <conditionalFormatting sqref="T195">
    <cfRule type="cellIs" dxfId="13939" priority="351" operator="equal">
      <formula>"PR"</formula>
    </cfRule>
  </conditionalFormatting>
  <conditionalFormatting sqref="T196">
    <cfRule type="cellIs" dxfId="13938" priority="350" operator="equal">
      <formula>"Me"</formula>
    </cfRule>
  </conditionalFormatting>
  <conditionalFormatting sqref="T196">
    <cfRule type="cellIs" dxfId="13937" priority="349" operator="equal">
      <formula>"TD"</formula>
    </cfRule>
  </conditionalFormatting>
  <conditionalFormatting sqref="T196">
    <cfRule type="cellIs" dxfId="13936" priority="348" operator="equal">
      <formula>"PR"</formula>
    </cfRule>
  </conditionalFormatting>
  <conditionalFormatting sqref="R247:R248">
    <cfRule type="cellIs" dxfId="13935" priority="347" operator="equal">
      <formula>"Me"</formula>
    </cfRule>
  </conditionalFormatting>
  <conditionalFormatting sqref="R247:R248">
    <cfRule type="cellIs" dxfId="13934" priority="346" operator="equal">
      <formula>"TD"</formula>
    </cfRule>
  </conditionalFormatting>
  <conditionalFormatting sqref="R247:R248">
    <cfRule type="cellIs" dxfId="13933" priority="345" operator="equal">
      <formula>"PR"</formula>
    </cfRule>
  </conditionalFormatting>
  <conditionalFormatting sqref="S27:S28">
    <cfRule type="cellIs" dxfId="13932" priority="344" operator="equal">
      <formula>"Me"</formula>
    </cfRule>
  </conditionalFormatting>
  <conditionalFormatting sqref="S27:S28">
    <cfRule type="cellIs" dxfId="13931" priority="343" operator="equal">
      <formula>"TD"</formula>
    </cfRule>
  </conditionalFormatting>
  <conditionalFormatting sqref="S27:S28">
    <cfRule type="cellIs" dxfId="13930" priority="342" operator="equal">
      <formula>"PR"</formula>
    </cfRule>
  </conditionalFormatting>
  <conditionalFormatting sqref="S49">
    <cfRule type="cellIs" dxfId="13929" priority="341" operator="equal">
      <formula>"Me"</formula>
    </cfRule>
  </conditionalFormatting>
  <conditionalFormatting sqref="S49">
    <cfRule type="cellIs" dxfId="13928" priority="340" operator="equal">
      <formula>"TD"</formula>
    </cfRule>
  </conditionalFormatting>
  <conditionalFormatting sqref="S49">
    <cfRule type="cellIs" dxfId="13927" priority="339" operator="equal">
      <formula>"PR"</formula>
    </cfRule>
  </conditionalFormatting>
  <conditionalFormatting sqref="S50">
    <cfRule type="cellIs" dxfId="13926" priority="338" operator="equal">
      <formula>"Me"</formula>
    </cfRule>
  </conditionalFormatting>
  <conditionalFormatting sqref="S50">
    <cfRule type="cellIs" dxfId="13925" priority="337" operator="equal">
      <formula>"TD"</formula>
    </cfRule>
  </conditionalFormatting>
  <conditionalFormatting sqref="S50">
    <cfRule type="cellIs" dxfId="13924" priority="336" operator="equal">
      <formula>"PR"</formula>
    </cfRule>
  </conditionalFormatting>
  <conditionalFormatting sqref="U49">
    <cfRule type="cellIs" dxfId="13923" priority="335" operator="equal">
      <formula>"Me"</formula>
    </cfRule>
  </conditionalFormatting>
  <conditionalFormatting sqref="U49">
    <cfRule type="cellIs" dxfId="13922" priority="334" operator="equal">
      <formula>"TD"</formula>
    </cfRule>
  </conditionalFormatting>
  <conditionalFormatting sqref="U49">
    <cfRule type="cellIs" dxfId="13921" priority="333" operator="equal">
      <formula>"PR"</formula>
    </cfRule>
  </conditionalFormatting>
  <conditionalFormatting sqref="U50">
    <cfRule type="cellIs" dxfId="13920" priority="332" operator="equal">
      <formula>"Me"</formula>
    </cfRule>
  </conditionalFormatting>
  <conditionalFormatting sqref="U50">
    <cfRule type="cellIs" dxfId="13919" priority="331" operator="equal">
      <formula>"TD"</formula>
    </cfRule>
  </conditionalFormatting>
  <conditionalFormatting sqref="U50">
    <cfRule type="cellIs" dxfId="13918" priority="330" operator="equal">
      <formula>"PR"</formula>
    </cfRule>
  </conditionalFormatting>
  <conditionalFormatting sqref="S92">
    <cfRule type="cellIs" dxfId="13917" priority="305" operator="equal">
      <formula>"Me"</formula>
    </cfRule>
  </conditionalFormatting>
  <conditionalFormatting sqref="S92">
    <cfRule type="cellIs" dxfId="13916" priority="304" operator="equal">
      <formula>"TD"</formula>
    </cfRule>
  </conditionalFormatting>
  <conditionalFormatting sqref="S92">
    <cfRule type="cellIs" dxfId="13915" priority="303" operator="equal">
      <formula>"PR"</formula>
    </cfRule>
  </conditionalFormatting>
  <conditionalFormatting sqref="S91">
    <cfRule type="cellIs" dxfId="13914" priority="302" operator="equal">
      <formula>"Me"</formula>
    </cfRule>
  </conditionalFormatting>
  <conditionalFormatting sqref="S91">
    <cfRule type="cellIs" dxfId="13913" priority="301" operator="equal">
      <formula>"TD"</formula>
    </cfRule>
  </conditionalFormatting>
  <conditionalFormatting sqref="S91">
    <cfRule type="cellIs" dxfId="13912" priority="300" operator="equal">
      <formula>"PR"</formula>
    </cfRule>
  </conditionalFormatting>
  <conditionalFormatting sqref="R216">
    <cfRule type="cellIs" dxfId="13911" priority="299" operator="equal">
      <formula>"Me"</formula>
    </cfRule>
  </conditionalFormatting>
  <conditionalFormatting sqref="R216">
    <cfRule type="cellIs" dxfId="13910" priority="298" operator="equal">
      <formula>"TD"</formula>
    </cfRule>
  </conditionalFormatting>
  <conditionalFormatting sqref="R216">
    <cfRule type="cellIs" dxfId="13909" priority="297" operator="equal">
      <formula>"PR"</formula>
    </cfRule>
  </conditionalFormatting>
  <conditionalFormatting sqref="R226">
    <cfRule type="cellIs" dxfId="13908" priority="296" operator="equal">
      <formula>"Me"</formula>
    </cfRule>
  </conditionalFormatting>
  <conditionalFormatting sqref="R226">
    <cfRule type="cellIs" dxfId="13907" priority="295" operator="equal">
      <formula>"TD"</formula>
    </cfRule>
  </conditionalFormatting>
  <conditionalFormatting sqref="R226">
    <cfRule type="cellIs" dxfId="13906" priority="294" operator="equal">
      <formula>"PR"</formula>
    </cfRule>
  </conditionalFormatting>
  <conditionalFormatting sqref="R234">
    <cfRule type="cellIs" dxfId="13905" priority="293" operator="equal">
      <formula>"Me"</formula>
    </cfRule>
  </conditionalFormatting>
  <conditionalFormatting sqref="R234">
    <cfRule type="cellIs" dxfId="13904" priority="292" operator="equal">
      <formula>"TD"</formula>
    </cfRule>
  </conditionalFormatting>
  <conditionalFormatting sqref="R234">
    <cfRule type="cellIs" dxfId="13903" priority="291" operator="equal">
      <formula>"PR"</formula>
    </cfRule>
  </conditionalFormatting>
  <conditionalFormatting sqref="R236">
    <cfRule type="cellIs" dxfId="13902" priority="290" operator="equal">
      <formula>"Me"</formula>
    </cfRule>
  </conditionalFormatting>
  <conditionalFormatting sqref="R236">
    <cfRule type="cellIs" dxfId="13901" priority="289" operator="equal">
      <formula>"TD"</formula>
    </cfRule>
  </conditionalFormatting>
  <conditionalFormatting sqref="R236">
    <cfRule type="cellIs" dxfId="13900" priority="288" operator="equal">
      <formula>"PR"</formula>
    </cfRule>
  </conditionalFormatting>
  <conditionalFormatting sqref="R240">
    <cfRule type="cellIs" dxfId="13899" priority="287" operator="equal">
      <formula>"Me"</formula>
    </cfRule>
  </conditionalFormatting>
  <conditionalFormatting sqref="R240">
    <cfRule type="cellIs" dxfId="13898" priority="286" operator="equal">
      <formula>"TD"</formula>
    </cfRule>
  </conditionalFormatting>
  <conditionalFormatting sqref="R240">
    <cfRule type="cellIs" dxfId="13897" priority="285" operator="equal">
      <formula>"PR"</formula>
    </cfRule>
  </conditionalFormatting>
  <conditionalFormatting sqref="R250">
    <cfRule type="cellIs" dxfId="13896" priority="284" operator="equal">
      <formula>"Me"</formula>
    </cfRule>
  </conditionalFormatting>
  <conditionalFormatting sqref="R250">
    <cfRule type="cellIs" dxfId="13895" priority="283" operator="equal">
      <formula>"TD"</formula>
    </cfRule>
  </conditionalFormatting>
  <conditionalFormatting sqref="R250">
    <cfRule type="cellIs" dxfId="13894" priority="282" operator="equal">
      <formula>"PR"</formula>
    </cfRule>
  </conditionalFormatting>
  <conditionalFormatting sqref="S214">
    <cfRule type="cellIs" dxfId="13893" priority="281" operator="equal">
      <formula>"Me"</formula>
    </cfRule>
  </conditionalFormatting>
  <conditionalFormatting sqref="S214">
    <cfRule type="cellIs" dxfId="13892" priority="280" operator="equal">
      <formula>"TD"</formula>
    </cfRule>
  </conditionalFormatting>
  <conditionalFormatting sqref="S214">
    <cfRule type="cellIs" dxfId="13891" priority="279" operator="equal">
      <formula>"PR"</formula>
    </cfRule>
  </conditionalFormatting>
  <conditionalFormatting sqref="S211:S212">
    <cfRule type="cellIs" dxfId="13890" priority="278" operator="equal">
      <formula>"Me"</formula>
    </cfRule>
  </conditionalFormatting>
  <conditionalFormatting sqref="S211:S212">
    <cfRule type="cellIs" dxfId="13889" priority="277" operator="equal">
      <formula>"TD"</formula>
    </cfRule>
  </conditionalFormatting>
  <conditionalFormatting sqref="S211:S212">
    <cfRule type="cellIs" dxfId="13888" priority="276" operator="equal">
      <formula>"PR"</formula>
    </cfRule>
  </conditionalFormatting>
  <conditionalFormatting sqref="AC173:AD174">
    <cfRule type="cellIs" dxfId="13887" priority="275" operator="equal">
      <formula>"Me"</formula>
    </cfRule>
  </conditionalFormatting>
  <conditionalFormatting sqref="AC173:AD174">
    <cfRule type="cellIs" dxfId="13886" priority="274" operator="equal">
      <formula>"TD"</formula>
    </cfRule>
  </conditionalFormatting>
  <conditionalFormatting sqref="AC173:AD174">
    <cfRule type="cellIs" dxfId="13885" priority="273" operator="equal">
      <formula>"PR"</formula>
    </cfRule>
  </conditionalFormatting>
  <conditionalFormatting sqref="T237:T238">
    <cfRule type="cellIs" dxfId="13884" priority="272" operator="equal">
      <formula>"Me"</formula>
    </cfRule>
  </conditionalFormatting>
  <conditionalFormatting sqref="T237:T238">
    <cfRule type="cellIs" dxfId="13883" priority="271" operator="equal">
      <formula>"TD"</formula>
    </cfRule>
  </conditionalFormatting>
  <conditionalFormatting sqref="T237:T238">
    <cfRule type="cellIs" dxfId="13882" priority="270" operator="equal">
      <formula>"PR"</formula>
    </cfRule>
  </conditionalFormatting>
  <conditionalFormatting sqref="T215:T216">
    <cfRule type="cellIs" dxfId="13881" priority="269" operator="equal">
      <formula>"Me"</formula>
    </cfRule>
  </conditionalFormatting>
  <conditionalFormatting sqref="T215:T216">
    <cfRule type="cellIs" dxfId="13880" priority="268" operator="equal">
      <formula>"TD"</formula>
    </cfRule>
  </conditionalFormatting>
  <conditionalFormatting sqref="T215:T216">
    <cfRule type="cellIs" dxfId="13879" priority="267" operator="equal">
      <formula>"PR"</formula>
    </cfRule>
  </conditionalFormatting>
  <conditionalFormatting sqref="U146">
    <cfRule type="cellIs" dxfId="13878" priority="266" operator="equal">
      <formula>"Me"</formula>
    </cfRule>
  </conditionalFormatting>
  <conditionalFormatting sqref="U146">
    <cfRule type="cellIs" dxfId="13877" priority="265" operator="equal">
      <formula>"TD"</formula>
    </cfRule>
  </conditionalFormatting>
  <conditionalFormatting sqref="U146">
    <cfRule type="cellIs" dxfId="13876" priority="264" operator="equal">
      <formula>"PR"</formula>
    </cfRule>
  </conditionalFormatting>
  <conditionalFormatting sqref="U145">
    <cfRule type="cellIs" dxfId="13875" priority="263" operator="equal">
      <formula>"Me"</formula>
    </cfRule>
  </conditionalFormatting>
  <conditionalFormatting sqref="U145">
    <cfRule type="cellIs" dxfId="13874" priority="262" operator="equal">
      <formula>"TD"</formula>
    </cfRule>
  </conditionalFormatting>
  <conditionalFormatting sqref="U145">
    <cfRule type="cellIs" dxfId="13873" priority="261" operator="equal">
      <formula>"PR"</formula>
    </cfRule>
  </conditionalFormatting>
  <conditionalFormatting sqref="T166">
    <cfRule type="cellIs" dxfId="13872" priority="257" operator="equal">
      <formula>"Me"</formula>
    </cfRule>
  </conditionalFormatting>
  <conditionalFormatting sqref="T166">
    <cfRule type="cellIs" dxfId="13871" priority="256" operator="equal">
      <formula>"TD"</formula>
    </cfRule>
  </conditionalFormatting>
  <conditionalFormatting sqref="T166">
    <cfRule type="cellIs" dxfId="13870" priority="255" operator="equal">
      <formula>"PR"</formula>
    </cfRule>
  </conditionalFormatting>
  <conditionalFormatting sqref="T168">
    <cfRule type="cellIs" dxfId="13869" priority="254" operator="equal">
      <formula>"Me"</formula>
    </cfRule>
  </conditionalFormatting>
  <conditionalFormatting sqref="T168">
    <cfRule type="cellIs" dxfId="13868" priority="253" operator="equal">
      <formula>"TD"</formula>
    </cfRule>
  </conditionalFormatting>
  <conditionalFormatting sqref="T168">
    <cfRule type="cellIs" dxfId="13867" priority="252" operator="equal">
      <formula>"PR"</formula>
    </cfRule>
  </conditionalFormatting>
  <conditionalFormatting sqref="T170">
    <cfRule type="cellIs" dxfId="13866" priority="251" operator="equal">
      <formula>"Me"</formula>
    </cfRule>
  </conditionalFormatting>
  <conditionalFormatting sqref="T170">
    <cfRule type="cellIs" dxfId="13865" priority="250" operator="equal">
      <formula>"TD"</formula>
    </cfRule>
  </conditionalFormatting>
  <conditionalFormatting sqref="T170">
    <cfRule type="cellIs" dxfId="13864" priority="249" operator="equal">
      <formula>"PR"</formula>
    </cfRule>
  </conditionalFormatting>
  <conditionalFormatting sqref="U31">
    <cfRule type="cellIs" dxfId="13863" priority="248" operator="equal">
      <formula>"Me"</formula>
    </cfRule>
  </conditionalFormatting>
  <conditionalFormatting sqref="U31">
    <cfRule type="cellIs" dxfId="13862" priority="247" operator="equal">
      <formula>"TD"</formula>
    </cfRule>
  </conditionalFormatting>
  <conditionalFormatting sqref="U31">
    <cfRule type="cellIs" dxfId="13861" priority="246" operator="equal">
      <formula>"PR"</formula>
    </cfRule>
  </conditionalFormatting>
  <conditionalFormatting sqref="Q47:T48">
    <cfRule type="cellIs" dxfId="13860" priority="240" operator="equal">
      <formula>"Me"</formula>
    </cfRule>
  </conditionalFormatting>
  <conditionalFormatting sqref="Q47:T48">
    <cfRule type="cellIs" dxfId="13859" priority="239" operator="equal">
      <formula>"TD"</formula>
    </cfRule>
  </conditionalFormatting>
  <conditionalFormatting sqref="Q47:T48">
    <cfRule type="cellIs" dxfId="13858" priority="238" operator="equal">
      <formula>"PR"</formula>
    </cfRule>
  </conditionalFormatting>
  <conditionalFormatting sqref="Q153:AJ154">
    <cfRule type="cellIs" dxfId="13857" priority="237" operator="equal">
      <formula>"Me"</formula>
    </cfRule>
  </conditionalFormatting>
  <conditionalFormatting sqref="Q153:AJ154">
    <cfRule type="cellIs" dxfId="13856" priority="236" operator="equal">
      <formula>"TD"</formula>
    </cfRule>
  </conditionalFormatting>
  <conditionalFormatting sqref="Q153:AJ154">
    <cfRule type="cellIs" dxfId="13855" priority="235" operator="equal">
      <formula>"PR"</formula>
    </cfRule>
  </conditionalFormatting>
  <conditionalFormatting sqref="Q153:AJ154">
    <cfRule type="cellIs" dxfId="13854" priority="234" operator="equal">
      <formula>"Me"</formula>
    </cfRule>
  </conditionalFormatting>
  <conditionalFormatting sqref="Q153:AJ154">
    <cfRule type="cellIs" dxfId="13853" priority="233" operator="equal">
      <formula>"TD"</formula>
    </cfRule>
  </conditionalFormatting>
  <conditionalFormatting sqref="V157:AG157">
    <cfRule type="cellIs" dxfId="13852" priority="232" operator="equal">
      <formula>"Me"</formula>
    </cfRule>
  </conditionalFormatting>
  <conditionalFormatting sqref="V157:AG157">
    <cfRule type="cellIs" dxfId="13851" priority="231" operator="equal">
      <formula>"PR"</formula>
    </cfRule>
  </conditionalFormatting>
  <conditionalFormatting sqref="V158:AG158">
    <cfRule type="cellIs" dxfId="13850" priority="230" operator="equal">
      <formula>"Me"</formula>
    </cfRule>
  </conditionalFormatting>
  <conditionalFormatting sqref="V158:AG158">
    <cfRule type="cellIs" dxfId="13849" priority="229" operator="equal">
      <formula>"TD"</formula>
    </cfRule>
  </conditionalFormatting>
  <conditionalFormatting sqref="V158:AG158">
    <cfRule type="cellIs" dxfId="13848" priority="228" operator="equal">
      <formula>"PR"</formula>
    </cfRule>
  </conditionalFormatting>
  <conditionalFormatting sqref="X21:X22">
    <cfRule type="cellIs" dxfId="13847" priority="227" operator="equal">
      <formula>"Me"</formula>
    </cfRule>
  </conditionalFormatting>
  <conditionalFormatting sqref="X21:X22">
    <cfRule type="cellIs" dxfId="13846" priority="226" operator="equal">
      <formula>"Me"</formula>
    </cfRule>
  </conditionalFormatting>
  <conditionalFormatting sqref="X21:X22">
    <cfRule type="cellIs" dxfId="13845" priority="225" operator="equal">
      <formula>"TD"</formula>
    </cfRule>
  </conditionalFormatting>
  <conditionalFormatting sqref="X63:X64">
    <cfRule type="cellIs" dxfId="13844" priority="224" operator="equal">
      <formula>"Me"</formula>
    </cfRule>
  </conditionalFormatting>
  <conditionalFormatting sqref="X63:X64">
    <cfRule type="cellIs" dxfId="13843" priority="223" operator="equal">
      <formula>"TD"</formula>
    </cfRule>
  </conditionalFormatting>
  <conditionalFormatting sqref="X63:X64">
    <cfRule type="cellIs" dxfId="13842" priority="222" operator="equal">
      <formula>"PR"</formula>
    </cfRule>
  </conditionalFormatting>
  <conditionalFormatting sqref="S237:S238">
    <cfRule type="cellIs" dxfId="13841" priority="221" operator="equal">
      <formula>"Me"</formula>
    </cfRule>
  </conditionalFormatting>
  <conditionalFormatting sqref="S237:S238">
    <cfRule type="cellIs" dxfId="13840" priority="220" operator="equal">
      <formula>"TD"</formula>
    </cfRule>
  </conditionalFormatting>
  <conditionalFormatting sqref="S237:S238">
    <cfRule type="cellIs" dxfId="13839" priority="219" operator="equal">
      <formula>"PR"</formula>
    </cfRule>
  </conditionalFormatting>
  <conditionalFormatting sqref="S237:S238">
    <cfRule type="cellIs" dxfId="13838" priority="218" operator="equal">
      <formula>"Me"</formula>
    </cfRule>
  </conditionalFormatting>
  <conditionalFormatting sqref="S237:S238">
    <cfRule type="cellIs" dxfId="13837" priority="217" operator="equal">
      <formula>"TD"</formula>
    </cfRule>
  </conditionalFormatting>
  <conditionalFormatting sqref="S237:S238">
    <cfRule type="cellIs" dxfId="13836" priority="216" operator="equal">
      <formula>"PR"</formula>
    </cfRule>
  </conditionalFormatting>
  <conditionalFormatting sqref="X237:X240">
    <cfRule type="cellIs" dxfId="13835" priority="215" operator="equal">
      <formula>"Me"</formula>
    </cfRule>
  </conditionalFormatting>
  <conditionalFormatting sqref="X237:X240">
    <cfRule type="cellIs" dxfId="13834" priority="214" operator="equal">
      <formula>"TD"</formula>
    </cfRule>
  </conditionalFormatting>
  <conditionalFormatting sqref="X237:X240">
    <cfRule type="cellIs" dxfId="13833" priority="213" operator="equal">
      <formula>"PR"</formula>
    </cfRule>
  </conditionalFormatting>
  <conditionalFormatting sqref="X237:X240">
    <cfRule type="cellIs" dxfId="13832" priority="212" operator="equal">
      <formula>"Me"</formula>
    </cfRule>
  </conditionalFormatting>
  <conditionalFormatting sqref="X237:X240">
    <cfRule type="cellIs" dxfId="13831" priority="211" operator="equal">
      <formula>"TD"</formula>
    </cfRule>
  </conditionalFormatting>
  <conditionalFormatting sqref="X237:X240">
    <cfRule type="cellIs" dxfId="13830" priority="210" operator="equal">
      <formula>"PR"</formula>
    </cfRule>
  </conditionalFormatting>
  <conditionalFormatting sqref="X237:X240">
    <cfRule type="cellIs" dxfId="13829" priority="209" operator="equal">
      <formula>"Me"</formula>
    </cfRule>
  </conditionalFormatting>
  <conditionalFormatting sqref="X237:X240">
    <cfRule type="cellIs" dxfId="13828" priority="208" operator="equal">
      <formula>"TD"</formula>
    </cfRule>
  </conditionalFormatting>
  <conditionalFormatting sqref="X237:X240">
    <cfRule type="cellIs" dxfId="13827" priority="207" operator="equal">
      <formula>"PR"</formula>
    </cfRule>
  </conditionalFormatting>
  <conditionalFormatting sqref="V183:X184">
    <cfRule type="cellIs" dxfId="13826" priority="206" operator="equal">
      <formula>"Me"</formula>
    </cfRule>
  </conditionalFormatting>
  <conditionalFormatting sqref="V183:X184">
    <cfRule type="cellIs" dxfId="13825" priority="205" operator="equal">
      <formula>"TD"</formula>
    </cfRule>
  </conditionalFormatting>
  <conditionalFormatting sqref="V183:X184">
    <cfRule type="cellIs" dxfId="13824" priority="204" operator="equal">
      <formula>"PR"</formula>
    </cfRule>
  </conditionalFormatting>
  <conditionalFormatting sqref="X204">
    <cfRule type="cellIs" dxfId="13823" priority="203" operator="equal">
      <formula>"Me"</formula>
    </cfRule>
  </conditionalFormatting>
  <conditionalFormatting sqref="X204">
    <cfRule type="cellIs" dxfId="13822" priority="202" operator="equal">
      <formula>"TD"</formula>
    </cfRule>
  </conditionalFormatting>
  <conditionalFormatting sqref="X204">
    <cfRule type="cellIs" dxfId="13821" priority="201" operator="equal">
      <formula>"PR"</formula>
    </cfRule>
  </conditionalFormatting>
  <conditionalFormatting sqref="Y155:AB156">
    <cfRule type="cellIs" dxfId="13820" priority="200" operator="equal">
      <formula>"Me"</formula>
    </cfRule>
  </conditionalFormatting>
  <conditionalFormatting sqref="Y155:AB156">
    <cfRule type="cellIs" dxfId="13819" priority="199" operator="equal">
      <formula>"TD"</formula>
    </cfRule>
  </conditionalFormatting>
  <conditionalFormatting sqref="Y155:AB156">
    <cfRule type="cellIs" dxfId="13818" priority="198" operator="equal">
      <formula>"PR"</formula>
    </cfRule>
  </conditionalFormatting>
  <conditionalFormatting sqref="Y155:AB156">
    <cfRule type="cellIs" dxfId="13817" priority="197" operator="equal">
      <formula>"Me"</formula>
    </cfRule>
  </conditionalFormatting>
  <conditionalFormatting sqref="Y155:AB156">
    <cfRule type="cellIs" dxfId="13816" priority="196" operator="equal">
      <formula>"TD"</formula>
    </cfRule>
  </conditionalFormatting>
  <conditionalFormatting sqref="Y237:Y240">
    <cfRule type="cellIs" dxfId="13815" priority="195" operator="equal">
      <formula>"Me"</formula>
    </cfRule>
  </conditionalFormatting>
  <conditionalFormatting sqref="Y237:Y240">
    <cfRule type="cellIs" dxfId="13814" priority="194" operator="equal">
      <formula>"TD"</formula>
    </cfRule>
  </conditionalFormatting>
  <conditionalFormatting sqref="Y237:Y240">
    <cfRule type="cellIs" dxfId="13813" priority="193" operator="equal">
      <formula>"PR"</formula>
    </cfRule>
  </conditionalFormatting>
  <conditionalFormatting sqref="Y237:Y240">
    <cfRule type="cellIs" dxfId="13812" priority="192" operator="equal">
      <formula>"Me"</formula>
    </cfRule>
  </conditionalFormatting>
  <conditionalFormatting sqref="Y237:Y240">
    <cfRule type="cellIs" dxfId="13811" priority="191" operator="equal">
      <formula>"TD"</formula>
    </cfRule>
  </conditionalFormatting>
  <conditionalFormatting sqref="Y237:Y240">
    <cfRule type="cellIs" dxfId="13810" priority="190" operator="equal">
      <formula>"PR"</formula>
    </cfRule>
  </conditionalFormatting>
  <conditionalFormatting sqref="Y237:Y240">
    <cfRule type="cellIs" dxfId="13809" priority="189" operator="equal">
      <formula>"Me"</formula>
    </cfRule>
  </conditionalFormatting>
  <conditionalFormatting sqref="Y237:Y240">
    <cfRule type="cellIs" dxfId="13808" priority="188" operator="equal">
      <formula>"TD"</formula>
    </cfRule>
  </conditionalFormatting>
  <conditionalFormatting sqref="Y237:Y240">
    <cfRule type="cellIs" dxfId="13807" priority="187" operator="equal">
      <formula>"PR"</formula>
    </cfRule>
  </conditionalFormatting>
  <conditionalFormatting sqref="Y195">
    <cfRule type="cellIs" dxfId="13806" priority="186" operator="equal">
      <formula>"Me"</formula>
    </cfRule>
  </conditionalFormatting>
  <conditionalFormatting sqref="Y195">
    <cfRule type="cellIs" dxfId="13805" priority="185" operator="equal">
      <formula>"TD"</formula>
    </cfRule>
  </conditionalFormatting>
  <conditionalFormatting sqref="Y195">
    <cfRule type="cellIs" dxfId="13804" priority="184" operator="equal">
      <formula>"PR"</formula>
    </cfRule>
  </conditionalFormatting>
  <conditionalFormatting sqref="Y196">
    <cfRule type="cellIs" dxfId="13803" priority="183" operator="equal">
      <formula>"Me"</formula>
    </cfRule>
  </conditionalFormatting>
  <conditionalFormatting sqref="Y196">
    <cfRule type="cellIs" dxfId="13802" priority="182" operator="equal">
      <formula>"TD"</formula>
    </cfRule>
  </conditionalFormatting>
  <conditionalFormatting sqref="Y196">
    <cfRule type="cellIs" dxfId="13801" priority="181" operator="equal">
      <formula>"PR"</formula>
    </cfRule>
  </conditionalFormatting>
  <conditionalFormatting sqref="AA195">
    <cfRule type="cellIs" dxfId="13800" priority="180" operator="equal">
      <formula>"Me"</formula>
    </cfRule>
  </conditionalFormatting>
  <conditionalFormatting sqref="AA195">
    <cfRule type="cellIs" dxfId="13799" priority="179" operator="equal">
      <formula>"TD"</formula>
    </cfRule>
  </conditionalFormatting>
  <conditionalFormatting sqref="AA195">
    <cfRule type="cellIs" dxfId="13798" priority="178" operator="equal">
      <formula>"PR"</formula>
    </cfRule>
  </conditionalFormatting>
  <conditionalFormatting sqref="AA196">
    <cfRule type="cellIs" dxfId="13797" priority="177" operator="equal">
      <formula>"Me"</formula>
    </cfRule>
  </conditionalFormatting>
  <conditionalFormatting sqref="AA196">
    <cfRule type="cellIs" dxfId="13796" priority="176" operator="equal">
      <formula>"TD"</formula>
    </cfRule>
  </conditionalFormatting>
  <conditionalFormatting sqref="AA196">
    <cfRule type="cellIs" dxfId="13795" priority="175" operator="equal">
      <formula>"PR"</formula>
    </cfRule>
  </conditionalFormatting>
  <conditionalFormatting sqref="AJ195">
    <cfRule type="cellIs" dxfId="13794" priority="168" operator="equal">
      <formula>"Me"</formula>
    </cfRule>
  </conditionalFormatting>
  <conditionalFormatting sqref="AJ195">
    <cfRule type="cellIs" dxfId="13793" priority="167" operator="equal">
      <formula>"TD"</formula>
    </cfRule>
  </conditionalFormatting>
  <conditionalFormatting sqref="AJ195">
    <cfRule type="cellIs" dxfId="13792" priority="166" operator="equal">
      <formula>"PR"</formula>
    </cfRule>
  </conditionalFormatting>
  <conditionalFormatting sqref="AJ196">
    <cfRule type="cellIs" dxfId="13791" priority="165" operator="equal">
      <formula>"Me"</formula>
    </cfRule>
  </conditionalFormatting>
  <conditionalFormatting sqref="AJ196">
    <cfRule type="cellIs" dxfId="13790" priority="164" operator="equal">
      <formula>"TD"</formula>
    </cfRule>
  </conditionalFormatting>
  <conditionalFormatting sqref="AJ196">
    <cfRule type="cellIs" dxfId="13789" priority="163" operator="equal">
      <formula>"PR"</formula>
    </cfRule>
  </conditionalFormatting>
  <conditionalFormatting sqref="Y215:Y216">
    <cfRule type="cellIs" dxfId="13788" priority="162" operator="equal">
      <formula>"Me"</formula>
    </cfRule>
  </conditionalFormatting>
  <conditionalFormatting sqref="Y215:Y216">
    <cfRule type="cellIs" dxfId="13787" priority="161" operator="equal">
      <formula>"TD"</formula>
    </cfRule>
  </conditionalFormatting>
  <conditionalFormatting sqref="Y215:Y216">
    <cfRule type="cellIs" dxfId="13786" priority="160" operator="equal">
      <formula>"PR"</formula>
    </cfRule>
  </conditionalFormatting>
  <conditionalFormatting sqref="R183:U184">
    <cfRule type="cellIs" dxfId="13785" priority="159" operator="equal">
      <formula>"Me"</formula>
    </cfRule>
  </conditionalFormatting>
  <conditionalFormatting sqref="R183:U184">
    <cfRule type="cellIs" dxfId="13784" priority="158" operator="equal">
      <formula>"TD"</formula>
    </cfRule>
  </conditionalFormatting>
  <conditionalFormatting sqref="R183:U184">
    <cfRule type="cellIs" dxfId="13783" priority="157" operator="equal">
      <formula>"PR"</formula>
    </cfRule>
  </conditionalFormatting>
  <conditionalFormatting sqref="Z237:Z240">
    <cfRule type="cellIs" dxfId="13782" priority="156" operator="equal">
      <formula>"Me"</formula>
    </cfRule>
  </conditionalFormatting>
  <conditionalFormatting sqref="Z237:Z240">
    <cfRule type="cellIs" dxfId="13781" priority="155" operator="equal">
      <formula>"TD"</formula>
    </cfRule>
  </conditionalFormatting>
  <conditionalFormatting sqref="Z237:Z240">
    <cfRule type="cellIs" dxfId="13780" priority="154" operator="equal">
      <formula>"PR"</formula>
    </cfRule>
  </conditionalFormatting>
  <conditionalFormatting sqref="Z237:Z240">
    <cfRule type="cellIs" dxfId="13779" priority="153" operator="equal">
      <formula>"Me"</formula>
    </cfRule>
  </conditionalFormatting>
  <conditionalFormatting sqref="Z237:Z240">
    <cfRule type="cellIs" dxfId="13778" priority="152" operator="equal">
      <formula>"TD"</formula>
    </cfRule>
  </conditionalFormatting>
  <conditionalFormatting sqref="Z237:Z240">
    <cfRule type="cellIs" dxfId="13777" priority="151" operator="equal">
      <formula>"PR"</formula>
    </cfRule>
  </conditionalFormatting>
  <conditionalFormatting sqref="Z237:Z240">
    <cfRule type="cellIs" dxfId="13776" priority="150" operator="equal">
      <formula>"Me"</formula>
    </cfRule>
  </conditionalFormatting>
  <conditionalFormatting sqref="Z237:Z240">
    <cfRule type="cellIs" dxfId="13775" priority="149" operator="equal">
      <formula>"TD"</formula>
    </cfRule>
  </conditionalFormatting>
  <conditionalFormatting sqref="Z237:Z240">
    <cfRule type="cellIs" dxfId="13774" priority="148" operator="equal">
      <formula>"PR"</formula>
    </cfRule>
  </conditionalFormatting>
  <conditionalFormatting sqref="Z215:Z216">
    <cfRule type="cellIs" dxfId="13773" priority="147" operator="equal">
      <formula>"Me"</formula>
    </cfRule>
  </conditionalFormatting>
  <conditionalFormatting sqref="Z215:Z216">
    <cfRule type="cellIs" dxfId="13772" priority="146" operator="equal">
      <formula>"TD"</formula>
    </cfRule>
  </conditionalFormatting>
  <conditionalFormatting sqref="Z215:Z216">
    <cfRule type="cellIs" dxfId="13771" priority="145" operator="equal">
      <formula>"PR"</formula>
    </cfRule>
  </conditionalFormatting>
  <conditionalFormatting sqref="Z213:Z214">
    <cfRule type="cellIs" dxfId="13770" priority="144" operator="equal">
      <formula>"Me"</formula>
    </cfRule>
  </conditionalFormatting>
  <conditionalFormatting sqref="Z213:Z214">
    <cfRule type="cellIs" dxfId="13769" priority="143" operator="equal">
      <formula>"TD"</formula>
    </cfRule>
  </conditionalFormatting>
  <conditionalFormatting sqref="Z213:Z214">
    <cfRule type="cellIs" dxfId="13768" priority="142" operator="equal">
      <formula>"PR"</formula>
    </cfRule>
  </conditionalFormatting>
  <conditionalFormatting sqref="Z211:Z212">
    <cfRule type="cellIs" dxfId="13767" priority="141" operator="equal">
      <formula>"Me"</formula>
    </cfRule>
  </conditionalFormatting>
  <conditionalFormatting sqref="Z211:Z212">
    <cfRule type="cellIs" dxfId="13766" priority="140" operator="equal">
      <formula>"TD"</formula>
    </cfRule>
  </conditionalFormatting>
  <conditionalFormatting sqref="Z211:Z212">
    <cfRule type="cellIs" dxfId="13765" priority="139" operator="equal">
      <formula>"PR"</formula>
    </cfRule>
  </conditionalFormatting>
  <conditionalFormatting sqref="AG175:AG176">
    <cfRule type="cellIs" dxfId="13764" priority="138" operator="equal">
      <formula>"Me"</formula>
    </cfRule>
  </conditionalFormatting>
  <conditionalFormatting sqref="AG175:AG176">
    <cfRule type="cellIs" dxfId="13763" priority="137" operator="equal">
      <formula>"TD"</formula>
    </cfRule>
  </conditionalFormatting>
  <conditionalFormatting sqref="AG175:AG176">
    <cfRule type="cellIs" dxfId="13762" priority="136" operator="equal">
      <formula>"PR"</formula>
    </cfRule>
  </conditionalFormatting>
  <conditionalFormatting sqref="AJ192">
    <cfRule type="cellIs" dxfId="13761" priority="135" operator="equal">
      <formula>"Me"</formula>
    </cfRule>
  </conditionalFormatting>
  <conditionalFormatting sqref="AJ192">
    <cfRule type="cellIs" dxfId="13760" priority="134" operator="equal">
      <formula>"TD"</formula>
    </cfRule>
  </conditionalFormatting>
  <conditionalFormatting sqref="AJ192">
    <cfRule type="cellIs" dxfId="13759" priority="133" operator="equal">
      <formula>"PR"</formula>
    </cfRule>
  </conditionalFormatting>
  <conditionalFormatting sqref="AJ194">
    <cfRule type="cellIs" dxfId="13758" priority="132" operator="equal">
      <formula>"Me"</formula>
    </cfRule>
  </conditionalFormatting>
  <conditionalFormatting sqref="AJ194">
    <cfRule type="cellIs" dxfId="13757" priority="131" operator="equal">
      <formula>"TD"</formula>
    </cfRule>
  </conditionalFormatting>
  <conditionalFormatting sqref="AJ194">
    <cfRule type="cellIs" dxfId="13756" priority="130" operator="equal">
      <formula>"PR"</formula>
    </cfRule>
  </conditionalFormatting>
  <conditionalFormatting sqref="AJ72">
    <cfRule type="cellIs" dxfId="13755" priority="126" operator="equal">
      <formula>"Me"</formula>
    </cfRule>
  </conditionalFormatting>
  <conditionalFormatting sqref="AJ72">
    <cfRule type="cellIs" dxfId="13754" priority="125" operator="equal">
      <formula>"TD"</formula>
    </cfRule>
  </conditionalFormatting>
  <conditionalFormatting sqref="AJ72">
    <cfRule type="cellIs" dxfId="13753" priority="124" operator="equal">
      <formula>"PR"</formula>
    </cfRule>
  </conditionalFormatting>
  <conditionalFormatting sqref="AJ64">
    <cfRule type="cellIs" dxfId="13752" priority="123" operator="equal">
      <formula>"Me"</formula>
    </cfRule>
  </conditionalFormatting>
  <conditionalFormatting sqref="AJ64">
    <cfRule type="cellIs" dxfId="13751" priority="122" operator="equal">
      <formula>"TD"</formula>
    </cfRule>
  </conditionalFormatting>
  <conditionalFormatting sqref="AJ64">
    <cfRule type="cellIs" dxfId="13750" priority="121" operator="equal">
      <formula>"PR"</formula>
    </cfRule>
  </conditionalFormatting>
  <conditionalFormatting sqref="AJ191">
    <cfRule type="cellIs" dxfId="13749" priority="117" operator="equal">
      <formula>"Me"</formula>
    </cfRule>
  </conditionalFormatting>
  <conditionalFormatting sqref="AJ191">
    <cfRule type="cellIs" dxfId="13748" priority="116" operator="equal">
      <formula>"TD"</formula>
    </cfRule>
  </conditionalFormatting>
  <conditionalFormatting sqref="AJ191">
    <cfRule type="cellIs" dxfId="13747" priority="115" operator="equal">
      <formula>"PR"</formula>
    </cfRule>
  </conditionalFormatting>
  <conditionalFormatting sqref="AJ193">
    <cfRule type="cellIs" dxfId="13746" priority="114" operator="equal">
      <formula>"Me"</formula>
    </cfRule>
  </conditionalFormatting>
  <conditionalFormatting sqref="AJ193">
    <cfRule type="cellIs" dxfId="13745" priority="113" operator="equal">
      <formula>"TD"</formula>
    </cfRule>
  </conditionalFormatting>
  <conditionalFormatting sqref="AJ193">
    <cfRule type="cellIs" dxfId="13744" priority="112" operator="equal">
      <formula>"PR"</formula>
    </cfRule>
  </conditionalFormatting>
  <conditionalFormatting sqref="AJ71">
    <cfRule type="cellIs" dxfId="13743" priority="111" operator="equal">
      <formula>"Me"</formula>
    </cfRule>
  </conditionalFormatting>
  <conditionalFormatting sqref="AJ71">
    <cfRule type="cellIs" dxfId="13742" priority="110" operator="equal">
      <formula>"TD"</formula>
    </cfRule>
  </conditionalFormatting>
  <conditionalFormatting sqref="AJ71">
    <cfRule type="cellIs" dxfId="13741" priority="109" operator="equal">
      <formula>"PR"</formula>
    </cfRule>
  </conditionalFormatting>
  <conditionalFormatting sqref="AJ63">
    <cfRule type="cellIs" dxfId="13740" priority="108" operator="equal">
      <formula>"Me"</formula>
    </cfRule>
  </conditionalFormatting>
  <conditionalFormatting sqref="AJ63">
    <cfRule type="cellIs" dxfId="13739" priority="107" operator="equal">
      <formula>"TD"</formula>
    </cfRule>
  </conditionalFormatting>
  <conditionalFormatting sqref="AJ63">
    <cfRule type="cellIs" dxfId="13738" priority="106" operator="equal">
      <formula>"PR"</formula>
    </cfRule>
  </conditionalFormatting>
  <conditionalFormatting sqref="AJ54">
    <cfRule type="cellIs" dxfId="13737" priority="105" operator="equal">
      <formula>"Me"</formula>
    </cfRule>
  </conditionalFormatting>
  <conditionalFormatting sqref="AJ54">
    <cfRule type="cellIs" dxfId="13736" priority="104" operator="equal">
      <formula>"TD"</formula>
    </cfRule>
  </conditionalFormatting>
  <conditionalFormatting sqref="AJ54">
    <cfRule type="cellIs" dxfId="13735" priority="103" operator="equal">
      <formula>"PR"</formula>
    </cfRule>
  </conditionalFormatting>
  <conditionalFormatting sqref="AJ53">
    <cfRule type="cellIs" dxfId="13734" priority="102" operator="equal">
      <formula>"Me"</formula>
    </cfRule>
  </conditionalFormatting>
  <conditionalFormatting sqref="AJ53">
    <cfRule type="cellIs" dxfId="13733" priority="101" operator="equal">
      <formula>"TD"</formula>
    </cfRule>
  </conditionalFormatting>
  <conditionalFormatting sqref="AJ53">
    <cfRule type="cellIs" dxfId="13732" priority="100" operator="equal">
      <formula>"PR"</formula>
    </cfRule>
  </conditionalFormatting>
  <conditionalFormatting sqref="AA237:AA240">
    <cfRule type="cellIs" dxfId="13731" priority="99" operator="equal">
      <formula>"Me"</formula>
    </cfRule>
  </conditionalFormatting>
  <conditionalFormatting sqref="AA237:AA240">
    <cfRule type="cellIs" dxfId="13730" priority="98" operator="equal">
      <formula>"TD"</formula>
    </cfRule>
  </conditionalFormatting>
  <conditionalFormatting sqref="AA237:AA240">
    <cfRule type="cellIs" dxfId="13729" priority="97" operator="equal">
      <formula>"PR"</formula>
    </cfRule>
  </conditionalFormatting>
  <conditionalFormatting sqref="AA237:AA240">
    <cfRule type="cellIs" dxfId="13728" priority="96" operator="equal">
      <formula>"Me"</formula>
    </cfRule>
  </conditionalFormatting>
  <conditionalFormatting sqref="AA237:AA240">
    <cfRule type="cellIs" dxfId="13727" priority="95" operator="equal">
      <formula>"TD"</formula>
    </cfRule>
  </conditionalFormatting>
  <conditionalFormatting sqref="AA237:AA240">
    <cfRule type="cellIs" dxfId="13726" priority="94" operator="equal">
      <formula>"PR"</formula>
    </cfRule>
  </conditionalFormatting>
  <conditionalFormatting sqref="AA237:AA240">
    <cfRule type="cellIs" dxfId="13725" priority="93" operator="equal">
      <formula>"Me"</formula>
    </cfRule>
  </conditionalFormatting>
  <conditionalFormatting sqref="AA237:AA240">
    <cfRule type="cellIs" dxfId="13724" priority="92" operator="equal">
      <formula>"TD"</formula>
    </cfRule>
  </conditionalFormatting>
  <conditionalFormatting sqref="AA237:AA240">
    <cfRule type="cellIs" dxfId="13723" priority="91" operator="equal">
      <formula>"PR"</formula>
    </cfRule>
  </conditionalFormatting>
  <conditionalFormatting sqref="AF31:AJ32">
    <cfRule type="cellIs" dxfId="13722" priority="84" operator="equal">
      <formula>"Me"</formula>
    </cfRule>
  </conditionalFormatting>
  <conditionalFormatting sqref="AF31:AJ32">
    <cfRule type="cellIs" dxfId="13721" priority="83" operator="equal">
      <formula>"Me"</formula>
    </cfRule>
  </conditionalFormatting>
  <conditionalFormatting sqref="AF31:AJ32">
    <cfRule type="cellIs" dxfId="13720" priority="82" operator="equal">
      <formula>"TD"</formula>
    </cfRule>
  </conditionalFormatting>
  <conditionalFormatting sqref="AF31:AJ32">
    <cfRule type="cellIs" dxfId="13719" priority="81" operator="equal">
      <formula>"PR"</formula>
    </cfRule>
  </conditionalFormatting>
  <conditionalFormatting sqref="AB237:AB240">
    <cfRule type="cellIs" dxfId="13718" priority="77" operator="equal">
      <formula>"Me"</formula>
    </cfRule>
  </conditionalFormatting>
  <conditionalFormatting sqref="AB237:AB240">
    <cfRule type="cellIs" dxfId="13717" priority="76" operator="equal">
      <formula>"TD"</formula>
    </cfRule>
  </conditionalFormatting>
  <conditionalFormatting sqref="AB237:AB240">
    <cfRule type="cellIs" dxfId="13716" priority="75" operator="equal">
      <formula>"PR"</formula>
    </cfRule>
  </conditionalFormatting>
  <conditionalFormatting sqref="AB237:AB240">
    <cfRule type="cellIs" dxfId="13715" priority="74" operator="equal">
      <formula>"Me"</formula>
    </cfRule>
  </conditionalFormatting>
  <conditionalFormatting sqref="AB237:AB240">
    <cfRule type="cellIs" dxfId="13714" priority="73" operator="equal">
      <formula>"TD"</formula>
    </cfRule>
  </conditionalFormatting>
  <conditionalFormatting sqref="AB237:AB240">
    <cfRule type="cellIs" dxfId="13713" priority="72" operator="equal">
      <formula>"PR"</formula>
    </cfRule>
  </conditionalFormatting>
  <conditionalFormatting sqref="AB237:AB240">
    <cfRule type="cellIs" dxfId="13712" priority="71" operator="equal">
      <formula>"Me"</formula>
    </cfRule>
  </conditionalFormatting>
  <conditionalFormatting sqref="AB237:AB240">
    <cfRule type="cellIs" dxfId="13711" priority="70" operator="equal">
      <formula>"TD"</formula>
    </cfRule>
  </conditionalFormatting>
  <conditionalFormatting sqref="AB237:AB240">
    <cfRule type="cellIs" dxfId="13710" priority="69" operator="equal">
      <formula>"PR"</formula>
    </cfRule>
  </conditionalFormatting>
  <conditionalFormatting sqref="AB117:AB118">
    <cfRule type="cellIs" dxfId="13709" priority="68" operator="equal">
      <formula>"Me"</formula>
    </cfRule>
  </conditionalFormatting>
  <conditionalFormatting sqref="AB117:AB118">
    <cfRule type="cellIs" dxfId="13708" priority="67" operator="equal">
      <formula>"TD"</formula>
    </cfRule>
  </conditionalFormatting>
  <conditionalFormatting sqref="AB117:AB118">
    <cfRule type="cellIs" dxfId="13707" priority="66" operator="equal">
      <formula>"PR"</formula>
    </cfRule>
  </conditionalFormatting>
  <conditionalFormatting sqref="AE59:AE60">
    <cfRule type="cellIs" dxfId="13706" priority="65" operator="equal">
      <formula>"Me"</formula>
    </cfRule>
  </conditionalFormatting>
  <conditionalFormatting sqref="AE59:AE60">
    <cfRule type="cellIs" dxfId="13705" priority="64" operator="equal">
      <formula>"TD"</formula>
    </cfRule>
  </conditionalFormatting>
  <conditionalFormatting sqref="AE59:AE60">
    <cfRule type="cellIs" dxfId="13704" priority="63" operator="equal">
      <formula>"Me"</formula>
    </cfRule>
  </conditionalFormatting>
  <conditionalFormatting sqref="AE59:AE60">
    <cfRule type="cellIs" dxfId="13703" priority="62" operator="equal">
      <formula>"TD"</formula>
    </cfRule>
  </conditionalFormatting>
  <conditionalFormatting sqref="AE59:AE60">
    <cfRule type="cellIs" dxfId="13702" priority="61" operator="equal">
      <formula>"Me"</formula>
    </cfRule>
  </conditionalFormatting>
  <conditionalFormatting sqref="AE59:AE60">
    <cfRule type="cellIs" dxfId="13701" priority="60" operator="equal">
      <formula>"TD"</formula>
    </cfRule>
  </conditionalFormatting>
  <conditionalFormatting sqref="AE59:AE60">
    <cfRule type="cellIs" dxfId="13700" priority="59" operator="equal">
      <formula>"Me"</formula>
    </cfRule>
  </conditionalFormatting>
  <conditionalFormatting sqref="AE59:AE60">
    <cfRule type="cellIs" dxfId="13699" priority="58" operator="equal">
      <formula>"TD"</formula>
    </cfRule>
  </conditionalFormatting>
  <conditionalFormatting sqref="AE59:AE60">
    <cfRule type="cellIs" dxfId="13698" priority="57" operator="equal">
      <formula>"Me"</formula>
    </cfRule>
  </conditionalFormatting>
  <conditionalFormatting sqref="AE59:AE60">
    <cfRule type="cellIs" dxfId="13697" priority="56" operator="equal">
      <formula>"TD"</formula>
    </cfRule>
  </conditionalFormatting>
  <conditionalFormatting sqref="AF37:AG38">
    <cfRule type="cellIs" dxfId="13696" priority="55" operator="equal">
      <formula>"Me"</formula>
    </cfRule>
  </conditionalFormatting>
  <conditionalFormatting sqref="AF37:AG38">
    <cfRule type="cellIs" dxfId="13695" priority="54" operator="equal">
      <formula>"Me"</formula>
    </cfRule>
  </conditionalFormatting>
  <conditionalFormatting sqref="AF37:AG38">
    <cfRule type="cellIs" dxfId="13694" priority="53" operator="equal">
      <formula>"TD"</formula>
    </cfRule>
  </conditionalFormatting>
  <conditionalFormatting sqref="AF37:AG38">
    <cfRule type="cellIs" dxfId="13693" priority="52" operator="equal">
      <formula>"PR"</formula>
    </cfRule>
  </conditionalFormatting>
  <conditionalFormatting sqref="AE107:AJ108">
    <cfRule type="cellIs" dxfId="13692" priority="51" operator="equal">
      <formula>"Me"</formula>
    </cfRule>
  </conditionalFormatting>
  <conditionalFormatting sqref="AE107:AJ108">
    <cfRule type="cellIs" dxfId="13691" priority="50" operator="equal">
      <formula>"TD"</formula>
    </cfRule>
  </conditionalFormatting>
  <conditionalFormatting sqref="AE107:AJ108">
    <cfRule type="cellIs" dxfId="13690" priority="49" operator="equal">
      <formula>"PR"</formula>
    </cfRule>
  </conditionalFormatting>
  <conditionalFormatting sqref="AE99">
    <cfRule type="cellIs" dxfId="13689" priority="48" operator="equal">
      <formula>"Me"</formula>
    </cfRule>
  </conditionalFormatting>
  <conditionalFormatting sqref="AE99">
    <cfRule type="cellIs" dxfId="13688" priority="47" operator="equal">
      <formula>"TD"</formula>
    </cfRule>
  </conditionalFormatting>
  <conditionalFormatting sqref="AE99">
    <cfRule type="cellIs" dxfId="13687" priority="46" operator="equal">
      <formula>"PR"</formula>
    </cfRule>
  </conditionalFormatting>
  <conditionalFormatting sqref="AF67">
    <cfRule type="cellIs" dxfId="13686" priority="45" operator="equal">
      <formula>"Me"</formula>
    </cfRule>
  </conditionalFormatting>
  <conditionalFormatting sqref="AF67">
    <cfRule type="cellIs" dxfId="13685" priority="44" operator="equal">
      <formula>"TD"</formula>
    </cfRule>
  </conditionalFormatting>
  <conditionalFormatting sqref="AF67">
    <cfRule type="cellIs" dxfId="13684" priority="43" operator="equal">
      <formula>"PR"</formula>
    </cfRule>
  </conditionalFormatting>
  <conditionalFormatting sqref="AG49:AJ50">
    <cfRule type="cellIs" dxfId="13683" priority="42" operator="equal">
      <formula>"Me"</formula>
    </cfRule>
  </conditionalFormatting>
  <conditionalFormatting sqref="AG49:AJ50">
    <cfRule type="cellIs" dxfId="13682" priority="41" operator="equal">
      <formula>"TD"</formula>
    </cfRule>
  </conditionalFormatting>
  <conditionalFormatting sqref="AG49:AJ50">
    <cfRule type="cellIs" dxfId="13681" priority="40" operator="equal">
      <formula>"PR"</formula>
    </cfRule>
  </conditionalFormatting>
  <conditionalFormatting sqref="AG49:AJ50">
    <cfRule type="cellIs" dxfId="13680" priority="39" operator="equal">
      <formula>"Me"</formula>
    </cfRule>
  </conditionalFormatting>
  <conditionalFormatting sqref="AG49:AJ50">
    <cfRule type="cellIs" dxfId="13679" priority="38" operator="equal">
      <formula>"TD"</formula>
    </cfRule>
  </conditionalFormatting>
  <conditionalFormatting sqref="AG49:AJ50">
    <cfRule type="cellIs" dxfId="13678" priority="37" operator="equal">
      <formula>"Me"</formula>
    </cfRule>
  </conditionalFormatting>
  <conditionalFormatting sqref="AG49:AJ50">
    <cfRule type="cellIs" dxfId="13677" priority="36" operator="equal">
      <formula>"TD"</formula>
    </cfRule>
  </conditionalFormatting>
  <conditionalFormatting sqref="AG49:AJ50">
    <cfRule type="cellIs" dxfId="13676" priority="35" operator="equal">
      <formula>"Me"</formula>
    </cfRule>
  </conditionalFormatting>
  <conditionalFormatting sqref="AG49:AJ50">
    <cfRule type="cellIs" dxfId="13675" priority="34" operator="equal">
      <formula>"TD"</formula>
    </cfRule>
  </conditionalFormatting>
  <conditionalFormatting sqref="AG49:AJ50">
    <cfRule type="cellIs" dxfId="13674" priority="33" operator="equal">
      <formula>"Me"</formula>
    </cfRule>
  </conditionalFormatting>
  <conditionalFormatting sqref="AG49:AJ50">
    <cfRule type="cellIs" dxfId="13673" priority="32" operator="equal">
      <formula>"TD"</formula>
    </cfRule>
  </conditionalFormatting>
  <conditionalFormatting sqref="AG49:AJ50">
    <cfRule type="cellIs" dxfId="13672" priority="31" operator="equal">
      <formula>"Me"</formula>
    </cfRule>
  </conditionalFormatting>
  <conditionalFormatting sqref="AG49:AJ50">
    <cfRule type="cellIs" dxfId="13671" priority="30" operator="equal">
      <formula>"TD"</formula>
    </cfRule>
  </conditionalFormatting>
  <conditionalFormatting sqref="AG27:AG28">
    <cfRule type="cellIs" dxfId="13670" priority="29" operator="equal">
      <formula>"Me"</formula>
    </cfRule>
  </conditionalFormatting>
  <conditionalFormatting sqref="AG27:AG28">
    <cfRule type="cellIs" dxfId="13669" priority="28" operator="equal">
      <formula>"TD"</formula>
    </cfRule>
  </conditionalFormatting>
  <conditionalFormatting sqref="AG27:AG28">
    <cfRule type="cellIs" dxfId="13668" priority="27" operator="equal">
      <formula>"PR"</formula>
    </cfRule>
  </conditionalFormatting>
  <conditionalFormatting sqref="Y143:Y144">
    <cfRule type="cellIs" dxfId="13667" priority="26" operator="equal">
      <formula>"Me"</formula>
    </cfRule>
  </conditionalFormatting>
  <conditionalFormatting sqref="Y143:Y144">
    <cfRule type="cellIs" dxfId="13666" priority="25" operator="equal">
      <formula>"TD"</formula>
    </cfRule>
  </conditionalFormatting>
  <conditionalFormatting sqref="Y143:Y144">
    <cfRule type="cellIs" dxfId="13665" priority="24" operator="equal">
      <formula>"PR"</formula>
    </cfRule>
  </conditionalFormatting>
  <conditionalFormatting sqref="AF195">
    <cfRule type="cellIs" dxfId="13664" priority="23" operator="equal">
      <formula>"Me"</formula>
    </cfRule>
  </conditionalFormatting>
  <conditionalFormatting sqref="AF195">
    <cfRule type="cellIs" dxfId="13663" priority="22" operator="equal">
      <formula>"TD"</formula>
    </cfRule>
  </conditionalFormatting>
  <conditionalFormatting sqref="AF195">
    <cfRule type="cellIs" dxfId="13662" priority="21" operator="equal">
      <formula>"PR"</formula>
    </cfRule>
  </conditionalFormatting>
  <conditionalFormatting sqref="AF196">
    <cfRule type="cellIs" dxfId="13661" priority="20" operator="equal">
      <formula>"Me"</formula>
    </cfRule>
  </conditionalFormatting>
  <conditionalFormatting sqref="AF196">
    <cfRule type="cellIs" dxfId="13660" priority="19" operator="equal">
      <formula>"TD"</formula>
    </cfRule>
  </conditionalFormatting>
  <conditionalFormatting sqref="AF196">
    <cfRule type="cellIs" dxfId="13659" priority="18" operator="equal">
      <formula>"PR"</formula>
    </cfRule>
  </conditionalFormatting>
  <conditionalFormatting sqref="AJ27:AJ28">
    <cfRule type="cellIs" dxfId="13658" priority="17" operator="equal">
      <formula>"Me"</formula>
    </cfRule>
  </conditionalFormatting>
  <conditionalFormatting sqref="AJ27:AJ28">
    <cfRule type="cellIs" dxfId="13657" priority="16" operator="equal">
      <formula>"TD"</formula>
    </cfRule>
  </conditionalFormatting>
  <conditionalFormatting sqref="AJ67:AJ68">
    <cfRule type="cellIs" dxfId="13656" priority="15" operator="equal">
      <formula>"Me"</formula>
    </cfRule>
  </conditionalFormatting>
  <conditionalFormatting sqref="AJ67:AJ68">
    <cfRule type="cellIs" dxfId="13655" priority="14" operator="equal">
      <formula>"TD"</formula>
    </cfRule>
  </conditionalFormatting>
  <conditionalFormatting sqref="AJ67:AJ68">
    <cfRule type="cellIs" dxfId="13654" priority="13" operator="equal">
      <formula>"PR"</formula>
    </cfRule>
  </conditionalFormatting>
  <conditionalFormatting sqref="AJ69:AJ70">
    <cfRule type="cellIs" dxfId="13653" priority="12" operator="equal">
      <formula>"Me"</formula>
    </cfRule>
  </conditionalFormatting>
  <conditionalFormatting sqref="AJ69:AJ70">
    <cfRule type="cellIs" dxfId="13652" priority="11" operator="equal">
      <formula>"TD"</formula>
    </cfRule>
  </conditionalFormatting>
  <conditionalFormatting sqref="AJ69:AJ70">
    <cfRule type="cellIs" dxfId="13651" priority="10" operator="equal">
      <formula>"PR"</formula>
    </cfRule>
  </conditionalFormatting>
  <conditionalFormatting sqref="AG111:AJ112">
    <cfRule type="cellIs" dxfId="13650" priority="9" operator="equal">
      <formula>"Me"</formula>
    </cfRule>
  </conditionalFormatting>
  <conditionalFormatting sqref="AG111:AJ112">
    <cfRule type="cellIs" dxfId="13649" priority="8" operator="equal">
      <formula>"TD"</formula>
    </cfRule>
  </conditionalFormatting>
  <conditionalFormatting sqref="AG111:AJ112">
    <cfRule type="cellIs" dxfId="13648" priority="7" operator="equal">
      <formula>"PR"</formula>
    </cfRule>
  </conditionalFormatting>
  <conditionalFormatting sqref="AF111:AF112">
    <cfRule type="cellIs" dxfId="13647" priority="3" operator="equal">
      <formula>"Me"</formula>
    </cfRule>
  </conditionalFormatting>
  <conditionalFormatting sqref="AF111:AF112">
    <cfRule type="cellIs" dxfId="13646" priority="2" operator="equal">
      <formula>"TD"</formula>
    </cfRule>
  </conditionalFormatting>
  <conditionalFormatting sqref="AF111:AF112">
    <cfRule type="cellIs" dxfId="13645" priority="1" operator="equal">
      <formula>"PR"</formula>
    </cfRule>
  </conditionalFormatting>
  <conditionalFormatting sqref="C231">
    <cfRule type="cellIs" dxfId="13644" priority="1507" operator="lessThan">
      <formula>#REF!</formula>
    </cfRule>
  </conditionalFormatting>
  <conditionalFormatting sqref="C107:C108 D197 C23:C24 C81:C82 C86 C192 C194 D205 C76:C78 C233:C250 C197:C230 C53:C54 C35:C36">
    <cfRule type="cellIs" dxfId="13643" priority="6598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8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55" operator="lessThan" id="{82F45E97-0B3B-4CF3-BEF1-7E5A3CA0DBAE}">
            <xm:f>'Jan 24'!#REF!</xm:f>
            <x14:dxf>
              <font>
                <b/>
                <i val="0"/>
                <color rgb="FFFF0000"/>
              </font>
            </x14:dxf>
          </x14:cfRule>
          <xm:sqref>C99:C100</xm:sqref>
        </x14:conditionalFormatting>
        <x14:conditionalFormatting xmlns:xm="http://schemas.microsoft.com/office/excel/2006/main">
          <x14:cfRule type="cellIs" priority="2439" operator="lessThan" id="{EF014523-407C-4574-82A7-90C32C0A768C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483" operator="lessThan" id="{8153C445-CDED-44BF-BB4D-CE88F005E5B8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  <x14:conditionalFormatting xmlns:xm="http://schemas.microsoft.com/office/excel/2006/main">
          <x14:cfRule type="cellIs" priority="6560" operator="lessThan" id="{3AA969E0-BF90-4B1E-987E-38973098D741}">
            <xm:f>'Jan 24'!#REF!</xm:f>
            <x14:dxf>
              <font>
                <b/>
                <i val="0"/>
                <color rgb="FFFF0000"/>
              </font>
            </x14:dxf>
          </x14:cfRule>
          <xm:sqref>C93:C94 C109:C110 C237:C238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0070C0"/>
  </sheetPr>
  <dimension ref="A1:CB252"/>
  <sheetViews>
    <sheetView zoomScale="85" zoomScaleNormal="85" workbookViewId="0">
      <pane ySplit="13" topLeftCell="A236" activePane="bottomLeft" state="frozen"/>
      <selection pane="bottomLeft" activeCell="D73" sqref="D7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70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I10" s="81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121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25">
        <v>11</v>
      </c>
      <c r="Q13" s="25">
        <v>12</v>
      </c>
      <c r="R13" s="481">
        <v>13</v>
      </c>
      <c r="S13" s="25">
        <v>14</v>
      </c>
      <c r="T13" s="481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25">
        <v>21</v>
      </c>
      <c r="AA13" s="481">
        <v>22</v>
      </c>
      <c r="AB13" s="300">
        <v>23</v>
      </c>
      <c r="AC13" s="300">
        <v>24</v>
      </c>
      <c r="AD13" s="25">
        <v>25</v>
      </c>
      <c r="AE13" s="25">
        <v>26</v>
      </c>
      <c r="AF13" s="481">
        <v>27</v>
      </c>
      <c r="AG13" s="26">
        <v>28</v>
      </c>
      <c r="AH13" s="55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131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83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204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4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25">
        <v>11</v>
      </c>
      <c r="Q20" s="25">
        <v>12</v>
      </c>
      <c r="R20" s="25">
        <v>13</v>
      </c>
      <c r="S20" s="25">
        <v>14</v>
      </c>
      <c r="T20" s="25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154" t="s">
        <v>310</v>
      </c>
      <c r="D21" s="178" t="str">
        <f>VLOOKUP(C21,ListeAppel,2,FALSE)</f>
        <v>Nom 031</v>
      </c>
      <c r="E21" s="156" t="s">
        <v>70</v>
      </c>
      <c r="F21" s="30" t="s">
        <v>67</v>
      </c>
      <c r="G21" s="305"/>
      <c r="H21" s="305"/>
      <c r="I21" s="32" t="s">
        <v>11</v>
      </c>
      <c r="J21" s="580" t="s">
        <v>28</v>
      </c>
      <c r="K21" s="580" t="s">
        <v>28</v>
      </c>
      <c r="L21" s="475" t="s">
        <v>7</v>
      </c>
      <c r="M21" s="353" t="s">
        <v>7</v>
      </c>
      <c r="N21" s="305"/>
      <c r="O21" s="305"/>
      <c r="P21" s="31" t="s">
        <v>11</v>
      </c>
      <c r="Q21" s="31" t="s">
        <v>11</v>
      </c>
      <c r="R21" s="31" t="s">
        <v>11</v>
      </c>
      <c r="S21" s="31" t="s">
        <v>11</v>
      </c>
      <c r="T21" s="31" t="s">
        <v>67</v>
      </c>
      <c r="U21" s="305"/>
      <c r="V21" s="305"/>
      <c r="W21" s="31" t="s">
        <v>11</v>
      </c>
      <c r="X21" s="31" t="s">
        <v>11</v>
      </c>
      <c r="Y21" s="31" t="s">
        <v>11</v>
      </c>
      <c r="Z21" s="629" t="s">
        <v>23</v>
      </c>
      <c r="AA21" s="31" t="s">
        <v>67</v>
      </c>
      <c r="AB21" s="305"/>
      <c r="AC21" s="305"/>
      <c r="AD21" s="365" t="s">
        <v>14</v>
      </c>
      <c r="AE21" s="365" t="s">
        <v>14</v>
      </c>
      <c r="AF21" s="365" t="s">
        <v>14</v>
      </c>
      <c r="AG21" s="365" t="s">
        <v>14</v>
      </c>
      <c r="AH21" s="365" t="s">
        <v>14</v>
      </c>
      <c r="AI21" s="305"/>
      <c r="AJ21" s="305"/>
      <c r="AK21" s="34">
        <f>IF(CA21=0,"",TIME(0,CA21,0))</f>
        <v>0.13333333333333333</v>
      </c>
      <c r="AL21" s="157">
        <f t="shared" ref="AL21:AL26" si="0">COUNTIF(F21:AJ21,"P")</f>
        <v>8</v>
      </c>
      <c r="AM21" s="158">
        <f>SUM(AL21:AL22)/2</f>
        <v>8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192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5</v>
      </c>
      <c r="BL21" s="162">
        <f>SUM(BK21+BK22)/2</f>
        <v>5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1</v>
      </c>
      <c r="BP21" s="158">
        <f>SUM(BO21+BO22)/2</f>
        <v>1</v>
      </c>
      <c r="BQ21" s="158">
        <f t="shared" ref="BQ21:BQ26" si="14">COUNTIF(F21:AJ21,"C")</f>
        <v>2</v>
      </c>
      <c r="BR21" s="158">
        <f>SUM((BQ21+BQ22)/2)</f>
        <v>2</v>
      </c>
      <c r="BS21" s="158">
        <f t="shared" ref="BS21:BS26" si="15">COUNTIF(F21:AJ21,"CC")</f>
        <v>2</v>
      </c>
      <c r="BT21" s="158">
        <f>SUM((BS21+BS22)/2)</f>
        <v>2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192</v>
      </c>
      <c r="CB21" s="35">
        <f>SUM(AM21+AO21+AQ21+AS21+AU21+AW21+BB21+BD21+BG21+AY21)</f>
        <v>8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7</v>
      </c>
      <c r="D22" s="165" t="s">
        <v>81</v>
      </c>
      <c r="E22" s="166" t="s">
        <v>4</v>
      </c>
      <c r="F22" s="36" t="s">
        <v>67</v>
      </c>
      <c r="G22" s="306"/>
      <c r="H22" s="306"/>
      <c r="I22" s="38" t="s">
        <v>11</v>
      </c>
      <c r="J22" s="581" t="s">
        <v>28</v>
      </c>
      <c r="K22" s="581" t="s">
        <v>28</v>
      </c>
      <c r="L22" s="476" t="s">
        <v>7</v>
      </c>
      <c r="M22" s="354" t="s">
        <v>7</v>
      </c>
      <c r="N22" s="306"/>
      <c r="O22" s="306"/>
      <c r="P22" s="37" t="s">
        <v>11</v>
      </c>
      <c r="Q22" s="37" t="s">
        <v>11</v>
      </c>
      <c r="R22" s="37" t="s">
        <v>11</v>
      </c>
      <c r="S22" s="37" t="s">
        <v>11</v>
      </c>
      <c r="T22" s="37" t="s">
        <v>67</v>
      </c>
      <c r="U22" s="306"/>
      <c r="V22" s="306"/>
      <c r="W22" s="37" t="s">
        <v>11</v>
      </c>
      <c r="X22" s="37" t="s">
        <v>11</v>
      </c>
      <c r="Y22" s="37" t="s">
        <v>11</v>
      </c>
      <c r="Z22" s="630" t="s">
        <v>23</v>
      </c>
      <c r="AA22" s="37" t="s">
        <v>67</v>
      </c>
      <c r="AB22" s="306"/>
      <c r="AC22" s="306"/>
      <c r="AD22" s="367" t="s">
        <v>14</v>
      </c>
      <c r="AE22" s="367" t="s">
        <v>14</v>
      </c>
      <c r="AF22" s="367" t="s">
        <v>14</v>
      </c>
      <c r="AG22" s="367" t="s">
        <v>14</v>
      </c>
      <c r="AH22" s="367" t="s">
        <v>14</v>
      </c>
      <c r="AI22" s="306"/>
      <c r="AJ22" s="306"/>
      <c r="AK22" s="40"/>
      <c r="AL22" s="167">
        <f t="shared" si="0"/>
        <v>8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5</v>
      </c>
      <c r="BL22" s="173"/>
      <c r="BM22" s="168">
        <f t="shared" si="12"/>
        <v>0</v>
      </c>
      <c r="BN22" s="174"/>
      <c r="BO22" s="168">
        <f t="shared" si="13"/>
        <v>1</v>
      </c>
      <c r="BP22" s="169"/>
      <c r="BQ22" s="168">
        <f t="shared" si="14"/>
        <v>2</v>
      </c>
      <c r="BR22" s="168"/>
      <c r="BS22" s="168">
        <f t="shared" si="15"/>
        <v>2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196">
        <v>7933</v>
      </c>
      <c r="D23" s="252" t="s">
        <v>240</v>
      </c>
      <c r="E23" s="156" t="s">
        <v>70</v>
      </c>
      <c r="F23" s="51" t="s">
        <v>11</v>
      </c>
      <c r="G23" s="307"/>
      <c r="H23" s="307"/>
      <c r="I23" s="415" t="s">
        <v>7</v>
      </c>
      <c r="J23" s="52" t="s">
        <v>11</v>
      </c>
      <c r="K23" s="52" t="s">
        <v>67</v>
      </c>
      <c r="L23" s="52" t="s">
        <v>11</v>
      </c>
      <c r="M23" s="52" t="s">
        <v>11</v>
      </c>
      <c r="N23" s="307"/>
      <c r="O23" s="307"/>
      <c r="P23" s="52" t="s">
        <v>11</v>
      </c>
      <c r="Q23" s="52" t="s">
        <v>11</v>
      </c>
      <c r="R23" s="52" t="s">
        <v>11</v>
      </c>
      <c r="S23" s="52" t="s">
        <v>11</v>
      </c>
      <c r="T23" s="52" t="s">
        <v>11</v>
      </c>
      <c r="U23" s="307"/>
      <c r="V23" s="307"/>
      <c r="W23" s="415" t="s">
        <v>7</v>
      </c>
      <c r="X23" s="52" t="s">
        <v>11</v>
      </c>
      <c r="Y23" s="52" t="s">
        <v>67</v>
      </c>
      <c r="Z23" s="52" t="s">
        <v>11</v>
      </c>
      <c r="AA23" s="52" t="s">
        <v>11</v>
      </c>
      <c r="AB23" s="307"/>
      <c r="AC23" s="307"/>
      <c r="AD23" s="358" t="s">
        <v>7</v>
      </c>
      <c r="AE23" s="52" t="s">
        <v>11</v>
      </c>
      <c r="AF23" s="52" t="s">
        <v>67</v>
      </c>
      <c r="AG23" s="52" t="s">
        <v>11</v>
      </c>
      <c r="AH23" s="52" t="s">
        <v>11</v>
      </c>
      <c r="AI23" s="307"/>
      <c r="AJ23" s="307"/>
      <c r="AK23" s="34">
        <f>IF(CA23=0,"",TIME(0,CA23,0))</f>
        <v>0.23333333333333331</v>
      </c>
      <c r="AL23" s="157">
        <f t="shared" si="0"/>
        <v>15</v>
      </c>
      <c r="AM23" s="158">
        <f>SUM(AL23:AL24)/2</f>
        <v>13.5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3</v>
      </c>
      <c r="BR23" s="158">
        <f>SUM((BQ23+BQ24)/2)</f>
        <v>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425</v>
      </c>
      <c r="B24" s="147" t="s">
        <v>179</v>
      </c>
      <c r="C24" s="196" t="s">
        <v>6</v>
      </c>
      <c r="D24" s="254">
        <v>11563</v>
      </c>
      <c r="E24" s="166" t="s">
        <v>4</v>
      </c>
      <c r="F24" s="36" t="s">
        <v>11</v>
      </c>
      <c r="G24" s="306"/>
      <c r="H24" s="306"/>
      <c r="I24" s="476" t="s">
        <v>7</v>
      </c>
      <c r="J24" s="37" t="s">
        <v>11</v>
      </c>
      <c r="K24" s="37" t="s">
        <v>67</v>
      </c>
      <c r="L24" s="37" t="s">
        <v>11</v>
      </c>
      <c r="M24" s="37" t="s">
        <v>11</v>
      </c>
      <c r="N24" s="306"/>
      <c r="O24" s="306"/>
      <c r="P24" s="37" t="s">
        <v>11</v>
      </c>
      <c r="Q24" s="37" t="s">
        <v>11</v>
      </c>
      <c r="R24" s="37" t="s">
        <v>67</v>
      </c>
      <c r="S24" s="37" t="s">
        <v>11</v>
      </c>
      <c r="T24" s="37" t="s">
        <v>67</v>
      </c>
      <c r="U24" s="306"/>
      <c r="V24" s="306"/>
      <c r="W24" s="354" t="s">
        <v>7</v>
      </c>
      <c r="X24" s="37" t="s">
        <v>11</v>
      </c>
      <c r="Y24" s="37" t="s">
        <v>67</v>
      </c>
      <c r="Z24" s="37" t="s">
        <v>11</v>
      </c>
      <c r="AA24" s="37" t="s">
        <v>57</v>
      </c>
      <c r="AB24" s="306"/>
      <c r="AC24" s="306"/>
      <c r="AD24" s="354" t="s">
        <v>7</v>
      </c>
      <c r="AE24" s="37" t="s">
        <v>11</v>
      </c>
      <c r="AF24" s="37" t="s">
        <v>67</v>
      </c>
      <c r="AG24" s="37" t="s">
        <v>11</v>
      </c>
      <c r="AH24" s="37" t="s">
        <v>11</v>
      </c>
      <c r="AI24" s="306"/>
      <c r="AJ24" s="330"/>
      <c r="AK24" s="40"/>
      <c r="AL24" s="167">
        <f t="shared" si="0"/>
        <v>12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313</v>
      </c>
      <c r="D25" s="178" t="str">
        <f>VLOOKUP(C25,ListeAppel,2,FALSE)</f>
        <v>Nom 073</v>
      </c>
      <c r="E25" s="156" t="s">
        <v>70</v>
      </c>
      <c r="F25" s="369" t="s">
        <v>7</v>
      </c>
      <c r="G25" s="307"/>
      <c r="H25" s="307"/>
      <c r="I25" s="449" t="s">
        <v>58</v>
      </c>
      <c r="J25" s="449" t="s">
        <v>58</v>
      </c>
      <c r="K25" s="449" t="s">
        <v>58</v>
      </c>
      <c r="L25" s="449" t="s">
        <v>58</v>
      </c>
      <c r="M25" s="31" t="s">
        <v>67</v>
      </c>
      <c r="N25" s="307"/>
      <c r="O25" s="307"/>
      <c r="P25" s="449" t="s">
        <v>58</v>
      </c>
      <c r="Q25" s="449" t="s">
        <v>58</v>
      </c>
      <c r="R25" s="449" t="s">
        <v>58</v>
      </c>
      <c r="S25" s="449" t="s">
        <v>58</v>
      </c>
      <c r="T25" s="31" t="s">
        <v>67</v>
      </c>
      <c r="U25" s="307"/>
      <c r="V25" s="307"/>
      <c r="W25" s="449" t="s">
        <v>58</v>
      </c>
      <c r="X25" s="449" t="s">
        <v>58</v>
      </c>
      <c r="Y25" s="31" t="s">
        <v>67</v>
      </c>
      <c r="Z25" s="449" t="s">
        <v>58</v>
      </c>
      <c r="AA25" s="31" t="s">
        <v>67</v>
      </c>
      <c r="AB25" s="307"/>
      <c r="AC25" s="307"/>
      <c r="AD25" s="31" t="s">
        <v>67</v>
      </c>
      <c r="AE25" s="52" t="s">
        <v>11</v>
      </c>
      <c r="AF25" s="52" t="s">
        <v>11</v>
      </c>
      <c r="AG25" s="52" t="s">
        <v>67</v>
      </c>
      <c r="AH25" s="358" t="s">
        <v>7</v>
      </c>
      <c r="AI25" s="307"/>
      <c r="AJ25" s="307"/>
      <c r="AK25" s="34">
        <f>IF(CA25=0,"",TIME(0,CA25,0))</f>
        <v>3.3333333333333333E-2</v>
      </c>
      <c r="AL25" s="157">
        <f t="shared" si="0"/>
        <v>2</v>
      </c>
      <c r="AM25" s="158">
        <f>SUM(AL25:AL26)/2</f>
        <v>2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48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48</v>
      </c>
      <c r="CB25" s="35">
        <f>SUM(AM25+AO25+AQ25+AS25+AU25+AW25+BB25+BD25+BG25+AY25)</f>
        <v>2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70" t="s">
        <v>7</v>
      </c>
      <c r="G26" s="307"/>
      <c r="H26" s="307"/>
      <c r="I26" s="449" t="s">
        <v>58</v>
      </c>
      <c r="J26" s="449" t="s">
        <v>58</v>
      </c>
      <c r="K26" s="449" t="s">
        <v>58</v>
      </c>
      <c r="L26" s="449" t="s">
        <v>58</v>
      </c>
      <c r="M26" s="37" t="s">
        <v>67</v>
      </c>
      <c r="N26" s="307"/>
      <c r="O26" s="307"/>
      <c r="P26" s="449" t="s">
        <v>58</v>
      </c>
      <c r="Q26" s="449" t="s">
        <v>58</v>
      </c>
      <c r="R26" s="449" t="s">
        <v>58</v>
      </c>
      <c r="S26" s="449" t="s">
        <v>58</v>
      </c>
      <c r="T26" s="37" t="s">
        <v>67</v>
      </c>
      <c r="U26" s="307"/>
      <c r="V26" s="307"/>
      <c r="W26" s="449" t="s">
        <v>58</v>
      </c>
      <c r="X26" s="449" t="s">
        <v>58</v>
      </c>
      <c r="Y26" s="37" t="s">
        <v>67</v>
      </c>
      <c r="Z26" s="449" t="s">
        <v>58</v>
      </c>
      <c r="AA26" s="37" t="s">
        <v>67</v>
      </c>
      <c r="AB26" s="307"/>
      <c r="AC26" s="307"/>
      <c r="AD26" s="37" t="s">
        <v>67</v>
      </c>
      <c r="AE26" s="37" t="s">
        <v>11</v>
      </c>
      <c r="AF26" s="37" t="s">
        <v>11</v>
      </c>
      <c r="AG26" s="37" t="s">
        <v>67</v>
      </c>
      <c r="AH26" s="354" t="s">
        <v>7</v>
      </c>
      <c r="AI26" s="307"/>
      <c r="AJ26" s="307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177" t="s">
        <v>311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325"/>
      <c r="H27" s="305"/>
      <c r="I27" s="32" t="s">
        <v>11</v>
      </c>
      <c r="J27" s="32" t="s">
        <v>11</v>
      </c>
      <c r="K27" s="518" t="s">
        <v>28</v>
      </c>
      <c r="L27" s="32" t="s">
        <v>11</v>
      </c>
      <c r="M27" s="32" t="s">
        <v>11</v>
      </c>
      <c r="N27" s="325"/>
      <c r="O27" s="305"/>
      <c r="P27" s="31" t="s">
        <v>11</v>
      </c>
      <c r="Q27" s="31" t="s">
        <v>11</v>
      </c>
      <c r="R27" s="31" t="s">
        <v>67</v>
      </c>
      <c r="S27" s="31" t="s">
        <v>11</v>
      </c>
      <c r="T27" s="31" t="s">
        <v>11</v>
      </c>
      <c r="U27" s="325"/>
      <c r="V27" s="305"/>
      <c r="W27" s="31" t="s">
        <v>11</v>
      </c>
      <c r="X27" s="31" t="s">
        <v>11</v>
      </c>
      <c r="Y27" s="31" t="s">
        <v>11</v>
      </c>
      <c r="Z27" s="31" t="s">
        <v>11</v>
      </c>
      <c r="AA27" s="31" t="s">
        <v>11</v>
      </c>
      <c r="AB27" s="305"/>
      <c r="AC27" s="305"/>
      <c r="AD27" s="31" t="s">
        <v>11</v>
      </c>
      <c r="AE27" s="31" t="s">
        <v>11</v>
      </c>
      <c r="AF27" s="52" t="s">
        <v>67</v>
      </c>
      <c r="AG27" s="31" t="s">
        <v>11</v>
      </c>
      <c r="AH27" s="353" t="s">
        <v>7</v>
      </c>
      <c r="AI27" s="325"/>
      <c r="AJ27" s="305"/>
      <c r="AK27" s="34">
        <f>IF(CA27=0,"",TIME(0,CA27,0))</f>
        <v>0.28333333333333333</v>
      </c>
      <c r="AL27" s="157">
        <f>COUNTIF(F27:AJ27,"P")</f>
        <v>17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408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408</v>
      </c>
      <c r="CB27" s="35">
        <f>SUM(AM27+AO27+AQ27+AS27+AU27+AW27+BB27+BD27+BG27+AY27)</f>
        <v>17</v>
      </c>
    </row>
    <row r="28" spans="1:80" ht="18.75" customHeight="1" thickBot="1" x14ac:dyDescent="0.3">
      <c r="A28" s="137" t="s">
        <v>425</v>
      </c>
      <c r="B28" s="147" t="s">
        <v>179</v>
      </c>
      <c r="C28" s="164" t="s">
        <v>6</v>
      </c>
      <c r="D28" s="165">
        <v>11554</v>
      </c>
      <c r="E28" s="166" t="s">
        <v>4</v>
      </c>
      <c r="F28" s="36" t="s">
        <v>11</v>
      </c>
      <c r="G28" s="326"/>
      <c r="H28" s="306"/>
      <c r="I28" s="38" t="s">
        <v>11</v>
      </c>
      <c r="J28" s="38" t="s">
        <v>11</v>
      </c>
      <c r="K28" s="584" t="s">
        <v>28</v>
      </c>
      <c r="L28" s="38" t="s">
        <v>11</v>
      </c>
      <c r="M28" s="38" t="s">
        <v>11</v>
      </c>
      <c r="N28" s="326"/>
      <c r="O28" s="306"/>
      <c r="P28" s="37" t="s">
        <v>11</v>
      </c>
      <c r="Q28" s="37" t="s">
        <v>11</v>
      </c>
      <c r="R28" s="37" t="s">
        <v>67</v>
      </c>
      <c r="S28" s="37" t="s">
        <v>11</v>
      </c>
      <c r="T28" s="37" t="s">
        <v>11</v>
      </c>
      <c r="U28" s="326"/>
      <c r="V28" s="306"/>
      <c r="W28" s="37" t="s">
        <v>11</v>
      </c>
      <c r="X28" s="37" t="s">
        <v>11</v>
      </c>
      <c r="Y28" s="440" t="s">
        <v>39</v>
      </c>
      <c r="Z28" s="37" t="s">
        <v>11</v>
      </c>
      <c r="AA28" s="37" t="s">
        <v>11</v>
      </c>
      <c r="AB28" s="306"/>
      <c r="AC28" s="306"/>
      <c r="AD28" s="37" t="s">
        <v>11</v>
      </c>
      <c r="AE28" s="37" t="s">
        <v>11</v>
      </c>
      <c r="AF28" s="37" t="s">
        <v>67</v>
      </c>
      <c r="AG28" s="37" t="s">
        <v>11</v>
      </c>
      <c r="AH28" s="354" t="s">
        <v>7</v>
      </c>
      <c r="AI28" s="326"/>
      <c r="AJ28" s="306"/>
      <c r="AK28" s="40"/>
      <c r="AL28" s="167">
        <f>COUNTIF(F28:AJ28,"P")</f>
        <v>16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79" t="s">
        <v>180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44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72"/>
      <c r="F30" s="24">
        <v>1</v>
      </c>
      <c r="G30" s="300">
        <v>2</v>
      </c>
      <c r="H30" s="300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25">
        <v>11</v>
      </c>
      <c r="Q30" s="25">
        <v>12</v>
      </c>
      <c r="R30" s="25">
        <v>13</v>
      </c>
      <c r="S30" s="25">
        <v>14</v>
      </c>
      <c r="T30" s="25">
        <v>15</v>
      </c>
      <c r="U30" s="300">
        <v>16</v>
      </c>
      <c r="V30" s="300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300">
        <v>23</v>
      </c>
      <c r="AC30" s="300">
        <v>24</v>
      </c>
      <c r="AD30" s="25">
        <v>25</v>
      </c>
      <c r="AE30" s="25">
        <v>26</v>
      </c>
      <c r="AF30" s="25">
        <v>27</v>
      </c>
      <c r="AG30" s="26">
        <v>28</v>
      </c>
      <c r="AH30" s="26">
        <v>29</v>
      </c>
      <c r="AI30" s="300">
        <v>30</v>
      </c>
      <c r="AJ30" s="3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314</v>
      </c>
      <c r="D31" s="178" t="s">
        <v>191</v>
      </c>
      <c r="E31" s="156" t="s">
        <v>70</v>
      </c>
      <c r="F31" s="369" t="s">
        <v>7</v>
      </c>
      <c r="G31" s="332"/>
      <c r="H31" s="332"/>
      <c r="I31" s="55" t="s">
        <v>11</v>
      </c>
      <c r="J31" s="55" t="s">
        <v>11</v>
      </c>
      <c r="K31" s="31" t="s">
        <v>11</v>
      </c>
      <c r="L31" s="31" t="s">
        <v>11</v>
      </c>
      <c r="M31" s="55" t="s">
        <v>11</v>
      </c>
      <c r="N31" s="332"/>
      <c r="O31" s="305"/>
      <c r="P31" s="31" t="s">
        <v>11</v>
      </c>
      <c r="Q31" s="55" t="s">
        <v>11</v>
      </c>
      <c r="R31" s="31" t="s">
        <v>11</v>
      </c>
      <c r="S31" s="31" t="s">
        <v>11</v>
      </c>
      <c r="T31" s="31" t="s">
        <v>11</v>
      </c>
      <c r="U31" s="305"/>
      <c r="V31" s="305"/>
      <c r="W31" s="31" t="s">
        <v>11</v>
      </c>
      <c r="X31" s="31" t="s">
        <v>11</v>
      </c>
      <c r="Y31" s="353" t="s">
        <v>7</v>
      </c>
      <c r="Z31" s="353" t="s">
        <v>7</v>
      </c>
      <c r="AA31" s="353" t="s">
        <v>7</v>
      </c>
      <c r="AB31" s="305"/>
      <c r="AC31" s="305"/>
      <c r="AD31" s="31" t="s">
        <v>11</v>
      </c>
      <c r="AE31" s="31" t="s">
        <v>11</v>
      </c>
      <c r="AF31" s="31" t="s">
        <v>11</v>
      </c>
      <c r="AG31" s="31" t="s">
        <v>11</v>
      </c>
      <c r="AH31" s="31" t="s">
        <v>11</v>
      </c>
      <c r="AI31" s="305"/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17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70" t="s">
        <v>7</v>
      </c>
      <c r="G32" s="331"/>
      <c r="H32" s="331"/>
      <c r="I32" s="56" t="s">
        <v>11</v>
      </c>
      <c r="J32" s="56" t="s">
        <v>11</v>
      </c>
      <c r="K32" s="37" t="s">
        <v>11</v>
      </c>
      <c r="L32" s="37" t="s">
        <v>11</v>
      </c>
      <c r="M32" s="56" t="s">
        <v>11</v>
      </c>
      <c r="N32" s="331"/>
      <c r="O32" s="306"/>
      <c r="P32" s="37" t="s">
        <v>11</v>
      </c>
      <c r="Q32" s="56" t="s">
        <v>11</v>
      </c>
      <c r="R32" s="37" t="s">
        <v>11</v>
      </c>
      <c r="S32" s="37" t="s">
        <v>11</v>
      </c>
      <c r="T32" s="37" t="s">
        <v>11</v>
      </c>
      <c r="U32" s="306"/>
      <c r="V32" s="306"/>
      <c r="W32" s="37" t="s">
        <v>11</v>
      </c>
      <c r="X32" s="37" t="s">
        <v>11</v>
      </c>
      <c r="Y32" s="354" t="s">
        <v>7</v>
      </c>
      <c r="Z32" s="354" t="s">
        <v>7</v>
      </c>
      <c r="AA32" s="354" t="s">
        <v>7</v>
      </c>
      <c r="AB32" s="306"/>
      <c r="AC32" s="306"/>
      <c r="AD32" s="37" t="s">
        <v>11</v>
      </c>
      <c r="AE32" s="37" t="s">
        <v>11</v>
      </c>
      <c r="AF32" s="37" t="s">
        <v>11</v>
      </c>
      <c r="AG32" s="37" t="s">
        <v>11</v>
      </c>
      <c r="AH32" s="597" t="s">
        <v>11</v>
      </c>
      <c r="AI32" s="347"/>
      <c r="AJ32" s="347"/>
      <c r="AK32" s="40"/>
      <c r="AL32" s="167">
        <f>COUNTIF(F32:AJ32,"P")</f>
        <v>17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425</v>
      </c>
      <c r="B33" s="179" t="s">
        <v>180</v>
      </c>
      <c r="C33" s="177" t="s">
        <v>315</v>
      </c>
      <c r="D33" s="155" t="str">
        <f>VLOOKUP(C33,ListeAppel,2,FALSE)</f>
        <v>Nom 008</v>
      </c>
      <c r="E33" s="156" t="s">
        <v>70</v>
      </c>
      <c r="F33" s="30" t="s">
        <v>67</v>
      </c>
      <c r="G33" s="305"/>
      <c r="H33" s="305"/>
      <c r="I33" s="32" t="s">
        <v>11</v>
      </c>
      <c r="J33" s="31" t="s">
        <v>11</v>
      </c>
      <c r="K33" s="31" t="s">
        <v>11</v>
      </c>
      <c r="L33" s="31" t="s">
        <v>11</v>
      </c>
      <c r="M33" s="31" t="s">
        <v>67</v>
      </c>
      <c r="N33" s="305"/>
      <c r="O33" s="305"/>
      <c r="P33" s="31" t="s">
        <v>11</v>
      </c>
      <c r="Q33" s="31" t="s">
        <v>11</v>
      </c>
      <c r="R33" s="31" t="s">
        <v>11</v>
      </c>
      <c r="S33" s="31" t="s">
        <v>11</v>
      </c>
      <c r="T33" s="31" t="s">
        <v>67</v>
      </c>
      <c r="U33" s="305"/>
      <c r="V33" s="305"/>
      <c r="W33" s="353" t="s">
        <v>7</v>
      </c>
      <c r="X33" s="31" t="s">
        <v>11</v>
      </c>
      <c r="Y33" s="31" t="s">
        <v>33</v>
      </c>
      <c r="Z33" s="31" t="s">
        <v>67</v>
      </c>
      <c r="AA33" s="603" t="s">
        <v>35</v>
      </c>
      <c r="AB33" s="305"/>
      <c r="AC33" s="305"/>
      <c r="AD33" s="31" t="s">
        <v>11</v>
      </c>
      <c r="AE33" s="31" t="s">
        <v>11</v>
      </c>
      <c r="AF33" s="31" t="s">
        <v>11</v>
      </c>
      <c r="AG33" s="31" t="s">
        <v>11</v>
      </c>
      <c r="AH33" s="31" t="s">
        <v>67</v>
      </c>
      <c r="AI33" s="305"/>
      <c r="AJ33" s="305"/>
      <c r="AK33" s="34">
        <f>IF(CA33=0,"",TIME(0,CA33,0))</f>
        <v>0.23333333333333331</v>
      </c>
      <c r="AL33" s="157">
        <f t="shared" ref="AL33:AL38" si="19">COUNTIF(F33:AJ33,"P")</f>
        <v>13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1</v>
      </c>
      <c r="AQ33" s="159">
        <f>SUM((AP33+AP34)/2)</f>
        <v>0.5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6" t="s">
        <v>67</v>
      </c>
      <c r="G34" s="306"/>
      <c r="H34" s="306"/>
      <c r="I34" s="38" t="s">
        <v>11</v>
      </c>
      <c r="J34" s="37" t="s">
        <v>11</v>
      </c>
      <c r="K34" s="37" t="s">
        <v>11</v>
      </c>
      <c r="L34" s="37" t="s">
        <v>11</v>
      </c>
      <c r="M34" s="37" t="s">
        <v>67</v>
      </c>
      <c r="N34" s="306"/>
      <c r="O34" s="306"/>
      <c r="P34" s="37" t="s">
        <v>11</v>
      </c>
      <c r="Q34" s="37" t="s">
        <v>11</v>
      </c>
      <c r="R34" s="37" t="s">
        <v>11</v>
      </c>
      <c r="S34" s="37" t="s">
        <v>11</v>
      </c>
      <c r="T34" s="37" t="s">
        <v>67</v>
      </c>
      <c r="U34" s="306"/>
      <c r="V34" s="306"/>
      <c r="W34" s="354" t="s">
        <v>7</v>
      </c>
      <c r="X34" s="37" t="s">
        <v>11</v>
      </c>
      <c r="Y34" s="37" t="s">
        <v>11</v>
      </c>
      <c r="Z34" s="37" t="s">
        <v>67</v>
      </c>
      <c r="AA34" s="585" t="s">
        <v>35</v>
      </c>
      <c r="AB34" s="306"/>
      <c r="AC34" s="306"/>
      <c r="AD34" s="37" t="s">
        <v>11</v>
      </c>
      <c r="AE34" s="37" t="s">
        <v>11</v>
      </c>
      <c r="AF34" s="37" t="s">
        <v>57</v>
      </c>
      <c r="AG34" s="37" t="s">
        <v>57</v>
      </c>
      <c r="AH34" s="37" t="s">
        <v>67</v>
      </c>
      <c r="AI34" s="306"/>
      <c r="AJ34" s="306"/>
      <c r="AK34" s="40"/>
      <c r="AL34" s="167">
        <f t="shared" si="19"/>
        <v>12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200</v>
      </c>
      <c r="E35" s="156" t="s">
        <v>70</v>
      </c>
      <c r="F35" s="51" t="s">
        <v>11</v>
      </c>
      <c r="G35" s="307"/>
      <c r="H35" s="307"/>
      <c r="I35" s="53" t="s">
        <v>11</v>
      </c>
      <c r="J35" s="52" t="s">
        <v>11</v>
      </c>
      <c r="K35" s="52" t="s">
        <v>11</v>
      </c>
      <c r="L35" s="52" t="s">
        <v>67</v>
      </c>
      <c r="M35" s="52" t="s">
        <v>11</v>
      </c>
      <c r="N35" s="307"/>
      <c r="O35" s="307"/>
      <c r="P35" s="52" t="s">
        <v>11</v>
      </c>
      <c r="Q35" s="52" t="s">
        <v>11</v>
      </c>
      <c r="R35" s="31" t="s">
        <v>67</v>
      </c>
      <c r="S35" s="52" t="s">
        <v>11</v>
      </c>
      <c r="T35" s="518" t="s">
        <v>28</v>
      </c>
      <c r="U35" s="518" t="s">
        <v>28</v>
      </c>
      <c r="V35" s="518" t="s">
        <v>28</v>
      </c>
      <c r="W35" s="518" t="s">
        <v>28</v>
      </c>
      <c r="X35" s="518" t="s">
        <v>28</v>
      </c>
      <c r="Y35" s="518" t="s">
        <v>28</v>
      </c>
      <c r="Z35" s="378" t="s">
        <v>13</v>
      </c>
      <c r="AA35" s="378" t="s">
        <v>13</v>
      </c>
      <c r="AB35" s="307"/>
      <c r="AC35" s="307"/>
      <c r="AD35" s="358" t="s">
        <v>7</v>
      </c>
      <c r="AE35" s="358" t="s">
        <v>7</v>
      </c>
      <c r="AF35" s="358" t="s">
        <v>7</v>
      </c>
      <c r="AG35" s="358" t="s">
        <v>7</v>
      </c>
      <c r="AH35" s="358" t="s">
        <v>7</v>
      </c>
      <c r="AI35" s="307"/>
      <c r="AJ35" s="307"/>
      <c r="AK35" s="34">
        <f>IF(CA35=0,"",TIME(0,CA35,0))</f>
        <v>0.16666666666666666</v>
      </c>
      <c r="AL35" s="157">
        <f>COUNTIF(F35:AJ35,"P")</f>
        <v>8</v>
      </c>
      <c r="AM35" s="158">
        <f>SUM(AL35:AL36)/2</f>
        <v>8</v>
      </c>
      <c r="AN35" s="158">
        <f>COUNTIF(F35:AJ35,"Mi")</f>
        <v>2</v>
      </c>
      <c r="AO35" s="158">
        <f>SUM((AN35+AN36)/2)</f>
        <v>2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240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5</v>
      </c>
      <c r="BR35" s="158">
        <f>SUM((BQ35+BQ36)/2)</f>
        <v>5</v>
      </c>
      <c r="BS35" s="158">
        <f>COUNTIF(F35:AJ35,"CC")</f>
        <v>6</v>
      </c>
      <c r="BT35" s="158">
        <f>SUM((BS35+BS36)/2)</f>
        <v>6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240</v>
      </c>
      <c r="CB35" s="35">
        <f>SUM(AM35+AO35+AQ35+AS35+AU35+AW35+BB35+BD35+BG35+AY35)</f>
        <v>10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51" t="s">
        <v>11</v>
      </c>
      <c r="G36" s="307"/>
      <c r="H36" s="307"/>
      <c r="I36" s="53" t="s">
        <v>11</v>
      </c>
      <c r="J36" s="52" t="s">
        <v>11</v>
      </c>
      <c r="K36" s="52" t="s">
        <v>11</v>
      </c>
      <c r="L36" s="52" t="s">
        <v>67</v>
      </c>
      <c r="M36" s="52" t="s">
        <v>11</v>
      </c>
      <c r="N36" s="307"/>
      <c r="O36" s="307"/>
      <c r="P36" s="52" t="s">
        <v>11</v>
      </c>
      <c r="Q36" s="52" t="s">
        <v>11</v>
      </c>
      <c r="R36" s="37" t="s">
        <v>67</v>
      </c>
      <c r="S36" s="52" t="s">
        <v>11</v>
      </c>
      <c r="T36" s="518" t="s">
        <v>28</v>
      </c>
      <c r="U36" s="518" t="s">
        <v>28</v>
      </c>
      <c r="V36" s="518" t="s">
        <v>28</v>
      </c>
      <c r="W36" s="518" t="s">
        <v>28</v>
      </c>
      <c r="X36" s="518" t="s">
        <v>28</v>
      </c>
      <c r="Y36" s="518" t="s">
        <v>28</v>
      </c>
      <c r="Z36" s="356" t="s">
        <v>13</v>
      </c>
      <c r="AA36" s="459" t="s">
        <v>13</v>
      </c>
      <c r="AB36" s="307"/>
      <c r="AC36" s="307"/>
      <c r="AD36" s="358" t="s">
        <v>7</v>
      </c>
      <c r="AE36" s="358" t="s">
        <v>7</v>
      </c>
      <c r="AF36" s="358" t="s">
        <v>7</v>
      </c>
      <c r="AG36" s="358" t="s">
        <v>7</v>
      </c>
      <c r="AH36" s="358" t="s">
        <v>7</v>
      </c>
      <c r="AI36" s="307"/>
      <c r="AJ36" s="307"/>
      <c r="AK36" s="40"/>
      <c r="AL36" s="167">
        <f>COUNTIF(F36:AJ36,"P")</f>
        <v>8</v>
      </c>
      <c r="AM36" s="168"/>
      <c r="AN36" s="168">
        <f>COUNTIF(F36:AJ36,"Mi")</f>
        <v>2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5</v>
      </c>
      <c r="BR36" s="168"/>
      <c r="BS36" s="168">
        <f>COUNTIF(F36:AJ36,"CC")</f>
        <v>6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154" t="s">
        <v>316</v>
      </c>
      <c r="D37" s="178" t="str">
        <f>VLOOKUP(C37,ListeAppel,2,FALSE)</f>
        <v>Nom 035</v>
      </c>
      <c r="E37" s="156" t="s">
        <v>70</v>
      </c>
      <c r="F37" s="30" t="s">
        <v>11</v>
      </c>
      <c r="G37" s="305"/>
      <c r="H37" s="305"/>
      <c r="I37" s="475" t="s">
        <v>7</v>
      </c>
      <c r="J37" s="47" t="s">
        <v>11</v>
      </c>
      <c r="K37" s="31" t="s">
        <v>11</v>
      </c>
      <c r="L37" s="31" t="s">
        <v>11</v>
      </c>
      <c r="M37" s="353" t="s">
        <v>7</v>
      </c>
      <c r="N37" s="305"/>
      <c r="O37" s="305"/>
      <c r="P37" s="31" t="s">
        <v>11</v>
      </c>
      <c r="Q37" s="47" t="s">
        <v>11</v>
      </c>
      <c r="R37" s="31" t="s">
        <v>67</v>
      </c>
      <c r="S37" s="31" t="s">
        <v>11</v>
      </c>
      <c r="T37" s="31" t="s">
        <v>11</v>
      </c>
      <c r="U37" s="305"/>
      <c r="V37" s="305"/>
      <c r="W37" s="31" t="s">
        <v>11</v>
      </c>
      <c r="X37" s="604" t="s">
        <v>35</v>
      </c>
      <c r="Y37" s="31" t="s">
        <v>11</v>
      </c>
      <c r="Z37" s="378" t="s">
        <v>13</v>
      </c>
      <c r="AA37" s="378" t="s">
        <v>13</v>
      </c>
      <c r="AB37" s="305"/>
      <c r="AC37" s="305"/>
      <c r="AD37" s="31" t="s">
        <v>11</v>
      </c>
      <c r="AE37" s="47" t="s">
        <v>11</v>
      </c>
      <c r="AF37" s="31" t="s">
        <v>67</v>
      </c>
      <c r="AG37" s="31" t="s">
        <v>11</v>
      </c>
      <c r="AH37" s="31" t="s">
        <v>11</v>
      </c>
      <c r="AI37" s="305"/>
      <c r="AJ37" s="305"/>
      <c r="AK37" s="34">
        <f>IF(CA37=0,"",TIME(0,CA37,0))</f>
        <v>0.26666666666666666</v>
      </c>
      <c r="AL37" s="157">
        <f t="shared" si="19"/>
        <v>14</v>
      </c>
      <c r="AM37" s="158">
        <f>SUM(AL37:AL38)/2</f>
        <v>14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2</v>
      </c>
      <c r="BR37" s="158">
        <f>SUM((BQ37+BQ38)/2)</f>
        <v>2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425</v>
      </c>
      <c r="B38" s="179" t="s">
        <v>180</v>
      </c>
      <c r="C38" s="164" t="s">
        <v>6</v>
      </c>
      <c r="D38" s="165"/>
      <c r="E38" s="166" t="s">
        <v>4</v>
      </c>
      <c r="F38" s="36" t="s">
        <v>11</v>
      </c>
      <c r="G38" s="306"/>
      <c r="H38" s="306"/>
      <c r="I38" s="476" t="s">
        <v>7</v>
      </c>
      <c r="J38" s="49" t="s">
        <v>11</v>
      </c>
      <c r="K38" s="37" t="s">
        <v>11</v>
      </c>
      <c r="L38" s="37" t="s">
        <v>11</v>
      </c>
      <c r="M38" s="354" t="s">
        <v>7</v>
      </c>
      <c r="N38" s="306"/>
      <c r="O38" s="306"/>
      <c r="P38" s="37" t="s">
        <v>11</v>
      </c>
      <c r="Q38" s="49" t="s">
        <v>11</v>
      </c>
      <c r="R38" s="37" t="s">
        <v>67</v>
      </c>
      <c r="S38" s="37" t="s">
        <v>11</v>
      </c>
      <c r="T38" s="37" t="s">
        <v>11</v>
      </c>
      <c r="U38" s="306"/>
      <c r="V38" s="306"/>
      <c r="W38" s="37" t="s">
        <v>11</v>
      </c>
      <c r="X38" s="590" t="s">
        <v>35</v>
      </c>
      <c r="Y38" s="37" t="s">
        <v>11</v>
      </c>
      <c r="Z38" s="378" t="s">
        <v>13</v>
      </c>
      <c r="AA38" s="378" t="s">
        <v>13</v>
      </c>
      <c r="AB38" s="306"/>
      <c r="AC38" s="306"/>
      <c r="AD38" s="37" t="s">
        <v>11</v>
      </c>
      <c r="AE38" s="49" t="s">
        <v>11</v>
      </c>
      <c r="AF38" s="37" t="s">
        <v>67</v>
      </c>
      <c r="AG38" s="37" t="s">
        <v>11</v>
      </c>
      <c r="AH38" s="37" t="s">
        <v>11</v>
      </c>
      <c r="AI38" s="306"/>
      <c r="AJ38" s="306"/>
      <c r="AK38" s="40"/>
      <c r="AL38" s="167">
        <f t="shared" si="19"/>
        <v>14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2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177" t="s">
        <v>317</v>
      </c>
      <c r="D39" s="178" t="str">
        <f>VLOOKUP(C39,ListeAppel,2,FALSE)</f>
        <v>Nom 038</v>
      </c>
      <c r="E39" s="236" t="s">
        <v>70</v>
      </c>
      <c r="F39" s="560" t="s">
        <v>41</v>
      </c>
      <c r="G39" s="305"/>
      <c r="H39" s="305"/>
      <c r="I39" s="406" t="s">
        <v>41</v>
      </c>
      <c r="J39" s="353" t="s">
        <v>7</v>
      </c>
      <c r="K39" s="353" t="s">
        <v>7</v>
      </c>
      <c r="L39" s="353" t="s">
        <v>7</v>
      </c>
      <c r="M39" s="406" t="s">
        <v>41</v>
      </c>
      <c r="N39" s="305"/>
      <c r="O39" s="305"/>
      <c r="P39" s="406" t="s">
        <v>41</v>
      </c>
      <c r="Q39" s="353" t="s">
        <v>7</v>
      </c>
      <c r="R39" s="353" t="s">
        <v>7</v>
      </c>
      <c r="S39" s="353" t="s">
        <v>7</v>
      </c>
      <c r="T39" s="406" t="s">
        <v>41</v>
      </c>
      <c r="U39" s="305"/>
      <c r="V39" s="305"/>
      <c r="W39" s="406" t="s">
        <v>41</v>
      </c>
      <c r="X39" s="353" t="s">
        <v>7</v>
      </c>
      <c r="Y39" s="353" t="s">
        <v>7</v>
      </c>
      <c r="Z39" s="353" t="s">
        <v>7</v>
      </c>
      <c r="AA39" s="406" t="s">
        <v>41</v>
      </c>
      <c r="AB39" s="305"/>
      <c r="AC39" s="305"/>
      <c r="AD39" s="406" t="s">
        <v>41</v>
      </c>
      <c r="AE39" s="353" t="s">
        <v>7</v>
      </c>
      <c r="AF39" s="353" t="s">
        <v>7</v>
      </c>
      <c r="AG39" s="353" t="s">
        <v>7</v>
      </c>
      <c r="AH39" s="406" t="s">
        <v>41</v>
      </c>
      <c r="AI39" s="305"/>
      <c r="AJ39" s="305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9</v>
      </c>
      <c r="BB39" s="159">
        <f>SUM((BA39+BA40)/2)</f>
        <v>11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235" t="s">
        <v>79</v>
      </c>
      <c r="E40" s="238" t="s">
        <v>4</v>
      </c>
      <c r="F40" s="507" t="s">
        <v>41</v>
      </c>
      <c r="G40" s="306"/>
      <c r="H40" s="306"/>
      <c r="I40" s="405" t="s">
        <v>41</v>
      </c>
      <c r="J40" s="354" t="s">
        <v>7</v>
      </c>
      <c r="K40" s="354" t="s">
        <v>7</v>
      </c>
      <c r="L40" s="405" t="s">
        <v>41</v>
      </c>
      <c r="M40" s="405" t="s">
        <v>41</v>
      </c>
      <c r="N40" s="306"/>
      <c r="O40" s="306"/>
      <c r="P40" s="405" t="s">
        <v>41</v>
      </c>
      <c r="Q40" s="354" t="s">
        <v>7</v>
      </c>
      <c r="R40" s="354" t="s">
        <v>7</v>
      </c>
      <c r="S40" s="405" t="s">
        <v>41</v>
      </c>
      <c r="T40" s="405" t="s">
        <v>41</v>
      </c>
      <c r="U40" s="306"/>
      <c r="V40" s="306"/>
      <c r="W40" s="405" t="s">
        <v>41</v>
      </c>
      <c r="X40" s="354" t="s">
        <v>7</v>
      </c>
      <c r="Y40" s="354" t="s">
        <v>7</v>
      </c>
      <c r="Z40" s="405" t="s">
        <v>41</v>
      </c>
      <c r="AA40" s="405" t="s">
        <v>41</v>
      </c>
      <c r="AB40" s="306"/>
      <c r="AC40" s="306"/>
      <c r="AD40" s="405" t="s">
        <v>41</v>
      </c>
      <c r="AE40" s="354" t="s">
        <v>7</v>
      </c>
      <c r="AF40" s="354" t="s">
        <v>7</v>
      </c>
      <c r="AG40" s="405" t="s">
        <v>41</v>
      </c>
      <c r="AH40" s="405" t="s">
        <v>41</v>
      </c>
      <c r="AI40" s="306"/>
      <c r="AJ40" s="306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13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177" t="s">
        <v>318</v>
      </c>
      <c r="D41" s="178" t="str">
        <f>VLOOKUP(C41,ListeAppel,2,FALSE)</f>
        <v>Nom 042</v>
      </c>
      <c r="E41" s="236" t="s">
        <v>70</v>
      </c>
      <c r="F41" s="560" t="s">
        <v>41</v>
      </c>
      <c r="G41" s="305"/>
      <c r="H41" s="305"/>
      <c r="I41" s="406" t="s">
        <v>41</v>
      </c>
      <c r="J41" s="31" t="s">
        <v>75</v>
      </c>
      <c r="K41" s="31" t="s">
        <v>75</v>
      </c>
      <c r="L41" s="31" t="s">
        <v>75</v>
      </c>
      <c r="M41" s="406" t="s">
        <v>41</v>
      </c>
      <c r="N41" s="305"/>
      <c r="O41" s="305"/>
      <c r="P41" s="406" t="s">
        <v>41</v>
      </c>
      <c r="Q41" s="442" t="s">
        <v>111</v>
      </c>
      <c r="R41" s="31" t="s">
        <v>75</v>
      </c>
      <c r="S41" s="31" t="s">
        <v>75</v>
      </c>
      <c r="T41" s="406" t="s">
        <v>41</v>
      </c>
      <c r="U41" s="305"/>
      <c r="V41" s="305"/>
      <c r="W41" s="406" t="s">
        <v>41</v>
      </c>
      <c r="X41" s="31" t="s">
        <v>75</v>
      </c>
      <c r="Y41" s="31" t="s">
        <v>75</v>
      </c>
      <c r="Z41" s="31" t="s">
        <v>75</v>
      </c>
      <c r="AA41" s="406" t="s">
        <v>41</v>
      </c>
      <c r="AB41" s="305"/>
      <c r="AC41" s="305"/>
      <c r="AD41" s="406" t="s">
        <v>41</v>
      </c>
      <c r="AE41" s="31" t="s">
        <v>75</v>
      </c>
      <c r="AF41" s="31" t="s">
        <v>75</v>
      </c>
      <c r="AG41" s="353" t="s">
        <v>7</v>
      </c>
      <c r="AH41" s="406" t="s">
        <v>41</v>
      </c>
      <c r="AI41" s="305"/>
      <c r="AJ41" s="305"/>
      <c r="AK41" s="34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9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1</v>
      </c>
      <c r="BR41" s="158">
        <f>SUM((BQ41+BQ42)/2)</f>
        <v>0.5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10</v>
      </c>
      <c r="D42" s="235" t="s">
        <v>79</v>
      </c>
      <c r="E42" s="238" t="s">
        <v>4</v>
      </c>
      <c r="F42" s="507" t="s">
        <v>41</v>
      </c>
      <c r="G42" s="306"/>
      <c r="H42" s="306"/>
      <c r="I42" s="405" t="s">
        <v>41</v>
      </c>
      <c r="J42" s="37" t="s">
        <v>75</v>
      </c>
      <c r="K42" s="37" t="s">
        <v>75</v>
      </c>
      <c r="L42" s="405" t="s">
        <v>41</v>
      </c>
      <c r="M42" s="405" t="s">
        <v>41</v>
      </c>
      <c r="N42" s="306"/>
      <c r="O42" s="306"/>
      <c r="P42" s="405" t="s">
        <v>41</v>
      </c>
      <c r="Q42" s="402" t="s">
        <v>111</v>
      </c>
      <c r="R42" s="37" t="s">
        <v>75</v>
      </c>
      <c r="S42" s="405" t="s">
        <v>41</v>
      </c>
      <c r="T42" s="405" t="s">
        <v>41</v>
      </c>
      <c r="U42" s="306"/>
      <c r="V42" s="306"/>
      <c r="W42" s="405" t="s">
        <v>41</v>
      </c>
      <c r="X42" s="37" t="s">
        <v>75</v>
      </c>
      <c r="Y42" s="37" t="s">
        <v>75</v>
      </c>
      <c r="Z42" s="405" t="s">
        <v>41</v>
      </c>
      <c r="AA42" s="405" t="s">
        <v>41</v>
      </c>
      <c r="AB42" s="306"/>
      <c r="AC42" s="306"/>
      <c r="AD42" s="405" t="s">
        <v>41</v>
      </c>
      <c r="AE42" s="37" t="s">
        <v>75</v>
      </c>
      <c r="AF42" s="37" t="s">
        <v>75</v>
      </c>
      <c r="AG42" s="405" t="s">
        <v>41</v>
      </c>
      <c r="AH42" s="405" t="s">
        <v>41</v>
      </c>
      <c r="AI42" s="306"/>
      <c r="AJ42" s="306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13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183</v>
      </c>
      <c r="C43" s="203" t="s">
        <v>319</v>
      </c>
      <c r="D43" s="178" t="str">
        <f>VLOOKUP(C43,ListeAppel,2,FALSE)</f>
        <v>Nom 117</v>
      </c>
      <c r="E43" s="156" t="s">
        <v>70</v>
      </c>
      <c r="F43" s="30" t="s">
        <v>11</v>
      </c>
      <c r="G43" s="305"/>
      <c r="H43" s="305"/>
      <c r="I43" s="32" t="s">
        <v>67</v>
      </c>
      <c r="J43" s="355" t="s">
        <v>13</v>
      </c>
      <c r="K43" s="31" t="s">
        <v>11</v>
      </c>
      <c r="L43" s="31" t="s">
        <v>11</v>
      </c>
      <c r="M43" s="31" t="s">
        <v>11</v>
      </c>
      <c r="N43" s="305"/>
      <c r="O43" s="305"/>
      <c r="P43" s="31" t="s">
        <v>11</v>
      </c>
      <c r="Q43" s="31" t="s">
        <v>11</v>
      </c>
      <c r="R43" s="432" t="s">
        <v>28</v>
      </c>
      <c r="S43" s="31" t="s">
        <v>11</v>
      </c>
      <c r="T43" s="31" t="s">
        <v>11</v>
      </c>
      <c r="U43" s="305"/>
      <c r="V43" s="305"/>
      <c r="W43" s="355" t="s">
        <v>13</v>
      </c>
      <c r="X43" s="31" t="s">
        <v>11</v>
      </c>
      <c r="Y43" s="355" t="s">
        <v>13</v>
      </c>
      <c r="Z43" s="355" t="s">
        <v>13</v>
      </c>
      <c r="AA43" s="355" t="s">
        <v>13</v>
      </c>
      <c r="AB43" s="334"/>
      <c r="AC43" s="334"/>
      <c r="AD43" s="355" t="s">
        <v>13</v>
      </c>
      <c r="AE43" s="31" t="s">
        <v>11</v>
      </c>
      <c r="AF43" s="31" t="s">
        <v>11</v>
      </c>
      <c r="AG43" s="358" t="s">
        <v>7</v>
      </c>
      <c r="AH43" s="31" t="s">
        <v>11</v>
      </c>
      <c r="AI43" s="305"/>
      <c r="AJ43" s="305"/>
      <c r="AK43" s="34">
        <f>IF(CA43=0,"",TIME(0,CA43,0))</f>
        <v>0.3</v>
      </c>
      <c r="AL43" s="157">
        <f>COUNTIF(F43:AJ43,"P")</f>
        <v>12</v>
      </c>
      <c r="AM43" s="158">
        <f>SUM(AL43:AL44)/2</f>
        <v>12</v>
      </c>
      <c r="AN43" s="158">
        <f>COUNTIF(F43:AJ43,"Mi")</f>
        <v>6</v>
      </c>
      <c r="AO43" s="158">
        <f>SUM((AN43+AN44)/2)</f>
        <v>6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432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432</v>
      </c>
      <c r="CB43" s="35">
        <f>SUM(AM43+AO43+AQ43+AS43+AU43+AW43+BB43+BD43+BG43+AY43)</f>
        <v>18</v>
      </c>
    </row>
    <row r="44" spans="1:80" ht="18.75" customHeight="1" thickBot="1" x14ac:dyDescent="0.3">
      <c r="A44" s="137" t="s">
        <v>425</v>
      </c>
      <c r="B44" s="179" t="s">
        <v>183</v>
      </c>
      <c r="C44" s="192" t="s">
        <v>6</v>
      </c>
      <c r="D44" s="194"/>
      <c r="E44" s="166" t="s">
        <v>4</v>
      </c>
      <c r="F44" s="36" t="s">
        <v>11</v>
      </c>
      <c r="G44" s="306"/>
      <c r="H44" s="306"/>
      <c r="I44" s="38" t="s">
        <v>67</v>
      </c>
      <c r="J44" s="356" t="s">
        <v>13</v>
      </c>
      <c r="K44" s="37" t="s">
        <v>11</v>
      </c>
      <c r="L44" s="37" t="s">
        <v>11</v>
      </c>
      <c r="M44" s="37" t="s">
        <v>11</v>
      </c>
      <c r="N44" s="306"/>
      <c r="O44" s="306"/>
      <c r="P44" s="37" t="s">
        <v>11</v>
      </c>
      <c r="Q44" s="37" t="s">
        <v>11</v>
      </c>
      <c r="R44" s="433" t="s">
        <v>28</v>
      </c>
      <c r="S44" s="37" t="s">
        <v>11</v>
      </c>
      <c r="T44" s="37" t="s">
        <v>11</v>
      </c>
      <c r="U44" s="306"/>
      <c r="V44" s="306"/>
      <c r="W44" s="356" t="s">
        <v>13</v>
      </c>
      <c r="X44" s="37" t="s">
        <v>11</v>
      </c>
      <c r="Y44" s="356" t="s">
        <v>13</v>
      </c>
      <c r="Z44" s="356" t="s">
        <v>13</v>
      </c>
      <c r="AA44" s="356" t="s">
        <v>13</v>
      </c>
      <c r="AB44" s="306"/>
      <c r="AC44" s="306"/>
      <c r="AD44" s="356" t="s">
        <v>13</v>
      </c>
      <c r="AE44" s="37" t="s">
        <v>11</v>
      </c>
      <c r="AF44" s="37" t="s">
        <v>11</v>
      </c>
      <c r="AG44" s="358" t="s">
        <v>7</v>
      </c>
      <c r="AH44" s="37" t="s">
        <v>11</v>
      </c>
      <c r="AI44" s="306"/>
      <c r="AJ44" s="306"/>
      <c r="AK44" s="40"/>
      <c r="AL44" s="167">
        <f>COUNTIF(F44:AJ44,"P")</f>
        <v>12</v>
      </c>
      <c r="AM44" s="168"/>
      <c r="AN44" s="168">
        <f>COUNTIF(F44:AJ44,"Mi")</f>
        <v>6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242</v>
      </c>
      <c r="E45" s="156" t="s">
        <v>70</v>
      </c>
      <c r="F45" s="568" t="s">
        <v>29</v>
      </c>
      <c r="G45" s="334"/>
      <c r="H45" s="334"/>
      <c r="I45" s="353" t="s">
        <v>7</v>
      </c>
      <c r="J45" s="353" t="s">
        <v>7</v>
      </c>
      <c r="K45" s="353" t="s">
        <v>7</v>
      </c>
      <c r="L45" s="353" t="s">
        <v>7</v>
      </c>
      <c r="M45" s="353" t="s">
        <v>7</v>
      </c>
      <c r="N45" s="334"/>
      <c r="O45" s="334"/>
      <c r="P45" s="274" t="s">
        <v>11</v>
      </c>
      <c r="Q45" s="58" t="s">
        <v>11</v>
      </c>
      <c r="R45" s="58" t="s">
        <v>11</v>
      </c>
      <c r="S45" s="353" t="s">
        <v>7</v>
      </c>
      <c r="T45" s="274" t="s">
        <v>11</v>
      </c>
      <c r="U45" s="334"/>
      <c r="V45" s="334"/>
      <c r="W45" s="274" t="s">
        <v>11</v>
      </c>
      <c r="X45" s="58" t="s">
        <v>11</v>
      </c>
      <c r="Y45" s="58" t="s">
        <v>11</v>
      </c>
      <c r="Z45" s="353" t="s">
        <v>7</v>
      </c>
      <c r="AA45" s="603" t="s">
        <v>35</v>
      </c>
      <c r="AB45" s="334"/>
      <c r="AC45" s="334"/>
      <c r="AD45" s="434" t="s">
        <v>29</v>
      </c>
      <c r="AE45" s="58" t="s">
        <v>11</v>
      </c>
      <c r="AF45" s="58" t="s">
        <v>11</v>
      </c>
      <c r="AG45" s="434" t="s">
        <v>29</v>
      </c>
      <c r="AH45" s="274" t="s">
        <v>11</v>
      </c>
      <c r="AI45" s="334"/>
      <c r="AJ45" s="334"/>
      <c r="AK45" s="34">
        <f>IF(CA45=0,"",TIME(0,CA45,0))</f>
        <v>0.21666666666666667</v>
      </c>
      <c r="AL45" s="157">
        <f t="shared" si="38"/>
        <v>10</v>
      </c>
      <c r="AM45" s="158">
        <f>SUM(AL45:AL46)/2</f>
        <v>9.5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3</v>
      </c>
      <c r="AW45" s="158">
        <f>SUM((AV45+AV46)/2)</f>
        <v>3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7</v>
      </c>
      <c r="BR45" s="158">
        <f>SUM((BQ45+BQ46)/2)</f>
        <v>7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502" t="s">
        <v>29</v>
      </c>
      <c r="G46" s="306"/>
      <c r="H46" s="306"/>
      <c r="I46" s="354" t="s">
        <v>7</v>
      </c>
      <c r="J46" s="354" t="s">
        <v>7</v>
      </c>
      <c r="K46" s="354" t="s">
        <v>7</v>
      </c>
      <c r="L46" s="354" t="s">
        <v>7</v>
      </c>
      <c r="M46" s="354" t="s">
        <v>7</v>
      </c>
      <c r="N46" s="306"/>
      <c r="O46" s="306"/>
      <c r="P46" s="275" t="s">
        <v>11</v>
      </c>
      <c r="Q46" s="37" t="s">
        <v>11</v>
      </c>
      <c r="R46" s="37" t="s">
        <v>11</v>
      </c>
      <c r="S46" s="354" t="s">
        <v>7</v>
      </c>
      <c r="T46" s="275" t="s">
        <v>57</v>
      </c>
      <c r="U46" s="306"/>
      <c r="V46" s="306"/>
      <c r="W46" s="37" t="s">
        <v>11</v>
      </c>
      <c r="X46" s="37" t="s">
        <v>11</v>
      </c>
      <c r="Y46" s="37" t="s">
        <v>11</v>
      </c>
      <c r="Z46" s="354" t="s">
        <v>7</v>
      </c>
      <c r="AA46" s="585" t="s">
        <v>35</v>
      </c>
      <c r="AB46" s="306"/>
      <c r="AC46" s="306"/>
      <c r="AD46" s="435" t="s">
        <v>29</v>
      </c>
      <c r="AE46" s="37" t="s">
        <v>11</v>
      </c>
      <c r="AF46" s="37" t="s">
        <v>11</v>
      </c>
      <c r="AG46" s="435" t="s">
        <v>29</v>
      </c>
      <c r="AH46" s="275" t="s">
        <v>11</v>
      </c>
      <c r="AI46" s="306"/>
      <c r="AJ46" s="306"/>
      <c r="AK46" s="40"/>
      <c r="AL46" s="167">
        <f t="shared" si="38"/>
        <v>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3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7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425</v>
      </c>
      <c r="B47" s="179" t="s">
        <v>180</v>
      </c>
      <c r="C47" s="1130" t="s">
        <v>321</v>
      </c>
      <c r="D47" s="197" t="s">
        <v>244</v>
      </c>
      <c r="E47" s="156" t="s">
        <v>70</v>
      </c>
      <c r="F47" s="30" t="s">
        <v>11</v>
      </c>
      <c r="G47" s="305"/>
      <c r="H47" s="305"/>
      <c r="I47" s="32" t="s">
        <v>11</v>
      </c>
      <c r="J47" s="31" t="s">
        <v>11</v>
      </c>
      <c r="K47" s="353" t="s">
        <v>7</v>
      </c>
      <c r="L47" s="353" t="s">
        <v>7</v>
      </c>
      <c r="M47" s="353" t="s">
        <v>7</v>
      </c>
      <c r="N47" s="305"/>
      <c r="O47" s="305"/>
      <c r="P47" s="31" t="s">
        <v>11</v>
      </c>
      <c r="Q47" s="31" t="s">
        <v>11</v>
      </c>
      <c r="R47" s="31" t="s">
        <v>67</v>
      </c>
      <c r="S47" s="47" t="s">
        <v>11</v>
      </c>
      <c r="T47" s="31" t="s">
        <v>11</v>
      </c>
      <c r="U47" s="305"/>
      <c r="V47" s="305"/>
      <c r="W47" s="31" t="s">
        <v>11</v>
      </c>
      <c r="X47" s="31" t="s">
        <v>11</v>
      </c>
      <c r="Y47" s="31" t="s">
        <v>67</v>
      </c>
      <c r="Z47" s="47" t="s">
        <v>11</v>
      </c>
      <c r="AA47" s="47" t="s">
        <v>11</v>
      </c>
      <c r="AB47" s="305"/>
      <c r="AC47" s="305"/>
      <c r="AD47" s="31" t="s">
        <v>11</v>
      </c>
      <c r="AE47" s="31" t="s">
        <v>11</v>
      </c>
      <c r="AF47" s="442" t="s">
        <v>11</v>
      </c>
      <c r="AG47" s="47" t="s">
        <v>67</v>
      </c>
      <c r="AH47" s="31" t="s">
        <v>11</v>
      </c>
      <c r="AI47" s="305"/>
      <c r="AJ47" s="305"/>
      <c r="AK47" s="34">
        <f>IF(CA47=0,"",TIME(0,CA47,0))</f>
        <v>0.25</v>
      </c>
      <c r="AL47" s="157">
        <f>COUNTIF(F47:AJ47,"P")</f>
        <v>15</v>
      </c>
      <c r="AM47" s="158">
        <f>SUM(AL47:AL48)/2</f>
        <v>14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3</v>
      </c>
      <c r="BR47" s="158">
        <f>SUM((BQ47+BQ48)/2)</f>
        <v>3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425</v>
      </c>
      <c r="B48" s="179" t="s">
        <v>180</v>
      </c>
      <c r="C48" s="196" t="s">
        <v>6</v>
      </c>
      <c r="D48" s="198"/>
      <c r="E48" s="166" t="s">
        <v>4</v>
      </c>
      <c r="F48" s="565" t="s">
        <v>39</v>
      </c>
      <c r="G48" s="306"/>
      <c r="H48" s="306"/>
      <c r="I48" s="38" t="s">
        <v>11</v>
      </c>
      <c r="J48" s="37" t="s">
        <v>11</v>
      </c>
      <c r="K48" s="354" t="s">
        <v>7</v>
      </c>
      <c r="L48" s="354" t="s">
        <v>7</v>
      </c>
      <c r="M48" s="354" t="s">
        <v>7</v>
      </c>
      <c r="N48" s="306"/>
      <c r="O48" s="306"/>
      <c r="P48" s="37" t="s">
        <v>11</v>
      </c>
      <c r="Q48" s="37" t="s">
        <v>11</v>
      </c>
      <c r="R48" s="37" t="s">
        <v>67</v>
      </c>
      <c r="S48" s="49" t="s">
        <v>11</v>
      </c>
      <c r="T48" s="37" t="s">
        <v>11</v>
      </c>
      <c r="U48" s="306"/>
      <c r="V48" s="306"/>
      <c r="W48" s="37" t="s">
        <v>11</v>
      </c>
      <c r="X48" s="37" t="s">
        <v>11</v>
      </c>
      <c r="Y48" s="37" t="s">
        <v>67</v>
      </c>
      <c r="Z48" s="49" t="s">
        <v>11</v>
      </c>
      <c r="AA48" s="49" t="s">
        <v>11</v>
      </c>
      <c r="AB48" s="306"/>
      <c r="AC48" s="306"/>
      <c r="AD48" s="37" t="s">
        <v>11</v>
      </c>
      <c r="AE48" s="440" t="s">
        <v>39</v>
      </c>
      <c r="AF48" s="37" t="s">
        <v>11</v>
      </c>
      <c r="AG48" s="49" t="s">
        <v>67</v>
      </c>
      <c r="AH48" s="37" t="s">
        <v>11</v>
      </c>
      <c r="AI48" s="306"/>
      <c r="AJ48" s="306"/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3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199" t="s">
        <v>322</v>
      </c>
      <c r="D49" s="178" t="str">
        <f>VLOOKUP(C49,ListeAppel,2,FALSE)</f>
        <v>Nom 060</v>
      </c>
      <c r="E49" s="156" t="s">
        <v>70</v>
      </c>
      <c r="F49" s="30" t="s">
        <v>11</v>
      </c>
      <c r="G49" s="305"/>
      <c r="H49" s="305"/>
      <c r="I49" s="475" t="s">
        <v>7</v>
      </c>
      <c r="J49" s="31" t="s">
        <v>11</v>
      </c>
      <c r="K49" s="31" t="s">
        <v>11</v>
      </c>
      <c r="L49" s="47" t="s">
        <v>11</v>
      </c>
      <c r="M49" s="353" t="s">
        <v>7</v>
      </c>
      <c r="N49" s="305"/>
      <c r="O49" s="305"/>
      <c r="P49" s="31" t="s">
        <v>11</v>
      </c>
      <c r="Q49" s="31" t="s">
        <v>11</v>
      </c>
      <c r="R49" s="31" t="s">
        <v>11</v>
      </c>
      <c r="S49" s="47" t="s">
        <v>11</v>
      </c>
      <c r="T49" s="31" t="s">
        <v>11</v>
      </c>
      <c r="U49" s="305"/>
      <c r="V49" s="305"/>
      <c r="W49" s="353" t="s">
        <v>7</v>
      </c>
      <c r="X49" s="31" t="s">
        <v>11</v>
      </c>
      <c r="Y49" s="31" t="s">
        <v>11</v>
      </c>
      <c r="Z49" s="47" t="s">
        <v>33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11</v>
      </c>
      <c r="AG49" s="47" t="s">
        <v>11</v>
      </c>
      <c r="AH49" s="353" t="s">
        <v>7</v>
      </c>
      <c r="AI49" s="305"/>
      <c r="AJ49" s="305"/>
      <c r="AK49" s="34">
        <f>IF(CA49=0,"",TIME(0,CA49,0))</f>
        <v>0.28333333333333333</v>
      </c>
      <c r="AL49" s="157">
        <f t="shared" si="38"/>
        <v>16</v>
      </c>
      <c r="AM49" s="158">
        <f>SUM(AL49:AL50)/2</f>
        <v>11.5</v>
      </c>
      <c r="AN49" s="158">
        <f t="shared" si="39"/>
        <v>0</v>
      </c>
      <c r="AO49" s="158">
        <f>SUM((AN49+AN50)/2)</f>
        <v>0</v>
      </c>
      <c r="AP49" s="159">
        <f t="shared" si="40"/>
        <v>1</v>
      </c>
      <c r="AQ49" s="159">
        <f>SUM((AP49+AP50)/2)</f>
        <v>0.5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4.5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408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408</v>
      </c>
      <c r="CB49" s="35">
        <f>SUM(AM49+AO49+AQ49+AS49+AU49+AW49+BB49+BD49+BG49+AY49)</f>
        <v>17</v>
      </c>
    </row>
    <row r="50" spans="1:80" ht="18.75" customHeight="1" thickBot="1" x14ac:dyDescent="0.3">
      <c r="A50" s="137" t="s">
        <v>425</v>
      </c>
      <c r="B50" s="179" t="s">
        <v>180</v>
      </c>
      <c r="C50" s="192" t="s">
        <v>6</v>
      </c>
      <c r="D50" s="200"/>
      <c r="E50" s="166" t="s">
        <v>4</v>
      </c>
      <c r="F50" s="36" t="s">
        <v>11</v>
      </c>
      <c r="G50" s="306"/>
      <c r="H50" s="306"/>
      <c r="I50" s="476" t="s">
        <v>7</v>
      </c>
      <c r="J50" s="37" t="s">
        <v>11</v>
      </c>
      <c r="K50" s="37" t="s">
        <v>11</v>
      </c>
      <c r="L50" s="49" t="s">
        <v>11</v>
      </c>
      <c r="M50" s="354" t="s">
        <v>7</v>
      </c>
      <c r="N50" s="306"/>
      <c r="O50" s="306"/>
      <c r="P50" s="37" t="s">
        <v>57</v>
      </c>
      <c r="Q50" s="37" t="s">
        <v>11</v>
      </c>
      <c r="R50" s="37" t="s">
        <v>11</v>
      </c>
      <c r="S50" s="49" t="s">
        <v>57</v>
      </c>
      <c r="T50" s="37" t="s">
        <v>11</v>
      </c>
      <c r="U50" s="306"/>
      <c r="V50" s="306"/>
      <c r="W50" s="354" t="s">
        <v>7</v>
      </c>
      <c r="X50" s="440" t="s">
        <v>39</v>
      </c>
      <c r="Y50" s="37" t="s">
        <v>57</v>
      </c>
      <c r="Z50" s="37" t="s">
        <v>57</v>
      </c>
      <c r="AA50" s="49" t="s">
        <v>57</v>
      </c>
      <c r="AB50" s="306"/>
      <c r="AC50" s="306"/>
      <c r="AD50" s="37" t="s">
        <v>57</v>
      </c>
      <c r="AE50" s="37" t="s">
        <v>57</v>
      </c>
      <c r="AF50" s="37" t="s">
        <v>57</v>
      </c>
      <c r="AG50" s="37" t="s">
        <v>57</v>
      </c>
      <c r="AH50" s="354" t="s">
        <v>7</v>
      </c>
      <c r="AI50" s="306"/>
      <c r="AJ50" s="306"/>
      <c r="AK50" s="40"/>
      <c r="AL50" s="167">
        <f t="shared" si="38"/>
        <v>7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9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199" t="s">
        <v>323</v>
      </c>
      <c r="D51" s="178" t="str">
        <f>VLOOKUP(C51,ListeAppel,2,FALSE)</f>
        <v>Nom 062</v>
      </c>
      <c r="E51" s="156" t="s">
        <v>70</v>
      </c>
      <c r="F51" s="30" t="s">
        <v>67</v>
      </c>
      <c r="G51" s="305"/>
      <c r="H51" s="305"/>
      <c r="I51" s="32" t="s">
        <v>11</v>
      </c>
      <c r="J51" s="31" t="s">
        <v>11</v>
      </c>
      <c r="K51" s="31" t="s">
        <v>11</v>
      </c>
      <c r="L51" s="31" t="s">
        <v>11</v>
      </c>
      <c r="M51" s="31" t="s">
        <v>67</v>
      </c>
      <c r="N51" s="305"/>
      <c r="O51" s="305"/>
      <c r="P51" s="31" t="s">
        <v>11</v>
      </c>
      <c r="Q51" s="31" t="s">
        <v>11</v>
      </c>
      <c r="R51" s="31" t="s">
        <v>11</v>
      </c>
      <c r="S51" s="31" t="s">
        <v>11</v>
      </c>
      <c r="T51" s="31" t="s">
        <v>67</v>
      </c>
      <c r="U51" s="305"/>
      <c r="V51" s="305"/>
      <c r="W51" s="31" t="s">
        <v>11</v>
      </c>
      <c r="X51" s="31" t="s">
        <v>67</v>
      </c>
      <c r="Y51" s="31" t="s">
        <v>11</v>
      </c>
      <c r="Z51" s="355" t="s">
        <v>13</v>
      </c>
      <c r="AA51" s="355" t="s">
        <v>13</v>
      </c>
      <c r="AB51" s="305"/>
      <c r="AC51" s="305"/>
      <c r="AD51" s="31" t="s">
        <v>67</v>
      </c>
      <c r="AE51" s="31" t="s">
        <v>11</v>
      </c>
      <c r="AF51" s="31" t="s">
        <v>11</v>
      </c>
      <c r="AG51" s="31" t="s">
        <v>11</v>
      </c>
      <c r="AH51" s="31" t="s">
        <v>11</v>
      </c>
      <c r="AI51" s="305"/>
      <c r="AJ51" s="305"/>
      <c r="AK51" s="34">
        <f>IF(CA51=0,"",TIME(0,CA51,0))</f>
        <v>0.26666666666666666</v>
      </c>
      <c r="AL51" s="157">
        <f t="shared" si="38"/>
        <v>14</v>
      </c>
      <c r="AM51" s="158">
        <f>SUM(AL51:AL52)/2</f>
        <v>14</v>
      </c>
      <c r="AN51" s="158">
        <f t="shared" si="39"/>
        <v>2</v>
      </c>
      <c r="AO51" s="158">
        <f>SUM((AN51+AN52)/2)</f>
        <v>2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6</v>
      </c>
      <c r="D52" s="194"/>
      <c r="E52" s="166" t="s">
        <v>4</v>
      </c>
      <c r="F52" s="36" t="s">
        <v>67</v>
      </c>
      <c r="G52" s="306"/>
      <c r="H52" s="306"/>
      <c r="I52" s="38" t="s">
        <v>11</v>
      </c>
      <c r="J52" s="37" t="s">
        <v>11</v>
      </c>
      <c r="K52" s="37" t="s">
        <v>11</v>
      </c>
      <c r="L52" s="37" t="s">
        <v>11</v>
      </c>
      <c r="M52" s="37" t="s">
        <v>67</v>
      </c>
      <c r="N52" s="306"/>
      <c r="O52" s="306"/>
      <c r="P52" s="37" t="s">
        <v>11</v>
      </c>
      <c r="Q52" s="37" t="s">
        <v>11</v>
      </c>
      <c r="R52" s="37" t="s">
        <v>11</v>
      </c>
      <c r="S52" s="37" t="s">
        <v>11</v>
      </c>
      <c r="T52" s="37" t="s">
        <v>67</v>
      </c>
      <c r="U52" s="306"/>
      <c r="V52" s="306"/>
      <c r="W52" s="37" t="s">
        <v>11</v>
      </c>
      <c r="X52" s="37" t="s">
        <v>67</v>
      </c>
      <c r="Y52" s="37" t="s">
        <v>11</v>
      </c>
      <c r="Z52" s="356" t="s">
        <v>13</v>
      </c>
      <c r="AA52" s="356" t="s">
        <v>13</v>
      </c>
      <c r="AB52" s="306"/>
      <c r="AC52" s="306"/>
      <c r="AD52" s="37" t="s">
        <v>67</v>
      </c>
      <c r="AE52" s="37" t="s">
        <v>11</v>
      </c>
      <c r="AF52" s="37" t="s">
        <v>11</v>
      </c>
      <c r="AG52" s="37" t="s">
        <v>11</v>
      </c>
      <c r="AH52" s="37" t="s">
        <v>11</v>
      </c>
      <c r="AI52" s="306"/>
      <c r="AJ52" s="306"/>
      <c r="AK52" s="40"/>
      <c r="AL52" s="167">
        <f t="shared" si="38"/>
        <v>14</v>
      </c>
      <c r="AM52" s="168"/>
      <c r="AN52" s="168">
        <f t="shared" si="39"/>
        <v>2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199">
        <v>9741</v>
      </c>
      <c r="D53" s="178" t="s">
        <v>252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05"/>
      <c r="O53" s="305"/>
      <c r="P53" s="31" t="s">
        <v>11</v>
      </c>
      <c r="Q53" s="31" t="s">
        <v>11</v>
      </c>
      <c r="R53" s="31" t="s">
        <v>11</v>
      </c>
      <c r="S53" s="31" t="s">
        <v>11</v>
      </c>
      <c r="T53" s="353" t="s">
        <v>7</v>
      </c>
      <c r="U53" s="305"/>
      <c r="V53" s="305"/>
      <c r="W53" s="31" t="s">
        <v>11</v>
      </c>
      <c r="X53" s="31" t="s">
        <v>11</v>
      </c>
      <c r="Y53" s="31" t="s">
        <v>11</v>
      </c>
      <c r="Z53" s="442" t="s">
        <v>11</v>
      </c>
      <c r="AA53" s="31" t="s">
        <v>11</v>
      </c>
      <c r="AB53" s="305"/>
      <c r="AC53" s="305"/>
      <c r="AD53" s="31" t="s">
        <v>11</v>
      </c>
      <c r="AE53" s="31" t="s">
        <v>11</v>
      </c>
      <c r="AF53" s="31" t="s">
        <v>11</v>
      </c>
      <c r="AG53" s="31" t="s">
        <v>11</v>
      </c>
      <c r="AH53" s="31" t="s">
        <v>11</v>
      </c>
      <c r="AI53" s="305"/>
      <c r="AJ53" s="305"/>
      <c r="AK53" s="34">
        <f>IF(CA53=0,"",TIME(0,CA53,0))</f>
        <v>0.23333333333333331</v>
      </c>
      <c r="AL53" s="157">
        <f t="shared" si="38"/>
        <v>14</v>
      </c>
      <c r="AM53" s="158">
        <f>SUM(AL53:AL54)/2</f>
        <v>14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336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336</v>
      </c>
      <c r="CB53" s="35">
        <f>SUM(AM53+AO53+AQ53+AS53+AU53+AW53+BB53+BD53+BG53+AY53)</f>
        <v>14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06"/>
      <c r="O54" s="306"/>
      <c r="P54" s="37" t="s">
        <v>11</v>
      </c>
      <c r="Q54" s="37" t="s">
        <v>11</v>
      </c>
      <c r="R54" s="37" t="s">
        <v>11</v>
      </c>
      <c r="S54" s="37" t="s">
        <v>11</v>
      </c>
      <c r="T54" s="354" t="s">
        <v>7</v>
      </c>
      <c r="U54" s="306"/>
      <c r="V54" s="306"/>
      <c r="W54" s="37" t="s">
        <v>11</v>
      </c>
      <c r="X54" s="37" t="s">
        <v>11</v>
      </c>
      <c r="Y54" s="37" t="s">
        <v>11</v>
      </c>
      <c r="Z54" s="402" t="s">
        <v>11</v>
      </c>
      <c r="AA54" s="37" t="s">
        <v>11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06"/>
      <c r="AK54" s="40"/>
      <c r="AL54" s="167">
        <f t="shared" si="38"/>
        <v>14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199" t="s">
        <v>325</v>
      </c>
      <c r="D55" s="155" t="str">
        <f>VLOOKUP(C55,ListeAppel,2,FALSE)</f>
        <v>Nom 065</v>
      </c>
      <c r="E55" s="156" t="s">
        <v>70</v>
      </c>
      <c r="F55" s="489" t="s">
        <v>13</v>
      </c>
      <c r="G55" s="305"/>
      <c r="H55" s="305"/>
      <c r="I55" s="32" t="s">
        <v>11</v>
      </c>
      <c r="J55" s="31" t="s">
        <v>11</v>
      </c>
      <c r="K55" s="31" t="s">
        <v>67</v>
      </c>
      <c r="L55" s="47" t="s">
        <v>67</v>
      </c>
      <c r="M55" s="31" t="s">
        <v>11</v>
      </c>
      <c r="N55" s="305"/>
      <c r="O55" s="305"/>
      <c r="P55" s="31" t="s">
        <v>11</v>
      </c>
      <c r="Q55" s="31" t="s">
        <v>11</v>
      </c>
      <c r="R55" s="31" t="s">
        <v>11</v>
      </c>
      <c r="S55" s="353" t="s">
        <v>7</v>
      </c>
      <c r="T55" s="31" t="s">
        <v>67</v>
      </c>
      <c r="U55" s="305"/>
      <c r="V55" s="305"/>
      <c r="W55" s="31" t="s">
        <v>67</v>
      </c>
      <c r="X55" s="31" t="s">
        <v>11</v>
      </c>
      <c r="Y55" s="31" t="s">
        <v>11</v>
      </c>
      <c r="Z55" s="31" t="s">
        <v>11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355" t="s">
        <v>13</v>
      </c>
      <c r="AH55" s="31" t="s">
        <v>11</v>
      </c>
      <c r="AI55" s="305"/>
      <c r="AJ55" s="305"/>
      <c r="AK55" s="34">
        <f>IF(CA55=0,"",TIME(0,CA55,0))</f>
        <v>0.23333333333333331</v>
      </c>
      <c r="AL55" s="157">
        <f t="shared" si="38"/>
        <v>12</v>
      </c>
      <c r="AM55" s="158">
        <f>SUM(AL55:AL56)/2</f>
        <v>12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10</v>
      </c>
      <c r="D56" s="165">
        <v>11600</v>
      </c>
      <c r="E56" s="166" t="s">
        <v>4</v>
      </c>
      <c r="F56" s="490" t="s">
        <v>13</v>
      </c>
      <c r="G56" s="306"/>
      <c r="H56" s="306"/>
      <c r="I56" s="38" t="s">
        <v>11</v>
      </c>
      <c r="J56" s="37" t="s">
        <v>11</v>
      </c>
      <c r="K56" s="37" t="s">
        <v>67</v>
      </c>
      <c r="L56" s="49" t="s">
        <v>67</v>
      </c>
      <c r="M56" s="37" t="s">
        <v>11</v>
      </c>
      <c r="N56" s="306"/>
      <c r="O56" s="306"/>
      <c r="P56" s="37" t="s">
        <v>11</v>
      </c>
      <c r="Q56" s="37" t="s">
        <v>11</v>
      </c>
      <c r="R56" s="37" t="s">
        <v>11</v>
      </c>
      <c r="S56" s="354" t="s">
        <v>7</v>
      </c>
      <c r="T56" s="37" t="s">
        <v>67</v>
      </c>
      <c r="U56" s="306"/>
      <c r="V56" s="306"/>
      <c r="W56" s="37" t="s">
        <v>67</v>
      </c>
      <c r="X56" s="37" t="s">
        <v>11</v>
      </c>
      <c r="Y56" s="37" t="s">
        <v>11</v>
      </c>
      <c r="Z56" s="37" t="s">
        <v>11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56" t="s">
        <v>13</v>
      </c>
      <c r="AH56" s="37" t="s">
        <v>11</v>
      </c>
      <c r="AI56" s="306"/>
      <c r="AJ56" s="306"/>
      <c r="AK56" s="40"/>
      <c r="AL56" s="167">
        <f t="shared" si="38"/>
        <v>12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199" t="s">
        <v>326</v>
      </c>
      <c r="D57" s="155" t="str">
        <f>VLOOKUP(C57,ListeAppel,2,FALSE)</f>
        <v>Nom 069</v>
      </c>
      <c r="E57" s="156" t="s">
        <v>70</v>
      </c>
      <c r="F57" s="30" t="s">
        <v>11</v>
      </c>
      <c r="G57" s="305"/>
      <c r="H57" s="305"/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05"/>
      <c r="O57" s="305"/>
      <c r="P57" s="31" t="s">
        <v>11</v>
      </c>
      <c r="Q57" s="31" t="s">
        <v>11</v>
      </c>
      <c r="R57" s="31" t="s">
        <v>11</v>
      </c>
      <c r="S57" s="31" t="s">
        <v>11</v>
      </c>
      <c r="T57" s="353" t="s">
        <v>7</v>
      </c>
      <c r="U57" s="305"/>
      <c r="V57" s="305"/>
      <c r="W57" s="31" t="s">
        <v>11</v>
      </c>
      <c r="X57" s="31" t="s">
        <v>11</v>
      </c>
      <c r="Y57" s="31" t="s">
        <v>11</v>
      </c>
      <c r="Z57" s="31" t="s">
        <v>11</v>
      </c>
      <c r="AA57" s="353" t="s">
        <v>7</v>
      </c>
      <c r="AB57" s="305"/>
      <c r="AC57" s="305"/>
      <c r="AD57" s="355" t="s">
        <v>13</v>
      </c>
      <c r="AE57" s="31" t="s">
        <v>11</v>
      </c>
      <c r="AF57" s="31" t="s">
        <v>11</v>
      </c>
      <c r="AG57" s="31" t="s">
        <v>11</v>
      </c>
      <c r="AH57" s="598" t="s">
        <v>39</v>
      </c>
      <c r="AI57" s="305"/>
      <c r="AJ57" s="305"/>
      <c r="AK57" s="34">
        <f>IF(CA57=0,"",TIME(0,CA57,0))</f>
        <v>0.23333333333333331</v>
      </c>
      <c r="AL57" s="157">
        <f>COUNTIF(F57:AJ57,"P")</f>
        <v>12</v>
      </c>
      <c r="AM57" s="158">
        <f>SUM(AL57:AL58)/2</f>
        <v>12</v>
      </c>
      <c r="AN57" s="158">
        <f>COUNTIF(F57:AJ57,"Mi")</f>
        <v>1</v>
      </c>
      <c r="AO57" s="158">
        <f>SUM((AN57+AN58)/2)</f>
        <v>1</v>
      </c>
      <c r="AP57" s="159">
        <f>COUNTIF(F57:AJ57,"VS")</f>
        <v>0</v>
      </c>
      <c r="AQ57" s="159">
        <f>SUM((AP57+AP58)/2)</f>
        <v>0</v>
      </c>
      <c r="AR57" s="158">
        <f>COUNTIF(F57:AJ57,"C1")</f>
        <v>1</v>
      </c>
      <c r="AS57" s="159">
        <f>SUM((AR57+AR58)/2)</f>
        <v>1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336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7</v>
      </c>
      <c r="BR57" s="158">
        <f>SUM((BQ57+BQ58)/2)</f>
        <v>7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6</v>
      </c>
      <c r="D58" s="165"/>
      <c r="E58" s="166" t="s">
        <v>4</v>
      </c>
      <c r="F58" s="565" t="s">
        <v>39</v>
      </c>
      <c r="G58" s="306"/>
      <c r="H58" s="306"/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06"/>
      <c r="O58" s="306"/>
      <c r="P58" s="37" t="s">
        <v>11</v>
      </c>
      <c r="Q58" s="37" t="s">
        <v>11</v>
      </c>
      <c r="R58" s="37" t="s">
        <v>11</v>
      </c>
      <c r="S58" s="37" t="s">
        <v>11</v>
      </c>
      <c r="T58" s="354" t="s">
        <v>7</v>
      </c>
      <c r="U58" s="306"/>
      <c r="V58" s="306"/>
      <c r="W58" s="37" t="s">
        <v>11</v>
      </c>
      <c r="X58" s="37" t="s">
        <v>11</v>
      </c>
      <c r="Y58" s="37" t="s">
        <v>11</v>
      </c>
      <c r="Z58" s="37" t="s">
        <v>11</v>
      </c>
      <c r="AA58" s="354" t="s">
        <v>7</v>
      </c>
      <c r="AB58" s="306"/>
      <c r="AC58" s="306"/>
      <c r="AD58" s="356" t="s">
        <v>13</v>
      </c>
      <c r="AE58" s="37" t="s">
        <v>11</v>
      </c>
      <c r="AF58" s="37" t="s">
        <v>11</v>
      </c>
      <c r="AG58" s="37" t="s">
        <v>11</v>
      </c>
      <c r="AH58" s="37" t="s">
        <v>11</v>
      </c>
      <c r="AI58" s="306"/>
      <c r="AJ58" s="306"/>
      <c r="AK58" s="40"/>
      <c r="AL58" s="167">
        <f>COUNTIF(F58:AJ58,"P")</f>
        <v>12</v>
      </c>
      <c r="AM58" s="168"/>
      <c r="AN58" s="168">
        <f>COUNTIF(F58:AJ58,"Mi")</f>
        <v>1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7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154" t="s">
        <v>327</v>
      </c>
      <c r="D59" s="178" t="str">
        <f>VLOOKUP(C59,ListeAppel,2,FALSE)</f>
        <v>Nom 071</v>
      </c>
      <c r="E59" s="156" t="s">
        <v>70</v>
      </c>
      <c r="F59" s="479" t="s">
        <v>7</v>
      </c>
      <c r="G59" s="305"/>
      <c r="H59" s="305"/>
      <c r="I59" s="32" t="s">
        <v>11</v>
      </c>
      <c r="J59" s="31" t="s">
        <v>11</v>
      </c>
      <c r="K59" s="408" t="s">
        <v>29</v>
      </c>
      <c r="L59" s="31" t="s">
        <v>11</v>
      </c>
      <c r="M59" s="353" t="s">
        <v>7</v>
      </c>
      <c r="N59" s="305"/>
      <c r="O59" s="305"/>
      <c r="P59" s="31" t="s">
        <v>11</v>
      </c>
      <c r="Q59" s="31" t="s">
        <v>11</v>
      </c>
      <c r="R59" s="31" t="s">
        <v>11</v>
      </c>
      <c r="S59" s="31" t="s">
        <v>11</v>
      </c>
      <c r="T59" s="31" t="s">
        <v>11</v>
      </c>
      <c r="U59" s="305"/>
      <c r="V59" s="305"/>
      <c r="W59" s="408" t="s">
        <v>29</v>
      </c>
      <c r="X59" s="408" t="s">
        <v>29</v>
      </c>
      <c r="Y59" s="408" t="s">
        <v>29</v>
      </c>
      <c r="Z59" s="408" t="s">
        <v>29</v>
      </c>
      <c r="AA59" s="408" t="s">
        <v>29</v>
      </c>
      <c r="AB59" s="305"/>
      <c r="AC59" s="305"/>
      <c r="AD59" s="408" t="s">
        <v>29</v>
      </c>
      <c r="AE59" s="31" t="s">
        <v>11</v>
      </c>
      <c r="AF59" s="31" t="s">
        <v>11</v>
      </c>
      <c r="AG59" s="401" t="s">
        <v>11</v>
      </c>
      <c r="AH59" s="31" t="s">
        <v>11</v>
      </c>
      <c r="AI59" s="305"/>
      <c r="AJ59" s="305"/>
      <c r="AK59" s="34">
        <f>IF(CA59=0,"",TIME(0,CA59,0))</f>
        <v>0.31666666666666665</v>
      </c>
      <c r="AL59" s="157">
        <f t="shared" si="38"/>
        <v>12</v>
      </c>
      <c r="AM59" s="158">
        <f>SUM(AL59:AL60)/2</f>
        <v>10.5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1.5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425</v>
      </c>
      <c r="B60" s="179" t="s">
        <v>180</v>
      </c>
      <c r="C60" s="164" t="s">
        <v>6</v>
      </c>
      <c r="D60" s="194"/>
      <c r="E60" s="166" t="s">
        <v>4</v>
      </c>
      <c r="F60" s="370" t="s">
        <v>7</v>
      </c>
      <c r="G60" s="306"/>
      <c r="H60" s="306"/>
      <c r="I60" s="38" t="s">
        <v>11</v>
      </c>
      <c r="J60" s="37" t="s">
        <v>11</v>
      </c>
      <c r="K60" s="407" t="s">
        <v>29</v>
      </c>
      <c r="L60" s="37" t="s">
        <v>11</v>
      </c>
      <c r="M60" s="354" t="s">
        <v>7</v>
      </c>
      <c r="N60" s="306"/>
      <c r="O60" s="306"/>
      <c r="P60" s="37" t="s">
        <v>11</v>
      </c>
      <c r="Q60" s="37" t="s">
        <v>11</v>
      </c>
      <c r="R60" s="37" t="s">
        <v>57</v>
      </c>
      <c r="S60" s="37" t="s">
        <v>11</v>
      </c>
      <c r="T60" s="37" t="s">
        <v>11</v>
      </c>
      <c r="U60" s="306"/>
      <c r="V60" s="306"/>
      <c r="W60" s="407" t="s">
        <v>29</v>
      </c>
      <c r="X60" s="407" t="s">
        <v>29</v>
      </c>
      <c r="Y60" s="407" t="s">
        <v>29</v>
      </c>
      <c r="Z60" s="407" t="s">
        <v>29</v>
      </c>
      <c r="AA60" s="407" t="s">
        <v>29</v>
      </c>
      <c r="AB60" s="306"/>
      <c r="AC60" s="306"/>
      <c r="AD60" s="407" t="s">
        <v>29</v>
      </c>
      <c r="AE60" s="37" t="s">
        <v>11</v>
      </c>
      <c r="AF60" s="37" t="s">
        <v>57</v>
      </c>
      <c r="AG60" s="37" t="s">
        <v>11</v>
      </c>
      <c r="AH60" s="37" t="s">
        <v>57</v>
      </c>
      <c r="AI60" s="306"/>
      <c r="AJ60" s="306"/>
      <c r="AK60" s="40"/>
      <c r="AL60" s="167">
        <f t="shared" si="38"/>
        <v>9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3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292" t="s">
        <v>328</v>
      </c>
      <c r="D61" s="293" t="s">
        <v>267</v>
      </c>
      <c r="E61" s="156" t="s">
        <v>70</v>
      </c>
      <c r="F61" s="30" t="s">
        <v>11</v>
      </c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2" t="s">
        <v>67</v>
      </c>
      <c r="Q61" s="31" t="s">
        <v>11</v>
      </c>
      <c r="R61" s="31" t="s">
        <v>11</v>
      </c>
      <c r="S61" s="31" t="s">
        <v>11</v>
      </c>
      <c r="T61" s="31" t="s">
        <v>11</v>
      </c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53" t="s">
        <v>7</v>
      </c>
      <c r="AB61" s="353" t="s">
        <v>7</v>
      </c>
      <c r="AC61" s="353" t="s">
        <v>7</v>
      </c>
      <c r="AD61" s="353" t="s">
        <v>7</v>
      </c>
      <c r="AE61" s="353" t="s">
        <v>11</v>
      </c>
      <c r="AF61" s="353" t="s">
        <v>7</v>
      </c>
      <c r="AG61" s="353" t="s">
        <v>7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0.20833333333333334</v>
      </c>
      <c r="AL61" s="157">
        <f t="shared" si="38"/>
        <v>13</v>
      </c>
      <c r="AM61" s="158">
        <f>SUM(AL61:AL62)/2</f>
        <v>12.5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300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9</v>
      </c>
      <c r="BR61" s="158">
        <f>SUM((BQ61+BQ62)/2)</f>
        <v>9.5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300</v>
      </c>
      <c r="CB61" s="35">
        <f>SUM(AM61+AO61+AQ61+AS61+AU61+AW61+BB61+BD61+BG61+AY61)</f>
        <v>12.5</v>
      </c>
    </row>
    <row r="62" spans="1:80" ht="18.75" customHeight="1" thickBot="1" x14ac:dyDescent="0.3">
      <c r="A62" s="137" t="s">
        <v>425</v>
      </c>
      <c r="B62" s="179" t="s">
        <v>180</v>
      </c>
      <c r="C62" s="295" t="s">
        <v>6</v>
      </c>
      <c r="D62" s="294"/>
      <c r="E62" s="166" t="s">
        <v>4</v>
      </c>
      <c r="F62" s="36" t="s">
        <v>11</v>
      </c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8" t="s">
        <v>67</v>
      </c>
      <c r="Q62" s="37" t="s">
        <v>11</v>
      </c>
      <c r="R62" s="37" t="s">
        <v>11</v>
      </c>
      <c r="S62" s="37" t="s">
        <v>11</v>
      </c>
      <c r="T62" s="37" t="s">
        <v>11</v>
      </c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10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256">
        <v>5605</v>
      </c>
      <c r="D63" s="178" t="s">
        <v>279</v>
      </c>
      <c r="E63" s="156" t="s">
        <v>70</v>
      </c>
      <c r="F63" s="258" t="s">
        <v>11</v>
      </c>
      <c r="G63" s="334"/>
      <c r="H63" s="334"/>
      <c r="I63" s="57" t="s">
        <v>11</v>
      </c>
      <c r="J63" s="58" t="s">
        <v>11</v>
      </c>
      <c r="K63" s="58" t="s">
        <v>11</v>
      </c>
      <c r="L63" s="58" t="s">
        <v>11</v>
      </c>
      <c r="M63" s="58" t="s">
        <v>11</v>
      </c>
      <c r="N63" s="334"/>
      <c r="O63" s="334"/>
      <c r="P63" s="58" t="s">
        <v>11</v>
      </c>
      <c r="Q63" s="58" t="s">
        <v>11</v>
      </c>
      <c r="R63" s="58" t="s">
        <v>11</v>
      </c>
      <c r="S63" s="58" t="s">
        <v>11</v>
      </c>
      <c r="T63" s="58" t="s">
        <v>11</v>
      </c>
      <c r="U63" s="334"/>
      <c r="V63" s="334"/>
      <c r="W63" s="58" t="s">
        <v>11</v>
      </c>
      <c r="X63" s="58" t="s">
        <v>11</v>
      </c>
      <c r="Y63" s="58" t="s">
        <v>11</v>
      </c>
      <c r="Z63" s="442" t="s">
        <v>11</v>
      </c>
      <c r="AA63" s="605" t="s">
        <v>35</v>
      </c>
      <c r="AB63" s="334"/>
      <c r="AC63" s="334"/>
      <c r="AD63" s="475" t="s">
        <v>7</v>
      </c>
      <c r="AE63" s="58" t="s">
        <v>11</v>
      </c>
      <c r="AF63" s="58" t="s">
        <v>11</v>
      </c>
      <c r="AG63" s="58" t="s">
        <v>11</v>
      </c>
      <c r="AH63" s="58" t="s">
        <v>11</v>
      </c>
      <c r="AI63" s="334"/>
      <c r="AJ63" s="345"/>
      <c r="AK63" s="34">
        <f>IF(CA63=0,"",TIME(0,CA63,0))</f>
        <v>0.31666666666666665</v>
      </c>
      <c r="AL63" s="157">
        <f t="shared" ref="AL63:AL74" si="57">COUNTIF(F63:AJ63,"P")</f>
        <v>19</v>
      </c>
      <c r="AM63" s="158">
        <f>SUM(AL63:AL64)/2</f>
        <v>19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</v>
      </c>
      <c r="BR63" s="158">
        <f>SUM((BQ63+BQ64)/2)</f>
        <v>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7" t="s">
        <v>11</v>
      </c>
      <c r="Q64" s="37" t="s">
        <v>11</v>
      </c>
      <c r="R64" s="37" t="s">
        <v>11</v>
      </c>
      <c r="S64" s="37" t="s">
        <v>11</v>
      </c>
      <c r="T64" s="37" t="s">
        <v>11</v>
      </c>
      <c r="U64" s="306"/>
      <c r="V64" s="306"/>
      <c r="W64" s="37" t="s">
        <v>11</v>
      </c>
      <c r="X64" s="37" t="s">
        <v>11</v>
      </c>
      <c r="Y64" s="37" t="s">
        <v>11</v>
      </c>
      <c r="Z64" s="402" t="s">
        <v>11</v>
      </c>
      <c r="AA64" s="480" t="s">
        <v>35</v>
      </c>
      <c r="AB64" s="306"/>
      <c r="AC64" s="306"/>
      <c r="AD64" s="476" t="s">
        <v>7</v>
      </c>
      <c r="AE64" s="37" t="s">
        <v>11</v>
      </c>
      <c r="AF64" s="37" t="s">
        <v>11</v>
      </c>
      <c r="AG64" s="37" t="s">
        <v>11</v>
      </c>
      <c r="AH64" s="37" t="s">
        <v>11</v>
      </c>
      <c r="AI64" s="306"/>
      <c r="AJ64" s="330"/>
      <c r="AK64" s="40"/>
      <c r="AL64" s="167">
        <f t="shared" si="57"/>
        <v>19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281</v>
      </c>
      <c r="E65" s="209" t="s">
        <v>70</v>
      </c>
      <c r="F65" s="479" t="s">
        <v>7</v>
      </c>
      <c r="G65" s="307"/>
      <c r="H65" s="307"/>
      <c r="I65" s="53" t="s">
        <v>11</v>
      </c>
      <c r="J65" s="52" t="s">
        <v>11</v>
      </c>
      <c r="K65" s="52" t="s">
        <v>11</v>
      </c>
      <c r="L65" s="52" t="s">
        <v>11</v>
      </c>
      <c r="M65" s="52" t="s">
        <v>11</v>
      </c>
      <c r="N65" s="307"/>
      <c r="O65" s="307"/>
      <c r="P65" s="52" t="s">
        <v>11</v>
      </c>
      <c r="Q65" s="52" t="s">
        <v>11</v>
      </c>
      <c r="R65" s="52" t="s">
        <v>11</v>
      </c>
      <c r="S65" s="52" t="s">
        <v>11</v>
      </c>
      <c r="T65" s="52" t="s">
        <v>11</v>
      </c>
      <c r="U65" s="307"/>
      <c r="V65" s="307"/>
      <c r="W65" s="576" t="s">
        <v>11</v>
      </c>
      <c r="X65" s="576" t="s">
        <v>11</v>
      </c>
      <c r="Y65" s="577" t="s">
        <v>11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11</v>
      </c>
      <c r="AF65" s="52" t="s">
        <v>11</v>
      </c>
      <c r="AG65" s="52" t="s">
        <v>11</v>
      </c>
      <c r="AH65" s="52" t="s">
        <v>11</v>
      </c>
      <c r="AI65" s="307"/>
      <c r="AJ65" s="307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70" t="s">
        <v>7</v>
      </c>
      <c r="G66" s="306"/>
      <c r="H66" s="306"/>
      <c r="I66" s="38" t="s">
        <v>11</v>
      </c>
      <c r="J66" s="37" t="s">
        <v>11</v>
      </c>
      <c r="K66" s="37" t="s">
        <v>11</v>
      </c>
      <c r="L66" s="37" t="s">
        <v>11</v>
      </c>
      <c r="M66" s="37" t="s">
        <v>11</v>
      </c>
      <c r="N66" s="306"/>
      <c r="O66" s="306"/>
      <c r="P66" s="37" t="s">
        <v>11</v>
      </c>
      <c r="Q66" s="37" t="s">
        <v>11</v>
      </c>
      <c r="R66" s="37" t="s">
        <v>11</v>
      </c>
      <c r="S66" s="37" t="s">
        <v>11</v>
      </c>
      <c r="T66" s="37" t="s">
        <v>11</v>
      </c>
      <c r="U66" s="306"/>
      <c r="V66" s="306"/>
      <c r="W66" s="37" t="s">
        <v>11</v>
      </c>
      <c r="X66" s="37" t="s">
        <v>11</v>
      </c>
      <c r="Y66" s="37" t="s">
        <v>11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11</v>
      </c>
      <c r="AF66" s="37" t="s">
        <v>11</v>
      </c>
      <c r="AG66" s="37" t="s">
        <v>11</v>
      </c>
      <c r="AH66" s="37" t="s">
        <v>11</v>
      </c>
      <c r="AI66" s="306"/>
      <c r="AJ66" s="330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284</v>
      </c>
      <c r="E67" s="209" t="s">
        <v>70</v>
      </c>
      <c r="F67" s="51" t="s">
        <v>11</v>
      </c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52" t="s">
        <v>11</v>
      </c>
      <c r="Q67" s="52" t="s">
        <v>11</v>
      </c>
      <c r="R67" s="52" t="s">
        <v>11</v>
      </c>
      <c r="S67" s="52" t="s">
        <v>11</v>
      </c>
      <c r="T67" s="52" t="s">
        <v>11</v>
      </c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605" t="s">
        <v>35</v>
      </c>
      <c r="AB67" s="307"/>
      <c r="AC67" s="307"/>
      <c r="AD67" s="52" t="s">
        <v>11</v>
      </c>
      <c r="AE67" s="52" t="s">
        <v>11</v>
      </c>
      <c r="AF67" s="52" t="s">
        <v>11</v>
      </c>
      <c r="AG67" s="52" t="s">
        <v>11</v>
      </c>
      <c r="AH67" s="52" t="s">
        <v>11</v>
      </c>
      <c r="AI67" s="307"/>
      <c r="AJ67" s="307"/>
      <c r="AK67" s="34">
        <f>IF(CA67=0,"",TIME(0,CA67,0))</f>
        <v>0.33333333333333331</v>
      </c>
      <c r="AL67" s="157">
        <f>COUNTIF(F67:AJ67,"P")</f>
        <v>20</v>
      </c>
      <c r="AM67" s="158">
        <f>SUM(AL67:AL68)/2</f>
        <v>20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480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1</v>
      </c>
      <c r="BV67" s="158">
        <f>SUM((BU67+BU68)/2)</f>
        <v>1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480</v>
      </c>
      <c r="CB67" s="35">
        <f>SUM(AM67+AO67+AQ67+AS67+AU67+AW67+BB67+BD67+BG67+AY67)</f>
        <v>20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51" t="s">
        <v>11</v>
      </c>
      <c r="G68" s="307"/>
      <c r="H68" s="307"/>
      <c r="I68" s="53" t="s">
        <v>11</v>
      </c>
      <c r="J68" s="52" t="s">
        <v>11</v>
      </c>
      <c r="K68" s="52" t="s">
        <v>11</v>
      </c>
      <c r="L68" s="52" t="s">
        <v>11</v>
      </c>
      <c r="M68" s="52" t="s">
        <v>11</v>
      </c>
      <c r="N68" s="307"/>
      <c r="O68" s="307"/>
      <c r="P68" s="52" t="s">
        <v>11</v>
      </c>
      <c r="Q68" s="52" t="s">
        <v>11</v>
      </c>
      <c r="R68" s="52" t="s">
        <v>11</v>
      </c>
      <c r="S68" s="52" t="s">
        <v>11</v>
      </c>
      <c r="T68" s="52" t="s">
        <v>11</v>
      </c>
      <c r="U68" s="307"/>
      <c r="V68" s="307"/>
      <c r="W68" s="37" t="s">
        <v>11</v>
      </c>
      <c r="X68" s="37" t="s">
        <v>11</v>
      </c>
      <c r="Y68" s="56" t="s">
        <v>11</v>
      </c>
      <c r="Z68" s="52" t="s">
        <v>11</v>
      </c>
      <c r="AA68" s="480" t="s">
        <v>35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52" t="s">
        <v>11</v>
      </c>
      <c r="AI68" s="307"/>
      <c r="AJ68" s="307"/>
      <c r="AK68" s="40"/>
      <c r="AL68" s="167">
        <f>COUNTIF(F68:AJ68,"P")</f>
        <v>20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1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425</v>
      </c>
      <c r="B69" s="179" t="s">
        <v>180</v>
      </c>
      <c r="C69" s="199" t="s">
        <v>331</v>
      </c>
      <c r="D69" s="178" t="str">
        <f>VLOOKUP(C69,ListeAppel,2,FALSE)</f>
        <v>Nom 098</v>
      </c>
      <c r="E69" s="156" t="s">
        <v>70</v>
      </c>
      <c r="F69" s="30" t="s">
        <v>11</v>
      </c>
      <c r="G69" s="305"/>
      <c r="H69" s="305"/>
      <c r="I69" s="475" t="s">
        <v>7</v>
      </c>
      <c r="J69" s="475" t="s">
        <v>7</v>
      </c>
      <c r="K69" s="475" t="s">
        <v>7</v>
      </c>
      <c r="L69" s="475" t="s">
        <v>7</v>
      </c>
      <c r="M69" s="475" t="s">
        <v>7</v>
      </c>
      <c r="N69" s="305"/>
      <c r="O69" s="305"/>
      <c r="P69" s="31" t="s">
        <v>11</v>
      </c>
      <c r="Q69" s="442" t="s">
        <v>11</v>
      </c>
      <c r="R69" s="31" t="s">
        <v>11</v>
      </c>
      <c r="S69" s="365" t="s">
        <v>14</v>
      </c>
      <c r="T69" s="365" t="s">
        <v>14</v>
      </c>
      <c r="U69" s="365" t="s">
        <v>14</v>
      </c>
      <c r="V69" s="365" t="s">
        <v>14</v>
      </c>
      <c r="W69" s="365" t="s">
        <v>14</v>
      </c>
      <c r="X69" s="365" t="s">
        <v>14</v>
      </c>
      <c r="Y69" s="365" t="s">
        <v>14</v>
      </c>
      <c r="Z69" s="365" t="s">
        <v>14</v>
      </c>
      <c r="AA69" s="365" t="s">
        <v>14</v>
      </c>
      <c r="AB69" s="365" t="s">
        <v>14</v>
      </c>
      <c r="AC69" s="365" t="s">
        <v>14</v>
      </c>
      <c r="AD69" s="365" t="s">
        <v>14</v>
      </c>
      <c r="AE69" s="365" t="s">
        <v>14</v>
      </c>
      <c r="AF69" s="365" t="s">
        <v>14</v>
      </c>
      <c r="AG69" s="365" t="s">
        <v>14</v>
      </c>
      <c r="AH69" s="365" t="s">
        <v>14</v>
      </c>
      <c r="AI69" s="365" t="s">
        <v>14</v>
      </c>
      <c r="AJ69" s="365" t="s">
        <v>14</v>
      </c>
      <c r="AK69" s="34">
        <f>IF(CA69=0,"",TIME(0,CA69,0))</f>
        <v>6.6666666666666666E-2</v>
      </c>
      <c r="AL69" s="157">
        <f t="shared" si="57"/>
        <v>4</v>
      </c>
      <c r="AM69" s="158">
        <f>SUM(AL69:AL70)/2</f>
        <v>4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96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18</v>
      </c>
      <c r="BL69" s="162">
        <f>SUM(BK69+BK70)/2</f>
        <v>18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5</v>
      </c>
      <c r="BR69" s="158">
        <f>SUM((BQ69+BQ70)/2)</f>
        <v>5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96</v>
      </c>
      <c r="CB69" s="35">
        <f>SUM(AM69+AO69+AQ69+AS69+AU69+AW69+BB69+BD69+BG69+AY69)</f>
        <v>4</v>
      </c>
    </row>
    <row r="70" spans="1:80" ht="18.75" customHeight="1" thickBot="1" x14ac:dyDescent="0.3">
      <c r="A70" s="137" t="s">
        <v>425</v>
      </c>
      <c r="B70" s="179" t="s">
        <v>180</v>
      </c>
      <c r="C70" s="192" t="s">
        <v>10</v>
      </c>
      <c r="D70" s="194"/>
      <c r="E70" s="166" t="s">
        <v>4</v>
      </c>
      <c r="F70" s="36" t="s">
        <v>11</v>
      </c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7" t="s">
        <v>11</v>
      </c>
      <c r="Q70" s="402" t="s">
        <v>11</v>
      </c>
      <c r="R70" s="37" t="s">
        <v>11</v>
      </c>
      <c r="S70" s="367" t="s">
        <v>14</v>
      </c>
      <c r="T70" s="367" t="s">
        <v>14</v>
      </c>
      <c r="U70" s="367" t="s">
        <v>14</v>
      </c>
      <c r="V70" s="367" t="s">
        <v>14</v>
      </c>
      <c r="W70" s="367" t="s">
        <v>14</v>
      </c>
      <c r="X70" s="367" t="s">
        <v>14</v>
      </c>
      <c r="Y70" s="367" t="s">
        <v>14</v>
      </c>
      <c r="Z70" s="367" t="s">
        <v>14</v>
      </c>
      <c r="AA70" s="367" t="s">
        <v>14</v>
      </c>
      <c r="AB70" s="367" t="s">
        <v>14</v>
      </c>
      <c r="AC70" s="367" t="s">
        <v>14</v>
      </c>
      <c r="AD70" s="367" t="s">
        <v>14</v>
      </c>
      <c r="AE70" s="367" t="s">
        <v>14</v>
      </c>
      <c r="AF70" s="367" t="s">
        <v>14</v>
      </c>
      <c r="AG70" s="367" t="s">
        <v>14</v>
      </c>
      <c r="AH70" s="367" t="s">
        <v>14</v>
      </c>
      <c r="AI70" s="367" t="s">
        <v>14</v>
      </c>
      <c r="AJ70" s="367" t="s">
        <v>14</v>
      </c>
      <c r="AK70" s="40"/>
      <c r="AL70" s="167">
        <f t="shared" si="57"/>
        <v>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18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5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199" t="s">
        <v>332</v>
      </c>
      <c r="D71" s="178" t="str">
        <f>VLOOKUP(C71,ListeAppel,2,FALSE)</f>
        <v>Nom 100</v>
      </c>
      <c r="E71" s="156" t="s">
        <v>70</v>
      </c>
      <c r="F71" s="51" t="s">
        <v>11</v>
      </c>
      <c r="G71" s="307"/>
      <c r="H71" s="307"/>
      <c r="I71" s="415" t="s">
        <v>7</v>
      </c>
      <c r="J71" s="52" t="s">
        <v>11</v>
      </c>
      <c r="K71" s="52" t="s">
        <v>11</v>
      </c>
      <c r="L71" s="52" t="s">
        <v>11</v>
      </c>
      <c r="M71" s="475" t="s">
        <v>7</v>
      </c>
      <c r="N71" s="475" t="s">
        <v>7</v>
      </c>
      <c r="O71" s="475" t="s">
        <v>7</v>
      </c>
      <c r="P71" s="475" t="s">
        <v>7</v>
      </c>
      <c r="Q71" s="52" t="s">
        <v>11</v>
      </c>
      <c r="R71" s="52" t="s">
        <v>11</v>
      </c>
      <c r="S71" s="52" t="s">
        <v>11</v>
      </c>
      <c r="T71" s="358" t="s">
        <v>7</v>
      </c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3" t="s">
        <v>7</v>
      </c>
      <c r="AB71" s="358" t="s">
        <v>7</v>
      </c>
      <c r="AC71" s="358" t="s">
        <v>7</v>
      </c>
      <c r="AD71" s="353" t="s">
        <v>7</v>
      </c>
      <c r="AE71" s="52" t="s">
        <v>11</v>
      </c>
      <c r="AF71" s="52" t="s">
        <v>11</v>
      </c>
      <c r="AG71" s="52" t="s">
        <v>11</v>
      </c>
      <c r="AH71" s="52" t="s">
        <v>11</v>
      </c>
      <c r="AI71" s="307"/>
      <c r="AJ71" s="307"/>
      <c r="AK71" s="34">
        <f>IF(CA71=0,"",TIME(0,CA71,0))</f>
        <v>0.25</v>
      </c>
      <c r="AL71" s="157">
        <f t="shared" si="57"/>
        <v>15</v>
      </c>
      <c r="AM71" s="158">
        <f>SUM(AL71:AL72)/2</f>
        <v>15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10</v>
      </c>
      <c r="BR71" s="158">
        <f>SUM((BQ71+BQ72)/2)</f>
        <v>10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07"/>
      <c r="H72" s="307"/>
      <c r="I72" s="415" t="s">
        <v>7</v>
      </c>
      <c r="J72" s="52" t="s">
        <v>11</v>
      </c>
      <c r="K72" s="52" t="s">
        <v>11</v>
      </c>
      <c r="L72" s="52" t="s">
        <v>11</v>
      </c>
      <c r="M72" s="476" t="s">
        <v>7</v>
      </c>
      <c r="N72" s="476" t="s">
        <v>7</v>
      </c>
      <c r="O72" s="476" t="s">
        <v>7</v>
      </c>
      <c r="P72" s="476" t="s">
        <v>7</v>
      </c>
      <c r="Q72" s="52" t="s">
        <v>11</v>
      </c>
      <c r="R72" s="52" t="s">
        <v>11</v>
      </c>
      <c r="S72" s="52" t="s">
        <v>11</v>
      </c>
      <c r="T72" s="358" t="s">
        <v>7</v>
      </c>
      <c r="U72" s="307"/>
      <c r="V72" s="307"/>
      <c r="W72" s="52" t="s">
        <v>11</v>
      </c>
      <c r="X72" s="52" t="s">
        <v>11</v>
      </c>
      <c r="Y72" s="52" t="s">
        <v>11</v>
      </c>
      <c r="Z72" s="52" t="s">
        <v>11</v>
      </c>
      <c r="AA72" s="354" t="s">
        <v>7</v>
      </c>
      <c r="AB72" s="358" t="s">
        <v>7</v>
      </c>
      <c r="AC72" s="358" t="s">
        <v>7</v>
      </c>
      <c r="AD72" s="354" t="s">
        <v>7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307"/>
      <c r="AK72" s="40"/>
      <c r="AL72" s="167">
        <f t="shared" si="57"/>
        <v>15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425</v>
      </c>
      <c r="B73" s="179" t="s">
        <v>180</v>
      </c>
      <c r="C73" s="199" t="s">
        <v>333</v>
      </c>
      <c r="D73" s="178" t="s">
        <v>290</v>
      </c>
      <c r="E73" s="156" t="s">
        <v>70</v>
      </c>
      <c r="F73" s="30" t="s">
        <v>11</v>
      </c>
      <c r="G73" s="305"/>
      <c r="H73" s="305"/>
      <c r="I73" s="32" t="s">
        <v>11</v>
      </c>
      <c r="J73" s="31" t="s">
        <v>11</v>
      </c>
      <c r="K73" s="31" t="s">
        <v>11</v>
      </c>
      <c r="L73" s="31" t="s">
        <v>11</v>
      </c>
      <c r="M73" s="31" t="s">
        <v>11</v>
      </c>
      <c r="N73" s="305"/>
      <c r="O73" s="305"/>
      <c r="P73" s="31" t="s">
        <v>11</v>
      </c>
      <c r="Q73" s="31" t="s">
        <v>11</v>
      </c>
      <c r="R73" s="432" t="s">
        <v>28</v>
      </c>
      <c r="S73" s="31" t="s">
        <v>11</v>
      </c>
      <c r="T73" s="353" t="s">
        <v>7</v>
      </c>
      <c r="U73" s="353" t="s">
        <v>7</v>
      </c>
      <c r="V73" s="353" t="s">
        <v>7</v>
      </c>
      <c r="W73" s="353" t="s">
        <v>7</v>
      </c>
      <c r="X73" s="353" t="s">
        <v>7</v>
      </c>
      <c r="Y73" s="353" t="s">
        <v>7</v>
      </c>
      <c r="Z73" s="353" t="s">
        <v>7</v>
      </c>
      <c r="AA73" s="353" t="s">
        <v>7</v>
      </c>
      <c r="AB73" s="353" t="s">
        <v>7</v>
      </c>
      <c r="AC73" s="353" t="s">
        <v>7</v>
      </c>
      <c r="AD73" s="353" t="s">
        <v>7</v>
      </c>
      <c r="AE73" s="353" t="s">
        <v>7</v>
      </c>
      <c r="AF73" s="353" t="s">
        <v>7</v>
      </c>
      <c r="AG73" s="353" t="s">
        <v>7</v>
      </c>
      <c r="AH73" s="353" t="s">
        <v>7</v>
      </c>
      <c r="AI73" s="353" t="s">
        <v>7</v>
      </c>
      <c r="AJ73" s="353" t="s">
        <v>7</v>
      </c>
      <c r="AK73" s="34">
        <f>IF(CA73=0,"",TIME(0,CA73,0))</f>
        <v>0.15</v>
      </c>
      <c r="AL73" s="157">
        <f t="shared" si="57"/>
        <v>9</v>
      </c>
      <c r="AM73" s="158">
        <f>SUM(AL73:AL74)/2</f>
        <v>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216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17</v>
      </c>
      <c r="BR73" s="158">
        <f>SUM((BQ73+BQ74)/2)</f>
        <v>17</v>
      </c>
      <c r="BS73" s="158">
        <f t="shared" si="72"/>
        <v>1</v>
      </c>
      <c r="BT73" s="158">
        <f>SUM((BS73+BS74)/2)</f>
        <v>1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216</v>
      </c>
      <c r="CB73" s="35">
        <f>SUM(AM73+AO73+AQ73+AS73+AU73+AW73+BB73+BD73+BG73+AY73)</f>
        <v>9</v>
      </c>
    </row>
    <row r="74" spans="1:80" ht="18.75" customHeight="1" thickBot="1" x14ac:dyDescent="0.3">
      <c r="A74" s="137" t="s">
        <v>425</v>
      </c>
      <c r="B74" s="179" t="s">
        <v>180</v>
      </c>
      <c r="C74" s="192" t="s">
        <v>6</v>
      </c>
      <c r="D74" s="194"/>
      <c r="E74" s="166" t="s">
        <v>4</v>
      </c>
      <c r="F74" s="36" t="s">
        <v>11</v>
      </c>
      <c r="G74" s="306"/>
      <c r="H74" s="306"/>
      <c r="I74" s="38" t="s">
        <v>11</v>
      </c>
      <c r="J74" s="37" t="s">
        <v>11</v>
      </c>
      <c r="K74" s="37" t="s">
        <v>11</v>
      </c>
      <c r="L74" s="37" t="s">
        <v>11</v>
      </c>
      <c r="M74" s="37" t="s">
        <v>11</v>
      </c>
      <c r="N74" s="306"/>
      <c r="O74" s="306"/>
      <c r="P74" s="37" t="s">
        <v>11</v>
      </c>
      <c r="Q74" s="37" t="s">
        <v>11</v>
      </c>
      <c r="R74" s="433" t="s">
        <v>28</v>
      </c>
      <c r="S74" s="37" t="s">
        <v>11</v>
      </c>
      <c r="T74" s="354" t="s">
        <v>7</v>
      </c>
      <c r="U74" s="354" t="s">
        <v>7</v>
      </c>
      <c r="V74" s="354" t="s">
        <v>7</v>
      </c>
      <c r="W74" s="354" t="s">
        <v>7</v>
      </c>
      <c r="X74" s="354" t="s">
        <v>7</v>
      </c>
      <c r="Y74" s="354" t="s">
        <v>7</v>
      </c>
      <c r="Z74" s="354" t="s">
        <v>7</v>
      </c>
      <c r="AA74" s="354" t="s">
        <v>7</v>
      </c>
      <c r="AB74" s="354" t="s">
        <v>7</v>
      </c>
      <c r="AC74" s="354" t="s">
        <v>7</v>
      </c>
      <c r="AD74" s="354" t="s">
        <v>7</v>
      </c>
      <c r="AE74" s="354" t="s">
        <v>7</v>
      </c>
      <c r="AF74" s="354" t="s">
        <v>7</v>
      </c>
      <c r="AG74" s="354" t="s">
        <v>7</v>
      </c>
      <c r="AH74" s="354" t="s">
        <v>7</v>
      </c>
      <c r="AI74" s="354" t="s">
        <v>7</v>
      </c>
      <c r="AJ74" s="354" t="s">
        <v>7</v>
      </c>
      <c r="AK74" s="40"/>
      <c r="AL74" s="167">
        <f t="shared" si="57"/>
        <v>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17</v>
      </c>
      <c r="BR74" s="168"/>
      <c r="BS74" s="168">
        <f t="shared" si="72"/>
        <v>1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425</v>
      </c>
      <c r="B75" s="179" t="s">
        <v>181</v>
      </c>
      <c r="C75" s="1174" t="s">
        <v>181</v>
      </c>
      <c r="D75" s="1175"/>
      <c r="BL75" s="82"/>
    </row>
    <row r="76" spans="1:80" ht="18.75" customHeight="1" thickBot="1" x14ac:dyDescent="0.3">
      <c r="A76" s="137" t="s">
        <v>425</v>
      </c>
      <c r="B76" s="179" t="s">
        <v>181</v>
      </c>
      <c r="D76" s="45" t="s">
        <v>69</v>
      </c>
      <c r="F76" s="24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25">
        <v>11</v>
      </c>
      <c r="Q76" s="25">
        <v>12</v>
      </c>
      <c r="R76" s="25">
        <v>13</v>
      </c>
      <c r="S76" s="25">
        <v>14</v>
      </c>
      <c r="T76" s="25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329">
        <v>31</v>
      </c>
      <c r="BL76" s="82"/>
    </row>
    <row r="77" spans="1:80" ht="18.75" customHeight="1" x14ac:dyDescent="0.25">
      <c r="A77" s="137" t="s">
        <v>425</v>
      </c>
      <c r="B77" s="179" t="s">
        <v>181</v>
      </c>
      <c r="C77" s="1132" t="s">
        <v>334</v>
      </c>
      <c r="D77" s="178" t="s">
        <v>193</v>
      </c>
      <c r="E77" s="236" t="s">
        <v>70</v>
      </c>
      <c r="F77" s="30" t="s">
        <v>11</v>
      </c>
      <c r="G77" s="305"/>
      <c r="H77" s="305"/>
      <c r="I77" s="473" t="s">
        <v>39</v>
      </c>
      <c r="J77" s="31" t="s">
        <v>11</v>
      </c>
      <c r="K77" s="353" t="s">
        <v>7</v>
      </c>
      <c r="L77" s="353" t="s">
        <v>7</v>
      </c>
      <c r="M77" s="353" t="s">
        <v>7</v>
      </c>
      <c r="N77" s="305"/>
      <c r="O77" s="305"/>
      <c r="P77" s="31" t="s">
        <v>11</v>
      </c>
      <c r="Q77" s="351" t="s">
        <v>58</v>
      </c>
      <c r="R77" s="31" t="s">
        <v>11</v>
      </c>
      <c r="S77" s="31" t="s">
        <v>11</v>
      </c>
      <c r="T77" s="31" t="s">
        <v>11</v>
      </c>
      <c r="U77" s="305"/>
      <c r="V77" s="305"/>
      <c r="W77" s="351" t="s">
        <v>58</v>
      </c>
      <c r="X77" s="351" t="s">
        <v>58</v>
      </c>
      <c r="Y77" s="351" t="s">
        <v>58</v>
      </c>
      <c r="Z77" s="351" t="s">
        <v>58</v>
      </c>
      <c r="AA77" s="31" t="s">
        <v>11</v>
      </c>
      <c r="AB77" s="305"/>
      <c r="AC77" s="305"/>
      <c r="AD77" s="31" t="s">
        <v>11</v>
      </c>
      <c r="AE77" s="351" t="s">
        <v>58</v>
      </c>
      <c r="AF77" s="31" t="s">
        <v>67</v>
      </c>
      <c r="AG77" s="31" t="s">
        <v>11</v>
      </c>
      <c r="AH77" s="355" t="s">
        <v>13</v>
      </c>
      <c r="AI77" s="305"/>
      <c r="AJ77" s="305"/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7.5</v>
      </c>
      <c r="AN77" s="158">
        <f>COUNTIF(F77:AJ77,"Mi")</f>
        <v>1</v>
      </c>
      <c r="AO77" s="158">
        <f>SUM((AN77+AN78)/2)</f>
        <v>1</v>
      </c>
      <c r="AP77" s="159">
        <f>COUNTIF(F77:AJ77,"VS")</f>
        <v>0</v>
      </c>
      <c r="AQ77" s="159">
        <f>SUM((AP77+AP78)/2)</f>
        <v>0</v>
      </c>
      <c r="AR77" s="158">
        <f>COUNTIF(F77:AJ77,"C1")</f>
        <v>1</v>
      </c>
      <c r="AS77" s="159">
        <f>SUM((AR77+AR78)/2)</f>
        <v>0.5</v>
      </c>
      <c r="AT77" s="159">
        <f>COUNTIF(F77:AJ77,"R1")</f>
        <v>0</v>
      </c>
      <c r="AU77" s="160">
        <f>SUM((AT77+AT78)/2)</f>
        <v>2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</v>
      </c>
      <c r="BR77" s="158">
        <f>SUM((BQ77+BQ78)/2)</f>
        <v>3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425</v>
      </c>
      <c r="B78" s="179" t="s">
        <v>181</v>
      </c>
      <c r="C78" s="279" t="s">
        <v>10</v>
      </c>
      <c r="D78" s="194"/>
      <c r="E78" s="238" t="s">
        <v>4</v>
      </c>
      <c r="F78" s="36" t="s">
        <v>57</v>
      </c>
      <c r="G78" s="306"/>
      <c r="H78" s="306"/>
      <c r="I78" s="37" t="s">
        <v>11</v>
      </c>
      <c r="J78" s="37" t="s">
        <v>11</v>
      </c>
      <c r="K78" s="354" t="s">
        <v>7</v>
      </c>
      <c r="L78" s="354" t="s">
        <v>7</v>
      </c>
      <c r="M78" s="354" t="s">
        <v>7</v>
      </c>
      <c r="N78" s="306"/>
      <c r="O78" s="306"/>
      <c r="P78" s="37" t="s">
        <v>11</v>
      </c>
      <c r="Q78" s="352" t="s">
        <v>58</v>
      </c>
      <c r="R78" s="37" t="s">
        <v>57</v>
      </c>
      <c r="S78" s="37" t="s">
        <v>11</v>
      </c>
      <c r="T78" s="37" t="s">
        <v>57</v>
      </c>
      <c r="U78" s="306"/>
      <c r="V78" s="306"/>
      <c r="W78" s="352" t="s">
        <v>58</v>
      </c>
      <c r="X78" s="352" t="s">
        <v>58</v>
      </c>
      <c r="Y78" s="352" t="s">
        <v>58</v>
      </c>
      <c r="Z78" s="352" t="s">
        <v>58</v>
      </c>
      <c r="AA78" s="37" t="s">
        <v>57</v>
      </c>
      <c r="AB78" s="306"/>
      <c r="AC78" s="306"/>
      <c r="AD78" s="37" t="s">
        <v>11</v>
      </c>
      <c r="AE78" s="352" t="s">
        <v>58</v>
      </c>
      <c r="AF78" s="37" t="s">
        <v>67</v>
      </c>
      <c r="AG78" s="37" t="s">
        <v>11</v>
      </c>
      <c r="AH78" s="356" t="s">
        <v>13</v>
      </c>
      <c r="AI78" s="306"/>
      <c r="AJ78" s="306"/>
      <c r="AK78" s="40"/>
      <c r="AL78" s="167">
        <f>COUNTIF(F78:AJ78,"P")</f>
        <v>6</v>
      </c>
      <c r="AM78" s="168"/>
      <c r="AN78" s="168">
        <f>COUNTIF(F78:AJ78,"Mi")</f>
        <v>1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4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154" t="s">
        <v>335</v>
      </c>
      <c r="D79" s="178" t="str">
        <f>VLOOKUP(C79,ListeAppel,2,FALSE)</f>
        <v>Nom 014</v>
      </c>
      <c r="E79" s="236" t="s">
        <v>70</v>
      </c>
      <c r="F79" s="369" t="s">
        <v>7</v>
      </c>
      <c r="G79" s="353" t="s">
        <v>7</v>
      </c>
      <c r="H79" s="353" t="s">
        <v>7</v>
      </c>
      <c r="I79" s="353" t="s">
        <v>7</v>
      </c>
      <c r="J79" s="353" t="s">
        <v>7</v>
      </c>
      <c r="K79" s="353" t="s">
        <v>7</v>
      </c>
      <c r="L79" s="353" t="s">
        <v>7</v>
      </c>
      <c r="M79" s="353" t="s">
        <v>7</v>
      </c>
      <c r="N79" s="353" t="s">
        <v>7</v>
      </c>
      <c r="O79" s="353" t="s">
        <v>7</v>
      </c>
      <c r="P79" s="353" t="s">
        <v>7</v>
      </c>
      <c r="Q79" s="353" t="s">
        <v>7</v>
      </c>
      <c r="R79" s="353" t="s">
        <v>7</v>
      </c>
      <c r="S79" s="353" t="s">
        <v>7</v>
      </c>
      <c r="T79" s="353" t="s">
        <v>7</v>
      </c>
      <c r="U79" s="353" t="s">
        <v>7</v>
      </c>
      <c r="V79" s="353" t="s">
        <v>7</v>
      </c>
      <c r="W79" s="353" t="s">
        <v>7</v>
      </c>
      <c r="X79" s="353" t="s">
        <v>7</v>
      </c>
      <c r="Y79" s="353" t="s">
        <v>7</v>
      </c>
      <c r="Z79" s="353" t="s">
        <v>7</v>
      </c>
      <c r="AA79" s="353" t="s">
        <v>7</v>
      </c>
      <c r="AB79" s="353" t="s">
        <v>7</v>
      </c>
      <c r="AC79" s="353" t="s">
        <v>7</v>
      </c>
      <c r="AD79" s="353" t="s">
        <v>7</v>
      </c>
      <c r="AE79" s="353" t="s">
        <v>7</v>
      </c>
      <c r="AF79" s="365" t="s">
        <v>14</v>
      </c>
      <c r="AG79" s="365" t="s">
        <v>14</v>
      </c>
      <c r="AH79" s="365" t="s">
        <v>14</v>
      </c>
      <c r="AI79" s="305"/>
      <c r="AJ79" s="305"/>
      <c r="AK79" s="34" t="str">
        <f>IF(CA79=0,"",TIME(0,CA79,0))</f>
        <v/>
      </c>
      <c r="AL79" s="157">
        <f>COUNTIF(F79:AJ79,"P")</f>
        <v>0</v>
      </c>
      <c r="AM79" s="158">
        <f>SUM(AL79:AL80)/2</f>
        <v>0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0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3</v>
      </c>
      <c r="BL79" s="162">
        <f>SUM(BK79+BK80)/2</f>
        <v>3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26</v>
      </c>
      <c r="BR79" s="158">
        <f>SUM((BQ79+BQ80)/2)</f>
        <v>26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0</v>
      </c>
      <c r="CB79" s="35">
        <f>SUM(AM79+AO79+AQ79+AS79+AU79+AW79+BB79+BD79+BG79+AY79)</f>
        <v>0</v>
      </c>
    </row>
    <row r="80" spans="1:80" ht="18.75" customHeight="1" thickBot="1" x14ac:dyDescent="0.3">
      <c r="A80" s="137" t="s">
        <v>425</v>
      </c>
      <c r="B80" s="179" t="s">
        <v>181</v>
      </c>
      <c r="C80" s="164" t="s">
        <v>6</v>
      </c>
      <c r="D80" s="194"/>
      <c r="E80" s="238" t="s">
        <v>4</v>
      </c>
      <c r="F80" s="370" t="s">
        <v>7</v>
      </c>
      <c r="G80" s="354" t="s">
        <v>7</v>
      </c>
      <c r="H80" s="354" t="s">
        <v>7</v>
      </c>
      <c r="I80" s="354" t="s">
        <v>7</v>
      </c>
      <c r="J80" s="354" t="s">
        <v>7</v>
      </c>
      <c r="K80" s="354" t="s">
        <v>7</v>
      </c>
      <c r="L80" s="354" t="s">
        <v>7</v>
      </c>
      <c r="M80" s="354" t="s">
        <v>7</v>
      </c>
      <c r="N80" s="354" t="s">
        <v>7</v>
      </c>
      <c r="O80" s="354" t="s">
        <v>7</v>
      </c>
      <c r="P80" s="354" t="s">
        <v>7</v>
      </c>
      <c r="Q80" s="354" t="s">
        <v>7</v>
      </c>
      <c r="R80" s="354" t="s">
        <v>7</v>
      </c>
      <c r="S80" s="354" t="s">
        <v>7</v>
      </c>
      <c r="T80" s="354" t="s">
        <v>7</v>
      </c>
      <c r="U80" s="354" t="s">
        <v>7</v>
      </c>
      <c r="V80" s="354" t="s">
        <v>7</v>
      </c>
      <c r="W80" s="354" t="s">
        <v>7</v>
      </c>
      <c r="X80" s="354" t="s">
        <v>7</v>
      </c>
      <c r="Y80" s="354" t="s">
        <v>7</v>
      </c>
      <c r="Z80" s="354" t="s">
        <v>7</v>
      </c>
      <c r="AA80" s="354" t="s">
        <v>7</v>
      </c>
      <c r="AB80" s="354" t="s">
        <v>7</v>
      </c>
      <c r="AC80" s="354" t="s">
        <v>7</v>
      </c>
      <c r="AD80" s="354" t="s">
        <v>7</v>
      </c>
      <c r="AE80" s="354" t="s">
        <v>7</v>
      </c>
      <c r="AF80" s="367" t="s">
        <v>14</v>
      </c>
      <c r="AG80" s="367" t="s">
        <v>14</v>
      </c>
      <c r="AH80" s="367" t="s">
        <v>14</v>
      </c>
      <c r="AI80" s="306"/>
      <c r="AJ80" s="306"/>
      <c r="AK80" s="40"/>
      <c r="AL80" s="167">
        <f>COUNTIF(F80:AJ80,"P")</f>
        <v>0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3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26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177" t="s">
        <v>336</v>
      </c>
      <c r="D81" s="155" t="str">
        <f>VLOOKUP(C81,ListeAppel,2,FALSE)</f>
        <v>Nom 023</v>
      </c>
      <c r="E81" s="156" t="s">
        <v>70</v>
      </c>
      <c r="F81" s="30" t="s">
        <v>11</v>
      </c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1" t="s">
        <v>11</v>
      </c>
      <c r="Q81" s="31" t="s">
        <v>11</v>
      </c>
      <c r="R81" s="31" t="s">
        <v>11</v>
      </c>
      <c r="S81" s="31" t="s">
        <v>11</v>
      </c>
      <c r="T81" s="353" t="s">
        <v>7</v>
      </c>
      <c r="U81" s="305"/>
      <c r="V81" s="305"/>
      <c r="W81" s="31" t="s">
        <v>11</v>
      </c>
      <c r="X81" s="31" t="s">
        <v>11</v>
      </c>
      <c r="Y81" s="31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31" t="s">
        <v>11</v>
      </c>
      <c r="AF81" s="31" t="s">
        <v>11</v>
      </c>
      <c r="AG81" s="31" t="s">
        <v>11</v>
      </c>
      <c r="AH81" s="31" t="s">
        <v>11</v>
      </c>
      <c r="AI81" s="305"/>
      <c r="AJ81" s="305"/>
      <c r="AK81" s="34">
        <f>IF(CA81=0,"",TIME(0,CA81,0))</f>
        <v>0.33333333333333331</v>
      </c>
      <c r="AL81" s="157">
        <f t="shared" ref="AL81:AL88" si="76">COUNTIF(F81:AJ81,"P")</f>
        <v>20</v>
      </c>
      <c r="AM81" s="158">
        <f>SUM(AL81:AL82)/2</f>
        <v>19.5</v>
      </c>
      <c r="AN81" s="158">
        <f t="shared" ref="AN81:AN88" si="77">COUNTIF(F81:AJ81,"Mi")</f>
        <v>0</v>
      </c>
      <c r="AO81" s="158">
        <f>SUM((AN81+AN82)/2)</f>
        <v>0</v>
      </c>
      <c r="AP81" s="159">
        <f t="shared" ref="AP81:AP88" si="78">COUNTIF(F81:AJ81,"VS")</f>
        <v>0</v>
      </c>
      <c r="AQ81" s="159">
        <f>SUM((AP81+AP82)/2)</f>
        <v>0</v>
      </c>
      <c r="AR81" s="158">
        <f t="shared" ref="AR81:AR88" si="79">COUNTIF(F81:AJ81,"C1")</f>
        <v>0</v>
      </c>
      <c r="AS81" s="159">
        <f>SUM((AR81+AR82)/2)</f>
        <v>0.5</v>
      </c>
      <c r="AT81" s="159">
        <f t="shared" ref="AT81:AT88" si="80">COUNTIF(F81:AJ81,"R1")</f>
        <v>0</v>
      </c>
      <c r="AU81" s="160">
        <f>SUM((AT81+AT82)/2)</f>
        <v>0</v>
      </c>
      <c r="AV81" s="158">
        <f t="shared" ref="AV81:AV88" si="81">COUNTIF(F81:AJ81,"CS")</f>
        <v>0</v>
      </c>
      <c r="AW81" s="158">
        <f>SUM((AV81+AV82)/2)</f>
        <v>0</v>
      </c>
      <c r="AX81" s="159">
        <f t="shared" ref="AX81:AX88" si="82"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 t="shared" ref="BA81:BA88" si="83">COUNTIF(F81:AJ81,"MT5")</f>
        <v>0</v>
      </c>
      <c r="BB81" s="159">
        <f>SUM((BA81+BA82)/2)</f>
        <v>0</v>
      </c>
      <c r="BC81" s="159">
        <f t="shared" ref="BC81:BC88" si="84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8" si="85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8" si="86">COUNTIF(F81:AJ81,"A")</f>
        <v>0</v>
      </c>
      <c r="BJ81" s="159">
        <f>SUM((BI81+BI82)/2)</f>
        <v>0</v>
      </c>
      <c r="BK81" s="159">
        <f t="shared" ref="BK81:BK88" si="87">COUNTIF(F81:AJ81,"Ma")</f>
        <v>0</v>
      </c>
      <c r="BL81" s="162">
        <f>SUM(BK81+BK82)/2</f>
        <v>0</v>
      </c>
      <c r="BM81" s="158">
        <f t="shared" ref="BM81:BM88" si="88">COUNTIF(F81:AJ81,"MJ")</f>
        <v>0</v>
      </c>
      <c r="BN81" s="158">
        <f>SUM(BM81+BM82)/2</f>
        <v>0</v>
      </c>
      <c r="BO81" s="158">
        <f t="shared" ref="BO81:BO88" si="89">COUNTIF(F81:AJ81,"Jsc")</f>
        <v>0</v>
      </c>
      <c r="BP81" s="158">
        <f>SUM(BO81+BO82)/2</f>
        <v>0</v>
      </c>
      <c r="BQ81" s="158">
        <f t="shared" ref="BQ81:BQ88" si="90">COUNTIF(F81:AJ81,"C")</f>
        <v>1</v>
      </c>
      <c r="BR81" s="158">
        <f>SUM((BQ81+BQ82)/2)</f>
        <v>1</v>
      </c>
      <c r="BS81" s="158">
        <f t="shared" ref="BS81:BS88" si="91">COUNTIF(F81:AJ81,"CC")</f>
        <v>0</v>
      </c>
      <c r="BT81" s="158">
        <f>SUM((BS81+BS82)/2)</f>
        <v>0</v>
      </c>
      <c r="BU81" s="158">
        <f t="shared" ref="BU81:BU88" si="92">COUNTIF(F81:AJ81,"DS")</f>
        <v>0</v>
      </c>
      <c r="BV81" s="158">
        <f>SUM((BU81+BU82)/2)</f>
        <v>0</v>
      </c>
      <c r="BW81" s="159">
        <f t="shared" ref="BW81:BW88" si="93">COUNTIF(F81:AJ81,"MT")</f>
        <v>0</v>
      </c>
      <c r="BX81" s="159">
        <f>SUM((BW81+BW82)/2)</f>
        <v>0</v>
      </c>
      <c r="BY81" s="159">
        <f t="shared" ref="BY81:BY88" si="94"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425</v>
      </c>
      <c r="B82" s="179" t="s">
        <v>181</v>
      </c>
      <c r="C82" s="202" t="s">
        <v>10</v>
      </c>
      <c r="D82" s="165">
        <v>11552</v>
      </c>
      <c r="E82" s="166" t="s">
        <v>4</v>
      </c>
      <c r="F82" s="36" t="s">
        <v>11</v>
      </c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7" t="s">
        <v>11</v>
      </c>
      <c r="Q82" s="37" t="s">
        <v>11</v>
      </c>
      <c r="R82" s="37" t="s">
        <v>11</v>
      </c>
      <c r="S82" s="37" t="s">
        <v>11</v>
      </c>
      <c r="T82" s="354" t="s">
        <v>7</v>
      </c>
      <c r="U82" s="306"/>
      <c r="V82" s="306"/>
      <c r="W82" s="37" t="s">
        <v>11</v>
      </c>
      <c r="X82" s="37" t="s">
        <v>11</v>
      </c>
      <c r="Y82" s="37" t="s">
        <v>11</v>
      </c>
      <c r="Z82" s="37" t="s">
        <v>11</v>
      </c>
      <c r="AA82" s="440" t="s">
        <v>39</v>
      </c>
      <c r="AB82" s="306"/>
      <c r="AC82" s="306"/>
      <c r="AD82" s="37" t="s">
        <v>11</v>
      </c>
      <c r="AE82" s="37" t="s">
        <v>11</v>
      </c>
      <c r="AF82" s="37" t="s">
        <v>11</v>
      </c>
      <c r="AG82" s="37" t="s">
        <v>11</v>
      </c>
      <c r="AH82" s="37" t="s">
        <v>11</v>
      </c>
      <c r="AI82" s="306"/>
      <c r="AJ82" s="306"/>
      <c r="AK82" s="40"/>
      <c r="AL82" s="167">
        <f t="shared" si="76"/>
        <v>19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1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199" t="s">
        <v>337</v>
      </c>
      <c r="D83" s="178" t="str">
        <f>VLOOKUP(C83,ListeAppel,2,FALSE)</f>
        <v>Nom 074</v>
      </c>
      <c r="E83" s="156" t="s">
        <v>70</v>
      </c>
      <c r="F83" s="30" t="s">
        <v>11</v>
      </c>
      <c r="G83" s="305"/>
      <c r="H83" s="305"/>
      <c r="I83" s="353" t="s">
        <v>7</v>
      </c>
      <c r="J83" s="353" t="s">
        <v>7</v>
      </c>
      <c r="K83" s="31" t="s">
        <v>11</v>
      </c>
      <c r="L83" s="31" t="s">
        <v>11</v>
      </c>
      <c r="M83" s="31" t="s">
        <v>11</v>
      </c>
      <c r="N83" s="305"/>
      <c r="O83" s="305"/>
      <c r="P83" s="31" t="s">
        <v>11</v>
      </c>
      <c r="Q83" s="31" t="s">
        <v>11</v>
      </c>
      <c r="R83" s="31" t="s">
        <v>11</v>
      </c>
      <c r="S83" s="31" t="s">
        <v>11</v>
      </c>
      <c r="T83" s="31" t="s">
        <v>11</v>
      </c>
      <c r="U83" s="305"/>
      <c r="V83" s="305"/>
      <c r="W83" s="31" t="s">
        <v>11</v>
      </c>
      <c r="X83" s="31" t="s">
        <v>11</v>
      </c>
      <c r="Y83" s="31" t="s">
        <v>11</v>
      </c>
      <c r="Z83" s="31" t="s">
        <v>11</v>
      </c>
      <c r="AA83" s="31" t="s">
        <v>11</v>
      </c>
      <c r="AB83" s="305"/>
      <c r="AC83" s="305"/>
      <c r="AD83" s="31" t="s">
        <v>11</v>
      </c>
      <c r="AE83" s="31" t="s">
        <v>11</v>
      </c>
      <c r="AF83" s="31" t="s">
        <v>11</v>
      </c>
      <c r="AG83" s="353" t="s">
        <v>7</v>
      </c>
      <c r="AH83" s="31" t="s">
        <v>11</v>
      </c>
      <c r="AI83" s="305"/>
      <c r="AJ83" s="305"/>
      <c r="AK83" s="34">
        <f>IF(CA83=0,"",TIME(0,CA83,0))</f>
        <v>0.3</v>
      </c>
      <c r="AL83" s="157">
        <f>COUNTIF(F83:AJ83,"P")</f>
        <v>18</v>
      </c>
      <c r="AM83" s="158">
        <f>SUM(AL83:AL84)/2</f>
        <v>17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1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432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425</v>
      </c>
      <c r="B84" s="179" t="s">
        <v>181</v>
      </c>
      <c r="C84" s="192" t="s">
        <v>10</v>
      </c>
      <c r="D84" s="194"/>
      <c r="E84" s="166" t="s">
        <v>4</v>
      </c>
      <c r="F84" s="36" t="s">
        <v>11</v>
      </c>
      <c r="G84" s="306"/>
      <c r="H84" s="306"/>
      <c r="I84" s="354" t="s">
        <v>7</v>
      </c>
      <c r="J84" s="354" t="s">
        <v>7</v>
      </c>
      <c r="K84" s="440" t="s">
        <v>39</v>
      </c>
      <c r="L84" s="37" t="s">
        <v>11</v>
      </c>
      <c r="M84" s="37" t="s">
        <v>11</v>
      </c>
      <c r="N84" s="306"/>
      <c r="O84" s="306"/>
      <c r="P84" s="37" t="s">
        <v>11</v>
      </c>
      <c r="Q84" s="37" t="s">
        <v>11</v>
      </c>
      <c r="R84" s="37" t="s">
        <v>11</v>
      </c>
      <c r="S84" s="37" t="s">
        <v>11</v>
      </c>
      <c r="T84" s="37" t="s">
        <v>11</v>
      </c>
      <c r="U84" s="306"/>
      <c r="V84" s="306"/>
      <c r="W84" s="37" t="s">
        <v>11</v>
      </c>
      <c r="X84" s="37" t="s">
        <v>11</v>
      </c>
      <c r="Y84" s="440" t="s">
        <v>39</v>
      </c>
      <c r="Z84" s="37" t="s">
        <v>11</v>
      </c>
      <c r="AA84" s="37" t="s">
        <v>11</v>
      </c>
      <c r="AB84" s="306"/>
      <c r="AC84" s="306"/>
      <c r="AD84" s="37" t="s">
        <v>11</v>
      </c>
      <c r="AE84" s="37" t="s">
        <v>11</v>
      </c>
      <c r="AF84" s="37" t="s">
        <v>11</v>
      </c>
      <c r="AG84" s="354" t="s">
        <v>7</v>
      </c>
      <c r="AH84" s="37" t="s">
        <v>11</v>
      </c>
      <c r="AI84" s="306"/>
      <c r="AJ84" s="306"/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2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425</v>
      </c>
      <c r="B85" s="179" t="s">
        <v>181</v>
      </c>
      <c r="C85" s="154" t="s">
        <v>338</v>
      </c>
      <c r="D85" s="155" t="str">
        <f>VLOOKUP(C85,ListeAppel,2,FALSE)</f>
        <v>Nom 077</v>
      </c>
      <c r="E85" s="156" t="s">
        <v>70</v>
      </c>
      <c r="F85" s="30" t="s">
        <v>11</v>
      </c>
      <c r="G85" s="305"/>
      <c r="H85" s="305"/>
      <c r="I85" s="32" t="s">
        <v>11</v>
      </c>
      <c r="J85" s="31" t="s">
        <v>11</v>
      </c>
      <c r="K85" s="31" t="s">
        <v>11</v>
      </c>
      <c r="L85" s="31" t="s">
        <v>11</v>
      </c>
      <c r="M85" s="31" t="s">
        <v>11</v>
      </c>
      <c r="N85" s="305"/>
      <c r="O85" s="305"/>
      <c r="P85" s="31" t="s">
        <v>11</v>
      </c>
      <c r="Q85" s="31" t="s">
        <v>11</v>
      </c>
      <c r="R85" s="31" t="s">
        <v>11</v>
      </c>
      <c r="S85" s="31" t="s">
        <v>11</v>
      </c>
      <c r="T85" s="31" t="s">
        <v>11</v>
      </c>
      <c r="U85" s="305"/>
      <c r="V85" s="305"/>
      <c r="W85" s="31" t="s">
        <v>11</v>
      </c>
      <c r="X85" s="31" t="s">
        <v>11</v>
      </c>
      <c r="Y85" s="31" t="s">
        <v>11</v>
      </c>
      <c r="Z85" s="31" t="s">
        <v>11</v>
      </c>
      <c r="AA85" s="353" t="s">
        <v>7</v>
      </c>
      <c r="AB85" s="305"/>
      <c r="AC85" s="305"/>
      <c r="AD85" s="31" t="s">
        <v>11</v>
      </c>
      <c r="AE85" s="31" t="s">
        <v>11</v>
      </c>
      <c r="AF85" s="31" t="s">
        <v>11</v>
      </c>
      <c r="AG85" s="515" t="s">
        <v>35</v>
      </c>
      <c r="AH85" s="31" t="s">
        <v>11</v>
      </c>
      <c r="AI85" s="305"/>
      <c r="AJ85" s="305"/>
      <c r="AK85" s="34">
        <f>IF(CA85=0,"",TIME(0,CA85,0))</f>
        <v>0.31666666666666665</v>
      </c>
      <c r="AL85" s="157">
        <f>COUNTIF(F85:AJ85,"P")</f>
        <v>19</v>
      </c>
      <c r="AM85" s="158">
        <f>SUM(AL85:AL86)/2</f>
        <v>19</v>
      </c>
      <c r="AN85" s="158">
        <f>COUNTIF(F85:AJ85,"Mi")</f>
        <v>0</v>
      </c>
      <c r="AO85" s="158">
        <f>SUM((AN85+AN86)/2)</f>
        <v>0</v>
      </c>
      <c r="AP85" s="159">
        <f>COUNTIF(F85:AJ85,"VS")</f>
        <v>0</v>
      </c>
      <c r="AQ85" s="159">
        <f>SUM((AP85+AP86)/2)</f>
        <v>0</v>
      </c>
      <c r="AR85" s="158">
        <f>COUNTIF(F85:AJ85,"C1")</f>
        <v>0</v>
      </c>
      <c r="AS85" s="159">
        <f>SUM((AR85+AR86)/2)</f>
        <v>0</v>
      </c>
      <c r="AT85" s="159">
        <f>COUNTIF(F85:AJ85,"R1")</f>
        <v>0</v>
      </c>
      <c r="AU85" s="160">
        <f>SUM((AT85+AT86)/2)</f>
        <v>0</v>
      </c>
      <c r="AV85" s="158">
        <f>COUNTIF(F85:AJ85,"CS")</f>
        <v>0</v>
      </c>
      <c r="AW85" s="158">
        <f>SUM((AV85+AV86)/2)</f>
        <v>0</v>
      </c>
      <c r="AX85" s="159">
        <f>COUNTIF(F85:AJ85,"DA")</f>
        <v>0</v>
      </c>
      <c r="AY85" s="159">
        <f>SUM((AX85+AX86)/2)</f>
        <v>0</v>
      </c>
      <c r="AZ85" s="161">
        <f>SUM(AM85+AO85+AQ85+AS85+AW85+AY85+AU85)*24</f>
        <v>456</v>
      </c>
      <c r="BA85" s="159">
        <f>COUNTIF(F85:AJ85,"MT5")</f>
        <v>0</v>
      </c>
      <c r="BB85" s="159">
        <f>SUM((BA85+BA86)/2)</f>
        <v>0</v>
      </c>
      <c r="BC85" s="159">
        <f>COUNTIF(F85:AJ85,"MT6")</f>
        <v>0</v>
      </c>
      <c r="BD85" s="159">
        <f>SUM((BC85+BC86)/2)</f>
        <v>0</v>
      </c>
      <c r="BE85" s="159">
        <f>SUM((BD85+BD86)/2)</f>
        <v>0</v>
      </c>
      <c r="BF85" s="159">
        <f>COUNTIF(F85:AJ85,"MT8")</f>
        <v>0</v>
      </c>
      <c r="BG85" s="159">
        <f>SUM((BF85+BF86)/2)</f>
        <v>0</v>
      </c>
      <c r="BH85" s="159">
        <f>SUM((BG85+BG86)/2)</f>
        <v>0</v>
      </c>
      <c r="BI85" s="159">
        <f>COUNTIF(F85:AJ85,"A")</f>
        <v>0</v>
      </c>
      <c r="BJ85" s="159">
        <f>SUM((BI85+BI86)/2)</f>
        <v>0</v>
      </c>
      <c r="BK85" s="159">
        <f>COUNTIF(F85:AJ85,"Ma")</f>
        <v>0</v>
      </c>
      <c r="BL85" s="162">
        <f>SUM(BK85+BK86)/2</f>
        <v>0</v>
      </c>
      <c r="BM85" s="158">
        <f>COUNTIF(F85:AJ85,"MJ")</f>
        <v>0</v>
      </c>
      <c r="BN85" s="158">
        <f>SUM(BM85+BM86)/2</f>
        <v>0</v>
      </c>
      <c r="BO85" s="158">
        <f>COUNTIF(F85:AJ85,"Jsc")</f>
        <v>0</v>
      </c>
      <c r="BP85" s="158">
        <f>SUM(BO85+BO86)/2</f>
        <v>0</v>
      </c>
      <c r="BQ85" s="158">
        <f>COUNTIF(F85:AJ85,"C")</f>
        <v>1</v>
      </c>
      <c r="BR85" s="158">
        <f>SUM((BQ85+BQ86)/2)</f>
        <v>1</v>
      </c>
      <c r="BS85" s="158">
        <f>COUNTIF(F85:AJ85,"CC")</f>
        <v>0</v>
      </c>
      <c r="BT85" s="158">
        <f>SUM((BS85+BS86)/2)</f>
        <v>0</v>
      </c>
      <c r="BU85" s="158">
        <f>COUNTIF(F85:AJ85,"DS")</f>
        <v>1</v>
      </c>
      <c r="BV85" s="158">
        <f>SUM((BU85+BU86)/2)</f>
        <v>1</v>
      </c>
      <c r="BW85" s="159">
        <f>COUNTIF(F85:AJ85,"MT")</f>
        <v>0</v>
      </c>
      <c r="BX85" s="159">
        <f>SUM((BW85+BW86)/2)</f>
        <v>0</v>
      </c>
      <c r="BY85" s="159">
        <f>COUNTIF(F85:AJ85,"4/5")</f>
        <v>0</v>
      </c>
      <c r="BZ85" s="160">
        <f>SUM((BY85+BY86)/2)</f>
        <v>0</v>
      </c>
      <c r="CA85" s="163">
        <f>SUM(AZ85)</f>
        <v>456</v>
      </c>
      <c r="CB85" s="35">
        <f>SUM(AM85+AO85+AQ85+AS85+AU85+AW85+BB85+BD85+BG85+AY85)</f>
        <v>19</v>
      </c>
    </row>
    <row r="86" spans="1:80" ht="18.75" customHeight="1" thickBot="1" x14ac:dyDescent="0.3">
      <c r="A86" s="137" t="s">
        <v>425</v>
      </c>
      <c r="B86" s="179" t="s">
        <v>181</v>
      </c>
      <c r="C86" s="164" t="s">
        <v>6</v>
      </c>
      <c r="D86" s="165">
        <v>11463</v>
      </c>
      <c r="E86" s="166" t="s">
        <v>4</v>
      </c>
      <c r="F86" s="36" t="s">
        <v>11</v>
      </c>
      <c r="G86" s="306"/>
      <c r="H86" s="306"/>
      <c r="I86" s="38" t="s">
        <v>11</v>
      </c>
      <c r="J86" s="37" t="s">
        <v>11</v>
      </c>
      <c r="K86" s="37" t="s">
        <v>11</v>
      </c>
      <c r="L86" s="37" t="s">
        <v>11</v>
      </c>
      <c r="M86" s="37" t="s">
        <v>11</v>
      </c>
      <c r="N86" s="306"/>
      <c r="O86" s="306"/>
      <c r="P86" s="37" t="s">
        <v>11</v>
      </c>
      <c r="Q86" s="37" t="s">
        <v>11</v>
      </c>
      <c r="R86" s="37" t="s">
        <v>11</v>
      </c>
      <c r="S86" s="37" t="s">
        <v>11</v>
      </c>
      <c r="T86" s="37" t="s">
        <v>11</v>
      </c>
      <c r="U86" s="306"/>
      <c r="V86" s="306"/>
      <c r="W86" s="37" t="s">
        <v>11</v>
      </c>
      <c r="X86" s="37" t="s">
        <v>11</v>
      </c>
      <c r="Y86" s="37" t="s">
        <v>11</v>
      </c>
      <c r="Z86" s="37" t="s">
        <v>11</v>
      </c>
      <c r="AA86" s="354" t="s">
        <v>7</v>
      </c>
      <c r="AB86" s="306"/>
      <c r="AC86" s="306"/>
      <c r="AD86" s="37" t="s">
        <v>11</v>
      </c>
      <c r="AE86" s="37" t="s">
        <v>11</v>
      </c>
      <c r="AF86" s="37" t="s">
        <v>11</v>
      </c>
      <c r="AG86" s="480" t="s">
        <v>35</v>
      </c>
      <c r="AH86" s="37" t="s">
        <v>11</v>
      </c>
      <c r="AI86" s="306"/>
      <c r="AJ86" s="306"/>
      <c r="AK86" s="40"/>
      <c r="AL86" s="167">
        <f>COUNTIF(F86:AJ86,"P")</f>
        <v>19</v>
      </c>
      <c r="AM86" s="168"/>
      <c r="AN86" s="168">
        <f>COUNTIF(F86:AJ86,"Mi")</f>
        <v>0</v>
      </c>
      <c r="AO86" s="169"/>
      <c r="AP86" s="170">
        <f>COUNTIF(F86:AJ86,"VS")</f>
        <v>0</v>
      </c>
      <c r="AQ86" s="171"/>
      <c r="AR86" s="168">
        <f>COUNTIF(F86:AJ86,"C1")</f>
        <v>0</v>
      </c>
      <c r="AS86" s="168"/>
      <c r="AT86" s="168">
        <f>COUNTIF(F86:AJ86,"R1")</f>
        <v>0</v>
      </c>
      <c r="AU86" s="168"/>
      <c r="AV86" s="168">
        <f>COUNTIF(F86:AJ86,"CS")</f>
        <v>0</v>
      </c>
      <c r="AW86" s="169"/>
      <c r="AX86" s="170">
        <f>COUNTIF(F86:AJ86,"DA")</f>
        <v>0</v>
      </c>
      <c r="AY86" s="171"/>
      <c r="AZ86" s="172"/>
      <c r="BA86" s="170">
        <f>COUNTIF(F86:AJ86,"MT5")</f>
        <v>0</v>
      </c>
      <c r="BB86" s="171"/>
      <c r="BC86" s="170">
        <f>COUNTIF(F86:AJ86,"MT6")</f>
        <v>0</v>
      </c>
      <c r="BD86" s="171"/>
      <c r="BE86" s="171"/>
      <c r="BF86" s="170">
        <f>COUNTIF(F86:AJ86,"MT8")</f>
        <v>0</v>
      </c>
      <c r="BG86" s="171"/>
      <c r="BH86" s="171"/>
      <c r="BI86" s="170">
        <f>COUNTIF(F86:AJ86,"A")</f>
        <v>0</v>
      </c>
      <c r="BJ86" s="171"/>
      <c r="BK86" s="170">
        <f>COUNTIF(F86:AJ86,"Ma")</f>
        <v>0</v>
      </c>
      <c r="BL86" s="173"/>
      <c r="BM86" s="168">
        <f>COUNTIF(F86:AJ86,"MJ")</f>
        <v>0</v>
      </c>
      <c r="BN86" s="174"/>
      <c r="BO86" s="168">
        <f>COUNTIF(F86:AJ86,"Jsc")</f>
        <v>0</v>
      </c>
      <c r="BP86" s="169"/>
      <c r="BQ86" s="168">
        <f>COUNTIF(F86:AJ86,"C")</f>
        <v>1</v>
      </c>
      <c r="BR86" s="168"/>
      <c r="BS86" s="168">
        <f>COUNTIF(F86:AJ86,"CC")</f>
        <v>0</v>
      </c>
      <c r="BT86" s="169"/>
      <c r="BU86" s="168">
        <f>COUNTIF(F86:AJ86,"DS")</f>
        <v>1</v>
      </c>
      <c r="BV86" s="169"/>
      <c r="BW86" s="170">
        <f>COUNTIF(F86:AJ86,"MT")</f>
        <v>0</v>
      </c>
      <c r="BX86" s="171"/>
      <c r="BY86" s="170">
        <f>COUNTIF(F86:AJ86,"4/5")</f>
        <v>0</v>
      </c>
      <c r="BZ86" s="175"/>
      <c r="CA86" s="176"/>
      <c r="CB86" s="85"/>
    </row>
    <row r="87" spans="1:80" ht="18.75" customHeight="1" x14ac:dyDescent="0.25">
      <c r="A87" s="137" t="s">
        <v>425</v>
      </c>
      <c r="B87" s="179" t="s">
        <v>181</v>
      </c>
      <c r="C87" s="203" t="s">
        <v>339</v>
      </c>
      <c r="D87" s="155" t="s">
        <v>292</v>
      </c>
      <c r="E87" s="156" t="s">
        <v>70</v>
      </c>
      <c r="F87" s="353" t="s">
        <v>7</v>
      </c>
      <c r="G87" s="305"/>
      <c r="H87" s="305"/>
      <c r="I87" s="32" t="s">
        <v>11</v>
      </c>
      <c r="J87" s="31" t="s">
        <v>11</v>
      </c>
      <c r="K87" s="442" t="s">
        <v>11</v>
      </c>
      <c r="L87" s="31" t="s">
        <v>11</v>
      </c>
      <c r="M87" s="31" t="s">
        <v>11</v>
      </c>
      <c r="N87" s="305"/>
      <c r="O87" s="305"/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05"/>
      <c r="V87" s="305"/>
      <c r="W87" s="31" t="s">
        <v>11</v>
      </c>
      <c r="X87" s="31" t="s">
        <v>11</v>
      </c>
      <c r="Y87" s="31" t="s">
        <v>11</v>
      </c>
      <c r="Z87" s="31" t="s">
        <v>11</v>
      </c>
      <c r="AA87" s="442" t="s">
        <v>11</v>
      </c>
      <c r="AB87" s="305"/>
      <c r="AC87" s="305"/>
      <c r="AD87" s="31" t="s">
        <v>11</v>
      </c>
      <c r="AE87" s="31" t="s">
        <v>11</v>
      </c>
      <c r="AF87" s="31" t="s">
        <v>11</v>
      </c>
      <c r="AG87" s="31" t="s">
        <v>11</v>
      </c>
      <c r="AH87" s="401" t="s">
        <v>11</v>
      </c>
      <c r="AI87" s="305"/>
      <c r="AJ87" s="305"/>
      <c r="AK87" s="34">
        <f>IF(CA87=0,"",TIME(0,CA87,0))</f>
        <v>0.25</v>
      </c>
      <c r="AL87" s="157">
        <f t="shared" si="76"/>
        <v>15</v>
      </c>
      <c r="AM87" s="158">
        <f>SUM(AL87:AL88)/2</f>
        <v>15</v>
      </c>
      <c r="AN87" s="158">
        <f t="shared" si="77"/>
        <v>0</v>
      </c>
      <c r="AO87" s="158">
        <f>SUM((AN87+AN88)/2)</f>
        <v>0</v>
      </c>
      <c r="AP87" s="159">
        <f t="shared" si="78"/>
        <v>0</v>
      </c>
      <c r="AQ87" s="159">
        <f>SUM((AP87+AP88)/2)</f>
        <v>0</v>
      </c>
      <c r="AR87" s="158">
        <f t="shared" si="79"/>
        <v>0</v>
      </c>
      <c r="AS87" s="159">
        <f>SUM((AR87+AR88)/2)</f>
        <v>0</v>
      </c>
      <c r="AT87" s="159">
        <f t="shared" si="80"/>
        <v>0</v>
      </c>
      <c r="AU87" s="160">
        <f>SUM((AT87+AT88)/2)</f>
        <v>0</v>
      </c>
      <c r="AV87" s="158">
        <f t="shared" si="81"/>
        <v>0</v>
      </c>
      <c r="AW87" s="158">
        <f>SUM((AV87+AV88)/2)</f>
        <v>0</v>
      </c>
      <c r="AX87" s="159">
        <f t="shared" si="82"/>
        <v>0</v>
      </c>
      <c r="AY87" s="159">
        <f>SUM((AX87+AX88)/2)</f>
        <v>0</v>
      </c>
      <c r="AZ87" s="161">
        <f>SUM(AM87+AO87+AQ87+AS87+AW87+AY87+AU87)*24</f>
        <v>360</v>
      </c>
      <c r="BA87" s="159">
        <f t="shared" si="83"/>
        <v>0</v>
      </c>
      <c r="BB87" s="159">
        <f>SUM((BA87+BA88)/2)</f>
        <v>0</v>
      </c>
      <c r="BC87" s="159">
        <f t="shared" si="84"/>
        <v>0</v>
      </c>
      <c r="BD87" s="159">
        <f>SUM((BC87+BC88)/2)</f>
        <v>0</v>
      </c>
      <c r="BE87" s="159">
        <f>SUM((BD87+BD88)/2)</f>
        <v>0</v>
      </c>
      <c r="BF87" s="159">
        <f t="shared" si="85"/>
        <v>0</v>
      </c>
      <c r="BG87" s="159">
        <f>SUM((BF87+BF88)/2)</f>
        <v>0</v>
      </c>
      <c r="BH87" s="159">
        <f>SUM((BG87+BG88)/2)</f>
        <v>0</v>
      </c>
      <c r="BI87" s="159">
        <f t="shared" si="86"/>
        <v>0</v>
      </c>
      <c r="BJ87" s="159">
        <f>SUM((BI87+BI88)/2)</f>
        <v>0</v>
      </c>
      <c r="BK87" s="159">
        <f t="shared" si="87"/>
        <v>0</v>
      </c>
      <c r="BL87" s="162">
        <f>SUM(BK87+BK88)/2</f>
        <v>0</v>
      </c>
      <c r="BM87" s="158">
        <f t="shared" si="88"/>
        <v>0</v>
      </c>
      <c r="BN87" s="158">
        <f>SUM(BM87+BM88)/2</f>
        <v>0</v>
      </c>
      <c r="BO87" s="158">
        <f t="shared" si="89"/>
        <v>0</v>
      </c>
      <c r="BP87" s="158">
        <f>SUM(BO87+BO88)/2</f>
        <v>0</v>
      </c>
      <c r="BQ87" s="158">
        <f t="shared" si="90"/>
        <v>6</v>
      </c>
      <c r="BR87" s="158">
        <f>SUM((BQ87+BQ88)/2)</f>
        <v>6</v>
      </c>
      <c r="BS87" s="158">
        <f t="shared" si="91"/>
        <v>0</v>
      </c>
      <c r="BT87" s="158">
        <f>SUM((BS87+BS88)/2)</f>
        <v>0</v>
      </c>
      <c r="BU87" s="158">
        <f t="shared" si="92"/>
        <v>0</v>
      </c>
      <c r="BV87" s="158">
        <f>SUM((BU87+BU88)/2)</f>
        <v>0</v>
      </c>
      <c r="BW87" s="159">
        <f t="shared" si="93"/>
        <v>0</v>
      </c>
      <c r="BX87" s="159">
        <f>SUM((BW87+BW88)/2)</f>
        <v>0</v>
      </c>
      <c r="BY87" s="159">
        <f t="shared" si="94"/>
        <v>0</v>
      </c>
      <c r="BZ87" s="160">
        <f>SUM((BY87+BY88)/2)</f>
        <v>0</v>
      </c>
      <c r="CA87" s="163">
        <f>SUM(AZ87)</f>
        <v>360</v>
      </c>
      <c r="CB87" s="35">
        <f>SUM(AM87+AO87+AQ87+AS87+AU87+AW87+BB87+BD87+BG87+AY87)</f>
        <v>15</v>
      </c>
    </row>
    <row r="88" spans="1:80" ht="18.75" customHeight="1" thickBot="1" x14ac:dyDescent="0.3">
      <c r="A88" s="137" t="s">
        <v>425</v>
      </c>
      <c r="B88" s="179" t="s">
        <v>181</v>
      </c>
      <c r="C88" s="202" t="s">
        <v>6</v>
      </c>
      <c r="D88" s="165">
        <v>11393</v>
      </c>
      <c r="E88" s="166" t="s">
        <v>4</v>
      </c>
      <c r="F88" s="354" t="s">
        <v>7</v>
      </c>
      <c r="G88" s="306"/>
      <c r="H88" s="306"/>
      <c r="I88" s="38" t="s">
        <v>11</v>
      </c>
      <c r="J88" s="37" t="s">
        <v>11</v>
      </c>
      <c r="K88" s="402" t="s">
        <v>11</v>
      </c>
      <c r="L88" s="37" t="s">
        <v>11</v>
      </c>
      <c r="M88" s="37" t="s">
        <v>11</v>
      </c>
      <c r="N88" s="306"/>
      <c r="O88" s="306"/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06"/>
      <c r="V88" s="306"/>
      <c r="W88" s="37" t="s">
        <v>11</v>
      </c>
      <c r="X88" s="37" t="s">
        <v>11</v>
      </c>
      <c r="Y88" s="37" t="s">
        <v>11</v>
      </c>
      <c r="Z88" s="37" t="s">
        <v>11</v>
      </c>
      <c r="AA88" s="402" t="s">
        <v>11</v>
      </c>
      <c r="AB88" s="306"/>
      <c r="AC88" s="306"/>
      <c r="AD88" s="37" t="s">
        <v>11</v>
      </c>
      <c r="AE88" s="37" t="s">
        <v>11</v>
      </c>
      <c r="AF88" s="37" t="s">
        <v>11</v>
      </c>
      <c r="AG88" s="37" t="s">
        <v>11</v>
      </c>
      <c r="AH88" s="510" t="s">
        <v>11</v>
      </c>
      <c r="AI88" s="306"/>
      <c r="AJ88" s="306"/>
      <c r="AK88" s="40"/>
      <c r="AL88" s="167">
        <f t="shared" si="76"/>
        <v>15</v>
      </c>
      <c r="AM88" s="168"/>
      <c r="AN88" s="168">
        <f t="shared" si="77"/>
        <v>0</v>
      </c>
      <c r="AO88" s="169"/>
      <c r="AP88" s="170">
        <f t="shared" si="78"/>
        <v>0</v>
      </c>
      <c r="AQ88" s="171"/>
      <c r="AR88" s="168">
        <f t="shared" si="79"/>
        <v>0</v>
      </c>
      <c r="AS88" s="168"/>
      <c r="AT88" s="168">
        <f t="shared" si="80"/>
        <v>0</v>
      </c>
      <c r="AU88" s="168"/>
      <c r="AV88" s="168">
        <f t="shared" si="81"/>
        <v>0</v>
      </c>
      <c r="AW88" s="169"/>
      <c r="AX88" s="170">
        <f t="shared" si="82"/>
        <v>0</v>
      </c>
      <c r="AY88" s="171"/>
      <c r="AZ88" s="172"/>
      <c r="BA88" s="170">
        <f t="shared" si="83"/>
        <v>0</v>
      </c>
      <c r="BB88" s="171"/>
      <c r="BC88" s="170">
        <f t="shared" si="84"/>
        <v>0</v>
      </c>
      <c r="BD88" s="171"/>
      <c r="BE88" s="171"/>
      <c r="BF88" s="170">
        <f t="shared" si="85"/>
        <v>0</v>
      </c>
      <c r="BG88" s="171"/>
      <c r="BH88" s="171"/>
      <c r="BI88" s="170">
        <f t="shared" si="86"/>
        <v>0</v>
      </c>
      <c r="BJ88" s="171"/>
      <c r="BK88" s="170">
        <f t="shared" si="87"/>
        <v>0</v>
      </c>
      <c r="BL88" s="173"/>
      <c r="BM88" s="168">
        <f t="shared" si="88"/>
        <v>0</v>
      </c>
      <c r="BN88" s="174"/>
      <c r="BO88" s="168">
        <f t="shared" si="89"/>
        <v>0</v>
      </c>
      <c r="BP88" s="169"/>
      <c r="BQ88" s="168">
        <f t="shared" si="90"/>
        <v>6</v>
      </c>
      <c r="BR88" s="168"/>
      <c r="BS88" s="168">
        <f t="shared" si="91"/>
        <v>0</v>
      </c>
      <c r="BT88" s="169"/>
      <c r="BU88" s="168">
        <f t="shared" si="92"/>
        <v>0</v>
      </c>
      <c r="BV88" s="169"/>
      <c r="BW88" s="170">
        <f t="shared" si="93"/>
        <v>0</v>
      </c>
      <c r="BX88" s="171"/>
      <c r="BY88" s="170">
        <f t="shared" si="94"/>
        <v>0</v>
      </c>
      <c r="BZ88" s="175"/>
      <c r="CA88" s="176"/>
      <c r="CB88" s="85"/>
    </row>
    <row r="89" spans="1:80" s="146" customFormat="1" ht="18.75" customHeight="1" thickBot="1" x14ac:dyDescent="0.3">
      <c r="A89" s="137" t="s">
        <v>425</v>
      </c>
      <c r="B89" s="179" t="s">
        <v>182</v>
      </c>
      <c r="C89" s="1174" t="s">
        <v>182</v>
      </c>
      <c r="D89" s="1175"/>
      <c r="E89" s="204"/>
      <c r="F89" s="59"/>
      <c r="G89" s="60"/>
      <c r="H89" s="60"/>
      <c r="I89" s="61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2"/>
      <c r="AL89" s="180"/>
      <c r="AM89" s="180"/>
      <c r="AN89" s="180"/>
      <c r="AO89" s="181"/>
      <c r="AP89" s="180"/>
      <c r="AQ89" s="181"/>
      <c r="AR89" s="180"/>
      <c r="AS89" s="180"/>
      <c r="AT89" s="180"/>
      <c r="AU89" s="180"/>
      <c r="AV89" s="180"/>
      <c r="AW89" s="181"/>
      <c r="AX89" s="180"/>
      <c r="AY89" s="181"/>
      <c r="AZ89" s="205"/>
      <c r="BA89" s="180"/>
      <c r="BB89" s="181"/>
      <c r="BC89" s="180"/>
      <c r="BD89" s="181"/>
      <c r="BE89" s="181"/>
      <c r="BF89" s="180"/>
      <c r="BG89" s="181"/>
      <c r="BH89" s="181"/>
      <c r="BI89" s="180"/>
      <c r="BJ89" s="181"/>
      <c r="BK89" s="180"/>
      <c r="BL89" s="206"/>
      <c r="BM89" s="180"/>
      <c r="BN89" s="186"/>
      <c r="BO89" s="180"/>
      <c r="BP89" s="181"/>
      <c r="BQ89" s="180"/>
      <c r="BR89" s="180"/>
      <c r="BS89" s="180"/>
      <c r="BT89" s="181"/>
      <c r="BU89" s="180"/>
      <c r="BV89" s="181"/>
      <c r="BW89" s="180"/>
      <c r="BX89" s="181"/>
      <c r="BY89" s="180"/>
      <c r="BZ89" s="181"/>
      <c r="CA89" s="205"/>
      <c r="CB89" s="145"/>
    </row>
    <row r="90" spans="1:80" s="146" customFormat="1" ht="18.75" customHeight="1" thickBot="1" x14ac:dyDescent="0.3">
      <c r="A90" s="137" t="s">
        <v>425</v>
      </c>
      <c r="B90" s="179" t="s">
        <v>182</v>
      </c>
      <c r="C90" s="190"/>
      <c r="D90" s="45" t="s">
        <v>69</v>
      </c>
      <c r="E90" s="204"/>
      <c r="F90" s="24">
        <v>1</v>
      </c>
      <c r="G90" s="300">
        <v>2</v>
      </c>
      <c r="H90" s="300">
        <v>3</v>
      </c>
      <c r="I90" s="25">
        <v>4</v>
      </c>
      <c r="J90" s="25">
        <v>5</v>
      </c>
      <c r="K90" s="25">
        <v>6</v>
      </c>
      <c r="L90" s="25">
        <v>7</v>
      </c>
      <c r="M90" s="25">
        <v>8</v>
      </c>
      <c r="N90" s="300">
        <v>9</v>
      </c>
      <c r="O90" s="300">
        <v>10</v>
      </c>
      <c r="P90" s="25">
        <v>11</v>
      </c>
      <c r="Q90" s="25">
        <v>12</v>
      </c>
      <c r="R90" s="25">
        <v>13</v>
      </c>
      <c r="S90" s="25">
        <v>14</v>
      </c>
      <c r="T90" s="25">
        <v>15</v>
      </c>
      <c r="U90" s="300">
        <v>16</v>
      </c>
      <c r="V90" s="300">
        <v>17</v>
      </c>
      <c r="W90" s="25">
        <v>18</v>
      </c>
      <c r="X90" s="25">
        <v>19</v>
      </c>
      <c r="Y90" s="25">
        <v>20</v>
      </c>
      <c r="Z90" s="25">
        <v>21</v>
      </c>
      <c r="AA90" s="25">
        <v>22</v>
      </c>
      <c r="AB90" s="300">
        <v>23</v>
      </c>
      <c r="AC90" s="300">
        <v>24</v>
      </c>
      <c r="AD90" s="25">
        <v>25</v>
      </c>
      <c r="AE90" s="25">
        <v>26</v>
      </c>
      <c r="AF90" s="25">
        <v>27</v>
      </c>
      <c r="AG90" s="26">
        <v>28</v>
      </c>
      <c r="AH90" s="26">
        <v>29</v>
      </c>
      <c r="AI90" s="300">
        <v>30</v>
      </c>
      <c r="AJ90" s="329">
        <v>31</v>
      </c>
      <c r="AK90" s="62"/>
      <c r="AL90" s="180"/>
      <c r="AM90" s="180"/>
      <c r="AN90" s="180"/>
      <c r="AO90" s="181"/>
      <c r="AP90" s="180"/>
      <c r="AQ90" s="181"/>
      <c r="AR90" s="180"/>
      <c r="AS90" s="180"/>
      <c r="AT90" s="180"/>
      <c r="AU90" s="180"/>
      <c r="AV90" s="180"/>
      <c r="AW90" s="181"/>
      <c r="AX90" s="180"/>
      <c r="AY90" s="181"/>
      <c r="AZ90" s="205"/>
      <c r="BA90" s="180"/>
      <c r="BB90" s="181"/>
      <c r="BC90" s="180"/>
      <c r="BD90" s="181"/>
      <c r="BE90" s="181"/>
      <c r="BF90" s="180"/>
      <c r="BG90" s="181"/>
      <c r="BH90" s="181"/>
      <c r="BI90" s="180"/>
      <c r="BJ90" s="181"/>
      <c r="BK90" s="180"/>
      <c r="BL90" s="206"/>
      <c r="BM90" s="180"/>
      <c r="BN90" s="186"/>
      <c r="BO90" s="180"/>
      <c r="BP90" s="181"/>
      <c r="BQ90" s="180"/>
      <c r="BR90" s="180"/>
      <c r="BS90" s="180"/>
      <c r="BT90" s="181"/>
      <c r="BU90" s="180"/>
      <c r="BV90" s="181"/>
      <c r="BW90" s="180"/>
      <c r="BX90" s="181"/>
      <c r="BY90" s="180"/>
      <c r="BZ90" s="181"/>
      <c r="CA90" s="205"/>
      <c r="CB90" s="145"/>
    </row>
    <row r="91" spans="1:80" ht="18.75" customHeight="1" x14ac:dyDescent="0.25">
      <c r="A91" s="137" t="s">
        <v>425</v>
      </c>
      <c r="B91" s="179" t="s">
        <v>182</v>
      </c>
      <c r="C91" s="199" t="s">
        <v>340</v>
      </c>
      <c r="D91" s="155" t="str">
        <f>VLOOKUP(C91,ListeAppel,2,FALSE)</f>
        <v>Nom 010</v>
      </c>
      <c r="E91" s="156" t="s">
        <v>70</v>
      </c>
      <c r="F91" s="30" t="s">
        <v>11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53" t="s">
        <v>7</v>
      </c>
      <c r="N91" s="305"/>
      <c r="O91" s="305"/>
      <c r="P91" s="31" t="s">
        <v>11</v>
      </c>
      <c r="Q91" s="31" t="s">
        <v>11</v>
      </c>
      <c r="R91" s="31" t="s">
        <v>67</v>
      </c>
      <c r="S91" s="353" t="s">
        <v>7</v>
      </c>
      <c r="T91" s="31" t="s">
        <v>11</v>
      </c>
      <c r="U91" s="305"/>
      <c r="V91" s="305"/>
      <c r="W91" s="31" t="s">
        <v>11</v>
      </c>
      <c r="X91" s="31" t="s">
        <v>67</v>
      </c>
      <c r="Y91" s="31" t="s">
        <v>11</v>
      </c>
      <c r="Z91" s="31" t="s">
        <v>11</v>
      </c>
      <c r="AA91" s="31" t="s">
        <v>11</v>
      </c>
      <c r="AB91" s="305"/>
      <c r="AC91" s="305"/>
      <c r="AD91" s="31" t="s">
        <v>11</v>
      </c>
      <c r="AE91" s="31" t="s">
        <v>11</v>
      </c>
      <c r="AF91" s="31" t="s">
        <v>67</v>
      </c>
      <c r="AG91" s="31" t="s">
        <v>11</v>
      </c>
      <c r="AH91" s="31" t="s">
        <v>11</v>
      </c>
      <c r="AI91" s="305"/>
      <c r="AJ91" s="305"/>
      <c r="AK91" s="34">
        <f>IF(CA91=0,"",TIME(0,CA91,0))</f>
        <v>0.25</v>
      </c>
      <c r="AL91" s="157">
        <f t="shared" ref="AL91:AL162" si="95">COUNTIF(F91:AJ91,"P")</f>
        <v>15</v>
      </c>
      <c r="AM91" s="158">
        <f>SUM(AL91:AL92)/2</f>
        <v>14.5</v>
      </c>
      <c r="AN91" s="158">
        <f t="shared" ref="AN91:AN162" si="96">COUNTIF(F91:AJ91,"Mi")</f>
        <v>0</v>
      </c>
      <c r="AO91" s="158">
        <f>SUM((AN91+AN92)/2)</f>
        <v>0</v>
      </c>
      <c r="AP91" s="159">
        <f t="shared" ref="AP91:AP162" si="97">COUNTIF(F91:AJ91,"VS")</f>
        <v>0</v>
      </c>
      <c r="AQ91" s="159">
        <f>SUM((AP91+AP92)/2)</f>
        <v>0</v>
      </c>
      <c r="AR91" s="158">
        <f t="shared" ref="AR91:AR162" si="98">COUNTIF(F91:AJ91,"C1")</f>
        <v>0</v>
      </c>
      <c r="AS91" s="159">
        <f>SUM((AR91+AR92)/2)</f>
        <v>0</v>
      </c>
      <c r="AT91" s="159">
        <f t="shared" ref="AT91:AT162" si="99">COUNTIF(F91:AJ91,"R1")</f>
        <v>0</v>
      </c>
      <c r="AU91" s="160">
        <f>SUM((AT91+AT92)/2)</f>
        <v>0.5</v>
      </c>
      <c r="AV91" s="158">
        <f t="shared" ref="AV91:AV162" si="100">COUNTIF(F91:AJ91,"CS")</f>
        <v>0</v>
      </c>
      <c r="AW91" s="158">
        <f>SUM((AV91+AV92)/2)</f>
        <v>0</v>
      </c>
      <c r="AX91" s="159">
        <f t="shared" ref="AX91:AX162" si="101">COUNTIF(F91:AJ91,"DA")</f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ref="BA91:BA162" si="102">COUNTIF(F91:AJ91,"MT5")</f>
        <v>0</v>
      </c>
      <c r="BB91" s="159">
        <f>SUM((BA91+BA92)/2)</f>
        <v>0</v>
      </c>
      <c r="BC91" s="159">
        <f t="shared" ref="BC91:BC162" si="103">COUNTIF(F91:AJ91,"MT6")</f>
        <v>0</v>
      </c>
      <c r="BD91" s="159">
        <f>SUM((BC91+BC92)/2)</f>
        <v>0</v>
      </c>
      <c r="BE91" s="159">
        <f>SUM((BD91+BD92)/2)</f>
        <v>0</v>
      </c>
      <c r="BF91" s="159">
        <f t="shared" ref="BF91:BF162" si="104">COUNTIF(F91:AJ91,"MT8")</f>
        <v>0</v>
      </c>
      <c r="BG91" s="159">
        <f>SUM((BF91+BF92)/2)</f>
        <v>0</v>
      </c>
      <c r="BH91" s="159">
        <f>SUM((BG91+BG92)/2)</f>
        <v>0</v>
      </c>
      <c r="BI91" s="159">
        <f t="shared" ref="BI91:BI162" si="105">COUNTIF(F91:AJ91,"A")</f>
        <v>0</v>
      </c>
      <c r="BJ91" s="159">
        <f>SUM((BI91+BI92)/2)</f>
        <v>0</v>
      </c>
      <c r="BK91" s="159">
        <f t="shared" ref="BK91:BK162" si="106">COUNTIF(F91:AJ91,"Ma")</f>
        <v>0</v>
      </c>
      <c r="BL91" s="162">
        <f>SUM(BK91+BK92)/2</f>
        <v>0</v>
      </c>
      <c r="BM91" s="158">
        <f t="shared" ref="BM91:BM162" si="107">COUNTIF(F91:AJ91,"MJ")</f>
        <v>0</v>
      </c>
      <c r="BN91" s="158">
        <f>SUM(BM91+BM92)/2</f>
        <v>0</v>
      </c>
      <c r="BO91" s="158">
        <f t="shared" ref="BO91:BO162" si="108">COUNTIF(F91:AJ91,"Jsc")</f>
        <v>0</v>
      </c>
      <c r="BP91" s="158">
        <f>SUM(BO91+BO92)/2</f>
        <v>0</v>
      </c>
      <c r="BQ91" s="158">
        <f t="shared" ref="BQ91:BQ162" si="109">COUNTIF(F91:AJ91,"C")</f>
        <v>2</v>
      </c>
      <c r="BR91" s="158">
        <f>SUM((BQ91+BQ92)/2)</f>
        <v>2</v>
      </c>
      <c r="BS91" s="158">
        <f t="shared" ref="BS91:BS162" si="110">COUNTIF(F91:AJ91,"CC")</f>
        <v>0</v>
      </c>
      <c r="BT91" s="158">
        <f>SUM((BS91+BS92)/2)</f>
        <v>0</v>
      </c>
      <c r="BU91" s="158">
        <f t="shared" ref="BU91:BU162" si="111">COUNTIF(F91:AJ91,"DS")</f>
        <v>0</v>
      </c>
      <c r="BV91" s="158">
        <f>SUM((BU91+BU92)/2)</f>
        <v>0</v>
      </c>
      <c r="BW91" s="159">
        <f t="shared" ref="BW91:BW162" si="112">COUNTIF(F91:AJ91,"MT")</f>
        <v>0</v>
      </c>
      <c r="BX91" s="159">
        <f>SUM((BW91+BW92)/2)</f>
        <v>0</v>
      </c>
      <c r="BY91" s="159">
        <f t="shared" ref="BY91:BY162" si="113">COUNTIF(F91:AJ91,"4/5")</f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425</v>
      </c>
      <c r="B92" s="179" t="s">
        <v>182</v>
      </c>
      <c r="C92" s="192" t="s">
        <v>6</v>
      </c>
      <c r="D92" s="165">
        <v>11436</v>
      </c>
      <c r="E92" s="166" t="s">
        <v>4</v>
      </c>
      <c r="F92" s="36" t="s">
        <v>11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54" t="s">
        <v>7</v>
      </c>
      <c r="N92" s="306"/>
      <c r="O92" s="306"/>
      <c r="P92" s="37" t="s">
        <v>11</v>
      </c>
      <c r="Q92" s="37" t="s">
        <v>11</v>
      </c>
      <c r="R92" s="37" t="s">
        <v>67</v>
      </c>
      <c r="S92" s="354" t="s">
        <v>7</v>
      </c>
      <c r="T92" s="37" t="s">
        <v>11</v>
      </c>
      <c r="U92" s="306"/>
      <c r="V92" s="306"/>
      <c r="W92" s="37" t="s">
        <v>11</v>
      </c>
      <c r="X92" s="37" t="s">
        <v>67</v>
      </c>
      <c r="Y92" s="37" t="s">
        <v>11</v>
      </c>
      <c r="Z92" s="37" t="s">
        <v>11</v>
      </c>
      <c r="AA92" s="37" t="s">
        <v>11</v>
      </c>
      <c r="AB92" s="306"/>
      <c r="AC92" s="306"/>
      <c r="AD92" s="37" t="s">
        <v>11</v>
      </c>
      <c r="AE92" s="37" t="s">
        <v>11</v>
      </c>
      <c r="AF92" s="37" t="s">
        <v>67</v>
      </c>
      <c r="AG92" s="37" t="s">
        <v>11</v>
      </c>
      <c r="AH92" s="597" t="s">
        <v>57</v>
      </c>
      <c r="AI92" s="306"/>
      <c r="AJ92" s="306"/>
      <c r="AK92" s="40"/>
      <c r="AL92" s="167">
        <f t="shared" si="95"/>
        <v>14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199" t="s">
        <v>341</v>
      </c>
      <c r="D93" s="178" t="str">
        <f>VLOOKUP(C93,ListeAppel,2,FALSE)</f>
        <v>Nom 020</v>
      </c>
      <c r="E93" s="156" t="s">
        <v>70</v>
      </c>
      <c r="F93" s="30" t="s">
        <v>11</v>
      </c>
      <c r="G93" s="305"/>
      <c r="H93" s="305"/>
      <c r="I93" s="570" t="s">
        <v>29</v>
      </c>
      <c r="J93" s="31" t="s">
        <v>11</v>
      </c>
      <c r="K93" s="570" t="s">
        <v>29</v>
      </c>
      <c r="L93" s="31" t="s">
        <v>67</v>
      </c>
      <c r="M93" s="31" t="s">
        <v>11</v>
      </c>
      <c r="N93" s="305"/>
      <c r="O93" s="305"/>
      <c r="P93" s="31" t="s">
        <v>11</v>
      </c>
      <c r="Q93" s="31" t="s">
        <v>11</v>
      </c>
      <c r="R93" s="31" t="s">
        <v>11</v>
      </c>
      <c r="S93" s="31" t="s">
        <v>67</v>
      </c>
      <c r="T93" s="31" t="s">
        <v>11</v>
      </c>
      <c r="U93" s="305"/>
      <c r="V93" s="305"/>
      <c r="W93" s="31" t="s">
        <v>11</v>
      </c>
      <c r="X93" s="31" t="s">
        <v>11</v>
      </c>
      <c r="Y93" s="570" t="s">
        <v>29</v>
      </c>
      <c r="Z93" s="31" t="s">
        <v>67</v>
      </c>
      <c r="AA93" s="31" t="s">
        <v>11</v>
      </c>
      <c r="AB93" s="305"/>
      <c r="AC93" s="305"/>
      <c r="AD93" s="31" t="s">
        <v>11</v>
      </c>
      <c r="AE93" s="31" t="s">
        <v>11</v>
      </c>
      <c r="AF93" s="570" t="s">
        <v>29</v>
      </c>
      <c r="AG93" s="31" t="s">
        <v>67</v>
      </c>
      <c r="AH93" s="31" t="s">
        <v>11</v>
      </c>
      <c r="AI93" s="305"/>
      <c r="AJ93" s="305"/>
      <c r="AK93" s="34">
        <f>IF(CA93=0,"",TIME(0,CA93,0))</f>
        <v>0.28333333333333333</v>
      </c>
      <c r="AL93" s="157">
        <f t="shared" si="95"/>
        <v>13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0.5</v>
      </c>
      <c r="AV93" s="158">
        <f t="shared" si="100"/>
        <v>4</v>
      </c>
      <c r="AW93" s="158">
        <f>SUM((AV93+AV94)/2)</f>
        <v>4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425</v>
      </c>
      <c r="B94" s="179" t="s">
        <v>182</v>
      </c>
      <c r="C94" s="192" t="s">
        <v>10</v>
      </c>
      <c r="D94" s="194"/>
      <c r="E94" s="166" t="s">
        <v>4</v>
      </c>
      <c r="F94" s="36" t="s">
        <v>11</v>
      </c>
      <c r="G94" s="306"/>
      <c r="H94" s="306"/>
      <c r="I94" s="569" t="s">
        <v>29</v>
      </c>
      <c r="J94" s="37" t="s">
        <v>11</v>
      </c>
      <c r="K94" s="569" t="s">
        <v>29</v>
      </c>
      <c r="L94" s="37" t="s">
        <v>67</v>
      </c>
      <c r="M94" s="37" t="s">
        <v>11</v>
      </c>
      <c r="N94" s="306"/>
      <c r="O94" s="306"/>
      <c r="P94" s="37" t="s">
        <v>11</v>
      </c>
      <c r="Q94" s="37" t="s">
        <v>11</v>
      </c>
      <c r="R94" s="37" t="s">
        <v>57</v>
      </c>
      <c r="S94" s="37" t="s">
        <v>67</v>
      </c>
      <c r="T94" s="440" t="s">
        <v>39</v>
      </c>
      <c r="U94" s="306"/>
      <c r="V94" s="306"/>
      <c r="W94" s="37" t="s">
        <v>11</v>
      </c>
      <c r="X94" s="37" t="s">
        <v>11</v>
      </c>
      <c r="Y94" s="591" t="s">
        <v>29</v>
      </c>
      <c r="Z94" s="37" t="s">
        <v>67</v>
      </c>
      <c r="AA94" s="37" t="s">
        <v>11</v>
      </c>
      <c r="AB94" s="306"/>
      <c r="AC94" s="306"/>
      <c r="AD94" s="440" t="s">
        <v>39</v>
      </c>
      <c r="AE94" s="37" t="s">
        <v>11</v>
      </c>
      <c r="AF94" s="591" t="s">
        <v>29</v>
      </c>
      <c r="AG94" s="37" t="s">
        <v>67</v>
      </c>
      <c r="AH94" s="37" t="s">
        <v>11</v>
      </c>
      <c r="AI94" s="306"/>
      <c r="AJ94" s="306"/>
      <c r="AK94" s="40"/>
      <c r="AL94" s="167">
        <f t="shared" si="95"/>
        <v>10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1</v>
      </c>
      <c r="AU94" s="168"/>
      <c r="AV94" s="168">
        <f t="shared" si="100"/>
        <v>4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199">
        <v>8487</v>
      </c>
      <c r="D95" s="155" t="s">
        <v>214</v>
      </c>
      <c r="E95" s="156" t="s">
        <v>70</v>
      </c>
      <c r="F95" s="51" t="s">
        <v>67</v>
      </c>
      <c r="G95" s="307"/>
      <c r="H95" s="307"/>
      <c r="I95" s="53" t="s">
        <v>11</v>
      </c>
      <c r="J95" s="255" t="s">
        <v>11</v>
      </c>
      <c r="K95" s="52" t="s">
        <v>11</v>
      </c>
      <c r="L95" s="379" t="s">
        <v>13</v>
      </c>
      <c r="M95" s="52" t="s">
        <v>67</v>
      </c>
      <c r="N95" s="307"/>
      <c r="O95" s="307"/>
      <c r="P95" s="52" t="s">
        <v>11</v>
      </c>
      <c r="Q95" s="255" t="s">
        <v>11</v>
      </c>
      <c r="R95" s="378" t="s">
        <v>13</v>
      </c>
      <c r="S95" s="255" t="s">
        <v>11</v>
      </c>
      <c r="T95" s="52" t="s">
        <v>67</v>
      </c>
      <c r="U95" s="307"/>
      <c r="V95" s="307"/>
      <c r="W95" s="52" t="s">
        <v>11</v>
      </c>
      <c r="X95" s="255" t="s">
        <v>11</v>
      </c>
      <c r="Y95" s="52" t="s">
        <v>11</v>
      </c>
      <c r="Z95" s="52" t="s">
        <v>11</v>
      </c>
      <c r="AA95" s="52" t="s">
        <v>67</v>
      </c>
      <c r="AB95" s="307"/>
      <c r="AC95" s="307"/>
      <c r="AD95" s="52" t="s">
        <v>11</v>
      </c>
      <c r="AE95" s="52" t="s">
        <v>11</v>
      </c>
      <c r="AF95" s="52" t="s">
        <v>11</v>
      </c>
      <c r="AG95" s="52" t="s">
        <v>67</v>
      </c>
      <c r="AH95" s="52" t="s">
        <v>11</v>
      </c>
      <c r="AI95" s="307"/>
      <c r="AJ95" s="307"/>
      <c r="AK95" s="34">
        <f>IF(CA95=0,"",TIME(0,CA95,0))</f>
        <v>0.26666666666666666</v>
      </c>
      <c r="AL95" s="157">
        <f t="shared" si="95"/>
        <v>14</v>
      </c>
      <c r="AM95" s="158">
        <f>SUM(AL95:AL96)/2</f>
        <v>13</v>
      </c>
      <c r="AN95" s="158">
        <f t="shared" si="96"/>
        <v>2</v>
      </c>
      <c r="AO95" s="158">
        <f>SUM((AN95+AN96)/2)</f>
        <v>1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2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425</v>
      </c>
      <c r="B96" s="179" t="s">
        <v>182</v>
      </c>
      <c r="C96" s="192" t="s">
        <v>10</v>
      </c>
      <c r="D96" s="194"/>
      <c r="E96" s="166" t="s">
        <v>4</v>
      </c>
      <c r="F96" s="51" t="s">
        <v>67</v>
      </c>
      <c r="G96" s="307"/>
      <c r="H96" s="307"/>
      <c r="I96" s="567" t="s">
        <v>39</v>
      </c>
      <c r="J96" s="567" t="s">
        <v>39</v>
      </c>
      <c r="K96" s="567" t="s">
        <v>39</v>
      </c>
      <c r="L96" s="255" t="s">
        <v>11</v>
      </c>
      <c r="M96" s="52" t="s">
        <v>67</v>
      </c>
      <c r="N96" s="307"/>
      <c r="O96" s="307"/>
      <c r="P96" s="52" t="s">
        <v>11</v>
      </c>
      <c r="Q96" s="255" t="s">
        <v>11</v>
      </c>
      <c r="R96" s="52" t="s">
        <v>11</v>
      </c>
      <c r="S96" s="255" t="s">
        <v>11</v>
      </c>
      <c r="T96" s="52" t="s">
        <v>67</v>
      </c>
      <c r="U96" s="307"/>
      <c r="V96" s="307"/>
      <c r="W96" s="52" t="s">
        <v>11</v>
      </c>
      <c r="X96" s="255" t="s">
        <v>11</v>
      </c>
      <c r="Y96" s="52" t="s">
        <v>11</v>
      </c>
      <c r="Z96" s="52" t="s">
        <v>11</v>
      </c>
      <c r="AA96" s="52" t="s">
        <v>67</v>
      </c>
      <c r="AB96" s="307"/>
      <c r="AC96" s="307"/>
      <c r="AD96" s="52" t="s">
        <v>11</v>
      </c>
      <c r="AE96" s="52" t="s">
        <v>11</v>
      </c>
      <c r="AF96" s="52" t="s">
        <v>11</v>
      </c>
      <c r="AG96" s="52" t="s">
        <v>67</v>
      </c>
      <c r="AH96" s="427" t="s">
        <v>39</v>
      </c>
      <c r="AI96" s="307"/>
      <c r="AJ96" s="307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4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154" t="s">
        <v>343</v>
      </c>
      <c r="D97" s="155" t="str">
        <f>VLOOKUP(C97,ListeAppel,2,FALSE)</f>
        <v>Nom 044</v>
      </c>
      <c r="E97" s="156" t="s">
        <v>70</v>
      </c>
      <c r="F97" s="373" t="s">
        <v>45</v>
      </c>
      <c r="G97" s="305"/>
      <c r="H97" s="305"/>
      <c r="I97" s="32" t="s">
        <v>11</v>
      </c>
      <c r="J97" s="31" t="s">
        <v>11</v>
      </c>
      <c r="K97" s="31" t="s">
        <v>67</v>
      </c>
      <c r="L97" s="31" t="s">
        <v>11</v>
      </c>
      <c r="M97" s="373" t="s">
        <v>45</v>
      </c>
      <c r="N97" s="305"/>
      <c r="O97" s="305"/>
      <c r="P97" s="31" t="s">
        <v>11</v>
      </c>
      <c r="Q97" s="31" t="s">
        <v>11</v>
      </c>
      <c r="R97" s="31" t="s">
        <v>67</v>
      </c>
      <c r="S97" s="31" t="s">
        <v>11</v>
      </c>
      <c r="T97" s="373" t="s">
        <v>45</v>
      </c>
      <c r="U97" s="305"/>
      <c r="V97" s="305"/>
      <c r="W97" s="31" t="s">
        <v>11</v>
      </c>
      <c r="X97" s="31" t="s">
        <v>11</v>
      </c>
      <c r="Y97" s="31" t="s">
        <v>11</v>
      </c>
      <c r="Z97" s="31" t="s">
        <v>67</v>
      </c>
      <c r="AA97" s="373" t="s">
        <v>45</v>
      </c>
      <c r="AB97" s="305"/>
      <c r="AC97" s="305"/>
      <c r="AD97" s="31" t="s">
        <v>11</v>
      </c>
      <c r="AE97" s="31" t="s">
        <v>11</v>
      </c>
      <c r="AF97" s="31" t="s">
        <v>67</v>
      </c>
      <c r="AG97" s="31" t="s">
        <v>11</v>
      </c>
      <c r="AH97" s="373" t="s">
        <v>45</v>
      </c>
      <c r="AI97" s="305"/>
      <c r="AJ97" s="305"/>
      <c r="AK97" s="34">
        <f>IF(CA97=0,"",TIME(0,CA97,0))</f>
        <v>0.19999999999999998</v>
      </c>
      <c r="AL97" s="157">
        <f t="shared" si="95"/>
        <v>12</v>
      </c>
      <c r="AM97" s="158">
        <f>SUM(AL97:AL98)/2</f>
        <v>12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0</v>
      </c>
      <c r="BR97" s="158">
        <f>SUM((BQ97+BQ98)/2)</f>
        <v>0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5</v>
      </c>
      <c r="BZ97" s="160">
        <f>SUM((BY97+BY98)/2)</f>
        <v>5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425</v>
      </c>
      <c r="B98" s="179" t="s">
        <v>182</v>
      </c>
      <c r="C98" s="192" t="s">
        <v>3</v>
      </c>
      <c r="D98" s="195" t="s">
        <v>105</v>
      </c>
      <c r="E98" s="166" t="s">
        <v>4</v>
      </c>
      <c r="F98" s="374" t="s">
        <v>45</v>
      </c>
      <c r="G98" s="306"/>
      <c r="H98" s="306"/>
      <c r="I98" s="38" t="s">
        <v>11</v>
      </c>
      <c r="J98" s="37" t="s">
        <v>11</v>
      </c>
      <c r="K98" s="37" t="s">
        <v>67</v>
      </c>
      <c r="L98" s="37" t="s">
        <v>11</v>
      </c>
      <c r="M98" s="374" t="s">
        <v>45</v>
      </c>
      <c r="N98" s="306"/>
      <c r="O98" s="306"/>
      <c r="P98" s="37" t="s">
        <v>11</v>
      </c>
      <c r="Q98" s="37" t="s">
        <v>11</v>
      </c>
      <c r="R98" s="37" t="s">
        <v>67</v>
      </c>
      <c r="S98" s="37" t="s">
        <v>11</v>
      </c>
      <c r="T98" s="374" t="s">
        <v>45</v>
      </c>
      <c r="U98" s="306"/>
      <c r="V98" s="306"/>
      <c r="W98" s="37" t="s">
        <v>11</v>
      </c>
      <c r="X98" s="37" t="s">
        <v>11</v>
      </c>
      <c r="Y98" s="37" t="s">
        <v>11</v>
      </c>
      <c r="Z98" s="37" t="s">
        <v>67</v>
      </c>
      <c r="AA98" s="374" t="s">
        <v>45</v>
      </c>
      <c r="AB98" s="306"/>
      <c r="AC98" s="306"/>
      <c r="AD98" s="37" t="s">
        <v>11</v>
      </c>
      <c r="AE98" s="37" t="s">
        <v>11</v>
      </c>
      <c r="AF98" s="37" t="s">
        <v>67</v>
      </c>
      <c r="AG98" s="37" t="s">
        <v>11</v>
      </c>
      <c r="AH98" s="374" t="s">
        <v>45</v>
      </c>
      <c r="AI98" s="306"/>
      <c r="AJ98" s="306"/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5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199" t="s">
        <v>344</v>
      </c>
      <c r="D99" s="178" t="str">
        <f>VLOOKUP(C99,ListeAppel,2,FALSE)</f>
        <v>Nom 057</v>
      </c>
      <c r="E99" s="156" t="s">
        <v>70</v>
      </c>
      <c r="F99" s="30" t="s">
        <v>11</v>
      </c>
      <c r="G99" s="305"/>
      <c r="H99" s="305"/>
      <c r="I99" s="32" t="s">
        <v>11</v>
      </c>
      <c r="J99" s="31" t="s">
        <v>11</v>
      </c>
      <c r="K99" s="31" t="s">
        <v>11</v>
      </c>
      <c r="L99" s="31" t="s">
        <v>11</v>
      </c>
      <c r="M99" s="31" t="s">
        <v>11</v>
      </c>
      <c r="N99" s="305"/>
      <c r="O99" s="305"/>
      <c r="P99" s="31" t="s">
        <v>11</v>
      </c>
      <c r="Q99" s="31" t="s">
        <v>11</v>
      </c>
      <c r="R99" s="31" t="s">
        <v>11</v>
      </c>
      <c r="S99" s="355" t="s">
        <v>107</v>
      </c>
      <c r="T99" s="31" t="s">
        <v>11</v>
      </c>
      <c r="U99" s="305"/>
      <c r="V99" s="305"/>
      <c r="W99" s="31" t="s">
        <v>11</v>
      </c>
      <c r="X99" s="31" t="s">
        <v>11</v>
      </c>
      <c r="Y99" s="31" t="s">
        <v>11</v>
      </c>
      <c r="Z99" s="353" t="s">
        <v>7</v>
      </c>
      <c r="AA99" s="31" t="s">
        <v>11</v>
      </c>
      <c r="AB99" s="305"/>
      <c r="AC99" s="305"/>
      <c r="AD99" s="31" t="s">
        <v>11</v>
      </c>
      <c r="AE99" s="31" t="s">
        <v>11</v>
      </c>
      <c r="AF99" s="353" t="s">
        <v>7</v>
      </c>
      <c r="AG99" s="31" t="s">
        <v>11</v>
      </c>
      <c r="AH99" s="31" t="s">
        <v>11</v>
      </c>
      <c r="AI99" s="305"/>
      <c r="AJ99" s="305"/>
      <c r="AK99" s="34">
        <f>IF(CA99=0,"",TIME(0,CA99,0))</f>
        <v>0.31666666666666665</v>
      </c>
      <c r="AL99" s="157">
        <f t="shared" si="95"/>
        <v>18</v>
      </c>
      <c r="AM99" s="158">
        <f>SUM(AL99:AL100)/2</f>
        <v>18.5</v>
      </c>
      <c r="AN99" s="158">
        <f t="shared" si="96"/>
        <v>1</v>
      </c>
      <c r="AO99" s="158">
        <f>SUM((AN99+AN100)/2)</f>
        <v>0.5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456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</v>
      </c>
      <c r="BR99" s="158">
        <f>SUM((BQ99+BQ100)/2)</f>
        <v>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456</v>
      </c>
      <c r="CB99" s="35">
        <f>SUM(AM99+AO99+AQ99+AS99+AU99+AW99+BB99+BD99+BG99+AY99)</f>
        <v>19</v>
      </c>
    </row>
    <row r="100" spans="1:80" ht="18.75" customHeight="1" thickBot="1" x14ac:dyDescent="0.3">
      <c r="A100" s="137" t="s">
        <v>425</v>
      </c>
      <c r="B100" s="179" t="s">
        <v>182</v>
      </c>
      <c r="C100" s="192" t="s">
        <v>10</v>
      </c>
      <c r="D100" s="194"/>
      <c r="E100" s="166" t="s">
        <v>4</v>
      </c>
      <c r="F100" s="36" t="s">
        <v>11</v>
      </c>
      <c r="G100" s="306"/>
      <c r="H100" s="306"/>
      <c r="I100" s="38" t="s">
        <v>11</v>
      </c>
      <c r="J100" s="37" t="s">
        <v>11</v>
      </c>
      <c r="K100" s="37" t="s">
        <v>11</v>
      </c>
      <c r="L100" s="37" t="s">
        <v>11</v>
      </c>
      <c r="M100" s="37" t="s">
        <v>11</v>
      </c>
      <c r="N100" s="306"/>
      <c r="O100" s="306"/>
      <c r="P100" s="37" t="s">
        <v>11</v>
      </c>
      <c r="Q100" s="37" t="s">
        <v>11</v>
      </c>
      <c r="R100" s="37" t="s">
        <v>11</v>
      </c>
      <c r="S100" s="37" t="s">
        <v>11</v>
      </c>
      <c r="T100" s="37" t="s">
        <v>11</v>
      </c>
      <c r="U100" s="306"/>
      <c r="V100" s="306"/>
      <c r="W100" s="37" t="s">
        <v>11</v>
      </c>
      <c r="X100" s="37" t="s">
        <v>11</v>
      </c>
      <c r="Y100" s="37" t="s">
        <v>11</v>
      </c>
      <c r="Z100" s="354" t="s">
        <v>7</v>
      </c>
      <c r="AA100" s="37" t="s">
        <v>11</v>
      </c>
      <c r="AB100" s="306"/>
      <c r="AC100" s="306"/>
      <c r="AD100" s="37" t="s">
        <v>11</v>
      </c>
      <c r="AE100" s="37" t="s">
        <v>11</v>
      </c>
      <c r="AF100" s="354" t="s">
        <v>7</v>
      </c>
      <c r="AG100" s="37" t="s">
        <v>11</v>
      </c>
      <c r="AH100" s="37" t="s">
        <v>11</v>
      </c>
      <c r="AI100" s="306"/>
      <c r="AJ100" s="306"/>
      <c r="AK100" s="40"/>
      <c r="AL100" s="167">
        <f t="shared" si="95"/>
        <v>19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425</v>
      </c>
      <c r="B101" s="179" t="s">
        <v>182</v>
      </c>
      <c r="C101" s="199" t="s">
        <v>345</v>
      </c>
      <c r="D101" s="178" t="s">
        <v>270</v>
      </c>
      <c r="E101" s="156" t="s">
        <v>70</v>
      </c>
      <c r="F101" s="566" t="s">
        <v>13</v>
      </c>
      <c r="G101" s="307"/>
      <c r="H101" s="307"/>
      <c r="I101" s="53" t="s">
        <v>11</v>
      </c>
      <c r="J101" s="52" t="s">
        <v>11</v>
      </c>
      <c r="K101" s="52" t="s">
        <v>67</v>
      </c>
      <c r="L101" s="52" t="s">
        <v>11</v>
      </c>
      <c r="M101" s="52" t="s">
        <v>57</v>
      </c>
      <c r="N101" s="307"/>
      <c r="O101" s="307"/>
      <c r="P101" s="52" t="s">
        <v>11</v>
      </c>
      <c r="Q101" s="52" t="s">
        <v>11</v>
      </c>
      <c r="R101" s="52" t="s">
        <v>11</v>
      </c>
      <c r="S101" s="52" t="s">
        <v>11</v>
      </c>
      <c r="T101" s="52" t="s">
        <v>11</v>
      </c>
      <c r="U101" s="307"/>
      <c r="V101" s="307"/>
      <c r="W101" s="52" t="s">
        <v>67</v>
      </c>
      <c r="X101" s="52" t="s">
        <v>11</v>
      </c>
      <c r="Y101" s="400" t="s">
        <v>14</v>
      </c>
      <c r="Z101" s="400" t="s">
        <v>14</v>
      </c>
      <c r="AA101" s="400" t="s">
        <v>14</v>
      </c>
      <c r="AB101" s="307"/>
      <c r="AC101" s="307"/>
      <c r="AD101" s="52" t="s">
        <v>11</v>
      </c>
      <c r="AE101" s="52" t="s">
        <v>11</v>
      </c>
      <c r="AF101" s="52" t="s">
        <v>67</v>
      </c>
      <c r="AG101" s="52" t="s">
        <v>11</v>
      </c>
      <c r="AH101" s="52" t="s">
        <v>57</v>
      </c>
      <c r="AI101" s="307"/>
      <c r="AJ101" s="307"/>
      <c r="AK101" s="34">
        <f>IF(CA101=0,"",TIME(0,CA101,0))</f>
        <v>0.24166666666666667</v>
      </c>
      <c r="AL101" s="157">
        <f t="shared" si="95"/>
        <v>12</v>
      </c>
      <c r="AM101" s="158">
        <f>SUM(AL101:AL102)/2</f>
        <v>12.5</v>
      </c>
      <c r="AN101" s="158">
        <f t="shared" si="96"/>
        <v>1</v>
      </c>
      <c r="AO101" s="158">
        <f>SUM((AN101+AN102)/2)</f>
        <v>1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2</v>
      </c>
      <c r="AU101" s="160">
        <f>SUM((AT101+AT102)/2)</f>
        <v>1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348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</v>
      </c>
      <c r="BL101" s="162">
        <f>SUM(BK101+BK102)/2</f>
        <v>3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0.5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348</v>
      </c>
      <c r="CB101" s="35">
        <f>SUM(AM101+AO101+AQ101+AS101+AU101+AW101+BB101+BD101+BG101+AY101)</f>
        <v>14.5</v>
      </c>
    </row>
    <row r="102" spans="1:80" ht="18.75" customHeight="1" thickBot="1" x14ac:dyDescent="0.3">
      <c r="A102" s="137" t="s">
        <v>425</v>
      </c>
      <c r="B102" s="179" t="s">
        <v>182</v>
      </c>
      <c r="C102" s="192" t="s">
        <v>10</v>
      </c>
      <c r="D102" s="165"/>
      <c r="E102" s="166" t="s">
        <v>4</v>
      </c>
      <c r="F102" s="566" t="s">
        <v>13</v>
      </c>
      <c r="G102" s="307"/>
      <c r="H102" s="307"/>
      <c r="I102" s="53" t="s">
        <v>11</v>
      </c>
      <c r="J102" s="52" t="s">
        <v>11</v>
      </c>
      <c r="K102" s="52" t="s">
        <v>67</v>
      </c>
      <c r="L102" s="52" t="s">
        <v>11</v>
      </c>
      <c r="M102" s="52" t="s">
        <v>11</v>
      </c>
      <c r="N102" s="307"/>
      <c r="O102" s="307"/>
      <c r="P102" s="52" t="s">
        <v>11</v>
      </c>
      <c r="Q102" s="52" t="s">
        <v>11</v>
      </c>
      <c r="R102" s="52" t="s">
        <v>11</v>
      </c>
      <c r="S102" s="52" t="s">
        <v>11</v>
      </c>
      <c r="T102" s="52" t="s">
        <v>67</v>
      </c>
      <c r="U102" s="307"/>
      <c r="V102" s="307"/>
      <c r="W102" s="358" t="s">
        <v>7</v>
      </c>
      <c r="X102" s="52" t="s">
        <v>11</v>
      </c>
      <c r="Y102" s="400" t="s">
        <v>14</v>
      </c>
      <c r="Z102" s="400" t="s">
        <v>14</v>
      </c>
      <c r="AA102" s="400" t="s">
        <v>14</v>
      </c>
      <c r="AB102" s="307"/>
      <c r="AC102" s="307"/>
      <c r="AD102" s="52" t="s">
        <v>11</v>
      </c>
      <c r="AE102" s="52" t="s">
        <v>67</v>
      </c>
      <c r="AF102" s="52" t="s">
        <v>11</v>
      </c>
      <c r="AG102" s="52" t="s">
        <v>11</v>
      </c>
      <c r="AH102" s="52" t="s">
        <v>11</v>
      </c>
      <c r="AI102" s="307"/>
      <c r="AJ102" s="307"/>
      <c r="AK102" s="40"/>
      <c r="AL102" s="167">
        <f t="shared" si="95"/>
        <v>13</v>
      </c>
      <c r="AM102" s="168"/>
      <c r="AN102" s="168">
        <f t="shared" si="96"/>
        <v>1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1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ht="18.75" customHeight="1" x14ac:dyDescent="0.25">
      <c r="A103" s="137" t="s">
        <v>425</v>
      </c>
      <c r="B103" s="179" t="s">
        <v>182</v>
      </c>
      <c r="C103" s="199" t="s">
        <v>346</v>
      </c>
      <c r="D103" s="178" t="str">
        <f>VLOOKUP(C103,ListeAppel,2,FALSE)</f>
        <v>Nom 085</v>
      </c>
      <c r="E103" s="156" t="s">
        <v>70</v>
      </c>
      <c r="F103" s="30" t="s">
        <v>67</v>
      </c>
      <c r="G103" s="305"/>
      <c r="H103" s="305"/>
      <c r="I103" s="32" t="s">
        <v>11</v>
      </c>
      <c r="J103" s="31" t="s">
        <v>67</v>
      </c>
      <c r="K103" s="31" t="s">
        <v>11</v>
      </c>
      <c r="L103" s="31" t="s">
        <v>67</v>
      </c>
      <c r="M103" s="31" t="s">
        <v>11</v>
      </c>
      <c r="N103" s="305"/>
      <c r="O103" s="305"/>
      <c r="P103" s="31" t="s">
        <v>11</v>
      </c>
      <c r="Q103" s="31" t="s">
        <v>67</v>
      </c>
      <c r="R103" s="31" t="s">
        <v>11</v>
      </c>
      <c r="S103" s="31" t="s">
        <v>67</v>
      </c>
      <c r="T103" s="31" t="s">
        <v>11</v>
      </c>
      <c r="U103" s="305"/>
      <c r="V103" s="305"/>
      <c r="W103" s="31" t="s">
        <v>11</v>
      </c>
      <c r="X103" s="31" t="s">
        <v>67</v>
      </c>
      <c r="Y103" s="31" t="s">
        <v>11</v>
      </c>
      <c r="Z103" s="31" t="s">
        <v>67</v>
      </c>
      <c r="AA103" s="31" t="s">
        <v>11</v>
      </c>
      <c r="AB103" s="305"/>
      <c r="AC103" s="305"/>
      <c r="AD103" s="31" t="s">
        <v>11</v>
      </c>
      <c r="AE103" s="31" t="s">
        <v>67</v>
      </c>
      <c r="AF103" s="31" t="s">
        <v>11</v>
      </c>
      <c r="AG103" s="31" t="s">
        <v>67</v>
      </c>
      <c r="AH103" s="31" t="s">
        <v>11</v>
      </c>
      <c r="AI103" s="305"/>
      <c r="AJ103" s="305"/>
      <c r="AK103" s="34">
        <f>IF(CA103=0,"",TIME(0,CA103,0))</f>
        <v>0.19999999999999998</v>
      </c>
      <c r="AL103" s="157">
        <f t="shared" si="95"/>
        <v>12</v>
      </c>
      <c r="AM103" s="158">
        <f>SUM(AL103:AL104)/2</f>
        <v>12</v>
      </c>
      <c r="AN103" s="158">
        <f t="shared" si="96"/>
        <v>0</v>
      </c>
      <c r="AO103" s="158">
        <f>SUM((AN103+AN104)/2)</f>
        <v>0</v>
      </c>
      <c r="AP103" s="159">
        <f t="shared" si="97"/>
        <v>0</v>
      </c>
      <c r="AQ103" s="159">
        <f>SUM((AP103+AP104)/2)</f>
        <v>0</v>
      </c>
      <c r="AR103" s="158">
        <f t="shared" si="98"/>
        <v>0</v>
      </c>
      <c r="AS103" s="159">
        <f>SUM((AR103+AR104)/2)</f>
        <v>0</v>
      </c>
      <c r="AT103" s="159">
        <f t="shared" si="99"/>
        <v>0</v>
      </c>
      <c r="AU103" s="160">
        <f>SUM((AT103+AT104)/2)</f>
        <v>0</v>
      </c>
      <c r="AV103" s="158">
        <f t="shared" si="100"/>
        <v>0</v>
      </c>
      <c r="AW103" s="158">
        <f>SUM((AV103+AV104)/2)</f>
        <v>0</v>
      </c>
      <c r="AX103" s="159">
        <f t="shared" si="101"/>
        <v>0</v>
      </c>
      <c r="AY103" s="159">
        <f>SUM((AX103+AX104)/2)</f>
        <v>0</v>
      </c>
      <c r="AZ103" s="161">
        <f>SUM(AM103+AO103+AQ103+AS103+AW103+AY103+AU103)*24</f>
        <v>288</v>
      </c>
      <c r="BA103" s="159">
        <f t="shared" si="102"/>
        <v>0</v>
      </c>
      <c r="BB103" s="159">
        <f>SUM((BA103+BA104)/2)</f>
        <v>0</v>
      </c>
      <c r="BC103" s="159">
        <f t="shared" si="103"/>
        <v>0</v>
      </c>
      <c r="BD103" s="159">
        <f>SUM((BC103+BC104)/2)</f>
        <v>0</v>
      </c>
      <c r="BE103" s="159">
        <f>SUM((BD103+BD104)/2)</f>
        <v>0</v>
      </c>
      <c r="BF103" s="159">
        <f t="shared" si="104"/>
        <v>0</v>
      </c>
      <c r="BG103" s="159">
        <f>SUM((BF103+BF104)/2)</f>
        <v>0</v>
      </c>
      <c r="BH103" s="159">
        <f>SUM((BG103+BG104)/2)</f>
        <v>0</v>
      </c>
      <c r="BI103" s="159">
        <f t="shared" si="105"/>
        <v>0</v>
      </c>
      <c r="BJ103" s="159">
        <f>SUM((BI103+BI104)/2)</f>
        <v>0</v>
      </c>
      <c r="BK103" s="159">
        <f t="shared" si="106"/>
        <v>0</v>
      </c>
      <c r="BL103" s="162">
        <f>SUM(BK103+BK104)/2</f>
        <v>0</v>
      </c>
      <c r="BM103" s="158">
        <f t="shared" si="107"/>
        <v>0</v>
      </c>
      <c r="BN103" s="158">
        <f>SUM(BM103+BM104)/2</f>
        <v>0</v>
      </c>
      <c r="BO103" s="158">
        <f t="shared" si="108"/>
        <v>0</v>
      </c>
      <c r="BP103" s="158">
        <f>SUM(BO103+BO104)/2</f>
        <v>0</v>
      </c>
      <c r="BQ103" s="158">
        <f t="shared" si="109"/>
        <v>0</v>
      </c>
      <c r="BR103" s="158">
        <f>SUM((BQ103+BQ104)/2)</f>
        <v>0</v>
      </c>
      <c r="BS103" s="158">
        <f t="shared" si="110"/>
        <v>0</v>
      </c>
      <c r="BT103" s="158">
        <f>SUM((BS103+BS104)/2)</f>
        <v>0</v>
      </c>
      <c r="BU103" s="158">
        <f t="shared" si="111"/>
        <v>0</v>
      </c>
      <c r="BV103" s="158">
        <f>SUM((BU103+BU104)/2)</f>
        <v>0</v>
      </c>
      <c r="BW103" s="159">
        <f t="shared" si="112"/>
        <v>0</v>
      </c>
      <c r="BX103" s="159">
        <f>SUM((BW103+BW104)/2)</f>
        <v>0</v>
      </c>
      <c r="BY103" s="159">
        <f t="shared" si="113"/>
        <v>0</v>
      </c>
      <c r="BZ103" s="160">
        <f>SUM((BY103+BY104)/2)</f>
        <v>0</v>
      </c>
      <c r="CA103" s="163">
        <f>SUM(AZ103)</f>
        <v>288</v>
      </c>
      <c r="CB103" s="35">
        <f>SUM(AM103+AO103+AQ103+AS103+AU103+AW103+BB103+BD103+BG103+AY103)</f>
        <v>12</v>
      </c>
    </row>
    <row r="104" spans="1:80" ht="18.75" customHeight="1" thickBot="1" x14ac:dyDescent="0.3">
      <c r="A104" s="137" t="s">
        <v>425</v>
      </c>
      <c r="B104" s="179" t="s">
        <v>182</v>
      </c>
      <c r="C104" s="202" t="s">
        <v>80</v>
      </c>
      <c r="D104" s="165"/>
      <c r="E104" s="166" t="s">
        <v>4</v>
      </c>
      <c r="F104" s="36" t="s">
        <v>67</v>
      </c>
      <c r="G104" s="306"/>
      <c r="H104" s="306"/>
      <c r="I104" s="38" t="s">
        <v>11</v>
      </c>
      <c r="J104" s="37" t="s">
        <v>67</v>
      </c>
      <c r="K104" s="37" t="s">
        <v>11</v>
      </c>
      <c r="L104" s="37" t="s">
        <v>67</v>
      </c>
      <c r="M104" s="37" t="s">
        <v>11</v>
      </c>
      <c r="N104" s="306"/>
      <c r="O104" s="306"/>
      <c r="P104" s="37" t="s">
        <v>11</v>
      </c>
      <c r="Q104" s="37" t="s">
        <v>67</v>
      </c>
      <c r="R104" s="37" t="s">
        <v>11</v>
      </c>
      <c r="S104" s="37" t="s">
        <v>67</v>
      </c>
      <c r="T104" s="37" t="s">
        <v>11</v>
      </c>
      <c r="U104" s="306"/>
      <c r="V104" s="306"/>
      <c r="W104" s="37" t="s">
        <v>11</v>
      </c>
      <c r="X104" s="37" t="s">
        <v>67</v>
      </c>
      <c r="Y104" s="37" t="s">
        <v>11</v>
      </c>
      <c r="Z104" s="37" t="s">
        <v>67</v>
      </c>
      <c r="AA104" s="37" t="s">
        <v>11</v>
      </c>
      <c r="AB104" s="306"/>
      <c r="AC104" s="306"/>
      <c r="AD104" s="37" t="s">
        <v>11</v>
      </c>
      <c r="AE104" s="37" t="s">
        <v>67</v>
      </c>
      <c r="AF104" s="37" t="s">
        <v>11</v>
      </c>
      <c r="AG104" s="37" t="s">
        <v>67</v>
      </c>
      <c r="AH104" s="37" t="s">
        <v>11</v>
      </c>
      <c r="AI104" s="306"/>
      <c r="AJ104" s="306"/>
      <c r="AK104" s="40"/>
      <c r="AL104" s="167">
        <f t="shared" si="95"/>
        <v>12</v>
      </c>
      <c r="AM104" s="168"/>
      <c r="AN104" s="168">
        <f t="shared" si="96"/>
        <v>0</v>
      </c>
      <c r="AO104" s="169"/>
      <c r="AP104" s="170">
        <f t="shared" si="97"/>
        <v>0</v>
      </c>
      <c r="AQ104" s="171"/>
      <c r="AR104" s="168">
        <f t="shared" si="98"/>
        <v>0</v>
      </c>
      <c r="AS104" s="168"/>
      <c r="AT104" s="168">
        <f t="shared" si="99"/>
        <v>0</v>
      </c>
      <c r="AU104" s="168"/>
      <c r="AV104" s="168">
        <f t="shared" si="100"/>
        <v>0</v>
      </c>
      <c r="AW104" s="169"/>
      <c r="AX104" s="170">
        <f t="shared" si="101"/>
        <v>0</v>
      </c>
      <c r="AY104" s="171"/>
      <c r="AZ104" s="172"/>
      <c r="BA104" s="170">
        <f t="shared" si="102"/>
        <v>0</v>
      </c>
      <c r="BB104" s="171"/>
      <c r="BC104" s="170">
        <f t="shared" si="103"/>
        <v>0</v>
      </c>
      <c r="BD104" s="171"/>
      <c r="BE104" s="171"/>
      <c r="BF104" s="170">
        <f t="shared" si="104"/>
        <v>0</v>
      </c>
      <c r="BG104" s="171"/>
      <c r="BH104" s="171"/>
      <c r="BI104" s="170">
        <f t="shared" si="105"/>
        <v>0</v>
      </c>
      <c r="BJ104" s="171"/>
      <c r="BK104" s="170">
        <f t="shared" si="106"/>
        <v>0</v>
      </c>
      <c r="BL104" s="173"/>
      <c r="BM104" s="168">
        <f t="shared" si="107"/>
        <v>0</v>
      </c>
      <c r="BN104" s="174"/>
      <c r="BO104" s="168">
        <f t="shared" si="108"/>
        <v>0</v>
      </c>
      <c r="BP104" s="169"/>
      <c r="BQ104" s="168">
        <f t="shared" si="109"/>
        <v>0</v>
      </c>
      <c r="BR104" s="168"/>
      <c r="BS104" s="168">
        <f t="shared" si="110"/>
        <v>0</v>
      </c>
      <c r="BT104" s="169"/>
      <c r="BU104" s="168">
        <f t="shared" si="111"/>
        <v>0</v>
      </c>
      <c r="BV104" s="169"/>
      <c r="BW104" s="170">
        <f t="shared" si="112"/>
        <v>0</v>
      </c>
      <c r="BX104" s="171"/>
      <c r="BY104" s="170">
        <f t="shared" si="113"/>
        <v>0</v>
      </c>
      <c r="BZ104" s="175"/>
      <c r="CA104" s="176"/>
      <c r="CB104" s="85"/>
    </row>
    <row r="105" spans="1:80" s="146" customFormat="1" ht="18.75" customHeight="1" thickBot="1" x14ac:dyDescent="0.3">
      <c r="A105" s="137" t="s">
        <v>425</v>
      </c>
      <c r="B105" s="179" t="s">
        <v>183</v>
      </c>
      <c r="C105" s="1174" t="s">
        <v>183</v>
      </c>
      <c r="D105" s="1175"/>
      <c r="E105" s="204"/>
      <c r="F105" s="59"/>
      <c r="G105" s="60"/>
      <c r="H105" s="60"/>
      <c r="I105" s="61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2"/>
      <c r="AL105" s="180"/>
      <c r="AM105" s="180"/>
      <c r="AN105" s="180"/>
      <c r="AO105" s="181"/>
      <c r="AP105" s="180"/>
      <c r="AQ105" s="181"/>
      <c r="AR105" s="180"/>
      <c r="AS105" s="180"/>
      <c r="AT105" s="180"/>
      <c r="AU105" s="180"/>
      <c r="AV105" s="180"/>
      <c r="AW105" s="181"/>
      <c r="AX105" s="180"/>
      <c r="AY105" s="181"/>
      <c r="AZ105" s="205"/>
      <c r="BA105" s="180"/>
      <c r="BB105" s="181"/>
      <c r="BC105" s="180"/>
      <c r="BD105" s="181"/>
      <c r="BE105" s="181"/>
      <c r="BF105" s="180"/>
      <c r="BG105" s="181"/>
      <c r="BH105" s="181"/>
      <c r="BI105" s="180"/>
      <c r="BJ105" s="181"/>
      <c r="BK105" s="180"/>
      <c r="BL105" s="206"/>
      <c r="BM105" s="180"/>
      <c r="BN105" s="186"/>
      <c r="BO105" s="180"/>
      <c r="BP105" s="181"/>
      <c r="BQ105" s="180"/>
      <c r="BR105" s="180"/>
      <c r="BS105" s="180"/>
      <c r="BT105" s="181"/>
      <c r="BU105" s="180"/>
      <c r="BV105" s="181"/>
      <c r="BW105" s="180"/>
      <c r="BX105" s="181"/>
      <c r="BY105" s="180"/>
      <c r="BZ105" s="181"/>
      <c r="CA105" s="205"/>
      <c r="CB105" s="145"/>
    </row>
    <row r="106" spans="1:80" s="146" customFormat="1" ht="18.75" customHeight="1" thickBot="1" x14ac:dyDescent="0.3">
      <c r="A106" s="137" t="s">
        <v>425</v>
      </c>
      <c r="B106" s="179" t="s">
        <v>183</v>
      </c>
      <c r="C106" s="190"/>
      <c r="D106" s="45" t="s">
        <v>69</v>
      </c>
      <c r="E106" s="204"/>
      <c r="F106" s="24">
        <v>1</v>
      </c>
      <c r="G106" s="300">
        <v>2</v>
      </c>
      <c r="H106" s="300">
        <v>3</v>
      </c>
      <c r="I106" s="25">
        <v>4</v>
      </c>
      <c r="J106" s="25">
        <v>5</v>
      </c>
      <c r="K106" s="25">
        <v>6</v>
      </c>
      <c r="L106" s="25">
        <v>7</v>
      </c>
      <c r="M106" s="25">
        <v>8</v>
      </c>
      <c r="N106" s="300">
        <v>9</v>
      </c>
      <c r="O106" s="300">
        <v>10</v>
      </c>
      <c r="P106" s="25">
        <v>11</v>
      </c>
      <c r="Q106" s="25">
        <v>12</v>
      </c>
      <c r="R106" s="25">
        <v>13</v>
      </c>
      <c r="S106" s="25">
        <v>14</v>
      </c>
      <c r="T106" s="25">
        <v>15</v>
      </c>
      <c r="U106" s="300">
        <v>16</v>
      </c>
      <c r="V106" s="300">
        <v>17</v>
      </c>
      <c r="W106" s="25">
        <v>18</v>
      </c>
      <c r="X106" s="25">
        <v>19</v>
      </c>
      <c r="Y106" s="25">
        <v>20</v>
      </c>
      <c r="Z106" s="25">
        <v>21</v>
      </c>
      <c r="AA106" s="25">
        <v>22</v>
      </c>
      <c r="AB106" s="300">
        <v>23</v>
      </c>
      <c r="AC106" s="300">
        <v>24</v>
      </c>
      <c r="AD106" s="25">
        <v>25</v>
      </c>
      <c r="AE106" s="25">
        <v>26</v>
      </c>
      <c r="AF106" s="25">
        <v>27</v>
      </c>
      <c r="AG106" s="26">
        <v>28</v>
      </c>
      <c r="AH106" s="26">
        <v>29</v>
      </c>
      <c r="AI106" s="300">
        <v>30</v>
      </c>
      <c r="AJ106" s="329">
        <v>31</v>
      </c>
      <c r="AK106" s="62"/>
      <c r="AL106" s="180"/>
      <c r="AM106" s="180"/>
      <c r="AN106" s="180"/>
      <c r="AO106" s="181"/>
      <c r="AP106" s="180"/>
      <c r="AQ106" s="181"/>
      <c r="AR106" s="180"/>
      <c r="AS106" s="180"/>
      <c r="AT106" s="180"/>
      <c r="AU106" s="180"/>
      <c r="AV106" s="180"/>
      <c r="AW106" s="181"/>
      <c r="AX106" s="180"/>
      <c r="AY106" s="181"/>
      <c r="AZ106" s="205"/>
      <c r="BA106" s="180"/>
      <c r="BB106" s="181"/>
      <c r="BC106" s="180"/>
      <c r="BD106" s="181"/>
      <c r="BE106" s="181"/>
      <c r="BF106" s="180"/>
      <c r="BG106" s="181"/>
      <c r="BH106" s="181"/>
      <c r="BI106" s="180"/>
      <c r="BJ106" s="181"/>
      <c r="BK106" s="180"/>
      <c r="BL106" s="206"/>
      <c r="BM106" s="180"/>
      <c r="BN106" s="186"/>
      <c r="BO106" s="180"/>
      <c r="BP106" s="181"/>
      <c r="BQ106" s="180"/>
      <c r="BR106" s="180"/>
      <c r="BS106" s="180"/>
      <c r="BT106" s="181"/>
      <c r="BU106" s="180"/>
      <c r="BV106" s="181"/>
      <c r="BW106" s="180"/>
      <c r="BX106" s="181"/>
      <c r="BY106" s="180"/>
      <c r="BZ106" s="181"/>
      <c r="CA106" s="205"/>
      <c r="CB106" s="145"/>
    </row>
    <row r="107" spans="1:80" ht="18.75" customHeight="1" x14ac:dyDescent="0.25">
      <c r="A107" s="137" t="s">
        <v>425</v>
      </c>
      <c r="B107" s="179" t="s">
        <v>183</v>
      </c>
      <c r="C107" s="154">
        <v>9622</v>
      </c>
      <c r="D107" s="178" t="s">
        <v>190</v>
      </c>
      <c r="E107" s="156" t="s">
        <v>70</v>
      </c>
      <c r="F107" s="30" t="s">
        <v>11</v>
      </c>
      <c r="G107" s="305"/>
      <c r="H107" s="305"/>
      <c r="I107" s="32" t="s">
        <v>11</v>
      </c>
      <c r="J107" s="31" t="s">
        <v>11</v>
      </c>
      <c r="K107" s="31" t="s">
        <v>11</v>
      </c>
      <c r="L107" s="31" t="s">
        <v>11</v>
      </c>
      <c r="M107" s="353" t="s">
        <v>7</v>
      </c>
      <c r="N107" s="305"/>
      <c r="O107" s="305"/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05"/>
      <c r="V107" s="305"/>
      <c r="W107" s="31" t="s">
        <v>11</v>
      </c>
      <c r="X107" s="31" t="s">
        <v>11</v>
      </c>
      <c r="Y107" s="351" t="s">
        <v>58</v>
      </c>
      <c r="Z107" s="351" t="s">
        <v>58</v>
      </c>
      <c r="AA107" s="351" t="s">
        <v>58</v>
      </c>
      <c r="AB107" s="305"/>
      <c r="AC107" s="305"/>
      <c r="AD107" s="31" t="s">
        <v>11</v>
      </c>
      <c r="AE107" s="31" t="s">
        <v>11</v>
      </c>
      <c r="AF107" s="31" t="s">
        <v>11</v>
      </c>
      <c r="AG107" s="31" t="s">
        <v>11</v>
      </c>
      <c r="AH107" s="31" t="s">
        <v>11</v>
      </c>
      <c r="AI107" s="305"/>
      <c r="AJ107" s="305"/>
      <c r="AK107" s="34">
        <f>IF(CA107=0,"",TIME(0,CA107,0))</f>
        <v>0.19999999999999998</v>
      </c>
      <c r="AL107" s="157">
        <f t="shared" ref="AL107:AL112" si="114">COUNTIF(F107:AJ107,"P")</f>
        <v>12</v>
      </c>
      <c r="AM107" s="158">
        <f>SUM(AL107:AL108)/2</f>
        <v>11</v>
      </c>
      <c r="AN107" s="158">
        <f t="shared" ref="AN107:AN112" si="115">COUNTIF(F107:AJ107,"Mi")</f>
        <v>0</v>
      </c>
      <c r="AO107" s="158">
        <f>SUM((AN107+AN108)/2)</f>
        <v>0</v>
      </c>
      <c r="AP107" s="159">
        <f t="shared" ref="AP107:AP112" si="116">COUNTIF(F107:AJ107,"VS")</f>
        <v>0</v>
      </c>
      <c r="AQ107" s="159">
        <f>SUM((AP107+AP108)/2)</f>
        <v>0</v>
      </c>
      <c r="AR107" s="158">
        <f t="shared" ref="AR107:AR112" si="117">COUNTIF(F107:AJ107,"C1")</f>
        <v>0</v>
      </c>
      <c r="AS107" s="159">
        <f>SUM((AR107+AR108)/2)</f>
        <v>1</v>
      </c>
      <c r="AT107" s="159">
        <f t="shared" ref="AT107:AT112" si="118">COUNTIF(F107:AJ107,"R1")</f>
        <v>0</v>
      </c>
      <c r="AU107" s="160">
        <f>SUM((AT107+AT108)/2)</f>
        <v>0</v>
      </c>
      <c r="AV107" s="158">
        <f t="shared" ref="AV107:AV112" si="119">COUNTIF(F107:AJ107,"CS")</f>
        <v>0</v>
      </c>
      <c r="AW107" s="158">
        <f>SUM((AV107+AV108)/2)</f>
        <v>0</v>
      </c>
      <c r="AX107" s="159">
        <f t="shared" ref="AX107:AX112" si="120">COUNTIF(F107:AJ107,"DA")</f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ref="BA107:BA112" si="121">COUNTIF(F107:AJ107,"MT5")</f>
        <v>0</v>
      </c>
      <c r="BB107" s="159">
        <f>SUM((BA107+BA108)/2)</f>
        <v>0</v>
      </c>
      <c r="BC107" s="159">
        <f t="shared" ref="BC107:BC112" si="122"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 t="shared" ref="BF107:BF112" si="123"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 t="shared" ref="BI107:BI112" si="124">COUNTIF(F107:AJ107,"A")</f>
        <v>0</v>
      </c>
      <c r="BJ107" s="159">
        <f>SUM((BI107+BI108)/2)</f>
        <v>0</v>
      </c>
      <c r="BK107" s="159">
        <f t="shared" ref="BK107:BK112" si="125">COUNTIF(F107:AJ107,"Ma")</f>
        <v>5</v>
      </c>
      <c r="BL107" s="162">
        <f>SUM(BK107+BK108)/2</f>
        <v>5</v>
      </c>
      <c r="BM107" s="158">
        <f t="shared" ref="BM107:BM112" si="126">COUNTIF(F107:AJ107,"MJ")</f>
        <v>0</v>
      </c>
      <c r="BN107" s="158">
        <f>SUM(BM107+BM108)/2</f>
        <v>0</v>
      </c>
      <c r="BO107" s="158">
        <f t="shared" ref="BO107:BO112" si="127">COUNTIF(F107:AJ107,"Jsc")</f>
        <v>0</v>
      </c>
      <c r="BP107" s="158">
        <f>SUM(BO107+BO108)/2</f>
        <v>0</v>
      </c>
      <c r="BQ107" s="158">
        <f t="shared" ref="BQ107:BQ112" si="128">COUNTIF(F107:AJ107,"C")</f>
        <v>1</v>
      </c>
      <c r="BR107" s="158">
        <f>SUM((BQ107+BQ108)/2)</f>
        <v>1</v>
      </c>
      <c r="BS107" s="158">
        <f t="shared" ref="BS107:BS112" si="129">COUNTIF(F107:AJ107,"CC")</f>
        <v>0</v>
      </c>
      <c r="BT107" s="158">
        <f>SUM((BS107+BS108)/2)</f>
        <v>0</v>
      </c>
      <c r="BU107" s="158">
        <f t="shared" ref="BU107:BU112" si="130">COUNTIF(F107:AJ107,"DS")</f>
        <v>0</v>
      </c>
      <c r="BV107" s="158">
        <f>SUM((BU107+BU108)/2)</f>
        <v>0</v>
      </c>
      <c r="BW107" s="159">
        <f t="shared" ref="BW107:BW112" si="131">COUNTIF(F107:AJ107,"MT")</f>
        <v>0</v>
      </c>
      <c r="BX107" s="159">
        <f>SUM((BW107+BW108)/2)</f>
        <v>0</v>
      </c>
      <c r="BY107" s="159">
        <f t="shared" ref="BY107:BY112" si="132">COUNTIF(F107:AJ107,"4/5")</f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425</v>
      </c>
      <c r="B108" s="179" t="s">
        <v>183</v>
      </c>
      <c r="C108" s="164" t="s">
        <v>6</v>
      </c>
      <c r="D108" s="194"/>
      <c r="E108" s="166" t="s">
        <v>4</v>
      </c>
      <c r="F108" s="565" t="s">
        <v>39</v>
      </c>
      <c r="G108" s="306"/>
      <c r="H108" s="306"/>
      <c r="I108" s="38" t="s">
        <v>11</v>
      </c>
      <c r="J108" s="37" t="s">
        <v>11</v>
      </c>
      <c r="K108" s="37" t="s">
        <v>11</v>
      </c>
      <c r="L108" s="37" t="s">
        <v>11</v>
      </c>
      <c r="M108" s="354" t="s">
        <v>7</v>
      </c>
      <c r="N108" s="306"/>
      <c r="O108" s="306"/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06"/>
      <c r="V108" s="306"/>
      <c r="W108" s="37" t="s">
        <v>11</v>
      </c>
      <c r="X108" s="37" t="s">
        <v>11</v>
      </c>
      <c r="Y108" s="352" t="s">
        <v>58</v>
      </c>
      <c r="Z108" s="352" t="s">
        <v>58</v>
      </c>
      <c r="AA108" s="352" t="s">
        <v>58</v>
      </c>
      <c r="AB108" s="306"/>
      <c r="AC108" s="306"/>
      <c r="AD108" s="37" t="s">
        <v>11</v>
      </c>
      <c r="AE108" s="37" t="s">
        <v>11</v>
      </c>
      <c r="AF108" s="440" t="s">
        <v>39</v>
      </c>
      <c r="AG108" s="37" t="s">
        <v>11</v>
      </c>
      <c r="AH108" s="37" t="s">
        <v>11</v>
      </c>
      <c r="AI108" s="306"/>
      <c r="AJ108" s="306"/>
      <c r="AK108" s="40"/>
      <c r="AL108" s="167">
        <f t="shared" si="114"/>
        <v>10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2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5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1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154">
        <v>5294</v>
      </c>
      <c r="D109" s="178" t="s">
        <v>211</v>
      </c>
      <c r="E109" s="156" t="s">
        <v>70</v>
      </c>
      <c r="F109" s="561" t="s">
        <v>14</v>
      </c>
      <c r="G109" s="305"/>
      <c r="H109" s="305"/>
      <c r="I109" s="353" t="s">
        <v>7</v>
      </c>
      <c r="J109" s="52" t="s">
        <v>11</v>
      </c>
      <c r="K109" s="52" t="s">
        <v>11</v>
      </c>
      <c r="L109" s="380" t="s">
        <v>11</v>
      </c>
      <c r="M109" s="52" t="s">
        <v>11</v>
      </c>
      <c r="N109" s="307"/>
      <c r="O109" s="307"/>
      <c r="P109" s="365" t="s">
        <v>14</v>
      </c>
      <c r="Q109" s="365" t="s">
        <v>14</v>
      </c>
      <c r="R109" s="365" t="s">
        <v>14</v>
      </c>
      <c r="S109" s="365" t="s">
        <v>14</v>
      </c>
      <c r="T109" s="365" t="s">
        <v>14</v>
      </c>
      <c r="U109" s="365" t="s">
        <v>14</v>
      </c>
      <c r="V109" s="365" t="s">
        <v>14</v>
      </c>
      <c r="W109" s="365" t="s">
        <v>14</v>
      </c>
      <c r="X109" s="365" t="s">
        <v>14</v>
      </c>
      <c r="Y109" s="365" t="s">
        <v>14</v>
      </c>
      <c r="Z109" s="365" t="s">
        <v>14</v>
      </c>
      <c r="AA109" s="365" t="s">
        <v>14</v>
      </c>
      <c r="AB109" s="307"/>
      <c r="AC109" s="307"/>
      <c r="AD109" s="358" t="s">
        <v>7</v>
      </c>
      <c r="AE109" s="358" t="s">
        <v>7</v>
      </c>
      <c r="AF109" s="52" t="s">
        <v>11</v>
      </c>
      <c r="AG109" s="52" t="s">
        <v>11</v>
      </c>
      <c r="AH109" s="353" t="s">
        <v>7</v>
      </c>
      <c r="AI109" s="307"/>
      <c r="AJ109" s="307"/>
      <c r="AK109" s="34">
        <f>IF(CA109=0,"",TIME(0,CA109,0))</f>
        <v>9.9999999999999992E-2</v>
      </c>
      <c r="AL109" s="157">
        <f t="shared" si="114"/>
        <v>6</v>
      </c>
      <c r="AM109" s="158">
        <f>SUM(AL109:AL110)/2</f>
        <v>5</v>
      </c>
      <c r="AN109" s="158">
        <f t="shared" si="115"/>
        <v>0</v>
      </c>
      <c r="AO109" s="158">
        <f>SUM((AN109+AN110)/2)</f>
        <v>0</v>
      </c>
      <c r="AP109" s="159">
        <f t="shared" si="116"/>
        <v>0</v>
      </c>
      <c r="AQ109" s="159">
        <f>SUM((AP109+AP110)/2)</f>
        <v>0.5</v>
      </c>
      <c r="AR109" s="158">
        <f t="shared" si="117"/>
        <v>0</v>
      </c>
      <c r="AS109" s="159">
        <f>SUM((AR109+AR110)/2)</f>
        <v>0.5</v>
      </c>
      <c r="AT109" s="159">
        <f t="shared" si="118"/>
        <v>0</v>
      </c>
      <c r="AU109" s="160">
        <f>SUM((AT109+AT110)/2)</f>
        <v>0</v>
      </c>
      <c r="AV109" s="158">
        <f t="shared" si="119"/>
        <v>0</v>
      </c>
      <c r="AW109" s="158">
        <f>SUM((AV109+AV110)/2)</f>
        <v>0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144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13</v>
      </c>
      <c r="BL109" s="162">
        <f>SUM(BK109+BK110)/2</f>
        <v>13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4</v>
      </c>
      <c r="BR109" s="158">
        <f>SUM((BQ109+BQ110)/2)</f>
        <v>4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144</v>
      </c>
      <c r="CB109" s="35">
        <f>SUM(AM109+AO109+AQ109+AS109+AU109+AW109+BB109+BD109+BG109+AY109)</f>
        <v>6</v>
      </c>
    </row>
    <row r="110" spans="1:80" ht="18.75" customHeight="1" thickBot="1" x14ac:dyDescent="0.3">
      <c r="A110" s="137" t="s">
        <v>425</v>
      </c>
      <c r="B110" s="179" t="s">
        <v>183</v>
      </c>
      <c r="C110" s="164" t="s">
        <v>9</v>
      </c>
      <c r="D110" s="194"/>
      <c r="E110" s="166" t="s">
        <v>4</v>
      </c>
      <c r="F110" s="561" t="s">
        <v>14</v>
      </c>
      <c r="G110" s="306"/>
      <c r="H110" s="306"/>
      <c r="I110" s="354" t="s">
        <v>7</v>
      </c>
      <c r="J110" s="52" t="s">
        <v>11</v>
      </c>
      <c r="K110" s="52" t="s">
        <v>11</v>
      </c>
      <c r="L110" s="380" t="s">
        <v>11</v>
      </c>
      <c r="M110" s="463" t="s">
        <v>33</v>
      </c>
      <c r="N110" s="307"/>
      <c r="O110" s="307"/>
      <c r="P110" s="367" t="s">
        <v>14</v>
      </c>
      <c r="Q110" s="367" t="s">
        <v>14</v>
      </c>
      <c r="R110" s="367" t="s">
        <v>14</v>
      </c>
      <c r="S110" s="367" t="s">
        <v>14</v>
      </c>
      <c r="T110" s="367" t="s">
        <v>14</v>
      </c>
      <c r="U110" s="367" t="s">
        <v>14</v>
      </c>
      <c r="V110" s="367" t="s">
        <v>14</v>
      </c>
      <c r="W110" s="367" t="s">
        <v>14</v>
      </c>
      <c r="X110" s="367" t="s">
        <v>14</v>
      </c>
      <c r="Y110" s="367" t="s">
        <v>14</v>
      </c>
      <c r="Z110" s="367" t="s">
        <v>14</v>
      </c>
      <c r="AA110" s="367" t="s">
        <v>14</v>
      </c>
      <c r="AB110" s="307"/>
      <c r="AC110" s="307"/>
      <c r="AD110" s="358" t="s">
        <v>7</v>
      </c>
      <c r="AE110" s="358" t="s">
        <v>7</v>
      </c>
      <c r="AF110" s="52" t="s">
        <v>11</v>
      </c>
      <c r="AG110" s="443" t="s">
        <v>39</v>
      </c>
      <c r="AH110" s="354" t="s">
        <v>7</v>
      </c>
      <c r="AI110" s="307"/>
      <c r="AJ110" s="307"/>
      <c r="AK110" s="40"/>
      <c r="AL110" s="167">
        <f t="shared" si="114"/>
        <v>4</v>
      </c>
      <c r="AM110" s="168"/>
      <c r="AN110" s="168">
        <f t="shared" si="115"/>
        <v>0</v>
      </c>
      <c r="AO110" s="169"/>
      <c r="AP110" s="170">
        <f t="shared" si="116"/>
        <v>1</v>
      </c>
      <c r="AQ110" s="171"/>
      <c r="AR110" s="168">
        <f t="shared" si="117"/>
        <v>1</v>
      </c>
      <c r="AS110" s="168"/>
      <c r="AT110" s="168">
        <f t="shared" si="118"/>
        <v>0</v>
      </c>
      <c r="AU110" s="168"/>
      <c r="AV110" s="168">
        <f t="shared" si="119"/>
        <v>0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13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4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154">
        <v>8914</v>
      </c>
      <c r="D111" s="178" t="s">
        <v>219</v>
      </c>
      <c r="E111" s="156" t="s">
        <v>70</v>
      </c>
      <c r="F111" s="501" t="s">
        <v>29</v>
      </c>
      <c r="G111" s="305"/>
      <c r="H111" s="305"/>
      <c r="I111" s="437" t="s">
        <v>29</v>
      </c>
      <c r="J111" s="353" t="s">
        <v>7</v>
      </c>
      <c r="K111" s="353" t="s">
        <v>7</v>
      </c>
      <c r="L111" s="365" t="s">
        <v>14</v>
      </c>
      <c r="M111" s="365" t="s">
        <v>14</v>
      </c>
      <c r="N111" s="365" t="s">
        <v>14</v>
      </c>
      <c r="O111" s="365" t="s">
        <v>14</v>
      </c>
      <c r="P111" s="365" t="s">
        <v>14</v>
      </c>
      <c r="Q111" s="365" t="s">
        <v>14</v>
      </c>
      <c r="R111" s="365" t="s">
        <v>14</v>
      </c>
      <c r="S111" s="365" t="s">
        <v>14</v>
      </c>
      <c r="T111" s="365" t="s">
        <v>14</v>
      </c>
      <c r="U111" s="365" t="s">
        <v>14</v>
      </c>
      <c r="V111" s="365" t="s">
        <v>14</v>
      </c>
      <c r="W111" s="31" t="s">
        <v>11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437" t="s">
        <v>29</v>
      </c>
      <c r="AE111" s="31" t="s">
        <v>11</v>
      </c>
      <c r="AF111" s="31" t="s">
        <v>11</v>
      </c>
      <c r="AG111" s="401" t="s">
        <v>11</v>
      </c>
      <c r="AH111" s="31" t="s">
        <v>11</v>
      </c>
      <c r="AI111" s="305"/>
      <c r="AJ111" s="305"/>
      <c r="AK111" s="34">
        <f>IF(CA111=0,"",TIME(0,CA111,0))</f>
        <v>0.19999999999999998</v>
      </c>
      <c r="AL111" s="157">
        <f t="shared" si="114"/>
        <v>9</v>
      </c>
      <c r="AM111" s="158">
        <f>SUM(AL111:AL112)/2</f>
        <v>9</v>
      </c>
      <c r="AN111" s="158">
        <f t="shared" si="115"/>
        <v>0</v>
      </c>
      <c r="AO111" s="158">
        <f>SUM((AN111+AN112)/2)</f>
        <v>0</v>
      </c>
      <c r="AP111" s="159">
        <f t="shared" si="116"/>
        <v>0</v>
      </c>
      <c r="AQ111" s="159">
        <f>SUM((AP111+AP112)/2)</f>
        <v>0</v>
      </c>
      <c r="AR111" s="158">
        <f t="shared" si="117"/>
        <v>0</v>
      </c>
      <c r="AS111" s="159">
        <f>SUM((AR111+AR112)/2)</f>
        <v>0</v>
      </c>
      <c r="AT111" s="159">
        <f t="shared" si="118"/>
        <v>0</v>
      </c>
      <c r="AU111" s="160">
        <f>SUM((AT111+AT112)/2)</f>
        <v>0</v>
      </c>
      <c r="AV111" s="158">
        <f t="shared" si="119"/>
        <v>3</v>
      </c>
      <c r="AW111" s="158">
        <f>SUM((AV111+AV112)/2)</f>
        <v>3</v>
      </c>
      <c r="AX111" s="159">
        <f t="shared" si="120"/>
        <v>0</v>
      </c>
      <c r="AY111" s="159">
        <f>SUM((AX111+AX112)/2)</f>
        <v>0</v>
      </c>
      <c r="AZ111" s="161">
        <f>SUM(AM111+AO111+AQ111+AS111+AW111+AY111+AU111)*24</f>
        <v>288</v>
      </c>
      <c r="BA111" s="159">
        <f t="shared" si="121"/>
        <v>0</v>
      </c>
      <c r="BB111" s="159">
        <f>SUM((BA111+BA112)/2)</f>
        <v>0</v>
      </c>
      <c r="BC111" s="159">
        <f t="shared" si="122"/>
        <v>0</v>
      </c>
      <c r="BD111" s="159">
        <f>SUM((BC111+BC112)/2)</f>
        <v>0</v>
      </c>
      <c r="BE111" s="159">
        <f>SUM((BD111+BD112)/2)</f>
        <v>0</v>
      </c>
      <c r="BF111" s="159">
        <f t="shared" si="123"/>
        <v>0</v>
      </c>
      <c r="BG111" s="159">
        <f>SUM((BF111+BF112)/2)</f>
        <v>0</v>
      </c>
      <c r="BH111" s="159">
        <f>SUM((BG111+BG112)/2)</f>
        <v>0</v>
      </c>
      <c r="BI111" s="159">
        <f t="shared" si="124"/>
        <v>0</v>
      </c>
      <c r="BJ111" s="159">
        <f>SUM((BI111+BI112)/2)</f>
        <v>0</v>
      </c>
      <c r="BK111" s="159">
        <f t="shared" si="125"/>
        <v>11</v>
      </c>
      <c r="BL111" s="162">
        <f>SUM(BK111+BK112)/2</f>
        <v>11</v>
      </c>
      <c r="BM111" s="158">
        <f t="shared" si="126"/>
        <v>0</v>
      </c>
      <c r="BN111" s="158">
        <f>SUM(BM111+BM112)/2</f>
        <v>0</v>
      </c>
      <c r="BO111" s="158">
        <f t="shared" si="127"/>
        <v>0</v>
      </c>
      <c r="BP111" s="158">
        <f>SUM(BO111+BO112)/2</f>
        <v>0</v>
      </c>
      <c r="BQ111" s="158">
        <f t="shared" si="128"/>
        <v>2</v>
      </c>
      <c r="BR111" s="158">
        <f>SUM((BQ111+BQ112)/2)</f>
        <v>2</v>
      </c>
      <c r="BS111" s="158">
        <f t="shared" si="129"/>
        <v>0</v>
      </c>
      <c r="BT111" s="158">
        <f>SUM((BS111+BS112)/2)</f>
        <v>0</v>
      </c>
      <c r="BU111" s="158">
        <f t="shared" si="130"/>
        <v>0</v>
      </c>
      <c r="BV111" s="158">
        <f>SUM((BU111+BU112)/2)</f>
        <v>0</v>
      </c>
      <c r="BW111" s="159">
        <f t="shared" si="131"/>
        <v>0</v>
      </c>
      <c r="BX111" s="159">
        <f>SUM((BW111+BW112)/2)</f>
        <v>0</v>
      </c>
      <c r="BY111" s="159">
        <f t="shared" si="132"/>
        <v>0</v>
      </c>
      <c r="BZ111" s="160">
        <f>SUM((BY111+BY112)/2)</f>
        <v>0</v>
      </c>
      <c r="CA111" s="163">
        <f>SUM(AZ111)</f>
        <v>288</v>
      </c>
      <c r="CB111" s="35">
        <f>SUM(AM111+AO111+AQ111+AS111+AU111+AW111+BB111+BD111+BG111+AY111)</f>
        <v>12</v>
      </c>
    </row>
    <row r="112" spans="1:80" ht="18.75" customHeight="1" thickBot="1" x14ac:dyDescent="0.3">
      <c r="A112" s="137" t="s">
        <v>425</v>
      </c>
      <c r="B112" s="179" t="s">
        <v>183</v>
      </c>
      <c r="C112" s="192" t="s">
        <v>6</v>
      </c>
      <c r="D112" s="194"/>
      <c r="E112" s="166" t="s">
        <v>4</v>
      </c>
      <c r="F112" s="502" t="s">
        <v>29</v>
      </c>
      <c r="G112" s="306"/>
      <c r="H112" s="306"/>
      <c r="I112" s="436" t="s">
        <v>29</v>
      </c>
      <c r="J112" s="354" t="s">
        <v>7</v>
      </c>
      <c r="K112" s="354" t="s">
        <v>7</v>
      </c>
      <c r="L112" s="367" t="s">
        <v>14</v>
      </c>
      <c r="M112" s="367" t="s">
        <v>14</v>
      </c>
      <c r="N112" s="367" t="s">
        <v>14</v>
      </c>
      <c r="O112" s="367" t="s">
        <v>14</v>
      </c>
      <c r="P112" s="367" t="s">
        <v>14</v>
      </c>
      <c r="Q112" s="367" t="s">
        <v>14</v>
      </c>
      <c r="R112" s="367" t="s">
        <v>14</v>
      </c>
      <c r="S112" s="367" t="s">
        <v>14</v>
      </c>
      <c r="T112" s="367" t="s">
        <v>14</v>
      </c>
      <c r="U112" s="367" t="s">
        <v>14</v>
      </c>
      <c r="V112" s="367" t="s">
        <v>14</v>
      </c>
      <c r="W112" s="37" t="s">
        <v>11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436" t="s">
        <v>29</v>
      </c>
      <c r="AE112" s="37" t="s">
        <v>11</v>
      </c>
      <c r="AF112" s="37" t="s">
        <v>11</v>
      </c>
      <c r="AG112" s="37" t="s">
        <v>11</v>
      </c>
      <c r="AH112" s="37" t="s">
        <v>11</v>
      </c>
      <c r="AI112" s="306"/>
      <c r="AJ112" s="306"/>
      <c r="AK112" s="40"/>
      <c r="AL112" s="167">
        <f t="shared" si="114"/>
        <v>9</v>
      </c>
      <c r="AM112" s="168"/>
      <c r="AN112" s="168">
        <f t="shared" si="115"/>
        <v>0</v>
      </c>
      <c r="AO112" s="169"/>
      <c r="AP112" s="170">
        <f t="shared" si="116"/>
        <v>0</v>
      </c>
      <c r="AQ112" s="171"/>
      <c r="AR112" s="168">
        <f t="shared" si="117"/>
        <v>0</v>
      </c>
      <c r="AS112" s="168"/>
      <c r="AT112" s="168">
        <f t="shared" si="118"/>
        <v>0</v>
      </c>
      <c r="AU112" s="168"/>
      <c r="AV112" s="168">
        <f t="shared" si="119"/>
        <v>3</v>
      </c>
      <c r="AW112" s="169"/>
      <c r="AX112" s="170">
        <f t="shared" si="120"/>
        <v>0</v>
      </c>
      <c r="AY112" s="171"/>
      <c r="AZ112" s="172"/>
      <c r="BA112" s="170">
        <f t="shared" si="121"/>
        <v>0</v>
      </c>
      <c r="BB112" s="171"/>
      <c r="BC112" s="170">
        <f t="shared" si="122"/>
        <v>0</v>
      </c>
      <c r="BD112" s="171"/>
      <c r="BE112" s="171"/>
      <c r="BF112" s="170">
        <f t="shared" si="123"/>
        <v>0</v>
      </c>
      <c r="BG112" s="171"/>
      <c r="BH112" s="171"/>
      <c r="BI112" s="170">
        <f t="shared" si="124"/>
        <v>0</v>
      </c>
      <c r="BJ112" s="171"/>
      <c r="BK112" s="170">
        <f t="shared" si="125"/>
        <v>11</v>
      </c>
      <c r="BL112" s="173"/>
      <c r="BM112" s="168">
        <f t="shared" si="126"/>
        <v>0</v>
      </c>
      <c r="BN112" s="174"/>
      <c r="BO112" s="168">
        <f t="shared" si="127"/>
        <v>0</v>
      </c>
      <c r="BP112" s="169"/>
      <c r="BQ112" s="168">
        <f t="shared" si="128"/>
        <v>2</v>
      </c>
      <c r="BR112" s="168"/>
      <c r="BS112" s="168">
        <f t="shared" si="129"/>
        <v>0</v>
      </c>
      <c r="BT112" s="169"/>
      <c r="BU112" s="168">
        <f t="shared" si="130"/>
        <v>0</v>
      </c>
      <c r="BV112" s="169"/>
      <c r="BW112" s="170">
        <f t="shared" si="131"/>
        <v>0</v>
      </c>
      <c r="BX112" s="171"/>
      <c r="BY112" s="170">
        <f t="shared" si="132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154" t="s">
        <v>351</v>
      </c>
      <c r="D113" s="178" t="str">
        <f>VLOOKUP(C113,ListeAppel,2,FALSE)</f>
        <v>Nom 032</v>
      </c>
      <c r="E113" s="156" t="s">
        <v>70</v>
      </c>
      <c r="F113" s="364" t="s">
        <v>14</v>
      </c>
      <c r="G113" s="365" t="s">
        <v>14</v>
      </c>
      <c r="H113" s="365" t="s">
        <v>14</v>
      </c>
      <c r="I113" s="365" t="s">
        <v>14</v>
      </c>
      <c r="J113" s="365" t="s">
        <v>14</v>
      </c>
      <c r="K113" s="365" t="s">
        <v>14</v>
      </c>
      <c r="L113" s="365" t="s">
        <v>14</v>
      </c>
      <c r="M113" s="365" t="s">
        <v>14</v>
      </c>
      <c r="N113" s="365" t="s">
        <v>14</v>
      </c>
      <c r="O113" s="365" t="s">
        <v>14</v>
      </c>
      <c r="P113" s="365" t="s">
        <v>14</v>
      </c>
      <c r="Q113" s="353" t="s">
        <v>7</v>
      </c>
      <c r="R113" s="365" t="s">
        <v>14</v>
      </c>
      <c r="S113" s="365" t="s">
        <v>14</v>
      </c>
      <c r="T113" s="365" t="s">
        <v>14</v>
      </c>
      <c r="U113" s="365" t="s">
        <v>14</v>
      </c>
      <c r="V113" s="365" t="s">
        <v>14</v>
      </c>
      <c r="W113" s="365" t="s">
        <v>14</v>
      </c>
      <c r="X113" s="365" t="s">
        <v>14</v>
      </c>
      <c r="Y113" s="365" t="s">
        <v>14</v>
      </c>
      <c r="Z113" s="365" t="s">
        <v>14</v>
      </c>
      <c r="AA113" s="365" t="s">
        <v>14</v>
      </c>
      <c r="AB113" s="365" t="s">
        <v>14</v>
      </c>
      <c r="AC113" s="365" t="s">
        <v>14</v>
      </c>
      <c r="AD113" s="365" t="s">
        <v>14</v>
      </c>
      <c r="AE113" s="365" t="s">
        <v>14</v>
      </c>
      <c r="AF113" s="365" t="s">
        <v>14</v>
      </c>
      <c r="AG113" s="365" t="s">
        <v>14</v>
      </c>
      <c r="AH113" s="365" t="s">
        <v>14</v>
      </c>
      <c r="AI113" s="365" t="s">
        <v>14</v>
      </c>
      <c r="AJ113" s="365" t="s">
        <v>14</v>
      </c>
      <c r="AK113" s="34" t="str">
        <f>IF(CA113=0,"",TIME(0,CA113,0))</f>
        <v/>
      </c>
      <c r="AL113" s="157">
        <f t="shared" si="95"/>
        <v>0</v>
      </c>
      <c r="AM113" s="158">
        <f>SUM(AL113:AL114)/2</f>
        <v>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0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30</v>
      </c>
      <c r="BL113" s="162">
        <f>SUM(BK113+BK114)/2</f>
        <v>30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0</v>
      </c>
      <c r="CB113" s="35">
        <f>SUM(AM113+AO113+AQ113+AS113+AU113+AW113+BB113+BD113+BG113+AY113)</f>
        <v>0</v>
      </c>
    </row>
    <row r="114" spans="1:80" ht="18.75" customHeight="1" thickBot="1" x14ac:dyDescent="0.3">
      <c r="A114" s="137" t="s">
        <v>425</v>
      </c>
      <c r="B114" s="179" t="s">
        <v>183</v>
      </c>
      <c r="C114" s="164" t="s">
        <v>10</v>
      </c>
      <c r="D114" s="194"/>
      <c r="E114" s="166" t="s">
        <v>4</v>
      </c>
      <c r="F114" s="366" t="s">
        <v>14</v>
      </c>
      <c r="G114" s="367" t="s">
        <v>14</v>
      </c>
      <c r="H114" s="367" t="s">
        <v>14</v>
      </c>
      <c r="I114" s="367" t="s">
        <v>14</v>
      </c>
      <c r="J114" s="367" t="s">
        <v>14</v>
      </c>
      <c r="K114" s="367" t="s">
        <v>14</v>
      </c>
      <c r="L114" s="367" t="s">
        <v>14</v>
      </c>
      <c r="M114" s="367" t="s">
        <v>14</v>
      </c>
      <c r="N114" s="367" t="s">
        <v>14</v>
      </c>
      <c r="O114" s="367" t="s">
        <v>14</v>
      </c>
      <c r="P114" s="367" t="s">
        <v>14</v>
      </c>
      <c r="Q114" s="354" t="s">
        <v>7</v>
      </c>
      <c r="R114" s="367" t="s">
        <v>14</v>
      </c>
      <c r="S114" s="367" t="s">
        <v>14</v>
      </c>
      <c r="T114" s="367" t="s">
        <v>14</v>
      </c>
      <c r="U114" s="367" t="s">
        <v>14</v>
      </c>
      <c r="V114" s="367" t="s">
        <v>14</v>
      </c>
      <c r="W114" s="367" t="s">
        <v>14</v>
      </c>
      <c r="X114" s="367" t="s">
        <v>14</v>
      </c>
      <c r="Y114" s="367" t="s">
        <v>14</v>
      </c>
      <c r="Z114" s="367" t="s">
        <v>14</v>
      </c>
      <c r="AA114" s="367" t="s">
        <v>14</v>
      </c>
      <c r="AB114" s="367" t="s">
        <v>14</v>
      </c>
      <c r="AC114" s="367" t="s">
        <v>14</v>
      </c>
      <c r="AD114" s="367" t="s">
        <v>14</v>
      </c>
      <c r="AE114" s="367" t="s">
        <v>14</v>
      </c>
      <c r="AF114" s="367" t="s">
        <v>14</v>
      </c>
      <c r="AG114" s="367" t="s">
        <v>14</v>
      </c>
      <c r="AH114" s="367" t="s">
        <v>14</v>
      </c>
      <c r="AI114" s="367" t="s">
        <v>14</v>
      </c>
      <c r="AJ114" s="367" t="s">
        <v>14</v>
      </c>
      <c r="AK114" s="40"/>
      <c r="AL114" s="167">
        <f t="shared" si="95"/>
        <v>0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30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154" t="s">
        <v>352</v>
      </c>
      <c r="D115" s="178" t="str">
        <f>VLOOKUP(C115,ListeAppel,2,FALSE)</f>
        <v>Nom 047</v>
      </c>
      <c r="E115" s="156" t="s">
        <v>70</v>
      </c>
      <c r="F115" s="369" t="s">
        <v>7</v>
      </c>
      <c r="G115" s="305"/>
      <c r="H115" s="305"/>
      <c r="I115" s="32" t="s">
        <v>11</v>
      </c>
      <c r="J115" s="31" t="s">
        <v>11</v>
      </c>
      <c r="K115" s="31" t="s">
        <v>11</v>
      </c>
      <c r="L115" s="31" t="s">
        <v>11</v>
      </c>
      <c r="M115" s="353" t="s">
        <v>7</v>
      </c>
      <c r="N115" s="305"/>
      <c r="O115" s="305"/>
      <c r="P115" s="31" t="s">
        <v>11</v>
      </c>
      <c r="Q115" s="31" t="s">
        <v>11</v>
      </c>
      <c r="R115" s="31" t="s">
        <v>11</v>
      </c>
      <c r="S115" s="353" t="s">
        <v>7</v>
      </c>
      <c r="T115" s="601" t="s">
        <v>28</v>
      </c>
      <c r="U115" s="586"/>
      <c r="V115" s="586"/>
      <c r="W115" s="432" t="s">
        <v>28</v>
      </c>
      <c r="X115" s="432" t="s">
        <v>28</v>
      </c>
      <c r="Y115" s="31" t="s">
        <v>11</v>
      </c>
      <c r="Z115" s="353" t="s">
        <v>7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432" t="s">
        <v>28</v>
      </c>
      <c r="AI115" s="305"/>
      <c r="AJ115" s="305"/>
      <c r="AK115" s="34">
        <f>IF(CA115=0,"",TIME(0,CA115,0))</f>
        <v>0.21666666666666667</v>
      </c>
      <c r="AL115" s="157">
        <f t="shared" si="95"/>
        <v>13</v>
      </c>
      <c r="AM115" s="158">
        <f>SUM(AL115:AL116)/2</f>
        <v>12.5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4</v>
      </c>
      <c r="BR115" s="158">
        <f>SUM((BQ115+BQ116)/2)</f>
        <v>4</v>
      </c>
      <c r="BS115" s="158">
        <f t="shared" si="110"/>
        <v>4</v>
      </c>
      <c r="BT115" s="158">
        <f>SUM((BS115+BS116)/2)</f>
        <v>4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425</v>
      </c>
      <c r="B116" s="179" t="s">
        <v>183</v>
      </c>
      <c r="C116" s="164" t="s">
        <v>9</v>
      </c>
      <c r="D116" s="194"/>
      <c r="E116" s="166" t="s">
        <v>4</v>
      </c>
      <c r="F116" s="370" t="s">
        <v>7</v>
      </c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57</v>
      </c>
      <c r="M116" s="354" t="s">
        <v>7</v>
      </c>
      <c r="N116" s="306"/>
      <c r="O116" s="306"/>
      <c r="P116" s="37" t="s">
        <v>11</v>
      </c>
      <c r="Q116" s="37" t="s">
        <v>11</v>
      </c>
      <c r="R116" s="37" t="s">
        <v>11</v>
      </c>
      <c r="S116" s="354" t="s">
        <v>7</v>
      </c>
      <c r="T116" s="433" t="s">
        <v>28</v>
      </c>
      <c r="U116" s="587"/>
      <c r="V116" s="587"/>
      <c r="W116" s="433" t="s">
        <v>28</v>
      </c>
      <c r="X116" s="433" t="s">
        <v>28</v>
      </c>
      <c r="Y116" s="37" t="s">
        <v>11</v>
      </c>
      <c r="Z116" s="354" t="s">
        <v>7</v>
      </c>
      <c r="AA116" s="37" t="s">
        <v>11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433" t="s">
        <v>28</v>
      </c>
      <c r="AI116" s="306"/>
      <c r="AJ116" s="306"/>
      <c r="AK116" s="40"/>
      <c r="AL116" s="167">
        <f t="shared" si="95"/>
        <v>12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4</v>
      </c>
      <c r="BR116" s="168"/>
      <c r="BS116" s="168">
        <f t="shared" si="110"/>
        <v>4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203" t="s">
        <v>353</v>
      </c>
      <c r="D117" s="178" t="str">
        <f>VLOOKUP(C117,ListeAppel,2,FALSE)</f>
        <v>Nom 050</v>
      </c>
      <c r="E117" s="156" t="s">
        <v>70</v>
      </c>
      <c r="F117" s="364" t="s">
        <v>14</v>
      </c>
      <c r="G117" s="305"/>
      <c r="H117" s="305"/>
      <c r="I117" s="32" t="s">
        <v>11</v>
      </c>
      <c r="J117" s="355" t="s">
        <v>13</v>
      </c>
      <c r="K117" s="31" t="s">
        <v>11</v>
      </c>
      <c r="L117" s="31" t="s">
        <v>11</v>
      </c>
      <c r="M117" s="31" t="s">
        <v>11</v>
      </c>
      <c r="N117" s="305"/>
      <c r="O117" s="305"/>
      <c r="P117" s="31" t="s">
        <v>11</v>
      </c>
      <c r="Q117" s="442" t="s">
        <v>111</v>
      </c>
      <c r="R117" s="31" t="s">
        <v>11</v>
      </c>
      <c r="S117" s="355" t="s">
        <v>13</v>
      </c>
      <c r="T117" s="31" t="s">
        <v>11</v>
      </c>
      <c r="U117" s="305"/>
      <c r="V117" s="305"/>
      <c r="W117" s="31" t="s">
        <v>11</v>
      </c>
      <c r="X117" s="31" t="s">
        <v>11</v>
      </c>
      <c r="Y117" s="442" t="s">
        <v>58</v>
      </c>
      <c r="Z117" s="351" t="s">
        <v>58</v>
      </c>
      <c r="AA117" s="351" t="s">
        <v>58</v>
      </c>
      <c r="AB117" s="305"/>
      <c r="AC117" s="305"/>
      <c r="AD117" s="629" t="s">
        <v>23</v>
      </c>
      <c r="AE117" s="31" t="s">
        <v>11</v>
      </c>
      <c r="AF117" s="31" t="s">
        <v>11</v>
      </c>
      <c r="AG117" s="31" t="s">
        <v>11</v>
      </c>
      <c r="AH117" s="31" t="s">
        <v>11</v>
      </c>
      <c r="AI117" s="305"/>
      <c r="AJ117" s="305"/>
      <c r="AK117" s="34">
        <f>IF(CA117=0,"",TIME(0,CA117,0))</f>
        <v>0.25</v>
      </c>
      <c r="AL117" s="157">
        <f t="shared" si="95"/>
        <v>13</v>
      </c>
      <c r="AM117" s="158">
        <f>SUM(AL117:AL118)/2</f>
        <v>12.5</v>
      </c>
      <c r="AN117" s="158">
        <f t="shared" si="96"/>
        <v>2</v>
      </c>
      <c r="AO117" s="158">
        <f>SUM((AN117+AN118)/2)</f>
        <v>1.5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</v>
      </c>
      <c r="BL117" s="162">
        <f>SUM(BK117+BK118)/2</f>
        <v>1</v>
      </c>
      <c r="BM117" s="158">
        <f t="shared" si="107"/>
        <v>0</v>
      </c>
      <c r="BN117" s="158">
        <f>SUM(BM117+BM118)/2</f>
        <v>0</v>
      </c>
      <c r="BO117" s="158">
        <f t="shared" si="108"/>
        <v>1</v>
      </c>
      <c r="BP117" s="158">
        <f>SUM(BO117+BO118)/2</f>
        <v>1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425</v>
      </c>
      <c r="B118" s="179" t="s">
        <v>183</v>
      </c>
      <c r="C118" s="192" t="s">
        <v>6</v>
      </c>
      <c r="D118" s="194"/>
      <c r="E118" s="166" t="s">
        <v>4</v>
      </c>
      <c r="F118" s="366" t="s">
        <v>14</v>
      </c>
      <c r="G118" s="306"/>
      <c r="H118" s="306"/>
      <c r="I118" s="38" t="s">
        <v>11</v>
      </c>
      <c r="J118" s="37" t="s">
        <v>11</v>
      </c>
      <c r="K118" s="37" t="s">
        <v>11</v>
      </c>
      <c r="L118" s="37" t="s">
        <v>11</v>
      </c>
      <c r="M118" s="37" t="s">
        <v>11</v>
      </c>
      <c r="N118" s="306"/>
      <c r="O118" s="306"/>
      <c r="P118" s="37" t="s">
        <v>11</v>
      </c>
      <c r="Q118" s="402" t="s">
        <v>111</v>
      </c>
      <c r="R118" s="37" t="s">
        <v>11</v>
      </c>
      <c r="S118" s="356" t="s">
        <v>13</v>
      </c>
      <c r="T118" s="37" t="s">
        <v>57</v>
      </c>
      <c r="U118" s="306"/>
      <c r="V118" s="306"/>
      <c r="W118" s="37" t="s">
        <v>11</v>
      </c>
      <c r="X118" s="37" t="s">
        <v>11</v>
      </c>
      <c r="Y118" s="352" t="s">
        <v>58</v>
      </c>
      <c r="Z118" s="352" t="s">
        <v>58</v>
      </c>
      <c r="AA118" s="352" t="s">
        <v>58</v>
      </c>
      <c r="AB118" s="306"/>
      <c r="AC118" s="306"/>
      <c r="AD118" s="630" t="s">
        <v>23</v>
      </c>
      <c r="AE118" s="37" t="s">
        <v>11</v>
      </c>
      <c r="AF118" s="440" t="s">
        <v>39</v>
      </c>
      <c r="AG118" s="37" t="s">
        <v>11</v>
      </c>
      <c r="AH118" s="37" t="s">
        <v>11</v>
      </c>
      <c r="AI118" s="306"/>
      <c r="AJ118" s="306"/>
      <c r="AK118" s="40"/>
      <c r="AL118" s="167">
        <f t="shared" si="95"/>
        <v>12</v>
      </c>
      <c r="AM118" s="168"/>
      <c r="AN118" s="168">
        <f t="shared" si="96"/>
        <v>1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</v>
      </c>
      <c r="BL118" s="173"/>
      <c r="BM118" s="168">
        <f t="shared" si="107"/>
        <v>0</v>
      </c>
      <c r="BN118" s="174"/>
      <c r="BO118" s="168">
        <f t="shared" si="108"/>
        <v>1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203" t="s">
        <v>354</v>
      </c>
      <c r="D119" s="178" t="str">
        <f>VLOOKUP(C119,ListeAppel,2,FALSE)</f>
        <v>Nom 051</v>
      </c>
      <c r="E119" s="156" t="s">
        <v>70</v>
      </c>
      <c r="F119" s="30" t="s">
        <v>11</v>
      </c>
      <c r="G119" s="305"/>
      <c r="H119" s="305"/>
      <c r="I119" s="32" t="s">
        <v>11</v>
      </c>
      <c r="J119" s="31" t="s">
        <v>11</v>
      </c>
      <c r="K119" s="31" t="s">
        <v>11</v>
      </c>
      <c r="L119" s="31" t="s">
        <v>11</v>
      </c>
      <c r="M119" s="31" t="s">
        <v>11</v>
      </c>
      <c r="N119" s="305"/>
      <c r="O119" s="305"/>
      <c r="P119" s="31" t="s">
        <v>11</v>
      </c>
      <c r="Q119" s="31" t="s">
        <v>11</v>
      </c>
      <c r="R119" s="31" t="s">
        <v>11</v>
      </c>
      <c r="S119" s="355" t="s">
        <v>13</v>
      </c>
      <c r="T119" s="353" t="s">
        <v>7</v>
      </c>
      <c r="U119" s="305"/>
      <c r="V119" s="305"/>
      <c r="W119" s="31" t="s">
        <v>11</v>
      </c>
      <c r="X119" s="31" t="s">
        <v>11</v>
      </c>
      <c r="Y119" s="31" t="s">
        <v>11</v>
      </c>
      <c r="Z119" s="31" t="s">
        <v>11</v>
      </c>
      <c r="AA119" s="31" t="s">
        <v>11</v>
      </c>
      <c r="AB119" s="305"/>
      <c r="AC119" s="305"/>
      <c r="AD119" s="31" t="s">
        <v>11</v>
      </c>
      <c r="AE119" s="31" t="s">
        <v>33</v>
      </c>
      <c r="AF119" s="31" t="s">
        <v>11</v>
      </c>
      <c r="AG119" s="31" t="s">
        <v>11</v>
      </c>
      <c r="AH119" s="31" t="s">
        <v>11</v>
      </c>
      <c r="AI119" s="305"/>
      <c r="AJ119" s="305"/>
      <c r="AK119" s="34">
        <f>IF(CA119=0,"",TIME(0,CA119,0))</f>
        <v>0.33333333333333331</v>
      </c>
      <c r="AL119" s="157">
        <f t="shared" si="95"/>
        <v>18</v>
      </c>
      <c r="AM119" s="158">
        <f>SUM(AL119:AL120)/2</f>
        <v>17.5</v>
      </c>
      <c r="AN119" s="158">
        <f t="shared" si="96"/>
        <v>1</v>
      </c>
      <c r="AO119" s="158">
        <f>SUM((AN119+AN120)/2)</f>
        <v>1</v>
      </c>
      <c r="AP119" s="159">
        <f t="shared" si="97"/>
        <v>1</v>
      </c>
      <c r="AQ119" s="159">
        <f>SUM((AP119+AP120)/2)</f>
        <v>0.5</v>
      </c>
      <c r="AR119" s="158">
        <f t="shared" si="98"/>
        <v>0</v>
      </c>
      <c r="AS119" s="159">
        <f>SUM((AR119+AR120)/2)</f>
        <v>0.5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425</v>
      </c>
      <c r="B120" s="179" t="s">
        <v>183</v>
      </c>
      <c r="C120" s="192" t="s">
        <v>10</v>
      </c>
      <c r="D120" s="194"/>
      <c r="E120" s="166" t="s">
        <v>4</v>
      </c>
      <c r="F120" s="36" t="s">
        <v>11</v>
      </c>
      <c r="G120" s="306"/>
      <c r="H120" s="306"/>
      <c r="I120" s="38" t="s">
        <v>11</v>
      </c>
      <c r="J120" s="37" t="s">
        <v>11</v>
      </c>
      <c r="K120" s="37" t="s">
        <v>11</v>
      </c>
      <c r="L120" s="37" t="s">
        <v>57</v>
      </c>
      <c r="M120" s="37" t="s">
        <v>11</v>
      </c>
      <c r="N120" s="306"/>
      <c r="O120" s="306"/>
      <c r="P120" s="37" t="s">
        <v>11</v>
      </c>
      <c r="Q120" s="37" t="s">
        <v>11</v>
      </c>
      <c r="R120" s="37" t="s">
        <v>11</v>
      </c>
      <c r="S120" s="356" t="s">
        <v>13</v>
      </c>
      <c r="T120" s="354" t="s">
        <v>7</v>
      </c>
      <c r="U120" s="306"/>
      <c r="V120" s="306"/>
      <c r="W120" s="37" t="s">
        <v>11</v>
      </c>
      <c r="X120" s="37" t="s">
        <v>11</v>
      </c>
      <c r="Y120" s="37" t="s">
        <v>11</v>
      </c>
      <c r="Z120" s="37" t="s">
        <v>11</v>
      </c>
      <c r="AA120" s="37" t="s">
        <v>11</v>
      </c>
      <c r="AB120" s="306"/>
      <c r="AC120" s="306"/>
      <c r="AD120" s="37" t="s">
        <v>11</v>
      </c>
      <c r="AE120" s="440" t="s">
        <v>39</v>
      </c>
      <c r="AF120" s="37" t="s">
        <v>11</v>
      </c>
      <c r="AG120" s="37" t="s">
        <v>11</v>
      </c>
      <c r="AH120" s="37" t="s">
        <v>11</v>
      </c>
      <c r="AI120" s="306"/>
      <c r="AJ120" s="306"/>
      <c r="AK120" s="40"/>
      <c r="AL120" s="167">
        <f t="shared" si="95"/>
        <v>17</v>
      </c>
      <c r="AM120" s="168"/>
      <c r="AN120" s="168">
        <f t="shared" si="96"/>
        <v>1</v>
      </c>
      <c r="AO120" s="169"/>
      <c r="AP120" s="170">
        <f t="shared" si="97"/>
        <v>0</v>
      </c>
      <c r="AQ120" s="171"/>
      <c r="AR120" s="168">
        <f t="shared" si="98"/>
        <v>1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177" t="s">
        <v>355</v>
      </c>
      <c r="D121" s="155" t="str">
        <f>VLOOKUP(C121,ListeAppel,2,FALSE)</f>
        <v>Nom 058</v>
      </c>
      <c r="E121" s="156" t="s">
        <v>70</v>
      </c>
      <c r="F121" s="30" t="s">
        <v>11</v>
      </c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1" t="s">
        <v>11</v>
      </c>
      <c r="Q121" s="442" t="s">
        <v>111</v>
      </c>
      <c r="R121" s="31" t="s">
        <v>11</v>
      </c>
      <c r="S121" s="31" t="s">
        <v>11</v>
      </c>
      <c r="T121" s="31" t="s">
        <v>11</v>
      </c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1" t="s">
        <v>11</v>
      </c>
      <c r="AF121" s="31" t="s">
        <v>11</v>
      </c>
      <c r="AG121" s="353" t="s">
        <v>7</v>
      </c>
      <c r="AH121" s="31" t="s">
        <v>11</v>
      </c>
      <c r="AI121" s="305"/>
      <c r="AJ121" s="305"/>
      <c r="AK121" s="34">
        <f>IF(CA121=0,"",TIME(0,CA121,0))</f>
        <v>0.31666666666666665</v>
      </c>
      <c r="AL121" s="157">
        <f t="shared" si="95"/>
        <v>19</v>
      </c>
      <c r="AM121" s="158">
        <f>SUM(AL121:AL122)/2</f>
        <v>18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456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456</v>
      </c>
      <c r="CB121" s="35">
        <f>SUM(AM121+AO121+AQ121+AS121+AU121+AW121+BB121+BD121+BG121+AY121)</f>
        <v>19</v>
      </c>
    </row>
    <row r="122" spans="1:80" ht="18.75" customHeight="1" thickBot="1" x14ac:dyDescent="0.3">
      <c r="A122" s="137" t="s">
        <v>425</v>
      </c>
      <c r="B122" s="179" t="s">
        <v>183</v>
      </c>
      <c r="C122" s="164" t="s">
        <v>6</v>
      </c>
      <c r="D122" s="165">
        <v>10995</v>
      </c>
      <c r="E122" s="166" t="s">
        <v>4</v>
      </c>
      <c r="F122" s="36" t="s">
        <v>11</v>
      </c>
      <c r="G122" s="306"/>
      <c r="H122" s="306"/>
      <c r="I122" s="38" t="s">
        <v>11</v>
      </c>
      <c r="J122" s="37" t="s">
        <v>11</v>
      </c>
      <c r="K122" s="37" t="s">
        <v>11</v>
      </c>
      <c r="L122" s="37" t="s">
        <v>11</v>
      </c>
      <c r="M122" s="37" t="s">
        <v>57</v>
      </c>
      <c r="N122" s="306"/>
      <c r="O122" s="306"/>
      <c r="P122" s="37" t="s">
        <v>11</v>
      </c>
      <c r="Q122" s="402" t="s">
        <v>111</v>
      </c>
      <c r="R122" s="37" t="s">
        <v>11</v>
      </c>
      <c r="S122" s="37" t="s">
        <v>11</v>
      </c>
      <c r="T122" s="37" t="s">
        <v>11</v>
      </c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7" t="s">
        <v>11</v>
      </c>
      <c r="AF122" s="37" t="s">
        <v>11</v>
      </c>
      <c r="AG122" s="354" t="s">
        <v>7</v>
      </c>
      <c r="AH122" s="395" t="s">
        <v>39</v>
      </c>
      <c r="AI122" s="306"/>
      <c r="AJ122" s="306"/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425</v>
      </c>
      <c r="B123" s="179" t="s">
        <v>183</v>
      </c>
      <c r="C123" s="177" t="s">
        <v>356</v>
      </c>
      <c r="D123" s="155" t="str">
        <f>VLOOKUP(C123,ListeAppel,2,FALSE)</f>
        <v>Nom 066</v>
      </c>
      <c r="E123" s="15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4" t="str">
        <f>IF(CA123=0,"",TIME(0,CA123,0))</f>
        <v/>
      </c>
      <c r="AL123" s="157">
        <f t="shared" si="95"/>
        <v>0</v>
      </c>
      <c r="AM123" s="158">
        <f>SUM(AL123:AL124)/2</f>
        <v>0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31</v>
      </c>
      <c r="BR123" s="158">
        <f>SUM((BQ123+BQ124)/2)</f>
        <v>31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425</v>
      </c>
      <c r="B124" s="179" t="s">
        <v>183</v>
      </c>
      <c r="C124" s="192" t="s">
        <v>10</v>
      </c>
      <c r="D124" s="165">
        <v>11130</v>
      </c>
      <c r="E124" s="166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40"/>
      <c r="AL124" s="167">
        <f t="shared" si="95"/>
        <v>0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31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425</v>
      </c>
      <c r="B125" s="179" t="s">
        <v>183</v>
      </c>
      <c r="C125" s="177">
        <v>3578</v>
      </c>
      <c r="D125" s="178" t="s">
        <v>258</v>
      </c>
      <c r="E125" s="236" t="s">
        <v>70</v>
      </c>
      <c r="F125" s="30" t="s">
        <v>11</v>
      </c>
      <c r="G125" s="305"/>
      <c r="H125" s="305"/>
      <c r="I125" s="32" t="s">
        <v>11</v>
      </c>
      <c r="J125" s="31" t="s">
        <v>11</v>
      </c>
      <c r="K125" s="31" t="s">
        <v>11</v>
      </c>
      <c r="L125" s="442" t="s">
        <v>11</v>
      </c>
      <c r="M125" s="31" t="s">
        <v>11</v>
      </c>
      <c r="N125" s="305"/>
      <c r="O125" s="305"/>
      <c r="P125" s="31" t="s">
        <v>11</v>
      </c>
      <c r="Q125" s="31" t="s">
        <v>11</v>
      </c>
      <c r="R125" s="442" t="s">
        <v>11</v>
      </c>
      <c r="S125" s="353" t="s">
        <v>7</v>
      </c>
      <c r="T125" s="353" t="s">
        <v>7</v>
      </c>
      <c r="U125" s="305"/>
      <c r="V125" s="305"/>
      <c r="W125" s="31" t="s">
        <v>11</v>
      </c>
      <c r="X125" s="31" t="s">
        <v>11</v>
      </c>
      <c r="Y125" s="442" t="s">
        <v>11</v>
      </c>
      <c r="Z125" s="31" t="s">
        <v>11</v>
      </c>
      <c r="AA125" s="31" t="s">
        <v>11</v>
      </c>
      <c r="AB125" s="305"/>
      <c r="AC125" s="305"/>
      <c r="AD125" s="31" t="s">
        <v>11</v>
      </c>
      <c r="AE125" s="31" t="s">
        <v>11</v>
      </c>
      <c r="AF125" s="401" t="s">
        <v>11</v>
      </c>
      <c r="AG125" s="31" t="s">
        <v>11</v>
      </c>
      <c r="AH125" s="31" t="s">
        <v>11</v>
      </c>
      <c r="AI125" s="305"/>
      <c r="AJ125" s="305"/>
      <c r="AK125" s="34">
        <f>IF(CA125=0,"",TIME(0,CA125,0))</f>
        <v>0.31666666666666665</v>
      </c>
      <c r="AL125" s="157">
        <f>COUNTIF(F125:AJ125,"P")</f>
        <v>19</v>
      </c>
      <c r="AM125" s="158">
        <f>SUM(AL125:AL126)/2</f>
        <v>18.5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0.5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0</v>
      </c>
      <c r="BL125" s="162">
        <f>SUM(BK125+BK126)/2</f>
        <v>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2</v>
      </c>
      <c r="BR125" s="158">
        <f>SUM((BQ125+BQ126)/2)</f>
        <v>2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425</v>
      </c>
      <c r="B126" s="179" t="s">
        <v>183</v>
      </c>
      <c r="C126" s="192" t="s">
        <v>6</v>
      </c>
      <c r="D126" s="165"/>
      <c r="E126" s="238" t="s">
        <v>4</v>
      </c>
      <c r="F126" s="36" t="s">
        <v>11</v>
      </c>
      <c r="G126" s="306"/>
      <c r="H126" s="306"/>
      <c r="I126" s="38" t="s">
        <v>11</v>
      </c>
      <c r="J126" s="37" t="s">
        <v>11</v>
      </c>
      <c r="K126" s="37" t="s">
        <v>11</v>
      </c>
      <c r="L126" s="402" t="s">
        <v>11</v>
      </c>
      <c r="M126" s="37" t="s">
        <v>11</v>
      </c>
      <c r="N126" s="306"/>
      <c r="O126" s="306"/>
      <c r="P126" s="37" t="s">
        <v>11</v>
      </c>
      <c r="Q126" s="37" t="s">
        <v>57</v>
      </c>
      <c r="R126" s="402" t="s">
        <v>11</v>
      </c>
      <c r="S126" s="354" t="s">
        <v>7</v>
      </c>
      <c r="T126" s="354" t="s">
        <v>7</v>
      </c>
      <c r="U126" s="306"/>
      <c r="V126" s="306"/>
      <c r="W126" s="37" t="s">
        <v>11</v>
      </c>
      <c r="X126" s="37" t="s">
        <v>11</v>
      </c>
      <c r="Y126" s="402" t="s">
        <v>11</v>
      </c>
      <c r="Z126" s="37" t="s">
        <v>11</v>
      </c>
      <c r="AA126" s="37" t="s">
        <v>11</v>
      </c>
      <c r="AB126" s="306"/>
      <c r="AC126" s="306"/>
      <c r="AD126" s="37" t="s">
        <v>11</v>
      </c>
      <c r="AE126" s="37" t="s">
        <v>11</v>
      </c>
      <c r="AF126" s="510" t="s">
        <v>11</v>
      </c>
      <c r="AG126" s="37" t="s">
        <v>11</v>
      </c>
      <c r="AH126" s="37" t="s">
        <v>11</v>
      </c>
      <c r="AI126" s="306"/>
      <c r="AJ126" s="306"/>
      <c r="AK126" s="40"/>
      <c r="AL126" s="167">
        <f>COUNTIF(F126:AJ126,"P")</f>
        <v>18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1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2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183</v>
      </c>
      <c r="C127" s="177" t="s">
        <v>358</v>
      </c>
      <c r="D127" s="155" t="str">
        <f>VLOOKUP(C127,ListeAppel,2,FALSE)</f>
        <v>Nom 076</v>
      </c>
      <c r="E127" s="156" t="s">
        <v>70</v>
      </c>
      <c r="F127" s="30" t="s">
        <v>11</v>
      </c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05"/>
      <c r="O127" s="305"/>
      <c r="P127" s="365" t="s">
        <v>14</v>
      </c>
      <c r="Q127" s="365" t="s">
        <v>14</v>
      </c>
      <c r="R127" s="365" t="s">
        <v>14</v>
      </c>
      <c r="S127" s="365" t="s">
        <v>14</v>
      </c>
      <c r="T127" s="365" t="s">
        <v>14</v>
      </c>
      <c r="U127" s="305"/>
      <c r="V127" s="305"/>
      <c r="W127" s="31" t="s">
        <v>11</v>
      </c>
      <c r="X127" s="31" t="s">
        <v>11</v>
      </c>
      <c r="Y127" s="353" t="s">
        <v>7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31" t="s">
        <v>11</v>
      </c>
      <c r="AH127" s="31" t="s">
        <v>11</v>
      </c>
      <c r="AI127" s="305"/>
      <c r="AJ127" s="305"/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5</v>
      </c>
      <c r="BL127" s="162">
        <f>SUM(BK127+BK128)/2</f>
        <v>5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425</v>
      </c>
      <c r="B128" s="179" t="s">
        <v>183</v>
      </c>
      <c r="C128" s="207" t="s">
        <v>10</v>
      </c>
      <c r="D128" s="165">
        <v>11491</v>
      </c>
      <c r="E128" s="166" t="s">
        <v>4</v>
      </c>
      <c r="F128" s="36" t="s">
        <v>11</v>
      </c>
      <c r="G128" s="306"/>
      <c r="H128" s="306"/>
      <c r="I128" s="38" t="s">
        <v>11</v>
      </c>
      <c r="J128" s="37" t="s">
        <v>11</v>
      </c>
      <c r="K128" s="37" t="s">
        <v>11</v>
      </c>
      <c r="L128" s="37" t="s">
        <v>57</v>
      </c>
      <c r="M128" s="354" t="s">
        <v>7</v>
      </c>
      <c r="N128" s="306"/>
      <c r="O128" s="306"/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06"/>
      <c r="V128" s="306"/>
      <c r="W128" s="37" t="s">
        <v>11</v>
      </c>
      <c r="X128" s="37" t="s">
        <v>11</v>
      </c>
      <c r="Y128" s="354" t="s">
        <v>7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06"/>
      <c r="AK128" s="40"/>
      <c r="AL128" s="167">
        <f t="shared" si="95"/>
        <v>13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5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183</v>
      </c>
      <c r="C129" s="203" t="s">
        <v>359</v>
      </c>
      <c r="D129" s="155" t="str">
        <f>VLOOKUP(C129,ListeAppel,2,FALSE)</f>
        <v>Nom 094</v>
      </c>
      <c r="E129" s="156" t="s">
        <v>70</v>
      </c>
      <c r="F129" s="30" t="s">
        <v>67</v>
      </c>
      <c r="G129" s="305"/>
      <c r="H129" s="305"/>
      <c r="I129" s="32" t="s">
        <v>11</v>
      </c>
      <c r="J129" s="31" t="s">
        <v>11</v>
      </c>
      <c r="K129" s="31" t="s">
        <v>11</v>
      </c>
      <c r="L129" s="31" t="s">
        <v>11</v>
      </c>
      <c r="M129" s="31" t="s">
        <v>67</v>
      </c>
      <c r="N129" s="305"/>
      <c r="O129" s="305"/>
      <c r="P129" s="31" t="s">
        <v>11</v>
      </c>
      <c r="Q129" s="31" t="s">
        <v>11</v>
      </c>
      <c r="R129" s="31" t="s">
        <v>11</v>
      </c>
      <c r="S129" s="355" t="s">
        <v>13</v>
      </c>
      <c r="T129" s="31" t="s">
        <v>67</v>
      </c>
      <c r="U129" s="305"/>
      <c r="V129" s="305"/>
      <c r="W129" s="31" t="s">
        <v>11</v>
      </c>
      <c r="X129" s="31" t="s">
        <v>11</v>
      </c>
      <c r="Y129" s="31" t="s">
        <v>11</v>
      </c>
      <c r="Z129" s="31" t="s">
        <v>67</v>
      </c>
      <c r="AA129" s="31" t="s">
        <v>11</v>
      </c>
      <c r="AB129" s="305"/>
      <c r="AC129" s="305"/>
      <c r="AD129" s="31" t="s">
        <v>11</v>
      </c>
      <c r="AE129" s="31" t="s">
        <v>11</v>
      </c>
      <c r="AF129" s="31" t="s">
        <v>11</v>
      </c>
      <c r="AG129" s="31" t="s">
        <v>11</v>
      </c>
      <c r="AH129" s="31" t="s">
        <v>67</v>
      </c>
      <c r="AI129" s="305"/>
      <c r="AJ129" s="305"/>
      <c r="AK129" s="34">
        <f>IF(CA129=0,"",TIME(0,CA129,0))</f>
        <v>0.26666666666666666</v>
      </c>
      <c r="AL129" s="157">
        <f t="shared" si="95"/>
        <v>15</v>
      </c>
      <c r="AM129" s="158">
        <f>SUM(AL129:AL130)/2</f>
        <v>14.5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384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384</v>
      </c>
      <c r="CB129" s="35">
        <f>SUM(AM129+AO129+AQ129+AS129+AU129+AW129+BB129+BD129+BG129+AY129)</f>
        <v>16</v>
      </c>
    </row>
    <row r="130" spans="1:80" ht="18.75" customHeight="1" thickBot="1" x14ac:dyDescent="0.3">
      <c r="A130" s="137" t="s">
        <v>425</v>
      </c>
      <c r="B130" s="179" t="s">
        <v>183</v>
      </c>
      <c r="C130" s="202" t="s">
        <v>10</v>
      </c>
      <c r="D130" s="165">
        <v>11576</v>
      </c>
      <c r="E130" s="166" t="s">
        <v>4</v>
      </c>
      <c r="F130" s="36" t="s">
        <v>67</v>
      </c>
      <c r="G130" s="306"/>
      <c r="H130" s="306"/>
      <c r="I130" s="38" t="s">
        <v>11</v>
      </c>
      <c r="J130" s="37" t="s">
        <v>11</v>
      </c>
      <c r="K130" s="37" t="s">
        <v>11</v>
      </c>
      <c r="L130" s="37" t="s">
        <v>11</v>
      </c>
      <c r="M130" s="37" t="s">
        <v>67</v>
      </c>
      <c r="N130" s="306"/>
      <c r="O130" s="306"/>
      <c r="P130" s="37" t="s">
        <v>11</v>
      </c>
      <c r="Q130" s="37" t="s">
        <v>11</v>
      </c>
      <c r="R130" s="37" t="s">
        <v>11</v>
      </c>
      <c r="S130" s="356" t="s">
        <v>13</v>
      </c>
      <c r="T130" s="37" t="s">
        <v>67</v>
      </c>
      <c r="U130" s="306"/>
      <c r="V130" s="306"/>
      <c r="W130" s="37" t="s">
        <v>11</v>
      </c>
      <c r="X130" s="37" t="s">
        <v>11</v>
      </c>
      <c r="Y130" s="37" t="s">
        <v>57</v>
      </c>
      <c r="Z130" s="37" t="s">
        <v>67</v>
      </c>
      <c r="AA130" s="37" t="s">
        <v>11</v>
      </c>
      <c r="AB130" s="306"/>
      <c r="AC130" s="306"/>
      <c r="AD130" s="37" t="s">
        <v>11</v>
      </c>
      <c r="AE130" s="37" t="s">
        <v>11</v>
      </c>
      <c r="AF130" s="37" t="s">
        <v>11</v>
      </c>
      <c r="AG130" s="37" t="s">
        <v>11</v>
      </c>
      <c r="AH130" s="37" t="s">
        <v>67</v>
      </c>
      <c r="AI130" s="306"/>
      <c r="AJ130" s="306"/>
      <c r="AK130" s="40"/>
      <c r="AL130" s="167">
        <f t="shared" si="95"/>
        <v>14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425</v>
      </c>
      <c r="B131" s="179" t="s">
        <v>184</v>
      </c>
      <c r="C131" s="1174" t="s">
        <v>184</v>
      </c>
      <c r="D131" s="1175"/>
      <c r="E131" s="204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2"/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425</v>
      </c>
      <c r="B132" s="179" t="s">
        <v>184</v>
      </c>
      <c r="C132" s="190"/>
      <c r="D132" s="45" t="s">
        <v>69</v>
      </c>
      <c r="E132" s="204"/>
      <c r="F132" s="24">
        <v>1</v>
      </c>
      <c r="G132" s="300">
        <v>2</v>
      </c>
      <c r="H132" s="300">
        <v>3</v>
      </c>
      <c r="I132" s="25">
        <v>4</v>
      </c>
      <c r="J132" s="25">
        <v>5</v>
      </c>
      <c r="K132" s="25">
        <v>6</v>
      </c>
      <c r="L132" s="25">
        <v>7</v>
      </c>
      <c r="M132" s="25">
        <v>8</v>
      </c>
      <c r="N132" s="300">
        <v>9</v>
      </c>
      <c r="O132" s="300">
        <v>10</v>
      </c>
      <c r="P132" s="25">
        <v>11</v>
      </c>
      <c r="Q132" s="25">
        <v>12</v>
      </c>
      <c r="R132" s="25">
        <v>13</v>
      </c>
      <c r="S132" s="25">
        <v>14</v>
      </c>
      <c r="T132" s="25">
        <v>15</v>
      </c>
      <c r="U132" s="300">
        <v>16</v>
      </c>
      <c r="V132" s="300">
        <v>17</v>
      </c>
      <c r="W132" s="25">
        <v>18</v>
      </c>
      <c r="X132" s="25">
        <v>19</v>
      </c>
      <c r="Y132" s="25">
        <v>20</v>
      </c>
      <c r="Z132" s="25">
        <v>21</v>
      </c>
      <c r="AA132" s="25">
        <v>22</v>
      </c>
      <c r="AB132" s="300">
        <v>23</v>
      </c>
      <c r="AC132" s="300">
        <v>24</v>
      </c>
      <c r="AD132" s="25">
        <v>25</v>
      </c>
      <c r="AE132" s="25">
        <v>26</v>
      </c>
      <c r="AF132" s="25">
        <v>27</v>
      </c>
      <c r="AG132" s="26">
        <v>28</v>
      </c>
      <c r="AH132" s="26">
        <v>29</v>
      </c>
      <c r="AI132" s="300">
        <v>30</v>
      </c>
      <c r="AJ132" s="329">
        <v>31</v>
      </c>
      <c r="AK132" s="62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425</v>
      </c>
      <c r="B133" s="179" t="s">
        <v>184</v>
      </c>
      <c r="C133" s="199">
        <v>2919</v>
      </c>
      <c r="D133" s="178" t="s">
        <v>201</v>
      </c>
      <c r="E133" s="156" t="s">
        <v>70</v>
      </c>
      <c r="F133" s="30" t="s">
        <v>11</v>
      </c>
      <c r="G133" s="305"/>
      <c r="H133" s="305"/>
      <c r="I133" s="32" t="s">
        <v>11</v>
      </c>
      <c r="J133" s="31" t="s">
        <v>11</v>
      </c>
      <c r="K133" s="31" t="s">
        <v>11</v>
      </c>
      <c r="L133" s="31" t="s">
        <v>11</v>
      </c>
      <c r="M133" s="31" t="s">
        <v>11</v>
      </c>
      <c r="N133" s="305"/>
      <c r="O133" s="305"/>
      <c r="P133" s="31" t="s">
        <v>11</v>
      </c>
      <c r="Q133" s="442" t="s">
        <v>111</v>
      </c>
      <c r="R133" s="31" t="s">
        <v>11</v>
      </c>
      <c r="S133" s="31" t="s">
        <v>11</v>
      </c>
      <c r="T133" s="31" t="s">
        <v>11</v>
      </c>
      <c r="U133" s="305"/>
      <c r="V133" s="305"/>
      <c r="W133" s="31" t="s">
        <v>11</v>
      </c>
      <c r="X133" s="31" t="s">
        <v>11</v>
      </c>
      <c r="Y133" s="31" t="s">
        <v>11</v>
      </c>
      <c r="Z133" s="31" t="s">
        <v>11</v>
      </c>
      <c r="AA133" s="31" t="s">
        <v>11</v>
      </c>
      <c r="AB133" s="305"/>
      <c r="AC133" s="305"/>
      <c r="AD133" s="31" t="s">
        <v>11</v>
      </c>
      <c r="AE133" s="31" t="s">
        <v>11</v>
      </c>
      <c r="AF133" s="353" t="s">
        <v>7</v>
      </c>
      <c r="AG133" s="31" t="s">
        <v>11</v>
      </c>
      <c r="AH133" s="31" t="s">
        <v>11</v>
      </c>
      <c r="AI133" s="305"/>
      <c r="AJ133" s="305"/>
      <c r="AK133" s="34">
        <f>IF(CA133=0,"",TIME(0,CA133,0))</f>
        <v>0.31666666666666665</v>
      </c>
      <c r="AL133" s="157">
        <f t="shared" si="95"/>
        <v>19</v>
      </c>
      <c r="AM133" s="158">
        <f>SUM(AL133:AL134)/2</f>
        <v>17.5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1</v>
      </c>
      <c r="AT133" s="159">
        <f t="shared" si="99"/>
        <v>0</v>
      </c>
      <c r="AU133" s="160">
        <f>SUM((AT133+AT134)/2)</f>
        <v>0.5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456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</v>
      </c>
      <c r="BR133" s="158">
        <f>SUM((BQ133+BQ134)/2)</f>
        <v>1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456</v>
      </c>
      <c r="CB133" s="35">
        <f>SUM(AM133+AO133+AQ133+AS133+AU133+AW133+BB133+BD133+BG133+AY133)</f>
        <v>19</v>
      </c>
    </row>
    <row r="134" spans="1:80" ht="18.75" customHeight="1" thickBot="1" x14ac:dyDescent="0.3">
      <c r="A134" s="137" t="s">
        <v>425</v>
      </c>
      <c r="B134" s="179" t="s">
        <v>184</v>
      </c>
      <c r="C134" s="192" t="s">
        <v>6</v>
      </c>
      <c r="D134" s="194"/>
      <c r="E134" s="166" t="s">
        <v>4</v>
      </c>
      <c r="F134" s="36" t="s">
        <v>57</v>
      </c>
      <c r="G134" s="306"/>
      <c r="H134" s="306"/>
      <c r="I134" s="38" t="s">
        <v>11</v>
      </c>
      <c r="J134" s="37" t="s">
        <v>11</v>
      </c>
      <c r="K134" s="37" t="s">
        <v>11</v>
      </c>
      <c r="L134" s="440" t="s">
        <v>39</v>
      </c>
      <c r="M134" s="440" t="s">
        <v>39</v>
      </c>
      <c r="N134" s="306"/>
      <c r="O134" s="306"/>
      <c r="P134" s="37" t="s">
        <v>11</v>
      </c>
      <c r="Q134" s="402" t="s">
        <v>111</v>
      </c>
      <c r="R134" s="37" t="s">
        <v>11</v>
      </c>
      <c r="S134" s="37" t="s">
        <v>11</v>
      </c>
      <c r="T134" s="37" t="s">
        <v>11</v>
      </c>
      <c r="U134" s="306"/>
      <c r="V134" s="306"/>
      <c r="W134" s="37" t="s">
        <v>11</v>
      </c>
      <c r="X134" s="37" t="s">
        <v>11</v>
      </c>
      <c r="Y134" s="37" t="s">
        <v>11</v>
      </c>
      <c r="Z134" s="37" t="s">
        <v>11</v>
      </c>
      <c r="AA134" s="37" t="s">
        <v>11</v>
      </c>
      <c r="AB134" s="306"/>
      <c r="AC134" s="306"/>
      <c r="AD134" s="37" t="s">
        <v>11</v>
      </c>
      <c r="AE134" s="37" t="s">
        <v>11</v>
      </c>
      <c r="AF134" s="354" t="s">
        <v>7</v>
      </c>
      <c r="AG134" s="37" t="s">
        <v>11</v>
      </c>
      <c r="AH134" s="37" t="s">
        <v>11</v>
      </c>
      <c r="AI134" s="306"/>
      <c r="AJ134" s="306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2</v>
      </c>
      <c r="AS134" s="168"/>
      <c r="AT134" s="168">
        <f t="shared" si="99"/>
        <v>1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425</v>
      </c>
      <c r="B135" s="179" t="s">
        <v>184</v>
      </c>
      <c r="C135" s="154" t="s">
        <v>361</v>
      </c>
      <c r="D135" s="155" t="str">
        <f>VLOOKUP(C135,ListeAppel,2,FALSE)</f>
        <v>Nom 026</v>
      </c>
      <c r="E135" s="156" t="s">
        <v>70</v>
      </c>
      <c r="F135" s="30" t="s">
        <v>11</v>
      </c>
      <c r="G135" s="305"/>
      <c r="H135" s="305"/>
      <c r="I135" s="570" t="s">
        <v>29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1" t="s">
        <v>11</v>
      </c>
      <c r="Q135" s="442" t="s">
        <v>111</v>
      </c>
      <c r="R135" s="31" t="s">
        <v>11</v>
      </c>
      <c r="S135" s="31" t="s">
        <v>11</v>
      </c>
      <c r="T135" s="31" t="s">
        <v>11</v>
      </c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515" t="s">
        <v>35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05"/>
      <c r="AK135" s="34">
        <f>IF(CA135=0,"",TIME(0,CA135,0))</f>
        <v>0.31666666666666665</v>
      </c>
      <c r="AL135" s="157">
        <f t="shared" si="95"/>
        <v>18</v>
      </c>
      <c r="AM135" s="158">
        <f>SUM(AL135:AL136)/2</f>
        <v>16.5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0.5</v>
      </c>
      <c r="AT135" s="159">
        <f t="shared" si="99"/>
        <v>0</v>
      </c>
      <c r="AU135" s="160">
        <f>SUM((AT135+AT136)/2)</f>
        <v>1</v>
      </c>
      <c r="AV135" s="158">
        <f t="shared" si="100"/>
        <v>1</v>
      </c>
      <c r="AW135" s="158">
        <f>SUM((AV135+AV136)/2)</f>
        <v>1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456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456</v>
      </c>
      <c r="CB135" s="35">
        <f>SUM(AM135+AO135+AQ135+AS135+AU135+AW135+BB135+BD135+BG135+AY135)</f>
        <v>19</v>
      </c>
    </row>
    <row r="136" spans="1:80" ht="18.75" customHeight="1" thickBot="1" x14ac:dyDescent="0.3">
      <c r="A136" s="137" t="s">
        <v>425</v>
      </c>
      <c r="B136" s="179" t="s">
        <v>184</v>
      </c>
      <c r="C136" s="164" t="s">
        <v>9</v>
      </c>
      <c r="D136" s="165">
        <v>11418</v>
      </c>
      <c r="E136" s="166" t="s">
        <v>4</v>
      </c>
      <c r="F136" s="36" t="s">
        <v>11</v>
      </c>
      <c r="G136" s="306"/>
      <c r="H136" s="306"/>
      <c r="I136" s="569" t="s">
        <v>29</v>
      </c>
      <c r="J136" s="37" t="s">
        <v>11</v>
      </c>
      <c r="K136" s="37" t="s">
        <v>11</v>
      </c>
      <c r="L136" s="37" t="s">
        <v>11</v>
      </c>
      <c r="M136" s="37" t="s">
        <v>57</v>
      </c>
      <c r="N136" s="306"/>
      <c r="O136" s="306"/>
      <c r="P136" s="37" t="s">
        <v>11</v>
      </c>
      <c r="Q136" s="402" t="s">
        <v>111</v>
      </c>
      <c r="R136" s="37" t="s">
        <v>11</v>
      </c>
      <c r="S136" s="37" t="s">
        <v>11</v>
      </c>
      <c r="T136" s="37" t="s">
        <v>11</v>
      </c>
      <c r="U136" s="306"/>
      <c r="V136" s="306"/>
      <c r="W136" s="37" t="s">
        <v>11</v>
      </c>
      <c r="X136" s="37" t="s">
        <v>11</v>
      </c>
      <c r="Y136" s="440" t="s">
        <v>39</v>
      </c>
      <c r="Z136" s="37" t="s">
        <v>57</v>
      </c>
      <c r="AA136" s="480" t="s">
        <v>35</v>
      </c>
      <c r="AB136" s="306"/>
      <c r="AC136" s="306"/>
      <c r="AD136" s="37" t="s">
        <v>11</v>
      </c>
      <c r="AE136" s="37" t="s">
        <v>11</v>
      </c>
      <c r="AF136" s="37" t="s">
        <v>11</v>
      </c>
      <c r="AG136" s="37" t="s">
        <v>11</v>
      </c>
      <c r="AH136" s="37" t="s">
        <v>11</v>
      </c>
      <c r="AI136" s="306"/>
      <c r="AJ136" s="306"/>
      <c r="AK136" s="40"/>
      <c r="AL136" s="167">
        <f t="shared" si="95"/>
        <v>15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1</v>
      </c>
      <c r="AS136" s="168"/>
      <c r="AT136" s="168">
        <f t="shared" si="99"/>
        <v>2</v>
      </c>
      <c r="AU136" s="168"/>
      <c r="AV136" s="168">
        <f t="shared" si="100"/>
        <v>1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ht="18.75" customHeight="1" x14ac:dyDescent="0.25">
      <c r="A137" s="137" t="s">
        <v>425</v>
      </c>
      <c r="B137" s="179" t="s">
        <v>187</v>
      </c>
      <c r="C137" s="154">
        <v>1738</v>
      </c>
      <c r="D137" s="178" t="s">
        <v>229</v>
      </c>
      <c r="E137" s="266" t="s">
        <v>70</v>
      </c>
      <c r="F137" s="373" t="s">
        <v>45</v>
      </c>
      <c r="G137" s="334"/>
      <c r="H137" s="334"/>
      <c r="I137" s="57" t="s">
        <v>11</v>
      </c>
      <c r="J137" s="58" t="s">
        <v>11</v>
      </c>
      <c r="K137" s="58" t="s">
        <v>11</v>
      </c>
      <c r="L137" s="58" t="s">
        <v>11</v>
      </c>
      <c r="M137" s="373" t="s">
        <v>45</v>
      </c>
      <c r="N137" s="334"/>
      <c r="O137" s="334"/>
      <c r="P137" s="58" t="s">
        <v>11</v>
      </c>
      <c r="Q137" s="58" t="s">
        <v>11</v>
      </c>
      <c r="R137" s="58" t="s">
        <v>11</v>
      </c>
      <c r="S137" s="58" t="s">
        <v>11</v>
      </c>
      <c r="T137" s="373" t="s">
        <v>45</v>
      </c>
      <c r="U137" s="334"/>
      <c r="V137" s="334"/>
      <c r="W137" s="58" t="s">
        <v>11</v>
      </c>
      <c r="X137" s="58" t="s">
        <v>11</v>
      </c>
      <c r="Y137" s="58" t="s">
        <v>11</v>
      </c>
      <c r="Z137" s="58" t="s">
        <v>11</v>
      </c>
      <c r="AA137" s="373" t="s">
        <v>45</v>
      </c>
      <c r="AB137" s="334"/>
      <c r="AC137" s="334"/>
      <c r="AD137" s="58" t="s">
        <v>11</v>
      </c>
      <c r="AE137" s="58" t="s">
        <v>11</v>
      </c>
      <c r="AF137" s="58" t="s">
        <v>11</v>
      </c>
      <c r="AG137" s="58" t="s">
        <v>11</v>
      </c>
      <c r="AH137" s="373" t="s">
        <v>45</v>
      </c>
      <c r="AI137" s="334"/>
      <c r="AJ137" s="334"/>
      <c r="AK137" s="34">
        <f>IF(CA137=0,"",TIME(0,CA137,0))</f>
        <v>0.26666666666666666</v>
      </c>
      <c r="AL137" s="157">
        <f>COUNTIF(F137:AJ137,"P")</f>
        <v>16</v>
      </c>
      <c r="AM137" s="158">
        <f>SUM(AL137:AL138)/2</f>
        <v>16</v>
      </c>
      <c r="AN137" s="158">
        <f>COUNTIF(F137:AJ137,"Mi")</f>
        <v>0</v>
      </c>
      <c r="AO137" s="158">
        <f>SUM((AN137+AN138)/2)</f>
        <v>0</v>
      </c>
      <c r="AP137" s="159">
        <f>COUNTIF(F137:AJ137,"VS")</f>
        <v>0</v>
      </c>
      <c r="AQ137" s="159">
        <f>SUM((AP137+AP138)/2)</f>
        <v>0</v>
      </c>
      <c r="AR137" s="158">
        <f>COUNTIF(F137:AJ137,"C1")</f>
        <v>0</v>
      </c>
      <c r="AS137" s="159">
        <f>SUM((AR137+AR138)/2)</f>
        <v>0</v>
      </c>
      <c r="AT137" s="159">
        <f>COUNTIF(F137:AJ137,"R1")</f>
        <v>0</v>
      </c>
      <c r="AU137" s="160">
        <f>SUM((AT137+AT138)/2)</f>
        <v>0</v>
      </c>
      <c r="AV137" s="158">
        <f>COUNTIF(F137:AJ137,"CS")</f>
        <v>0</v>
      </c>
      <c r="AW137" s="158">
        <f>SUM((AV137+AV138)/2)</f>
        <v>0</v>
      </c>
      <c r="AX137" s="159">
        <f>COUNTIF(F137:AJ137,"DA")</f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>COUNTIF(F137:AJ137,"MT5")</f>
        <v>0</v>
      </c>
      <c r="BB137" s="159">
        <f>SUM((BA137+BA138)/2)</f>
        <v>0</v>
      </c>
      <c r="BC137" s="159">
        <f>COUNTIF(F137:AJ137,"MT6")</f>
        <v>0</v>
      </c>
      <c r="BD137" s="159">
        <f>SUM((BC137+BC138)/2)</f>
        <v>0</v>
      </c>
      <c r="BE137" s="159">
        <f>SUM((BD137+BD138)/2)</f>
        <v>0</v>
      </c>
      <c r="BF137" s="159">
        <f>COUNTIF(F137:AJ137,"MT8")</f>
        <v>0</v>
      </c>
      <c r="BG137" s="159">
        <f>SUM((BF137+BF138)/2)</f>
        <v>0</v>
      </c>
      <c r="BH137" s="159">
        <f>SUM((BG137+BG138)/2)</f>
        <v>0</v>
      </c>
      <c r="BI137" s="159">
        <f>COUNTIF(F137:AJ137,"A")</f>
        <v>0</v>
      </c>
      <c r="BJ137" s="159">
        <f>SUM((BI137+BI138)/2)</f>
        <v>0</v>
      </c>
      <c r="BK137" s="159">
        <f>COUNTIF(F137:AJ137,"Ma")</f>
        <v>0</v>
      </c>
      <c r="BL137" s="162">
        <f>SUM(BK137+BK138)/2</f>
        <v>0</v>
      </c>
      <c r="BM137" s="158">
        <f>COUNTIF(F137:AJ137,"MJ")</f>
        <v>0</v>
      </c>
      <c r="BN137" s="158">
        <f>SUM(BM137+BM138)/2</f>
        <v>0</v>
      </c>
      <c r="BO137" s="158">
        <f>COUNTIF(F137:AJ137,"Jsc")</f>
        <v>0</v>
      </c>
      <c r="BP137" s="158">
        <f>SUM(BO137+BO138)/2</f>
        <v>0</v>
      </c>
      <c r="BQ137" s="158">
        <f>COUNTIF(F137:AJ137,"C")</f>
        <v>0</v>
      </c>
      <c r="BR137" s="158">
        <f>SUM((BQ137+BQ138)/2)</f>
        <v>0</v>
      </c>
      <c r="BS137" s="158">
        <f>COUNTIF(F137:AJ137,"CC")</f>
        <v>0</v>
      </c>
      <c r="BT137" s="158">
        <f>SUM((BS137+BS138)/2)</f>
        <v>0</v>
      </c>
      <c r="BU137" s="158">
        <f>COUNTIF(F137:AJ137,"DS")</f>
        <v>0</v>
      </c>
      <c r="BV137" s="158">
        <f>SUM((BU137+BU138)/2)</f>
        <v>0</v>
      </c>
      <c r="BW137" s="159">
        <f>COUNTIF(F137:AJ137,"MT")</f>
        <v>0</v>
      </c>
      <c r="BX137" s="159">
        <f>SUM((BW137+BW138)/2)</f>
        <v>0</v>
      </c>
      <c r="BY137" s="159">
        <f>COUNTIF(F137:AJ137,"4/5")</f>
        <v>5</v>
      </c>
      <c r="BZ137" s="160">
        <f>SUM((BY137+BY138)/2)</f>
        <v>5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425</v>
      </c>
      <c r="B138" s="179" t="s">
        <v>187</v>
      </c>
      <c r="C138" s="192" t="s">
        <v>3</v>
      </c>
      <c r="D138" s="276" t="s">
        <v>97</v>
      </c>
      <c r="E138" s="238" t="s">
        <v>4</v>
      </c>
      <c r="F138" s="374" t="s">
        <v>45</v>
      </c>
      <c r="G138" s="306"/>
      <c r="H138" s="306"/>
      <c r="I138" s="38" t="s">
        <v>11</v>
      </c>
      <c r="J138" s="37" t="s">
        <v>11</v>
      </c>
      <c r="K138" s="37" t="s">
        <v>11</v>
      </c>
      <c r="L138" s="37" t="s">
        <v>11</v>
      </c>
      <c r="M138" s="374" t="s">
        <v>45</v>
      </c>
      <c r="N138" s="306"/>
      <c r="O138" s="306"/>
      <c r="P138" s="37" t="s">
        <v>11</v>
      </c>
      <c r="Q138" s="37" t="s">
        <v>11</v>
      </c>
      <c r="R138" s="37" t="s">
        <v>11</v>
      </c>
      <c r="S138" s="37" t="s">
        <v>11</v>
      </c>
      <c r="T138" s="374" t="s">
        <v>45</v>
      </c>
      <c r="U138" s="306"/>
      <c r="V138" s="306"/>
      <c r="W138" s="37" t="s">
        <v>11</v>
      </c>
      <c r="X138" s="37" t="s">
        <v>11</v>
      </c>
      <c r="Y138" s="37" t="s">
        <v>11</v>
      </c>
      <c r="Z138" s="37" t="s">
        <v>11</v>
      </c>
      <c r="AA138" s="374" t="s">
        <v>45</v>
      </c>
      <c r="AB138" s="306"/>
      <c r="AC138" s="306"/>
      <c r="AD138" s="37" t="s">
        <v>11</v>
      </c>
      <c r="AE138" s="37" t="s">
        <v>11</v>
      </c>
      <c r="AF138" s="37" t="s">
        <v>11</v>
      </c>
      <c r="AG138" s="37" t="s">
        <v>11</v>
      </c>
      <c r="AH138" s="374" t="s">
        <v>45</v>
      </c>
      <c r="AI138" s="306"/>
      <c r="AJ138" s="306"/>
      <c r="AK138" s="40"/>
      <c r="AL138" s="167">
        <f>COUNTIF(F138:AJ138,"P")</f>
        <v>16</v>
      </c>
      <c r="AM138" s="168"/>
      <c r="AN138" s="168">
        <f>COUNTIF(F138:AJ138,"Mi")</f>
        <v>0</v>
      </c>
      <c r="AO138" s="169"/>
      <c r="AP138" s="170">
        <f>COUNTIF(F138:AJ138,"VS")</f>
        <v>0</v>
      </c>
      <c r="AQ138" s="171"/>
      <c r="AR138" s="168">
        <f>COUNTIF(F138:AJ138,"C1")</f>
        <v>0</v>
      </c>
      <c r="AS138" s="168"/>
      <c r="AT138" s="168">
        <f>COUNTIF(F138:AJ138,"R1")</f>
        <v>0</v>
      </c>
      <c r="AU138" s="168"/>
      <c r="AV138" s="168">
        <f>COUNTIF(F138:AJ138,"CS")</f>
        <v>0</v>
      </c>
      <c r="AW138" s="169"/>
      <c r="AX138" s="170">
        <f>COUNTIF(F138:AJ138,"DA")</f>
        <v>0</v>
      </c>
      <c r="AY138" s="171"/>
      <c r="AZ138" s="172"/>
      <c r="BA138" s="170">
        <f>COUNTIF(F138:AJ138,"MT5")</f>
        <v>0</v>
      </c>
      <c r="BB138" s="171"/>
      <c r="BC138" s="170">
        <f>COUNTIF(F138:AJ138,"MT6")</f>
        <v>0</v>
      </c>
      <c r="BD138" s="171"/>
      <c r="BE138" s="171"/>
      <c r="BF138" s="170">
        <f>COUNTIF(F138:AJ138,"MT8")</f>
        <v>0</v>
      </c>
      <c r="BG138" s="171"/>
      <c r="BH138" s="171"/>
      <c r="BI138" s="170">
        <f>COUNTIF(F138:AJ138,"A")</f>
        <v>0</v>
      </c>
      <c r="BJ138" s="171"/>
      <c r="BK138" s="170">
        <f>COUNTIF(F138:AJ138,"Ma")</f>
        <v>0</v>
      </c>
      <c r="BL138" s="173"/>
      <c r="BM138" s="168">
        <f>COUNTIF(F138:AJ138,"MJ")</f>
        <v>0</v>
      </c>
      <c r="BN138" s="174"/>
      <c r="BO138" s="168">
        <f>COUNTIF(F138:AJ138,"Jsc")</f>
        <v>0</v>
      </c>
      <c r="BP138" s="169"/>
      <c r="BQ138" s="168">
        <f>COUNTIF(F138:AJ138,"C")</f>
        <v>0</v>
      </c>
      <c r="BR138" s="168"/>
      <c r="BS138" s="168">
        <f>COUNTIF(F138:AJ138,"CC")</f>
        <v>0</v>
      </c>
      <c r="BT138" s="169"/>
      <c r="BU138" s="168">
        <f>COUNTIF(F138:AJ138,"DS")</f>
        <v>0</v>
      </c>
      <c r="BV138" s="169"/>
      <c r="BW138" s="170">
        <f>COUNTIF(F138:AJ138,"MT")</f>
        <v>0</v>
      </c>
      <c r="BX138" s="171"/>
      <c r="BY138" s="170">
        <f>COUNTIF(F138:AJ138,"4/5")</f>
        <v>5</v>
      </c>
      <c r="BZ138" s="175"/>
      <c r="CA138" s="176"/>
      <c r="CB138" s="85"/>
    </row>
    <row r="139" spans="1:80" ht="18.75" customHeight="1" x14ac:dyDescent="0.25">
      <c r="A139" s="137" t="s">
        <v>425</v>
      </c>
      <c r="B139" s="179" t="s">
        <v>184</v>
      </c>
      <c r="C139" s="154" t="s">
        <v>362</v>
      </c>
      <c r="D139" s="155" t="str">
        <f>VLOOKUP(C139,ListeAppel,2,FALSE)</f>
        <v>Nom 063</v>
      </c>
      <c r="E139" s="156" t="s">
        <v>70</v>
      </c>
      <c r="F139" s="30" t="s">
        <v>11</v>
      </c>
      <c r="G139" s="305"/>
      <c r="H139" s="305"/>
      <c r="I139" s="32" t="s">
        <v>11</v>
      </c>
      <c r="J139" s="31" t="s">
        <v>11</v>
      </c>
      <c r="K139" s="31" t="s">
        <v>11</v>
      </c>
      <c r="L139" s="31" t="s">
        <v>11</v>
      </c>
      <c r="M139" s="353" t="s">
        <v>7</v>
      </c>
      <c r="N139" s="305"/>
      <c r="O139" s="305"/>
      <c r="P139" s="31" t="s">
        <v>11</v>
      </c>
      <c r="Q139" s="31" t="s">
        <v>11</v>
      </c>
      <c r="R139" s="31" t="s">
        <v>11</v>
      </c>
      <c r="S139" s="31" t="s">
        <v>11</v>
      </c>
      <c r="T139" s="31" t="s">
        <v>11</v>
      </c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1" t="s">
        <v>11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31" t="s">
        <v>11</v>
      </c>
      <c r="AH139" s="31" t="s">
        <v>11</v>
      </c>
      <c r="AI139" s="305"/>
      <c r="AJ139" s="305"/>
      <c r="AK139" s="34">
        <f>IF(CA139=0,"",TIME(0,CA139,0))</f>
        <v>0.33333333333333331</v>
      </c>
      <c r="AL139" s="157">
        <f t="shared" si="95"/>
        <v>20</v>
      </c>
      <c r="AM139" s="158">
        <f>SUM(AL139:AL140)/2</f>
        <v>19.5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480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</v>
      </c>
      <c r="BR139" s="158">
        <f>SUM((BQ139+BQ140)/2)</f>
        <v>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480</v>
      </c>
      <c r="CB139" s="35">
        <f>SUM(AM139+AO139+AQ139+AS139+AU139+AW139+BB139+BD139+BG139+AY139)</f>
        <v>20</v>
      </c>
    </row>
    <row r="140" spans="1:80" ht="18.75" customHeight="1" thickBot="1" x14ac:dyDescent="0.3">
      <c r="A140" s="137" t="s">
        <v>425</v>
      </c>
      <c r="B140" s="179" t="s">
        <v>184</v>
      </c>
      <c r="C140" s="192" t="s">
        <v>8</v>
      </c>
      <c r="D140" s="165">
        <v>11418</v>
      </c>
      <c r="E140" s="166" t="s">
        <v>4</v>
      </c>
      <c r="F140" s="36" t="s">
        <v>11</v>
      </c>
      <c r="G140" s="306"/>
      <c r="H140" s="306"/>
      <c r="I140" s="38" t="s">
        <v>11</v>
      </c>
      <c r="J140" s="37" t="s">
        <v>11</v>
      </c>
      <c r="K140" s="37" t="s">
        <v>11</v>
      </c>
      <c r="L140" s="440" t="s">
        <v>39</v>
      </c>
      <c r="M140" s="354" t="s">
        <v>7</v>
      </c>
      <c r="N140" s="306"/>
      <c r="O140" s="306"/>
      <c r="P140" s="37" t="s">
        <v>11</v>
      </c>
      <c r="Q140" s="37" t="s">
        <v>11</v>
      </c>
      <c r="R140" s="37" t="s">
        <v>11</v>
      </c>
      <c r="S140" s="37" t="s">
        <v>11</v>
      </c>
      <c r="T140" s="37" t="s">
        <v>11</v>
      </c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7" t="s">
        <v>11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06"/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ht="18.75" customHeight="1" x14ac:dyDescent="0.25">
      <c r="A141" s="137"/>
      <c r="B141" s="179"/>
      <c r="C141" s="196">
        <v>4659</v>
      </c>
      <c r="D141" s="252" t="s">
        <v>291</v>
      </c>
      <c r="E141" s="156" t="s">
        <v>70</v>
      </c>
      <c r="F141" s="51" t="s">
        <v>11</v>
      </c>
      <c r="G141" s="307"/>
      <c r="H141" s="307"/>
      <c r="I141" s="456" t="s">
        <v>45</v>
      </c>
      <c r="J141" s="353" t="s">
        <v>7</v>
      </c>
      <c r="K141" s="353" t="s">
        <v>7</v>
      </c>
      <c r="L141" s="353" t="s">
        <v>7</v>
      </c>
      <c r="M141" s="52" t="s">
        <v>11</v>
      </c>
      <c r="N141" s="307"/>
      <c r="O141" s="307"/>
      <c r="P141" s="456" t="s">
        <v>45</v>
      </c>
      <c r="Q141" s="400" t="s">
        <v>14</v>
      </c>
      <c r="R141" s="400" t="s">
        <v>14</v>
      </c>
      <c r="S141" s="400" t="s">
        <v>14</v>
      </c>
      <c r="T141" s="400" t="s">
        <v>14</v>
      </c>
      <c r="U141" s="307"/>
      <c r="V141" s="307"/>
      <c r="W141" s="456" t="s">
        <v>45</v>
      </c>
      <c r="X141" s="52" t="s">
        <v>11</v>
      </c>
      <c r="Y141" s="52" t="s">
        <v>11</v>
      </c>
      <c r="Z141" s="52" t="s">
        <v>11</v>
      </c>
      <c r="AA141" s="52" t="s">
        <v>11</v>
      </c>
      <c r="AB141" s="307"/>
      <c r="AC141" s="307"/>
      <c r="AD141" s="456" t="s">
        <v>45</v>
      </c>
      <c r="AE141" s="52" t="s">
        <v>11</v>
      </c>
      <c r="AF141" s="52" t="s">
        <v>11</v>
      </c>
      <c r="AG141" s="52" t="s">
        <v>11</v>
      </c>
      <c r="AH141" s="52" t="s">
        <v>11</v>
      </c>
      <c r="AI141" s="307"/>
      <c r="AJ141" s="307"/>
      <c r="AK141" s="34">
        <f>IF(CA141=0,"",TIME(0,CA141,0))</f>
        <v>0.16666666666666666</v>
      </c>
      <c r="AL141" s="157">
        <f t="shared" ref="AL141:AL146" si="133">COUNTIF(F141:AJ141,"P")</f>
        <v>10</v>
      </c>
      <c r="AM141" s="158">
        <f>SUM(AL141:AL142)/2</f>
        <v>10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240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4</v>
      </c>
      <c r="BL141" s="162">
        <f>SUM(BK141+BK142)/2</f>
        <v>4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3</v>
      </c>
      <c r="BR141" s="158">
        <f>SUM((BQ141+BQ142)/2)</f>
        <v>3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4</v>
      </c>
      <c r="BZ141" s="160">
        <f>SUM((BY141+BY142)/2)</f>
        <v>4</v>
      </c>
      <c r="CA141" s="163">
        <f>SUM(AZ141)</f>
        <v>240</v>
      </c>
      <c r="CB141" s="35">
        <f>SUM(AM141+AO141+AQ141+AS141+AU141+AW141+BB141+BD141+BG141+AY141)</f>
        <v>10</v>
      </c>
    </row>
    <row r="142" spans="1:80" ht="18.75" customHeight="1" thickBot="1" x14ac:dyDescent="0.3">
      <c r="A142" s="137"/>
      <c r="B142" s="179"/>
      <c r="C142" s="164" t="s">
        <v>6</v>
      </c>
      <c r="D142" s="276" t="s">
        <v>103</v>
      </c>
      <c r="E142" s="166" t="s">
        <v>4</v>
      </c>
      <c r="F142" s="36" t="s">
        <v>11</v>
      </c>
      <c r="G142" s="306"/>
      <c r="H142" s="306"/>
      <c r="I142" s="457" t="s">
        <v>45</v>
      </c>
      <c r="J142" s="354" t="s">
        <v>7</v>
      </c>
      <c r="K142" s="354" t="s">
        <v>7</v>
      </c>
      <c r="L142" s="354" t="s">
        <v>7</v>
      </c>
      <c r="M142" s="37" t="s">
        <v>11</v>
      </c>
      <c r="N142" s="306"/>
      <c r="O142" s="306"/>
      <c r="P142" s="457" t="s">
        <v>45</v>
      </c>
      <c r="Q142" s="367" t="s">
        <v>14</v>
      </c>
      <c r="R142" s="367" t="s">
        <v>14</v>
      </c>
      <c r="S142" s="367" t="s">
        <v>14</v>
      </c>
      <c r="T142" s="367" t="s">
        <v>14</v>
      </c>
      <c r="U142" s="306"/>
      <c r="V142" s="306"/>
      <c r="W142" s="457" t="s">
        <v>45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457" t="s">
        <v>45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30"/>
      <c r="AK142" s="40"/>
      <c r="AL142" s="167">
        <f t="shared" si="133"/>
        <v>10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4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3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4</v>
      </c>
      <c r="BZ142" s="175"/>
      <c r="CA142" s="176"/>
      <c r="CB142" s="85"/>
    </row>
    <row r="143" spans="1:80" ht="18.75" customHeight="1" x14ac:dyDescent="0.25">
      <c r="A143" s="137" t="s">
        <v>425</v>
      </c>
      <c r="B143" s="179" t="s">
        <v>184</v>
      </c>
      <c r="C143" s="588">
        <v>4500</v>
      </c>
      <c r="D143" s="252" t="s">
        <v>294</v>
      </c>
      <c r="E143" s="156" t="s">
        <v>70</v>
      </c>
      <c r="F143" s="561" t="s">
        <v>14</v>
      </c>
      <c r="G143" s="307"/>
      <c r="H143" s="307"/>
      <c r="I143" s="432" t="s">
        <v>28</v>
      </c>
      <c r="J143" s="52" t="s">
        <v>11</v>
      </c>
      <c r="K143" s="52" t="s">
        <v>11</v>
      </c>
      <c r="L143" s="353" t="s">
        <v>7</v>
      </c>
      <c r="M143" s="353" t="s">
        <v>7</v>
      </c>
      <c r="N143" s="307"/>
      <c r="O143" s="307"/>
      <c r="P143" s="400" t="s">
        <v>14</v>
      </c>
      <c r="Q143" s="400" t="s">
        <v>14</v>
      </c>
      <c r="R143" s="400" t="s">
        <v>14</v>
      </c>
      <c r="S143" s="400" t="s">
        <v>14</v>
      </c>
      <c r="T143" s="400" t="s">
        <v>14</v>
      </c>
      <c r="U143" s="307"/>
      <c r="V143" s="307"/>
      <c r="W143" s="442" t="s">
        <v>11</v>
      </c>
      <c r="X143" s="442" t="s">
        <v>11</v>
      </c>
      <c r="Y143" s="401" t="s">
        <v>11</v>
      </c>
      <c r="Z143" s="52" t="s">
        <v>11</v>
      </c>
      <c r="AA143" s="52" t="s">
        <v>11</v>
      </c>
      <c r="AB143" s="307"/>
      <c r="AC143" s="307"/>
      <c r="AD143" s="52" t="s">
        <v>11</v>
      </c>
      <c r="AE143" s="52" t="s">
        <v>11</v>
      </c>
      <c r="AF143" s="52" t="s">
        <v>11</v>
      </c>
      <c r="AG143" s="52" t="s">
        <v>11</v>
      </c>
      <c r="AH143" s="52" t="s">
        <v>11</v>
      </c>
      <c r="AI143" s="307"/>
      <c r="AJ143" s="307"/>
      <c r="AK143" s="34">
        <f>IF(CA143=0,"",TIME(0,CA143,0))</f>
        <v>0.19999999999999998</v>
      </c>
      <c r="AL143" s="157">
        <f t="shared" si="133"/>
        <v>12</v>
      </c>
      <c r="AM143" s="158">
        <f>SUM(AL143:AL144)/2</f>
        <v>12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288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6</v>
      </c>
      <c r="BL143" s="162">
        <f>SUM(BK143+BK144)/2</f>
        <v>6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2</v>
      </c>
      <c r="BR143" s="158">
        <f>SUM((BQ143+BQ144)/2)</f>
        <v>2</v>
      </c>
      <c r="BS143" s="158">
        <f t="shared" si="148"/>
        <v>1</v>
      </c>
      <c r="BT143" s="158">
        <f>SUM((BS143+BS144)/2)</f>
        <v>1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288</v>
      </c>
      <c r="CB143" s="35">
        <f>SUM(AM143+AO143+AQ143+AS143+AU143+AW143+BB143+BD143+BG143+AY143)</f>
        <v>12</v>
      </c>
    </row>
    <row r="144" spans="1:80" ht="18.75" customHeight="1" thickBot="1" x14ac:dyDescent="0.3">
      <c r="A144" s="137" t="s">
        <v>425</v>
      </c>
      <c r="B144" s="179" t="s">
        <v>184</v>
      </c>
      <c r="C144" s="164" t="s">
        <v>3</v>
      </c>
      <c r="D144" s="254"/>
      <c r="E144" s="166" t="s">
        <v>4</v>
      </c>
      <c r="F144" s="366" t="s">
        <v>14</v>
      </c>
      <c r="G144" s="306"/>
      <c r="H144" s="306"/>
      <c r="I144" s="433" t="s">
        <v>28</v>
      </c>
      <c r="J144" s="37" t="s">
        <v>11</v>
      </c>
      <c r="K144" s="37" t="s">
        <v>11</v>
      </c>
      <c r="L144" s="354" t="s">
        <v>7</v>
      </c>
      <c r="M144" s="354" t="s">
        <v>7</v>
      </c>
      <c r="N144" s="306"/>
      <c r="O144" s="306"/>
      <c r="P144" s="367" t="s">
        <v>14</v>
      </c>
      <c r="Q144" s="367" t="s">
        <v>14</v>
      </c>
      <c r="R144" s="367" t="s">
        <v>14</v>
      </c>
      <c r="S144" s="367" t="s">
        <v>14</v>
      </c>
      <c r="T144" s="367" t="s">
        <v>14</v>
      </c>
      <c r="U144" s="306"/>
      <c r="V144" s="306"/>
      <c r="W144" s="37" t="s">
        <v>11</v>
      </c>
      <c r="X144" s="37" t="s">
        <v>11</v>
      </c>
      <c r="Y144" s="37" t="s">
        <v>11</v>
      </c>
      <c r="Z144" s="37" t="s">
        <v>11</v>
      </c>
      <c r="AA144" s="37" t="s">
        <v>11</v>
      </c>
      <c r="AB144" s="306"/>
      <c r="AC144" s="306"/>
      <c r="AD144" s="37" t="s">
        <v>11</v>
      </c>
      <c r="AE144" s="37" t="s">
        <v>11</v>
      </c>
      <c r="AF144" s="37" t="s">
        <v>11</v>
      </c>
      <c r="AG144" s="37" t="s">
        <v>11</v>
      </c>
      <c r="AH144" s="37" t="s">
        <v>11</v>
      </c>
      <c r="AI144" s="306"/>
      <c r="AJ144" s="330"/>
      <c r="AK144" s="40"/>
      <c r="AL144" s="167">
        <f t="shared" si="133"/>
        <v>12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6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1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/>
      <c r="C145" s="154">
        <v>2625</v>
      </c>
      <c r="D145" s="178" t="s">
        <v>296</v>
      </c>
      <c r="E145" s="156" t="s">
        <v>70</v>
      </c>
      <c r="F145" s="479" t="s">
        <v>7</v>
      </c>
      <c r="G145" s="307"/>
      <c r="H145" s="307"/>
      <c r="I145" s="32" t="s">
        <v>11</v>
      </c>
      <c r="J145" s="52" t="s">
        <v>11</v>
      </c>
      <c r="K145" s="52" t="s">
        <v>11</v>
      </c>
      <c r="L145" s="52" t="s">
        <v>11</v>
      </c>
      <c r="M145" s="52" t="s">
        <v>11</v>
      </c>
      <c r="N145" s="307"/>
      <c r="O145" s="307"/>
      <c r="P145" s="52" t="s">
        <v>11</v>
      </c>
      <c r="Q145" s="52" t="s">
        <v>11</v>
      </c>
      <c r="R145" s="52" t="s">
        <v>11</v>
      </c>
      <c r="S145" s="415" t="s">
        <v>7</v>
      </c>
      <c r="T145" s="52" t="s">
        <v>11</v>
      </c>
      <c r="U145" s="307"/>
      <c r="V145" s="307"/>
      <c r="W145" s="52" t="s">
        <v>11</v>
      </c>
      <c r="X145" s="52" t="s">
        <v>11</v>
      </c>
      <c r="Y145" s="52" t="s">
        <v>11</v>
      </c>
      <c r="Z145" s="52" t="s">
        <v>11</v>
      </c>
      <c r="AA145" s="52" t="s">
        <v>11</v>
      </c>
      <c r="AB145" s="307"/>
      <c r="AC145" s="307"/>
      <c r="AD145" s="52" t="s">
        <v>11</v>
      </c>
      <c r="AE145" s="52" t="s">
        <v>11</v>
      </c>
      <c r="AF145" s="52" t="s">
        <v>11</v>
      </c>
      <c r="AG145" s="52" t="s">
        <v>11</v>
      </c>
      <c r="AH145" s="52" t="s">
        <v>11</v>
      </c>
      <c r="AI145" s="307"/>
      <c r="AJ145" s="307"/>
      <c r="AK145" s="34">
        <f>IF(CA145=0,"",TIME(0,CA145,0))</f>
        <v>0.31666666666666665</v>
      </c>
      <c r="AL145" s="157">
        <f t="shared" si="133"/>
        <v>19</v>
      </c>
      <c r="AM145" s="158">
        <f>SUM(AL145:AL146)/2</f>
        <v>18.5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456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2</v>
      </c>
      <c r="BR145" s="158">
        <f>SUM((BQ145+BQ146)/2)</f>
        <v>2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456</v>
      </c>
      <c r="CB145" s="35">
        <f>SUM(AM145+AO145+AQ145+AS145+AU145+AW145+BB145+BD145+BG145+AY145)</f>
        <v>19</v>
      </c>
    </row>
    <row r="146" spans="1:80" ht="18.75" customHeight="1" thickBot="1" x14ac:dyDescent="0.3">
      <c r="A146" s="137"/>
      <c r="B146" s="179"/>
      <c r="C146" s="192" t="s">
        <v>8</v>
      </c>
      <c r="D146" s="194"/>
      <c r="E146" s="166" t="s">
        <v>4</v>
      </c>
      <c r="F146" s="479" t="s">
        <v>7</v>
      </c>
      <c r="G146" s="306"/>
      <c r="H146" s="306"/>
      <c r="I146" s="38" t="s">
        <v>11</v>
      </c>
      <c r="J146" s="52" t="s">
        <v>11</v>
      </c>
      <c r="K146" s="52" t="s">
        <v>11</v>
      </c>
      <c r="L146" s="37" t="s">
        <v>11</v>
      </c>
      <c r="M146" s="52" t="s">
        <v>11</v>
      </c>
      <c r="N146" s="307"/>
      <c r="O146" s="307"/>
      <c r="P146" s="52" t="s">
        <v>11</v>
      </c>
      <c r="Q146" s="52" t="s">
        <v>11</v>
      </c>
      <c r="R146" s="52" t="s">
        <v>11</v>
      </c>
      <c r="S146" s="415" t="s">
        <v>7</v>
      </c>
      <c r="T146" s="52" t="s">
        <v>11</v>
      </c>
      <c r="U146" s="307"/>
      <c r="V146" s="307"/>
      <c r="W146" s="52" t="s">
        <v>11</v>
      </c>
      <c r="X146" s="52" t="s">
        <v>11</v>
      </c>
      <c r="Y146" s="52" t="s">
        <v>11</v>
      </c>
      <c r="Z146" s="52" t="s">
        <v>11</v>
      </c>
      <c r="AA146" s="52" t="s">
        <v>11</v>
      </c>
      <c r="AB146" s="307"/>
      <c r="AC146" s="307"/>
      <c r="AD146" s="52" t="s">
        <v>11</v>
      </c>
      <c r="AE146" s="52" t="s">
        <v>11</v>
      </c>
      <c r="AF146" s="52" t="s">
        <v>11</v>
      </c>
      <c r="AG146" s="52" t="s">
        <v>11</v>
      </c>
      <c r="AH146" s="52" t="s">
        <v>57</v>
      </c>
      <c r="AI146" s="307"/>
      <c r="AJ146" s="307"/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2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425</v>
      </c>
      <c r="B147" s="179" t="s">
        <v>184</v>
      </c>
      <c r="C147" s="589">
        <v>8106</v>
      </c>
      <c r="D147" s="178" t="s">
        <v>299</v>
      </c>
      <c r="E147" s="156" t="s">
        <v>70</v>
      </c>
      <c r="F147" s="30" t="s">
        <v>11</v>
      </c>
      <c r="G147" s="305"/>
      <c r="H147" s="305"/>
      <c r="I147" s="32" t="s">
        <v>11</v>
      </c>
      <c r="J147" s="31" t="s">
        <v>11</v>
      </c>
      <c r="K147" s="31" t="s">
        <v>11</v>
      </c>
      <c r="L147" s="31" t="s">
        <v>11</v>
      </c>
      <c r="M147" s="353" t="s">
        <v>7</v>
      </c>
      <c r="N147" s="305"/>
      <c r="O147" s="305"/>
      <c r="P147" s="31" t="s">
        <v>11</v>
      </c>
      <c r="Q147" s="442" t="s">
        <v>111</v>
      </c>
      <c r="R147" s="31" t="s">
        <v>11</v>
      </c>
      <c r="S147" s="31" t="s">
        <v>11</v>
      </c>
      <c r="T147" s="31" t="s">
        <v>11</v>
      </c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05"/>
      <c r="AK147" s="34">
        <f>IF(CA147=0,"",TIME(0,CA147,0))</f>
        <v>0.31666666666666665</v>
      </c>
      <c r="AL147" s="157">
        <f t="shared" si="95"/>
        <v>19</v>
      </c>
      <c r="AM147" s="158">
        <f>SUM(AL147:AL148)/2</f>
        <v>19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456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1</v>
      </c>
      <c r="BR147" s="158">
        <f>SUM((BQ147+BQ148)/2)</f>
        <v>1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456</v>
      </c>
      <c r="CB147" s="35">
        <f>SUM(AM147+AO147+AQ147+AS147+AU147+AW147+BB147+BD147+BG147+AY147)</f>
        <v>19</v>
      </c>
    </row>
    <row r="148" spans="1:80" ht="18.75" customHeight="1" thickBot="1" x14ac:dyDescent="0.3">
      <c r="A148" s="137" t="s">
        <v>425</v>
      </c>
      <c r="B148" s="179" t="s">
        <v>184</v>
      </c>
      <c r="C148" s="164" t="s">
        <v>3</v>
      </c>
      <c r="D148" s="194"/>
      <c r="E148" s="166" t="s">
        <v>4</v>
      </c>
      <c r="F148" s="36" t="s">
        <v>11</v>
      </c>
      <c r="G148" s="306"/>
      <c r="H148" s="306"/>
      <c r="I148" s="38" t="s">
        <v>11</v>
      </c>
      <c r="J148" s="37" t="s">
        <v>11</v>
      </c>
      <c r="K148" s="37" t="s">
        <v>11</v>
      </c>
      <c r="L148" s="37" t="s">
        <v>11</v>
      </c>
      <c r="M148" s="354" t="s">
        <v>7</v>
      </c>
      <c r="N148" s="306"/>
      <c r="O148" s="306"/>
      <c r="P148" s="37" t="s">
        <v>11</v>
      </c>
      <c r="Q148" s="402" t="s">
        <v>111</v>
      </c>
      <c r="R148" s="37" t="s">
        <v>11</v>
      </c>
      <c r="S148" s="37" t="s">
        <v>11</v>
      </c>
      <c r="T148" s="37" t="s">
        <v>11</v>
      </c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06"/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1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s="146" customFormat="1" ht="18.75" customHeight="1" thickBot="1" x14ac:dyDescent="0.3">
      <c r="A149" s="137" t="s">
        <v>425</v>
      </c>
      <c r="B149" s="179" t="s">
        <v>185</v>
      </c>
      <c r="C149" s="1174" t="s">
        <v>185</v>
      </c>
      <c r="D149" s="1175"/>
      <c r="E149" s="204"/>
      <c r="F149" s="59"/>
      <c r="G149" s="60"/>
      <c r="H149" s="60"/>
      <c r="I149" s="61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2"/>
      <c r="AL149" s="180"/>
      <c r="AM149" s="180"/>
      <c r="AN149" s="180"/>
      <c r="AO149" s="181"/>
      <c r="AP149" s="180"/>
      <c r="AQ149" s="181"/>
      <c r="AR149" s="180"/>
      <c r="AS149" s="180"/>
      <c r="AT149" s="180"/>
      <c r="AU149" s="180"/>
      <c r="AV149" s="180"/>
      <c r="AW149" s="181"/>
      <c r="AX149" s="180"/>
      <c r="AY149" s="181"/>
      <c r="AZ149" s="205"/>
      <c r="BA149" s="180"/>
      <c r="BB149" s="181"/>
      <c r="BC149" s="180"/>
      <c r="BD149" s="181"/>
      <c r="BE149" s="181"/>
      <c r="BF149" s="180"/>
      <c r="BG149" s="181"/>
      <c r="BH149" s="181"/>
      <c r="BI149" s="180"/>
      <c r="BJ149" s="181"/>
      <c r="BK149" s="180"/>
      <c r="BL149" s="206"/>
      <c r="BM149" s="180"/>
      <c r="BN149" s="186"/>
      <c r="BO149" s="180"/>
      <c r="BP149" s="181"/>
      <c r="BQ149" s="180"/>
      <c r="BR149" s="180"/>
      <c r="BS149" s="180"/>
      <c r="BT149" s="181"/>
      <c r="BU149" s="180"/>
      <c r="BV149" s="181"/>
      <c r="BW149" s="180"/>
      <c r="BX149" s="181"/>
      <c r="BY149" s="180"/>
      <c r="BZ149" s="181"/>
      <c r="CA149" s="205"/>
      <c r="CB149" s="145"/>
    </row>
    <row r="150" spans="1:80" s="146" customFormat="1" ht="18.75" customHeight="1" thickBot="1" x14ac:dyDescent="0.3">
      <c r="A150" s="137" t="s">
        <v>425</v>
      </c>
      <c r="B150" s="179" t="s">
        <v>185</v>
      </c>
      <c r="C150" s="190"/>
      <c r="D150" s="45" t="s">
        <v>69</v>
      </c>
      <c r="E150" s="204"/>
      <c r="F150" s="24">
        <v>1</v>
      </c>
      <c r="G150" s="300">
        <v>2</v>
      </c>
      <c r="H150" s="300">
        <v>3</v>
      </c>
      <c r="I150" s="25">
        <v>4</v>
      </c>
      <c r="J150" s="25">
        <v>5</v>
      </c>
      <c r="K150" s="25">
        <v>6</v>
      </c>
      <c r="L150" s="25">
        <v>7</v>
      </c>
      <c r="M150" s="25">
        <v>8</v>
      </c>
      <c r="N150" s="300">
        <v>9</v>
      </c>
      <c r="O150" s="300">
        <v>10</v>
      </c>
      <c r="P150" s="25">
        <v>11</v>
      </c>
      <c r="Q150" s="25">
        <v>12</v>
      </c>
      <c r="R150" s="25">
        <v>13</v>
      </c>
      <c r="S150" s="25">
        <v>14</v>
      </c>
      <c r="T150" s="25">
        <v>15</v>
      </c>
      <c r="U150" s="300">
        <v>16</v>
      </c>
      <c r="V150" s="300">
        <v>17</v>
      </c>
      <c r="W150" s="25">
        <v>18</v>
      </c>
      <c r="X150" s="25">
        <v>19</v>
      </c>
      <c r="Y150" s="25">
        <v>20</v>
      </c>
      <c r="Z150" s="25">
        <v>21</v>
      </c>
      <c r="AA150" s="25">
        <v>22</v>
      </c>
      <c r="AB150" s="300">
        <v>23</v>
      </c>
      <c r="AC150" s="300">
        <v>24</v>
      </c>
      <c r="AD150" s="25">
        <v>25</v>
      </c>
      <c r="AE150" s="25">
        <v>26</v>
      </c>
      <c r="AF150" s="25">
        <v>27</v>
      </c>
      <c r="AG150" s="26">
        <v>28</v>
      </c>
      <c r="AH150" s="26">
        <v>29</v>
      </c>
      <c r="AI150" s="300">
        <v>30</v>
      </c>
      <c r="AJ150" s="329">
        <v>31</v>
      </c>
      <c r="AK150" s="62"/>
      <c r="AL150" s="180"/>
      <c r="AM150" s="180"/>
      <c r="AN150" s="180"/>
      <c r="AO150" s="181"/>
      <c r="AP150" s="180"/>
      <c r="AQ150" s="181"/>
      <c r="AR150" s="180"/>
      <c r="AS150" s="180"/>
      <c r="AT150" s="180"/>
      <c r="AU150" s="180"/>
      <c r="AV150" s="180"/>
      <c r="AW150" s="181"/>
      <c r="AX150" s="180"/>
      <c r="AY150" s="181"/>
      <c r="AZ150" s="205"/>
      <c r="BA150" s="180"/>
      <c r="BB150" s="181"/>
      <c r="BC150" s="180"/>
      <c r="BD150" s="181"/>
      <c r="BE150" s="181"/>
      <c r="BF150" s="180"/>
      <c r="BG150" s="181"/>
      <c r="BH150" s="181"/>
      <c r="BI150" s="180"/>
      <c r="BJ150" s="181"/>
      <c r="BK150" s="180"/>
      <c r="BL150" s="206"/>
      <c r="BM150" s="180"/>
      <c r="BN150" s="186"/>
      <c r="BO150" s="180"/>
      <c r="BP150" s="181"/>
      <c r="BQ150" s="180"/>
      <c r="BR150" s="180"/>
      <c r="BS150" s="180"/>
      <c r="BT150" s="181"/>
      <c r="BU150" s="180"/>
      <c r="BV150" s="181"/>
      <c r="BW150" s="180"/>
      <c r="BX150" s="181"/>
      <c r="BY150" s="180"/>
      <c r="BZ150" s="181"/>
      <c r="CA150" s="205"/>
      <c r="CB150" s="145"/>
    </row>
    <row r="151" spans="1:80" s="146" customFormat="1" ht="18.75" customHeight="1" x14ac:dyDescent="0.25">
      <c r="A151" s="137" t="s">
        <v>425</v>
      </c>
      <c r="B151" s="179" t="s">
        <v>185</v>
      </c>
      <c r="C151" s="203">
        <v>6922</v>
      </c>
      <c r="D151" s="178" t="s">
        <v>196</v>
      </c>
      <c r="E151" s="156" t="s">
        <v>70</v>
      </c>
      <c r="F151" s="30" t="s">
        <v>11</v>
      </c>
      <c r="G151" s="305"/>
      <c r="H151" s="305"/>
      <c r="I151" s="32" t="s">
        <v>11</v>
      </c>
      <c r="J151" s="31" t="s">
        <v>11</v>
      </c>
      <c r="K151" s="31" t="s">
        <v>11</v>
      </c>
      <c r="L151" s="31" t="s">
        <v>11</v>
      </c>
      <c r="M151" s="55" t="s">
        <v>11</v>
      </c>
      <c r="N151" s="305"/>
      <c r="O151" s="305"/>
      <c r="P151" s="31" t="s">
        <v>11</v>
      </c>
      <c r="Q151" s="31" t="s">
        <v>11</v>
      </c>
      <c r="R151" s="31" t="s">
        <v>11</v>
      </c>
      <c r="S151" s="353" t="s">
        <v>7</v>
      </c>
      <c r="T151" s="55" t="s">
        <v>11</v>
      </c>
      <c r="U151" s="305"/>
      <c r="V151" s="305"/>
      <c r="W151" s="31" t="s">
        <v>11</v>
      </c>
      <c r="X151" s="31" t="s">
        <v>11</v>
      </c>
      <c r="Y151" s="31" t="s">
        <v>11</v>
      </c>
      <c r="Z151" s="442" t="s">
        <v>11</v>
      </c>
      <c r="AA151" s="31" t="s">
        <v>11</v>
      </c>
      <c r="AB151" s="305"/>
      <c r="AC151" s="305"/>
      <c r="AD151" s="31" t="s">
        <v>11</v>
      </c>
      <c r="AE151" s="31" t="s">
        <v>11</v>
      </c>
      <c r="AF151" s="31" t="s">
        <v>11</v>
      </c>
      <c r="AG151" s="31" t="s">
        <v>11</v>
      </c>
      <c r="AH151" s="31" t="s">
        <v>11</v>
      </c>
      <c r="AI151" s="305"/>
      <c r="AJ151" s="305"/>
      <c r="AK151" s="34">
        <f>IF(CA151=0,"",TIME(0,CA151,0))</f>
        <v>0.33333333333333331</v>
      </c>
      <c r="AL151" s="157">
        <f t="shared" ref="AL151:AL156" si="152">COUNTIF(F151:AJ151,"P")</f>
        <v>20</v>
      </c>
      <c r="AM151" s="158">
        <f>SUM(AL151:AL152)/2</f>
        <v>19.5</v>
      </c>
      <c r="AN151" s="158">
        <f t="shared" ref="AN151:AN156" si="153">COUNTIF(F151:AJ151,"Mi")</f>
        <v>0</v>
      </c>
      <c r="AO151" s="158">
        <f>SUM((AN151+AN152)/2)</f>
        <v>0</v>
      </c>
      <c r="AP151" s="159">
        <f t="shared" ref="AP151:AP156" si="154">COUNTIF(F151:AJ151,"VS")</f>
        <v>0</v>
      </c>
      <c r="AQ151" s="159">
        <f>SUM((AP151+AP152)/2)</f>
        <v>0</v>
      </c>
      <c r="AR151" s="158">
        <f t="shared" ref="AR151:AR156" si="155">COUNTIF(F151:AJ151,"C1")</f>
        <v>0</v>
      </c>
      <c r="AS151" s="159">
        <f>SUM((AR151+AR152)/2)</f>
        <v>0</v>
      </c>
      <c r="AT151" s="159">
        <f t="shared" ref="AT151:AT156" si="156">COUNTIF(F151:AJ151,"R1")</f>
        <v>0</v>
      </c>
      <c r="AU151" s="160">
        <f>SUM((AT151+AT152)/2)</f>
        <v>0.5</v>
      </c>
      <c r="AV151" s="158">
        <f t="shared" ref="AV151:AV156" si="157">COUNTIF(F151:AJ151,"CS")</f>
        <v>0</v>
      </c>
      <c r="AW151" s="158">
        <f>SUM((AV151+AV152)/2)</f>
        <v>0</v>
      </c>
      <c r="AX151" s="159">
        <f t="shared" ref="AX151:AX156" si="158">COUNTIF(F151:AJ151,"DA")</f>
        <v>0</v>
      </c>
      <c r="AY151" s="159">
        <f>SUM((AX151+AX152)/2)</f>
        <v>0</v>
      </c>
      <c r="AZ151" s="161">
        <f>SUM(AM151+AO151+AQ151+AS151+AW151+AY151+AU151)*24</f>
        <v>480</v>
      </c>
      <c r="BA151" s="159">
        <f t="shared" ref="BA151:BA156" si="159">COUNTIF(F151:AJ151,"MT5")</f>
        <v>0</v>
      </c>
      <c r="BB151" s="159">
        <f>SUM((BA151+BA152)/2)</f>
        <v>0</v>
      </c>
      <c r="BC151" s="159">
        <f t="shared" ref="BC151:BC156" si="160">COUNTIF(F151:AJ151,"MT6")</f>
        <v>0</v>
      </c>
      <c r="BD151" s="159">
        <f>SUM((BC151+BC152)/2)</f>
        <v>0</v>
      </c>
      <c r="BE151" s="159">
        <f>SUM((BD151+BD152)/2)</f>
        <v>0</v>
      </c>
      <c r="BF151" s="159">
        <f t="shared" ref="BF151:BF156" si="161">COUNTIF(F151:AJ151,"MT8")</f>
        <v>0</v>
      </c>
      <c r="BG151" s="159">
        <f>SUM((BF151+BF152)/2)</f>
        <v>0</v>
      </c>
      <c r="BH151" s="159">
        <f>SUM((BG151+BG152)/2)</f>
        <v>0</v>
      </c>
      <c r="BI151" s="159">
        <f t="shared" ref="BI151:BI156" si="162">COUNTIF(F151:AJ151,"A")</f>
        <v>0</v>
      </c>
      <c r="BJ151" s="159">
        <f>SUM((BI151+BI152)/2)</f>
        <v>0</v>
      </c>
      <c r="BK151" s="159">
        <f t="shared" ref="BK151:BK156" si="163">COUNTIF(F151:AJ151,"Ma")</f>
        <v>0</v>
      </c>
      <c r="BL151" s="162">
        <f>SUM(BK151+BK152)/2</f>
        <v>0</v>
      </c>
      <c r="BM151" s="158">
        <f t="shared" ref="BM151:BM156" si="164">COUNTIF(F151:AJ151,"MJ")</f>
        <v>0</v>
      </c>
      <c r="BN151" s="158">
        <f>SUM(BM151+BM152)/2</f>
        <v>0</v>
      </c>
      <c r="BO151" s="158">
        <f t="shared" ref="BO151:BO156" si="165">COUNTIF(F151:AJ151,"Jsc")</f>
        <v>0</v>
      </c>
      <c r="BP151" s="158">
        <f>SUM(BO151+BO152)/2</f>
        <v>0</v>
      </c>
      <c r="BQ151" s="158">
        <f t="shared" ref="BQ151:BQ156" si="166">COUNTIF(F151:AJ151,"C")</f>
        <v>1</v>
      </c>
      <c r="BR151" s="158">
        <f>SUM((BQ151+BQ152)/2)</f>
        <v>1</v>
      </c>
      <c r="BS151" s="158">
        <f t="shared" ref="BS151:BS156" si="167">COUNTIF(F151:AJ151,"CC")</f>
        <v>0</v>
      </c>
      <c r="BT151" s="158">
        <f>SUM((BS151+BS152)/2)</f>
        <v>0</v>
      </c>
      <c r="BU151" s="158">
        <f t="shared" ref="BU151:BU156" si="168">COUNTIF(F151:AJ151,"DS")</f>
        <v>0</v>
      </c>
      <c r="BV151" s="158">
        <f>SUM((BU151+BU152)/2)</f>
        <v>0</v>
      </c>
      <c r="BW151" s="159">
        <f t="shared" ref="BW151:BW156" si="169">COUNTIF(F151:AJ151,"MT")</f>
        <v>0</v>
      </c>
      <c r="BX151" s="159">
        <f>SUM((BW151+BW152)/2)</f>
        <v>0</v>
      </c>
      <c r="BY151" s="159">
        <f t="shared" ref="BY151:BY156" si="170">COUNTIF(F151:AJ151,"4/5")</f>
        <v>0</v>
      </c>
      <c r="BZ151" s="160">
        <f>SUM((BY151+BY152)/2)</f>
        <v>0</v>
      </c>
      <c r="CA151" s="163">
        <f>SUM(AZ151)</f>
        <v>480</v>
      </c>
      <c r="CB151" s="35">
        <f>SUM(AM151+AO151+AQ151+AS151+AU151+AW151+BB151+BD151+BG151+AY151)</f>
        <v>20</v>
      </c>
    </row>
    <row r="152" spans="1:80" s="146" customFormat="1" ht="18.75" customHeight="1" thickBot="1" x14ac:dyDescent="0.3">
      <c r="A152" s="137" t="s">
        <v>425</v>
      </c>
      <c r="B152" s="179" t="s">
        <v>185</v>
      </c>
      <c r="C152" s="192" t="s">
        <v>8</v>
      </c>
      <c r="D152" s="165"/>
      <c r="E152" s="166" t="s">
        <v>4</v>
      </c>
      <c r="F152" s="36" t="s">
        <v>11</v>
      </c>
      <c r="G152" s="306"/>
      <c r="H152" s="306"/>
      <c r="I152" s="38" t="s">
        <v>11</v>
      </c>
      <c r="J152" s="37" t="s">
        <v>11</v>
      </c>
      <c r="K152" s="37" t="s">
        <v>11</v>
      </c>
      <c r="L152" s="37" t="s">
        <v>11</v>
      </c>
      <c r="M152" s="37" t="s">
        <v>11</v>
      </c>
      <c r="N152" s="306"/>
      <c r="O152" s="306"/>
      <c r="P152" s="37" t="s">
        <v>11</v>
      </c>
      <c r="Q152" s="37" t="s">
        <v>11</v>
      </c>
      <c r="R152" s="37" t="s">
        <v>11</v>
      </c>
      <c r="S152" s="354" t="s">
        <v>7</v>
      </c>
      <c r="T152" s="37" t="s">
        <v>11</v>
      </c>
      <c r="U152" s="306"/>
      <c r="V152" s="306"/>
      <c r="W152" s="37" t="s">
        <v>11</v>
      </c>
      <c r="X152" s="37" t="s">
        <v>11</v>
      </c>
      <c r="Y152" s="37" t="s">
        <v>11</v>
      </c>
      <c r="Z152" s="37" t="s">
        <v>11</v>
      </c>
      <c r="AA152" s="37" t="s">
        <v>57</v>
      </c>
      <c r="AB152" s="306"/>
      <c r="AC152" s="306"/>
      <c r="AD152" s="37" t="s">
        <v>11</v>
      </c>
      <c r="AE152" s="37" t="s">
        <v>11</v>
      </c>
      <c r="AF152" s="37" t="s">
        <v>11</v>
      </c>
      <c r="AG152" s="37" t="s">
        <v>11</v>
      </c>
      <c r="AH152" s="37" t="s">
        <v>11</v>
      </c>
      <c r="AI152" s="306"/>
      <c r="AJ152" s="306"/>
      <c r="AK152" s="40"/>
      <c r="AL152" s="167">
        <f t="shared" si="152"/>
        <v>19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1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1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 t="s">
        <v>425</v>
      </c>
      <c r="B153" s="179" t="s">
        <v>185</v>
      </c>
      <c r="C153" s="154" t="s">
        <v>366</v>
      </c>
      <c r="D153" s="155" t="str">
        <f>VLOOKUP(C153,ListeAppel,2,FALSE)</f>
        <v>Nom 028</v>
      </c>
      <c r="E153" s="156" t="s">
        <v>70</v>
      </c>
      <c r="F153" s="369" t="s">
        <v>7</v>
      </c>
      <c r="G153" s="353" t="s">
        <v>7</v>
      </c>
      <c r="H153" s="353" t="s">
        <v>7</v>
      </c>
      <c r="I153" s="353" t="s">
        <v>7</v>
      </c>
      <c r="J153" s="353" t="s">
        <v>7</v>
      </c>
      <c r="K153" s="353" t="s">
        <v>7</v>
      </c>
      <c r="L153" s="353" t="s">
        <v>7</v>
      </c>
      <c r="M153" s="353" t="s">
        <v>7</v>
      </c>
      <c r="N153" s="305"/>
      <c r="O153" s="305"/>
      <c r="P153" s="31" t="s">
        <v>11</v>
      </c>
      <c r="Q153" s="31" t="s">
        <v>11</v>
      </c>
      <c r="R153" s="31" t="s">
        <v>11</v>
      </c>
      <c r="S153" s="31" t="s">
        <v>11</v>
      </c>
      <c r="T153" s="31" t="s">
        <v>11</v>
      </c>
      <c r="U153" s="305"/>
      <c r="V153" s="305"/>
      <c r="W153" s="31" t="s">
        <v>11</v>
      </c>
      <c r="X153" s="31" t="s">
        <v>11</v>
      </c>
      <c r="Y153" s="31" t="s">
        <v>11</v>
      </c>
      <c r="Z153" s="31" t="s">
        <v>11</v>
      </c>
      <c r="AA153" s="31" t="s">
        <v>11</v>
      </c>
      <c r="AB153" s="305"/>
      <c r="AC153" s="305"/>
      <c r="AD153" s="31" t="s">
        <v>11</v>
      </c>
      <c r="AE153" s="31" t="s">
        <v>11</v>
      </c>
      <c r="AF153" s="31" t="s">
        <v>11</v>
      </c>
      <c r="AG153" s="31" t="s">
        <v>11</v>
      </c>
      <c r="AH153" s="31" t="s">
        <v>11</v>
      </c>
      <c r="AI153" s="305"/>
      <c r="AJ153" s="305"/>
      <c r="AK153" s="34">
        <f>IF(CA153=0,"",TIME(0,CA153,0))</f>
        <v>0.25</v>
      </c>
      <c r="AL153" s="157">
        <f t="shared" si="152"/>
        <v>15</v>
      </c>
      <c r="AM153" s="158">
        <f>SUM(AL153:AL154)/2</f>
        <v>15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0</v>
      </c>
      <c r="BL153" s="162">
        <f>SUM(BK153+BK154)/2</f>
        <v>0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8</v>
      </c>
      <c r="BR153" s="158">
        <f>SUM((BQ153+BQ154)/2)</f>
        <v>8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425</v>
      </c>
      <c r="B154" s="179" t="s">
        <v>185</v>
      </c>
      <c r="C154" s="192" t="s">
        <v>8</v>
      </c>
      <c r="D154" s="165">
        <v>12403</v>
      </c>
      <c r="E154" s="166" t="s">
        <v>4</v>
      </c>
      <c r="F154" s="370" t="s">
        <v>7</v>
      </c>
      <c r="G154" s="354" t="s">
        <v>7</v>
      </c>
      <c r="H154" s="354" t="s">
        <v>7</v>
      </c>
      <c r="I154" s="354" t="s">
        <v>7</v>
      </c>
      <c r="J154" s="354" t="s">
        <v>7</v>
      </c>
      <c r="K154" s="354" t="s">
        <v>7</v>
      </c>
      <c r="L154" s="354" t="s">
        <v>7</v>
      </c>
      <c r="M154" s="354" t="s">
        <v>7</v>
      </c>
      <c r="N154" s="306"/>
      <c r="O154" s="306"/>
      <c r="P154" s="37" t="s">
        <v>11</v>
      </c>
      <c r="Q154" s="37" t="s">
        <v>11</v>
      </c>
      <c r="R154" s="37" t="s">
        <v>11</v>
      </c>
      <c r="S154" s="37" t="s">
        <v>11</v>
      </c>
      <c r="T154" s="37" t="s">
        <v>11</v>
      </c>
      <c r="U154" s="306"/>
      <c r="V154" s="306"/>
      <c r="W154" s="37" t="s">
        <v>11</v>
      </c>
      <c r="X154" s="37" t="s">
        <v>11</v>
      </c>
      <c r="Y154" s="37" t="s">
        <v>11</v>
      </c>
      <c r="Z154" s="37" t="s">
        <v>11</v>
      </c>
      <c r="AA154" s="37" t="s">
        <v>11</v>
      </c>
      <c r="AB154" s="306"/>
      <c r="AC154" s="306"/>
      <c r="AD154" s="37" t="s">
        <v>11</v>
      </c>
      <c r="AE154" s="37" t="s">
        <v>11</v>
      </c>
      <c r="AF154" s="37" t="s">
        <v>11</v>
      </c>
      <c r="AG154" s="37" t="s">
        <v>11</v>
      </c>
      <c r="AH154" s="37" t="s">
        <v>11</v>
      </c>
      <c r="AI154" s="306"/>
      <c r="AJ154" s="306"/>
      <c r="AK154" s="40"/>
      <c r="AL154" s="167">
        <f t="shared" si="152"/>
        <v>15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8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/>
      <c r="B155" s="179" t="s">
        <v>185</v>
      </c>
      <c r="C155" s="203">
        <v>3123</v>
      </c>
      <c r="D155" s="178" t="s">
        <v>234</v>
      </c>
      <c r="E155" s="236" t="s">
        <v>70</v>
      </c>
      <c r="F155" s="447" t="s">
        <v>14</v>
      </c>
      <c r="G155" s="387" t="s">
        <v>14</v>
      </c>
      <c r="H155" s="387" t="s">
        <v>14</v>
      </c>
      <c r="I155" s="387" t="s">
        <v>14</v>
      </c>
      <c r="J155" s="387" t="s">
        <v>14</v>
      </c>
      <c r="K155" s="387" t="s">
        <v>14</v>
      </c>
      <c r="L155" s="387" t="s">
        <v>14</v>
      </c>
      <c r="M155" s="387" t="s">
        <v>14</v>
      </c>
      <c r="N155" s="387" t="s">
        <v>14</v>
      </c>
      <c r="O155" s="387" t="s">
        <v>14</v>
      </c>
      <c r="P155" s="387" t="s">
        <v>14</v>
      </c>
      <c r="Q155" s="387" t="s">
        <v>14</v>
      </c>
      <c r="R155" s="387" t="s">
        <v>14</v>
      </c>
      <c r="S155" s="387" t="s">
        <v>14</v>
      </c>
      <c r="T155" s="387" t="s">
        <v>14</v>
      </c>
      <c r="U155" s="387" t="s">
        <v>14</v>
      </c>
      <c r="V155" s="387" t="s">
        <v>14</v>
      </c>
      <c r="W155" s="400" t="s">
        <v>14</v>
      </c>
      <c r="X155" s="387" t="s">
        <v>14</v>
      </c>
      <c r="Y155" s="387" t="s">
        <v>14</v>
      </c>
      <c r="Z155" s="387" t="s">
        <v>14</v>
      </c>
      <c r="AA155" s="387" t="s">
        <v>14</v>
      </c>
      <c r="AB155" s="387" t="s">
        <v>14</v>
      </c>
      <c r="AC155" s="387" t="s">
        <v>14</v>
      </c>
      <c r="AD155" s="387" t="s">
        <v>14</v>
      </c>
      <c r="AE155" s="387" t="s">
        <v>14</v>
      </c>
      <c r="AF155" s="387" t="s">
        <v>14</v>
      </c>
      <c r="AG155" s="387" t="s">
        <v>14</v>
      </c>
      <c r="AH155" s="387" t="s">
        <v>14</v>
      </c>
      <c r="AI155" s="387" t="s">
        <v>14</v>
      </c>
      <c r="AJ155" s="387" t="s">
        <v>14</v>
      </c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31</v>
      </c>
      <c r="BL155" s="162">
        <f>SUM(BK155+BK156)/2</f>
        <v>31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/>
      <c r="B156" s="179" t="s">
        <v>185</v>
      </c>
      <c r="C156" s="192" t="s">
        <v>8</v>
      </c>
      <c r="D156" s="194"/>
      <c r="E156" s="238" t="s">
        <v>4</v>
      </c>
      <c r="F156" s="448" t="s">
        <v>14</v>
      </c>
      <c r="G156" s="388" t="s">
        <v>14</v>
      </c>
      <c r="H156" s="388" t="s">
        <v>14</v>
      </c>
      <c r="I156" s="388" t="s">
        <v>14</v>
      </c>
      <c r="J156" s="388" t="s">
        <v>14</v>
      </c>
      <c r="K156" s="388" t="s">
        <v>14</v>
      </c>
      <c r="L156" s="388" t="s">
        <v>14</v>
      </c>
      <c r="M156" s="388" t="s">
        <v>14</v>
      </c>
      <c r="N156" s="388" t="s">
        <v>14</v>
      </c>
      <c r="O156" s="388" t="s">
        <v>14</v>
      </c>
      <c r="P156" s="388" t="s">
        <v>14</v>
      </c>
      <c r="Q156" s="388" t="s">
        <v>14</v>
      </c>
      <c r="R156" s="388" t="s">
        <v>14</v>
      </c>
      <c r="S156" s="388" t="s">
        <v>14</v>
      </c>
      <c r="T156" s="388" t="s">
        <v>14</v>
      </c>
      <c r="U156" s="388" t="s">
        <v>14</v>
      </c>
      <c r="V156" s="388" t="s">
        <v>14</v>
      </c>
      <c r="W156" s="400" t="s">
        <v>14</v>
      </c>
      <c r="X156" s="388" t="s">
        <v>14</v>
      </c>
      <c r="Y156" s="388" t="s">
        <v>14</v>
      </c>
      <c r="Z156" s="388" t="s">
        <v>14</v>
      </c>
      <c r="AA156" s="388" t="s">
        <v>14</v>
      </c>
      <c r="AB156" s="388" t="s">
        <v>14</v>
      </c>
      <c r="AC156" s="388" t="s">
        <v>14</v>
      </c>
      <c r="AD156" s="388" t="s">
        <v>14</v>
      </c>
      <c r="AE156" s="388" t="s">
        <v>14</v>
      </c>
      <c r="AF156" s="388" t="s">
        <v>14</v>
      </c>
      <c r="AG156" s="388" t="s">
        <v>14</v>
      </c>
      <c r="AH156" s="388" t="s">
        <v>14</v>
      </c>
      <c r="AI156" s="388" t="s">
        <v>14</v>
      </c>
      <c r="AJ156" s="388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425</v>
      </c>
      <c r="B157" s="179" t="s">
        <v>185</v>
      </c>
      <c r="C157" s="203" t="s">
        <v>368</v>
      </c>
      <c r="D157" s="155" t="str">
        <f>VLOOKUP(C157,ListeAppel,2,FALSE)</f>
        <v>Nom 046</v>
      </c>
      <c r="E157" s="156" t="s">
        <v>70</v>
      </c>
      <c r="F157" s="30" t="s">
        <v>11</v>
      </c>
      <c r="G157" s="305"/>
      <c r="H157" s="305"/>
      <c r="I157" s="475" t="s">
        <v>7</v>
      </c>
      <c r="J157" s="31" t="s">
        <v>11</v>
      </c>
      <c r="K157" s="31" t="s">
        <v>11</v>
      </c>
      <c r="L157" s="31" t="s">
        <v>11</v>
      </c>
      <c r="M157" s="31" t="s">
        <v>11</v>
      </c>
      <c r="N157" s="305"/>
      <c r="O157" s="305"/>
      <c r="P157" s="353" t="s">
        <v>7</v>
      </c>
      <c r="Q157" s="31" t="s">
        <v>11</v>
      </c>
      <c r="R157" s="31" t="s">
        <v>11</v>
      </c>
      <c r="S157" s="31" t="s">
        <v>11</v>
      </c>
      <c r="T157" s="31" t="s">
        <v>11</v>
      </c>
      <c r="U157" s="305"/>
      <c r="V157" s="305"/>
      <c r="W157" s="31" t="s">
        <v>11</v>
      </c>
      <c r="X157" s="31" t="s">
        <v>11</v>
      </c>
      <c r="Y157" s="31" t="s">
        <v>11</v>
      </c>
      <c r="Z157" s="31" t="s">
        <v>11</v>
      </c>
      <c r="AA157" s="31" t="s">
        <v>11</v>
      </c>
      <c r="AB157" s="305"/>
      <c r="AC157" s="305"/>
      <c r="AD157" s="31" t="s">
        <v>11</v>
      </c>
      <c r="AE157" s="31" t="s">
        <v>11</v>
      </c>
      <c r="AF157" s="31" t="s">
        <v>11</v>
      </c>
      <c r="AG157" s="31" t="s">
        <v>11</v>
      </c>
      <c r="AH157" s="31" t="s">
        <v>11</v>
      </c>
      <c r="AI157" s="305"/>
      <c r="AJ157" s="305"/>
      <c r="AK157" s="34">
        <f>IF(CA157=0,"",TIME(0,CA157,0))</f>
        <v>0.31666666666666665</v>
      </c>
      <c r="AL157" s="157">
        <f t="shared" si="95"/>
        <v>19</v>
      </c>
      <c r="AM157" s="158">
        <f>SUM(AL157:AL158)/2</f>
        <v>17.5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1.5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456</v>
      </c>
      <c r="BA157" s="159">
        <f t="shared" si="102"/>
        <v>0</v>
      </c>
      <c r="BB157" s="159">
        <f>SUM((BA157+BA158)/2)</f>
        <v>0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0</v>
      </c>
      <c r="BL157" s="162">
        <f>SUM(BK157+BK158)/2</f>
        <v>0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2</v>
      </c>
      <c r="BR157" s="158">
        <f>SUM((BQ157+BQ158)/2)</f>
        <v>2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456</v>
      </c>
      <c r="CB157" s="35">
        <f>SUM(AM157+AO157+AQ157+AS157+AU157+AW157+BB157+BD157+BG157+AY157)</f>
        <v>19</v>
      </c>
    </row>
    <row r="158" spans="1:80" ht="18.75" customHeight="1" thickBot="1" x14ac:dyDescent="0.3">
      <c r="A158" s="137" t="s">
        <v>425</v>
      </c>
      <c r="B158" s="179" t="s">
        <v>185</v>
      </c>
      <c r="C158" s="192" t="s">
        <v>8</v>
      </c>
      <c r="D158" s="165">
        <v>11052</v>
      </c>
      <c r="E158" s="166" t="s">
        <v>4</v>
      </c>
      <c r="F158" s="565" t="s">
        <v>39</v>
      </c>
      <c r="G158" s="306"/>
      <c r="H158" s="306"/>
      <c r="I158" s="476" t="s">
        <v>7</v>
      </c>
      <c r="J158" s="37" t="s">
        <v>11</v>
      </c>
      <c r="K158" s="37" t="s">
        <v>11</v>
      </c>
      <c r="L158" s="37" t="s">
        <v>11</v>
      </c>
      <c r="M158" s="37" t="s">
        <v>11</v>
      </c>
      <c r="N158" s="306"/>
      <c r="O158" s="306"/>
      <c r="P158" s="354" t="s">
        <v>7</v>
      </c>
      <c r="Q158" s="37" t="s">
        <v>11</v>
      </c>
      <c r="R158" s="37" t="s">
        <v>11</v>
      </c>
      <c r="S158" s="395" t="s">
        <v>39</v>
      </c>
      <c r="T158" s="37" t="s">
        <v>11</v>
      </c>
      <c r="U158" s="306"/>
      <c r="V158" s="306"/>
      <c r="W158" s="37" t="s">
        <v>11</v>
      </c>
      <c r="X158" s="37" t="s">
        <v>11</v>
      </c>
      <c r="Y158" s="37" t="s">
        <v>11</v>
      </c>
      <c r="Z158" s="37" t="s">
        <v>11</v>
      </c>
      <c r="AA158" s="37" t="s">
        <v>11</v>
      </c>
      <c r="AB158" s="306"/>
      <c r="AC158" s="306"/>
      <c r="AD158" s="440" t="s">
        <v>39</v>
      </c>
      <c r="AE158" s="37" t="s">
        <v>11</v>
      </c>
      <c r="AF158" s="37" t="s">
        <v>11</v>
      </c>
      <c r="AG158" s="37" t="s">
        <v>11</v>
      </c>
      <c r="AH158" s="37" t="s">
        <v>11</v>
      </c>
      <c r="AI158" s="306"/>
      <c r="AJ158" s="306"/>
      <c r="AK158" s="40"/>
      <c r="AL158" s="167">
        <f t="shared" si="95"/>
        <v>16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3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0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0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2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185</v>
      </c>
      <c r="C159" s="203" t="s">
        <v>369</v>
      </c>
      <c r="D159" s="178" t="str">
        <f>VLOOKUP(C159,ListeAppel,2,FALSE)</f>
        <v>Nom 121</v>
      </c>
      <c r="E159" s="156" t="s">
        <v>70</v>
      </c>
      <c r="F159" s="30" t="s">
        <v>75</v>
      </c>
      <c r="G159" s="305"/>
      <c r="H159" s="305"/>
      <c r="I159" s="32" t="s">
        <v>75</v>
      </c>
      <c r="J159" s="31" t="s">
        <v>75</v>
      </c>
      <c r="K159" s="31" t="s">
        <v>75</v>
      </c>
      <c r="L159" s="31" t="s">
        <v>75</v>
      </c>
      <c r="M159" s="31" t="s">
        <v>75</v>
      </c>
      <c r="N159" s="305"/>
      <c r="O159" s="305"/>
      <c r="P159" s="31" t="s">
        <v>75</v>
      </c>
      <c r="Q159" s="31" t="s">
        <v>75</v>
      </c>
      <c r="R159" s="31" t="s">
        <v>75</v>
      </c>
      <c r="S159" s="31" t="s">
        <v>75</v>
      </c>
      <c r="T159" s="353" t="s">
        <v>7</v>
      </c>
      <c r="U159" s="305"/>
      <c r="V159" s="305"/>
      <c r="W159" s="31" t="s">
        <v>75</v>
      </c>
      <c r="X159" s="31" t="s">
        <v>75</v>
      </c>
      <c r="Y159" s="31" t="s">
        <v>75</v>
      </c>
      <c r="Z159" s="31" t="s">
        <v>75</v>
      </c>
      <c r="AA159" s="353" t="s">
        <v>7</v>
      </c>
      <c r="AB159" s="305"/>
      <c r="AC159" s="305"/>
      <c r="AD159" s="31" t="s">
        <v>75</v>
      </c>
      <c r="AE159" s="31" t="s">
        <v>75</v>
      </c>
      <c r="AF159" s="31" t="s">
        <v>75</v>
      </c>
      <c r="AG159" s="31" t="s">
        <v>75</v>
      </c>
      <c r="AH159" s="31" t="s">
        <v>75</v>
      </c>
      <c r="AI159" s="305"/>
      <c r="AJ159" s="305"/>
      <c r="AK159" s="34" t="str">
        <f>IF(CA159=0,"",TIME(0,CA159,0))</f>
        <v/>
      </c>
      <c r="AL159" s="157">
        <f t="shared" si="95"/>
        <v>0</v>
      </c>
      <c r="AM159" s="158">
        <f>SUM(AL159:AL160)/2</f>
        <v>0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0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02"/>
        <v>0</v>
      </c>
      <c r="BB159" s="159">
        <f>SUM((BA159+BA160)/2)</f>
        <v>10.5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2</v>
      </c>
      <c r="BR159" s="158">
        <f>SUM((BQ159+BQ160)/2)</f>
        <v>1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10.5</v>
      </c>
    </row>
    <row r="160" spans="1:80" ht="18.75" customHeight="1" thickBot="1" x14ac:dyDescent="0.3">
      <c r="A160" s="137" t="s">
        <v>425</v>
      </c>
      <c r="B160" s="179" t="s">
        <v>185</v>
      </c>
      <c r="C160" s="192" t="s">
        <v>8</v>
      </c>
      <c r="D160" s="194"/>
      <c r="E160" s="166" t="s">
        <v>4</v>
      </c>
      <c r="F160" s="563" t="s">
        <v>41</v>
      </c>
      <c r="G160" s="306"/>
      <c r="H160" s="306"/>
      <c r="I160" s="564" t="s">
        <v>41</v>
      </c>
      <c r="J160" s="564" t="s">
        <v>41</v>
      </c>
      <c r="K160" s="564" t="s">
        <v>41</v>
      </c>
      <c r="L160" s="564" t="s">
        <v>41</v>
      </c>
      <c r="M160" s="564" t="s">
        <v>41</v>
      </c>
      <c r="N160" s="306"/>
      <c r="O160" s="306"/>
      <c r="P160" s="564" t="s">
        <v>41</v>
      </c>
      <c r="Q160" s="564" t="s">
        <v>41</v>
      </c>
      <c r="R160" s="564" t="s">
        <v>41</v>
      </c>
      <c r="S160" s="564" t="s">
        <v>41</v>
      </c>
      <c r="T160" s="564" t="s">
        <v>41</v>
      </c>
      <c r="U160" s="306"/>
      <c r="V160" s="306"/>
      <c r="W160" s="564" t="s">
        <v>41</v>
      </c>
      <c r="X160" s="564" t="s">
        <v>41</v>
      </c>
      <c r="Y160" s="564" t="s">
        <v>41</v>
      </c>
      <c r="Z160" s="564" t="s">
        <v>41</v>
      </c>
      <c r="AA160" s="564" t="s">
        <v>41</v>
      </c>
      <c r="AB160" s="306"/>
      <c r="AC160" s="306"/>
      <c r="AD160" s="564" t="s">
        <v>41</v>
      </c>
      <c r="AE160" s="564" t="s">
        <v>41</v>
      </c>
      <c r="AF160" s="564" t="s">
        <v>41</v>
      </c>
      <c r="AG160" s="564" t="s">
        <v>41</v>
      </c>
      <c r="AH160" s="564" t="s">
        <v>41</v>
      </c>
      <c r="AI160" s="306"/>
      <c r="AJ160" s="306"/>
      <c r="AK160" s="40"/>
      <c r="AL160" s="167">
        <f t="shared" si="95"/>
        <v>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0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21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ht="18.75" customHeight="1" x14ac:dyDescent="0.25">
      <c r="A161" s="137" t="s">
        <v>425</v>
      </c>
      <c r="B161" s="179" t="s">
        <v>185</v>
      </c>
      <c r="C161" s="203" t="s">
        <v>370</v>
      </c>
      <c r="D161" s="155" t="str">
        <f>VLOOKUP(C161,REF!A31:C145,2,FALSE)</f>
        <v>Nom 110</v>
      </c>
      <c r="E161" s="156" t="s">
        <v>70</v>
      </c>
      <c r="F161" s="30" t="s">
        <v>11</v>
      </c>
      <c r="G161" s="305"/>
      <c r="H161" s="305"/>
      <c r="I161" s="32" t="s">
        <v>11</v>
      </c>
      <c r="J161" s="31" t="s">
        <v>11</v>
      </c>
      <c r="K161" s="31" t="s">
        <v>11</v>
      </c>
      <c r="L161" s="31" t="s">
        <v>11</v>
      </c>
      <c r="M161" s="31" t="s">
        <v>11</v>
      </c>
      <c r="N161" s="305"/>
      <c r="O161" s="305"/>
      <c r="P161" s="31" t="s">
        <v>11</v>
      </c>
      <c r="Q161" s="31" t="s">
        <v>11</v>
      </c>
      <c r="R161" s="31" t="s">
        <v>11</v>
      </c>
      <c r="S161" s="31" t="s">
        <v>11</v>
      </c>
      <c r="T161" s="31" t="s">
        <v>11</v>
      </c>
      <c r="U161" s="305"/>
      <c r="V161" s="305"/>
      <c r="W161" s="31" t="s">
        <v>11</v>
      </c>
      <c r="X161" s="31" t="s">
        <v>11</v>
      </c>
      <c r="Y161" s="31" t="s">
        <v>11</v>
      </c>
      <c r="Z161" s="31" t="s">
        <v>11</v>
      </c>
      <c r="AA161" s="31" t="s">
        <v>11</v>
      </c>
      <c r="AB161" s="305"/>
      <c r="AC161" s="305"/>
      <c r="AD161" s="31" t="s">
        <v>11</v>
      </c>
      <c r="AE161" s="353" t="s">
        <v>7</v>
      </c>
      <c r="AF161" s="353" t="s">
        <v>7</v>
      </c>
      <c r="AG161" s="31" t="s">
        <v>11</v>
      </c>
      <c r="AH161" s="31" t="s">
        <v>11</v>
      </c>
      <c r="AI161" s="305"/>
      <c r="AJ161" s="305"/>
      <c r="AK161" s="34">
        <f>IF(CA161=0,"",TIME(0,CA161,0))</f>
        <v>0.31666666666666665</v>
      </c>
      <c r="AL161" s="157">
        <f t="shared" si="95"/>
        <v>19</v>
      </c>
      <c r="AM161" s="158">
        <f>SUM(AL161:AL162)/2</f>
        <v>19</v>
      </c>
      <c r="AN161" s="158">
        <f t="shared" si="96"/>
        <v>0</v>
      </c>
      <c r="AO161" s="158">
        <f>SUM((AN161+AN162)/2)</f>
        <v>0</v>
      </c>
      <c r="AP161" s="159">
        <f t="shared" si="97"/>
        <v>0</v>
      </c>
      <c r="AQ161" s="159">
        <f>SUM((AP161+AP162)/2)</f>
        <v>0</v>
      </c>
      <c r="AR161" s="158">
        <f t="shared" si="98"/>
        <v>0</v>
      </c>
      <c r="AS161" s="159">
        <f>SUM((AR161+AR162)/2)</f>
        <v>0</v>
      </c>
      <c r="AT161" s="159">
        <f t="shared" si="99"/>
        <v>0</v>
      </c>
      <c r="AU161" s="160">
        <f>SUM((AT161+AT162)/2)</f>
        <v>0</v>
      </c>
      <c r="AV161" s="158">
        <f t="shared" si="100"/>
        <v>0</v>
      </c>
      <c r="AW161" s="158">
        <f>SUM((AV161+AV162)/2)</f>
        <v>0</v>
      </c>
      <c r="AX161" s="159">
        <f t="shared" si="101"/>
        <v>0</v>
      </c>
      <c r="AY161" s="159">
        <f>SUM((AX161+AX162)/2)</f>
        <v>0</v>
      </c>
      <c r="AZ161" s="161">
        <f>SUM(AM161+AO161+AQ161+AS161+AW161+AY161+AU161)*24</f>
        <v>456</v>
      </c>
      <c r="BA161" s="159">
        <f t="shared" si="102"/>
        <v>0</v>
      </c>
      <c r="BB161" s="159">
        <f>SUM((BA161+BA162)/2)</f>
        <v>0</v>
      </c>
      <c r="BC161" s="159">
        <f t="shared" si="103"/>
        <v>0</v>
      </c>
      <c r="BD161" s="159">
        <f>SUM((BC161+BC162)/2)</f>
        <v>0</v>
      </c>
      <c r="BE161" s="159">
        <f>SUM((BD161+BD162)/2)</f>
        <v>0</v>
      </c>
      <c r="BF161" s="159">
        <f t="shared" si="104"/>
        <v>0</v>
      </c>
      <c r="BG161" s="159">
        <f>SUM((BF161+BF162)/2)</f>
        <v>0</v>
      </c>
      <c r="BH161" s="159">
        <f>SUM((BG161+BG162)/2)</f>
        <v>0</v>
      </c>
      <c r="BI161" s="159">
        <f t="shared" si="105"/>
        <v>0</v>
      </c>
      <c r="BJ161" s="159">
        <f>SUM((BI161+BI162)/2)</f>
        <v>0</v>
      </c>
      <c r="BK161" s="159">
        <f t="shared" si="106"/>
        <v>0</v>
      </c>
      <c r="BL161" s="162">
        <f>SUM(BK161+BK162)/2</f>
        <v>0</v>
      </c>
      <c r="BM161" s="158">
        <f t="shared" si="107"/>
        <v>0</v>
      </c>
      <c r="BN161" s="158">
        <f>SUM(BM161+BM162)/2</f>
        <v>0</v>
      </c>
      <c r="BO161" s="158">
        <f t="shared" si="108"/>
        <v>0</v>
      </c>
      <c r="BP161" s="158">
        <f>SUM(BO161+BO162)/2</f>
        <v>0</v>
      </c>
      <c r="BQ161" s="158">
        <f t="shared" si="109"/>
        <v>2</v>
      </c>
      <c r="BR161" s="158">
        <f>SUM((BQ161+BQ162)/2)</f>
        <v>2</v>
      </c>
      <c r="BS161" s="158">
        <f t="shared" si="110"/>
        <v>0</v>
      </c>
      <c r="BT161" s="158">
        <f>SUM((BS161+BS162)/2)</f>
        <v>0</v>
      </c>
      <c r="BU161" s="158">
        <f t="shared" si="111"/>
        <v>0</v>
      </c>
      <c r="BV161" s="158">
        <f>SUM((BU161+BU162)/2)</f>
        <v>0</v>
      </c>
      <c r="BW161" s="159">
        <f t="shared" si="112"/>
        <v>0</v>
      </c>
      <c r="BX161" s="159">
        <f>SUM((BW161+BW162)/2)</f>
        <v>0</v>
      </c>
      <c r="BY161" s="159">
        <f t="shared" si="113"/>
        <v>0</v>
      </c>
      <c r="BZ161" s="160">
        <f>SUM((BY161+BY162)/2)</f>
        <v>0</v>
      </c>
      <c r="CA161" s="163">
        <f>SUM(AZ161)</f>
        <v>456</v>
      </c>
      <c r="CB161" s="35">
        <f>SUM(AM161+AO161+AQ161+AS161+AU161+AW161+BB161+BD161+BG161+AY161)</f>
        <v>19</v>
      </c>
    </row>
    <row r="162" spans="1:80" ht="18.75" customHeight="1" thickBot="1" x14ac:dyDescent="0.3">
      <c r="A162" s="137" t="s">
        <v>425</v>
      </c>
      <c r="B162" s="179" t="s">
        <v>185</v>
      </c>
      <c r="C162" s="192" t="s">
        <v>8</v>
      </c>
      <c r="D162" s="194"/>
      <c r="E162" s="166" t="s">
        <v>4</v>
      </c>
      <c r="F162" s="36" t="s">
        <v>11</v>
      </c>
      <c r="G162" s="306"/>
      <c r="H162" s="306"/>
      <c r="I162" s="38" t="s">
        <v>11</v>
      </c>
      <c r="J162" s="37" t="s">
        <v>11</v>
      </c>
      <c r="K162" s="37" t="s">
        <v>11</v>
      </c>
      <c r="L162" s="37" t="s">
        <v>11</v>
      </c>
      <c r="M162" s="37" t="s">
        <v>11</v>
      </c>
      <c r="N162" s="306"/>
      <c r="O162" s="306"/>
      <c r="P162" s="37" t="s">
        <v>11</v>
      </c>
      <c r="Q162" s="37" t="s">
        <v>11</v>
      </c>
      <c r="R162" s="37" t="s">
        <v>11</v>
      </c>
      <c r="S162" s="37" t="s">
        <v>11</v>
      </c>
      <c r="T162" s="37" t="s">
        <v>11</v>
      </c>
      <c r="U162" s="306"/>
      <c r="V162" s="306"/>
      <c r="W162" s="37" t="s">
        <v>11</v>
      </c>
      <c r="X162" s="37" t="s">
        <v>11</v>
      </c>
      <c r="Y162" s="37" t="s">
        <v>11</v>
      </c>
      <c r="Z162" s="37" t="s">
        <v>11</v>
      </c>
      <c r="AA162" s="37" t="s">
        <v>11</v>
      </c>
      <c r="AB162" s="306"/>
      <c r="AC162" s="306"/>
      <c r="AD162" s="37" t="s">
        <v>11</v>
      </c>
      <c r="AE162" s="354" t="s">
        <v>7</v>
      </c>
      <c r="AF162" s="354" t="s">
        <v>7</v>
      </c>
      <c r="AG162" s="37" t="s">
        <v>11</v>
      </c>
      <c r="AH162" s="37" t="s">
        <v>11</v>
      </c>
      <c r="AI162" s="306"/>
      <c r="AJ162" s="306"/>
      <c r="AK162" s="40"/>
      <c r="AL162" s="167">
        <f t="shared" si="95"/>
        <v>19</v>
      </c>
      <c r="AM162" s="168"/>
      <c r="AN162" s="168">
        <f t="shared" si="96"/>
        <v>0</v>
      </c>
      <c r="AO162" s="169"/>
      <c r="AP162" s="170">
        <f t="shared" si="97"/>
        <v>0</v>
      </c>
      <c r="AQ162" s="171"/>
      <c r="AR162" s="168">
        <f t="shared" si="98"/>
        <v>0</v>
      </c>
      <c r="AS162" s="168"/>
      <c r="AT162" s="168">
        <f t="shared" si="99"/>
        <v>0</v>
      </c>
      <c r="AU162" s="168"/>
      <c r="AV162" s="168">
        <f t="shared" si="100"/>
        <v>0</v>
      </c>
      <c r="AW162" s="169"/>
      <c r="AX162" s="170">
        <f t="shared" si="101"/>
        <v>0</v>
      </c>
      <c r="AY162" s="171"/>
      <c r="AZ162" s="172"/>
      <c r="BA162" s="170">
        <f t="shared" si="102"/>
        <v>0</v>
      </c>
      <c r="BB162" s="171"/>
      <c r="BC162" s="170">
        <f t="shared" si="103"/>
        <v>0</v>
      </c>
      <c r="BD162" s="171"/>
      <c r="BE162" s="171"/>
      <c r="BF162" s="170">
        <f t="shared" si="104"/>
        <v>0</v>
      </c>
      <c r="BG162" s="171"/>
      <c r="BH162" s="171"/>
      <c r="BI162" s="170">
        <f t="shared" si="105"/>
        <v>0</v>
      </c>
      <c r="BJ162" s="171"/>
      <c r="BK162" s="170">
        <f t="shared" si="106"/>
        <v>0</v>
      </c>
      <c r="BL162" s="173"/>
      <c r="BM162" s="168">
        <f t="shared" si="107"/>
        <v>0</v>
      </c>
      <c r="BN162" s="174"/>
      <c r="BO162" s="168">
        <f t="shared" si="108"/>
        <v>0</v>
      </c>
      <c r="BP162" s="169"/>
      <c r="BQ162" s="168">
        <f t="shared" si="109"/>
        <v>2</v>
      </c>
      <c r="BR162" s="168"/>
      <c r="BS162" s="168">
        <f t="shared" si="110"/>
        <v>0</v>
      </c>
      <c r="BT162" s="169"/>
      <c r="BU162" s="168">
        <f t="shared" si="111"/>
        <v>0</v>
      </c>
      <c r="BV162" s="169"/>
      <c r="BW162" s="170">
        <f t="shared" si="112"/>
        <v>0</v>
      </c>
      <c r="BX162" s="171"/>
      <c r="BY162" s="170">
        <f t="shared" si="113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425</v>
      </c>
      <c r="B163" s="179" t="s">
        <v>186</v>
      </c>
      <c r="C163" s="1174" t="s">
        <v>186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425</v>
      </c>
      <c r="B164" s="179" t="s">
        <v>186</v>
      </c>
      <c r="C164" s="190"/>
      <c r="D164" s="45" t="s">
        <v>69</v>
      </c>
      <c r="E164" s="204"/>
      <c r="F164" s="24">
        <v>1</v>
      </c>
      <c r="G164" s="300">
        <v>2</v>
      </c>
      <c r="H164" s="300">
        <v>3</v>
      </c>
      <c r="I164" s="25">
        <v>4</v>
      </c>
      <c r="J164" s="25">
        <v>5</v>
      </c>
      <c r="K164" s="25">
        <v>6</v>
      </c>
      <c r="L164" s="25">
        <v>7</v>
      </c>
      <c r="M164" s="25">
        <v>8</v>
      </c>
      <c r="N164" s="300">
        <v>9</v>
      </c>
      <c r="O164" s="300">
        <v>10</v>
      </c>
      <c r="P164" s="25">
        <v>11</v>
      </c>
      <c r="Q164" s="25">
        <v>12</v>
      </c>
      <c r="R164" s="25">
        <v>13</v>
      </c>
      <c r="S164" s="25">
        <v>14</v>
      </c>
      <c r="T164" s="25">
        <v>15</v>
      </c>
      <c r="U164" s="300">
        <v>16</v>
      </c>
      <c r="V164" s="300">
        <v>17</v>
      </c>
      <c r="W164" s="25">
        <v>18</v>
      </c>
      <c r="X164" s="25">
        <v>19</v>
      </c>
      <c r="Y164" s="25">
        <v>20</v>
      </c>
      <c r="Z164" s="25">
        <v>21</v>
      </c>
      <c r="AA164" s="25">
        <v>22</v>
      </c>
      <c r="AB164" s="300">
        <v>23</v>
      </c>
      <c r="AC164" s="300">
        <v>24</v>
      </c>
      <c r="AD164" s="25">
        <v>25</v>
      </c>
      <c r="AE164" s="25">
        <v>26</v>
      </c>
      <c r="AF164" s="25">
        <v>27</v>
      </c>
      <c r="AG164" s="26">
        <v>28</v>
      </c>
      <c r="AH164" s="26">
        <v>29</v>
      </c>
      <c r="AI164" s="300">
        <v>30</v>
      </c>
      <c r="AJ164" s="3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425</v>
      </c>
      <c r="B165" s="179" t="s">
        <v>186</v>
      </c>
      <c r="C165" s="203" t="s">
        <v>371</v>
      </c>
      <c r="D165" s="155" t="str">
        <f>VLOOKUP(C165,ListeAppel,2,FALSE)</f>
        <v xml:space="preserve">Nom 013 </v>
      </c>
      <c r="E165" s="236" t="s">
        <v>70</v>
      </c>
      <c r="F165" s="447" t="s">
        <v>14</v>
      </c>
      <c r="G165" s="387" t="s">
        <v>14</v>
      </c>
      <c r="H165" s="387" t="s">
        <v>14</v>
      </c>
      <c r="I165" s="387" t="s">
        <v>14</v>
      </c>
      <c r="J165" s="387" t="s">
        <v>14</v>
      </c>
      <c r="K165" s="387" t="s">
        <v>14</v>
      </c>
      <c r="L165" s="387" t="s">
        <v>14</v>
      </c>
      <c r="M165" s="387" t="s">
        <v>14</v>
      </c>
      <c r="N165" s="387" t="s">
        <v>14</v>
      </c>
      <c r="O165" s="387" t="s">
        <v>14</v>
      </c>
      <c r="P165" s="387" t="s">
        <v>14</v>
      </c>
      <c r="Q165" s="387" t="s">
        <v>14</v>
      </c>
      <c r="R165" s="387" t="s">
        <v>14</v>
      </c>
      <c r="S165" s="387" t="s">
        <v>14</v>
      </c>
      <c r="T165" s="387" t="s">
        <v>14</v>
      </c>
      <c r="U165" s="387" t="s">
        <v>14</v>
      </c>
      <c r="V165" s="387" t="s">
        <v>14</v>
      </c>
      <c r="W165" s="387" t="s">
        <v>14</v>
      </c>
      <c r="X165" s="387" t="s">
        <v>14</v>
      </c>
      <c r="Y165" s="387" t="s">
        <v>14</v>
      </c>
      <c r="Z165" s="387" t="s">
        <v>14</v>
      </c>
      <c r="AA165" s="387" t="s">
        <v>14</v>
      </c>
      <c r="AB165" s="387" t="s">
        <v>14</v>
      </c>
      <c r="AC165" s="387" t="s">
        <v>14</v>
      </c>
      <c r="AD165" s="365" t="s">
        <v>14</v>
      </c>
      <c r="AE165" s="387" t="s">
        <v>14</v>
      </c>
      <c r="AF165" s="387" t="s">
        <v>14</v>
      </c>
      <c r="AG165" s="387" t="s">
        <v>14</v>
      </c>
      <c r="AH165" s="387" t="s">
        <v>14</v>
      </c>
      <c r="AI165" s="387" t="s">
        <v>14</v>
      </c>
      <c r="AJ165" s="387" t="s">
        <v>14</v>
      </c>
      <c r="AK165" s="34" t="str">
        <f>IF(CA165=0,"",TIME(0,CA165,0))</f>
        <v/>
      </c>
      <c r="AL165" s="157">
        <f t="shared" ref="AL165:AL172" si="171">COUNTIF(F165:AJ165,"P")</f>
        <v>0</v>
      </c>
      <c r="AM165" s="158">
        <f>SUM(AL165:AL166)/2</f>
        <v>0</v>
      </c>
      <c r="AN165" s="158">
        <f t="shared" ref="AN165:AN172" si="172">COUNTIF(F165:AJ165,"Mi")</f>
        <v>0</v>
      </c>
      <c r="AO165" s="158">
        <f>SUM((AN165+AN166)/2)</f>
        <v>0</v>
      </c>
      <c r="AP165" s="159">
        <f t="shared" ref="AP165:AP172" si="173">COUNTIF(F165:AJ165,"VS")</f>
        <v>0</v>
      </c>
      <c r="AQ165" s="159">
        <f>SUM((AP165+AP166)/2)</f>
        <v>0</v>
      </c>
      <c r="AR165" s="158">
        <f t="shared" ref="AR165:AR172" si="174">COUNTIF(F165:AJ165,"C1")</f>
        <v>0</v>
      </c>
      <c r="AS165" s="159">
        <f>SUM((AR165+AR166)/2)</f>
        <v>0</v>
      </c>
      <c r="AT165" s="159">
        <f t="shared" ref="AT165:AT172" si="175">COUNTIF(F165:AJ165,"R1")</f>
        <v>0</v>
      </c>
      <c r="AU165" s="160">
        <f>SUM((AT165+AT166)/2)</f>
        <v>0</v>
      </c>
      <c r="AV165" s="158">
        <f t="shared" ref="AV165:AV172" si="176">COUNTIF(F165:AJ165,"CS")</f>
        <v>0</v>
      </c>
      <c r="AW165" s="158">
        <f>SUM((AV165+AV166)/2)</f>
        <v>0</v>
      </c>
      <c r="AX165" s="159">
        <f t="shared" ref="AX165:AX172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72" si="178">COUNTIF(F165:AJ165,"MT5")</f>
        <v>0</v>
      </c>
      <c r="BB165" s="159">
        <f>SUM((BA165+BA166)/2)</f>
        <v>0</v>
      </c>
      <c r="BC165" s="159">
        <f t="shared" ref="BC165:BC172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72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72" si="181">COUNTIF(F165:AJ165,"A")</f>
        <v>0</v>
      </c>
      <c r="BJ165" s="159">
        <f>SUM((BI165+BI166)/2)</f>
        <v>0</v>
      </c>
      <c r="BK165" s="159">
        <f t="shared" ref="BK165:BK172" si="182">COUNTIF(F165:AJ165,"Ma")</f>
        <v>31</v>
      </c>
      <c r="BL165" s="162">
        <f>SUM(BK165+BK166)/2</f>
        <v>31</v>
      </c>
      <c r="BM165" s="158">
        <f t="shared" ref="BM165:BM172" si="183">COUNTIF(F165:AJ165,"MJ")</f>
        <v>0</v>
      </c>
      <c r="BN165" s="158">
        <f>SUM(BM165+BM166)/2</f>
        <v>0</v>
      </c>
      <c r="BO165" s="158">
        <f t="shared" ref="BO165:BO172" si="184">COUNTIF(F165:AJ165,"Jsc")</f>
        <v>0</v>
      </c>
      <c r="BP165" s="158">
        <f>SUM(BO165+BO166)/2</f>
        <v>0</v>
      </c>
      <c r="BQ165" s="158">
        <f t="shared" ref="BQ165:BQ172" si="185">COUNTIF(F165:AJ165,"C")</f>
        <v>0</v>
      </c>
      <c r="BR165" s="158">
        <f>SUM((BQ165+BQ166)/2)</f>
        <v>0</v>
      </c>
      <c r="BS165" s="158">
        <f t="shared" ref="BS165:BS172" si="186">COUNTIF(F165:AJ165,"CC")</f>
        <v>0</v>
      </c>
      <c r="BT165" s="158">
        <f>SUM((BS165+BS166)/2)</f>
        <v>0</v>
      </c>
      <c r="BU165" s="158">
        <f t="shared" ref="BU165:BU172" si="187">COUNTIF(F165:AJ165,"DS")</f>
        <v>0</v>
      </c>
      <c r="BV165" s="158">
        <f>SUM((BU165+BU166)/2)</f>
        <v>0</v>
      </c>
      <c r="BW165" s="159">
        <f t="shared" ref="BW165:BW172" si="188">COUNTIF(F165:AJ165,"MT")</f>
        <v>0</v>
      </c>
      <c r="BX165" s="159">
        <f>SUM((BW165+BW166)/2)</f>
        <v>0</v>
      </c>
      <c r="BY165" s="159">
        <f t="shared" ref="BY165:BY172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425</v>
      </c>
      <c r="B166" s="179" t="s">
        <v>186</v>
      </c>
      <c r="C166" s="164" t="s">
        <v>9</v>
      </c>
      <c r="D166" s="165">
        <v>11621</v>
      </c>
      <c r="E166" s="238" t="s">
        <v>4</v>
      </c>
      <c r="F166" s="448" t="s">
        <v>14</v>
      </c>
      <c r="G166" s="388" t="s">
        <v>14</v>
      </c>
      <c r="H166" s="388" t="s">
        <v>14</v>
      </c>
      <c r="I166" s="388" t="s">
        <v>14</v>
      </c>
      <c r="J166" s="388" t="s">
        <v>14</v>
      </c>
      <c r="K166" s="388" t="s">
        <v>14</v>
      </c>
      <c r="L166" s="388" t="s">
        <v>14</v>
      </c>
      <c r="M166" s="388" t="s">
        <v>14</v>
      </c>
      <c r="N166" s="388" t="s">
        <v>14</v>
      </c>
      <c r="O166" s="388" t="s">
        <v>14</v>
      </c>
      <c r="P166" s="388" t="s">
        <v>14</v>
      </c>
      <c r="Q166" s="388" t="s">
        <v>14</v>
      </c>
      <c r="R166" s="388" t="s">
        <v>14</v>
      </c>
      <c r="S166" s="388" t="s">
        <v>14</v>
      </c>
      <c r="T166" s="388" t="s">
        <v>14</v>
      </c>
      <c r="U166" s="388" t="s">
        <v>14</v>
      </c>
      <c r="V166" s="388" t="s">
        <v>14</v>
      </c>
      <c r="W166" s="388" t="s">
        <v>14</v>
      </c>
      <c r="X166" s="388" t="s">
        <v>14</v>
      </c>
      <c r="Y166" s="388" t="s">
        <v>14</v>
      </c>
      <c r="Z166" s="388" t="s">
        <v>14</v>
      </c>
      <c r="AA166" s="388" t="s">
        <v>14</v>
      </c>
      <c r="AB166" s="388" t="s">
        <v>14</v>
      </c>
      <c r="AC166" s="388" t="s">
        <v>14</v>
      </c>
      <c r="AD166" s="367" t="s">
        <v>14</v>
      </c>
      <c r="AE166" s="388" t="s">
        <v>14</v>
      </c>
      <c r="AF166" s="388" t="s">
        <v>14</v>
      </c>
      <c r="AG166" s="388" t="s">
        <v>14</v>
      </c>
      <c r="AH166" s="388" t="s">
        <v>14</v>
      </c>
      <c r="AI166" s="388" t="s">
        <v>14</v>
      </c>
      <c r="AJ166" s="388" t="s">
        <v>14</v>
      </c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31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 t="s">
        <v>425</v>
      </c>
      <c r="B167" s="179" t="s">
        <v>186</v>
      </c>
      <c r="C167" s="203" t="s">
        <v>372</v>
      </c>
      <c r="D167" s="155" t="str">
        <f>VLOOKUP(C167,ListeAppel,2,FALSE)</f>
        <v>Nom 024</v>
      </c>
      <c r="E167" s="156" t="s">
        <v>70</v>
      </c>
      <c r="F167" s="243" t="s">
        <v>11</v>
      </c>
      <c r="G167" s="310"/>
      <c r="H167" s="307"/>
      <c r="I167" s="53" t="s">
        <v>11</v>
      </c>
      <c r="J167" s="53" t="s">
        <v>11</v>
      </c>
      <c r="K167" s="52" t="s">
        <v>11</v>
      </c>
      <c r="L167" s="53" t="s">
        <v>11</v>
      </c>
      <c r="M167" s="415" t="s">
        <v>7</v>
      </c>
      <c r="N167" s="307"/>
      <c r="O167" s="310"/>
      <c r="P167" s="53" t="s">
        <v>11</v>
      </c>
      <c r="Q167" s="52" t="s">
        <v>11</v>
      </c>
      <c r="R167" s="53" t="s">
        <v>11</v>
      </c>
      <c r="S167" s="53" t="s">
        <v>11</v>
      </c>
      <c r="T167" s="358" t="s">
        <v>7</v>
      </c>
      <c r="U167" s="310"/>
      <c r="V167" s="310"/>
      <c r="W167" s="53" t="s">
        <v>11</v>
      </c>
      <c r="X167" s="53" t="s">
        <v>11</v>
      </c>
      <c r="Y167" s="52" t="s">
        <v>11</v>
      </c>
      <c r="Z167" s="52" t="s">
        <v>11</v>
      </c>
      <c r="AA167" s="375" t="s">
        <v>7</v>
      </c>
      <c r="AB167" s="310"/>
      <c r="AC167" s="310"/>
      <c r="AD167" s="53" t="s">
        <v>11</v>
      </c>
      <c r="AE167" s="52" t="s">
        <v>11</v>
      </c>
      <c r="AF167" s="53" t="s">
        <v>11</v>
      </c>
      <c r="AG167" s="52" t="s">
        <v>11</v>
      </c>
      <c r="AH167" s="52" t="s">
        <v>11</v>
      </c>
      <c r="AI167" s="310"/>
      <c r="AJ167" s="307"/>
      <c r="AK167" s="34">
        <f>IF(CA167=0,"",TIME(0,CA167,0))</f>
        <v>0.3</v>
      </c>
      <c r="AL167" s="157">
        <f t="shared" si="171"/>
        <v>18</v>
      </c>
      <c r="AM167" s="158">
        <f>SUM(AL167:AL168)/2</f>
        <v>17</v>
      </c>
      <c r="AN167" s="158">
        <f t="shared" si="172"/>
        <v>0</v>
      </c>
      <c r="AO167" s="158">
        <f>SUM((AN167+AN168)/2)</f>
        <v>0</v>
      </c>
      <c r="AP167" s="159">
        <f t="shared" si="173"/>
        <v>0</v>
      </c>
      <c r="AQ167" s="159">
        <f>SUM((AP167+AP168)/2)</f>
        <v>0</v>
      </c>
      <c r="AR167" s="158">
        <f t="shared" si="174"/>
        <v>0</v>
      </c>
      <c r="AS167" s="159">
        <f>SUM((AR167+AR168)/2)</f>
        <v>0</v>
      </c>
      <c r="AT167" s="159">
        <f t="shared" si="175"/>
        <v>0</v>
      </c>
      <c r="AU167" s="160">
        <f>SUM((AT167+AT168)/2)</f>
        <v>1</v>
      </c>
      <c r="AV167" s="158">
        <f t="shared" si="176"/>
        <v>0</v>
      </c>
      <c r="AW167" s="158">
        <f>SUM((AV167+AV168)/2)</f>
        <v>0</v>
      </c>
      <c r="AX167" s="159">
        <f t="shared" si="177"/>
        <v>0</v>
      </c>
      <c r="AY167" s="159">
        <f>SUM((AX167+AX168)/2)</f>
        <v>0</v>
      </c>
      <c r="AZ167" s="161">
        <f>SUM(AM167+AO167+AQ167+AS167+AW167+AY167+AU167)*24</f>
        <v>432</v>
      </c>
      <c r="BA167" s="159">
        <f t="shared" si="178"/>
        <v>0</v>
      </c>
      <c r="BB167" s="159">
        <f>SUM((BA167+BA168)/2)</f>
        <v>0</v>
      </c>
      <c r="BC167" s="159">
        <f t="shared" si="179"/>
        <v>0</v>
      </c>
      <c r="BD167" s="159">
        <f>SUM((BC167+BC168)/2)</f>
        <v>0</v>
      </c>
      <c r="BE167" s="159">
        <f>SUM((BD167+BD168)/2)</f>
        <v>0</v>
      </c>
      <c r="BF167" s="159">
        <f t="shared" si="180"/>
        <v>0</v>
      </c>
      <c r="BG167" s="159">
        <f>SUM((BF167+BF168)/2)</f>
        <v>0</v>
      </c>
      <c r="BH167" s="159">
        <f>SUM((BG167+BG168)/2)</f>
        <v>0</v>
      </c>
      <c r="BI167" s="159">
        <f t="shared" si="181"/>
        <v>0</v>
      </c>
      <c r="BJ167" s="159">
        <f>SUM((BI167+BI168)/2)</f>
        <v>0</v>
      </c>
      <c r="BK167" s="159">
        <f t="shared" si="182"/>
        <v>0</v>
      </c>
      <c r="BL167" s="162">
        <f>SUM(BK167+BK168)/2</f>
        <v>0</v>
      </c>
      <c r="BM167" s="158">
        <f t="shared" si="183"/>
        <v>0</v>
      </c>
      <c r="BN167" s="158">
        <f>SUM(BM167+BM168)/2</f>
        <v>0</v>
      </c>
      <c r="BO167" s="158">
        <f t="shared" si="184"/>
        <v>0</v>
      </c>
      <c r="BP167" s="158">
        <f>SUM(BO167+BO168)/2</f>
        <v>0</v>
      </c>
      <c r="BQ167" s="158">
        <f t="shared" si="185"/>
        <v>3</v>
      </c>
      <c r="BR167" s="158">
        <f>SUM((BQ167+BQ168)/2)</f>
        <v>3</v>
      </c>
      <c r="BS167" s="158">
        <f t="shared" si="186"/>
        <v>0</v>
      </c>
      <c r="BT167" s="158">
        <f>SUM((BS167+BS168)/2)</f>
        <v>0</v>
      </c>
      <c r="BU167" s="158">
        <f t="shared" si="187"/>
        <v>0</v>
      </c>
      <c r="BV167" s="158">
        <f>SUM((BU167+BU168)/2)</f>
        <v>0</v>
      </c>
      <c r="BW167" s="159">
        <f t="shared" si="188"/>
        <v>0</v>
      </c>
      <c r="BX167" s="159">
        <f>SUM((BW167+BW168)/2)</f>
        <v>0</v>
      </c>
      <c r="BY167" s="159">
        <f t="shared" si="189"/>
        <v>0</v>
      </c>
      <c r="BZ167" s="160">
        <f>SUM((BY167+BY168)/2)</f>
        <v>0</v>
      </c>
      <c r="CA167" s="163">
        <f>SUM(AZ167)</f>
        <v>432</v>
      </c>
      <c r="CB167" s="35">
        <f>SUM(AM167+AO167+AQ167+AS167+AU167+AW167+BB167+BD167+BG167+AY167)</f>
        <v>18</v>
      </c>
    </row>
    <row r="168" spans="1:80" ht="18.75" customHeight="1" thickBot="1" x14ac:dyDescent="0.3">
      <c r="A168" s="137" t="s">
        <v>425</v>
      </c>
      <c r="B168" s="179" t="s">
        <v>186</v>
      </c>
      <c r="C168" s="192" t="s">
        <v>8</v>
      </c>
      <c r="D168" s="165">
        <v>11621</v>
      </c>
      <c r="E168" s="166" t="s">
        <v>4</v>
      </c>
      <c r="F168" s="244" t="s">
        <v>11</v>
      </c>
      <c r="G168" s="306"/>
      <c r="H168" s="306"/>
      <c r="I168" s="38" t="s">
        <v>11</v>
      </c>
      <c r="J168" s="37" t="s">
        <v>11</v>
      </c>
      <c r="K168" s="37" t="s">
        <v>11</v>
      </c>
      <c r="L168" s="38" t="s">
        <v>11</v>
      </c>
      <c r="M168" s="354" t="s">
        <v>7</v>
      </c>
      <c r="N168" s="306"/>
      <c r="O168" s="309"/>
      <c r="P168" s="37" t="s">
        <v>57</v>
      </c>
      <c r="Q168" s="37" t="s">
        <v>11</v>
      </c>
      <c r="R168" s="38" t="s">
        <v>11</v>
      </c>
      <c r="S168" s="37" t="s">
        <v>11</v>
      </c>
      <c r="T168" s="354" t="s">
        <v>7</v>
      </c>
      <c r="U168" s="309"/>
      <c r="V168" s="309"/>
      <c r="W168" s="38" t="s">
        <v>11</v>
      </c>
      <c r="X168" s="37" t="s">
        <v>11</v>
      </c>
      <c r="Y168" s="37" t="s">
        <v>11</v>
      </c>
      <c r="Z168" s="37" t="s">
        <v>11</v>
      </c>
      <c r="AA168" s="354" t="s">
        <v>7</v>
      </c>
      <c r="AB168" s="309"/>
      <c r="AC168" s="309"/>
      <c r="AD168" s="37" t="s">
        <v>57</v>
      </c>
      <c r="AE168" s="37" t="s">
        <v>11</v>
      </c>
      <c r="AF168" s="37" t="s">
        <v>11</v>
      </c>
      <c r="AG168" s="37" t="s">
        <v>11</v>
      </c>
      <c r="AH168" s="37" t="s">
        <v>11</v>
      </c>
      <c r="AI168" s="306"/>
      <c r="AJ168" s="330"/>
      <c r="AK168" s="40"/>
      <c r="AL168" s="167">
        <f t="shared" si="171"/>
        <v>16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2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3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203" t="s">
        <v>373</v>
      </c>
      <c r="D169" s="155" t="str">
        <f>VLOOKUP(C169,ListeAppel,2,FALSE)</f>
        <v>Nom 067</v>
      </c>
      <c r="E169" s="156" t="s">
        <v>70</v>
      </c>
      <c r="F169" s="477" t="s">
        <v>11</v>
      </c>
      <c r="G169" s="307"/>
      <c r="H169" s="307"/>
      <c r="I169" s="53" t="s">
        <v>11</v>
      </c>
      <c r="J169" s="53" t="s">
        <v>11</v>
      </c>
      <c r="K169" s="52" t="s">
        <v>11</v>
      </c>
      <c r="L169" s="270" t="s">
        <v>11</v>
      </c>
      <c r="M169" s="52" t="s">
        <v>11</v>
      </c>
      <c r="N169" s="307"/>
      <c r="O169" s="328"/>
      <c r="P169" s="52" t="s">
        <v>11</v>
      </c>
      <c r="Q169" s="52" t="s">
        <v>11</v>
      </c>
      <c r="R169" s="270" t="s">
        <v>11</v>
      </c>
      <c r="S169" s="52" t="s">
        <v>11</v>
      </c>
      <c r="T169" s="52" t="s">
        <v>11</v>
      </c>
      <c r="U169" s="328"/>
      <c r="V169" s="328"/>
      <c r="W169" s="270" t="s">
        <v>11</v>
      </c>
      <c r="X169" s="52" t="s">
        <v>11</v>
      </c>
      <c r="Y169" s="52" t="s">
        <v>11</v>
      </c>
      <c r="Z169" s="52" t="s">
        <v>11</v>
      </c>
      <c r="AA169" s="270" t="s">
        <v>11</v>
      </c>
      <c r="AB169" s="328"/>
      <c r="AC169" s="328"/>
      <c r="AD169" s="52" t="s">
        <v>11</v>
      </c>
      <c r="AE169" s="52" t="s">
        <v>11</v>
      </c>
      <c r="AF169" s="52" t="s">
        <v>11</v>
      </c>
      <c r="AG169" s="380" t="s">
        <v>11</v>
      </c>
      <c r="AH169" s="52" t="s">
        <v>11</v>
      </c>
      <c r="AI169" s="307"/>
      <c r="AJ169" s="307"/>
      <c r="AK169" s="34">
        <f>IF(CA169=0,"",TIME(0,CA169,0))</f>
        <v>0.35000000000000003</v>
      </c>
      <c r="AL169" s="157">
        <f>COUNTIF(F169:AJ169,"P")</f>
        <v>21</v>
      </c>
      <c r="AM169" s="158">
        <f>SUM(AL169:AL170)/2</f>
        <v>21</v>
      </c>
      <c r="AN169" s="158">
        <f>COUNTIF(F169:AJ169,"Mi")</f>
        <v>0</v>
      </c>
      <c r="AO169" s="158">
        <f>SUM((AN169+AN170)/2)</f>
        <v>0</v>
      </c>
      <c r="AP169" s="159">
        <f>COUNTIF(F169:AJ169,"VS")</f>
        <v>0</v>
      </c>
      <c r="AQ169" s="159">
        <f>SUM((AP169+AP170)/2)</f>
        <v>0</v>
      </c>
      <c r="AR169" s="158">
        <f>COUNTIF(F169:AJ169,"C1")</f>
        <v>0</v>
      </c>
      <c r="AS169" s="159">
        <f>SUM((AR169+AR170)/2)</f>
        <v>0</v>
      </c>
      <c r="AT169" s="159">
        <f>COUNTIF(F169:AJ169,"R1")</f>
        <v>0</v>
      </c>
      <c r="AU169" s="160">
        <f>SUM((AT169+AT170)/2)</f>
        <v>0</v>
      </c>
      <c r="AV169" s="158">
        <f>COUNTIF(F169:AJ169,"CS")</f>
        <v>0</v>
      </c>
      <c r="AW169" s="158">
        <f>SUM((AV169+AV170)/2)</f>
        <v>0</v>
      </c>
      <c r="AX169" s="159">
        <f>COUNTIF(F169:AJ169,"DA")</f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>COUNTIF(F169:AJ169,"MT5")</f>
        <v>0</v>
      </c>
      <c r="BB169" s="159">
        <f>SUM((BA169+BA170)/2)</f>
        <v>0</v>
      </c>
      <c r="BC169" s="159">
        <f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>COUNTIF(F169:AJ169,"A")</f>
        <v>0</v>
      </c>
      <c r="BJ169" s="159">
        <f>SUM((BI169+BI170)/2)</f>
        <v>0</v>
      </c>
      <c r="BK169" s="159">
        <f>COUNTIF(F169:AJ169,"Ma")</f>
        <v>0</v>
      </c>
      <c r="BL169" s="162">
        <f>SUM(BK169+BK170)/2</f>
        <v>0</v>
      </c>
      <c r="BM169" s="158">
        <f>COUNTIF(F169:AJ169,"MJ")</f>
        <v>0</v>
      </c>
      <c r="BN169" s="158">
        <f>SUM(BM169+BM170)/2</f>
        <v>0</v>
      </c>
      <c r="BO169" s="158">
        <f>COUNTIF(F169:AJ169,"Jsc")</f>
        <v>0</v>
      </c>
      <c r="BP169" s="158">
        <f>SUM(BO169+BO170)/2</f>
        <v>0</v>
      </c>
      <c r="BQ169" s="158">
        <f>COUNTIF(F169:AJ169,"C")</f>
        <v>0</v>
      </c>
      <c r="BR169" s="158">
        <f>SUM((BQ169+BQ170)/2)</f>
        <v>0</v>
      </c>
      <c r="BS169" s="158">
        <f>COUNTIF(F169:AJ169,"CC")</f>
        <v>0</v>
      </c>
      <c r="BT169" s="158">
        <f>SUM((BS169+BS170)/2)</f>
        <v>0</v>
      </c>
      <c r="BU169" s="158">
        <f>COUNTIF(F169:AJ169,"DS")</f>
        <v>0</v>
      </c>
      <c r="BV169" s="158">
        <f>SUM((BU169+BU170)/2)</f>
        <v>0</v>
      </c>
      <c r="BW169" s="159">
        <f>COUNTIF(F169:AJ169,"MT")</f>
        <v>0</v>
      </c>
      <c r="BX169" s="159">
        <f>SUM((BW169+BW170)/2)</f>
        <v>0</v>
      </c>
      <c r="BY169" s="159">
        <f>COUNTIF(F169:AJ169,"4/5")</f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/>
      <c r="B170" s="179"/>
      <c r="C170" s="192" t="s">
        <v>8</v>
      </c>
      <c r="D170" s="165">
        <v>11621</v>
      </c>
      <c r="E170" s="166" t="s">
        <v>4</v>
      </c>
      <c r="F170" s="477" t="s">
        <v>11</v>
      </c>
      <c r="G170" s="307"/>
      <c r="H170" s="307"/>
      <c r="I170" s="53" t="s">
        <v>11</v>
      </c>
      <c r="J170" s="52" t="s">
        <v>11</v>
      </c>
      <c r="K170" s="52" t="s">
        <v>11</v>
      </c>
      <c r="L170" s="270" t="s">
        <v>11</v>
      </c>
      <c r="M170" s="52" t="s">
        <v>11</v>
      </c>
      <c r="N170" s="307"/>
      <c r="O170" s="328"/>
      <c r="P170" s="52" t="s">
        <v>11</v>
      </c>
      <c r="Q170" s="52" t="s">
        <v>11</v>
      </c>
      <c r="R170" s="270" t="s">
        <v>11</v>
      </c>
      <c r="S170" s="52" t="s">
        <v>11</v>
      </c>
      <c r="T170" s="52" t="s">
        <v>11</v>
      </c>
      <c r="U170" s="328"/>
      <c r="V170" s="328"/>
      <c r="W170" s="270" t="s">
        <v>11</v>
      </c>
      <c r="X170" s="52" t="s">
        <v>11</v>
      </c>
      <c r="Y170" s="52" t="s">
        <v>11</v>
      </c>
      <c r="Z170" s="52" t="s">
        <v>11</v>
      </c>
      <c r="AA170" s="270" t="s">
        <v>11</v>
      </c>
      <c r="AB170" s="328"/>
      <c r="AC170" s="328"/>
      <c r="AD170" s="52" t="s">
        <v>11</v>
      </c>
      <c r="AE170" s="52" t="s">
        <v>11</v>
      </c>
      <c r="AF170" s="52" t="s">
        <v>11</v>
      </c>
      <c r="AG170" s="52" t="s">
        <v>11</v>
      </c>
      <c r="AH170" s="52" t="s">
        <v>11</v>
      </c>
      <c r="AI170" s="307"/>
      <c r="AJ170" s="307"/>
      <c r="AK170" s="40"/>
      <c r="AL170" s="167">
        <f>COUNTIF(F170:AJ170,"P")</f>
        <v>21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0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425</v>
      </c>
      <c r="B171" s="179" t="s">
        <v>186</v>
      </c>
      <c r="C171" s="203">
        <v>1623</v>
      </c>
      <c r="D171" s="178" t="s">
        <v>293</v>
      </c>
      <c r="E171" s="156" t="s">
        <v>70</v>
      </c>
      <c r="F171" s="30" t="s">
        <v>11</v>
      </c>
      <c r="G171" s="305"/>
      <c r="H171" s="305"/>
      <c r="I171" s="32" t="s">
        <v>11</v>
      </c>
      <c r="J171" s="57" t="s">
        <v>11</v>
      </c>
      <c r="K171" s="31" t="s">
        <v>11</v>
      </c>
      <c r="L171" s="353" t="s">
        <v>7</v>
      </c>
      <c r="M171" s="31" t="s">
        <v>11</v>
      </c>
      <c r="N171" s="305"/>
      <c r="O171" s="305"/>
      <c r="P171" s="31" t="s">
        <v>11</v>
      </c>
      <c r="Q171" s="31" t="s">
        <v>11</v>
      </c>
      <c r="R171" s="31" t="s">
        <v>11</v>
      </c>
      <c r="S171" s="31" t="s">
        <v>11</v>
      </c>
      <c r="T171" s="353" t="s">
        <v>7</v>
      </c>
      <c r="U171" s="305"/>
      <c r="V171" s="305"/>
      <c r="W171" s="442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1" t="s">
        <v>11</v>
      </c>
      <c r="AF171" s="31" t="s">
        <v>11</v>
      </c>
      <c r="AG171" s="31" t="s">
        <v>11</v>
      </c>
      <c r="AH171" s="31" t="s">
        <v>11</v>
      </c>
      <c r="AI171" s="305"/>
      <c r="AJ171" s="305"/>
      <c r="AK171" s="34">
        <f>IF(CA171=0,"",TIME(0,CA171,0))</f>
        <v>0.31666666666666665</v>
      </c>
      <c r="AL171" s="157">
        <f t="shared" si="171"/>
        <v>19</v>
      </c>
      <c r="AM171" s="158">
        <f>SUM(AL171:AL172)/2</f>
        <v>19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456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456</v>
      </c>
      <c r="CB171" s="35">
        <f>SUM(AM171+AO171+AQ171+AS171+AU171+AW171+BB171+BD171+BG171+AY171)</f>
        <v>19</v>
      </c>
    </row>
    <row r="172" spans="1:80" ht="18.75" customHeight="1" thickBot="1" x14ac:dyDescent="0.3">
      <c r="A172" s="137" t="s">
        <v>425</v>
      </c>
      <c r="B172" s="179" t="s">
        <v>186</v>
      </c>
      <c r="C172" s="192" t="s">
        <v>9</v>
      </c>
      <c r="D172" s="165"/>
      <c r="E172" s="166" t="s">
        <v>4</v>
      </c>
      <c r="F172" s="36" t="s">
        <v>11</v>
      </c>
      <c r="G172" s="306"/>
      <c r="H172" s="306"/>
      <c r="I172" s="38" t="s">
        <v>11</v>
      </c>
      <c r="J172" s="37" t="s">
        <v>11</v>
      </c>
      <c r="K172" s="37" t="s">
        <v>11</v>
      </c>
      <c r="L172" s="354" t="s">
        <v>7</v>
      </c>
      <c r="M172" s="37" t="s">
        <v>11</v>
      </c>
      <c r="N172" s="306"/>
      <c r="O172" s="306"/>
      <c r="P172" s="37" t="s">
        <v>11</v>
      </c>
      <c r="Q172" s="37" t="s">
        <v>11</v>
      </c>
      <c r="R172" s="37" t="s">
        <v>11</v>
      </c>
      <c r="S172" s="37" t="s">
        <v>11</v>
      </c>
      <c r="T172" s="354" t="s">
        <v>7</v>
      </c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7" t="s">
        <v>11</v>
      </c>
      <c r="AF172" s="37" t="s">
        <v>11</v>
      </c>
      <c r="AG172" s="37" t="s">
        <v>11</v>
      </c>
      <c r="AH172" s="37" t="s">
        <v>11</v>
      </c>
      <c r="AI172" s="306"/>
      <c r="AJ172" s="306"/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s="146" customFormat="1" ht="18.75" customHeight="1" thickBot="1" x14ac:dyDescent="0.3">
      <c r="A173" s="137" t="s">
        <v>425</v>
      </c>
      <c r="B173" s="179" t="s">
        <v>187</v>
      </c>
      <c r="C173" s="1174" t="s">
        <v>187</v>
      </c>
      <c r="D173" s="1175"/>
      <c r="E173" s="204"/>
      <c r="F173" s="59"/>
      <c r="G173" s="60"/>
      <c r="H173" s="60"/>
      <c r="I173" s="61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2"/>
      <c r="AL173" s="180"/>
      <c r="AM173" s="180"/>
      <c r="AN173" s="180"/>
      <c r="AO173" s="181"/>
      <c r="AP173" s="180"/>
      <c r="AQ173" s="181"/>
      <c r="AR173" s="180"/>
      <c r="AS173" s="180"/>
      <c r="AT173" s="180"/>
      <c r="AU173" s="180"/>
      <c r="AV173" s="180"/>
      <c r="AW173" s="181"/>
      <c r="AX173" s="180"/>
      <c r="AY173" s="181"/>
      <c r="AZ173" s="205"/>
      <c r="BA173" s="180"/>
      <c r="BB173" s="181"/>
      <c r="BC173" s="180"/>
      <c r="BD173" s="181"/>
      <c r="BE173" s="181"/>
      <c r="BF173" s="180"/>
      <c r="BG173" s="181"/>
      <c r="BH173" s="181"/>
      <c r="BI173" s="180"/>
      <c r="BJ173" s="181"/>
      <c r="BK173" s="180"/>
      <c r="BL173" s="206"/>
      <c r="BM173" s="180"/>
      <c r="BN173" s="186"/>
      <c r="BO173" s="180"/>
      <c r="BP173" s="181"/>
      <c r="BQ173" s="180"/>
      <c r="BR173" s="180"/>
      <c r="BS173" s="180"/>
      <c r="BT173" s="181"/>
      <c r="BU173" s="180"/>
      <c r="BV173" s="181"/>
      <c r="BW173" s="180"/>
      <c r="BX173" s="181"/>
      <c r="BY173" s="180"/>
      <c r="BZ173" s="181"/>
      <c r="CA173" s="205"/>
      <c r="CB173" s="145"/>
    </row>
    <row r="174" spans="1:80" s="146" customFormat="1" ht="18.75" customHeight="1" thickBot="1" x14ac:dyDescent="0.3">
      <c r="A174" s="137" t="s">
        <v>425</v>
      </c>
      <c r="B174" s="179" t="s">
        <v>187</v>
      </c>
      <c r="C174" s="190"/>
      <c r="D174" s="45" t="s">
        <v>69</v>
      </c>
      <c r="E174" s="204"/>
      <c r="F174" s="24">
        <v>1</v>
      </c>
      <c r="G174" s="300">
        <v>2</v>
      </c>
      <c r="H174" s="300">
        <v>3</v>
      </c>
      <c r="I174" s="25">
        <v>4</v>
      </c>
      <c r="J174" s="25">
        <v>5</v>
      </c>
      <c r="K174" s="25">
        <v>6</v>
      </c>
      <c r="L174" s="25">
        <v>7</v>
      </c>
      <c r="M174" s="25">
        <v>8</v>
      </c>
      <c r="N174" s="300">
        <v>9</v>
      </c>
      <c r="O174" s="300">
        <v>10</v>
      </c>
      <c r="P174" s="25">
        <v>11</v>
      </c>
      <c r="Q174" s="25">
        <v>12</v>
      </c>
      <c r="R174" s="25">
        <v>13</v>
      </c>
      <c r="S174" s="25">
        <v>14</v>
      </c>
      <c r="T174" s="25">
        <v>15</v>
      </c>
      <c r="U174" s="300">
        <v>16</v>
      </c>
      <c r="V174" s="300">
        <v>17</v>
      </c>
      <c r="W174" s="25">
        <v>18</v>
      </c>
      <c r="X174" s="25">
        <v>19</v>
      </c>
      <c r="Y174" s="25">
        <v>20</v>
      </c>
      <c r="Z174" s="25">
        <v>21</v>
      </c>
      <c r="AA174" s="25">
        <v>22</v>
      </c>
      <c r="AB174" s="300">
        <v>23</v>
      </c>
      <c r="AC174" s="300">
        <v>24</v>
      </c>
      <c r="AD174" s="25">
        <v>25</v>
      </c>
      <c r="AE174" s="25">
        <v>26</v>
      </c>
      <c r="AF174" s="25">
        <v>27</v>
      </c>
      <c r="AG174" s="26">
        <v>28</v>
      </c>
      <c r="AH174" s="26">
        <v>29</v>
      </c>
      <c r="AI174" s="300">
        <v>30</v>
      </c>
      <c r="AJ174" s="329">
        <v>31</v>
      </c>
      <c r="AK174" s="62"/>
      <c r="AL174" s="180"/>
      <c r="AM174" s="180"/>
      <c r="AN174" s="180"/>
      <c r="AO174" s="181"/>
      <c r="AP174" s="180"/>
      <c r="AQ174" s="181"/>
      <c r="AR174" s="180"/>
      <c r="AS174" s="180"/>
      <c r="AT174" s="180"/>
      <c r="AU174" s="180"/>
      <c r="AV174" s="180"/>
      <c r="AW174" s="181"/>
      <c r="AX174" s="180"/>
      <c r="AY174" s="181"/>
      <c r="AZ174" s="205"/>
      <c r="BA174" s="180"/>
      <c r="BB174" s="181"/>
      <c r="BC174" s="180"/>
      <c r="BD174" s="181"/>
      <c r="BE174" s="181"/>
      <c r="BF174" s="180"/>
      <c r="BG174" s="181"/>
      <c r="BH174" s="181"/>
      <c r="BI174" s="180"/>
      <c r="BJ174" s="181"/>
      <c r="BK174" s="180"/>
      <c r="BL174" s="206"/>
      <c r="BM174" s="180"/>
      <c r="BN174" s="186"/>
      <c r="BO174" s="180"/>
      <c r="BP174" s="181"/>
      <c r="BQ174" s="180"/>
      <c r="BR174" s="180"/>
      <c r="BS174" s="180"/>
      <c r="BT174" s="181"/>
      <c r="BU174" s="180"/>
      <c r="BV174" s="181"/>
      <c r="BW174" s="180"/>
      <c r="BX174" s="181"/>
      <c r="BY174" s="180"/>
      <c r="BZ174" s="181"/>
      <c r="CA174" s="205"/>
      <c r="CB174" s="145"/>
    </row>
    <row r="175" spans="1:80" ht="18.75" customHeight="1" x14ac:dyDescent="0.25">
      <c r="A175" s="137" t="s">
        <v>425</v>
      </c>
      <c r="B175" s="179" t="s">
        <v>187</v>
      </c>
      <c r="C175" s="154">
        <v>4373</v>
      </c>
      <c r="D175" s="178" t="e">
        <f>VLOOKUP(C175,ListeAppel,2,FALSE)</f>
        <v>#N/A</v>
      </c>
      <c r="E175" s="156" t="s">
        <v>70</v>
      </c>
      <c r="F175" s="30" t="s">
        <v>11</v>
      </c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1" t="s">
        <v>11</v>
      </c>
      <c r="Q175" s="31" t="s">
        <v>11</v>
      </c>
      <c r="R175" s="31" t="s">
        <v>11</v>
      </c>
      <c r="S175" s="31" t="s">
        <v>11</v>
      </c>
      <c r="T175" s="31" t="s">
        <v>11</v>
      </c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31" t="s">
        <v>11</v>
      </c>
      <c r="AH175" s="31" t="s">
        <v>11</v>
      </c>
      <c r="AI175" s="305"/>
      <c r="AJ175" s="305"/>
      <c r="AK175" s="34">
        <f>IF(CA175=0,"",TIME(0,CA175,0))</f>
        <v>0.35000000000000003</v>
      </c>
      <c r="AL175" s="157">
        <f t="shared" ref="AL175:AL198" si="190">COUNTIF(F175:AJ175,"P")</f>
        <v>21</v>
      </c>
      <c r="AM175" s="158">
        <f>SUM(AL175:AL176)/2</f>
        <v>20.5</v>
      </c>
      <c r="AN175" s="158">
        <f t="shared" ref="AN175:AN198" si="191">COUNTIF(F175:AJ175,"Mi")</f>
        <v>0</v>
      </c>
      <c r="AO175" s="158">
        <f>SUM((AN175+AN176)/2)</f>
        <v>0</v>
      </c>
      <c r="AP175" s="159">
        <f t="shared" ref="AP175:AP198" si="192">COUNTIF(F175:AJ175,"VS")</f>
        <v>0</v>
      </c>
      <c r="AQ175" s="159">
        <f>SUM((AP175+AP176)/2)</f>
        <v>0</v>
      </c>
      <c r="AR175" s="158">
        <f t="shared" ref="AR175:AR198" si="193">COUNTIF(F175:AJ175,"C1")</f>
        <v>0</v>
      </c>
      <c r="AS175" s="159">
        <f>SUM((AR175+AR176)/2)</f>
        <v>0.5</v>
      </c>
      <c r="AT175" s="159">
        <f t="shared" ref="AT175:AT198" si="194">COUNTIF(F175:AJ175,"R1")</f>
        <v>0</v>
      </c>
      <c r="AU175" s="160">
        <f>SUM((AT175+AT176)/2)</f>
        <v>0</v>
      </c>
      <c r="AV175" s="158">
        <f t="shared" ref="AV175:AV198" si="195">COUNTIF(F175:AJ175,"CS")</f>
        <v>0</v>
      </c>
      <c r="AW175" s="158">
        <f>SUM((AV175+AV176)/2)</f>
        <v>0</v>
      </c>
      <c r="AX175" s="159">
        <f t="shared" ref="AX175:AX198" si="196">COUNTIF(F175:AJ175,"DA")</f>
        <v>0</v>
      </c>
      <c r="AY175" s="159">
        <f>SUM((AX175+AX176)/2)</f>
        <v>0</v>
      </c>
      <c r="AZ175" s="161">
        <f>SUM(AM175+AO175+AQ175+AS175+AW175+AY175+AU175)*24</f>
        <v>504</v>
      </c>
      <c r="BA175" s="159">
        <f t="shared" ref="BA175:BA198" si="197">COUNTIF(F175:AJ175,"MT5")</f>
        <v>0</v>
      </c>
      <c r="BB175" s="159">
        <f>SUM((BA175+BA176)/2)</f>
        <v>0</v>
      </c>
      <c r="BC175" s="159">
        <f t="shared" ref="BC175:BC198" si="198"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 t="shared" ref="BF175:BF198" si="199"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 t="shared" ref="BI175:BI198" si="200">COUNTIF(F175:AJ175,"A")</f>
        <v>0</v>
      </c>
      <c r="BJ175" s="159">
        <f>SUM((BI175+BI176)/2)</f>
        <v>0</v>
      </c>
      <c r="BK175" s="159">
        <f t="shared" ref="BK175:BK198" si="201">COUNTIF(F175:AJ175,"Ma")</f>
        <v>0</v>
      </c>
      <c r="BL175" s="162">
        <f>SUM(BK175+BK176)/2</f>
        <v>0</v>
      </c>
      <c r="BM175" s="158">
        <f t="shared" ref="BM175:BM198" si="202">COUNTIF(F175:AJ175,"MJ")</f>
        <v>0</v>
      </c>
      <c r="BN175" s="158">
        <f>SUM(BM175+BM176)/2</f>
        <v>0</v>
      </c>
      <c r="BO175" s="158">
        <f t="shared" ref="BO175:BO198" si="203">COUNTIF(F175:AJ175,"Jsc")</f>
        <v>0</v>
      </c>
      <c r="BP175" s="158">
        <f>SUM(BO175+BO176)/2</f>
        <v>0</v>
      </c>
      <c r="BQ175" s="158">
        <f t="shared" ref="BQ175:BQ198" si="204">COUNTIF(F175:AJ175,"C")</f>
        <v>0</v>
      </c>
      <c r="BR175" s="158">
        <f>SUM((BQ175+BQ176)/2)</f>
        <v>0</v>
      </c>
      <c r="BS175" s="158">
        <f t="shared" ref="BS175:BS198" si="205">COUNTIF(F175:AJ175,"CC")</f>
        <v>0</v>
      </c>
      <c r="BT175" s="158">
        <f>SUM((BS175+BS176)/2)</f>
        <v>0</v>
      </c>
      <c r="BU175" s="158">
        <f t="shared" ref="BU175:BU198" si="206">COUNTIF(F175:AJ175,"DS")</f>
        <v>0</v>
      </c>
      <c r="BV175" s="158">
        <f>SUM((BU175+BU176)/2)</f>
        <v>0</v>
      </c>
      <c r="BW175" s="159">
        <f t="shared" ref="BW175:BW198" si="207">COUNTIF(F175:AJ175,"MT")</f>
        <v>0</v>
      </c>
      <c r="BX175" s="159">
        <f>SUM((BW175+BW176)/2)</f>
        <v>0</v>
      </c>
      <c r="BY175" s="159">
        <f t="shared" ref="BY175:BY198" si="208">COUNTIF(F175:AJ175,"4/5")</f>
        <v>0</v>
      </c>
      <c r="BZ175" s="160">
        <f>SUM((BY175+BY176)/2)</f>
        <v>0</v>
      </c>
      <c r="CA175" s="163">
        <f>SUM(AZ175)</f>
        <v>504</v>
      </c>
      <c r="CB175" s="35">
        <f>SUM(AM175+AO175+AQ175+AS175+AU175+AW175+BB175+BD175+BG175+AY175)</f>
        <v>21</v>
      </c>
    </row>
    <row r="176" spans="1:80" ht="18.75" customHeight="1" thickBot="1" x14ac:dyDescent="0.3">
      <c r="A176" s="137" t="s">
        <v>425</v>
      </c>
      <c r="B176" s="179" t="s">
        <v>187</v>
      </c>
      <c r="C176" s="164" t="s">
        <v>6</v>
      </c>
      <c r="D176" s="194"/>
      <c r="E176" s="166" t="s">
        <v>4</v>
      </c>
      <c r="F176" s="36" t="s">
        <v>11</v>
      </c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7" t="s">
        <v>11</v>
      </c>
      <c r="Q176" s="37" t="s">
        <v>11</v>
      </c>
      <c r="R176" s="395" t="s">
        <v>39</v>
      </c>
      <c r="S176" s="37" t="s">
        <v>11</v>
      </c>
      <c r="T176" s="37" t="s">
        <v>11</v>
      </c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06"/>
      <c r="AK176" s="40"/>
      <c r="AL176" s="167">
        <f t="shared" si="190"/>
        <v>20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1</v>
      </c>
      <c r="AS176" s="168"/>
      <c r="AT176" s="168">
        <f t="shared" si="194"/>
        <v>0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0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/>
      <c r="B177" s="179"/>
      <c r="C177" s="154">
        <v>6252</v>
      </c>
      <c r="D177" s="178" t="s">
        <v>226</v>
      </c>
      <c r="E177" s="266" t="s">
        <v>70</v>
      </c>
      <c r="F177" s="479" t="s">
        <v>7</v>
      </c>
      <c r="G177" s="307"/>
      <c r="H177" s="307"/>
      <c r="I177" s="53" t="s">
        <v>11</v>
      </c>
      <c r="J177" s="52" t="s">
        <v>11</v>
      </c>
      <c r="K177" s="31" t="s">
        <v>11</v>
      </c>
      <c r="L177" s="385" t="s">
        <v>58</v>
      </c>
      <c r="M177" s="385" t="s">
        <v>58</v>
      </c>
      <c r="N177" s="307"/>
      <c r="O177" s="307"/>
      <c r="P177" s="52" t="s">
        <v>11</v>
      </c>
      <c r="Q177" s="52" t="s">
        <v>11</v>
      </c>
      <c r="R177" s="52" t="s">
        <v>11</v>
      </c>
      <c r="S177" s="52" t="s">
        <v>11</v>
      </c>
      <c r="T177" s="358" t="s">
        <v>7</v>
      </c>
      <c r="U177" s="307"/>
      <c r="V177" s="307"/>
      <c r="W177" s="380" t="s">
        <v>11</v>
      </c>
      <c r="X177" s="375" t="s">
        <v>7</v>
      </c>
      <c r="Y177" s="52" t="s">
        <v>11</v>
      </c>
      <c r="Z177" s="378" t="s">
        <v>13</v>
      </c>
      <c r="AA177" s="52" t="s">
        <v>11</v>
      </c>
      <c r="AB177" s="307"/>
      <c r="AC177" s="307"/>
      <c r="AD177" s="52" t="s">
        <v>11</v>
      </c>
      <c r="AE177" s="52" t="s">
        <v>11</v>
      </c>
      <c r="AF177" s="52" t="s">
        <v>11</v>
      </c>
      <c r="AG177" s="378" t="s">
        <v>13</v>
      </c>
      <c r="AH177" s="52" t="s">
        <v>11</v>
      </c>
      <c r="AI177" s="307"/>
      <c r="AJ177" s="307"/>
      <c r="AK177" s="68">
        <f>IF(CA177=0,"",TIME(0,CA177,0))</f>
        <v>0.26666666666666666</v>
      </c>
      <c r="AL177" s="210">
        <f>COUNTIF(F177:AJ177,"P")</f>
        <v>14</v>
      </c>
      <c r="AM177" s="211">
        <f>SUM(AL177:AL178)/2</f>
        <v>14</v>
      </c>
      <c r="AN177" s="211">
        <f>COUNTIF(F177:AJ177,"Mi")</f>
        <v>2</v>
      </c>
      <c r="AO177" s="211">
        <f>SUM((AN177+AN178)/2)</f>
        <v>1.5</v>
      </c>
      <c r="AP177" s="212">
        <f>COUNTIF(F177:AJ177,"VS")</f>
        <v>0</v>
      </c>
      <c r="AQ177" s="212">
        <f>SUM((AP177+AP178)/2)</f>
        <v>0</v>
      </c>
      <c r="AR177" s="211">
        <f>COUNTIF(F177:AJ177,"C1")</f>
        <v>0</v>
      </c>
      <c r="AS177" s="212">
        <f>SUM((AR177+AR178)/2)</f>
        <v>0.5</v>
      </c>
      <c r="AT177" s="212">
        <f>COUNTIF(F177:AJ177,"R1")</f>
        <v>0</v>
      </c>
      <c r="AU177" s="213">
        <f>SUM((AT177+AT178)/2)</f>
        <v>0</v>
      </c>
      <c r="AV177" s="211">
        <f>COUNTIF(F177:AJ177,"CS")</f>
        <v>0</v>
      </c>
      <c r="AW177" s="211">
        <f>SUM((AV177+AV178)/2)</f>
        <v>0</v>
      </c>
      <c r="AX177" s="212">
        <f>COUNTIF(F177:AJ177,"DA")</f>
        <v>0</v>
      </c>
      <c r="AY177" s="212">
        <f>SUM((AX177+AX178)/2)</f>
        <v>0</v>
      </c>
      <c r="AZ177" s="214">
        <f>SUM(AM177+AO177+AQ177+AS177+AW177+AY177+AU177)*24</f>
        <v>384</v>
      </c>
      <c r="BA177" s="212">
        <f>COUNTIF(F177:AJ177,"MT5")</f>
        <v>0</v>
      </c>
      <c r="BB177" s="212">
        <f>SUM((BA177+BA178)/2)</f>
        <v>0</v>
      </c>
      <c r="BC177" s="212">
        <f>COUNTIF(F177:AJ177,"MT6")</f>
        <v>0</v>
      </c>
      <c r="BD177" s="212">
        <f>SUM((BC177+BC178)/2)</f>
        <v>0</v>
      </c>
      <c r="BE177" s="212">
        <f>SUM((BD177+BD178)/2)</f>
        <v>0</v>
      </c>
      <c r="BF177" s="212">
        <f>COUNTIF(F177:AJ177,"MT8")</f>
        <v>0</v>
      </c>
      <c r="BG177" s="212">
        <f>SUM((BF177+BF178)/2)</f>
        <v>0</v>
      </c>
      <c r="BH177" s="212">
        <f>SUM((BG177+BG178)/2)</f>
        <v>0</v>
      </c>
      <c r="BI177" s="212">
        <f>COUNTIF(F177:AJ177,"A")</f>
        <v>0</v>
      </c>
      <c r="BJ177" s="212">
        <f>SUM((BI177+BI178)/2)</f>
        <v>0</v>
      </c>
      <c r="BK177" s="212">
        <f>COUNTIF(F177:AJ177,"Ma")</f>
        <v>0</v>
      </c>
      <c r="BL177" s="215">
        <f>SUM(BK177+BK178)/2</f>
        <v>0</v>
      </c>
      <c r="BM177" s="211">
        <f>COUNTIF(F177:AJ177,"MJ")</f>
        <v>0</v>
      </c>
      <c r="BN177" s="211">
        <f>SUM(BM177+BM178)/2</f>
        <v>0</v>
      </c>
      <c r="BO177" s="211">
        <f>COUNTIF(F177:AJ177,"Jsc")</f>
        <v>0</v>
      </c>
      <c r="BP177" s="211">
        <f>SUM(BO177+BO178)/2</f>
        <v>0</v>
      </c>
      <c r="BQ177" s="211">
        <f>COUNTIF(F177:AJ177,"C")</f>
        <v>3</v>
      </c>
      <c r="BR177" s="211">
        <f>SUM((BQ177+BQ178)/2)</f>
        <v>3</v>
      </c>
      <c r="BS177" s="211">
        <f>COUNTIF(F177:AJ177,"CC")</f>
        <v>0</v>
      </c>
      <c r="BT177" s="211">
        <f>SUM((BS177+BS178)/2)</f>
        <v>0</v>
      </c>
      <c r="BU177" s="211">
        <f>COUNTIF(F177:AJ177,"DS")</f>
        <v>0</v>
      </c>
      <c r="BV177" s="211">
        <f>SUM((BU177+BU178)/2)</f>
        <v>0</v>
      </c>
      <c r="BW177" s="212">
        <f>COUNTIF(F177:AJ177,"MT")</f>
        <v>0</v>
      </c>
      <c r="BX177" s="212">
        <f>SUM((BW177+BW178)/2)</f>
        <v>0</v>
      </c>
      <c r="BY177" s="212">
        <f>COUNTIF(F177:AJ177,"4/5")</f>
        <v>0</v>
      </c>
      <c r="BZ177" s="213">
        <f>SUM((BY177+BY178)/2)</f>
        <v>0</v>
      </c>
      <c r="CA177" s="216">
        <f>SUM(AZ177)</f>
        <v>384</v>
      </c>
      <c r="CB177" s="35">
        <f>SUM(AM177+AO177+AQ177+AS177+AU177+AW177+BB177+BD177+BG177+AY177)</f>
        <v>16</v>
      </c>
    </row>
    <row r="178" spans="1:80" ht="18.75" customHeight="1" thickBot="1" x14ac:dyDescent="0.3">
      <c r="A178" s="137"/>
      <c r="B178" s="179"/>
      <c r="C178" s="164" t="s">
        <v>3</v>
      </c>
      <c r="D178" s="194"/>
      <c r="E178" s="238" t="s">
        <v>4</v>
      </c>
      <c r="F178" s="479" t="s">
        <v>7</v>
      </c>
      <c r="G178" s="307"/>
      <c r="H178" s="307"/>
      <c r="I178" s="53" t="s">
        <v>11</v>
      </c>
      <c r="J178" s="443" t="s">
        <v>39</v>
      </c>
      <c r="K178" s="37" t="s">
        <v>11</v>
      </c>
      <c r="L178" s="385" t="s">
        <v>58</v>
      </c>
      <c r="M178" s="385" t="s">
        <v>58</v>
      </c>
      <c r="N178" s="307"/>
      <c r="O178" s="307"/>
      <c r="P178" s="37" t="s">
        <v>11</v>
      </c>
      <c r="Q178" s="37" t="s">
        <v>11</v>
      </c>
      <c r="R178" s="37" t="s">
        <v>11</v>
      </c>
      <c r="S178" s="37" t="s">
        <v>11</v>
      </c>
      <c r="T178" s="354" t="s">
        <v>7</v>
      </c>
      <c r="U178" s="307"/>
      <c r="V178" s="307"/>
      <c r="W178" s="52" t="s">
        <v>11</v>
      </c>
      <c r="X178" s="354" t="s">
        <v>7</v>
      </c>
      <c r="Y178" s="52" t="s">
        <v>11</v>
      </c>
      <c r="Z178" s="52" t="s">
        <v>11</v>
      </c>
      <c r="AA178" s="52" t="s">
        <v>11</v>
      </c>
      <c r="AB178" s="307"/>
      <c r="AC178" s="307"/>
      <c r="AD178" s="52" t="s">
        <v>11</v>
      </c>
      <c r="AE178" s="52" t="s">
        <v>11</v>
      </c>
      <c r="AF178" s="52" t="s">
        <v>11</v>
      </c>
      <c r="AG178" s="378" t="s">
        <v>13</v>
      </c>
      <c r="AH178" s="52" t="s">
        <v>11</v>
      </c>
      <c r="AI178" s="307"/>
      <c r="AJ178" s="307"/>
      <c r="AK178" s="40"/>
      <c r="AL178" s="167">
        <f>COUNTIF(F178:AJ178,"P")</f>
        <v>14</v>
      </c>
      <c r="AM178" s="168"/>
      <c r="AN178" s="168">
        <f>COUNTIF(F178:AJ178,"Mi")</f>
        <v>1</v>
      </c>
      <c r="AO178" s="169"/>
      <c r="AP178" s="170">
        <f>COUNTIF(F178:AJ178,"VS")</f>
        <v>0</v>
      </c>
      <c r="AQ178" s="171"/>
      <c r="AR178" s="168">
        <f>COUNTIF(F178:AJ178,"C1")</f>
        <v>1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3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154" t="s">
        <v>376</v>
      </c>
      <c r="D179" s="178" t="str">
        <f>VLOOKUP(C179,ListeAppel,2,FALSE)</f>
        <v>Nom 039</v>
      </c>
      <c r="E179" s="156" t="s">
        <v>70</v>
      </c>
      <c r="F179" s="30" t="s">
        <v>11</v>
      </c>
      <c r="G179" s="305"/>
      <c r="H179" s="305"/>
      <c r="I179" s="32" t="s">
        <v>11</v>
      </c>
      <c r="J179" s="31" t="s">
        <v>11</v>
      </c>
      <c r="K179" s="31" t="s">
        <v>11</v>
      </c>
      <c r="L179" s="31" t="s">
        <v>11</v>
      </c>
      <c r="M179" s="353" t="s">
        <v>7</v>
      </c>
      <c r="N179" s="353" t="s">
        <v>7</v>
      </c>
      <c r="O179" s="353" t="s">
        <v>7</v>
      </c>
      <c r="P179" s="358" t="s">
        <v>7</v>
      </c>
      <c r="Q179" s="358" t="s">
        <v>7</v>
      </c>
      <c r="R179" s="358" t="s">
        <v>7</v>
      </c>
      <c r="S179" s="358" t="s">
        <v>7</v>
      </c>
      <c r="T179" s="358" t="s">
        <v>7</v>
      </c>
      <c r="U179" s="305"/>
      <c r="V179" s="305"/>
      <c r="W179" s="31" t="s">
        <v>11</v>
      </c>
      <c r="X179" s="31" t="s">
        <v>11</v>
      </c>
      <c r="Y179" s="31" t="s">
        <v>11</v>
      </c>
      <c r="Z179" s="351" t="s">
        <v>58</v>
      </c>
      <c r="AA179" s="351" t="s">
        <v>58</v>
      </c>
      <c r="AB179" s="305"/>
      <c r="AC179" s="305"/>
      <c r="AD179" s="31" t="s">
        <v>11</v>
      </c>
      <c r="AE179" s="375" t="s">
        <v>7</v>
      </c>
      <c r="AF179" s="31" t="s">
        <v>11</v>
      </c>
      <c r="AG179" s="355" t="s">
        <v>13</v>
      </c>
      <c r="AH179" s="31" t="s">
        <v>11</v>
      </c>
      <c r="AI179" s="305"/>
      <c r="AJ179" s="305"/>
      <c r="AK179" s="34">
        <f>IF(CA179=0,"",TIME(0,CA179,0))</f>
        <v>0.19999999999999998</v>
      </c>
      <c r="AL179" s="157">
        <f t="shared" si="190"/>
        <v>11</v>
      </c>
      <c r="AM179" s="158">
        <f>SUM(AL179:AL180)/2</f>
        <v>11</v>
      </c>
      <c r="AN179" s="158">
        <f t="shared" si="191"/>
        <v>1</v>
      </c>
      <c r="AO179" s="158">
        <f>SUM((AN179+AN180)/2)</f>
        <v>1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425</v>
      </c>
      <c r="B180" s="179" t="s">
        <v>187</v>
      </c>
      <c r="C180" s="164" t="s">
        <v>10</v>
      </c>
      <c r="D180" s="194"/>
      <c r="E180" s="166" t="s">
        <v>4</v>
      </c>
      <c r="F180" s="36" t="s">
        <v>11</v>
      </c>
      <c r="G180" s="306"/>
      <c r="H180" s="306"/>
      <c r="I180" s="38" t="s">
        <v>11</v>
      </c>
      <c r="J180" s="37" t="s">
        <v>11</v>
      </c>
      <c r="K180" s="37" t="s">
        <v>11</v>
      </c>
      <c r="L180" s="37" t="s">
        <v>11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54" t="s">
        <v>7</v>
      </c>
      <c r="U180" s="306"/>
      <c r="V180" s="306"/>
      <c r="W180" s="37" t="s">
        <v>11</v>
      </c>
      <c r="X180" s="37" t="s">
        <v>11</v>
      </c>
      <c r="Y180" s="37" t="s">
        <v>11</v>
      </c>
      <c r="Z180" s="352" t="s">
        <v>58</v>
      </c>
      <c r="AA180" s="352" t="s">
        <v>58</v>
      </c>
      <c r="AB180" s="306"/>
      <c r="AC180" s="306"/>
      <c r="AD180" s="37" t="s">
        <v>11</v>
      </c>
      <c r="AE180" s="354" t="s">
        <v>7</v>
      </c>
      <c r="AF180" s="37" t="s">
        <v>11</v>
      </c>
      <c r="AG180" s="356" t="s">
        <v>13</v>
      </c>
      <c r="AH180" s="37" t="s">
        <v>11</v>
      </c>
      <c r="AI180" s="306"/>
      <c r="AJ180" s="306"/>
      <c r="AK180" s="40"/>
      <c r="AL180" s="167">
        <f t="shared" si="190"/>
        <v>11</v>
      </c>
      <c r="AM180" s="168"/>
      <c r="AN180" s="168">
        <f t="shared" si="191"/>
        <v>1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187</v>
      </c>
      <c r="C181" s="154">
        <v>1105</v>
      </c>
      <c r="D181" s="178" t="s">
        <v>241</v>
      </c>
      <c r="E181" s="257" t="s">
        <v>70</v>
      </c>
      <c r="F181" s="258" t="s">
        <v>11</v>
      </c>
      <c r="G181" s="334"/>
      <c r="H181" s="334"/>
      <c r="I181" s="57" t="s">
        <v>11</v>
      </c>
      <c r="J181" s="58" t="s">
        <v>11</v>
      </c>
      <c r="K181" s="582" t="s">
        <v>13</v>
      </c>
      <c r="L181" s="582" t="s">
        <v>13</v>
      </c>
      <c r="M181" s="58" t="s">
        <v>11</v>
      </c>
      <c r="N181" s="334"/>
      <c r="O181" s="334"/>
      <c r="P181" s="582" t="s">
        <v>13</v>
      </c>
      <c r="Q181" s="58" t="s">
        <v>11</v>
      </c>
      <c r="R181" s="58" t="s">
        <v>11</v>
      </c>
      <c r="S181" s="58" t="s">
        <v>11</v>
      </c>
      <c r="T181" s="58" t="s">
        <v>11</v>
      </c>
      <c r="U181" s="334"/>
      <c r="V181" s="334"/>
      <c r="W181" s="375" t="s">
        <v>7</v>
      </c>
      <c r="X181" s="375" t="s">
        <v>7</v>
      </c>
      <c r="Y181" s="375" t="s">
        <v>7</v>
      </c>
      <c r="Z181" s="375" t="s">
        <v>7</v>
      </c>
      <c r="AA181" s="375" t="s">
        <v>7</v>
      </c>
      <c r="AB181" s="375" t="s">
        <v>7</v>
      </c>
      <c r="AC181" s="375" t="s">
        <v>7</v>
      </c>
      <c r="AD181" s="375" t="s">
        <v>7</v>
      </c>
      <c r="AE181" s="375" t="s">
        <v>7</v>
      </c>
      <c r="AF181" s="375" t="s">
        <v>7</v>
      </c>
      <c r="AG181" s="375" t="s">
        <v>7</v>
      </c>
      <c r="AH181" s="375" t="s">
        <v>7</v>
      </c>
      <c r="AI181" s="334"/>
      <c r="AJ181" s="334"/>
      <c r="AK181" s="34">
        <f>IF(CA181=0,"",TIME(0,CA181,0))</f>
        <v>0.18333333333333335</v>
      </c>
      <c r="AL181" s="157">
        <f>COUNTIF(F181:AJ181,"P")</f>
        <v>8</v>
      </c>
      <c r="AM181" s="158">
        <f>SUM(AL181:AL182)/2</f>
        <v>7.5</v>
      </c>
      <c r="AN181" s="158">
        <f>COUNTIF(F181:AJ181,"Mi")</f>
        <v>3</v>
      </c>
      <c r="AO181" s="158">
        <f>SUM((AN181+AN182)/2)</f>
        <v>3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0.5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264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0</v>
      </c>
      <c r="BL181" s="162">
        <f>SUM(BK181+BK182)/2</f>
        <v>0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12</v>
      </c>
      <c r="BR181" s="158">
        <f>SUM((BQ181+BQ182)/2)</f>
        <v>12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264</v>
      </c>
      <c r="CB181" s="35">
        <f>SUM(AM181+AO181+AQ181+AS181+AU181+AW181+BB181+BD181+BG181+AY181)</f>
        <v>11</v>
      </c>
    </row>
    <row r="182" spans="1:80" ht="18.75" customHeight="1" thickBot="1" x14ac:dyDescent="0.3">
      <c r="A182" s="137" t="s">
        <v>425</v>
      </c>
      <c r="B182" s="179" t="s">
        <v>187</v>
      </c>
      <c r="C182" s="164" t="s">
        <v>3</v>
      </c>
      <c r="D182" s="194"/>
      <c r="E182" s="166" t="s">
        <v>4</v>
      </c>
      <c r="F182" s="36" t="s">
        <v>11</v>
      </c>
      <c r="G182" s="306"/>
      <c r="H182" s="306"/>
      <c r="I182" s="38" t="s">
        <v>11</v>
      </c>
      <c r="J182" s="37" t="s">
        <v>11</v>
      </c>
      <c r="K182" s="356" t="s">
        <v>13</v>
      </c>
      <c r="L182" s="356" t="s">
        <v>13</v>
      </c>
      <c r="M182" s="37" t="s">
        <v>11</v>
      </c>
      <c r="N182" s="306"/>
      <c r="O182" s="306"/>
      <c r="P182" s="356" t="s">
        <v>13</v>
      </c>
      <c r="Q182" s="37" t="s">
        <v>11</v>
      </c>
      <c r="R182" s="395" t="s">
        <v>39</v>
      </c>
      <c r="S182" s="37" t="s">
        <v>11</v>
      </c>
      <c r="T182" s="37" t="s">
        <v>11</v>
      </c>
      <c r="U182" s="306"/>
      <c r="V182" s="306"/>
      <c r="W182" s="354" t="s">
        <v>7</v>
      </c>
      <c r="X182" s="354" t="s">
        <v>7</v>
      </c>
      <c r="Y182" s="354" t="s">
        <v>7</v>
      </c>
      <c r="Z182" s="354" t="s">
        <v>7</v>
      </c>
      <c r="AA182" s="354" t="s">
        <v>7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54" t="s">
        <v>7</v>
      </c>
      <c r="AG182" s="354" t="s">
        <v>7</v>
      </c>
      <c r="AH182" s="354" t="s">
        <v>7</v>
      </c>
      <c r="AI182" s="306"/>
      <c r="AJ182" s="306"/>
      <c r="AK182" s="40"/>
      <c r="AL182" s="167">
        <f>COUNTIF(F182:AJ182,"P")</f>
        <v>7</v>
      </c>
      <c r="AM182" s="168"/>
      <c r="AN182" s="168">
        <f>COUNTIF(F182:AJ182,"Mi")</f>
        <v>3</v>
      </c>
      <c r="AO182" s="169"/>
      <c r="AP182" s="170">
        <f>COUNTIF(F182:AJ182,"VS")</f>
        <v>0</v>
      </c>
      <c r="AQ182" s="171"/>
      <c r="AR182" s="168">
        <f>COUNTIF(F182:AJ182,"C1")</f>
        <v>1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0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12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425</v>
      </c>
      <c r="B183" s="179" t="s">
        <v>187</v>
      </c>
      <c r="C183" s="154" t="s">
        <v>378</v>
      </c>
      <c r="D183" s="178" t="str">
        <f>VLOOKUP(C183,ListeAppel,2,FALSE)</f>
        <v>Nom 059</v>
      </c>
      <c r="E183" s="156" t="s">
        <v>70</v>
      </c>
      <c r="F183" s="30" t="s">
        <v>11</v>
      </c>
      <c r="G183" s="305"/>
      <c r="H183" s="305"/>
      <c r="I183" s="32" t="s">
        <v>11</v>
      </c>
      <c r="J183" s="31" t="s">
        <v>11</v>
      </c>
      <c r="K183" s="31" t="s">
        <v>11</v>
      </c>
      <c r="L183" s="31" t="s">
        <v>11</v>
      </c>
      <c r="M183" s="31" t="s">
        <v>11</v>
      </c>
      <c r="N183" s="305"/>
      <c r="O183" s="305"/>
      <c r="P183" s="31" t="s">
        <v>11</v>
      </c>
      <c r="Q183" s="31" t="s">
        <v>11</v>
      </c>
      <c r="R183" s="31" t="s">
        <v>11</v>
      </c>
      <c r="S183" s="31" t="s">
        <v>11</v>
      </c>
      <c r="T183" s="31" t="s">
        <v>11</v>
      </c>
      <c r="U183" s="305"/>
      <c r="V183" s="305"/>
      <c r="W183" s="31" t="s">
        <v>11</v>
      </c>
      <c r="X183" s="31" t="s">
        <v>11</v>
      </c>
      <c r="Y183" s="31" t="s">
        <v>11</v>
      </c>
      <c r="Z183" s="31" t="s">
        <v>11</v>
      </c>
      <c r="AA183" s="31" t="s">
        <v>11</v>
      </c>
      <c r="AB183" s="305"/>
      <c r="AC183" s="305"/>
      <c r="AD183" s="31" t="s">
        <v>11</v>
      </c>
      <c r="AE183" s="31" t="s">
        <v>11</v>
      </c>
      <c r="AF183" s="31" t="s">
        <v>11</v>
      </c>
      <c r="AG183" s="31" t="s">
        <v>11</v>
      </c>
      <c r="AH183" s="31" t="s">
        <v>11</v>
      </c>
      <c r="AI183" s="305"/>
      <c r="AJ183" s="305"/>
      <c r="AK183" s="34">
        <f>IF(CA183=0,"",TIME(0,CA183,0))</f>
        <v>0.35000000000000003</v>
      </c>
      <c r="AL183" s="157">
        <f>COUNTIF(F183:AJ183,"P")</f>
        <v>21</v>
      </c>
      <c r="AM183" s="158">
        <f>SUM(AL183:AL184)/2</f>
        <v>21</v>
      </c>
      <c r="AN183" s="158">
        <f>COUNTIF(F183:AJ183,"Mi")</f>
        <v>0</v>
      </c>
      <c r="AO183" s="158">
        <f>SUM((AN183+AN184)/2)</f>
        <v>0</v>
      </c>
      <c r="AP183" s="159">
        <f>COUNTIF(F183:AJ183,"VS")</f>
        <v>0</v>
      </c>
      <c r="AQ183" s="159">
        <f>SUM((AP183+AP184)/2)</f>
        <v>0</v>
      </c>
      <c r="AR183" s="158">
        <f>COUNTIF(F183:AJ183,"C1")</f>
        <v>0</v>
      </c>
      <c r="AS183" s="159">
        <f>SUM((AR183+AR184)/2)</f>
        <v>0</v>
      </c>
      <c r="AT183" s="159">
        <f>COUNTIF(F183:AJ183,"R1")</f>
        <v>0</v>
      </c>
      <c r="AU183" s="160">
        <f>SUM((AT183+AT184)/2)</f>
        <v>0</v>
      </c>
      <c r="AV183" s="158">
        <f>COUNTIF(F183:AJ183,"CS")</f>
        <v>0</v>
      </c>
      <c r="AW183" s="158">
        <f>SUM((AV183+AV184)/2)</f>
        <v>0</v>
      </c>
      <c r="AX183" s="159">
        <f>COUNTIF(F183:AJ183,"DA")</f>
        <v>0</v>
      </c>
      <c r="AY183" s="159">
        <f>SUM((AX183+AX184)/2)</f>
        <v>0</v>
      </c>
      <c r="AZ183" s="161">
        <f>SUM(AM183+AO183+AQ183+AS183+AW183+AY183+AU183)*24</f>
        <v>504</v>
      </c>
      <c r="BA183" s="159">
        <f>COUNTIF(F183:AJ183,"MT5")</f>
        <v>0</v>
      </c>
      <c r="BB183" s="159">
        <f>SUM((BA183+BA184)/2)</f>
        <v>0</v>
      </c>
      <c r="BC183" s="159">
        <f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>COUNTIF(F183:AJ183,"A")</f>
        <v>0</v>
      </c>
      <c r="BJ183" s="159">
        <f>SUM((BI183+BI184)/2)</f>
        <v>0</v>
      </c>
      <c r="BK183" s="159">
        <f>COUNTIF(F183:AJ183,"Ma")</f>
        <v>0</v>
      </c>
      <c r="BL183" s="162">
        <f>SUM(BK183+BK184)/2</f>
        <v>0</v>
      </c>
      <c r="BM183" s="158">
        <f>COUNTIF(F183:AJ183,"MJ")</f>
        <v>0</v>
      </c>
      <c r="BN183" s="158">
        <f>SUM(BM183+BM184)/2</f>
        <v>0</v>
      </c>
      <c r="BO183" s="158">
        <f>COUNTIF(F183:AJ183,"Jsc")</f>
        <v>0</v>
      </c>
      <c r="BP183" s="158">
        <f>SUM(BO183+BO184)/2</f>
        <v>0</v>
      </c>
      <c r="BQ183" s="158">
        <f>COUNTIF(F183:AJ183,"C")</f>
        <v>0</v>
      </c>
      <c r="BR183" s="158">
        <f>SUM((BQ183+BQ184)/2)</f>
        <v>0</v>
      </c>
      <c r="BS183" s="158">
        <f>COUNTIF(F183:AJ183,"CC")</f>
        <v>0</v>
      </c>
      <c r="BT183" s="158">
        <f>SUM((BS183+BS184)/2)</f>
        <v>0</v>
      </c>
      <c r="BU183" s="158">
        <f>COUNTIF(F183:AJ183,"DS")</f>
        <v>0</v>
      </c>
      <c r="BV183" s="158">
        <f>SUM((BU183+BU184)/2)</f>
        <v>0</v>
      </c>
      <c r="BW183" s="159">
        <f>COUNTIF(F183:AJ183,"MT")</f>
        <v>0</v>
      </c>
      <c r="BX183" s="159">
        <f>SUM((BW183+BW184)/2)</f>
        <v>0</v>
      </c>
      <c r="BY183" s="159">
        <f>COUNTIF(F183:AJ183,"4/5")</f>
        <v>0</v>
      </c>
      <c r="BZ183" s="160">
        <f>SUM((BY183+BY184)/2)</f>
        <v>0</v>
      </c>
      <c r="CA183" s="163">
        <f>SUM(AZ183)</f>
        <v>504</v>
      </c>
      <c r="CB183" s="35">
        <f>SUM(AM183+AO183+AQ183+AS183+AU183+AW183+BB183+BD183+BG183+AY183)</f>
        <v>21</v>
      </c>
    </row>
    <row r="184" spans="1:80" ht="18.75" customHeight="1" thickBot="1" x14ac:dyDescent="0.3">
      <c r="A184" s="137" t="s">
        <v>425</v>
      </c>
      <c r="B184" s="179" t="s">
        <v>187</v>
      </c>
      <c r="C184" s="196" t="s">
        <v>6</v>
      </c>
      <c r="D184" s="194"/>
      <c r="E184" s="166" t="s">
        <v>4</v>
      </c>
      <c r="F184" s="36" t="s">
        <v>11</v>
      </c>
      <c r="G184" s="306"/>
      <c r="H184" s="306"/>
      <c r="I184" s="38" t="s">
        <v>11</v>
      </c>
      <c r="J184" s="37" t="s">
        <v>11</v>
      </c>
      <c r="K184" s="37" t="s">
        <v>11</v>
      </c>
      <c r="L184" s="37" t="s">
        <v>11</v>
      </c>
      <c r="M184" s="37" t="s">
        <v>11</v>
      </c>
      <c r="N184" s="306"/>
      <c r="O184" s="306"/>
      <c r="P184" s="37" t="s">
        <v>11</v>
      </c>
      <c r="Q184" s="37" t="s">
        <v>11</v>
      </c>
      <c r="R184" s="37" t="s">
        <v>11</v>
      </c>
      <c r="S184" s="37" t="s">
        <v>11</v>
      </c>
      <c r="T184" s="37" t="s">
        <v>11</v>
      </c>
      <c r="U184" s="306"/>
      <c r="V184" s="306"/>
      <c r="W184" s="37" t="s">
        <v>11</v>
      </c>
      <c r="X184" s="37" t="s">
        <v>11</v>
      </c>
      <c r="Y184" s="37" t="s">
        <v>11</v>
      </c>
      <c r="Z184" s="37" t="s">
        <v>11</v>
      </c>
      <c r="AA184" s="37" t="s">
        <v>11</v>
      </c>
      <c r="AB184" s="306"/>
      <c r="AC184" s="306"/>
      <c r="AD184" s="37" t="s">
        <v>11</v>
      </c>
      <c r="AE184" s="37" t="s">
        <v>11</v>
      </c>
      <c r="AF184" s="37" t="s">
        <v>11</v>
      </c>
      <c r="AG184" s="37" t="s">
        <v>11</v>
      </c>
      <c r="AH184" s="37" t="s">
        <v>11</v>
      </c>
      <c r="AI184" s="306"/>
      <c r="AJ184" s="306"/>
      <c r="AK184" s="40"/>
      <c r="AL184" s="167">
        <f>COUNTIF(F184:AJ184,"P")</f>
        <v>21</v>
      </c>
      <c r="AM184" s="168"/>
      <c r="AN184" s="168">
        <f>COUNTIF(F184:AJ184,"Mi")</f>
        <v>0</v>
      </c>
      <c r="AO184" s="169"/>
      <c r="AP184" s="170">
        <f>COUNTIF(F184:AJ184,"VS")</f>
        <v>0</v>
      </c>
      <c r="AQ184" s="171"/>
      <c r="AR184" s="168">
        <f>COUNTIF(F184:AJ184,"C1")</f>
        <v>0</v>
      </c>
      <c r="AS184" s="168"/>
      <c r="AT184" s="168">
        <f>COUNTIF(F184:AJ184,"R1")</f>
        <v>0</v>
      </c>
      <c r="AU184" s="168"/>
      <c r="AV184" s="168">
        <f>COUNTIF(F184:AJ184,"CS")</f>
        <v>0</v>
      </c>
      <c r="AW184" s="169"/>
      <c r="AX184" s="170">
        <f>COUNTIF(F184:AJ184,"DA")</f>
        <v>0</v>
      </c>
      <c r="AY184" s="171"/>
      <c r="AZ184" s="172"/>
      <c r="BA184" s="170">
        <f>COUNTIF(F184:AJ184,"MT5")</f>
        <v>0</v>
      </c>
      <c r="BB184" s="171"/>
      <c r="BC184" s="170">
        <f>COUNTIF(F184:AJ184,"MT6")</f>
        <v>0</v>
      </c>
      <c r="BD184" s="171"/>
      <c r="BE184" s="171"/>
      <c r="BF184" s="170">
        <f>COUNTIF(F184:AJ184,"MT8")</f>
        <v>0</v>
      </c>
      <c r="BG184" s="171"/>
      <c r="BH184" s="171"/>
      <c r="BI184" s="170">
        <f>COUNTIF(F184:AJ184,"A")</f>
        <v>0</v>
      </c>
      <c r="BJ184" s="171"/>
      <c r="BK184" s="170">
        <f>COUNTIF(F184:AJ184,"Ma")</f>
        <v>0</v>
      </c>
      <c r="BL184" s="173"/>
      <c r="BM184" s="168">
        <f>COUNTIF(F184:AJ184,"MJ")</f>
        <v>0</v>
      </c>
      <c r="BN184" s="174"/>
      <c r="BO184" s="168">
        <f>COUNTIF(F184:AJ184,"Jsc")</f>
        <v>0</v>
      </c>
      <c r="BP184" s="169"/>
      <c r="BQ184" s="168">
        <f>COUNTIF(F184:AJ184,"C")</f>
        <v>0</v>
      </c>
      <c r="BR184" s="168"/>
      <c r="BS184" s="168">
        <f>COUNTIF(F184:AJ184,"CC")</f>
        <v>0</v>
      </c>
      <c r="BT184" s="169"/>
      <c r="BU184" s="168">
        <f>COUNTIF(F184:AJ184,"DS")</f>
        <v>0</v>
      </c>
      <c r="BV184" s="169"/>
      <c r="BW184" s="170">
        <f>COUNTIF(F184:AJ184,"MT")</f>
        <v>0</v>
      </c>
      <c r="BX184" s="171"/>
      <c r="BY184" s="170">
        <f>COUNTIF(F184:AJ184,"4/5")</f>
        <v>0</v>
      </c>
      <c r="BZ184" s="175"/>
      <c r="CA184" s="176"/>
      <c r="CB184" s="85"/>
    </row>
    <row r="185" spans="1:80" ht="18.75" customHeight="1" x14ac:dyDescent="0.25">
      <c r="A185" s="137" t="s">
        <v>425</v>
      </c>
      <c r="B185" s="179" t="s">
        <v>187</v>
      </c>
      <c r="C185" s="154">
        <v>8995</v>
      </c>
      <c r="D185" s="178" t="s">
        <v>269</v>
      </c>
      <c r="E185" s="156" t="s">
        <v>70</v>
      </c>
      <c r="F185" s="561" t="s">
        <v>14</v>
      </c>
      <c r="G185" s="400" t="s">
        <v>14</v>
      </c>
      <c r="H185" s="400" t="s">
        <v>14</v>
      </c>
      <c r="I185" s="52" t="s">
        <v>11</v>
      </c>
      <c r="J185" s="52" t="s">
        <v>11</v>
      </c>
      <c r="K185" s="52" t="s">
        <v>11</v>
      </c>
      <c r="L185" s="52" t="s">
        <v>11</v>
      </c>
      <c r="M185" s="52" t="s">
        <v>11</v>
      </c>
      <c r="N185" s="307"/>
      <c r="O185" s="307"/>
      <c r="P185" s="358" t="s">
        <v>7</v>
      </c>
      <c r="Q185" s="358" t="s">
        <v>7</v>
      </c>
      <c r="R185" s="52" t="s">
        <v>11</v>
      </c>
      <c r="S185" s="52" t="s">
        <v>11</v>
      </c>
      <c r="T185" s="52" t="s">
        <v>11</v>
      </c>
      <c r="U185" s="307"/>
      <c r="V185" s="307"/>
      <c r="W185" s="52" t="s">
        <v>11</v>
      </c>
      <c r="X185" s="52" t="s">
        <v>11</v>
      </c>
      <c r="Y185" s="52" t="s">
        <v>11</v>
      </c>
      <c r="Z185" s="358" t="s">
        <v>7</v>
      </c>
      <c r="AA185" s="375" t="s">
        <v>7</v>
      </c>
      <c r="AB185" s="307"/>
      <c r="AC185" s="307"/>
      <c r="AD185" s="52" t="s">
        <v>11</v>
      </c>
      <c r="AE185" s="52" t="s">
        <v>11</v>
      </c>
      <c r="AF185" s="52" t="s">
        <v>11</v>
      </c>
      <c r="AG185" s="375" t="s">
        <v>7</v>
      </c>
      <c r="AH185" s="52" t="s">
        <v>11</v>
      </c>
      <c r="AI185" s="307"/>
      <c r="AJ185" s="307"/>
      <c r="AK185" s="34">
        <f>IF(CA185=0,"",TIME(0,CA185,0))</f>
        <v>0.25</v>
      </c>
      <c r="AL185" s="157">
        <f t="shared" si="190"/>
        <v>15</v>
      </c>
      <c r="AM185" s="158">
        <f>SUM(AL185:AL186)/2</f>
        <v>14.5</v>
      </c>
      <c r="AN185" s="158">
        <f t="shared" si="191"/>
        <v>0</v>
      </c>
      <c r="AO185" s="158">
        <f>SUM((AN185+AN186)/2)</f>
        <v>0.5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3</v>
      </c>
      <c r="BL185" s="162">
        <f>SUM(BK185+BK186)/2</f>
        <v>3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5</v>
      </c>
      <c r="BR185" s="158">
        <f>SUM((BQ185+BQ186)/2)</f>
        <v>5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 t="s">
        <v>425</v>
      </c>
      <c r="B186" s="179" t="s">
        <v>187</v>
      </c>
      <c r="C186" s="164" t="s">
        <v>10</v>
      </c>
      <c r="D186" s="165"/>
      <c r="E186" s="166" t="s">
        <v>4</v>
      </c>
      <c r="F186" s="561" t="s">
        <v>14</v>
      </c>
      <c r="G186" s="400" t="s">
        <v>14</v>
      </c>
      <c r="H186" s="400" t="s">
        <v>14</v>
      </c>
      <c r="I186" s="52" t="s">
        <v>11</v>
      </c>
      <c r="J186" s="52" t="s">
        <v>11</v>
      </c>
      <c r="K186" s="52" t="s">
        <v>11</v>
      </c>
      <c r="L186" s="52" t="s">
        <v>11</v>
      </c>
      <c r="M186" s="52" t="s">
        <v>11</v>
      </c>
      <c r="N186" s="307"/>
      <c r="O186" s="307"/>
      <c r="P186" s="358" t="s">
        <v>7</v>
      </c>
      <c r="Q186" s="358" t="s">
        <v>7</v>
      </c>
      <c r="R186" s="378" t="s">
        <v>13</v>
      </c>
      <c r="S186" s="52" t="s">
        <v>11</v>
      </c>
      <c r="T186" s="52" t="s">
        <v>11</v>
      </c>
      <c r="U186" s="307"/>
      <c r="V186" s="307"/>
      <c r="W186" s="52" t="s">
        <v>11</v>
      </c>
      <c r="X186" s="52" t="s">
        <v>11</v>
      </c>
      <c r="Y186" s="52" t="s">
        <v>11</v>
      </c>
      <c r="Z186" s="358" t="s">
        <v>7</v>
      </c>
      <c r="AA186" s="354" t="s">
        <v>7</v>
      </c>
      <c r="AB186" s="307"/>
      <c r="AC186" s="307"/>
      <c r="AD186" s="52" t="s">
        <v>11</v>
      </c>
      <c r="AE186" s="52" t="s">
        <v>11</v>
      </c>
      <c r="AF186" s="52" t="s">
        <v>11</v>
      </c>
      <c r="AG186" s="354" t="s">
        <v>7</v>
      </c>
      <c r="AH186" s="52" t="s">
        <v>11</v>
      </c>
      <c r="AI186" s="307"/>
      <c r="AJ186" s="307"/>
      <c r="AK186" s="40"/>
      <c r="AL186" s="167">
        <f t="shared" si="190"/>
        <v>14</v>
      </c>
      <c r="AM186" s="168"/>
      <c r="AN186" s="168">
        <f t="shared" si="191"/>
        <v>1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3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5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425</v>
      </c>
      <c r="B187" s="179" t="s">
        <v>187</v>
      </c>
      <c r="C187" s="154" t="s">
        <v>379</v>
      </c>
      <c r="D187" s="155" t="str">
        <f>VLOOKUP(C187,ListeAppel,2,FALSE)</f>
        <v>Nom 082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353" t="s">
        <v>7</v>
      </c>
      <c r="J187" s="353" t="s">
        <v>7</v>
      </c>
      <c r="K187" s="353" t="s">
        <v>7</v>
      </c>
      <c r="L187" s="353" t="s">
        <v>7</v>
      </c>
      <c r="M187" s="353" t="s">
        <v>7</v>
      </c>
      <c r="N187" s="305"/>
      <c r="O187" s="305"/>
      <c r="P187" s="31" t="s">
        <v>11</v>
      </c>
      <c r="Q187" s="31" t="s">
        <v>11</v>
      </c>
      <c r="R187" s="31" t="s">
        <v>11</v>
      </c>
      <c r="S187" s="31" t="s">
        <v>11</v>
      </c>
      <c r="T187" s="31" t="s">
        <v>11</v>
      </c>
      <c r="U187" s="305"/>
      <c r="V187" s="305"/>
      <c r="W187" s="31" t="s">
        <v>11</v>
      </c>
      <c r="X187" s="31" t="s">
        <v>11</v>
      </c>
      <c r="Y187" s="31" t="s">
        <v>11</v>
      </c>
      <c r="Z187" s="31" t="s">
        <v>11</v>
      </c>
      <c r="AA187" s="31" t="s">
        <v>11</v>
      </c>
      <c r="AB187" s="305"/>
      <c r="AC187" s="305"/>
      <c r="AD187" s="31" t="s">
        <v>11</v>
      </c>
      <c r="AE187" s="31" t="s">
        <v>11</v>
      </c>
      <c r="AF187" s="31" t="s">
        <v>11</v>
      </c>
      <c r="AG187" s="31" t="s">
        <v>11</v>
      </c>
      <c r="AH187" s="31" t="s">
        <v>11</v>
      </c>
      <c r="AI187" s="305"/>
      <c r="AJ187" s="305"/>
      <c r="AK187" s="34">
        <f>IF(CA187=0,"",TIME(0,CA187,0))</f>
        <v>0.25</v>
      </c>
      <c r="AL187" s="157">
        <f t="shared" si="190"/>
        <v>15</v>
      </c>
      <c r="AM187" s="158">
        <f>SUM(AL187:AL188)/2</f>
        <v>15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0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360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8</v>
      </c>
      <c r="BR187" s="158">
        <f>SUM((BQ187+BQ188)/2)</f>
        <v>8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360</v>
      </c>
      <c r="CB187" s="35">
        <f>SUM(AM187+AO187+AQ187+AS187+AU187+AW187+BB187+BD187+BG187+AY187)</f>
        <v>15</v>
      </c>
    </row>
    <row r="188" spans="1:80" ht="18.75" customHeight="1" thickBot="1" x14ac:dyDescent="0.3">
      <c r="A188" s="137" t="s">
        <v>425</v>
      </c>
      <c r="B188" s="179" t="s">
        <v>187</v>
      </c>
      <c r="C188" s="164" t="s">
        <v>7</v>
      </c>
      <c r="D188" s="165">
        <v>11606</v>
      </c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54" t="s">
        <v>7</v>
      </c>
      <c r="L188" s="354" t="s">
        <v>7</v>
      </c>
      <c r="M188" s="354" t="s">
        <v>7</v>
      </c>
      <c r="N188" s="306"/>
      <c r="O188" s="306"/>
      <c r="P188" s="37" t="s">
        <v>11</v>
      </c>
      <c r="Q188" s="37" t="s">
        <v>11</v>
      </c>
      <c r="R188" s="37" t="s">
        <v>11</v>
      </c>
      <c r="S188" s="37" t="s">
        <v>11</v>
      </c>
      <c r="T188" s="37" t="s">
        <v>11</v>
      </c>
      <c r="U188" s="306"/>
      <c r="V188" s="306"/>
      <c r="W188" s="37" t="s">
        <v>11</v>
      </c>
      <c r="X188" s="37" t="s">
        <v>11</v>
      </c>
      <c r="Y188" s="37" t="s">
        <v>11</v>
      </c>
      <c r="Z188" s="37" t="s">
        <v>11</v>
      </c>
      <c r="AA188" s="37" t="s">
        <v>11</v>
      </c>
      <c r="AB188" s="306"/>
      <c r="AC188" s="306"/>
      <c r="AD188" s="37" t="s">
        <v>11</v>
      </c>
      <c r="AE188" s="37" t="s">
        <v>11</v>
      </c>
      <c r="AF188" s="37" t="s">
        <v>11</v>
      </c>
      <c r="AG188" s="37" t="s">
        <v>11</v>
      </c>
      <c r="AH188" s="37" t="s">
        <v>11</v>
      </c>
      <c r="AI188" s="306"/>
      <c r="AJ188" s="306"/>
      <c r="AK188" s="40"/>
      <c r="AL188" s="167">
        <f t="shared" si="190"/>
        <v>15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0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8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425</v>
      </c>
      <c r="B189" s="179" t="s">
        <v>187</v>
      </c>
      <c r="C189" s="154" t="s">
        <v>380</v>
      </c>
      <c r="D189" s="178" t="str">
        <f>VLOOKUP(C189,ListeAppel,2,FALSE)</f>
        <v>Nom 089</v>
      </c>
      <c r="E189" s="156" t="s">
        <v>70</v>
      </c>
      <c r="F189" s="30" t="s">
        <v>11</v>
      </c>
      <c r="G189" s="305"/>
      <c r="H189" s="305"/>
      <c r="I189" s="475" t="s">
        <v>7</v>
      </c>
      <c r="J189" s="31" t="s">
        <v>11</v>
      </c>
      <c r="K189" s="353" t="s">
        <v>7</v>
      </c>
      <c r="L189" s="31" t="s">
        <v>11</v>
      </c>
      <c r="M189" s="353" t="s">
        <v>7</v>
      </c>
      <c r="N189" s="305"/>
      <c r="O189" s="305"/>
      <c r="P189" s="31" t="s">
        <v>11</v>
      </c>
      <c r="Q189" s="31" t="s">
        <v>11</v>
      </c>
      <c r="R189" s="31" t="s">
        <v>11</v>
      </c>
      <c r="S189" s="31" t="s">
        <v>11</v>
      </c>
      <c r="T189" s="31" t="s">
        <v>11</v>
      </c>
      <c r="U189" s="305"/>
      <c r="V189" s="305"/>
      <c r="W189" s="31" t="s">
        <v>11</v>
      </c>
      <c r="X189" s="353" t="s">
        <v>7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05"/>
      <c r="AK189" s="34">
        <f>IF(CA189=0,"",TIME(0,CA189,0))</f>
        <v>0.27499999999999997</v>
      </c>
      <c r="AL189" s="157">
        <f t="shared" si="190"/>
        <v>17</v>
      </c>
      <c r="AM189" s="158">
        <f>SUM(AL189:AL190)/2</f>
        <v>16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0.5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396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4</v>
      </c>
      <c r="BR189" s="158">
        <f>SUM((BQ189+BQ190)/2)</f>
        <v>4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0.5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396</v>
      </c>
      <c r="CB189" s="35">
        <f>SUM(AM189+AO189+AQ189+AS189+AU189+AW189+BB189+BD189+BG189+AY189)</f>
        <v>16.5</v>
      </c>
    </row>
    <row r="190" spans="1:80" ht="18.75" customHeight="1" thickBot="1" x14ac:dyDescent="0.3">
      <c r="A190" s="137" t="s">
        <v>425</v>
      </c>
      <c r="B190" s="179" t="s">
        <v>187</v>
      </c>
      <c r="C190" s="164" t="s">
        <v>9</v>
      </c>
      <c r="D190" s="194"/>
      <c r="E190" s="166" t="s">
        <v>4</v>
      </c>
      <c r="F190" s="36" t="s">
        <v>11</v>
      </c>
      <c r="G190" s="306"/>
      <c r="H190" s="306"/>
      <c r="I190" s="476" t="s">
        <v>7</v>
      </c>
      <c r="J190" s="37" t="s">
        <v>11</v>
      </c>
      <c r="K190" s="354" t="s">
        <v>7</v>
      </c>
      <c r="L190" s="37" t="s">
        <v>11</v>
      </c>
      <c r="M190" s="354" t="s">
        <v>7</v>
      </c>
      <c r="N190" s="306"/>
      <c r="O190" s="306"/>
      <c r="P190" s="37" t="s">
        <v>11</v>
      </c>
      <c r="Q190" s="37" t="s">
        <v>11</v>
      </c>
      <c r="R190" s="37" t="s">
        <v>11</v>
      </c>
      <c r="S190" s="37" t="s">
        <v>11</v>
      </c>
      <c r="T190" s="37" t="s">
        <v>11</v>
      </c>
      <c r="U190" s="306"/>
      <c r="V190" s="306"/>
      <c r="W190" s="37" t="s">
        <v>11</v>
      </c>
      <c r="X190" s="354" t="s">
        <v>7</v>
      </c>
      <c r="Y190" s="37" t="s">
        <v>11</v>
      </c>
      <c r="Z190" s="37" t="s">
        <v>11</v>
      </c>
      <c r="AA190" s="480" t="s">
        <v>35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57</v>
      </c>
      <c r="AH190" s="37" t="s">
        <v>11</v>
      </c>
      <c r="AI190" s="306"/>
      <c r="AJ190" s="306"/>
      <c r="AK190" s="40"/>
      <c r="AL190" s="167">
        <f t="shared" si="190"/>
        <v>15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1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4</v>
      </c>
      <c r="BR190" s="168"/>
      <c r="BS190" s="168">
        <f t="shared" si="205"/>
        <v>0</v>
      </c>
      <c r="BT190" s="169"/>
      <c r="BU190" s="168">
        <f t="shared" si="206"/>
        <v>1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ht="18.75" customHeight="1" x14ac:dyDescent="0.25">
      <c r="A191" s="137" t="s">
        <v>425</v>
      </c>
      <c r="B191" s="179" t="s">
        <v>189</v>
      </c>
      <c r="C191" s="199" t="s">
        <v>381</v>
      </c>
      <c r="D191" s="178" t="s">
        <v>288</v>
      </c>
      <c r="E191" s="156" t="s">
        <v>70</v>
      </c>
      <c r="F191" s="51" t="s">
        <v>11</v>
      </c>
      <c r="G191" s="307"/>
      <c r="H191" s="307"/>
      <c r="I191" s="385" t="s">
        <v>58</v>
      </c>
      <c r="J191" s="385" t="s">
        <v>58</v>
      </c>
      <c r="K191" s="385" t="s">
        <v>58</v>
      </c>
      <c r="L191" s="385" t="s">
        <v>58</v>
      </c>
      <c r="M191" s="385" t="s">
        <v>58</v>
      </c>
      <c r="N191" s="307"/>
      <c r="O191" s="307"/>
      <c r="P191" s="385" t="s">
        <v>58</v>
      </c>
      <c r="Q191" s="385" t="s">
        <v>58</v>
      </c>
      <c r="R191" s="385" t="s">
        <v>58</v>
      </c>
      <c r="S191" s="385" t="s">
        <v>58</v>
      </c>
      <c r="T191" s="385" t="s">
        <v>58</v>
      </c>
      <c r="U191" s="307"/>
      <c r="V191" s="307"/>
      <c r="W191" s="358" t="s">
        <v>7</v>
      </c>
      <c r="X191" s="52" t="s">
        <v>11</v>
      </c>
      <c r="Y191" s="52" t="s">
        <v>11</v>
      </c>
      <c r="Z191" s="255" t="s">
        <v>11</v>
      </c>
      <c r="AA191" s="596" t="s">
        <v>35</v>
      </c>
      <c r="AB191" s="307"/>
      <c r="AC191" s="307"/>
      <c r="AD191" s="52" t="s">
        <v>11</v>
      </c>
      <c r="AE191" s="52" t="s">
        <v>106</v>
      </c>
      <c r="AF191" s="52" t="s">
        <v>11</v>
      </c>
      <c r="AG191" s="52" t="s">
        <v>106</v>
      </c>
      <c r="AH191" s="52" t="s">
        <v>106</v>
      </c>
      <c r="AI191" s="307"/>
      <c r="AJ191" s="307"/>
      <c r="AK191" s="34">
        <f>IF(CA191=0,"",TIME(0,CA191,0))</f>
        <v>9.9999999999999992E-2</v>
      </c>
      <c r="AL191" s="157">
        <f t="shared" ref="AL191:AL196" si="209">COUNTIF(F191:AJ191,"P")</f>
        <v>6</v>
      </c>
      <c r="AM191" s="158">
        <f>SUM(AL191:AL192)/2</f>
        <v>6</v>
      </c>
      <c r="AN191" s="158">
        <f t="shared" ref="AN191:AN196" si="210">COUNTIF(F191:AJ191,"Mi")</f>
        <v>0</v>
      </c>
      <c r="AO191" s="158">
        <f>SUM((AN191+AN192)/2)</f>
        <v>0</v>
      </c>
      <c r="AP191" s="159">
        <f t="shared" ref="AP191:AP196" si="211">COUNTIF(F191:AJ191,"VS")</f>
        <v>0</v>
      </c>
      <c r="AQ191" s="159">
        <f>SUM((AP191+AP192)/2)</f>
        <v>0</v>
      </c>
      <c r="AR191" s="158">
        <f t="shared" ref="AR191:AR196" si="212">COUNTIF(F191:AJ191,"C1")</f>
        <v>0</v>
      </c>
      <c r="AS191" s="159">
        <f>SUM((AR191+AR192)/2)</f>
        <v>0</v>
      </c>
      <c r="AT191" s="159">
        <f t="shared" ref="AT191:AT196" si="213">COUNTIF(F191:AJ191,"R1")</f>
        <v>0</v>
      </c>
      <c r="AU191" s="160">
        <f>SUM((AT191+AT192)/2)</f>
        <v>0</v>
      </c>
      <c r="AV191" s="158">
        <f t="shared" ref="AV191:AV196" si="214">COUNTIF(F191:AJ191,"CS")</f>
        <v>0</v>
      </c>
      <c r="AW191" s="158">
        <f>SUM((AV191+AV192)/2)</f>
        <v>0</v>
      </c>
      <c r="AX191" s="159">
        <f t="shared" ref="AX191:AX196" si="215">COUNTIF(F191:AJ191,"DA")</f>
        <v>0</v>
      </c>
      <c r="AY191" s="159">
        <f>SUM((AX191+AX192)/2)</f>
        <v>0</v>
      </c>
      <c r="AZ191" s="161">
        <f>SUM(AM191+AO191+AQ191+AS191+AW191+AY191+AU191)*24</f>
        <v>144</v>
      </c>
      <c r="BA191" s="159">
        <f t="shared" ref="BA191:BA196" si="216">COUNTIF(F191:AJ191,"MT5")</f>
        <v>0</v>
      </c>
      <c r="BB191" s="159">
        <f>SUM((BA191+BA192)/2)</f>
        <v>0</v>
      </c>
      <c r="BC191" s="159">
        <f t="shared" ref="BC191:BC196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6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6" si="219">COUNTIF(F191:AJ191,"A")</f>
        <v>0</v>
      </c>
      <c r="BJ191" s="159">
        <f>SUM((BI191+BI192)/2)</f>
        <v>0</v>
      </c>
      <c r="BK191" s="159">
        <f t="shared" ref="BK191:BK196" si="220">COUNTIF(F191:AJ191,"Ma")</f>
        <v>0</v>
      </c>
      <c r="BL191" s="162">
        <f>SUM(BK191+BK192)/2</f>
        <v>0</v>
      </c>
      <c r="BM191" s="158">
        <f t="shared" ref="BM191:BM196" si="221">COUNTIF(F191:AJ191,"MJ")</f>
        <v>0</v>
      </c>
      <c r="BN191" s="158">
        <f>SUM(BM191+BM192)/2</f>
        <v>0</v>
      </c>
      <c r="BO191" s="158">
        <f t="shared" ref="BO191:BO196" si="222">COUNTIF(F191:AJ191,"Jsc")</f>
        <v>0</v>
      </c>
      <c r="BP191" s="158">
        <f>SUM(BO191+BO192)/2</f>
        <v>0</v>
      </c>
      <c r="BQ191" s="158">
        <f t="shared" ref="BQ191:BQ196" si="223">COUNTIF(F191:AJ191,"C")</f>
        <v>1</v>
      </c>
      <c r="BR191" s="158">
        <f>SUM((BQ191+BQ192)/2)</f>
        <v>1</v>
      </c>
      <c r="BS191" s="158">
        <f t="shared" ref="BS191:BS196" si="224">COUNTIF(F191:AJ191,"CC")</f>
        <v>0</v>
      </c>
      <c r="BT191" s="158">
        <f>SUM((BS191+BS192)/2)</f>
        <v>0</v>
      </c>
      <c r="BU191" s="158">
        <f t="shared" ref="BU191:BU196" si="225">COUNTIF(F191:AJ191,"DS")</f>
        <v>1</v>
      </c>
      <c r="BV191" s="158">
        <f>SUM((BU191+BU192)/2)</f>
        <v>1</v>
      </c>
      <c r="BW191" s="159">
        <f t="shared" ref="BW191:BW196" si="226">COUNTIF(F191:AJ191,"MT")</f>
        <v>0</v>
      </c>
      <c r="BX191" s="159">
        <f>SUM((BW191+BW192)/2)</f>
        <v>0</v>
      </c>
      <c r="BY191" s="159">
        <f t="shared" ref="BY191:BY196" si="227">COUNTIF(F191:AJ191,"4/5")</f>
        <v>0</v>
      </c>
      <c r="BZ191" s="160">
        <f>SUM((BY191+BY192)/2)</f>
        <v>0</v>
      </c>
      <c r="CA191" s="163">
        <f>SUM(AZ191)</f>
        <v>144</v>
      </c>
      <c r="CB191" s="35">
        <f>SUM(AM191+AO191+AQ191+AS191+AU191+AW191+BB191+BD191+BG191+AY191)</f>
        <v>6</v>
      </c>
    </row>
    <row r="192" spans="1:80" ht="18.75" customHeight="1" thickBot="1" x14ac:dyDescent="0.3">
      <c r="A192" s="137" t="s">
        <v>425</v>
      </c>
      <c r="B192" s="179" t="s">
        <v>189</v>
      </c>
      <c r="C192" s="196" t="s">
        <v>6</v>
      </c>
      <c r="D192" s="254"/>
      <c r="E192" s="166" t="s">
        <v>4</v>
      </c>
      <c r="F192" s="36" t="s">
        <v>11</v>
      </c>
      <c r="G192" s="306"/>
      <c r="H192" s="306"/>
      <c r="I192" s="352" t="s">
        <v>58</v>
      </c>
      <c r="J192" s="352" t="s">
        <v>58</v>
      </c>
      <c r="K192" s="352" t="s">
        <v>58</v>
      </c>
      <c r="L192" s="352" t="s">
        <v>58</v>
      </c>
      <c r="M192" s="352" t="s">
        <v>58</v>
      </c>
      <c r="N192" s="306"/>
      <c r="O192" s="306"/>
      <c r="P192" s="352" t="s">
        <v>58</v>
      </c>
      <c r="Q192" s="352" t="s">
        <v>58</v>
      </c>
      <c r="R192" s="352" t="s">
        <v>58</v>
      </c>
      <c r="S192" s="352" t="s">
        <v>58</v>
      </c>
      <c r="T192" s="352" t="s">
        <v>58</v>
      </c>
      <c r="U192" s="306"/>
      <c r="V192" s="306"/>
      <c r="W192" s="354" t="s">
        <v>7</v>
      </c>
      <c r="X192" s="37" t="s">
        <v>11</v>
      </c>
      <c r="Y192" s="37" t="s">
        <v>11</v>
      </c>
      <c r="Z192" s="56" t="s">
        <v>11</v>
      </c>
      <c r="AA192" s="480" t="s">
        <v>35</v>
      </c>
      <c r="AB192" s="306"/>
      <c r="AC192" s="306"/>
      <c r="AD192" s="37" t="s">
        <v>11</v>
      </c>
      <c r="AE192" s="37" t="s">
        <v>106</v>
      </c>
      <c r="AF192" s="37" t="s">
        <v>11</v>
      </c>
      <c r="AG192" s="37" t="s">
        <v>106</v>
      </c>
      <c r="AH192" s="37" t="s">
        <v>106</v>
      </c>
      <c r="AI192" s="306"/>
      <c r="AJ192" s="330"/>
      <c r="AK192" s="40"/>
      <c r="AL192" s="167">
        <f t="shared" si="209"/>
        <v>6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1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8070</v>
      </c>
      <c r="D193" s="178" t="s">
        <v>295</v>
      </c>
      <c r="E193" s="156" t="s">
        <v>70</v>
      </c>
      <c r="F193" s="553" t="s">
        <v>11</v>
      </c>
      <c r="G193" s="307"/>
      <c r="H193" s="307"/>
      <c r="I193" s="53" t="s">
        <v>11</v>
      </c>
      <c r="J193" s="52" t="s">
        <v>11</v>
      </c>
      <c r="K193" s="52" t="s">
        <v>11</v>
      </c>
      <c r="L193" s="268" t="s">
        <v>11</v>
      </c>
      <c r="M193" s="571" t="s">
        <v>11</v>
      </c>
      <c r="N193" s="307"/>
      <c r="O193" s="307"/>
      <c r="P193" s="52" t="s">
        <v>11</v>
      </c>
      <c r="Q193" s="385" t="s">
        <v>58</v>
      </c>
      <c r="R193" s="378" t="s">
        <v>13</v>
      </c>
      <c r="S193" s="380" t="s">
        <v>11</v>
      </c>
      <c r="T193" s="358" t="s">
        <v>7</v>
      </c>
      <c r="U193" s="307"/>
      <c r="V193" s="307"/>
      <c r="W193" s="442" t="s">
        <v>11</v>
      </c>
      <c r="X193" s="380" t="s">
        <v>11</v>
      </c>
      <c r="Y193" s="358" t="s">
        <v>7</v>
      </c>
      <c r="Z193" s="358" t="s">
        <v>7</v>
      </c>
      <c r="AA193" s="358" t="s">
        <v>7</v>
      </c>
      <c r="AB193" s="358" t="s">
        <v>7</v>
      </c>
      <c r="AC193" s="358" t="s">
        <v>7</v>
      </c>
      <c r="AD193" s="358" t="s">
        <v>7</v>
      </c>
      <c r="AE193" s="358" t="s">
        <v>7</v>
      </c>
      <c r="AF193" s="358" t="s">
        <v>7</v>
      </c>
      <c r="AG193" s="358" t="s">
        <v>7</v>
      </c>
      <c r="AH193" s="358" t="s">
        <v>7</v>
      </c>
      <c r="AI193" s="307"/>
      <c r="AJ193" s="307"/>
      <c r="AK193" s="34">
        <f>IF(CA193=0,"",TIME(0,CA193,0))</f>
        <v>0.18333333333333335</v>
      </c>
      <c r="AL193" s="157">
        <f t="shared" si="209"/>
        <v>10</v>
      </c>
      <c r="AM193" s="158">
        <f>SUM(AL193:AL194)/2</f>
        <v>9.5</v>
      </c>
      <c r="AN193" s="158">
        <f t="shared" si="210"/>
        <v>1</v>
      </c>
      <c r="AO193" s="158">
        <f>SUM((AN193+AN194)/2)</f>
        <v>1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0.5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264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11</v>
      </c>
      <c r="BR193" s="158">
        <f>SUM((BQ193+BQ194)/2)</f>
        <v>11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264</v>
      </c>
      <c r="CB193" s="35">
        <f>SUM(AM193+AO193+AQ193+AS193+AU193+AW193+BB193+BD193+BG193+AY193)</f>
        <v>11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166" t="s">
        <v>4</v>
      </c>
      <c r="F194" s="509" t="s">
        <v>11</v>
      </c>
      <c r="G194" s="306"/>
      <c r="H194" s="306"/>
      <c r="I194" s="38" t="s">
        <v>11</v>
      </c>
      <c r="J194" s="37" t="s">
        <v>11</v>
      </c>
      <c r="K194" s="37" t="s">
        <v>11</v>
      </c>
      <c r="L194" s="56" t="s">
        <v>57</v>
      </c>
      <c r="M194" s="572" t="s">
        <v>11</v>
      </c>
      <c r="N194" s="306"/>
      <c r="O194" s="306"/>
      <c r="P194" s="37" t="s">
        <v>11</v>
      </c>
      <c r="Q194" s="352" t="s">
        <v>58</v>
      </c>
      <c r="R194" s="356" t="s">
        <v>13</v>
      </c>
      <c r="S194" s="402" t="s">
        <v>11</v>
      </c>
      <c r="T194" s="354" t="s">
        <v>7</v>
      </c>
      <c r="U194" s="306"/>
      <c r="V194" s="306"/>
      <c r="W194" s="37" t="s">
        <v>11</v>
      </c>
      <c r="X194" s="402" t="s">
        <v>11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06"/>
      <c r="AJ194" s="330"/>
      <c r="AK194" s="40"/>
      <c r="AL194" s="167">
        <f t="shared" si="209"/>
        <v>9</v>
      </c>
      <c r="AM194" s="168"/>
      <c r="AN194" s="168">
        <f t="shared" si="210"/>
        <v>1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1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277">
        <v>3173</v>
      </c>
      <c r="D195" s="178" t="s">
        <v>297</v>
      </c>
      <c r="E195" s="236" t="s">
        <v>70</v>
      </c>
      <c r="F195" s="51" t="s">
        <v>11</v>
      </c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358" t="s">
        <v>7</v>
      </c>
      <c r="N195" s="307"/>
      <c r="O195" s="307"/>
      <c r="P195" s="52" t="s">
        <v>11</v>
      </c>
      <c r="Q195" s="52" t="s">
        <v>11</v>
      </c>
      <c r="R195" s="385" t="s">
        <v>58</v>
      </c>
      <c r="S195" s="385" t="s">
        <v>58</v>
      </c>
      <c r="T195" s="385" t="s">
        <v>58</v>
      </c>
      <c r="U195" s="307"/>
      <c r="V195" s="307"/>
      <c r="W195" s="385" t="s">
        <v>58</v>
      </c>
      <c r="X195" s="385" t="s">
        <v>58</v>
      </c>
      <c r="Y195" s="548" t="s">
        <v>11</v>
      </c>
      <c r="Z195" s="442" t="s">
        <v>11</v>
      </c>
      <c r="AA195" s="548" t="s">
        <v>11</v>
      </c>
      <c r="AB195" s="549"/>
      <c r="AC195" s="549"/>
      <c r="AD195" s="548" t="s">
        <v>11</v>
      </c>
      <c r="AE195" s="548" t="s">
        <v>11</v>
      </c>
      <c r="AF195" s="548" t="s">
        <v>11</v>
      </c>
      <c r="AG195" s="548" t="s">
        <v>11</v>
      </c>
      <c r="AH195" s="548" t="s">
        <v>11</v>
      </c>
      <c r="AI195" s="307"/>
      <c r="AJ195" s="307"/>
      <c r="AK195" s="34">
        <f>IF(CA195=0,"",TIME(0,CA195,0))</f>
        <v>0.24166666666666667</v>
      </c>
      <c r="AL195" s="157">
        <f t="shared" si="209"/>
        <v>15</v>
      </c>
      <c r="AM195" s="158">
        <f>SUM(AL195:AL196)/2</f>
        <v>14.5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348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1</v>
      </c>
      <c r="BR195" s="158">
        <f>SUM((BQ195+BQ196)/2)</f>
        <v>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0.5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348</v>
      </c>
      <c r="CB195" s="35">
        <f>SUM(AM195+AO195+AQ195+AS195+AU195+AW195+BB195+BD195+BG195+AY195)</f>
        <v>14.5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238" t="s">
        <v>4</v>
      </c>
      <c r="F196" s="51" t="s">
        <v>11</v>
      </c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358" t="s">
        <v>7</v>
      </c>
      <c r="N196" s="307"/>
      <c r="O196" s="307"/>
      <c r="P196" s="52" t="s">
        <v>11</v>
      </c>
      <c r="Q196" s="52" t="s">
        <v>11</v>
      </c>
      <c r="R196" s="352" t="s">
        <v>58</v>
      </c>
      <c r="S196" s="352" t="s">
        <v>58</v>
      </c>
      <c r="T196" s="352" t="s">
        <v>58</v>
      </c>
      <c r="U196" s="307"/>
      <c r="V196" s="307"/>
      <c r="W196" s="352" t="s">
        <v>58</v>
      </c>
      <c r="X196" s="352" t="s">
        <v>58</v>
      </c>
      <c r="Y196" s="37" t="s">
        <v>11</v>
      </c>
      <c r="Z196" s="402" t="s">
        <v>11</v>
      </c>
      <c r="AA196" s="480" t="s">
        <v>35</v>
      </c>
      <c r="AB196" s="306"/>
      <c r="AC196" s="306"/>
      <c r="AD196" s="37" t="s">
        <v>11</v>
      </c>
      <c r="AE196" s="37" t="s">
        <v>11</v>
      </c>
      <c r="AF196" s="37" t="s">
        <v>11</v>
      </c>
      <c r="AG196" s="37" t="s">
        <v>11</v>
      </c>
      <c r="AH196" s="37" t="s">
        <v>11</v>
      </c>
      <c r="AI196" s="307"/>
      <c r="AJ196" s="307"/>
      <c r="AK196" s="40"/>
      <c r="AL196" s="167">
        <f t="shared" si="209"/>
        <v>14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1</v>
      </c>
      <c r="BR196" s="168"/>
      <c r="BS196" s="168">
        <f t="shared" si="224"/>
        <v>0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425</v>
      </c>
      <c r="B197" s="179" t="s">
        <v>187</v>
      </c>
      <c r="C197" s="154" t="s">
        <v>383</v>
      </c>
      <c r="D197" s="178" t="str">
        <f>VLOOKUP(C197,REF!A59:C177,2,FALSE)</f>
        <v>Nom 112</v>
      </c>
      <c r="E197" s="156" t="s">
        <v>70</v>
      </c>
      <c r="F197" s="369" t="s">
        <v>7</v>
      </c>
      <c r="G197" s="353" t="s">
        <v>7</v>
      </c>
      <c r="H197" s="353" t="s">
        <v>7</v>
      </c>
      <c r="I197" s="353" t="s">
        <v>7</v>
      </c>
      <c r="J197" s="31" t="s">
        <v>108</v>
      </c>
      <c r="K197" s="31" t="s">
        <v>11</v>
      </c>
      <c r="L197" s="31" t="s">
        <v>108</v>
      </c>
      <c r="M197" s="31" t="s">
        <v>11</v>
      </c>
      <c r="N197" s="305"/>
      <c r="O197" s="305"/>
      <c r="P197" s="353" t="s">
        <v>7</v>
      </c>
      <c r="Q197" s="31" t="s">
        <v>108</v>
      </c>
      <c r="R197" s="385" t="s">
        <v>58</v>
      </c>
      <c r="S197" s="31" t="s">
        <v>108</v>
      </c>
      <c r="T197" s="365" t="s">
        <v>14</v>
      </c>
      <c r="U197" s="305"/>
      <c r="V197" s="305"/>
      <c r="W197" s="31" t="s">
        <v>11</v>
      </c>
      <c r="X197" s="31" t="s">
        <v>108</v>
      </c>
      <c r="Y197" s="31" t="s">
        <v>11</v>
      </c>
      <c r="Z197" s="31" t="s">
        <v>108</v>
      </c>
      <c r="AA197" s="353" t="s">
        <v>7</v>
      </c>
      <c r="AB197" s="353" t="s">
        <v>7</v>
      </c>
      <c r="AC197" s="353" t="s">
        <v>7</v>
      </c>
      <c r="AD197" s="353" t="s">
        <v>7</v>
      </c>
      <c r="AE197" s="31" t="s">
        <v>108</v>
      </c>
      <c r="AF197" s="31" t="s">
        <v>11</v>
      </c>
      <c r="AG197" s="31" t="s">
        <v>108</v>
      </c>
      <c r="AH197" s="31" t="s">
        <v>11</v>
      </c>
      <c r="AI197" s="305"/>
      <c r="AJ197" s="305"/>
      <c r="AK197" s="34">
        <f>IF(CA197=0,"",TIME(0,CA197,0))</f>
        <v>9.9999999999999992E-2</v>
      </c>
      <c r="AL197" s="157">
        <f t="shared" si="190"/>
        <v>6</v>
      </c>
      <c r="AM197" s="158">
        <f>SUM(AL197:AL198)/2</f>
        <v>5.5</v>
      </c>
      <c r="AN197" s="158">
        <f t="shared" si="191"/>
        <v>0</v>
      </c>
      <c r="AO197" s="158">
        <f>SUM((AN197+AN198)/2)</f>
        <v>0</v>
      </c>
      <c r="AP197" s="159">
        <f t="shared" si="192"/>
        <v>0</v>
      </c>
      <c r="AQ197" s="159">
        <f>SUM((AP197+AP198)/2)</f>
        <v>0</v>
      </c>
      <c r="AR197" s="158">
        <f t="shared" si="193"/>
        <v>0</v>
      </c>
      <c r="AS197" s="159">
        <f>SUM((AR197+AR198)/2)</f>
        <v>0.5</v>
      </c>
      <c r="AT197" s="159">
        <f t="shared" si="194"/>
        <v>0</v>
      </c>
      <c r="AU197" s="160">
        <f>SUM((AT197+AT198)/2)</f>
        <v>0</v>
      </c>
      <c r="AV197" s="158">
        <f t="shared" si="195"/>
        <v>0</v>
      </c>
      <c r="AW197" s="158">
        <f>SUM((AV197+AV198)/2)</f>
        <v>0</v>
      </c>
      <c r="AX197" s="159">
        <f t="shared" si="196"/>
        <v>0</v>
      </c>
      <c r="AY197" s="159">
        <f>SUM((AX197+AX198)/2)</f>
        <v>0</v>
      </c>
      <c r="AZ197" s="161">
        <f>SUM(AM197+AO197+AQ197+AS197+AW197+AY197+AU197)*24</f>
        <v>144</v>
      </c>
      <c r="BA197" s="159">
        <f t="shared" si="197"/>
        <v>0</v>
      </c>
      <c r="BB197" s="159">
        <f>SUM((BA197+BA198)/2)</f>
        <v>0</v>
      </c>
      <c r="BC197" s="159">
        <f t="shared" si="198"/>
        <v>0</v>
      </c>
      <c r="BD197" s="159">
        <f>SUM((BC197+BC198)/2)</f>
        <v>0</v>
      </c>
      <c r="BE197" s="159">
        <f>SUM((BD197+BD198)/2)</f>
        <v>0</v>
      </c>
      <c r="BF197" s="159">
        <f t="shared" si="199"/>
        <v>0</v>
      </c>
      <c r="BG197" s="159">
        <f>SUM((BF197+BF198)/2)</f>
        <v>0</v>
      </c>
      <c r="BH197" s="159">
        <f>SUM((BG197+BG198)/2)</f>
        <v>0</v>
      </c>
      <c r="BI197" s="159">
        <f t="shared" si="200"/>
        <v>0</v>
      </c>
      <c r="BJ197" s="159">
        <f>SUM((BI197+BI198)/2)</f>
        <v>0</v>
      </c>
      <c r="BK197" s="159">
        <f t="shared" si="201"/>
        <v>1</v>
      </c>
      <c r="BL197" s="162">
        <f>SUM(BK197+BK198)/2</f>
        <v>1</v>
      </c>
      <c r="BM197" s="158">
        <f t="shared" si="202"/>
        <v>0</v>
      </c>
      <c r="BN197" s="158">
        <f>SUM(BM197+BM198)/2</f>
        <v>0</v>
      </c>
      <c r="BO197" s="158">
        <f t="shared" si="203"/>
        <v>0</v>
      </c>
      <c r="BP197" s="158">
        <f>SUM(BO197+BO198)/2</f>
        <v>0</v>
      </c>
      <c r="BQ197" s="158">
        <f t="shared" si="204"/>
        <v>9</v>
      </c>
      <c r="BR197" s="158">
        <f>SUM((BQ197+BQ198)/2)</f>
        <v>9</v>
      </c>
      <c r="BS197" s="158">
        <f t="shared" si="205"/>
        <v>0</v>
      </c>
      <c r="BT197" s="158">
        <f>SUM((BS197+BS198)/2)</f>
        <v>0</v>
      </c>
      <c r="BU197" s="158">
        <f t="shared" si="206"/>
        <v>0</v>
      </c>
      <c r="BV197" s="158">
        <f>SUM((BU197+BU198)/2)</f>
        <v>0</v>
      </c>
      <c r="BW197" s="159">
        <f t="shared" si="207"/>
        <v>0</v>
      </c>
      <c r="BX197" s="159">
        <f>SUM((BW197+BW198)/2)</f>
        <v>0</v>
      </c>
      <c r="BY197" s="159">
        <f t="shared" si="208"/>
        <v>0</v>
      </c>
      <c r="BZ197" s="160">
        <f>SUM((BY197+BY198)/2)</f>
        <v>0</v>
      </c>
      <c r="CA197" s="163">
        <f>SUM(AZ197)</f>
        <v>144</v>
      </c>
      <c r="CB197" s="35">
        <f>SUM(AM197+AO197+AQ197+AS197+AU197+AW197+BB197+BD197+BG197+AY197)</f>
        <v>6</v>
      </c>
    </row>
    <row r="198" spans="1:80" ht="18.75" customHeight="1" thickBot="1" x14ac:dyDescent="0.3">
      <c r="A198" s="137" t="s">
        <v>425</v>
      </c>
      <c r="B198" s="179" t="s">
        <v>187</v>
      </c>
      <c r="C198" s="164" t="s">
        <v>6</v>
      </c>
      <c r="D198" s="194"/>
      <c r="E198" s="166" t="s">
        <v>4</v>
      </c>
      <c r="F198" s="370" t="s">
        <v>7</v>
      </c>
      <c r="G198" s="354" t="s">
        <v>7</v>
      </c>
      <c r="H198" s="354" t="s">
        <v>7</v>
      </c>
      <c r="I198" s="354" t="s">
        <v>7</v>
      </c>
      <c r="J198" s="37" t="s">
        <v>108</v>
      </c>
      <c r="K198" s="37" t="s">
        <v>11</v>
      </c>
      <c r="L198" s="37" t="s">
        <v>108</v>
      </c>
      <c r="M198" s="37" t="s">
        <v>11</v>
      </c>
      <c r="N198" s="306"/>
      <c r="O198" s="306"/>
      <c r="P198" s="354" t="s">
        <v>7</v>
      </c>
      <c r="Q198" s="37" t="s">
        <v>108</v>
      </c>
      <c r="R198" s="352" t="s">
        <v>58</v>
      </c>
      <c r="S198" s="37" t="s">
        <v>108</v>
      </c>
      <c r="T198" s="367" t="s">
        <v>14</v>
      </c>
      <c r="U198" s="306"/>
      <c r="V198" s="306"/>
      <c r="W198" s="37" t="s">
        <v>11</v>
      </c>
      <c r="X198" s="37" t="s">
        <v>108</v>
      </c>
      <c r="Y198" s="395" t="s">
        <v>39</v>
      </c>
      <c r="Z198" s="37" t="s">
        <v>108</v>
      </c>
      <c r="AA198" s="354" t="s">
        <v>7</v>
      </c>
      <c r="AB198" s="354" t="s">
        <v>7</v>
      </c>
      <c r="AC198" s="354" t="s">
        <v>7</v>
      </c>
      <c r="AD198" s="354" t="s">
        <v>7</v>
      </c>
      <c r="AE198" s="37" t="s">
        <v>108</v>
      </c>
      <c r="AF198" s="37" t="s">
        <v>11</v>
      </c>
      <c r="AG198" s="37" t="s">
        <v>108</v>
      </c>
      <c r="AH198" s="37" t="s">
        <v>11</v>
      </c>
      <c r="AI198" s="306"/>
      <c r="AJ198" s="306"/>
      <c r="AK198" s="40"/>
      <c r="AL198" s="167">
        <f t="shared" si="190"/>
        <v>5</v>
      </c>
      <c r="AM198" s="168"/>
      <c r="AN198" s="168">
        <f t="shared" si="191"/>
        <v>0</v>
      </c>
      <c r="AO198" s="169"/>
      <c r="AP198" s="170">
        <f t="shared" si="192"/>
        <v>0</v>
      </c>
      <c r="AQ198" s="171"/>
      <c r="AR198" s="168">
        <f t="shared" si="193"/>
        <v>1</v>
      </c>
      <c r="AS198" s="168"/>
      <c r="AT198" s="168">
        <f t="shared" si="194"/>
        <v>0</v>
      </c>
      <c r="AU198" s="168"/>
      <c r="AV198" s="168">
        <f t="shared" si="195"/>
        <v>0</v>
      </c>
      <c r="AW198" s="169"/>
      <c r="AX198" s="170">
        <f t="shared" si="196"/>
        <v>0</v>
      </c>
      <c r="AY198" s="171"/>
      <c r="AZ198" s="172"/>
      <c r="BA198" s="170">
        <f t="shared" si="197"/>
        <v>0</v>
      </c>
      <c r="BB198" s="171"/>
      <c r="BC198" s="170">
        <f t="shared" si="198"/>
        <v>0</v>
      </c>
      <c r="BD198" s="171"/>
      <c r="BE198" s="171"/>
      <c r="BF198" s="170">
        <f t="shared" si="199"/>
        <v>0</v>
      </c>
      <c r="BG198" s="171"/>
      <c r="BH198" s="171"/>
      <c r="BI198" s="170">
        <f t="shared" si="200"/>
        <v>0</v>
      </c>
      <c r="BJ198" s="171"/>
      <c r="BK198" s="170">
        <f t="shared" si="201"/>
        <v>1</v>
      </c>
      <c r="BL198" s="173"/>
      <c r="BM198" s="168">
        <f t="shared" si="202"/>
        <v>0</v>
      </c>
      <c r="BN198" s="174"/>
      <c r="BO198" s="168">
        <f t="shared" si="203"/>
        <v>0</v>
      </c>
      <c r="BP198" s="169"/>
      <c r="BQ198" s="168">
        <f t="shared" si="204"/>
        <v>9</v>
      </c>
      <c r="BR198" s="168"/>
      <c r="BS198" s="168">
        <f t="shared" si="205"/>
        <v>0</v>
      </c>
      <c r="BT198" s="169"/>
      <c r="BU198" s="168">
        <f t="shared" si="206"/>
        <v>0</v>
      </c>
      <c r="BV198" s="169"/>
      <c r="BW198" s="170">
        <f t="shared" si="207"/>
        <v>0</v>
      </c>
      <c r="BX198" s="171"/>
      <c r="BY198" s="170">
        <f t="shared" si="208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425</v>
      </c>
      <c r="B199" s="179" t="s">
        <v>188</v>
      </c>
      <c r="C199" s="1174" t="s">
        <v>188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425</v>
      </c>
      <c r="B200" s="179" t="s">
        <v>188</v>
      </c>
      <c r="C200" s="190"/>
      <c r="D200" s="45" t="s">
        <v>69</v>
      </c>
      <c r="E200" s="204"/>
      <c r="F200" s="24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25">
        <v>11</v>
      </c>
      <c r="Q200" s="25">
        <v>12</v>
      </c>
      <c r="R200" s="25">
        <v>13</v>
      </c>
      <c r="S200" s="25">
        <v>14</v>
      </c>
      <c r="T200" s="25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425</v>
      </c>
      <c r="B201" s="179" t="s">
        <v>188</v>
      </c>
      <c r="C201" s="199">
        <v>7035</v>
      </c>
      <c r="D201" s="178" t="s">
        <v>206</v>
      </c>
      <c r="E201" s="156" t="s">
        <v>70</v>
      </c>
      <c r="F201" s="364" t="s">
        <v>14</v>
      </c>
      <c r="G201" s="365" t="s">
        <v>14</v>
      </c>
      <c r="H201" s="365" t="s">
        <v>14</v>
      </c>
      <c r="I201" s="365" t="s">
        <v>14</v>
      </c>
      <c r="J201" s="365" t="s">
        <v>14</v>
      </c>
      <c r="K201" s="365" t="s">
        <v>14</v>
      </c>
      <c r="L201" s="365" t="s">
        <v>14</v>
      </c>
      <c r="M201" s="365" t="s">
        <v>14</v>
      </c>
      <c r="N201" s="365" t="s">
        <v>14</v>
      </c>
      <c r="O201" s="365" t="s">
        <v>14</v>
      </c>
      <c r="P201" s="365" t="s">
        <v>14</v>
      </c>
      <c r="Q201" s="365" t="s">
        <v>14</v>
      </c>
      <c r="R201" s="365" t="s">
        <v>14</v>
      </c>
      <c r="S201" s="365" t="s">
        <v>14</v>
      </c>
      <c r="T201" s="365" t="s">
        <v>14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65" t="s">
        <v>14</v>
      </c>
      <c r="AD201" s="365" t="s">
        <v>14</v>
      </c>
      <c r="AE201" s="365" t="s">
        <v>14</v>
      </c>
      <c r="AF201" s="365" t="s">
        <v>14</v>
      </c>
      <c r="AG201" s="365" t="s">
        <v>14</v>
      </c>
      <c r="AH201" s="365" t="s">
        <v>14</v>
      </c>
      <c r="AI201" s="365" t="s">
        <v>14</v>
      </c>
      <c r="AJ201" s="365" t="s">
        <v>14</v>
      </c>
      <c r="AK201" s="34" t="str">
        <f>IF(CA201=0,"",TIME(0,CA201,0))</f>
        <v/>
      </c>
      <c r="AL201" s="157">
        <f t="shared" ref="AL201:AL206" si="228">COUNTIF(F201:AJ201,"P")</f>
        <v>0</v>
      </c>
      <c r="AM201" s="158">
        <f>SUM(AL201:AL202)/2</f>
        <v>0</v>
      </c>
      <c r="AN201" s="158">
        <f t="shared" ref="AN201:AN206" si="229">COUNTIF(F201:AJ201,"Mi")</f>
        <v>0</v>
      </c>
      <c r="AO201" s="158">
        <f>SUM((AN201+AN202)/2)</f>
        <v>0</v>
      </c>
      <c r="AP201" s="159">
        <f t="shared" ref="AP201:AP206" si="230">COUNTIF(F201:AJ201,"VS")</f>
        <v>0</v>
      </c>
      <c r="AQ201" s="159">
        <f>SUM((AP201+AP202)/2)</f>
        <v>0</v>
      </c>
      <c r="AR201" s="158">
        <f t="shared" ref="AR201:AR206" si="231">COUNTIF(F201:AJ201,"C1")</f>
        <v>0</v>
      </c>
      <c r="AS201" s="159">
        <f>SUM((AR201+AR202)/2)</f>
        <v>0</v>
      </c>
      <c r="AT201" s="159">
        <f t="shared" ref="AT201:AT206" si="232">COUNTIF(F201:AJ201,"R1")</f>
        <v>0</v>
      </c>
      <c r="AU201" s="160">
        <f>SUM((AT201+AT202)/2)</f>
        <v>0</v>
      </c>
      <c r="AV201" s="158">
        <f t="shared" ref="AV201:AV206" si="233">COUNTIF(F201:AJ201,"CS")</f>
        <v>0</v>
      </c>
      <c r="AW201" s="158">
        <f>SUM((AV201+AV202)/2)</f>
        <v>0</v>
      </c>
      <c r="AX201" s="159">
        <f t="shared" ref="AX201:AX206" si="234">COUNTIF(F201:AJ201,"DA")</f>
        <v>0</v>
      </c>
      <c r="AY201" s="159">
        <f>SUM((AX201+AX202)/2)</f>
        <v>0</v>
      </c>
      <c r="AZ201" s="161">
        <f>SUM(AM201+AO201+AQ201+AS201+AW201+AY201+AU201)*24</f>
        <v>0</v>
      </c>
      <c r="BA201" s="159">
        <f t="shared" ref="BA201:BA206" si="235">COUNTIF(F201:AJ201,"MT5")</f>
        <v>0</v>
      </c>
      <c r="BB201" s="159">
        <f>SUM((BA201+BA202)/2)</f>
        <v>0</v>
      </c>
      <c r="BC201" s="159">
        <f t="shared" ref="BC201:BC20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0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06" si="238">COUNTIF(F201:AJ201,"A")</f>
        <v>0</v>
      </c>
      <c r="BJ201" s="159">
        <f>SUM((BI201+BI202)/2)</f>
        <v>0</v>
      </c>
      <c r="BK201" s="159">
        <f t="shared" ref="BK201:BK206" si="239">COUNTIF(F201:AJ201,"Ma")</f>
        <v>31</v>
      </c>
      <c r="BL201" s="162">
        <f>SUM(BK201+BK202)/2</f>
        <v>31</v>
      </c>
      <c r="BM201" s="158">
        <f t="shared" ref="BM201:BM206" si="240">COUNTIF(F201:AJ201,"MJ")</f>
        <v>0</v>
      </c>
      <c r="BN201" s="158">
        <f>SUM(BM201+BM202)/2</f>
        <v>0</v>
      </c>
      <c r="BO201" s="158">
        <f t="shared" ref="BO201:BO206" si="241">COUNTIF(F201:AJ201,"Jsc")</f>
        <v>0</v>
      </c>
      <c r="BP201" s="158">
        <f>SUM(BO201+BO202)/2</f>
        <v>0</v>
      </c>
      <c r="BQ201" s="158">
        <f t="shared" ref="BQ201:BQ206" si="242">COUNTIF(F201:AJ201,"C")</f>
        <v>0</v>
      </c>
      <c r="BR201" s="158">
        <f>SUM((BQ201+BQ202)/2)</f>
        <v>0</v>
      </c>
      <c r="BS201" s="158">
        <f t="shared" ref="BS201:BS206" si="243">COUNTIF(F201:AJ201,"CC")</f>
        <v>0</v>
      </c>
      <c r="BT201" s="158">
        <f>SUM((BS201+BS202)/2)</f>
        <v>0</v>
      </c>
      <c r="BU201" s="158">
        <f t="shared" ref="BU201:BU206" si="244">COUNTIF(F201:AJ201,"DS")</f>
        <v>0</v>
      </c>
      <c r="BV201" s="158">
        <f>SUM((BU201+BU202)/2)</f>
        <v>0</v>
      </c>
      <c r="BW201" s="159">
        <f t="shared" ref="BW201:BW206" si="245">COUNTIF(F201:AJ201,"MT")</f>
        <v>0</v>
      </c>
      <c r="BX201" s="159">
        <f>SUM((BW201+BW202)/2)</f>
        <v>0</v>
      </c>
      <c r="BY201" s="159">
        <f t="shared" ref="BY201:BY206" si="246">COUNTIF(F201:AJ201,"4/5")</f>
        <v>0</v>
      </c>
      <c r="BZ201" s="160">
        <f>SUM((BY201+BY202)/2)</f>
        <v>0</v>
      </c>
      <c r="CA201" s="163">
        <f>SUM(AZ201)</f>
        <v>0</v>
      </c>
      <c r="CB201" s="35">
        <f>SUM(AM201+AO201+AQ201+AS201+AU201+AW201+BB201+BD201+BG201+AY201)</f>
        <v>0</v>
      </c>
    </row>
    <row r="202" spans="1:80" ht="18.75" customHeight="1" thickBot="1" x14ac:dyDescent="0.3">
      <c r="A202" s="137" t="s">
        <v>425</v>
      </c>
      <c r="B202" s="179" t="s">
        <v>188</v>
      </c>
      <c r="C202" s="192" t="s">
        <v>3</v>
      </c>
      <c r="D202" s="194"/>
      <c r="E202" s="166" t="s">
        <v>4</v>
      </c>
      <c r="F202" s="366" t="s">
        <v>14</v>
      </c>
      <c r="G202" s="367" t="s">
        <v>14</v>
      </c>
      <c r="H202" s="367" t="s">
        <v>14</v>
      </c>
      <c r="I202" s="367" t="s">
        <v>14</v>
      </c>
      <c r="J202" s="367" t="s">
        <v>14</v>
      </c>
      <c r="K202" s="367" t="s">
        <v>14</v>
      </c>
      <c r="L202" s="367" t="s">
        <v>14</v>
      </c>
      <c r="M202" s="367" t="s">
        <v>14</v>
      </c>
      <c r="N202" s="367" t="s">
        <v>14</v>
      </c>
      <c r="O202" s="367" t="s">
        <v>14</v>
      </c>
      <c r="P202" s="367" t="s">
        <v>14</v>
      </c>
      <c r="Q202" s="367" t="s">
        <v>14</v>
      </c>
      <c r="R202" s="367" t="s">
        <v>14</v>
      </c>
      <c r="S202" s="367" t="s">
        <v>14</v>
      </c>
      <c r="T202" s="367" t="s">
        <v>14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67" t="s">
        <v>14</v>
      </c>
      <c r="AD202" s="367" t="s">
        <v>14</v>
      </c>
      <c r="AE202" s="367" t="s">
        <v>14</v>
      </c>
      <c r="AF202" s="367" t="s">
        <v>14</v>
      </c>
      <c r="AG202" s="367" t="s">
        <v>14</v>
      </c>
      <c r="AH202" s="400" t="s">
        <v>14</v>
      </c>
      <c r="AI202" s="367" t="s">
        <v>14</v>
      </c>
      <c r="AJ202" s="367" t="s">
        <v>14</v>
      </c>
      <c r="AK202" s="40"/>
      <c r="AL202" s="167">
        <f t="shared" si="228"/>
        <v>0</v>
      </c>
      <c r="AM202" s="168"/>
      <c r="AN202" s="168">
        <f t="shared" si="229"/>
        <v>0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31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/>
      <c r="B203" s="179"/>
      <c r="C203" s="199">
        <v>2703</v>
      </c>
      <c r="D203" s="155" t="s">
        <v>207</v>
      </c>
      <c r="E203" s="156" t="s">
        <v>70</v>
      </c>
      <c r="F203" s="369" t="s">
        <v>7</v>
      </c>
      <c r="G203" s="353" t="s">
        <v>7</v>
      </c>
      <c r="H203" s="353" t="s">
        <v>7</v>
      </c>
      <c r="I203" s="353" t="s">
        <v>7</v>
      </c>
      <c r="J203" s="52" t="s">
        <v>11</v>
      </c>
      <c r="K203" s="52" t="s">
        <v>67</v>
      </c>
      <c r="L203" s="358" t="s">
        <v>7</v>
      </c>
      <c r="M203" s="52" t="s">
        <v>11</v>
      </c>
      <c r="N203" s="307"/>
      <c r="O203" s="307"/>
      <c r="P203" s="52" t="s">
        <v>11</v>
      </c>
      <c r="Q203" s="52" t="s">
        <v>11</v>
      </c>
      <c r="R203" s="52" t="s">
        <v>67</v>
      </c>
      <c r="S203" s="52" t="s">
        <v>11</v>
      </c>
      <c r="T203" s="52" t="s">
        <v>11</v>
      </c>
      <c r="U203" s="307"/>
      <c r="V203" s="307"/>
      <c r="W203" s="52" t="s">
        <v>11</v>
      </c>
      <c r="X203" s="52" t="s">
        <v>11</v>
      </c>
      <c r="Y203" s="52" t="s">
        <v>67</v>
      </c>
      <c r="Z203" s="52" t="s">
        <v>11</v>
      </c>
      <c r="AA203" s="52" t="s">
        <v>11</v>
      </c>
      <c r="AB203" s="307"/>
      <c r="AC203" s="307"/>
      <c r="AD203" s="378" t="s">
        <v>13</v>
      </c>
      <c r="AE203" s="52" t="s">
        <v>11</v>
      </c>
      <c r="AF203" s="52" t="s">
        <v>67</v>
      </c>
      <c r="AG203" s="52" t="s">
        <v>11</v>
      </c>
      <c r="AH203" s="55" t="s">
        <v>11</v>
      </c>
      <c r="AI203" s="307"/>
      <c r="AJ203" s="307"/>
      <c r="AK203" s="34">
        <f>IF(CA203=0,"",TIME(0,CA203,0))</f>
        <v>0.23333333333333331</v>
      </c>
      <c r="AL203" s="157">
        <f t="shared" si="228"/>
        <v>13</v>
      </c>
      <c r="AM203" s="158">
        <f>SUM(AL203:AL204)/2</f>
        <v>13</v>
      </c>
      <c r="AN203" s="158">
        <f t="shared" si="229"/>
        <v>1</v>
      </c>
      <c r="AO203" s="158">
        <f>SUM((AN203+AN204)/2)</f>
        <v>0.5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5</v>
      </c>
      <c r="BR203" s="158">
        <f>SUM((BQ203+BQ204)/2)</f>
        <v>5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/>
      <c r="B204" s="179"/>
      <c r="C204" s="192" t="s">
        <v>6</v>
      </c>
      <c r="D204" s="165">
        <v>11161</v>
      </c>
      <c r="E204" s="166" t="s">
        <v>4</v>
      </c>
      <c r="F204" s="370" t="s">
        <v>7</v>
      </c>
      <c r="G204" s="354" t="s">
        <v>7</v>
      </c>
      <c r="H204" s="354" t="s">
        <v>7</v>
      </c>
      <c r="I204" s="354" t="s">
        <v>7</v>
      </c>
      <c r="J204" s="52" t="s">
        <v>11</v>
      </c>
      <c r="K204" s="52" t="s">
        <v>67</v>
      </c>
      <c r="L204" s="358" t="s">
        <v>7</v>
      </c>
      <c r="M204" s="52" t="s">
        <v>11</v>
      </c>
      <c r="N204" s="307"/>
      <c r="O204" s="307"/>
      <c r="P204" s="52" t="s">
        <v>11</v>
      </c>
      <c r="Q204" s="52" t="s">
        <v>11</v>
      </c>
      <c r="R204" s="52" t="s">
        <v>67</v>
      </c>
      <c r="S204" s="52" t="s">
        <v>11</v>
      </c>
      <c r="T204" s="52" t="s">
        <v>11</v>
      </c>
      <c r="U204" s="307"/>
      <c r="V204" s="307"/>
      <c r="W204" s="52" t="s">
        <v>11</v>
      </c>
      <c r="X204" s="37" t="s">
        <v>57</v>
      </c>
      <c r="Y204" s="56" t="s">
        <v>67</v>
      </c>
      <c r="Z204" s="52" t="s">
        <v>11</v>
      </c>
      <c r="AA204" s="52" t="s">
        <v>11</v>
      </c>
      <c r="AB204" s="307"/>
      <c r="AC204" s="307"/>
      <c r="AD204" s="52" t="s">
        <v>11</v>
      </c>
      <c r="AE204" s="52" t="s">
        <v>11</v>
      </c>
      <c r="AF204" s="52" t="s">
        <v>67</v>
      </c>
      <c r="AG204" s="52" t="s">
        <v>11</v>
      </c>
      <c r="AH204" s="56" t="s">
        <v>11</v>
      </c>
      <c r="AI204" s="307"/>
      <c r="AJ204" s="307"/>
      <c r="AK204" s="40"/>
      <c r="AL204" s="167">
        <f t="shared" si="228"/>
        <v>13</v>
      </c>
      <c r="AM204" s="168"/>
      <c r="AN204" s="168">
        <f t="shared" si="229"/>
        <v>0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5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188</v>
      </c>
      <c r="C205" s="199" t="s">
        <v>386</v>
      </c>
      <c r="D205" s="178" t="s">
        <v>232</v>
      </c>
      <c r="E205" s="156" t="s">
        <v>70</v>
      </c>
      <c r="F205" s="369" t="s">
        <v>7</v>
      </c>
      <c r="G205" s="353" t="s">
        <v>7</v>
      </c>
      <c r="H205" s="353" t="s">
        <v>7</v>
      </c>
      <c r="I205" s="475" t="s">
        <v>7</v>
      </c>
      <c r="J205" s="31" t="s">
        <v>11</v>
      </c>
      <c r="K205" s="31" t="s">
        <v>11</v>
      </c>
      <c r="L205" s="31" t="s">
        <v>11</v>
      </c>
      <c r="M205" s="31" t="s">
        <v>11</v>
      </c>
      <c r="N205" s="305"/>
      <c r="O205" s="305"/>
      <c r="P205" s="31" t="s">
        <v>11</v>
      </c>
      <c r="Q205" s="31" t="s">
        <v>11</v>
      </c>
      <c r="R205" s="31" t="s">
        <v>11</v>
      </c>
      <c r="S205" s="31" t="s">
        <v>11</v>
      </c>
      <c r="T205" s="31" t="s">
        <v>11</v>
      </c>
      <c r="U205" s="305"/>
      <c r="V205" s="305"/>
      <c r="W205" s="442" t="s">
        <v>11</v>
      </c>
      <c r="X205" s="442" t="s">
        <v>11</v>
      </c>
      <c r="Y205" s="401" t="s">
        <v>11</v>
      </c>
      <c r="Z205" s="31" t="s">
        <v>11</v>
      </c>
      <c r="AA205" s="31" t="s">
        <v>11</v>
      </c>
      <c r="AB205" s="305"/>
      <c r="AC205" s="305"/>
      <c r="AD205" s="355" t="s">
        <v>13</v>
      </c>
      <c r="AE205" s="31" t="s">
        <v>11</v>
      </c>
      <c r="AF205" s="31" t="s">
        <v>11</v>
      </c>
      <c r="AG205" s="55" t="s">
        <v>11</v>
      </c>
      <c r="AH205" s="355" t="s">
        <v>13</v>
      </c>
      <c r="AI205" s="305"/>
      <c r="AJ205" s="305"/>
      <c r="AK205" s="34">
        <f>IF(CA205=0,"",TIME(0,CA205,0))</f>
        <v>0.31666666666666665</v>
      </c>
      <c r="AL205" s="157">
        <f t="shared" si="228"/>
        <v>17</v>
      </c>
      <c r="AM205" s="158">
        <f>SUM(AL205:AL206)/2</f>
        <v>17.5</v>
      </c>
      <c r="AN205" s="158">
        <f t="shared" si="229"/>
        <v>2</v>
      </c>
      <c r="AO205" s="158">
        <f>SUM((AN205+AN206)/2)</f>
        <v>1.5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456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4</v>
      </c>
      <c r="BR205" s="158">
        <f>SUM((BQ205+BQ206)/2)</f>
        <v>4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456</v>
      </c>
      <c r="CB205" s="35">
        <f>SUM(AM205+AO205+AQ205+AS205+AU205+AW205+BB205+BD205+BG205+AY205)</f>
        <v>19</v>
      </c>
    </row>
    <row r="206" spans="1:80" ht="18.75" customHeight="1" thickBot="1" x14ac:dyDescent="0.3">
      <c r="A206" s="137" t="s">
        <v>425</v>
      </c>
      <c r="B206" s="179" t="s">
        <v>188</v>
      </c>
      <c r="C206" s="192" t="s">
        <v>6</v>
      </c>
      <c r="D206" s="194"/>
      <c r="E206" s="166" t="s">
        <v>4</v>
      </c>
      <c r="F206" s="370" t="s">
        <v>7</v>
      </c>
      <c r="G206" s="354" t="s">
        <v>7</v>
      </c>
      <c r="H206" s="354" t="s">
        <v>7</v>
      </c>
      <c r="I206" s="476" t="s">
        <v>7</v>
      </c>
      <c r="J206" s="37" t="s">
        <v>11</v>
      </c>
      <c r="K206" s="37" t="s">
        <v>11</v>
      </c>
      <c r="L206" s="37" t="s">
        <v>11</v>
      </c>
      <c r="M206" s="37" t="s">
        <v>11</v>
      </c>
      <c r="N206" s="306"/>
      <c r="O206" s="306"/>
      <c r="P206" s="37" t="s">
        <v>11</v>
      </c>
      <c r="Q206" s="37" t="s">
        <v>11</v>
      </c>
      <c r="R206" s="37" t="s">
        <v>11</v>
      </c>
      <c r="S206" s="37" t="s">
        <v>11</v>
      </c>
      <c r="T206" s="37" t="s">
        <v>11</v>
      </c>
      <c r="U206" s="306"/>
      <c r="V206" s="306"/>
      <c r="W206" s="37" t="s">
        <v>11</v>
      </c>
      <c r="X206" s="37" t="s">
        <v>11</v>
      </c>
      <c r="Y206" s="37" t="s">
        <v>11</v>
      </c>
      <c r="Z206" s="37" t="s">
        <v>11</v>
      </c>
      <c r="AA206" s="37" t="s">
        <v>11</v>
      </c>
      <c r="AB206" s="306"/>
      <c r="AC206" s="306"/>
      <c r="AD206" s="37" t="s">
        <v>11</v>
      </c>
      <c r="AE206" s="37" t="s">
        <v>11</v>
      </c>
      <c r="AF206" s="37" t="s">
        <v>11</v>
      </c>
      <c r="AG206" s="37" t="s">
        <v>11</v>
      </c>
      <c r="AH206" s="356" t="s">
        <v>13</v>
      </c>
      <c r="AI206" s="306"/>
      <c r="AJ206" s="306"/>
      <c r="AK206" s="40"/>
      <c r="AL206" s="167">
        <f t="shared" si="228"/>
        <v>18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4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s="146" customFormat="1" ht="18.75" customHeight="1" thickBot="1" x14ac:dyDescent="0.3">
      <c r="A207" s="137" t="s">
        <v>425</v>
      </c>
      <c r="B207" s="179" t="s">
        <v>189</v>
      </c>
      <c r="C207" s="1174" t="s">
        <v>189</v>
      </c>
      <c r="D207" s="1175"/>
      <c r="E207" s="204"/>
      <c r="F207" s="59"/>
      <c r="G207" s="60"/>
      <c r="H207" s="60"/>
      <c r="I207" s="61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2"/>
      <c r="AL207" s="180"/>
      <c r="AM207" s="180"/>
      <c r="AN207" s="180"/>
      <c r="AO207" s="181"/>
      <c r="AP207" s="180"/>
      <c r="AQ207" s="181"/>
      <c r="AR207" s="180"/>
      <c r="AS207" s="180"/>
      <c r="AT207" s="180"/>
      <c r="AU207" s="180"/>
      <c r="AV207" s="180"/>
      <c r="AW207" s="181"/>
      <c r="AX207" s="180"/>
      <c r="AY207" s="181"/>
      <c r="AZ207" s="205"/>
      <c r="BA207" s="180"/>
      <c r="BB207" s="181"/>
      <c r="BC207" s="180"/>
      <c r="BD207" s="181"/>
      <c r="BE207" s="181"/>
      <c r="BF207" s="180"/>
      <c r="BG207" s="181"/>
      <c r="BH207" s="181"/>
      <c r="BI207" s="180"/>
      <c r="BJ207" s="181"/>
      <c r="BK207" s="180"/>
      <c r="BL207" s="206"/>
      <c r="BM207" s="180"/>
      <c r="BN207" s="186"/>
      <c r="BO207" s="180"/>
      <c r="BP207" s="181"/>
      <c r="BQ207" s="180"/>
      <c r="BR207" s="180"/>
      <c r="BS207" s="180"/>
      <c r="BT207" s="181"/>
      <c r="BU207" s="180"/>
      <c r="BV207" s="181"/>
      <c r="BW207" s="180"/>
      <c r="BX207" s="181"/>
      <c r="BY207" s="180"/>
      <c r="BZ207" s="181"/>
      <c r="CA207" s="205"/>
      <c r="CB207" s="145"/>
    </row>
    <row r="208" spans="1:80" s="146" customFormat="1" ht="18.75" customHeight="1" thickBot="1" x14ac:dyDescent="0.3">
      <c r="A208" s="137" t="s">
        <v>425</v>
      </c>
      <c r="B208" s="179" t="s">
        <v>189</v>
      </c>
      <c r="C208" s="190"/>
      <c r="D208" s="45" t="s">
        <v>69</v>
      </c>
      <c r="E208" s="204"/>
      <c r="F208" s="24">
        <v>1</v>
      </c>
      <c r="G208" s="300">
        <v>2</v>
      </c>
      <c r="H208" s="300">
        <v>3</v>
      </c>
      <c r="I208" s="25">
        <v>4</v>
      </c>
      <c r="J208" s="25">
        <v>5</v>
      </c>
      <c r="K208" s="25">
        <v>6</v>
      </c>
      <c r="L208" s="25">
        <v>7</v>
      </c>
      <c r="M208" s="25">
        <v>8</v>
      </c>
      <c r="N208" s="300">
        <v>9</v>
      </c>
      <c r="O208" s="300">
        <v>10</v>
      </c>
      <c r="P208" s="25">
        <v>11</v>
      </c>
      <c r="Q208" s="25">
        <v>12</v>
      </c>
      <c r="R208" s="25">
        <v>13</v>
      </c>
      <c r="S208" s="25">
        <v>14</v>
      </c>
      <c r="T208" s="25">
        <v>15</v>
      </c>
      <c r="U208" s="300">
        <v>16</v>
      </c>
      <c r="V208" s="300">
        <v>17</v>
      </c>
      <c r="W208" s="25">
        <v>18</v>
      </c>
      <c r="X208" s="25">
        <v>19</v>
      </c>
      <c r="Y208" s="25">
        <v>20</v>
      </c>
      <c r="Z208" s="25">
        <v>21</v>
      </c>
      <c r="AA208" s="25">
        <v>22</v>
      </c>
      <c r="AB208" s="300">
        <v>23</v>
      </c>
      <c r="AC208" s="300">
        <v>24</v>
      </c>
      <c r="AD208" s="25">
        <v>25</v>
      </c>
      <c r="AE208" s="25">
        <v>26</v>
      </c>
      <c r="AF208" s="25">
        <v>27</v>
      </c>
      <c r="AG208" s="26">
        <v>28</v>
      </c>
      <c r="AH208" s="26">
        <v>29</v>
      </c>
      <c r="AI208" s="300">
        <v>30</v>
      </c>
      <c r="AJ208" s="329">
        <v>31</v>
      </c>
      <c r="AK208" s="62"/>
      <c r="AL208" s="180"/>
      <c r="AM208" s="180"/>
      <c r="AN208" s="180"/>
      <c r="AO208" s="181"/>
      <c r="AP208" s="180"/>
      <c r="AQ208" s="181"/>
      <c r="AR208" s="180"/>
      <c r="AS208" s="180"/>
      <c r="AT208" s="180"/>
      <c r="AU208" s="180"/>
      <c r="AV208" s="180"/>
      <c r="AW208" s="181"/>
      <c r="AX208" s="180"/>
      <c r="AY208" s="181"/>
      <c r="AZ208" s="205"/>
      <c r="BA208" s="180"/>
      <c r="BB208" s="181"/>
      <c r="BC208" s="180"/>
      <c r="BD208" s="181"/>
      <c r="BE208" s="181"/>
      <c r="BF208" s="180"/>
      <c r="BG208" s="181"/>
      <c r="BH208" s="181"/>
      <c r="BI208" s="180"/>
      <c r="BJ208" s="181"/>
      <c r="BK208" s="180"/>
      <c r="BL208" s="206"/>
      <c r="BM208" s="180"/>
      <c r="BN208" s="186"/>
      <c r="BO208" s="180"/>
      <c r="BP208" s="181"/>
      <c r="BQ208" s="180"/>
      <c r="BR208" s="180"/>
      <c r="BS208" s="180"/>
      <c r="BT208" s="181"/>
      <c r="BU208" s="180"/>
      <c r="BV208" s="181"/>
      <c r="BW208" s="180"/>
      <c r="BX208" s="181"/>
      <c r="BY208" s="180"/>
      <c r="BZ208" s="181"/>
      <c r="CA208" s="205"/>
      <c r="CB208" s="145"/>
    </row>
    <row r="209" spans="1:80" ht="18.75" customHeight="1" x14ac:dyDescent="0.25">
      <c r="A209" s="137" t="s">
        <v>425</v>
      </c>
      <c r="B209" s="179" t="s">
        <v>189</v>
      </c>
      <c r="C209" s="199" t="s">
        <v>387</v>
      </c>
      <c r="D209" s="155" t="str">
        <f>VLOOKUP(C209,ListeAppel,2,FALSE)</f>
        <v>Nom 006</v>
      </c>
      <c r="E209" s="156" t="s">
        <v>70</v>
      </c>
      <c r="F209" s="30" t="s">
        <v>11</v>
      </c>
      <c r="G209" s="305"/>
      <c r="H209" s="305"/>
      <c r="I209" s="55" t="s">
        <v>11</v>
      </c>
      <c r="J209" s="55" t="s">
        <v>11</v>
      </c>
      <c r="K209" s="454" t="s">
        <v>13</v>
      </c>
      <c r="L209" s="31" t="s">
        <v>11</v>
      </c>
      <c r="M209" s="353" t="s">
        <v>7</v>
      </c>
      <c r="N209" s="305"/>
      <c r="O209" s="305"/>
      <c r="P209" s="31" t="s">
        <v>11</v>
      </c>
      <c r="Q209" s="31" t="s">
        <v>11</v>
      </c>
      <c r="R209" s="355" t="s">
        <v>13</v>
      </c>
      <c r="S209" s="31" t="s">
        <v>11</v>
      </c>
      <c r="T209" s="454" t="s">
        <v>13</v>
      </c>
      <c r="U209" s="305"/>
      <c r="V209" s="305"/>
      <c r="W209" s="55" t="s">
        <v>11</v>
      </c>
      <c r="X209" s="355" t="s">
        <v>13</v>
      </c>
      <c r="Y209" s="55" t="s">
        <v>11</v>
      </c>
      <c r="Z209" s="31" t="s">
        <v>11</v>
      </c>
      <c r="AA209" s="596" t="s">
        <v>35</v>
      </c>
      <c r="AB209" s="305"/>
      <c r="AC209" s="305"/>
      <c r="AD209" s="31" t="s">
        <v>11</v>
      </c>
      <c r="AE209" s="353" t="s">
        <v>7</v>
      </c>
      <c r="AF209" s="31" t="s">
        <v>11</v>
      </c>
      <c r="AG209" s="31" t="s">
        <v>11</v>
      </c>
      <c r="AH209" s="31" t="s">
        <v>11</v>
      </c>
      <c r="AI209" s="305"/>
      <c r="AJ209" s="305"/>
      <c r="AK209" s="34">
        <f>IF(CA209=0,"",TIME(0,CA209,0))</f>
        <v>0.3</v>
      </c>
      <c r="AL209" s="157">
        <f t="shared" ref="AL209:AL252" si="247">COUNTIF(F209:AJ209,"P")</f>
        <v>14</v>
      </c>
      <c r="AM209" s="158">
        <f>SUM(AL209:AL210)/2</f>
        <v>14</v>
      </c>
      <c r="AN209" s="158">
        <f t="shared" ref="AN209:AN252" si="248">COUNTIF(F209:AJ209,"Mi")</f>
        <v>4</v>
      </c>
      <c r="AO209" s="158">
        <f>SUM((AN209+AN210)/2)</f>
        <v>4</v>
      </c>
      <c r="AP209" s="159">
        <f t="shared" ref="AP209:AP252" si="249">COUNTIF(F209:AJ209,"VS")</f>
        <v>0</v>
      </c>
      <c r="AQ209" s="159">
        <f>SUM((AP209+AP210)/2)</f>
        <v>0</v>
      </c>
      <c r="AR209" s="158">
        <f t="shared" ref="AR209:AR252" si="250">COUNTIF(F209:AJ209,"C1")</f>
        <v>0</v>
      </c>
      <c r="AS209" s="159">
        <f>SUM((AR209+AR210)/2)</f>
        <v>0</v>
      </c>
      <c r="AT209" s="159">
        <f t="shared" ref="AT209:AT252" si="251">COUNTIF(F209:AJ209,"R1")</f>
        <v>0</v>
      </c>
      <c r="AU209" s="160">
        <f>SUM((AT209+AT210)/2)</f>
        <v>0</v>
      </c>
      <c r="AV209" s="158">
        <f t="shared" ref="AV209:AV252" si="252">COUNTIF(F209:AJ209,"CS")</f>
        <v>0</v>
      </c>
      <c r="AW209" s="158">
        <f>SUM((AV209+AV210)/2)</f>
        <v>0</v>
      </c>
      <c r="AX209" s="159">
        <f t="shared" ref="AX209:AX252" si="253">COUNTIF(F209:AJ209,"DA")</f>
        <v>0</v>
      </c>
      <c r="AY209" s="159">
        <f>SUM((AX209+AX210)/2)</f>
        <v>0</v>
      </c>
      <c r="AZ209" s="161">
        <f>SUM(AM209+AO209+AQ209+AS209+AW209+AY209+AU209)*24</f>
        <v>432</v>
      </c>
      <c r="BA209" s="159">
        <f t="shared" ref="BA209:BA252" si="254">COUNTIF(F209:AJ209,"MT5")</f>
        <v>0</v>
      </c>
      <c r="BB209" s="159">
        <f>SUM((BA209+BA210)/2)</f>
        <v>0</v>
      </c>
      <c r="BC209" s="159">
        <f t="shared" ref="BC209:BC252" si="255"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 t="shared" ref="BF209:BF252" si="256"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 t="shared" ref="BI209:BI252" si="257">COUNTIF(F209:AJ209,"A")</f>
        <v>0</v>
      </c>
      <c r="BJ209" s="159">
        <f>SUM((BI209+BI210)/2)</f>
        <v>0</v>
      </c>
      <c r="BK209" s="159">
        <f t="shared" ref="BK209:BK252" si="258">COUNTIF(F209:AJ209,"Ma")</f>
        <v>0</v>
      </c>
      <c r="BL209" s="162">
        <f>SUM(BK209+BK210)/2</f>
        <v>0</v>
      </c>
      <c r="BM209" s="158">
        <f t="shared" ref="BM209:BM252" si="259">COUNTIF(F209:AJ209,"MJ")</f>
        <v>0</v>
      </c>
      <c r="BN209" s="158">
        <f>SUM(BM209+BM210)/2</f>
        <v>0</v>
      </c>
      <c r="BO209" s="158">
        <f t="shared" ref="BO209:BO252" si="260">COUNTIF(F209:AJ209,"Jsc")</f>
        <v>0</v>
      </c>
      <c r="BP209" s="158">
        <f>SUM(BO209+BO210)/2</f>
        <v>0</v>
      </c>
      <c r="BQ209" s="158">
        <f t="shared" ref="BQ209:BQ252" si="261">COUNTIF(F209:AJ209,"C")</f>
        <v>2</v>
      </c>
      <c r="BR209" s="158">
        <f>SUM((BQ209+BQ210)/2)</f>
        <v>2</v>
      </c>
      <c r="BS209" s="158">
        <f t="shared" ref="BS209:BS252" si="262">COUNTIF(F209:AJ209,"CC")</f>
        <v>0</v>
      </c>
      <c r="BT209" s="158">
        <f>SUM((BS209+BS210)/2)</f>
        <v>0</v>
      </c>
      <c r="BU209" s="158">
        <f t="shared" ref="BU209:BU252" si="263">COUNTIF(F209:AJ209,"DS")</f>
        <v>1</v>
      </c>
      <c r="BV209" s="158">
        <f>SUM((BU209+BU210)/2)</f>
        <v>1</v>
      </c>
      <c r="BW209" s="159">
        <f t="shared" ref="BW209:BW252" si="264">COUNTIF(F209:AJ209,"MT")</f>
        <v>0</v>
      </c>
      <c r="BX209" s="159">
        <f>SUM((BW209+BW210)/2)</f>
        <v>0</v>
      </c>
      <c r="BY209" s="159">
        <f t="shared" ref="BY209:BY252" si="265">COUNTIF(F209:AJ209,"4/5")</f>
        <v>0</v>
      </c>
      <c r="BZ209" s="160">
        <f>SUM((BY209+BY210)/2)</f>
        <v>0</v>
      </c>
      <c r="CA209" s="163">
        <f>SUM(AZ209)</f>
        <v>432</v>
      </c>
      <c r="CB209" s="35">
        <f>SUM(AM209+AO209+AQ209+AS209+AU209+AW209+BB209+BD209+BG209+AY209)</f>
        <v>18</v>
      </c>
    </row>
    <row r="210" spans="1:80" ht="18.75" customHeight="1" thickBot="1" x14ac:dyDescent="0.3">
      <c r="A210" s="137" t="s">
        <v>425</v>
      </c>
      <c r="B210" s="179" t="s">
        <v>189</v>
      </c>
      <c r="C210" s="192" t="s">
        <v>10</v>
      </c>
      <c r="D210" s="165">
        <v>11608</v>
      </c>
      <c r="E210" s="166" t="s">
        <v>4</v>
      </c>
      <c r="F210" s="36" t="s">
        <v>11</v>
      </c>
      <c r="G210" s="306"/>
      <c r="H210" s="306"/>
      <c r="I210" s="56" t="s">
        <v>11</v>
      </c>
      <c r="J210" s="56" t="s">
        <v>11</v>
      </c>
      <c r="K210" s="459" t="s">
        <v>13</v>
      </c>
      <c r="L210" s="37" t="s">
        <v>11</v>
      </c>
      <c r="M210" s="354" t="s">
        <v>7</v>
      </c>
      <c r="N210" s="306"/>
      <c r="O210" s="306"/>
      <c r="P210" s="37" t="s">
        <v>11</v>
      </c>
      <c r="Q210" s="37" t="s">
        <v>11</v>
      </c>
      <c r="R210" s="356" t="s">
        <v>13</v>
      </c>
      <c r="S210" s="37" t="s">
        <v>11</v>
      </c>
      <c r="T210" s="56" t="s">
        <v>11</v>
      </c>
      <c r="U210" s="306"/>
      <c r="V210" s="306"/>
      <c r="W210" s="56" t="s">
        <v>11</v>
      </c>
      <c r="X210" s="356" t="s">
        <v>13</v>
      </c>
      <c r="Y210" s="459" t="s">
        <v>13</v>
      </c>
      <c r="Z210" s="37" t="s">
        <v>11</v>
      </c>
      <c r="AA210" s="596" t="s">
        <v>35</v>
      </c>
      <c r="AB210" s="306"/>
      <c r="AC210" s="306"/>
      <c r="AD210" s="37" t="s">
        <v>11</v>
      </c>
      <c r="AE210" s="354" t="s">
        <v>7</v>
      </c>
      <c r="AF210" s="37" t="s">
        <v>11</v>
      </c>
      <c r="AG210" s="37" t="s">
        <v>11</v>
      </c>
      <c r="AH210" s="37" t="s">
        <v>11</v>
      </c>
      <c r="AI210" s="306"/>
      <c r="AJ210" s="306"/>
      <c r="AK210" s="40"/>
      <c r="AL210" s="167">
        <f t="shared" si="247"/>
        <v>14</v>
      </c>
      <c r="AM210" s="168"/>
      <c r="AN210" s="168">
        <f t="shared" si="248"/>
        <v>4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1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154" t="s">
        <v>388</v>
      </c>
      <c r="D211" s="178" t="str">
        <f>VLOOKUP(C211,ListeAppel,2,FALSE)</f>
        <v>Nom 015</v>
      </c>
      <c r="E211" s="156" t="s">
        <v>70</v>
      </c>
      <c r="F211" s="30" t="s">
        <v>11</v>
      </c>
      <c r="G211" s="305"/>
      <c r="H211" s="305"/>
      <c r="I211" s="32" t="s">
        <v>11</v>
      </c>
      <c r="J211" s="31" t="s">
        <v>11</v>
      </c>
      <c r="K211" s="355" t="s">
        <v>13</v>
      </c>
      <c r="L211" s="355" t="s">
        <v>13</v>
      </c>
      <c r="M211" s="355" t="s">
        <v>13</v>
      </c>
      <c r="N211" s="305"/>
      <c r="O211" s="305"/>
      <c r="P211" s="31" t="s">
        <v>11</v>
      </c>
      <c r="Q211" s="353" t="s">
        <v>7</v>
      </c>
      <c r="R211" s="31" t="s">
        <v>11</v>
      </c>
      <c r="S211" s="454" t="s">
        <v>13</v>
      </c>
      <c r="T211" s="353" t="s">
        <v>7</v>
      </c>
      <c r="U211" s="305"/>
      <c r="V211" s="305"/>
      <c r="W211" s="31" t="s">
        <v>11</v>
      </c>
      <c r="X211" s="31" t="s">
        <v>11</v>
      </c>
      <c r="Y211" s="31" t="s">
        <v>11</v>
      </c>
      <c r="Z211" s="355" t="s">
        <v>13</v>
      </c>
      <c r="AA211" s="31" t="s">
        <v>11</v>
      </c>
      <c r="AB211" s="305"/>
      <c r="AC211" s="305"/>
      <c r="AD211" s="365" t="s">
        <v>14</v>
      </c>
      <c r="AE211" s="365" t="s">
        <v>14</v>
      </c>
      <c r="AF211" s="365" t="s">
        <v>14</v>
      </c>
      <c r="AG211" s="365" t="s">
        <v>14</v>
      </c>
      <c r="AH211" s="365" t="s">
        <v>14</v>
      </c>
      <c r="AI211" s="305"/>
      <c r="AJ211" s="305"/>
      <c r="AK211" s="34">
        <f>IF(CA211=0,"",TIME(0,CA211,0))</f>
        <v>0.23333333333333331</v>
      </c>
      <c r="AL211" s="157">
        <f t="shared" si="247"/>
        <v>9</v>
      </c>
      <c r="AM211" s="158">
        <f>SUM(AL211:AL212)/2</f>
        <v>7</v>
      </c>
      <c r="AN211" s="158">
        <f t="shared" si="248"/>
        <v>5</v>
      </c>
      <c r="AO211" s="158">
        <f>SUM((AN211+AN212)/2)</f>
        <v>6.5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336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5</v>
      </c>
      <c r="BL211" s="162">
        <f>SUM(BK211+BK212)/2</f>
        <v>5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2</v>
      </c>
      <c r="BR211" s="158">
        <f>SUM((BQ211+BQ212)/2)</f>
        <v>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336</v>
      </c>
      <c r="CB211" s="35">
        <f>SUM(AM211+AO211+AQ211+AS211+AU211+AW211+BB211+BD211+BG211+AY211)</f>
        <v>14</v>
      </c>
    </row>
    <row r="212" spans="1:80" ht="18.75" customHeight="1" thickBot="1" x14ac:dyDescent="0.3">
      <c r="A212" s="137" t="s">
        <v>425</v>
      </c>
      <c r="B212" s="179" t="s">
        <v>189</v>
      </c>
      <c r="C212" s="192" t="s">
        <v>10</v>
      </c>
      <c r="D212" s="194"/>
      <c r="E212" s="166" t="s">
        <v>4</v>
      </c>
      <c r="F212" s="36" t="s">
        <v>11</v>
      </c>
      <c r="G212" s="306"/>
      <c r="H212" s="306"/>
      <c r="I212" s="38" t="s">
        <v>11</v>
      </c>
      <c r="J212" s="356" t="s">
        <v>13</v>
      </c>
      <c r="K212" s="356" t="s">
        <v>13</v>
      </c>
      <c r="L212" s="356" t="s">
        <v>13</v>
      </c>
      <c r="M212" s="356" t="s">
        <v>13</v>
      </c>
      <c r="N212" s="306"/>
      <c r="O212" s="306"/>
      <c r="P212" s="356" t="s">
        <v>13</v>
      </c>
      <c r="Q212" s="354" t="s">
        <v>7</v>
      </c>
      <c r="R212" s="37" t="s">
        <v>11</v>
      </c>
      <c r="S212" s="459" t="s">
        <v>13</v>
      </c>
      <c r="T212" s="354" t="s">
        <v>7</v>
      </c>
      <c r="U212" s="306"/>
      <c r="V212" s="306"/>
      <c r="W212" s="356" t="s">
        <v>13</v>
      </c>
      <c r="X212" s="37" t="s">
        <v>57</v>
      </c>
      <c r="Y212" s="37" t="s">
        <v>11</v>
      </c>
      <c r="Z212" s="356" t="s">
        <v>13</v>
      </c>
      <c r="AA212" s="37" t="s">
        <v>11</v>
      </c>
      <c r="AB212" s="306"/>
      <c r="AC212" s="306"/>
      <c r="AD212" s="367" t="s">
        <v>14</v>
      </c>
      <c r="AE212" s="367" t="s">
        <v>14</v>
      </c>
      <c r="AF212" s="367" t="s">
        <v>14</v>
      </c>
      <c r="AG212" s="367" t="s">
        <v>14</v>
      </c>
      <c r="AH212" s="367" t="s">
        <v>14</v>
      </c>
      <c r="AI212" s="306"/>
      <c r="AJ212" s="306"/>
      <c r="AK212" s="40"/>
      <c r="AL212" s="167">
        <f t="shared" si="247"/>
        <v>5</v>
      </c>
      <c r="AM212" s="168"/>
      <c r="AN212" s="168">
        <f t="shared" si="248"/>
        <v>8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5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196">
        <v>4998</v>
      </c>
      <c r="D213" s="208" t="s">
        <v>205</v>
      </c>
      <c r="E213" s="236" t="s">
        <v>70</v>
      </c>
      <c r="F213" s="479" t="s">
        <v>7</v>
      </c>
      <c r="G213" s="357" t="s">
        <v>7</v>
      </c>
      <c r="H213" s="357" t="s">
        <v>7</v>
      </c>
      <c r="I213" s="357" t="s">
        <v>7</v>
      </c>
      <c r="J213" s="357" t="s">
        <v>7</v>
      </c>
      <c r="K213" s="357" t="s">
        <v>7</v>
      </c>
      <c r="L213" s="357" t="s">
        <v>7</v>
      </c>
      <c r="M213" s="357" t="s">
        <v>7</v>
      </c>
      <c r="N213" s="307"/>
      <c r="O213" s="307"/>
      <c r="P213" s="385" t="s">
        <v>58</v>
      </c>
      <c r="Q213" s="385" t="s">
        <v>58</v>
      </c>
      <c r="R213" s="385" t="s">
        <v>58</v>
      </c>
      <c r="S213" s="385" t="s">
        <v>58</v>
      </c>
      <c r="T213" s="385" t="s">
        <v>58</v>
      </c>
      <c r="U213" s="305"/>
      <c r="V213" s="305"/>
      <c r="W213" s="385" t="s">
        <v>58</v>
      </c>
      <c r="X213" s="385" t="s">
        <v>58</v>
      </c>
      <c r="Y213" s="385" t="s">
        <v>58</v>
      </c>
      <c r="Z213" s="385" t="s">
        <v>58</v>
      </c>
      <c r="AA213" s="385" t="s">
        <v>58</v>
      </c>
      <c r="AB213" s="305"/>
      <c r="AC213" s="305"/>
      <c r="AD213" s="385" t="s">
        <v>58</v>
      </c>
      <c r="AE213" s="353" t="s">
        <v>7</v>
      </c>
      <c r="AF213" s="31" t="s">
        <v>67</v>
      </c>
      <c r="AG213" s="31" t="s">
        <v>11</v>
      </c>
      <c r="AH213" s="31" t="s">
        <v>11</v>
      </c>
      <c r="AI213" s="307"/>
      <c r="AJ213" s="307"/>
      <c r="AK213" s="34">
        <f>IF(CA213=0,"",TIME(0,CA213,0))</f>
        <v>3.3333333333333333E-2</v>
      </c>
      <c r="AL213" s="157">
        <f t="shared" si="247"/>
        <v>2</v>
      </c>
      <c r="AM213" s="158">
        <f>SUM(AL213:AL214)/2</f>
        <v>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9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48</v>
      </c>
      <c r="CB213" s="35">
        <f>SUM(AM213+AO213+AQ213+AS213+AU213+AW213+BB213+BD213+BG213+AY213)</f>
        <v>2</v>
      </c>
    </row>
    <row r="214" spans="1:80" ht="18.75" customHeight="1" thickBot="1" x14ac:dyDescent="0.3">
      <c r="A214" s="137" t="s">
        <v>425</v>
      </c>
      <c r="B214" s="179" t="s">
        <v>189</v>
      </c>
      <c r="C214" s="196" t="s">
        <v>6</v>
      </c>
      <c r="D214" s="254">
        <v>10876</v>
      </c>
      <c r="E214" s="238" t="s">
        <v>4</v>
      </c>
      <c r="F214" s="479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354" t="s">
        <v>7</v>
      </c>
      <c r="N214" s="307"/>
      <c r="O214" s="307"/>
      <c r="P214" s="385" t="s">
        <v>58</v>
      </c>
      <c r="Q214" s="385" t="s">
        <v>58</v>
      </c>
      <c r="R214" s="385" t="s">
        <v>58</v>
      </c>
      <c r="S214" s="385" t="s">
        <v>58</v>
      </c>
      <c r="T214" s="385" t="s">
        <v>58</v>
      </c>
      <c r="U214" s="306"/>
      <c r="V214" s="306"/>
      <c r="W214" s="385" t="s">
        <v>58</v>
      </c>
      <c r="X214" s="385" t="s">
        <v>58</v>
      </c>
      <c r="Y214" s="385" t="s">
        <v>58</v>
      </c>
      <c r="Z214" s="385" t="s">
        <v>58</v>
      </c>
      <c r="AA214" s="385" t="s">
        <v>58</v>
      </c>
      <c r="AB214" s="306"/>
      <c r="AC214" s="306"/>
      <c r="AD214" s="385" t="s">
        <v>58</v>
      </c>
      <c r="AE214" s="354" t="s">
        <v>7</v>
      </c>
      <c r="AF214" s="37" t="s">
        <v>67</v>
      </c>
      <c r="AG214" s="37" t="s">
        <v>11</v>
      </c>
      <c r="AH214" s="37" t="s">
        <v>11</v>
      </c>
      <c r="AI214" s="307"/>
      <c r="AJ214" s="307"/>
      <c r="AK214" s="40"/>
      <c r="AL214" s="167">
        <f t="shared" si="247"/>
        <v>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9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54" t="s">
        <v>390</v>
      </c>
      <c r="D215" s="178" t="str">
        <f>VLOOKUP(C215,ListeAppel,2,FALSE)</f>
        <v>Nom 021</v>
      </c>
      <c r="E215" s="236" t="s">
        <v>70</v>
      </c>
      <c r="F215" s="498" t="s">
        <v>7</v>
      </c>
      <c r="G215" s="357" t="s">
        <v>7</v>
      </c>
      <c r="H215" s="357" t="s">
        <v>7</v>
      </c>
      <c r="I215" s="357" t="s">
        <v>7</v>
      </c>
      <c r="J215" s="357" t="s">
        <v>7</v>
      </c>
      <c r="K215" s="357" t="s">
        <v>7</v>
      </c>
      <c r="L215" s="357" t="s">
        <v>7</v>
      </c>
      <c r="M215" s="357" t="s">
        <v>7</v>
      </c>
      <c r="N215" s="305"/>
      <c r="O215" s="305"/>
      <c r="P215" s="31" t="s">
        <v>11</v>
      </c>
      <c r="Q215" s="55" t="s">
        <v>11</v>
      </c>
      <c r="R215" s="357" t="s">
        <v>7</v>
      </c>
      <c r="S215" s="454" t="s">
        <v>13</v>
      </c>
      <c r="T215" s="357" t="s">
        <v>7</v>
      </c>
      <c r="U215" s="305"/>
      <c r="V215" s="305"/>
      <c r="W215" s="355" t="s">
        <v>13</v>
      </c>
      <c r="X215" s="55" t="s">
        <v>11</v>
      </c>
      <c r="Y215" s="357" t="s">
        <v>7</v>
      </c>
      <c r="Z215" s="454" t="s">
        <v>13</v>
      </c>
      <c r="AA215" s="31" t="s">
        <v>67</v>
      </c>
      <c r="AB215" s="305"/>
      <c r="AC215" s="305"/>
      <c r="AD215" s="31" t="s">
        <v>11</v>
      </c>
      <c r="AE215" s="31" t="s">
        <v>11</v>
      </c>
      <c r="AF215" s="31" t="s">
        <v>67</v>
      </c>
      <c r="AG215" s="31" t="s">
        <v>67</v>
      </c>
      <c r="AH215" s="355" t="s">
        <v>13</v>
      </c>
      <c r="AI215" s="305"/>
      <c r="AJ215" s="305"/>
      <c r="AK215" s="34">
        <f>IF(CA215=0,"",TIME(0,CA215,0))</f>
        <v>0.15</v>
      </c>
      <c r="AL215" s="157">
        <f t="shared" si="247"/>
        <v>5</v>
      </c>
      <c r="AM215" s="158">
        <f>SUM(AL215:AL216)/2</f>
        <v>3.5</v>
      </c>
      <c r="AN215" s="158">
        <f t="shared" si="248"/>
        <v>4</v>
      </c>
      <c r="AO215" s="158">
        <f>SUM((AN215+AN216)/2)</f>
        <v>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0.5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216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11</v>
      </c>
      <c r="BR215" s="158">
        <f>SUM((BQ215+BQ216)/2)</f>
        <v>11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216</v>
      </c>
      <c r="CB215" s="35">
        <f>SUM(AM215+AO215+AQ215+AS215+AU215+AW215+BB215+BD215+BG215+AY215)</f>
        <v>9</v>
      </c>
    </row>
    <row r="216" spans="1:80" ht="18.75" customHeight="1" thickBot="1" x14ac:dyDescent="0.3">
      <c r="A216" s="137" t="s">
        <v>425</v>
      </c>
      <c r="B216" s="179" t="s">
        <v>189</v>
      </c>
      <c r="C216" s="192" t="s">
        <v>3</v>
      </c>
      <c r="D216" s="165"/>
      <c r="E216" s="238" t="s">
        <v>4</v>
      </c>
      <c r="F216" s="377" t="s">
        <v>7</v>
      </c>
      <c r="G216" s="354" t="s">
        <v>7</v>
      </c>
      <c r="H216" s="354" t="s">
        <v>7</v>
      </c>
      <c r="I216" s="354" t="s">
        <v>7</v>
      </c>
      <c r="J216" s="354" t="s">
        <v>7</v>
      </c>
      <c r="K216" s="354" t="s">
        <v>7</v>
      </c>
      <c r="L216" s="354" t="s">
        <v>7</v>
      </c>
      <c r="M216" s="354" t="s">
        <v>7</v>
      </c>
      <c r="N216" s="306"/>
      <c r="O216" s="306"/>
      <c r="P216" s="356" t="s">
        <v>13</v>
      </c>
      <c r="Q216" s="56" t="s">
        <v>11</v>
      </c>
      <c r="R216" s="453" t="s">
        <v>7</v>
      </c>
      <c r="S216" s="459" t="s">
        <v>13</v>
      </c>
      <c r="T216" s="453" t="s">
        <v>7</v>
      </c>
      <c r="U216" s="306"/>
      <c r="V216" s="306"/>
      <c r="W216" s="356" t="s">
        <v>13</v>
      </c>
      <c r="X216" s="459" t="s">
        <v>13</v>
      </c>
      <c r="Y216" s="453" t="s">
        <v>7</v>
      </c>
      <c r="Z216" s="459" t="s">
        <v>13</v>
      </c>
      <c r="AA216" s="37" t="s">
        <v>67</v>
      </c>
      <c r="AB216" s="306"/>
      <c r="AC216" s="306"/>
      <c r="AD216" s="440" t="s">
        <v>39</v>
      </c>
      <c r="AE216" s="37" t="s">
        <v>11</v>
      </c>
      <c r="AF216" s="37" t="s">
        <v>67</v>
      </c>
      <c r="AG216" s="37" t="s">
        <v>67</v>
      </c>
      <c r="AH216" s="356" t="s">
        <v>13</v>
      </c>
      <c r="AI216" s="306"/>
      <c r="AJ216" s="306"/>
      <c r="AK216" s="40"/>
      <c r="AL216" s="167">
        <f t="shared" si="247"/>
        <v>2</v>
      </c>
      <c r="AM216" s="168"/>
      <c r="AN216" s="168">
        <f t="shared" si="248"/>
        <v>6</v>
      </c>
      <c r="AO216" s="169"/>
      <c r="AP216" s="170">
        <f t="shared" si="249"/>
        <v>0</v>
      </c>
      <c r="AQ216" s="171"/>
      <c r="AR216" s="168">
        <f t="shared" si="250"/>
        <v>1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425</v>
      </c>
      <c r="B217" s="179" t="s">
        <v>189</v>
      </c>
      <c r="C217" s="154" t="s">
        <v>391</v>
      </c>
      <c r="D217" s="178" t="str">
        <f>VLOOKUP(C217,ListeAppel,2,FALSE)</f>
        <v>Nom 027</v>
      </c>
      <c r="E217" s="236" t="s">
        <v>70</v>
      </c>
      <c r="F217" s="30" t="s">
        <v>67</v>
      </c>
      <c r="G217" s="305"/>
      <c r="H217" s="305"/>
      <c r="I217" s="32" t="s">
        <v>11</v>
      </c>
      <c r="J217" s="55" t="s">
        <v>11</v>
      </c>
      <c r="K217" s="55" t="s">
        <v>11</v>
      </c>
      <c r="L217" s="31" t="s">
        <v>67</v>
      </c>
      <c r="M217" s="593" t="s">
        <v>35</v>
      </c>
      <c r="N217" s="305"/>
      <c r="O217" s="305"/>
      <c r="P217" s="31" t="s">
        <v>11</v>
      </c>
      <c r="Q217" s="55" t="s">
        <v>11</v>
      </c>
      <c r="R217" s="55" t="s">
        <v>11</v>
      </c>
      <c r="S217" s="31" t="s">
        <v>67</v>
      </c>
      <c r="T217" s="31" t="s">
        <v>67</v>
      </c>
      <c r="U217" s="305"/>
      <c r="V217" s="305"/>
      <c r="W217" s="31" t="s">
        <v>67</v>
      </c>
      <c r="X217" s="55" t="s">
        <v>11</v>
      </c>
      <c r="Y217" s="55" t="s">
        <v>11</v>
      </c>
      <c r="Z217" s="55" t="s">
        <v>11</v>
      </c>
      <c r="AA217" s="31" t="s">
        <v>67</v>
      </c>
      <c r="AB217" s="305"/>
      <c r="AC217" s="305"/>
      <c r="AD217" s="31" t="s">
        <v>67</v>
      </c>
      <c r="AE217" s="31" t="s">
        <v>11</v>
      </c>
      <c r="AF217" s="31" t="s">
        <v>67</v>
      </c>
      <c r="AG217" s="31" t="s">
        <v>11</v>
      </c>
      <c r="AH217" s="355" t="s">
        <v>13</v>
      </c>
      <c r="AI217" s="305"/>
      <c r="AJ217" s="305"/>
      <c r="AK217" s="34">
        <f>IF(CA217=0,"",TIME(0,CA217,0))</f>
        <v>0.19999999999999998</v>
      </c>
      <c r="AL217" s="157">
        <f t="shared" si="247"/>
        <v>11</v>
      </c>
      <c r="AM217" s="158">
        <f>SUM(AL217:AL218)/2</f>
        <v>11</v>
      </c>
      <c r="AN217" s="158">
        <f t="shared" si="248"/>
        <v>1</v>
      </c>
      <c r="AO217" s="158">
        <f>SUM((AN217+AN218)/2)</f>
        <v>1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288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288</v>
      </c>
      <c r="CB217" s="35">
        <f>SUM(AM217+AO217+AQ217+AS217+AU217+AW217+BB217+BD217+BG217+AY217)</f>
        <v>12</v>
      </c>
    </row>
    <row r="218" spans="1:80" ht="18.75" customHeight="1" thickBot="1" x14ac:dyDescent="0.3">
      <c r="A218" s="137" t="s">
        <v>425</v>
      </c>
      <c r="B218" s="179" t="s">
        <v>189</v>
      </c>
      <c r="C218" s="196" t="s">
        <v>6</v>
      </c>
      <c r="D218" s="194"/>
      <c r="E218" s="166" t="s">
        <v>4</v>
      </c>
      <c r="F218" s="36" t="s">
        <v>67</v>
      </c>
      <c r="G218" s="306"/>
      <c r="H218" s="306"/>
      <c r="I218" s="38" t="s">
        <v>11</v>
      </c>
      <c r="J218" s="56" t="s">
        <v>11</v>
      </c>
      <c r="K218" s="56" t="s">
        <v>11</v>
      </c>
      <c r="L218" s="37" t="s">
        <v>67</v>
      </c>
      <c r="M218" s="559" t="s">
        <v>35</v>
      </c>
      <c r="N218" s="306"/>
      <c r="O218" s="306"/>
      <c r="P218" s="37" t="s">
        <v>11</v>
      </c>
      <c r="Q218" s="56" t="s">
        <v>11</v>
      </c>
      <c r="R218" s="56" t="s">
        <v>11</v>
      </c>
      <c r="S218" s="37" t="s">
        <v>67</v>
      </c>
      <c r="T218" s="37" t="s">
        <v>67</v>
      </c>
      <c r="U218" s="306"/>
      <c r="V218" s="306"/>
      <c r="W218" s="37" t="s">
        <v>67</v>
      </c>
      <c r="X218" s="56" t="s">
        <v>11</v>
      </c>
      <c r="Y218" s="56" t="s">
        <v>11</v>
      </c>
      <c r="Z218" s="56" t="s">
        <v>11</v>
      </c>
      <c r="AA218" s="37" t="s">
        <v>67</v>
      </c>
      <c r="AB218" s="306"/>
      <c r="AC218" s="306"/>
      <c r="AD218" s="37" t="s">
        <v>67</v>
      </c>
      <c r="AE218" s="37" t="s">
        <v>11</v>
      </c>
      <c r="AF218" s="37" t="s">
        <v>67</v>
      </c>
      <c r="AG218" s="37" t="s">
        <v>11</v>
      </c>
      <c r="AH218" s="356" t="s">
        <v>13</v>
      </c>
      <c r="AI218" s="306"/>
      <c r="AJ218" s="306"/>
      <c r="AK218" s="40"/>
      <c r="AL218" s="167">
        <f t="shared" si="247"/>
        <v>11</v>
      </c>
      <c r="AM218" s="168"/>
      <c r="AN218" s="168">
        <f t="shared" si="248"/>
        <v>1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217" t="s">
        <v>392</v>
      </c>
      <c r="D219" s="201" t="str">
        <f>VLOOKUP(C219,ListeAppel,2,FALSE)</f>
        <v>Nom 029</v>
      </c>
      <c r="E219" s="156" t="s">
        <v>70</v>
      </c>
      <c r="F219" s="30" t="s">
        <v>11</v>
      </c>
      <c r="G219" s="305"/>
      <c r="H219" s="305"/>
      <c r="I219" s="55" t="s">
        <v>11</v>
      </c>
      <c r="J219" s="31" t="s">
        <v>11</v>
      </c>
      <c r="K219" s="31" t="s">
        <v>11</v>
      </c>
      <c r="L219" s="31" t="s">
        <v>67</v>
      </c>
      <c r="M219" s="353" t="s">
        <v>7</v>
      </c>
      <c r="N219" s="357" t="s">
        <v>7</v>
      </c>
      <c r="O219" s="357" t="s">
        <v>7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05"/>
      <c r="V219" s="305"/>
      <c r="W219" s="31" t="s">
        <v>11</v>
      </c>
      <c r="X219" s="31" t="s">
        <v>11</v>
      </c>
      <c r="Y219" s="31" t="s">
        <v>67</v>
      </c>
      <c r="Z219" s="31" t="s">
        <v>67</v>
      </c>
      <c r="AA219" s="31" t="s">
        <v>11</v>
      </c>
      <c r="AB219" s="305"/>
      <c r="AC219" s="305"/>
      <c r="AD219" s="31" t="s">
        <v>11</v>
      </c>
      <c r="AE219" s="31" t="s">
        <v>11</v>
      </c>
      <c r="AF219" s="31" t="s">
        <v>11</v>
      </c>
      <c r="AG219" s="31" t="s">
        <v>67</v>
      </c>
      <c r="AH219" s="31" t="s">
        <v>11</v>
      </c>
      <c r="AI219" s="305"/>
      <c r="AJ219" s="305"/>
      <c r="AK219" s="34">
        <f>IF(CA219=0,"",TIME(0,CA219,0))</f>
        <v>0.17500000000000002</v>
      </c>
      <c r="AL219" s="157">
        <f t="shared" si="247"/>
        <v>11</v>
      </c>
      <c r="AM219" s="158">
        <f>SUM(AL219:AL220)/2</f>
        <v>10.5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252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8</v>
      </c>
      <c r="BR219" s="158">
        <f>SUM((BQ219+BQ220)/2)</f>
        <v>8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252</v>
      </c>
      <c r="CB219" s="35">
        <f>SUM(AM219+AO219+AQ219+AS219+AU219+AW219+BB219+BD219+BG219+AY219)</f>
        <v>10.5</v>
      </c>
    </row>
    <row r="220" spans="1:80" ht="18.75" customHeight="1" thickBot="1" x14ac:dyDescent="0.3">
      <c r="A220" s="137" t="s">
        <v>425</v>
      </c>
      <c r="B220" s="179" t="s">
        <v>189</v>
      </c>
      <c r="C220" s="271" t="s">
        <v>80</v>
      </c>
      <c r="D220" s="194"/>
      <c r="E220" s="166" t="s">
        <v>4</v>
      </c>
      <c r="F220" s="36" t="s">
        <v>11</v>
      </c>
      <c r="G220" s="306"/>
      <c r="H220" s="306"/>
      <c r="I220" s="56" t="s">
        <v>11</v>
      </c>
      <c r="J220" s="37" t="s">
        <v>11</v>
      </c>
      <c r="K220" s="37" t="s">
        <v>11</v>
      </c>
      <c r="L220" s="37" t="s">
        <v>67</v>
      </c>
      <c r="M220" s="354" t="s">
        <v>7</v>
      </c>
      <c r="N220" s="354" t="s">
        <v>7</v>
      </c>
      <c r="O220" s="354" t="s">
        <v>7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06"/>
      <c r="V220" s="306"/>
      <c r="W220" s="37" t="s">
        <v>11</v>
      </c>
      <c r="X220" s="37" t="s">
        <v>11</v>
      </c>
      <c r="Y220" s="37" t="s">
        <v>67</v>
      </c>
      <c r="Z220" s="37" t="s">
        <v>67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" t="s">
        <v>67</v>
      </c>
      <c r="AG220" s="37" t="s">
        <v>67</v>
      </c>
      <c r="AH220" s="37" t="s">
        <v>11</v>
      </c>
      <c r="AI220" s="306"/>
      <c r="AJ220" s="306"/>
      <c r="AK220" s="40"/>
      <c r="AL220" s="167">
        <f t="shared" si="247"/>
        <v>10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8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96">
        <v>8965</v>
      </c>
      <c r="D221" s="208" t="s">
        <v>222</v>
      </c>
      <c r="E221" s="156" t="s">
        <v>70</v>
      </c>
      <c r="F221" s="489" t="s">
        <v>13</v>
      </c>
      <c r="G221" s="305"/>
      <c r="H221" s="305"/>
      <c r="I221" s="55" t="s">
        <v>11</v>
      </c>
      <c r="J221" s="31" t="s">
        <v>11</v>
      </c>
      <c r="K221" s="31" t="s">
        <v>11</v>
      </c>
      <c r="L221" s="31" t="s">
        <v>11</v>
      </c>
      <c r="M221" s="357" t="s">
        <v>7</v>
      </c>
      <c r="N221" s="357" t="s">
        <v>7</v>
      </c>
      <c r="O221" s="357" t="s">
        <v>7</v>
      </c>
      <c r="P221" s="357" t="s">
        <v>7</v>
      </c>
      <c r="Q221" s="31" t="s">
        <v>11</v>
      </c>
      <c r="R221" s="31" t="s">
        <v>11</v>
      </c>
      <c r="S221" s="31" t="s">
        <v>11</v>
      </c>
      <c r="T221" s="55" t="s">
        <v>11</v>
      </c>
      <c r="U221" s="305"/>
      <c r="V221" s="305"/>
      <c r="W221" s="31" t="s">
        <v>67</v>
      </c>
      <c r="X221" s="31" t="s">
        <v>11</v>
      </c>
      <c r="Y221" s="31" t="s">
        <v>11</v>
      </c>
      <c r="Z221" s="31" t="s">
        <v>11</v>
      </c>
      <c r="AA221" s="355" t="s">
        <v>13</v>
      </c>
      <c r="AB221" s="305"/>
      <c r="AC221" s="305"/>
      <c r="AD221" s="353" t="s">
        <v>7</v>
      </c>
      <c r="AE221" s="31" t="s">
        <v>11</v>
      </c>
      <c r="AF221" s="31" t="s">
        <v>11</v>
      </c>
      <c r="AG221" s="31" t="s">
        <v>11</v>
      </c>
      <c r="AH221" s="31" t="s">
        <v>11</v>
      </c>
      <c r="AI221" s="305"/>
      <c r="AJ221" s="305"/>
      <c r="AK221" s="34">
        <f>IF(CA221=0,"",TIME(0,CA221,0))</f>
        <v>0.28333333333333333</v>
      </c>
      <c r="AL221" s="157">
        <f t="shared" si="247"/>
        <v>15</v>
      </c>
      <c r="AM221" s="158">
        <f>SUM(AL221:AL222)/2</f>
        <v>15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5</v>
      </c>
      <c r="BR221" s="158">
        <f>SUM((BQ221+BQ222)/2)</f>
        <v>5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425</v>
      </c>
      <c r="B222" s="179" t="s">
        <v>189</v>
      </c>
      <c r="C222" s="196" t="s">
        <v>6</v>
      </c>
      <c r="D222" s="254">
        <v>11446</v>
      </c>
      <c r="E222" s="166" t="s">
        <v>4</v>
      </c>
      <c r="F222" s="36" t="s">
        <v>11</v>
      </c>
      <c r="G222" s="306"/>
      <c r="H222" s="306"/>
      <c r="I222" s="56" t="s">
        <v>11</v>
      </c>
      <c r="J222" s="37" t="s">
        <v>11</v>
      </c>
      <c r="K222" s="37" t="s">
        <v>11</v>
      </c>
      <c r="L222" s="37" t="s">
        <v>11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7" t="s">
        <v>11</v>
      </c>
      <c r="R222" s="37" t="s">
        <v>11</v>
      </c>
      <c r="S222" s="37" t="s">
        <v>11</v>
      </c>
      <c r="T222" s="56" t="s">
        <v>11</v>
      </c>
      <c r="U222" s="306"/>
      <c r="V222" s="306"/>
      <c r="W222" s="37" t="s">
        <v>67</v>
      </c>
      <c r="X222" s="37" t="s">
        <v>11</v>
      </c>
      <c r="Y222" s="356" t="s">
        <v>13</v>
      </c>
      <c r="Z222" s="356" t="s">
        <v>13</v>
      </c>
      <c r="AA222" s="37" t="s">
        <v>11</v>
      </c>
      <c r="AB222" s="306"/>
      <c r="AC222" s="306"/>
      <c r="AD222" s="354" t="s">
        <v>7</v>
      </c>
      <c r="AE222" s="37" t="s">
        <v>11</v>
      </c>
      <c r="AF222" s="37" t="s">
        <v>11</v>
      </c>
      <c r="AG222" s="37" t="s">
        <v>11</v>
      </c>
      <c r="AH222" s="37" t="s">
        <v>11</v>
      </c>
      <c r="AI222" s="306"/>
      <c r="AJ222" s="306"/>
      <c r="AK222" s="40"/>
      <c r="AL222" s="167">
        <f t="shared" si="247"/>
        <v>15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5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217" t="s">
        <v>394</v>
      </c>
      <c r="D223" s="178" t="str">
        <f>VLOOKUP(C223,ListeAppel,2,FALSE)</f>
        <v>Nom 036</v>
      </c>
      <c r="E223" s="156" t="s">
        <v>70</v>
      </c>
      <c r="F223" s="573" t="s">
        <v>35</v>
      </c>
      <c r="G223" s="305"/>
      <c r="H223" s="305"/>
      <c r="I223" s="32" t="s">
        <v>67</v>
      </c>
      <c r="J223" s="31" t="s">
        <v>11</v>
      </c>
      <c r="K223" s="55" t="s">
        <v>11</v>
      </c>
      <c r="L223" s="31" t="s">
        <v>11</v>
      </c>
      <c r="M223" s="353" t="s">
        <v>7</v>
      </c>
      <c r="N223" s="305"/>
      <c r="O223" s="305"/>
      <c r="P223" s="31" t="s">
        <v>11</v>
      </c>
      <c r="Q223" s="31" t="s">
        <v>11</v>
      </c>
      <c r="R223" s="31" t="s">
        <v>11</v>
      </c>
      <c r="S223" s="31" t="s">
        <v>11</v>
      </c>
      <c r="T223" s="31" t="s">
        <v>67</v>
      </c>
      <c r="U223" s="305"/>
      <c r="V223" s="305"/>
      <c r="W223" s="31" t="s">
        <v>11</v>
      </c>
      <c r="X223" s="31" t="s">
        <v>11</v>
      </c>
      <c r="Y223" s="31" t="s">
        <v>11</v>
      </c>
      <c r="Z223" s="355" t="s">
        <v>13</v>
      </c>
      <c r="AA223" s="355" t="s">
        <v>13</v>
      </c>
      <c r="AB223" s="305"/>
      <c r="AC223" s="305"/>
      <c r="AD223" s="31" t="s">
        <v>11</v>
      </c>
      <c r="AE223" s="31" t="s">
        <v>11</v>
      </c>
      <c r="AF223" s="31" t="s">
        <v>67</v>
      </c>
      <c r="AG223" s="31" t="s">
        <v>11</v>
      </c>
      <c r="AH223" s="55" t="s">
        <v>11</v>
      </c>
      <c r="AI223" s="305"/>
      <c r="AJ223" s="305"/>
      <c r="AK223" s="34">
        <f>IF(CA223=0,"",TIME(0,CA223,0))</f>
        <v>0.26666666666666666</v>
      </c>
      <c r="AL223" s="157">
        <f t="shared" si="247"/>
        <v>14</v>
      </c>
      <c r="AM223" s="158">
        <f>SUM(AL223:AL224)/2</f>
        <v>12</v>
      </c>
      <c r="AN223" s="158">
        <f t="shared" si="248"/>
        <v>2</v>
      </c>
      <c r="AO223" s="158">
        <f>SUM((AN223+AN224)/2)</f>
        <v>2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0.5</v>
      </c>
      <c r="AT223" s="159">
        <f t="shared" si="251"/>
        <v>0</v>
      </c>
      <c r="AU223" s="160">
        <f>SUM((AT223+AT224)/2)</f>
        <v>1.5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1</v>
      </c>
      <c r="BR223" s="158">
        <f>SUM((BQ223+BQ224)/2)</f>
        <v>1</v>
      </c>
      <c r="BS223" s="158">
        <f t="shared" si="262"/>
        <v>0</v>
      </c>
      <c r="BT223" s="158">
        <f>SUM((BS223+BS224)/2)</f>
        <v>0</v>
      </c>
      <c r="BU223" s="158">
        <f t="shared" si="263"/>
        <v>1</v>
      </c>
      <c r="BV223" s="158">
        <f>SUM((BU223+BU224)/2)</f>
        <v>1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425</v>
      </c>
      <c r="B224" s="179" t="s">
        <v>189</v>
      </c>
      <c r="C224" s="196" t="s">
        <v>6</v>
      </c>
      <c r="D224" s="165"/>
      <c r="E224" s="166" t="s">
        <v>4</v>
      </c>
      <c r="F224" s="516" t="s">
        <v>35</v>
      </c>
      <c r="G224" s="306"/>
      <c r="H224" s="306"/>
      <c r="I224" s="38" t="s">
        <v>67</v>
      </c>
      <c r="J224" s="37" t="s">
        <v>11</v>
      </c>
      <c r="K224" s="56" t="s">
        <v>57</v>
      </c>
      <c r="L224" s="37" t="s">
        <v>11</v>
      </c>
      <c r="M224" s="354" t="s">
        <v>7</v>
      </c>
      <c r="N224" s="306"/>
      <c r="O224" s="306"/>
      <c r="P224" s="37" t="s">
        <v>11</v>
      </c>
      <c r="Q224" s="37" t="s">
        <v>11</v>
      </c>
      <c r="R224" s="56" t="s">
        <v>57</v>
      </c>
      <c r="S224" s="37" t="s">
        <v>11</v>
      </c>
      <c r="T224" s="37" t="s">
        <v>67</v>
      </c>
      <c r="U224" s="306"/>
      <c r="V224" s="306"/>
      <c r="W224" s="37" t="s">
        <v>11</v>
      </c>
      <c r="X224" s="37" t="s">
        <v>11</v>
      </c>
      <c r="Y224" s="56" t="s">
        <v>57</v>
      </c>
      <c r="Z224" s="356" t="s">
        <v>13</v>
      </c>
      <c r="AA224" s="356" t="s">
        <v>13</v>
      </c>
      <c r="AB224" s="306"/>
      <c r="AC224" s="306"/>
      <c r="AD224" s="37" t="s">
        <v>11</v>
      </c>
      <c r="AE224" s="37" t="s">
        <v>11</v>
      </c>
      <c r="AF224" s="37" t="s">
        <v>67</v>
      </c>
      <c r="AG224" s="37" t="s">
        <v>11</v>
      </c>
      <c r="AH224" s="428" t="s">
        <v>39</v>
      </c>
      <c r="AI224" s="306"/>
      <c r="AJ224" s="306"/>
      <c r="AK224" s="40"/>
      <c r="AL224" s="167">
        <f t="shared" si="247"/>
        <v>10</v>
      </c>
      <c r="AM224" s="168"/>
      <c r="AN224" s="168">
        <f t="shared" si="248"/>
        <v>2</v>
      </c>
      <c r="AO224" s="169"/>
      <c r="AP224" s="170">
        <f t="shared" si="249"/>
        <v>0</v>
      </c>
      <c r="AQ224" s="171"/>
      <c r="AR224" s="168">
        <f t="shared" si="250"/>
        <v>1</v>
      </c>
      <c r="AS224" s="168"/>
      <c r="AT224" s="168">
        <f t="shared" si="251"/>
        <v>3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1</v>
      </c>
      <c r="BR224" s="168"/>
      <c r="BS224" s="168">
        <f t="shared" si="262"/>
        <v>0</v>
      </c>
      <c r="BT224" s="169"/>
      <c r="BU224" s="168">
        <f t="shared" si="263"/>
        <v>1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/>
      <c r="B225" s="179"/>
      <c r="C225" s="218">
        <v>4096</v>
      </c>
      <c r="D225" s="178" t="s">
        <v>237</v>
      </c>
      <c r="E225" s="236" t="s">
        <v>70</v>
      </c>
      <c r="F225" s="498" t="s">
        <v>7</v>
      </c>
      <c r="G225" s="357" t="s">
        <v>7</v>
      </c>
      <c r="H225" s="357" t="s">
        <v>7</v>
      </c>
      <c r="I225" s="357" t="s">
        <v>7</v>
      </c>
      <c r="J225" s="357" t="s">
        <v>7</v>
      </c>
      <c r="K225" s="255" t="s">
        <v>11</v>
      </c>
      <c r="L225" s="52" t="s">
        <v>11</v>
      </c>
      <c r="M225" s="52" t="s">
        <v>11</v>
      </c>
      <c r="N225" s="307"/>
      <c r="O225" s="307"/>
      <c r="P225" s="52" t="s">
        <v>11</v>
      </c>
      <c r="Q225" s="52" t="s">
        <v>67</v>
      </c>
      <c r="R225" s="358" t="s">
        <v>7</v>
      </c>
      <c r="S225" s="52" t="s">
        <v>11</v>
      </c>
      <c r="T225" s="52" t="s">
        <v>11</v>
      </c>
      <c r="U225" s="307"/>
      <c r="V225" s="307"/>
      <c r="W225" s="358" t="s">
        <v>7</v>
      </c>
      <c r="X225" s="358" t="s">
        <v>7</v>
      </c>
      <c r="Y225" s="52" t="s">
        <v>11</v>
      </c>
      <c r="Z225" s="52" t="s">
        <v>11</v>
      </c>
      <c r="AA225" s="596" t="s">
        <v>35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52" t="s">
        <v>11</v>
      </c>
      <c r="AH225" s="52" t="s">
        <v>11</v>
      </c>
      <c r="AI225" s="307"/>
      <c r="AJ225" s="307"/>
      <c r="AK225" s="34">
        <f>IF(CA225=0,"",TIME(0,CA225,0))</f>
        <v>0.21666666666666667</v>
      </c>
      <c r="AL225" s="157">
        <f>COUNTIF(F225:AJ225,"P")</f>
        <v>13</v>
      </c>
      <c r="AM225" s="158">
        <f>SUM(AL225:AL226)/2</f>
        <v>13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8</v>
      </c>
      <c r="BR225" s="158">
        <f>SUM((BQ225+BQ226)/2)</f>
        <v>8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1</v>
      </c>
      <c r="BV225" s="158">
        <f>SUM((BU225+BU226)/2)</f>
        <v>1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/>
      <c r="B226" s="179"/>
      <c r="C226" s="192" t="s">
        <v>7</v>
      </c>
      <c r="D226" s="194"/>
      <c r="E226" s="238" t="s">
        <v>4</v>
      </c>
      <c r="F226" s="377" t="s">
        <v>7</v>
      </c>
      <c r="G226" s="354" t="s">
        <v>7</v>
      </c>
      <c r="H226" s="354" t="s">
        <v>7</v>
      </c>
      <c r="I226" s="354" t="s">
        <v>7</v>
      </c>
      <c r="J226" s="354" t="s">
        <v>7</v>
      </c>
      <c r="K226" s="255" t="s">
        <v>11</v>
      </c>
      <c r="L226" s="52" t="s">
        <v>11</v>
      </c>
      <c r="M226" s="52" t="s">
        <v>11</v>
      </c>
      <c r="N226" s="307"/>
      <c r="O226" s="307"/>
      <c r="P226" s="52" t="s">
        <v>11</v>
      </c>
      <c r="Q226" s="52" t="s">
        <v>67</v>
      </c>
      <c r="R226" s="453" t="s">
        <v>7</v>
      </c>
      <c r="S226" s="52" t="s">
        <v>11</v>
      </c>
      <c r="T226" s="52" t="s">
        <v>11</v>
      </c>
      <c r="U226" s="307"/>
      <c r="V226" s="307"/>
      <c r="W226" s="358" t="s">
        <v>7</v>
      </c>
      <c r="X226" s="358" t="s">
        <v>7</v>
      </c>
      <c r="Y226" s="52" t="s">
        <v>11</v>
      </c>
      <c r="Z226" s="52" t="s">
        <v>11</v>
      </c>
      <c r="AA226" s="596" t="s">
        <v>35</v>
      </c>
      <c r="AB226" s="307"/>
      <c r="AC226" s="307"/>
      <c r="AD226" s="52" t="s">
        <v>11</v>
      </c>
      <c r="AE226" s="52" t="s">
        <v>11</v>
      </c>
      <c r="AF226" s="56" t="s">
        <v>11</v>
      </c>
      <c r="AG226" s="52" t="s">
        <v>11</v>
      </c>
      <c r="AH226" s="52" t="s">
        <v>11</v>
      </c>
      <c r="AI226" s="307"/>
      <c r="AJ226" s="307"/>
      <c r="AK226" s="40"/>
      <c r="AL226" s="167">
        <f>COUNTIF(F226:AJ226,"P")</f>
        <v>13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8</v>
      </c>
      <c r="BR226" s="168"/>
      <c r="BS226" s="168">
        <f>COUNTIF(F226:AJ226,"CC")</f>
        <v>0</v>
      </c>
      <c r="BT226" s="169"/>
      <c r="BU226" s="168">
        <f>COUNTIF(F226:AJ226,"DS")</f>
        <v>1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217" t="s">
        <v>397</v>
      </c>
      <c r="D227" s="178" t="str">
        <f>VLOOKUP(C227,ListeAppel,2,FALSE)</f>
        <v>Nom 055</v>
      </c>
      <c r="E227" s="156" t="s">
        <v>70</v>
      </c>
      <c r="F227" s="369" t="s">
        <v>7</v>
      </c>
      <c r="G227" s="305"/>
      <c r="H227" s="305"/>
      <c r="I227" s="32" t="s">
        <v>11</v>
      </c>
      <c r="J227" s="357" t="s">
        <v>7</v>
      </c>
      <c r="K227" s="578" t="s">
        <v>45</v>
      </c>
      <c r="L227" s="357" t="s">
        <v>7</v>
      </c>
      <c r="M227" s="357" t="s">
        <v>7</v>
      </c>
      <c r="N227" s="305"/>
      <c r="O227" s="305"/>
      <c r="P227" s="55" t="s">
        <v>11</v>
      </c>
      <c r="Q227" s="442" t="s">
        <v>111</v>
      </c>
      <c r="R227" s="456" t="s">
        <v>45</v>
      </c>
      <c r="S227" s="31" t="s">
        <v>11</v>
      </c>
      <c r="T227" s="31" t="s">
        <v>11</v>
      </c>
      <c r="U227" s="305"/>
      <c r="V227" s="305"/>
      <c r="W227" s="55" t="s">
        <v>11</v>
      </c>
      <c r="X227" s="55" t="s">
        <v>11</v>
      </c>
      <c r="Y227" s="578" t="s">
        <v>45</v>
      </c>
      <c r="Z227" s="31" t="s">
        <v>11</v>
      </c>
      <c r="AA227" s="55" t="s">
        <v>11</v>
      </c>
      <c r="AB227" s="305"/>
      <c r="AC227" s="305"/>
      <c r="AD227" s="31" t="s">
        <v>11</v>
      </c>
      <c r="AE227" s="31" t="s">
        <v>11</v>
      </c>
      <c r="AF227" s="456" t="s">
        <v>45</v>
      </c>
      <c r="AG227" s="31" t="s">
        <v>11</v>
      </c>
      <c r="AH227" s="31" t="s">
        <v>11</v>
      </c>
      <c r="AI227" s="305"/>
      <c r="AJ227" s="305"/>
      <c r="AK227" s="34">
        <f>IF(CA227=0,"",TIME(0,CA227,0))</f>
        <v>0.19999999999999998</v>
      </c>
      <c r="AL227" s="157">
        <f t="shared" si="247"/>
        <v>12</v>
      </c>
      <c r="AM227" s="158">
        <f>SUM(AL227:AL228)/2</f>
        <v>12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288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4</v>
      </c>
      <c r="BR227" s="158">
        <f>SUM((BQ227+BQ228)/2)</f>
        <v>4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288</v>
      </c>
      <c r="CB227" s="35">
        <f>SUM(AM227+AO227+AQ227+AS227+AU227+AW227+BB227+BD227+BG227+AY227)</f>
        <v>12</v>
      </c>
    </row>
    <row r="228" spans="1:80" ht="18.75" customHeight="1" thickBot="1" x14ac:dyDescent="0.3">
      <c r="A228" s="137" t="s">
        <v>425</v>
      </c>
      <c r="B228" s="179" t="s">
        <v>189</v>
      </c>
      <c r="C228" s="164" t="s">
        <v>9</v>
      </c>
      <c r="D228" s="276" t="s">
        <v>104</v>
      </c>
      <c r="E228" s="386" t="s">
        <v>4</v>
      </c>
      <c r="F228" s="372" t="s">
        <v>7</v>
      </c>
      <c r="G228" s="306"/>
      <c r="H228" s="306"/>
      <c r="I228" s="38" t="s">
        <v>11</v>
      </c>
      <c r="J228" s="354" t="s">
        <v>7</v>
      </c>
      <c r="K228" s="457" t="s">
        <v>45</v>
      </c>
      <c r="L228" s="354" t="s">
        <v>7</v>
      </c>
      <c r="M228" s="354" t="s">
        <v>7</v>
      </c>
      <c r="N228" s="306"/>
      <c r="O228" s="306"/>
      <c r="P228" s="37" t="s">
        <v>11</v>
      </c>
      <c r="Q228" s="402" t="s">
        <v>111</v>
      </c>
      <c r="R228" s="457" t="s">
        <v>45</v>
      </c>
      <c r="S228" s="37" t="s">
        <v>11</v>
      </c>
      <c r="T228" s="37" t="s">
        <v>11</v>
      </c>
      <c r="U228" s="306"/>
      <c r="V228" s="592"/>
      <c r="W228" s="37" t="s">
        <v>11</v>
      </c>
      <c r="X228" s="37" t="s">
        <v>11</v>
      </c>
      <c r="Y228" s="457" t="s">
        <v>45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457" t="s">
        <v>45</v>
      </c>
      <c r="AG228" s="37" t="s">
        <v>11</v>
      </c>
      <c r="AH228" s="50" t="s">
        <v>11</v>
      </c>
      <c r="AI228" s="306"/>
      <c r="AJ228" s="306"/>
      <c r="AK228" s="40"/>
      <c r="AL228" s="167">
        <f t="shared" si="247"/>
        <v>12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4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99" t="s">
        <v>398</v>
      </c>
      <c r="D229" s="155" t="str">
        <f>VLOOKUP(C229,ListeAppel,2,FALSE)</f>
        <v>Nom 061</v>
      </c>
      <c r="E229" s="236" t="s">
        <v>70</v>
      </c>
      <c r="F229" s="373" t="s">
        <v>45</v>
      </c>
      <c r="G229" s="357" t="s">
        <v>7</v>
      </c>
      <c r="H229" s="357" t="s">
        <v>7</v>
      </c>
      <c r="I229" s="357" t="s">
        <v>7</v>
      </c>
      <c r="J229" s="357" t="s">
        <v>7</v>
      </c>
      <c r="K229" s="357" t="s">
        <v>7</v>
      </c>
      <c r="L229" s="357" t="s">
        <v>7</v>
      </c>
      <c r="M229" s="373" t="s">
        <v>45</v>
      </c>
      <c r="N229" s="305"/>
      <c r="O229" s="305"/>
      <c r="P229" s="31" t="s">
        <v>11</v>
      </c>
      <c r="Q229" s="31" t="s">
        <v>11</v>
      </c>
      <c r="R229" s="454" t="s">
        <v>13</v>
      </c>
      <c r="S229" s="31" t="s">
        <v>11</v>
      </c>
      <c r="T229" s="373" t="s">
        <v>45</v>
      </c>
      <c r="U229" s="305"/>
      <c r="V229" s="305"/>
      <c r="W229" s="31" t="s">
        <v>11</v>
      </c>
      <c r="X229" s="31" t="s">
        <v>11</v>
      </c>
      <c r="Y229" s="55" t="s">
        <v>67</v>
      </c>
      <c r="Z229" s="31" t="s">
        <v>11</v>
      </c>
      <c r="AA229" s="373" t="s">
        <v>45</v>
      </c>
      <c r="AB229" s="305"/>
      <c r="AC229" s="305"/>
      <c r="AD229" s="31" t="s">
        <v>11</v>
      </c>
      <c r="AE229" s="31" t="s">
        <v>11</v>
      </c>
      <c r="AF229" s="31" t="s">
        <v>11</v>
      </c>
      <c r="AG229" s="31" t="s">
        <v>11</v>
      </c>
      <c r="AH229" s="373" t="s">
        <v>45</v>
      </c>
      <c r="AI229" s="305"/>
      <c r="AJ229" s="305"/>
      <c r="AK229" s="34">
        <f>IF(CA229=0,"",TIME(0,CA229,0))</f>
        <v>0.18333333333333335</v>
      </c>
      <c r="AL229" s="157">
        <f t="shared" si="247"/>
        <v>10</v>
      </c>
      <c r="AM229" s="158">
        <f>SUM(AL229:AL230)/2</f>
        <v>10.5</v>
      </c>
      <c r="AN229" s="158">
        <f t="shared" si="248"/>
        <v>1</v>
      </c>
      <c r="AO229" s="158">
        <f>SUM((AN229+AN230)/2)</f>
        <v>0.5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6</v>
      </c>
      <c r="BR229" s="158">
        <f>SUM((BQ229+BQ230)/2)</f>
        <v>6.5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5</v>
      </c>
      <c r="BZ229" s="160">
        <f>SUM((BY229+BY230)/2)</f>
        <v>5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425</v>
      </c>
      <c r="B230" s="179" t="s">
        <v>189</v>
      </c>
      <c r="C230" s="192" t="s">
        <v>6</v>
      </c>
      <c r="D230" s="195" t="s">
        <v>93</v>
      </c>
      <c r="E230" s="238" t="s">
        <v>4</v>
      </c>
      <c r="F230" s="374" t="s">
        <v>45</v>
      </c>
      <c r="G230" s="354" t="s">
        <v>7</v>
      </c>
      <c r="H230" s="354" t="s">
        <v>7</v>
      </c>
      <c r="I230" s="354" t="s">
        <v>7</v>
      </c>
      <c r="J230" s="354" t="s">
        <v>7</v>
      </c>
      <c r="K230" s="354" t="s">
        <v>7</v>
      </c>
      <c r="L230" s="354" t="s">
        <v>7</v>
      </c>
      <c r="M230" s="374" t="s">
        <v>45</v>
      </c>
      <c r="N230" s="306"/>
      <c r="O230" s="306"/>
      <c r="P230" s="37" t="s">
        <v>11</v>
      </c>
      <c r="Q230" s="37" t="s">
        <v>11</v>
      </c>
      <c r="R230" s="37" t="s">
        <v>11</v>
      </c>
      <c r="S230" s="37" t="s">
        <v>11</v>
      </c>
      <c r="T230" s="374" t="s">
        <v>45</v>
      </c>
      <c r="U230" s="306"/>
      <c r="V230" s="306"/>
      <c r="W230" s="37" t="s">
        <v>11</v>
      </c>
      <c r="X230" s="37" t="s">
        <v>11</v>
      </c>
      <c r="Y230" s="354" t="s">
        <v>7</v>
      </c>
      <c r="Z230" s="37" t="s">
        <v>11</v>
      </c>
      <c r="AA230" s="374" t="s">
        <v>45</v>
      </c>
      <c r="AB230" s="306"/>
      <c r="AC230" s="306"/>
      <c r="AD230" s="37" t="s">
        <v>11</v>
      </c>
      <c r="AE230" s="37" t="s">
        <v>11</v>
      </c>
      <c r="AF230" s="37" t="s">
        <v>11</v>
      </c>
      <c r="AG230" s="37" t="s">
        <v>11</v>
      </c>
      <c r="AH230" s="579" t="s">
        <v>45</v>
      </c>
      <c r="AI230" s="306"/>
      <c r="AJ230" s="306"/>
      <c r="AK230" s="40"/>
      <c r="AL230" s="167">
        <f t="shared" si="247"/>
        <v>11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7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5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189</v>
      </c>
      <c r="C231" s="199" t="s">
        <v>399</v>
      </c>
      <c r="D231" s="201" t="str">
        <f>VLOOKUP(C231,ListeAppel,2,FALSE)</f>
        <v>Nom 068</v>
      </c>
      <c r="E231" s="156" t="s">
        <v>70</v>
      </c>
      <c r="F231" s="30" t="s">
        <v>11</v>
      </c>
      <c r="G231" s="305"/>
      <c r="H231" s="305"/>
      <c r="I231" s="32" t="s">
        <v>11</v>
      </c>
      <c r="J231" s="55" t="s">
        <v>11</v>
      </c>
      <c r="K231" s="55" t="s">
        <v>11</v>
      </c>
      <c r="L231" s="31" t="s">
        <v>67</v>
      </c>
      <c r="M231" s="55" t="s">
        <v>11</v>
      </c>
      <c r="N231" s="305"/>
      <c r="O231" s="305"/>
      <c r="P231" s="357" t="s">
        <v>7</v>
      </c>
      <c r="Q231" s="353" t="s">
        <v>7</v>
      </c>
      <c r="R231" s="353" t="s">
        <v>7</v>
      </c>
      <c r="S231" s="353" t="s">
        <v>7</v>
      </c>
      <c r="T231" s="353" t="s">
        <v>7</v>
      </c>
      <c r="U231" s="353" t="s">
        <v>7</v>
      </c>
      <c r="V231" s="353" t="s">
        <v>7</v>
      </c>
      <c r="W231" s="353" t="s">
        <v>7</v>
      </c>
      <c r="X231" s="353" t="s">
        <v>7</v>
      </c>
      <c r="Y231" s="353" t="s">
        <v>7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31" t="s">
        <v>11</v>
      </c>
      <c r="AH231" s="355" t="s">
        <v>13</v>
      </c>
      <c r="AI231" s="305"/>
      <c r="AJ231" s="305"/>
      <c r="AK231" s="34">
        <f>IF(CA231=0,"",TIME(0,CA231,0))</f>
        <v>0.19999999999999998</v>
      </c>
      <c r="AL231" s="157">
        <f t="shared" si="247"/>
        <v>11</v>
      </c>
      <c r="AM231" s="158">
        <f>SUM(AL231:AL232)/2</f>
        <v>11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288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10</v>
      </c>
      <c r="BR231" s="158">
        <f>SUM((BQ231+BQ232)/2)</f>
        <v>10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288</v>
      </c>
      <c r="CB231" s="35">
        <f>SUM(AM231+AO231+AQ231+AS231+AU231+AW231+BB231+BD231+BG231+AY231)</f>
        <v>12</v>
      </c>
    </row>
    <row r="232" spans="1:80" ht="18.75" customHeight="1" thickBot="1" x14ac:dyDescent="0.3">
      <c r="A232" s="137" t="s">
        <v>425</v>
      </c>
      <c r="B232" s="179" t="s">
        <v>189</v>
      </c>
      <c r="C232" s="202" t="s">
        <v>80</v>
      </c>
      <c r="D232" s="194"/>
      <c r="E232" s="166" t="s">
        <v>4</v>
      </c>
      <c r="F232" s="36" t="s">
        <v>11</v>
      </c>
      <c r="G232" s="306"/>
      <c r="H232" s="306"/>
      <c r="I232" s="38" t="s">
        <v>11</v>
      </c>
      <c r="J232" s="56" t="s">
        <v>11</v>
      </c>
      <c r="K232" s="56" t="s">
        <v>11</v>
      </c>
      <c r="L232" s="37" t="s">
        <v>67</v>
      </c>
      <c r="M232" s="56" t="s">
        <v>11</v>
      </c>
      <c r="N232" s="306"/>
      <c r="O232" s="306"/>
      <c r="P232" s="453" t="s">
        <v>7</v>
      </c>
      <c r="Q232" s="354" t="s">
        <v>7</v>
      </c>
      <c r="R232" s="354" t="s">
        <v>7</v>
      </c>
      <c r="S232" s="354" t="s">
        <v>7</v>
      </c>
      <c r="T232" s="354" t="s">
        <v>7</v>
      </c>
      <c r="U232" s="354" t="s">
        <v>7</v>
      </c>
      <c r="V232" s="354" t="s">
        <v>7</v>
      </c>
      <c r="W232" s="354" t="s">
        <v>7</v>
      </c>
      <c r="X232" s="354" t="s">
        <v>7</v>
      </c>
      <c r="Y232" s="354" t="s">
        <v>7</v>
      </c>
      <c r="Z232" s="37" t="s">
        <v>11</v>
      </c>
      <c r="AA232" s="37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56" t="s">
        <v>13</v>
      </c>
      <c r="AI232" s="306"/>
      <c r="AJ232" s="306"/>
      <c r="AK232" s="40"/>
      <c r="AL232" s="167">
        <f t="shared" si="247"/>
        <v>11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10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425</v>
      </c>
      <c r="B233" s="179" t="s">
        <v>189</v>
      </c>
      <c r="C233" s="199" t="s">
        <v>400</v>
      </c>
      <c r="D233" s="201" t="str">
        <f>VLOOKUP(C233,ListeAppel,2,FALSE)</f>
        <v>Nom 071</v>
      </c>
      <c r="E233" s="156" t="s">
        <v>70</v>
      </c>
      <c r="F233" s="51" t="s">
        <v>11</v>
      </c>
      <c r="G233" s="307"/>
      <c r="H233" s="307"/>
      <c r="I233" s="53" t="s">
        <v>11</v>
      </c>
      <c r="J233" s="255" t="s">
        <v>11</v>
      </c>
      <c r="K233" s="255" t="s">
        <v>11</v>
      </c>
      <c r="L233" s="52" t="s">
        <v>11</v>
      </c>
      <c r="M233" s="52" t="s">
        <v>11</v>
      </c>
      <c r="N233" s="307"/>
      <c r="O233" s="307"/>
      <c r="P233" s="255" t="s">
        <v>11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07"/>
      <c r="V233" s="307"/>
      <c r="W233" s="547" t="s">
        <v>11</v>
      </c>
      <c r="X233" s="52" t="s">
        <v>11</v>
      </c>
      <c r="Y233" s="52" t="s">
        <v>11</v>
      </c>
      <c r="Z233" s="52" t="s">
        <v>11</v>
      </c>
      <c r="AA233" s="52" t="s">
        <v>11</v>
      </c>
      <c r="AB233" s="307"/>
      <c r="AC233" s="307"/>
      <c r="AD233" s="52" t="s">
        <v>11</v>
      </c>
      <c r="AE233" s="378" t="s">
        <v>13</v>
      </c>
      <c r="AF233" s="353" t="s">
        <v>7</v>
      </c>
      <c r="AG233" s="52" t="s">
        <v>11</v>
      </c>
      <c r="AH233" s="52" t="s">
        <v>11</v>
      </c>
      <c r="AI233" s="307"/>
      <c r="AJ233" s="307"/>
      <c r="AK233" s="34">
        <f>IF(CA233=0,"",TIME(0,CA233,0))</f>
        <v>0.26666666666666666</v>
      </c>
      <c r="AL233" s="157">
        <f>COUNTIF(F233:AJ233,"P")</f>
        <v>15</v>
      </c>
      <c r="AM233" s="158">
        <f>SUM(AL233:AL234)/2</f>
        <v>13.5</v>
      </c>
      <c r="AN233" s="158">
        <f>COUNTIF(F233:AJ233,"Mi")</f>
        <v>1</v>
      </c>
      <c r="AO233" s="158">
        <f>SUM((AN233+AN234)/2)</f>
        <v>1.5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384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384</v>
      </c>
      <c r="CB233" s="35">
        <f>SUM(AM233+AO233+AQ233+AS233+AU233+AW233+BB233+BD233+BG233+AY233)</f>
        <v>16</v>
      </c>
    </row>
    <row r="234" spans="1:80" ht="18.75" customHeight="1" thickBot="1" x14ac:dyDescent="0.3">
      <c r="A234" s="137" t="s">
        <v>425</v>
      </c>
      <c r="B234" s="179" t="s">
        <v>189</v>
      </c>
      <c r="C234" s="192" t="s">
        <v>6</v>
      </c>
      <c r="D234" s="194"/>
      <c r="E234" s="166" t="s">
        <v>4</v>
      </c>
      <c r="F234" s="51" t="s">
        <v>11</v>
      </c>
      <c r="G234" s="307"/>
      <c r="H234" s="307"/>
      <c r="I234" s="53" t="s">
        <v>11</v>
      </c>
      <c r="J234" s="255" t="s">
        <v>11</v>
      </c>
      <c r="K234" s="255" t="s">
        <v>11</v>
      </c>
      <c r="L234" s="52" t="s">
        <v>11</v>
      </c>
      <c r="M234" s="52" t="s">
        <v>11</v>
      </c>
      <c r="N234" s="307"/>
      <c r="O234" s="307"/>
      <c r="P234" s="255" t="s">
        <v>11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07"/>
      <c r="V234" s="307"/>
      <c r="W234" s="255" t="s">
        <v>11</v>
      </c>
      <c r="X234" s="378" t="s">
        <v>13</v>
      </c>
      <c r="Y234" s="52" t="s">
        <v>11</v>
      </c>
      <c r="Z234" s="52" t="s">
        <v>11</v>
      </c>
      <c r="AA234" s="52" t="s">
        <v>11</v>
      </c>
      <c r="AB234" s="307"/>
      <c r="AC234" s="307"/>
      <c r="AD234" s="52" t="s">
        <v>57</v>
      </c>
      <c r="AE234" s="378" t="s">
        <v>13</v>
      </c>
      <c r="AF234" s="354" t="s">
        <v>7</v>
      </c>
      <c r="AG234" s="52" t="s">
        <v>11</v>
      </c>
      <c r="AH234" s="52" t="s">
        <v>57</v>
      </c>
      <c r="AI234" s="307"/>
      <c r="AJ234" s="307"/>
      <c r="AK234" s="40"/>
      <c r="AL234" s="167">
        <f>COUNTIF(F234:AJ234,"P")</f>
        <v>12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199" t="s">
        <v>401</v>
      </c>
      <c r="D235" s="201" t="str">
        <f>VLOOKUP(C235,ListeAppel,2,FALSE)</f>
        <v>Nom 072</v>
      </c>
      <c r="E235" s="156" t="s">
        <v>70</v>
      </c>
      <c r="F235" s="574" t="s">
        <v>67</v>
      </c>
      <c r="G235" s="305"/>
      <c r="H235" s="305"/>
      <c r="I235" s="32" t="s">
        <v>11</v>
      </c>
      <c r="J235" s="55" t="s">
        <v>11</v>
      </c>
      <c r="K235" s="55" t="s">
        <v>11</v>
      </c>
      <c r="L235" s="31" t="s">
        <v>11</v>
      </c>
      <c r="M235" s="31" t="s">
        <v>11</v>
      </c>
      <c r="N235" s="305"/>
      <c r="O235" s="305"/>
      <c r="P235" s="55" t="s">
        <v>11</v>
      </c>
      <c r="Q235" s="401" t="s">
        <v>11</v>
      </c>
      <c r="R235" s="55" t="s">
        <v>11</v>
      </c>
      <c r="S235" s="55" t="s">
        <v>11</v>
      </c>
      <c r="T235" s="31" t="s">
        <v>67</v>
      </c>
      <c r="U235" s="305"/>
      <c r="V235" s="305"/>
      <c r="W235" s="55" t="s">
        <v>11</v>
      </c>
      <c r="X235" s="31" t="s">
        <v>11</v>
      </c>
      <c r="Y235" s="55" t="s">
        <v>11</v>
      </c>
      <c r="Z235" s="31" t="s">
        <v>11</v>
      </c>
      <c r="AA235" s="31" t="s">
        <v>67</v>
      </c>
      <c r="AB235" s="305"/>
      <c r="AC235" s="305"/>
      <c r="AD235" s="31" t="s">
        <v>11</v>
      </c>
      <c r="AE235" s="31" t="s">
        <v>11</v>
      </c>
      <c r="AF235" s="31" t="s">
        <v>11</v>
      </c>
      <c r="AG235" s="31" t="s">
        <v>11</v>
      </c>
      <c r="AH235" s="355" t="s">
        <v>13</v>
      </c>
      <c r="AI235" s="305"/>
      <c r="AJ235" s="305"/>
      <c r="AK235" s="34">
        <f>IF(CA235=0,"",TIME(0,CA235,0))</f>
        <v>0.3</v>
      </c>
      <c r="AL235" s="157">
        <f t="shared" si="247"/>
        <v>17</v>
      </c>
      <c r="AM235" s="158">
        <f>SUM(AL235:AL236)/2</f>
        <v>17</v>
      </c>
      <c r="AN235" s="158">
        <f t="shared" si="248"/>
        <v>1</v>
      </c>
      <c r="AO235" s="158">
        <f>SUM((AN235+AN236)/2)</f>
        <v>1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0</v>
      </c>
      <c r="BR235" s="158">
        <f>SUM((BQ235+BQ236)/2)</f>
        <v>0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425</v>
      </c>
      <c r="B236" s="179" t="s">
        <v>189</v>
      </c>
      <c r="C236" s="271" t="s">
        <v>80</v>
      </c>
      <c r="D236" s="194"/>
      <c r="E236" s="166" t="s">
        <v>4</v>
      </c>
      <c r="F236" s="575" t="s">
        <v>67</v>
      </c>
      <c r="G236" s="306"/>
      <c r="H236" s="306"/>
      <c r="I236" s="38" t="s">
        <v>11</v>
      </c>
      <c r="J236" s="56" t="s">
        <v>11</v>
      </c>
      <c r="K236" s="56" t="s">
        <v>11</v>
      </c>
      <c r="L236" s="37" t="s">
        <v>11</v>
      </c>
      <c r="M236" s="37" t="s">
        <v>11</v>
      </c>
      <c r="N236" s="306"/>
      <c r="O236" s="306"/>
      <c r="P236" s="56" t="s">
        <v>11</v>
      </c>
      <c r="Q236" s="37" t="s">
        <v>11</v>
      </c>
      <c r="R236" s="56" t="s">
        <v>11</v>
      </c>
      <c r="S236" s="56" t="s">
        <v>11</v>
      </c>
      <c r="T236" s="37" t="s">
        <v>67</v>
      </c>
      <c r="U236" s="306"/>
      <c r="V236" s="306"/>
      <c r="W236" s="56" t="s">
        <v>11</v>
      </c>
      <c r="X236" s="37" t="s">
        <v>11</v>
      </c>
      <c r="Y236" s="56" t="s">
        <v>11</v>
      </c>
      <c r="Z236" s="37" t="s">
        <v>11</v>
      </c>
      <c r="AA236" s="37" t="s">
        <v>67</v>
      </c>
      <c r="AB236" s="306"/>
      <c r="AC236" s="306"/>
      <c r="AD236" s="37" t="s">
        <v>11</v>
      </c>
      <c r="AE236" s="37" t="s">
        <v>11</v>
      </c>
      <c r="AF236" s="37" t="s">
        <v>11</v>
      </c>
      <c r="AG236" s="37" t="s">
        <v>11</v>
      </c>
      <c r="AH236" s="356" t="s">
        <v>13</v>
      </c>
      <c r="AI236" s="306"/>
      <c r="AJ236" s="306"/>
      <c r="AK236" s="40"/>
      <c r="AL236" s="167">
        <f t="shared" si="247"/>
        <v>17</v>
      </c>
      <c r="AM236" s="168"/>
      <c r="AN236" s="168">
        <f t="shared" si="248"/>
        <v>1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0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0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1130" t="s">
        <v>402</v>
      </c>
      <c r="D237" s="178" t="s">
        <v>264</v>
      </c>
      <c r="E237" s="156" t="s">
        <v>70</v>
      </c>
      <c r="F237" s="30" t="s">
        <v>11</v>
      </c>
      <c r="G237" s="305"/>
      <c r="H237" s="305"/>
      <c r="I237" s="32" t="s">
        <v>11</v>
      </c>
      <c r="J237" s="355" t="s">
        <v>13</v>
      </c>
      <c r="K237" s="355" t="s">
        <v>13</v>
      </c>
      <c r="L237" s="454" t="s">
        <v>13</v>
      </c>
      <c r="M237" s="454" t="s">
        <v>13</v>
      </c>
      <c r="N237" s="305"/>
      <c r="O237" s="305"/>
      <c r="P237" s="385" t="s">
        <v>58</v>
      </c>
      <c r="Q237" s="430" t="s">
        <v>58</v>
      </c>
      <c r="R237" s="430" t="s">
        <v>58</v>
      </c>
      <c r="S237" s="430" t="s">
        <v>58</v>
      </c>
      <c r="T237" s="430" t="s">
        <v>58</v>
      </c>
      <c r="U237" s="305"/>
      <c r="V237" s="305"/>
      <c r="W237" s="430" t="s">
        <v>58</v>
      </c>
      <c r="X237" s="430" t="s">
        <v>58</v>
      </c>
      <c r="Y237" s="430" t="s">
        <v>58</v>
      </c>
      <c r="Z237" s="430" t="s">
        <v>58</v>
      </c>
      <c r="AA237" s="430" t="s">
        <v>58</v>
      </c>
      <c r="AB237" s="305"/>
      <c r="AC237" s="305"/>
      <c r="AD237" s="430" t="s">
        <v>58</v>
      </c>
      <c r="AE237" s="430" t="s">
        <v>58</v>
      </c>
      <c r="AF237" s="430" t="s">
        <v>58</v>
      </c>
      <c r="AG237" s="430" t="s">
        <v>58</v>
      </c>
      <c r="AH237" s="430" t="s">
        <v>58</v>
      </c>
      <c r="AI237" s="305"/>
      <c r="AJ237" s="305"/>
      <c r="AK237" s="34">
        <f>IF(CA237=0,"",TIME(0,CA237,0))</f>
        <v>9.9999999999999992E-2</v>
      </c>
      <c r="AL237" s="157">
        <f t="shared" si="247"/>
        <v>2</v>
      </c>
      <c r="AM237" s="158">
        <f>SUM(AL237:AL238)/2</f>
        <v>2.5</v>
      </c>
      <c r="AN237" s="158">
        <f t="shared" si="248"/>
        <v>4</v>
      </c>
      <c r="AO237" s="158">
        <f>SUM((AN237+AN238)/2)</f>
        <v>3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0.5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144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0</v>
      </c>
      <c r="BR237" s="158">
        <f>SUM((BQ237+BQ238)/2)</f>
        <v>0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144</v>
      </c>
      <c r="CB237" s="35">
        <f>SUM(AM237+AO237+AQ237+AS237+AU237+AW237+BB237+BD237+BG237+AY237)</f>
        <v>6</v>
      </c>
    </row>
    <row r="238" spans="1:80" ht="18.75" customHeight="1" thickBot="1" x14ac:dyDescent="0.3">
      <c r="A238" s="137" t="s">
        <v>425</v>
      </c>
      <c r="B238" s="179" t="s">
        <v>189</v>
      </c>
      <c r="C238" s="196" t="s">
        <v>6</v>
      </c>
      <c r="D238" s="165"/>
      <c r="E238" s="166" t="s">
        <v>4</v>
      </c>
      <c r="F238" s="36" t="s">
        <v>11</v>
      </c>
      <c r="G238" s="306"/>
      <c r="H238" s="306"/>
      <c r="I238" s="38" t="s">
        <v>11</v>
      </c>
      <c r="J238" s="37" t="s">
        <v>57</v>
      </c>
      <c r="K238" s="37" t="s">
        <v>11</v>
      </c>
      <c r="L238" s="459" t="s">
        <v>13</v>
      </c>
      <c r="M238" s="459" t="s">
        <v>13</v>
      </c>
      <c r="N238" s="306"/>
      <c r="O238" s="306"/>
      <c r="P238" s="385" t="s">
        <v>58</v>
      </c>
      <c r="Q238" s="431" t="s">
        <v>58</v>
      </c>
      <c r="R238" s="431" t="s">
        <v>58</v>
      </c>
      <c r="S238" s="431" t="s">
        <v>58</v>
      </c>
      <c r="T238" s="431" t="s">
        <v>58</v>
      </c>
      <c r="U238" s="306"/>
      <c r="V238" s="306"/>
      <c r="W238" s="431" t="s">
        <v>58</v>
      </c>
      <c r="X238" s="431" t="s">
        <v>58</v>
      </c>
      <c r="Y238" s="431" t="s">
        <v>58</v>
      </c>
      <c r="Z238" s="431" t="s">
        <v>58</v>
      </c>
      <c r="AA238" s="431" t="s">
        <v>58</v>
      </c>
      <c r="AB238" s="306"/>
      <c r="AC238" s="306"/>
      <c r="AD238" s="431" t="s">
        <v>58</v>
      </c>
      <c r="AE238" s="431" t="s">
        <v>58</v>
      </c>
      <c r="AF238" s="431" t="s">
        <v>58</v>
      </c>
      <c r="AG238" s="431" t="s">
        <v>58</v>
      </c>
      <c r="AH238" s="431" t="s">
        <v>58</v>
      </c>
      <c r="AI238" s="306"/>
      <c r="AJ238" s="306"/>
      <c r="AK238" s="40"/>
      <c r="AL238" s="167">
        <f t="shared" si="247"/>
        <v>3</v>
      </c>
      <c r="AM238" s="168"/>
      <c r="AN238" s="168">
        <f t="shared" si="248"/>
        <v>2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1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0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182</v>
      </c>
      <c r="C239" s="196">
        <v>2464</v>
      </c>
      <c r="D239" s="178" t="s">
        <v>268</v>
      </c>
      <c r="E239" s="156" t="s">
        <v>70</v>
      </c>
      <c r="F239" s="30" t="s">
        <v>11</v>
      </c>
      <c r="G239" s="305"/>
      <c r="H239" s="305"/>
      <c r="I239" s="32" t="s">
        <v>11</v>
      </c>
      <c r="J239" s="31" t="s">
        <v>11</v>
      </c>
      <c r="K239" s="31" t="s">
        <v>11</v>
      </c>
      <c r="L239" s="55" t="s">
        <v>11</v>
      </c>
      <c r="M239" s="353" t="s">
        <v>7</v>
      </c>
      <c r="N239" s="305"/>
      <c r="O239" s="305"/>
      <c r="P239" s="430" t="s">
        <v>58</v>
      </c>
      <c r="Q239" s="430" t="s">
        <v>58</v>
      </c>
      <c r="R239" s="430" t="s">
        <v>58</v>
      </c>
      <c r="S239" s="430" t="s">
        <v>58</v>
      </c>
      <c r="T239" s="430" t="s">
        <v>58</v>
      </c>
      <c r="U239" s="332"/>
      <c r="V239" s="305"/>
      <c r="W239" s="430" t="s">
        <v>58</v>
      </c>
      <c r="X239" s="430" t="s">
        <v>58</v>
      </c>
      <c r="Y239" s="430" t="s">
        <v>58</v>
      </c>
      <c r="Z239" s="430" t="s">
        <v>58</v>
      </c>
      <c r="AA239" s="430" t="s">
        <v>58</v>
      </c>
      <c r="AB239" s="305"/>
      <c r="AC239" s="305"/>
      <c r="AD239" s="430" t="s">
        <v>58</v>
      </c>
      <c r="AE239" s="430" t="s">
        <v>58</v>
      </c>
      <c r="AF239" s="430" t="s">
        <v>58</v>
      </c>
      <c r="AG239" s="430" t="s">
        <v>58</v>
      </c>
      <c r="AH239" s="430" t="s">
        <v>58</v>
      </c>
      <c r="AI239" s="305"/>
      <c r="AJ239" s="305"/>
      <c r="AK239" s="34">
        <f>IF(CA239=0,"",TIME(0,CA239,0))</f>
        <v>8.3333333333333329E-2</v>
      </c>
      <c r="AL239" s="157">
        <f>COUNTIF(F239:AJ239,"P")</f>
        <v>5</v>
      </c>
      <c r="AM239" s="158">
        <f>SUM(AL239:AL240)/2</f>
        <v>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120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1</v>
      </c>
      <c r="BR239" s="158">
        <f>SUM((BQ239+BQ240)/2)</f>
        <v>1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120</v>
      </c>
      <c r="CB239" s="35">
        <f>SUM(AM239+AO239+AQ239+AS239+AU239+AW239+BB239+BD239+BG239+AY239)</f>
        <v>5</v>
      </c>
    </row>
    <row r="240" spans="1:80" ht="18.75" customHeight="1" thickBot="1" x14ac:dyDescent="0.3">
      <c r="A240" s="137" t="s">
        <v>425</v>
      </c>
      <c r="B240" s="179" t="s">
        <v>182</v>
      </c>
      <c r="C240" s="196" t="s">
        <v>6</v>
      </c>
      <c r="D240" s="165"/>
      <c r="E240" s="166" t="s">
        <v>4</v>
      </c>
      <c r="F240" s="36" t="s">
        <v>11</v>
      </c>
      <c r="G240" s="306"/>
      <c r="H240" s="306"/>
      <c r="I240" s="38" t="s">
        <v>11</v>
      </c>
      <c r="J240" s="37" t="s">
        <v>11</v>
      </c>
      <c r="K240" s="37" t="s">
        <v>11</v>
      </c>
      <c r="L240" s="56" t="s">
        <v>11</v>
      </c>
      <c r="M240" s="354" t="s">
        <v>7</v>
      </c>
      <c r="N240" s="306"/>
      <c r="O240" s="306"/>
      <c r="P240" s="431" t="s">
        <v>58</v>
      </c>
      <c r="Q240" s="431" t="s">
        <v>58</v>
      </c>
      <c r="R240" s="431" t="s">
        <v>58</v>
      </c>
      <c r="S240" s="431" t="s">
        <v>58</v>
      </c>
      <c r="T240" s="431" t="s">
        <v>58</v>
      </c>
      <c r="U240" s="331"/>
      <c r="V240" s="306"/>
      <c r="W240" s="431" t="s">
        <v>58</v>
      </c>
      <c r="X240" s="431" t="s">
        <v>58</v>
      </c>
      <c r="Y240" s="431" t="s">
        <v>58</v>
      </c>
      <c r="Z240" s="431" t="s">
        <v>58</v>
      </c>
      <c r="AA240" s="431" t="s">
        <v>58</v>
      </c>
      <c r="AB240" s="306"/>
      <c r="AC240" s="306"/>
      <c r="AD240" s="431" t="s">
        <v>58</v>
      </c>
      <c r="AE240" s="431" t="s">
        <v>58</v>
      </c>
      <c r="AF240" s="431" t="s">
        <v>58</v>
      </c>
      <c r="AG240" s="431" t="s">
        <v>58</v>
      </c>
      <c r="AH240" s="431" t="s">
        <v>58</v>
      </c>
      <c r="AI240" s="306"/>
      <c r="AJ240" s="306"/>
      <c r="AK240" s="40"/>
      <c r="AL240" s="167">
        <f>COUNTIF(F240:AJ240,"P")</f>
        <v>5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0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1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/>
      <c r="B241" s="179"/>
      <c r="C241" s="196">
        <v>9795</v>
      </c>
      <c r="D241" s="178" t="s">
        <v>273</v>
      </c>
      <c r="E241" s="156" t="s">
        <v>70</v>
      </c>
      <c r="F241" s="479" t="s">
        <v>7</v>
      </c>
      <c r="G241" s="358" t="s">
        <v>7</v>
      </c>
      <c r="H241" s="358" t="s">
        <v>7</v>
      </c>
      <c r="I241" s="357" t="s">
        <v>7</v>
      </c>
      <c r="J241" s="357" t="s">
        <v>7</v>
      </c>
      <c r="K241" s="357" t="s">
        <v>7</v>
      </c>
      <c r="L241" s="357" t="s">
        <v>7</v>
      </c>
      <c r="M241" s="357" t="s">
        <v>7</v>
      </c>
      <c r="N241" s="305"/>
      <c r="O241" s="305"/>
      <c r="P241" s="430" t="s">
        <v>58</v>
      </c>
      <c r="Q241" s="430" t="s">
        <v>58</v>
      </c>
      <c r="R241" s="430" t="s">
        <v>58</v>
      </c>
      <c r="S241" s="430" t="s">
        <v>58</v>
      </c>
      <c r="T241" s="430" t="s">
        <v>58</v>
      </c>
      <c r="U241" s="307"/>
      <c r="V241" s="307"/>
      <c r="W241" s="52" t="s">
        <v>11</v>
      </c>
      <c r="X241" s="378" t="s">
        <v>13</v>
      </c>
      <c r="Y241" s="52" t="s">
        <v>11</v>
      </c>
      <c r="Z241" s="52" t="s">
        <v>11</v>
      </c>
      <c r="AA241" s="52" t="s">
        <v>11</v>
      </c>
      <c r="AB241" s="307"/>
      <c r="AC241" s="307"/>
      <c r="AD241" s="430" t="s">
        <v>58</v>
      </c>
      <c r="AE241" s="430" t="s">
        <v>58</v>
      </c>
      <c r="AF241" s="430" t="s">
        <v>58</v>
      </c>
      <c r="AG241" s="430" t="s">
        <v>58</v>
      </c>
      <c r="AH241" s="430" t="s">
        <v>58</v>
      </c>
      <c r="AI241" s="307"/>
      <c r="AJ241" s="307"/>
      <c r="AK241" s="34">
        <f>IF(CA241=0,"",TIME(0,CA241,0))</f>
        <v>8.3333333333333329E-2</v>
      </c>
      <c r="AL241" s="157">
        <f>COUNTIF(F241:AJ241,"P")</f>
        <v>4</v>
      </c>
      <c r="AM241" s="158">
        <f>SUM(AL241:AL242)/2</f>
        <v>3.5</v>
      </c>
      <c r="AN241" s="158">
        <f>COUNTIF(F241:AJ241,"Mi")</f>
        <v>1</v>
      </c>
      <c r="AO241" s="158">
        <f>SUM((AN241+AN242)/2)</f>
        <v>1</v>
      </c>
      <c r="AP241" s="159">
        <f>COUNTIF(F241:AJ241,"VS")</f>
        <v>0</v>
      </c>
      <c r="AQ241" s="159">
        <f>SUM((AP241+AP242)/2)</f>
        <v>0</v>
      </c>
      <c r="AR241" s="158">
        <f>COUNTIF(F241:AJ241,"C1")</f>
        <v>0</v>
      </c>
      <c r="AS241" s="159">
        <f>SUM((AR241+AR242)/2)</f>
        <v>0</v>
      </c>
      <c r="AT241" s="159">
        <f>COUNTIF(F241:AJ241,"R1")</f>
        <v>0</v>
      </c>
      <c r="AU241" s="160">
        <f>SUM((AT241+AT242)/2)</f>
        <v>0.5</v>
      </c>
      <c r="AV241" s="158">
        <f>COUNTIF(F241:AJ241,"CS")</f>
        <v>0</v>
      </c>
      <c r="AW241" s="158">
        <f>SUM((AV241+AV242)/2)</f>
        <v>0</v>
      </c>
      <c r="AX241" s="159">
        <f>COUNTIF(F241:AJ241,"DA")</f>
        <v>0</v>
      </c>
      <c r="AY241" s="159">
        <f>SUM((AX241+AX242)/2)</f>
        <v>0</v>
      </c>
      <c r="AZ241" s="161">
        <f>SUM(AM241+AO241+AQ241+AS241+AW241+AY241+AU241)*24</f>
        <v>120</v>
      </c>
      <c r="BA241" s="159">
        <f>COUNTIF(F241:AJ241,"MT5")</f>
        <v>0</v>
      </c>
      <c r="BB241" s="159">
        <f>SUM((BA241+BA242)/2)</f>
        <v>0</v>
      </c>
      <c r="BC241" s="159">
        <f>COUNTIF(F241:AJ241,"MT6")</f>
        <v>0</v>
      </c>
      <c r="BD241" s="159">
        <f>SUM((BC241+BC242)/2)</f>
        <v>0</v>
      </c>
      <c r="BE241" s="159">
        <f>SUM((BD241+BD242)/2)</f>
        <v>0</v>
      </c>
      <c r="BF241" s="159">
        <f>COUNTIF(F241:AJ241,"MT8")</f>
        <v>0</v>
      </c>
      <c r="BG241" s="159">
        <f>SUM((BF241+BF242)/2)</f>
        <v>0</v>
      </c>
      <c r="BH241" s="159">
        <f>SUM((BG241+BG242)/2)</f>
        <v>0</v>
      </c>
      <c r="BI241" s="159">
        <f>COUNTIF(F241:AJ241,"A")</f>
        <v>0</v>
      </c>
      <c r="BJ241" s="159">
        <f>SUM((BI241+BI242)/2)</f>
        <v>0</v>
      </c>
      <c r="BK241" s="159">
        <f>COUNTIF(F241:AJ241,"Ma")</f>
        <v>0</v>
      </c>
      <c r="BL241" s="162">
        <f>SUM(BK241+BK242)/2</f>
        <v>0</v>
      </c>
      <c r="BM241" s="158">
        <f>COUNTIF(F241:AJ241,"MJ")</f>
        <v>0</v>
      </c>
      <c r="BN241" s="158">
        <f>SUM(BM241+BM242)/2</f>
        <v>0</v>
      </c>
      <c r="BO241" s="158">
        <f>COUNTIF(F241:AJ241,"Jsc")</f>
        <v>0</v>
      </c>
      <c r="BP241" s="158">
        <f>SUM(BO241+BO242)/2</f>
        <v>0</v>
      </c>
      <c r="BQ241" s="158">
        <f>COUNTIF(F241:AJ241,"C")</f>
        <v>8</v>
      </c>
      <c r="BR241" s="158">
        <f>SUM((BQ241+BQ242)/2)</f>
        <v>8</v>
      </c>
      <c r="BS241" s="158">
        <f>COUNTIF(F241:AJ241,"CC")</f>
        <v>0</v>
      </c>
      <c r="BT241" s="158">
        <f>SUM((BS241+BS242)/2)</f>
        <v>0</v>
      </c>
      <c r="BU241" s="158">
        <f>COUNTIF(F241:AJ241,"DS")</f>
        <v>0</v>
      </c>
      <c r="BV241" s="158">
        <f>SUM((BU241+BU242)/2)</f>
        <v>0</v>
      </c>
      <c r="BW241" s="159">
        <f>COUNTIF(F241:AJ241,"MT")</f>
        <v>0</v>
      </c>
      <c r="BX241" s="159">
        <f>SUM((BW241+BW242)/2)</f>
        <v>0</v>
      </c>
      <c r="BY241" s="159">
        <f>COUNTIF(F241:AJ241,"4/5")</f>
        <v>0</v>
      </c>
      <c r="BZ241" s="160">
        <f>SUM((BY241+BY242)/2)</f>
        <v>0</v>
      </c>
      <c r="CA241" s="163">
        <f>SUM(AZ241)</f>
        <v>120</v>
      </c>
      <c r="CB241" s="35">
        <f>SUM(AM241+AO241+AQ241+AS241+AU241+AW241+BB241+BD241+BG241+AY241)</f>
        <v>5</v>
      </c>
    </row>
    <row r="242" spans="1:80" ht="18.75" customHeight="1" thickBot="1" x14ac:dyDescent="0.3">
      <c r="A242" s="137"/>
      <c r="B242" s="179"/>
      <c r="C242" s="196" t="s">
        <v>6</v>
      </c>
      <c r="D242" s="165"/>
      <c r="E242" s="166" t="s">
        <v>4</v>
      </c>
      <c r="F242" s="479" t="s">
        <v>7</v>
      </c>
      <c r="G242" s="358" t="s">
        <v>7</v>
      </c>
      <c r="H242" s="358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06"/>
      <c r="O242" s="306"/>
      <c r="P242" s="431" t="s">
        <v>58</v>
      </c>
      <c r="Q242" s="431" t="s">
        <v>58</v>
      </c>
      <c r="R242" s="431" t="s">
        <v>58</v>
      </c>
      <c r="S242" s="431" t="s">
        <v>58</v>
      </c>
      <c r="T242" s="431" t="s">
        <v>58</v>
      </c>
      <c r="U242" s="307"/>
      <c r="V242" s="307"/>
      <c r="W242" s="52" t="s">
        <v>11</v>
      </c>
      <c r="X242" s="378" t="s">
        <v>13</v>
      </c>
      <c r="Y242" s="52" t="s">
        <v>11</v>
      </c>
      <c r="Z242" s="52" t="s">
        <v>11</v>
      </c>
      <c r="AA242" s="52" t="s">
        <v>57</v>
      </c>
      <c r="AB242" s="307"/>
      <c r="AC242" s="307"/>
      <c r="AD242" s="431" t="s">
        <v>58</v>
      </c>
      <c r="AE242" s="431" t="s">
        <v>58</v>
      </c>
      <c r="AF242" s="431" t="s">
        <v>58</v>
      </c>
      <c r="AG242" s="431" t="s">
        <v>58</v>
      </c>
      <c r="AH242" s="431" t="s">
        <v>58</v>
      </c>
      <c r="AI242" s="307"/>
      <c r="AJ242" s="307"/>
      <c r="AK242" s="40"/>
      <c r="AL242" s="167">
        <f>COUNTIF(F242:AJ242,"P")</f>
        <v>3</v>
      </c>
      <c r="AM242" s="168"/>
      <c r="AN242" s="168">
        <f>COUNTIF(F242:AJ242,"Mi")</f>
        <v>1</v>
      </c>
      <c r="AO242" s="169"/>
      <c r="AP242" s="170">
        <f>COUNTIF(F242:AJ242,"VS")</f>
        <v>0</v>
      </c>
      <c r="AQ242" s="171"/>
      <c r="AR242" s="168">
        <f>COUNTIF(F242:AJ242,"C1")</f>
        <v>0</v>
      </c>
      <c r="AS242" s="168"/>
      <c r="AT242" s="168">
        <f>COUNTIF(F242:AJ242,"R1")</f>
        <v>1</v>
      </c>
      <c r="AU242" s="168"/>
      <c r="AV242" s="168">
        <f>COUNTIF(F242:AJ242,"CS")</f>
        <v>0</v>
      </c>
      <c r="AW242" s="169"/>
      <c r="AX242" s="170">
        <f>COUNTIF(F242:AJ242,"DA")</f>
        <v>0</v>
      </c>
      <c r="AY242" s="171"/>
      <c r="AZ242" s="172"/>
      <c r="BA242" s="170">
        <f>COUNTIF(F242:AJ242,"MT5")</f>
        <v>0</v>
      </c>
      <c r="BB242" s="171"/>
      <c r="BC242" s="170">
        <f>COUNTIF(F242:AJ242,"MT6")</f>
        <v>0</v>
      </c>
      <c r="BD242" s="171"/>
      <c r="BE242" s="171"/>
      <c r="BF242" s="170">
        <f>COUNTIF(F242:AJ242,"MT8")</f>
        <v>0</v>
      </c>
      <c r="BG242" s="171"/>
      <c r="BH242" s="171"/>
      <c r="BI242" s="170">
        <f>COUNTIF(F242:AJ242,"A")</f>
        <v>0</v>
      </c>
      <c r="BJ242" s="171"/>
      <c r="BK242" s="170">
        <f>COUNTIF(F242:AJ242,"Ma")</f>
        <v>0</v>
      </c>
      <c r="BL242" s="173"/>
      <c r="BM242" s="168">
        <f>COUNTIF(F242:AJ242,"MJ")</f>
        <v>0</v>
      </c>
      <c r="BN242" s="174"/>
      <c r="BO242" s="168">
        <f>COUNTIF(F242:AJ242,"Jsc")</f>
        <v>0</v>
      </c>
      <c r="BP242" s="169"/>
      <c r="BQ242" s="168">
        <f>COUNTIF(F242:AJ242,"C")</f>
        <v>8</v>
      </c>
      <c r="BR242" s="168"/>
      <c r="BS242" s="168">
        <f>COUNTIF(F242:AJ242,"CC")</f>
        <v>0</v>
      </c>
      <c r="BT242" s="169"/>
      <c r="BU242" s="168">
        <f>COUNTIF(F242:AJ242,"DS")</f>
        <v>0</v>
      </c>
      <c r="BV242" s="169"/>
      <c r="BW242" s="170">
        <f>COUNTIF(F242:AJ242,"MT")</f>
        <v>0</v>
      </c>
      <c r="BX242" s="171"/>
      <c r="BY242" s="170">
        <f>COUNTIF(F242:AJ242,"4/5")</f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154" t="s">
        <v>405</v>
      </c>
      <c r="D243" s="155" t="str">
        <f>VLOOKUP(C243,ListeAppel,2,FALSE)</f>
        <v>Nom 086</v>
      </c>
      <c r="E243" s="156" t="s">
        <v>70</v>
      </c>
      <c r="F243" s="30" t="s">
        <v>11</v>
      </c>
      <c r="G243" s="305"/>
      <c r="H243" s="305"/>
      <c r="I243" s="32" t="s">
        <v>11</v>
      </c>
      <c r="J243" s="31" t="s">
        <v>11</v>
      </c>
      <c r="K243" s="473" t="s">
        <v>39</v>
      </c>
      <c r="L243" s="31" t="s">
        <v>11</v>
      </c>
      <c r="M243" s="31" t="s">
        <v>11</v>
      </c>
      <c r="N243" s="305"/>
      <c r="O243" s="305"/>
      <c r="P243" s="31" t="s">
        <v>11</v>
      </c>
      <c r="Q243" s="31" t="s">
        <v>11</v>
      </c>
      <c r="R243" s="31" t="s">
        <v>11</v>
      </c>
      <c r="S243" s="52" t="s">
        <v>11</v>
      </c>
      <c r="T243" s="430" t="s">
        <v>58</v>
      </c>
      <c r="U243" s="305"/>
      <c r="V243" s="305"/>
      <c r="W243" s="31" t="s">
        <v>11</v>
      </c>
      <c r="X243" s="408" t="s">
        <v>29</v>
      </c>
      <c r="Y243" s="408" t="s">
        <v>29</v>
      </c>
      <c r="Z243" s="31" t="s">
        <v>11</v>
      </c>
      <c r="AA243" s="353" t="s">
        <v>7</v>
      </c>
      <c r="AB243" s="305"/>
      <c r="AC243" s="305"/>
      <c r="AD243" s="408" t="s">
        <v>29</v>
      </c>
      <c r="AE243" s="408" t="s">
        <v>29</v>
      </c>
      <c r="AF243" s="31" t="s">
        <v>11</v>
      </c>
      <c r="AG243" s="31" t="s">
        <v>11</v>
      </c>
      <c r="AH243" s="31" t="s">
        <v>11</v>
      </c>
      <c r="AI243" s="305"/>
      <c r="AJ243" s="305"/>
      <c r="AK243" s="34">
        <f>IF(CA243=0,"",TIME(0,CA243,0))</f>
        <v>0.31666666666666665</v>
      </c>
      <c r="AL243" s="157">
        <f t="shared" si="247"/>
        <v>14</v>
      </c>
      <c r="AM243" s="158">
        <f>SUM(AL243:AL244)/2</f>
        <v>14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1</v>
      </c>
      <c r="AS243" s="159">
        <f>SUM((AR243+AR244)/2)</f>
        <v>1</v>
      </c>
      <c r="AT243" s="159">
        <f t="shared" si="251"/>
        <v>0</v>
      </c>
      <c r="AU243" s="160">
        <f>SUM((AT243+AT244)/2)</f>
        <v>0</v>
      </c>
      <c r="AV243" s="158">
        <f t="shared" si="252"/>
        <v>4</v>
      </c>
      <c r="AW243" s="158">
        <f>SUM((AV243+AV244)/2)</f>
        <v>4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456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</v>
      </c>
      <c r="BR243" s="158">
        <f>SUM((BQ243+BQ244)/2)</f>
        <v>1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456</v>
      </c>
      <c r="CB243" s="35">
        <f>SUM(AM243+AO243+AQ243+AS243+AU243+AW243+BB243+BD243+BG243+AY243)</f>
        <v>19</v>
      </c>
    </row>
    <row r="244" spans="1:80" ht="18.75" customHeight="1" thickBot="1" x14ac:dyDescent="0.3">
      <c r="A244" s="137" t="s">
        <v>425</v>
      </c>
      <c r="B244" s="179" t="s">
        <v>189</v>
      </c>
      <c r="C244" s="164" t="s">
        <v>10</v>
      </c>
      <c r="D244" s="165">
        <v>11175</v>
      </c>
      <c r="E244" s="166" t="s">
        <v>4</v>
      </c>
      <c r="F244" s="36" t="s">
        <v>11</v>
      </c>
      <c r="G244" s="306"/>
      <c r="H244" s="306"/>
      <c r="I244" s="38" t="s">
        <v>11</v>
      </c>
      <c r="J244" s="440" t="s">
        <v>39</v>
      </c>
      <c r="K244" s="37" t="s">
        <v>11</v>
      </c>
      <c r="L244" s="37" t="s">
        <v>11</v>
      </c>
      <c r="M244" s="37" t="s">
        <v>11</v>
      </c>
      <c r="N244" s="306"/>
      <c r="O244" s="306"/>
      <c r="P244" s="37" t="s">
        <v>11</v>
      </c>
      <c r="Q244" s="37" t="s">
        <v>11</v>
      </c>
      <c r="R244" s="37" t="s">
        <v>11</v>
      </c>
      <c r="S244" s="50" t="s">
        <v>11</v>
      </c>
      <c r="T244" s="431" t="s">
        <v>58</v>
      </c>
      <c r="U244" s="306"/>
      <c r="V244" s="306"/>
      <c r="W244" s="37" t="s">
        <v>11</v>
      </c>
      <c r="X244" s="407" t="s">
        <v>29</v>
      </c>
      <c r="Y244" s="407" t="s">
        <v>29</v>
      </c>
      <c r="Z244" s="37" t="s">
        <v>11</v>
      </c>
      <c r="AA244" s="354" t="s">
        <v>7</v>
      </c>
      <c r="AB244" s="306"/>
      <c r="AC244" s="306"/>
      <c r="AD244" s="407" t="s">
        <v>29</v>
      </c>
      <c r="AE244" s="407" t="s">
        <v>29</v>
      </c>
      <c r="AF244" s="37" t="s">
        <v>11</v>
      </c>
      <c r="AG244" s="37" t="s">
        <v>11</v>
      </c>
      <c r="AH244" s="37" t="s">
        <v>11</v>
      </c>
      <c r="AI244" s="306"/>
      <c r="AJ244" s="306"/>
      <c r="AK244" s="40"/>
      <c r="AL244" s="167">
        <f t="shared" si="247"/>
        <v>14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1</v>
      </c>
      <c r="AS244" s="168"/>
      <c r="AT244" s="168">
        <f t="shared" si="251"/>
        <v>0</v>
      </c>
      <c r="AU244" s="168"/>
      <c r="AV244" s="168">
        <f t="shared" si="252"/>
        <v>4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196">
        <v>2648</v>
      </c>
      <c r="D245" s="178" t="s">
        <v>277</v>
      </c>
      <c r="E245" s="156" t="s">
        <v>70</v>
      </c>
      <c r="F245" s="30" t="s">
        <v>11</v>
      </c>
      <c r="G245" s="305"/>
      <c r="H245" s="305"/>
      <c r="I245" s="32" t="s">
        <v>11</v>
      </c>
      <c r="J245" s="31" t="s">
        <v>11</v>
      </c>
      <c r="K245" s="31" t="s">
        <v>11</v>
      </c>
      <c r="L245" s="31" t="s">
        <v>11</v>
      </c>
      <c r="M245" s="31" t="s">
        <v>57</v>
      </c>
      <c r="N245" s="305"/>
      <c r="O245" s="305"/>
      <c r="P245" s="31" t="s">
        <v>11</v>
      </c>
      <c r="Q245" s="31" t="s">
        <v>11</v>
      </c>
      <c r="R245" s="31" t="s">
        <v>11</v>
      </c>
      <c r="S245" s="52" t="s">
        <v>11</v>
      </c>
      <c r="T245" s="31" t="s">
        <v>11</v>
      </c>
      <c r="U245" s="305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31" t="s">
        <v>11</v>
      </c>
      <c r="AF245" s="31" t="s">
        <v>11</v>
      </c>
      <c r="AG245" s="31" t="s">
        <v>11</v>
      </c>
      <c r="AH245" s="355" t="s">
        <v>13</v>
      </c>
      <c r="AI245" s="305"/>
      <c r="AJ245" s="305"/>
      <c r="AK245" s="34">
        <f>IF(CA245=0,"",TIME(0,CA245,0))</f>
        <v>0.35000000000000003</v>
      </c>
      <c r="AL245" s="157">
        <f t="shared" si="247"/>
        <v>19</v>
      </c>
      <c r="AM245" s="158">
        <f>SUM(AL245:AL246)/2</f>
        <v>19</v>
      </c>
      <c r="AN245" s="158">
        <f t="shared" si="248"/>
        <v>1</v>
      </c>
      <c r="AO245" s="158">
        <f>SUM((AN245+AN246)/2)</f>
        <v>1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</v>
      </c>
      <c r="AT245" s="159">
        <f t="shared" si="251"/>
        <v>1</v>
      </c>
      <c r="AU245" s="160">
        <f>SUM((AT245+AT246)/2)</f>
        <v>1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504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504</v>
      </c>
      <c r="CB245" s="35">
        <f>SUM(AM245+AO245+AQ245+AS245+AU245+AW245+BB245+BD245+BG245+AY245)</f>
        <v>21</v>
      </c>
    </row>
    <row r="246" spans="1:80" ht="18.75" customHeight="1" thickBot="1" x14ac:dyDescent="0.3">
      <c r="A246" s="137" t="s">
        <v>425</v>
      </c>
      <c r="B246" s="179" t="s">
        <v>189</v>
      </c>
      <c r="C246" s="196" t="s">
        <v>7</v>
      </c>
      <c r="D246" s="165"/>
      <c r="E246" s="166" t="s">
        <v>4</v>
      </c>
      <c r="F246" s="36" t="s">
        <v>11</v>
      </c>
      <c r="G246" s="306"/>
      <c r="H246" s="306"/>
      <c r="I246" s="38" t="s">
        <v>11</v>
      </c>
      <c r="J246" s="37" t="s">
        <v>11</v>
      </c>
      <c r="K246" s="37" t="s">
        <v>11</v>
      </c>
      <c r="L246" s="37" t="s">
        <v>11</v>
      </c>
      <c r="M246" s="37" t="s">
        <v>11</v>
      </c>
      <c r="N246" s="306"/>
      <c r="O246" s="306"/>
      <c r="P246" s="37" t="s">
        <v>11</v>
      </c>
      <c r="Q246" s="37" t="s">
        <v>11</v>
      </c>
      <c r="R246" s="37" t="s">
        <v>11</v>
      </c>
      <c r="S246" s="50" t="s">
        <v>11</v>
      </c>
      <c r="T246" s="37" t="s">
        <v>11</v>
      </c>
      <c r="U246" s="306"/>
      <c r="V246" s="306"/>
      <c r="W246" s="37" t="s">
        <v>11</v>
      </c>
      <c r="X246" s="37" t="s">
        <v>57</v>
      </c>
      <c r="Y246" s="37" t="s">
        <v>11</v>
      </c>
      <c r="Z246" s="37" t="s">
        <v>11</v>
      </c>
      <c r="AA246" s="37" t="s">
        <v>11</v>
      </c>
      <c r="AB246" s="306"/>
      <c r="AC246" s="306"/>
      <c r="AD246" s="37" t="s">
        <v>11</v>
      </c>
      <c r="AE246" s="37" t="s">
        <v>11</v>
      </c>
      <c r="AF246" s="37" t="s">
        <v>11</v>
      </c>
      <c r="AG246" s="37" t="s">
        <v>11</v>
      </c>
      <c r="AH246" s="356" t="s">
        <v>13</v>
      </c>
      <c r="AI246" s="306"/>
      <c r="AJ246" s="306"/>
      <c r="AK246" s="40"/>
      <c r="AL246" s="167">
        <f t="shared" si="247"/>
        <v>19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0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425</v>
      </c>
      <c r="B247" s="179" t="s">
        <v>189</v>
      </c>
      <c r="C247" s="199">
        <v>5925</v>
      </c>
      <c r="D247" s="178" t="s">
        <v>280</v>
      </c>
      <c r="E247" s="156" t="s">
        <v>70</v>
      </c>
      <c r="F247" s="369" t="s">
        <v>7</v>
      </c>
      <c r="G247" s="353" t="s">
        <v>7</v>
      </c>
      <c r="H247" s="353" t="s">
        <v>7</v>
      </c>
      <c r="I247" s="357" t="s">
        <v>7</v>
      </c>
      <c r="J247" s="357" t="s">
        <v>7</v>
      </c>
      <c r="K247" s="357" t="s">
        <v>7</v>
      </c>
      <c r="L247" s="357" t="s">
        <v>7</v>
      </c>
      <c r="M247" s="357" t="s">
        <v>7</v>
      </c>
      <c r="N247" s="305"/>
      <c r="O247" s="305"/>
      <c r="P247" s="31" t="s">
        <v>11</v>
      </c>
      <c r="Q247" s="31" t="s">
        <v>33</v>
      </c>
      <c r="R247" s="31" t="s">
        <v>11</v>
      </c>
      <c r="S247" s="52" t="s">
        <v>11</v>
      </c>
      <c r="T247" s="31" t="s">
        <v>11</v>
      </c>
      <c r="U247" s="305"/>
      <c r="V247" s="305"/>
      <c r="W247" s="547" t="s">
        <v>11</v>
      </c>
      <c r="X247" s="31" t="s">
        <v>11</v>
      </c>
      <c r="Y247" s="31" t="s">
        <v>11</v>
      </c>
      <c r="Z247" s="353" t="s">
        <v>7</v>
      </c>
      <c r="AA247" s="593" t="s">
        <v>35</v>
      </c>
      <c r="AB247" s="305"/>
      <c r="AC247" s="305"/>
      <c r="AD247" s="31" t="s">
        <v>11</v>
      </c>
      <c r="AE247" s="355" t="s">
        <v>13</v>
      </c>
      <c r="AF247" s="31" t="s">
        <v>11</v>
      </c>
      <c r="AG247" s="31" t="s">
        <v>11</v>
      </c>
      <c r="AH247" s="355" t="s">
        <v>13</v>
      </c>
      <c r="AI247" s="305"/>
      <c r="AJ247" s="305"/>
      <c r="AK247" s="34">
        <f>IF(CA247=0,"",TIME(0,CA247,0))</f>
        <v>0.21666666666666667</v>
      </c>
      <c r="AL247" s="157">
        <f t="shared" si="247"/>
        <v>10</v>
      </c>
      <c r="AM247" s="158">
        <f>SUM(AL247:AL248)/2</f>
        <v>9.5</v>
      </c>
      <c r="AN247" s="158">
        <f t="shared" si="248"/>
        <v>2</v>
      </c>
      <c r="AO247" s="158">
        <f>SUM((AN247+AN248)/2)</f>
        <v>2.5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0.5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312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9</v>
      </c>
      <c r="BR247" s="158">
        <f>SUM((BQ247+BQ248)/2)</f>
        <v>9</v>
      </c>
      <c r="BS247" s="158">
        <f t="shared" si="262"/>
        <v>0</v>
      </c>
      <c r="BT247" s="158">
        <f>SUM((BS247+BS248)/2)</f>
        <v>0</v>
      </c>
      <c r="BU247" s="158">
        <f t="shared" si="263"/>
        <v>1</v>
      </c>
      <c r="BV247" s="158">
        <f>SUM((BU247+BU248)/2)</f>
        <v>1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312</v>
      </c>
      <c r="CB247" s="35">
        <f>SUM(AM247+AO247+AQ247+AS247+AU247+AW247+BB247+BD247+BG247+AY247)</f>
        <v>13</v>
      </c>
    </row>
    <row r="248" spans="1:80" ht="18.75" customHeight="1" thickBot="1" x14ac:dyDescent="0.3">
      <c r="A248" s="137" t="s">
        <v>425</v>
      </c>
      <c r="B248" s="179" t="s">
        <v>189</v>
      </c>
      <c r="C248" s="192" t="s">
        <v>6</v>
      </c>
      <c r="D248" s="165"/>
      <c r="E248" s="166" t="s">
        <v>4</v>
      </c>
      <c r="F248" s="370" t="s">
        <v>7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54" t="s">
        <v>7</v>
      </c>
      <c r="L248" s="354" t="s">
        <v>7</v>
      </c>
      <c r="M248" s="354" t="s">
        <v>7</v>
      </c>
      <c r="N248" s="306"/>
      <c r="O248" s="306"/>
      <c r="P248" s="37" t="s">
        <v>11</v>
      </c>
      <c r="Q248" s="37" t="s">
        <v>11</v>
      </c>
      <c r="R248" s="37" t="s">
        <v>11</v>
      </c>
      <c r="S248" s="50" t="s">
        <v>11</v>
      </c>
      <c r="T248" s="37" t="s">
        <v>11</v>
      </c>
      <c r="U248" s="306"/>
      <c r="V248" s="306"/>
      <c r="W248" s="37" t="s">
        <v>11</v>
      </c>
      <c r="X248" s="378" t="s">
        <v>13</v>
      </c>
      <c r="Y248" s="37" t="s">
        <v>57</v>
      </c>
      <c r="Z248" s="354" t="s">
        <v>7</v>
      </c>
      <c r="AA248" s="559" t="s">
        <v>35</v>
      </c>
      <c r="AB248" s="306"/>
      <c r="AC248" s="306"/>
      <c r="AD248" s="37" t="s">
        <v>11</v>
      </c>
      <c r="AE248" s="356" t="s">
        <v>13</v>
      </c>
      <c r="AF248" s="37" t="s">
        <v>11</v>
      </c>
      <c r="AG248" s="37" t="s">
        <v>11</v>
      </c>
      <c r="AH248" s="356" t="s">
        <v>13</v>
      </c>
      <c r="AI248" s="306"/>
      <c r="AJ248" s="306"/>
      <c r="AK248" s="40"/>
      <c r="AL248" s="167">
        <f t="shared" si="247"/>
        <v>9</v>
      </c>
      <c r="AM248" s="168"/>
      <c r="AN248" s="168">
        <f t="shared" si="248"/>
        <v>3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1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9</v>
      </c>
      <c r="BR248" s="168"/>
      <c r="BS248" s="168">
        <f t="shared" si="262"/>
        <v>0</v>
      </c>
      <c r="BT248" s="169"/>
      <c r="BU248" s="168">
        <f t="shared" si="263"/>
        <v>1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425</v>
      </c>
      <c r="B249" s="179" t="s">
        <v>189</v>
      </c>
      <c r="C249" s="199" t="s">
        <v>408</v>
      </c>
      <c r="D249" s="155" t="str">
        <f>VLOOKUP(C249,ListeAppel,2,FALSE)</f>
        <v>Nom 093</v>
      </c>
      <c r="E249" s="156" t="s">
        <v>70</v>
      </c>
      <c r="F249" s="30" t="s">
        <v>11</v>
      </c>
      <c r="G249" s="305"/>
      <c r="H249" s="305"/>
      <c r="I249" s="55" t="s">
        <v>11</v>
      </c>
      <c r="J249" s="55" t="s">
        <v>11</v>
      </c>
      <c r="K249" s="31" t="s">
        <v>11</v>
      </c>
      <c r="L249" s="55" t="s">
        <v>11</v>
      </c>
      <c r="M249" s="31" t="s">
        <v>67</v>
      </c>
      <c r="N249" s="305"/>
      <c r="O249" s="305"/>
      <c r="P249" s="55" t="s">
        <v>11</v>
      </c>
      <c r="Q249" s="31" t="s">
        <v>11</v>
      </c>
      <c r="R249" s="55" t="s">
        <v>11</v>
      </c>
      <c r="S249" s="55" t="s">
        <v>11</v>
      </c>
      <c r="T249" s="55" t="s">
        <v>11</v>
      </c>
      <c r="U249" s="305"/>
      <c r="V249" s="305"/>
      <c r="W249" s="55" t="s">
        <v>11</v>
      </c>
      <c r="X249" s="31" t="s">
        <v>11</v>
      </c>
      <c r="Y249" s="55" t="s">
        <v>11</v>
      </c>
      <c r="Z249" s="454" t="s">
        <v>13</v>
      </c>
      <c r="AA249" s="593" t="s">
        <v>35</v>
      </c>
      <c r="AB249" s="305"/>
      <c r="AC249" s="305"/>
      <c r="AD249" s="31" t="s">
        <v>11</v>
      </c>
      <c r="AE249" s="31" t="s">
        <v>11</v>
      </c>
      <c r="AF249" s="31" t="s">
        <v>11</v>
      </c>
      <c r="AG249" s="31" t="s">
        <v>11</v>
      </c>
      <c r="AH249" s="355" t="s">
        <v>13</v>
      </c>
      <c r="AI249" s="305"/>
      <c r="AJ249" s="305"/>
      <c r="AK249" s="34">
        <f>IF(CA249=0,"",TIME(0,CA249,0))</f>
        <v>0.31666666666666665</v>
      </c>
      <c r="AL249" s="157">
        <f t="shared" si="247"/>
        <v>17</v>
      </c>
      <c r="AM249" s="158">
        <f>SUM(AL249:AL250)/2</f>
        <v>17</v>
      </c>
      <c r="AN249" s="158">
        <f t="shared" si="248"/>
        <v>2</v>
      </c>
      <c r="AO249" s="158">
        <f>SUM((AN249+AN250)/2)</f>
        <v>2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</v>
      </c>
      <c r="AT249" s="159">
        <f t="shared" si="251"/>
        <v>0</v>
      </c>
      <c r="AU249" s="160">
        <f>SUM((AT249+AT250)/2)</f>
        <v>0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456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0</v>
      </c>
      <c r="BL249" s="162">
        <f>SUM(BK249+BK250)/2</f>
        <v>0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0</v>
      </c>
      <c r="BR249" s="158">
        <f>SUM((BQ249+BQ250)/2)</f>
        <v>0</v>
      </c>
      <c r="BS249" s="158">
        <f t="shared" si="262"/>
        <v>0</v>
      </c>
      <c r="BT249" s="158">
        <f>SUM((BS249+BS250)/2)</f>
        <v>0</v>
      </c>
      <c r="BU249" s="158">
        <f t="shared" si="263"/>
        <v>1</v>
      </c>
      <c r="BV249" s="158">
        <f>SUM((BU249+BU250)/2)</f>
        <v>1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456</v>
      </c>
      <c r="CB249" s="35">
        <f>SUM(AM249+AO249+AQ249+AS249+AU249+AW249+BB249+BD249+BG249+AY249)</f>
        <v>19</v>
      </c>
    </row>
    <row r="250" spans="1:80" ht="18.75" customHeight="1" thickBot="1" x14ac:dyDescent="0.3">
      <c r="A250" s="137" t="s">
        <v>425</v>
      </c>
      <c r="B250" s="179" t="s">
        <v>189</v>
      </c>
      <c r="C250" s="192" t="s">
        <v>6</v>
      </c>
      <c r="D250" s="165">
        <v>11460</v>
      </c>
      <c r="E250" s="166" t="s">
        <v>4</v>
      </c>
      <c r="F250" s="36" t="s">
        <v>11</v>
      </c>
      <c r="G250" s="306"/>
      <c r="H250" s="306"/>
      <c r="I250" s="56" t="s">
        <v>11</v>
      </c>
      <c r="J250" s="56" t="s">
        <v>11</v>
      </c>
      <c r="K250" s="37" t="s">
        <v>11</v>
      </c>
      <c r="L250" s="56" t="s">
        <v>11</v>
      </c>
      <c r="M250" s="37" t="s">
        <v>67</v>
      </c>
      <c r="N250" s="306"/>
      <c r="O250" s="306"/>
      <c r="P250" s="56" t="s">
        <v>11</v>
      </c>
      <c r="Q250" s="37" t="s">
        <v>11</v>
      </c>
      <c r="R250" s="56" t="s">
        <v>11</v>
      </c>
      <c r="S250" s="56" t="s">
        <v>11</v>
      </c>
      <c r="T250" s="56" t="s">
        <v>11</v>
      </c>
      <c r="U250" s="306"/>
      <c r="V250" s="306"/>
      <c r="W250" s="56" t="s">
        <v>11</v>
      </c>
      <c r="X250" s="37" t="s">
        <v>11</v>
      </c>
      <c r="Y250" s="56" t="s">
        <v>11</v>
      </c>
      <c r="Z250" s="459" t="s">
        <v>13</v>
      </c>
      <c r="AA250" s="559" t="s">
        <v>35</v>
      </c>
      <c r="AB250" s="306"/>
      <c r="AC250" s="306"/>
      <c r="AD250" s="37" t="s">
        <v>11</v>
      </c>
      <c r="AE250" s="37" t="s">
        <v>11</v>
      </c>
      <c r="AF250" s="37" t="s">
        <v>11</v>
      </c>
      <c r="AG250" s="37" t="s">
        <v>11</v>
      </c>
      <c r="AH250" s="356" t="s">
        <v>13</v>
      </c>
      <c r="AI250" s="306"/>
      <c r="AJ250" s="306"/>
      <c r="AK250" s="40"/>
      <c r="AL250" s="167">
        <f t="shared" si="247"/>
        <v>17</v>
      </c>
      <c r="AM250" s="168"/>
      <c r="AN250" s="168">
        <f t="shared" si="248"/>
        <v>2</v>
      </c>
      <c r="AO250" s="169"/>
      <c r="AP250" s="170">
        <f t="shared" si="249"/>
        <v>0</v>
      </c>
      <c r="AQ250" s="171"/>
      <c r="AR250" s="168">
        <f t="shared" si="250"/>
        <v>0</v>
      </c>
      <c r="AS250" s="168"/>
      <c r="AT250" s="168">
        <f t="shared" si="251"/>
        <v>0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0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0</v>
      </c>
      <c r="BR250" s="168"/>
      <c r="BS250" s="168">
        <f t="shared" si="262"/>
        <v>0</v>
      </c>
      <c r="BT250" s="169"/>
      <c r="BU250" s="168">
        <f t="shared" si="263"/>
        <v>1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  <row r="251" spans="1:80" ht="18.75" customHeight="1" x14ac:dyDescent="0.25">
      <c r="A251" s="137" t="s">
        <v>425</v>
      </c>
      <c r="B251" s="179" t="s">
        <v>189</v>
      </c>
      <c r="C251" s="154" t="s">
        <v>409</v>
      </c>
      <c r="D251" s="178" t="str">
        <f>VLOOKUP(C251,ListeAppel,2,FALSE)</f>
        <v>Nom 096</v>
      </c>
      <c r="E251" s="236" t="s">
        <v>70</v>
      </c>
      <c r="F251" s="550" t="s">
        <v>14</v>
      </c>
      <c r="G251" s="365" t="s">
        <v>14</v>
      </c>
      <c r="H251" s="365" t="s">
        <v>14</v>
      </c>
      <c r="I251" s="353" t="s">
        <v>7</v>
      </c>
      <c r="J251" s="357" t="s">
        <v>7</v>
      </c>
      <c r="K251" s="357" t="s">
        <v>7</v>
      </c>
      <c r="L251" s="357" t="s">
        <v>7</v>
      </c>
      <c r="M251" s="357" t="s">
        <v>7</v>
      </c>
      <c r="N251" s="357" t="s">
        <v>7</v>
      </c>
      <c r="O251" s="357" t="s">
        <v>7</v>
      </c>
      <c r="P251" s="353" t="s">
        <v>7</v>
      </c>
      <c r="Q251" s="351" t="s">
        <v>58</v>
      </c>
      <c r="R251" s="55" t="s">
        <v>11</v>
      </c>
      <c r="S251" s="31" t="s">
        <v>11</v>
      </c>
      <c r="T251" s="31" t="s">
        <v>11</v>
      </c>
      <c r="U251" s="332"/>
      <c r="V251" s="305"/>
      <c r="W251" s="31" t="s">
        <v>11</v>
      </c>
      <c r="X251" s="355" t="s">
        <v>13</v>
      </c>
      <c r="Y251" s="355" t="s">
        <v>13</v>
      </c>
      <c r="Z251" s="454" t="s">
        <v>13</v>
      </c>
      <c r="AA251" s="31" t="s">
        <v>11</v>
      </c>
      <c r="AB251" s="305"/>
      <c r="AC251" s="305"/>
      <c r="AD251" s="515" t="s">
        <v>35</v>
      </c>
      <c r="AE251" s="401" t="s">
        <v>11</v>
      </c>
      <c r="AF251" s="31" t="s">
        <v>11</v>
      </c>
      <c r="AG251" s="432" t="s">
        <v>28</v>
      </c>
      <c r="AH251" s="432" t="s">
        <v>28</v>
      </c>
      <c r="AI251" s="332"/>
      <c r="AJ251" s="305"/>
      <c r="AK251" s="34">
        <f>IF(CA251=0,"",TIME(0,CA251,0))</f>
        <v>0.17500000000000002</v>
      </c>
      <c r="AL251" s="157">
        <f t="shared" si="247"/>
        <v>7</v>
      </c>
      <c r="AM251" s="158">
        <f>SUM(AL251:AL252)/2</f>
        <v>5.5</v>
      </c>
      <c r="AN251" s="158">
        <f t="shared" si="248"/>
        <v>3</v>
      </c>
      <c r="AO251" s="158">
        <f>SUM((AN251+AN252)/2)</f>
        <v>2.5</v>
      </c>
      <c r="AP251" s="159">
        <f t="shared" si="249"/>
        <v>0</v>
      </c>
      <c r="AQ251" s="159">
        <f>SUM((AP251+AP252)/2)</f>
        <v>0</v>
      </c>
      <c r="AR251" s="158">
        <f t="shared" si="250"/>
        <v>0</v>
      </c>
      <c r="AS251" s="159">
        <f>SUM((AR251+AR252)/2)</f>
        <v>0</v>
      </c>
      <c r="AT251" s="159">
        <f t="shared" si="251"/>
        <v>0</v>
      </c>
      <c r="AU251" s="160">
        <f>SUM((AT251+AT252)/2)</f>
        <v>2.5</v>
      </c>
      <c r="AV251" s="158">
        <f t="shared" si="252"/>
        <v>0</v>
      </c>
      <c r="AW251" s="158">
        <f>SUM((AV251+AV252)/2)</f>
        <v>0</v>
      </c>
      <c r="AX251" s="159">
        <f t="shared" si="253"/>
        <v>0</v>
      </c>
      <c r="AY251" s="159">
        <f>SUM((AX251+AX252)/2)</f>
        <v>0</v>
      </c>
      <c r="AZ251" s="161">
        <f>SUM(AM251+AO251+AQ251+AS251+AW251+AY251+AU251)*24</f>
        <v>252</v>
      </c>
      <c r="BA251" s="159">
        <f t="shared" si="254"/>
        <v>0</v>
      </c>
      <c r="BB251" s="159">
        <f>SUM((BA251+BA252)/2)</f>
        <v>0</v>
      </c>
      <c r="BC251" s="159">
        <f t="shared" si="255"/>
        <v>0</v>
      </c>
      <c r="BD251" s="159">
        <f>SUM((BC251+BC252)/2)</f>
        <v>0</v>
      </c>
      <c r="BE251" s="159">
        <f>SUM((BD251+BD252)/2)</f>
        <v>0</v>
      </c>
      <c r="BF251" s="159">
        <f t="shared" si="256"/>
        <v>0</v>
      </c>
      <c r="BG251" s="159">
        <f>SUM((BF251+BF252)/2)</f>
        <v>0</v>
      </c>
      <c r="BH251" s="159">
        <f>SUM((BG251+BG252)/2)</f>
        <v>0</v>
      </c>
      <c r="BI251" s="159">
        <f t="shared" si="257"/>
        <v>0</v>
      </c>
      <c r="BJ251" s="159">
        <f>SUM((BI251+BI252)/2)</f>
        <v>0</v>
      </c>
      <c r="BK251" s="159">
        <f t="shared" si="258"/>
        <v>3</v>
      </c>
      <c r="BL251" s="162">
        <f>SUM(BK251+BK252)/2</f>
        <v>3</v>
      </c>
      <c r="BM251" s="158">
        <f t="shared" si="259"/>
        <v>0</v>
      </c>
      <c r="BN251" s="158">
        <f>SUM(BM251+BM252)/2</f>
        <v>0</v>
      </c>
      <c r="BO251" s="158">
        <f t="shared" si="260"/>
        <v>0</v>
      </c>
      <c r="BP251" s="158">
        <f>SUM(BO251+BO252)/2</f>
        <v>0</v>
      </c>
      <c r="BQ251" s="158">
        <f t="shared" si="261"/>
        <v>8</v>
      </c>
      <c r="BR251" s="158">
        <f>SUM((BQ251+BQ252)/2)</f>
        <v>8</v>
      </c>
      <c r="BS251" s="158">
        <f t="shared" si="262"/>
        <v>2</v>
      </c>
      <c r="BT251" s="158">
        <f>SUM((BS251+BS252)/2)</f>
        <v>2</v>
      </c>
      <c r="BU251" s="158">
        <f t="shared" si="263"/>
        <v>1</v>
      </c>
      <c r="BV251" s="158">
        <f>SUM((BU251+BU252)/2)</f>
        <v>1</v>
      </c>
      <c r="BW251" s="159">
        <f t="shared" si="264"/>
        <v>0</v>
      </c>
      <c r="BX251" s="159">
        <f>SUM((BW251+BW252)/2)</f>
        <v>0</v>
      </c>
      <c r="BY251" s="159">
        <f t="shared" si="265"/>
        <v>0</v>
      </c>
      <c r="BZ251" s="160">
        <f>SUM((BY251+BY252)/2)</f>
        <v>0</v>
      </c>
      <c r="CA251" s="163">
        <f>SUM(AZ251)</f>
        <v>252</v>
      </c>
      <c r="CB251" s="35">
        <f>SUM(AM251+AO251+AQ251+AS251+AU251+AW251+BB251+BD251+BG251+AY251)</f>
        <v>10.5</v>
      </c>
    </row>
    <row r="252" spans="1:80" ht="18.75" customHeight="1" thickBot="1" x14ac:dyDescent="0.3">
      <c r="A252" s="137" t="s">
        <v>425</v>
      </c>
      <c r="B252" s="179" t="s">
        <v>189</v>
      </c>
      <c r="C252" s="164" t="s">
        <v>8</v>
      </c>
      <c r="D252" s="194"/>
      <c r="E252" s="238" t="s">
        <v>4</v>
      </c>
      <c r="F252" s="420" t="s">
        <v>14</v>
      </c>
      <c r="G252" s="367" t="s">
        <v>14</v>
      </c>
      <c r="H252" s="367" t="s">
        <v>14</v>
      </c>
      <c r="I252" s="354" t="s">
        <v>7</v>
      </c>
      <c r="J252" s="354" t="s">
        <v>7</v>
      </c>
      <c r="K252" s="354" t="s">
        <v>7</v>
      </c>
      <c r="L252" s="354" t="s">
        <v>7</v>
      </c>
      <c r="M252" s="354" t="s">
        <v>7</v>
      </c>
      <c r="N252" s="354" t="s">
        <v>7</v>
      </c>
      <c r="O252" s="354" t="s">
        <v>7</v>
      </c>
      <c r="P252" s="354" t="s">
        <v>7</v>
      </c>
      <c r="Q252" s="37" t="s">
        <v>11</v>
      </c>
      <c r="R252" s="56" t="s">
        <v>11</v>
      </c>
      <c r="S252" s="37" t="s">
        <v>57</v>
      </c>
      <c r="T252" s="37" t="s">
        <v>57</v>
      </c>
      <c r="U252" s="331"/>
      <c r="V252" s="306"/>
      <c r="W252" s="37" t="s">
        <v>11</v>
      </c>
      <c r="X252" s="356" t="s">
        <v>13</v>
      </c>
      <c r="Y252" s="37" t="s">
        <v>57</v>
      </c>
      <c r="Z252" s="459" t="s">
        <v>13</v>
      </c>
      <c r="AA252" s="37" t="s">
        <v>57</v>
      </c>
      <c r="AB252" s="306"/>
      <c r="AC252" s="306"/>
      <c r="AD252" s="480" t="s">
        <v>35</v>
      </c>
      <c r="AE252" s="510" t="s">
        <v>11</v>
      </c>
      <c r="AF252" s="37" t="s">
        <v>57</v>
      </c>
      <c r="AG252" s="433" t="s">
        <v>28</v>
      </c>
      <c r="AH252" s="433" t="s">
        <v>28</v>
      </c>
      <c r="AI252" s="331"/>
      <c r="AJ252" s="306"/>
      <c r="AK252" s="40"/>
      <c r="AL252" s="167">
        <f t="shared" si="247"/>
        <v>4</v>
      </c>
      <c r="AM252" s="168"/>
      <c r="AN252" s="168">
        <f t="shared" si="248"/>
        <v>2</v>
      </c>
      <c r="AO252" s="169"/>
      <c r="AP252" s="170">
        <f t="shared" si="249"/>
        <v>0</v>
      </c>
      <c r="AQ252" s="171"/>
      <c r="AR252" s="168">
        <f t="shared" si="250"/>
        <v>0</v>
      </c>
      <c r="AS252" s="168"/>
      <c r="AT252" s="168">
        <f t="shared" si="251"/>
        <v>5</v>
      </c>
      <c r="AU252" s="168"/>
      <c r="AV252" s="168">
        <f t="shared" si="252"/>
        <v>0</v>
      </c>
      <c r="AW252" s="169"/>
      <c r="AX252" s="170">
        <f t="shared" si="253"/>
        <v>0</v>
      </c>
      <c r="AY252" s="171"/>
      <c r="AZ252" s="172"/>
      <c r="BA252" s="170">
        <f t="shared" si="254"/>
        <v>0</v>
      </c>
      <c r="BB252" s="171"/>
      <c r="BC252" s="170">
        <f t="shared" si="255"/>
        <v>0</v>
      </c>
      <c r="BD252" s="171"/>
      <c r="BE252" s="171"/>
      <c r="BF252" s="170">
        <f t="shared" si="256"/>
        <v>0</v>
      </c>
      <c r="BG252" s="171"/>
      <c r="BH252" s="171"/>
      <c r="BI252" s="170">
        <f t="shared" si="257"/>
        <v>0</v>
      </c>
      <c r="BJ252" s="171"/>
      <c r="BK252" s="170">
        <f t="shared" si="258"/>
        <v>3</v>
      </c>
      <c r="BL252" s="173"/>
      <c r="BM252" s="168">
        <f t="shared" si="259"/>
        <v>0</v>
      </c>
      <c r="BN252" s="174"/>
      <c r="BO252" s="168">
        <f t="shared" si="260"/>
        <v>0</v>
      </c>
      <c r="BP252" s="169"/>
      <c r="BQ252" s="168">
        <f t="shared" si="261"/>
        <v>8</v>
      </c>
      <c r="BR252" s="168"/>
      <c r="BS252" s="168">
        <f t="shared" si="262"/>
        <v>2</v>
      </c>
      <c r="BT252" s="169"/>
      <c r="BU252" s="168">
        <f t="shared" si="263"/>
        <v>1</v>
      </c>
      <c r="BV252" s="169"/>
      <c r="BW252" s="170">
        <f t="shared" si="264"/>
        <v>0</v>
      </c>
      <c r="BX252" s="171"/>
      <c r="BY252" s="170">
        <f t="shared" si="265"/>
        <v>0</v>
      </c>
      <c r="BZ252" s="175"/>
      <c r="CA252" s="176"/>
      <c r="CB252" s="85"/>
    </row>
  </sheetData>
  <autoFilter ref="A13:B252"/>
  <mergeCells count="62">
    <mergeCell ref="C207:D207"/>
    <mergeCell ref="C105:D105"/>
    <mergeCell ref="C131:D131"/>
    <mergeCell ref="C149:D149"/>
    <mergeCell ref="C163:D163"/>
    <mergeCell ref="C173:D173"/>
    <mergeCell ref="C199:D199"/>
    <mergeCell ref="BY19:BY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9:D89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7:C28 C183:C184">
    <cfRule type="cellIs" dxfId="13638" priority="4624" operator="equal">
      <formula>"C"</formula>
    </cfRule>
  </conditionalFormatting>
  <conditionalFormatting sqref="G37:I37 F38:I38 F89:AJ89 AD165:AD166 F18:AJ18 R37:W38 F103:AJ104 F99:AJ100 F111:H112 I251:I252 AE55:AJ58 G97:L98 N97:S98 U97:Z98 AB97:AG98 AI97:AJ98 G137:L138 U137:Z138 AB137:AG138 AI137:AJ138 J39:L39 N39:O42 AI39:AJ42 AB39:AC42 U39:V42 Q42:R42 Q41:S41 X41:Z41 X42:Y42 AE42:AF42 AE41:AG41 Q39:S39 Q40:R40 X39:Z39 X40:Y40 AE39:AG39 AE40:AF40 AE60:AJ68 AE59:AF59 AH59:AJ59 J111:AC112 AH111:AJ111 F73:AJ74 F177:J178 F195:Q196 AI195:AJ196 F21:O26 AE21:AF26 F55:H56 K37:P38 P251:AJ252 G39:H42 F194:W194 F193:V193 L41 J40:K42 F133:AJ134 X193:AJ194 F109:O110 P107:P110 N55:AC56 Y37:AD38 F113:Q114 F159:AJ160 U158:Y158 F158:S158 F157:R157 R195:R198 N137:S138 F51:AJ54 F115:S116 AA61:AJ62 U157:V157 X157:AF157 F35:AC36 Q107:T108 L177:AJ178 S195:X196 AA158:AF158 AE111:AF111 AE112:AJ112 F57:AC68 F33:Z34 AB33:AC34 F179:AJ184 AF37:AJ38 AF21:AH22 F93:AJ94 F117:AJ130 F161:AE162 AG161:AJ162 AE33:AJ36 F43:AJ44 U115:AJ116 AH157:AJ158 Q109:AJ110 Z205:AG205 AI205:AJ205 AH204:AH205 F187:AJ192">
    <cfRule type="cellIs" dxfId="13637" priority="4613" operator="equal">
      <formula>"Me"</formula>
    </cfRule>
  </conditionalFormatting>
  <conditionalFormatting sqref="F21:O26 AE21:AJ26">
    <cfRule type="cellIs" dxfId="13636" priority="4611" operator="equal">
      <formula>"Me"</formula>
    </cfRule>
  </conditionalFormatting>
  <conditionalFormatting sqref="D51">
    <cfRule type="cellIs" dxfId="13635" priority="4610" operator="equal">
      <formula>"C"</formula>
    </cfRule>
  </conditionalFormatting>
  <conditionalFormatting sqref="D51">
    <cfRule type="cellIs" dxfId="13634" priority="4608" operator="equal">
      <formula>"B"</formula>
    </cfRule>
    <cfRule type="cellIs" dxfId="13633" priority="4609" operator="equal">
      <formula>"A"</formula>
    </cfRule>
  </conditionalFormatting>
  <conditionalFormatting sqref="G37:I37 F38:I38 F33:O36 F89:O89 S89:AJ89 AD165:AD166 F18:AJ18 R37:W38 F103:AJ104 F99:AJ100 F111:H112 I251:I252 AE55:AJ58 G97:L98 N97:S98 U97:Z98 AB97:AG98 AI97:AJ98 G137:L138 U137:Z138 AB137:AG138 AI137:AJ138 J39:L39 N39:O42 AI39:AJ42 AB39:AC42 U39:V42 S41 X41:Z41 X42:Y42 AE42:AF42 AE41:AG41 Q39:S39 Q40:R40 X39:Z39 X40:Y40 AE39:AG39 AE40:AF40 AE60:AJ68 AE59:AF59 AH59:AJ59 J111:AC112 AH111:AJ111 F73:AJ74 F177:J178 F195:Q196 AI195:AJ196 F21:O26 F55:H56 N55:O56 K37:P38 P251:AJ252 G39:H42 F194:W194 F193:V193 L41 J40:K42 F133:AJ134 X193:AJ194 F109:O110 F57:O68 P107:P110 Y37:AD38 F113:Q114 F159:AJ160 U158:Y158 F158:S158 F157:R157 R195:R198 N137:S138 F51:AJ54 F115:S116 AA61:AJ62 U157:V157 X157:AF157 S35:AC36 Q107:T108 L177:AJ178 S195:X196 AA158:AF158 AE111:AF111 AE112:AJ112 S55:AC68 S33:Z34 AB33:AC34 F179:AJ184 AF37:AJ38 F93:AJ94 F117:AJ130 F161:AE162 AG161:AJ162 AE21:AJ26 AE33:AJ36 F43:AJ44 U115:AJ116 AH157:AJ158 Q109:AJ110 Z205:AG205 AI205:AJ205 AH204:AH205 F187:AJ192">
    <cfRule type="cellIs" dxfId="13632" priority="4604" operator="equal">
      <formula>"TD"</formula>
    </cfRule>
  </conditionalFormatting>
  <conditionalFormatting sqref="S21:X26 X21:Z22">
    <cfRule type="cellIs" dxfId="13631" priority="4536" operator="equal">
      <formula>"Me"</formula>
    </cfRule>
  </conditionalFormatting>
  <conditionalFormatting sqref="S21:X26 X21:Z22">
    <cfRule type="cellIs" dxfId="13630" priority="4535" operator="equal">
      <formula>"TD"</formula>
    </cfRule>
  </conditionalFormatting>
  <conditionalFormatting sqref="AD56 AD62 AD34:AD36 AD58 AD65:AD68">
    <cfRule type="cellIs" dxfId="13629" priority="4570" operator="equal">
      <formula>"Me"</formula>
    </cfRule>
  </conditionalFormatting>
  <conditionalFormatting sqref="AD56 AD62 AD34:AD36 AD58 AD65:AD68">
    <cfRule type="cellIs" dxfId="13628" priority="4569" operator="equal">
      <formula>"TD"</formula>
    </cfRule>
  </conditionalFormatting>
  <conditionalFormatting sqref="AD55 AD61 AD33 AD57">
    <cfRule type="cellIs" dxfId="13627" priority="4563" operator="equal">
      <formula>"Me"</formula>
    </cfRule>
  </conditionalFormatting>
  <conditionalFormatting sqref="AD55 AD61 AD33 AD57">
    <cfRule type="cellIs" dxfId="13626" priority="4562" operator="equal">
      <formula>"TD"</formula>
    </cfRule>
  </conditionalFormatting>
  <conditionalFormatting sqref="AA21:AC26 Y21:Y26">
    <cfRule type="cellIs" dxfId="13625" priority="4556" operator="equal">
      <formula>"Me"</formula>
    </cfRule>
  </conditionalFormatting>
  <conditionalFormatting sqref="AA21:AC26 Y21:Y26">
    <cfRule type="cellIs" dxfId="13624" priority="4555" operator="equal">
      <formula>"TD"</formula>
    </cfRule>
  </conditionalFormatting>
  <conditionalFormatting sqref="Z21:Z26">
    <cfRule type="cellIs" dxfId="13623" priority="4549" operator="equal">
      <formula>"Me"</formula>
    </cfRule>
  </conditionalFormatting>
  <conditionalFormatting sqref="Z21:Z26">
    <cfRule type="cellIs" dxfId="13622" priority="4548" operator="equal">
      <formula>"TD"</formula>
    </cfRule>
  </conditionalFormatting>
  <conditionalFormatting sqref="Z21">
    <cfRule type="cellIs" dxfId="13621" priority="4547" operator="equal">
      <formula>"Me"</formula>
    </cfRule>
  </conditionalFormatting>
  <conditionalFormatting sqref="P22:R26 R21 R22:S22">
    <cfRule type="cellIs" dxfId="13620" priority="4529" operator="equal">
      <formula>"Me"</formula>
    </cfRule>
  </conditionalFormatting>
  <conditionalFormatting sqref="AD22:AD26">
    <cfRule type="cellIs" dxfId="13619" priority="4526" operator="equal">
      <formula>"Me"</formula>
    </cfRule>
  </conditionalFormatting>
  <conditionalFormatting sqref="AD22:AD26">
    <cfRule type="cellIs" dxfId="13618" priority="4525" operator="equal">
      <formula>"TD"</formula>
    </cfRule>
  </conditionalFormatting>
  <conditionalFormatting sqref="AD21">
    <cfRule type="cellIs" dxfId="13617" priority="4519" operator="equal">
      <formula>"Me"</formula>
    </cfRule>
  </conditionalFormatting>
  <conditionalFormatting sqref="AD21">
    <cfRule type="cellIs" dxfId="13616" priority="4518" operator="equal">
      <formula>"TD"</formula>
    </cfRule>
  </conditionalFormatting>
  <conditionalFormatting sqref="P21">
    <cfRule type="cellIs" dxfId="13615" priority="4512" operator="equal">
      <formula>"Me"</formula>
    </cfRule>
  </conditionalFormatting>
  <conditionalFormatting sqref="P21">
    <cfRule type="cellIs" dxfId="13614" priority="4511" operator="equal">
      <formula>"Me"</formula>
    </cfRule>
  </conditionalFormatting>
  <conditionalFormatting sqref="P21">
    <cfRule type="cellIs" dxfId="13613" priority="4510" operator="equal">
      <formula>"TD"</formula>
    </cfRule>
  </conditionalFormatting>
  <conditionalFormatting sqref="Q21:S21">
    <cfRule type="cellIs" dxfId="13612" priority="4504" operator="equal">
      <formula>"Me"</formula>
    </cfRule>
  </conditionalFormatting>
  <conditionalFormatting sqref="G37:I37 F89:AJ89 AD165:AD166 F18:AJ18 F38:I38 R37:W38 F103:AJ104 F99:AJ100 F111:H112 I251:I252 G97:L98 N97:S98 U97:Z98 AB97:AG98 AI97:AJ98 G137:L138 U137:Z138 AB137:AG138 AI137:AJ138 J39:L39 N39:O42 AI39:AJ42 AB39:AC42 U39:V42 Q42:R42 Q41:S41 X41:Z41 X42:Y42 AE42:AF42 AE41:AG41 Q39:S39 Q40:R40 X39:Z39 X40:Y40 AE39:AG39 AE40:AF40 AH59:AJ59 J111:AC112 AH111:AJ111 F73:AJ74 F177:J178 F195:Q196 AI195:AJ196 F55:H56 K37:P38 P251:AJ252 G39:H42 F194:W194 F193:V193 L41 J40:K42 F133:AJ134 X193:AJ194 F109:O110 P107:P110 F65:AJ68 F63:AC64 AE63:AJ64 N55:AJ56 Y37:AD38 F113:Q114 F159:AJ160 U158:Y158 F158:S158 F157:R157 R195:R198 N137:S138 F51:AJ54 F115:S116 F61:AJ62 U157:V157 X157:AF157 Q107:T108 L177:AJ178 S195:X196 AA158:AF158 AE111:AF111 AE112:AJ112 AE60:AJ60 AE59:AF59 F59:AD60 F57:AJ58 F33:Z34 F179:AJ184 AF37:AJ38 F93:AJ94 F117:AJ130 F161:AE162 AG161:AJ162 F35:AJ36 AB33:AJ34 F43:AJ44 U115:AJ116 AH157:AJ158 F21:AJ26 Q109:AJ110 Z205:AG205 AI205:AJ205 AH204:AH205 F187:AJ192">
    <cfRule type="cellIs" dxfId="13611" priority="4501" operator="equal">
      <formula>"PR"</formula>
    </cfRule>
  </conditionalFormatting>
  <conditionalFormatting sqref="U21">
    <cfRule type="cellIs" dxfId="13610" priority="4472" operator="equal">
      <formula>"Me"</formula>
    </cfRule>
  </conditionalFormatting>
  <conditionalFormatting sqref="U21">
    <cfRule type="cellIs" dxfId="13609" priority="4471" operator="equal">
      <formula>"TD"</formula>
    </cfRule>
  </conditionalFormatting>
  <conditionalFormatting sqref="Z51:Z52">
    <cfRule type="cellIs" dxfId="13608" priority="4451" operator="equal">
      <formula>"Me"</formula>
    </cfRule>
  </conditionalFormatting>
  <conditionalFormatting sqref="Z51:Z52">
    <cfRule type="cellIs" dxfId="13607" priority="4450" operator="equal">
      <formula>"TD"</formula>
    </cfRule>
  </conditionalFormatting>
  <conditionalFormatting sqref="AG55 AG61 AG33 AG41 AG57">
    <cfRule type="cellIs" dxfId="13606" priority="4437" operator="equal">
      <formula>"Me"</formula>
    </cfRule>
  </conditionalFormatting>
  <conditionalFormatting sqref="AG55 AG61 AG33 AG41 AG57">
    <cfRule type="cellIs" dxfId="13605" priority="4436" operator="equal">
      <formula>"TD"</formula>
    </cfRule>
  </conditionalFormatting>
  <conditionalFormatting sqref="AD52">
    <cfRule type="cellIs" dxfId="13604" priority="4423" operator="equal">
      <formula>"Me"</formula>
    </cfRule>
  </conditionalFormatting>
  <conditionalFormatting sqref="AD52">
    <cfRule type="cellIs" dxfId="13603" priority="4422" operator="equal">
      <formula>"TD"</formula>
    </cfRule>
  </conditionalFormatting>
  <conditionalFormatting sqref="AI51:AI52">
    <cfRule type="cellIs" dxfId="13602" priority="4387" operator="equal">
      <formula>"Me"</formula>
    </cfRule>
  </conditionalFormatting>
  <conditionalFormatting sqref="AI51:AI52">
    <cfRule type="cellIs" dxfId="13601" priority="4386" operator="equal">
      <formula>"TD"</formula>
    </cfRule>
  </conditionalFormatting>
  <conditionalFormatting sqref="AG56 AG62:AG68 AG34:AG36 AG60 AG58">
    <cfRule type="cellIs" dxfId="13600" priority="4380" operator="equal">
      <formula>"Me"</formula>
    </cfRule>
  </conditionalFormatting>
  <conditionalFormatting sqref="AG56 AG62:AG68 AG34:AG36 AG60 AG58">
    <cfRule type="cellIs" dxfId="13599" priority="4379" operator="equal">
      <formula>"TD"</formula>
    </cfRule>
  </conditionalFormatting>
  <conditionalFormatting sqref="AG56 AG62:AG68 AG34:AG36 AG60 AG58">
    <cfRule type="cellIs" dxfId="13598" priority="4373" operator="equal">
      <formula>"Me"</formula>
    </cfRule>
  </conditionalFormatting>
  <conditionalFormatting sqref="AG56 AG62:AG68 AG34:AG36 AG60 AG58">
    <cfRule type="cellIs" dxfId="13597" priority="4372" operator="equal">
      <formula>"TD"</formula>
    </cfRule>
  </conditionalFormatting>
  <conditionalFormatting sqref="AG56 AG62:AG68 AG34:AG36 AG60 AG58">
    <cfRule type="cellIs" dxfId="13596" priority="4366" operator="equal">
      <formula>"Me"</formula>
    </cfRule>
  </conditionalFormatting>
  <conditionalFormatting sqref="AG56 AG62:AG68 AG34:AG36 AG60 AG58">
    <cfRule type="cellIs" dxfId="13595" priority="4365" operator="equal">
      <formula>"TD"</formula>
    </cfRule>
  </conditionalFormatting>
  <conditionalFormatting sqref="AG56 AG62:AG68 AG34:AG36 AG60 AG58">
    <cfRule type="cellIs" dxfId="13594" priority="4359" operator="equal">
      <formula>"Me"</formula>
    </cfRule>
  </conditionalFormatting>
  <conditionalFormatting sqref="AG56 AG62:AG68 AG34:AG36 AG60 AG58">
    <cfRule type="cellIs" dxfId="13593" priority="4358" operator="equal">
      <formula>"TD"</formula>
    </cfRule>
  </conditionalFormatting>
  <conditionalFormatting sqref="AG56 AG62:AG68 AG34:AG36 AG60 AG58">
    <cfRule type="cellIs" dxfId="13592" priority="4352" operator="equal">
      <formula>"Me"</formula>
    </cfRule>
  </conditionalFormatting>
  <conditionalFormatting sqref="AG56 AG62:AG68 AG34:AG36 AG60 AG58">
    <cfRule type="cellIs" dxfId="13591" priority="4351" operator="equal">
      <formula>"TD"</formula>
    </cfRule>
  </conditionalFormatting>
  <conditionalFormatting sqref="F37">
    <cfRule type="cellIs" dxfId="13590" priority="4337" operator="equal">
      <formula>"Me"</formula>
    </cfRule>
  </conditionalFormatting>
  <conditionalFormatting sqref="F37">
    <cfRule type="cellIs" dxfId="13589" priority="4336" operator="equal">
      <formula>"TD"</formula>
    </cfRule>
  </conditionalFormatting>
  <conditionalFormatting sqref="F37">
    <cfRule type="cellIs" dxfId="13588" priority="4330" operator="equal">
      <formula>"PR"</formula>
    </cfRule>
  </conditionalFormatting>
  <conditionalFormatting sqref="AG49:AG50">
    <cfRule type="cellIs" dxfId="13587" priority="4299" operator="equal">
      <formula>"Me"</formula>
    </cfRule>
  </conditionalFormatting>
  <conditionalFormatting sqref="AG49:AG50">
    <cfRule type="cellIs" dxfId="13586" priority="4298" operator="equal">
      <formula>"TD"</formula>
    </cfRule>
  </conditionalFormatting>
  <conditionalFormatting sqref="F50:V50 G49:V49 X49:AG50 AI49:AJ50">
    <cfRule type="cellIs" dxfId="13585" priority="4292" operator="equal">
      <formula>"PR"</formula>
    </cfRule>
  </conditionalFormatting>
  <conditionalFormatting sqref="F49">
    <cfRule type="cellIs" dxfId="13584" priority="4291" operator="equal">
      <formula>"Me"</formula>
    </cfRule>
  </conditionalFormatting>
  <conditionalFormatting sqref="F49">
    <cfRule type="cellIs" dxfId="13583" priority="4290" operator="equal">
      <formula>"TD"</formula>
    </cfRule>
  </conditionalFormatting>
  <conditionalFormatting sqref="F49">
    <cfRule type="cellIs" dxfId="13582" priority="4284" operator="equal">
      <formula>"PR"</formula>
    </cfRule>
  </conditionalFormatting>
  <conditionalFormatting sqref="F50:V50 X50:AG50 AI49:AJ50">
    <cfRule type="cellIs" dxfId="13581" priority="4318" operator="equal">
      <formula>"Me"</formula>
    </cfRule>
  </conditionalFormatting>
  <conditionalFormatting sqref="F50:V50 X50:AG50 AI49:AJ50">
    <cfRule type="cellIs" dxfId="13580" priority="4317" operator="equal">
      <formula>"TD"</formula>
    </cfRule>
  </conditionalFormatting>
  <conditionalFormatting sqref="G49:V49 X49:AF49">
    <cfRule type="cellIs" dxfId="13579" priority="4306" operator="equal">
      <formula>"Me"</formula>
    </cfRule>
  </conditionalFormatting>
  <conditionalFormatting sqref="G49:V49 X49:AF49">
    <cfRule type="cellIs" dxfId="13578" priority="4305" operator="equal">
      <formula>"TD"</formula>
    </cfRule>
  </conditionalFormatting>
  <conditionalFormatting sqref="R53:V54">
    <cfRule type="cellIs" dxfId="13577" priority="4283" operator="equal">
      <formula>"Me"</formula>
    </cfRule>
  </conditionalFormatting>
  <conditionalFormatting sqref="R53:V54">
    <cfRule type="cellIs" dxfId="13576" priority="4282" operator="equal">
      <formula>"TD"</formula>
    </cfRule>
  </conditionalFormatting>
  <conditionalFormatting sqref="S53:T54">
    <cfRule type="cellIs" dxfId="13575" priority="4276" operator="equal">
      <formula>"Me"</formula>
    </cfRule>
  </conditionalFormatting>
  <conditionalFormatting sqref="S53:T54">
    <cfRule type="cellIs" dxfId="13574" priority="4275" operator="equal">
      <formula>"TD"</formula>
    </cfRule>
  </conditionalFormatting>
  <conditionalFormatting sqref="U53:U54">
    <cfRule type="cellIs" dxfId="13573" priority="4269" operator="equal">
      <formula>"Me"</formula>
    </cfRule>
  </conditionalFormatting>
  <conditionalFormatting sqref="U53:U54">
    <cfRule type="cellIs" dxfId="13572" priority="4268" operator="equal">
      <formula>"TD"</formula>
    </cfRule>
  </conditionalFormatting>
  <conditionalFormatting sqref="C27:C28 C183:C184">
    <cfRule type="cellIs" dxfId="13571" priority="4260" operator="equal">
      <formula>"B"</formula>
    </cfRule>
  </conditionalFormatting>
  <conditionalFormatting sqref="C27:C28 C183:C184">
    <cfRule type="cellIs" dxfId="13570" priority="4259" operator="equal">
      <formula>"A"</formula>
    </cfRule>
  </conditionalFormatting>
  <conditionalFormatting sqref="F71:Z72 F69:AJ70 AB71:AC72">
    <cfRule type="cellIs" dxfId="13569" priority="4174" operator="equal">
      <formula>"Me"</formula>
    </cfRule>
  </conditionalFormatting>
  <conditionalFormatting sqref="F71:Z72 F69:AJ70 AB71:AC72">
    <cfRule type="cellIs" dxfId="13568" priority="4173" operator="equal">
      <formula>"TD"</formula>
    </cfRule>
  </conditionalFormatting>
  <conditionalFormatting sqref="F71:Z72 F69:AJ70 AB71:AC72">
    <cfRule type="cellIs" dxfId="13567" priority="4167" operator="equal">
      <formula>"PR"</formula>
    </cfRule>
  </conditionalFormatting>
  <conditionalFormatting sqref="F87:AG88 AI87:AJ88">
    <cfRule type="cellIs" dxfId="13566" priority="3938" operator="equal">
      <formula>"Me"</formula>
    </cfRule>
  </conditionalFormatting>
  <conditionalFormatting sqref="F87:AG88 AI87:AJ88">
    <cfRule type="cellIs" dxfId="13565" priority="3937" operator="equal">
      <formula>"TD"</formula>
    </cfRule>
  </conditionalFormatting>
  <conditionalFormatting sqref="F87:AG88 AI87:AJ88">
    <cfRule type="cellIs" dxfId="13564" priority="3931" operator="equal">
      <formula>"PR"</formula>
    </cfRule>
  </conditionalFormatting>
  <conditionalFormatting sqref="Z87:AD88">
    <cfRule type="cellIs" dxfId="13563" priority="3930" operator="equal">
      <formula>"Me"</formula>
    </cfRule>
  </conditionalFormatting>
  <conditionalFormatting sqref="Z87:AD88">
    <cfRule type="cellIs" dxfId="13562" priority="3929" operator="equal">
      <formula>"TD"</formula>
    </cfRule>
  </conditionalFormatting>
  <conditionalFormatting sqref="C27:C28 C183:C184">
    <cfRule type="cellIs" dxfId="13561" priority="3903" operator="lessThan">
      <formula>#REF!</formula>
    </cfRule>
  </conditionalFormatting>
  <conditionalFormatting sqref="F91:L92 N91:AJ91 N92:AG92 AI92:AJ92">
    <cfRule type="cellIs" dxfId="13560" priority="3902" operator="equal">
      <formula>"Me"</formula>
    </cfRule>
  </conditionalFormatting>
  <conditionalFormatting sqref="F91:L92 N91:AJ91 N92:AG92 AI92:AJ92">
    <cfRule type="cellIs" dxfId="13559" priority="3901" operator="equal">
      <formula>"TD"</formula>
    </cfRule>
  </conditionalFormatting>
  <conditionalFormatting sqref="F91:L92 N91:AJ91 N92:AG92 AI92:AJ92">
    <cfRule type="cellIs" dxfId="13558" priority="3895" operator="equal">
      <formula>"PR"</formula>
    </cfRule>
  </conditionalFormatting>
  <conditionalFormatting sqref="Z91:AD92">
    <cfRule type="cellIs" dxfId="13557" priority="3894" operator="equal">
      <formula>"Me"</formula>
    </cfRule>
  </conditionalFormatting>
  <conditionalFormatting sqref="Z91:AD92">
    <cfRule type="cellIs" dxfId="13556" priority="3893" operator="equal">
      <formula>"TD"</formula>
    </cfRule>
  </conditionalFormatting>
  <conditionalFormatting sqref="F149:AJ149">
    <cfRule type="cellIs" dxfId="13555" priority="3870" operator="equal">
      <formula>"Me"</formula>
    </cfRule>
  </conditionalFormatting>
  <conditionalFormatting sqref="F149:O149 S149:AJ149">
    <cfRule type="cellIs" dxfId="13554" priority="3869" operator="equal">
      <formula>"TD"</formula>
    </cfRule>
  </conditionalFormatting>
  <conditionalFormatting sqref="F149:AJ149">
    <cfRule type="cellIs" dxfId="13553" priority="3856" operator="equal">
      <formula>"PR"</formula>
    </cfRule>
  </conditionalFormatting>
  <conditionalFormatting sqref="W155:W156 F153:AJ154">
    <cfRule type="cellIs" dxfId="13552" priority="3846" operator="equal">
      <formula>"Me"</formula>
    </cfRule>
  </conditionalFormatting>
  <conditionalFormatting sqref="W155:W156 F153:AJ154">
    <cfRule type="cellIs" dxfId="13551" priority="3845" operator="equal">
      <formula>"TD"</formula>
    </cfRule>
  </conditionalFormatting>
  <conditionalFormatting sqref="W155:W156 F153:AJ154">
    <cfRule type="cellIs" dxfId="13550" priority="3839" operator="equal">
      <formula>"PR"</formula>
    </cfRule>
  </conditionalFormatting>
  <conditionalFormatting sqref="Z153:AD154">
    <cfRule type="cellIs" dxfId="13549" priority="3838" operator="equal">
      <formula>"Me"</formula>
    </cfRule>
  </conditionalFormatting>
  <conditionalFormatting sqref="Z153:AD154">
    <cfRule type="cellIs" dxfId="13548" priority="3837" operator="equal">
      <formula>"TD"</formula>
    </cfRule>
  </conditionalFormatting>
  <conditionalFormatting sqref="F173:AJ173">
    <cfRule type="cellIs" dxfId="13547" priority="3819" operator="equal">
      <formula>"Me"</formula>
    </cfRule>
  </conditionalFormatting>
  <conditionalFormatting sqref="F173:O173 S173:AJ173">
    <cfRule type="cellIs" dxfId="13546" priority="3818" operator="equal">
      <formula>"TD"</formula>
    </cfRule>
  </conditionalFormatting>
  <conditionalFormatting sqref="F173:AJ173">
    <cfRule type="cellIs" dxfId="13545" priority="3805" operator="equal">
      <formula>"PR"</formula>
    </cfRule>
  </conditionalFormatting>
  <conditionalFormatting sqref="F175:AJ176">
    <cfRule type="cellIs" dxfId="13544" priority="3795" operator="equal">
      <formula>"Me"</formula>
    </cfRule>
  </conditionalFormatting>
  <conditionalFormatting sqref="F175:AJ176">
    <cfRule type="cellIs" dxfId="13543" priority="3794" operator="equal">
      <formula>"TD"</formula>
    </cfRule>
  </conditionalFormatting>
  <conditionalFormatting sqref="F175:AJ176">
    <cfRule type="cellIs" dxfId="13542" priority="3788" operator="equal">
      <formula>"PR"</formula>
    </cfRule>
  </conditionalFormatting>
  <conditionalFormatting sqref="Z175:AD176">
    <cfRule type="cellIs" dxfId="13541" priority="3787" operator="equal">
      <formula>"Me"</formula>
    </cfRule>
  </conditionalFormatting>
  <conditionalFormatting sqref="Z175:AD176">
    <cfRule type="cellIs" dxfId="13540" priority="3786" operator="equal">
      <formula>"TD"</formula>
    </cfRule>
  </conditionalFormatting>
  <conditionalFormatting sqref="F197:Q198 S197:AJ198">
    <cfRule type="cellIs" dxfId="13539" priority="3715" operator="equal">
      <formula>"Me"</formula>
    </cfRule>
  </conditionalFormatting>
  <conditionalFormatting sqref="F197:Q198 S197:AJ198">
    <cfRule type="cellIs" dxfId="13538" priority="3714" operator="equal">
      <formula>"TD"</formula>
    </cfRule>
  </conditionalFormatting>
  <conditionalFormatting sqref="F197:Q198 S197:AJ198">
    <cfRule type="cellIs" dxfId="13537" priority="3703" operator="equal">
      <formula>"PR"</formula>
    </cfRule>
  </conditionalFormatting>
  <conditionalFormatting sqref="G27:J27 F28:J28 L27:AE28 AG27:AJ28">
    <cfRule type="cellIs" dxfId="13536" priority="3684" operator="equal">
      <formula>"Me"</formula>
    </cfRule>
  </conditionalFormatting>
  <conditionalFormatting sqref="G27:J27 F28:J28 L27:AE28 AG27:AJ28">
    <cfRule type="cellIs" dxfId="13535" priority="3683" operator="equal">
      <formula>"TD"</formula>
    </cfRule>
  </conditionalFormatting>
  <conditionalFormatting sqref="G27:J27 F28:J28 L27:AE28 AG27:AJ28">
    <cfRule type="cellIs" dxfId="13534" priority="3677" operator="equal">
      <formula>"PR"</formula>
    </cfRule>
  </conditionalFormatting>
  <conditionalFormatting sqref="C37:C38 C41:C42 C99:C100 C113:C116 C118 C131:D131 C163:D163 C149:D149 C173:D173 C29:D29 C75:D75 C89:D89 C105:D105">
    <cfRule type="cellIs" dxfId="13533" priority="3660" operator="lessThan">
      <formula>#REF!</formula>
    </cfRule>
  </conditionalFormatting>
  <conditionalFormatting sqref="C22">
    <cfRule type="cellIs" dxfId="13532" priority="3659" operator="equal">
      <formula>"C"</formula>
    </cfRule>
  </conditionalFormatting>
  <conditionalFormatting sqref="C22">
    <cfRule type="cellIs" dxfId="13531" priority="3658" operator="equal">
      <formula>"B"</formula>
    </cfRule>
  </conditionalFormatting>
  <conditionalFormatting sqref="C22">
    <cfRule type="cellIs" dxfId="13530" priority="3657" operator="equal">
      <formula>"A"</formula>
    </cfRule>
  </conditionalFormatting>
  <conditionalFormatting sqref="C22">
    <cfRule type="cellIs" dxfId="13529" priority="3656" operator="lessThan">
      <formula>#REF!</formula>
    </cfRule>
  </conditionalFormatting>
  <conditionalFormatting sqref="C21">
    <cfRule type="cellIs" dxfId="13528" priority="3655" operator="equal">
      <formula>"C"</formula>
    </cfRule>
  </conditionalFormatting>
  <conditionalFormatting sqref="C21">
    <cfRule type="cellIs" dxfId="13527" priority="3654" operator="equal">
      <formula>"B"</formula>
    </cfRule>
  </conditionalFormatting>
  <conditionalFormatting sqref="C21">
    <cfRule type="cellIs" dxfId="13526" priority="3653" operator="equal">
      <formula>"A"</formula>
    </cfRule>
  </conditionalFormatting>
  <conditionalFormatting sqref="C21">
    <cfRule type="cellIs" dxfId="13525" priority="3652" operator="lessThan">
      <formula>#REF!</formula>
    </cfRule>
  </conditionalFormatting>
  <conditionalFormatting sqref="C30">
    <cfRule type="cellIs" dxfId="13524" priority="3647" operator="lessThan">
      <formula>#REF!</formula>
    </cfRule>
  </conditionalFormatting>
  <conditionalFormatting sqref="C37:C38 C41:C42">
    <cfRule type="cellIs" dxfId="13523" priority="3645" operator="equal">
      <formula>"C"</formula>
    </cfRule>
  </conditionalFormatting>
  <conditionalFormatting sqref="C37:C38 C41:C42">
    <cfRule type="cellIs" dxfId="13522" priority="3644" operator="equal">
      <formula>"B"</formula>
    </cfRule>
  </conditionalFormatting>
  <conditionalFormatting sqref="C37:C38 C41:C42">
    <cfRule type="cellIs" dxfId="13521" priority="3643" operator="equal">
      <formula>"A"</formula>
    </cfRule>
  </conditionalFormatting>
  <conditionalFormatting sqref="C39:C40">
    <cfRule type="cellIs" dxfId="13520" priority="3641" operator="equal">
      <formula>"C"</formula>
    </cfRule>
  </conditionalFormatting>
  <conditionalFormatting sqref="C39:C40">
    <cfRule type="cellIs" dxfId="13519" priority="3640" operator="equal">
      <formula>"B"</formula>
    </cfRule>
  </conditionalFormatting>
  <conditionalFormatting sqref="C39:C40">
    <cfRule type="cellIs" dxfId="13518" priority="3639" operator="equal">
      <formula>"A"</formula>
    </cfRule>
  </conditionalFormatting>
  <conditionalFormatting sqref="C39:C40">
    <cfRule type="cellIs" dxfId="13517" priority="3638" operator="lessThan">
      <formula>#REF!</formula>
    </cfRule>
  </conditionalFormatting>
  <conditionalFormatting sqref="C33:C34">
    <cfRule type="cellIs" dxfId="13516" priority="3637" operator="equal">
      <formula>"C"</formula>
    </cfRule>
  </conditionalFormatting>
  <conditionalFormatting sqref="C33:C34">
    <cfRule type="cellIs" dxfId="13515" priority="3636" operator="equal">
      <formula>"B"</formula>
    </cfRule>
  </conditionalFormatting>
  <conditionalFormatting sqref="C33:C34">
    <cfRule type="cellIs" dxfId="13514" priority="3635" operator="equal">
      <formula>"A"</formula>
    </cfRule>
  </conditionalFormatting>
  <conditionalFormatting sqref="C33:C34">
    <cfRule type="cellIs" dxfId="13513" priority="3634" operator="lessThan">
      <formula>#REF!</formula>
    </cfRule>
  </conditionalFormatting>
  <conditionalFormatting sqref="C59:C60">
    <cfRule type="cellIs" dxfId="13512" priority="3633" operator="equal">
      <formula>"C"</formula>
    </cfRule>
  </conditionalFormatting>
  <conditionalFormatting sqref="C59:C60">
    <cfRule type="cellIs" dxfId="13511" priority="3632" operator="equal">
      <formula>"B"</formula>
    </cfRule>
  </conditionalFormatting>
  <conditionalFormatting sqref="C59:C60">
    <cfRule type="cellIs" dxfId="13510" priority="3631" operator="equal">
      <formula>"A"</formula>
    </cfRule>
  </conditionalFormatting>
  <conditionalFormatting sqref="C59:C60">
    <cfRule type="cellIs" dxfId="13509" priority="3630" operator="lessThan">
      <formula>#REF!</formula>
    </cfRule>
  </conditionalFormatting>
  <conditionalFormatting sqref="C50">
    <cfRule type="cellIs" dxfId="13508" priority="3625" operator="equal">
      <formula>"C"</formula>
    </cfRule>
  </conditionalFormatting>
  <conditionalFormatting sqref="C50">
    <cfRule type="cellIs" dxfId="13507" priority="3624" operator="equal">
      <formula>"B"</formula>
    </cfRule>
  </conditionalFormatting>
  <conditionalFormatting sqref="C50">
    <cfRule type="cellIs" dxfId="13506" priority="3623" operator="equal">
      <formula>"A"</formula>
    </cfRule>
  </conditionalFormatting>
  <conditionalFormatting sqref="C50">
    <cfRule type="cellIs" dxfId="13505" priority="3622" operator="lessThan">
      <formula>#REF!</formula>
    </cfRule>
  </conditionalFormatting>
  <conditionalFormatting sqref="C49">
    <cfRule type="cellIs" dxfId="13504" priority="3621" operator="equal">
      <formula>"C"</formula>
    </cfRule>
  </conditionalFormatting>
  <conditionalFormatting sqref="C49">
    <cfRule type="cellIs" dxfId="13503" priority="3620" operator="equal">
      <formula>"B"</formula>
    </cfRule>
  </conditionalFormatting>
  <conditionalFormatting sqref="C49">
    <cfRule type="cellIs" dxfId="13502" priority="3619" operator="equal">
      <formula>"A"</formula>
    </cfRule>
  </conditionalFormatting>
  <conditionalFormatting sqref="C49">
    <cfRule type="cellIs" dxfId="13501" priority="3618" operator="lessThan">
      <formula>#REF!</formula>
    </cfRule>
  </conditionalFormatting>
  <conditionalFormatting sqref="C55:C56">
    <cfRule type="cellIs" dxfId="13500" priority="3617" operator="equal">
      <formula>"C"</formula>
    </cfRule>
  </conditionalFormatting>
  <conditionalFormatting sqref="C55:C56">
    <cfRule type="cellIs" dxfId="13499" priority="3616" operator="equal">
      <formula>"B"</formula>
    </cfRule>
  </conditionalFormatting>
  <conditionalFormatting sqref="C55:C56">
    <cfRule type="cellIs" dxfId="13498" priority="3615" operator="equal">
      <formula>"A"</formula>
    </cfRule>
  </conditionalFormatting>
  <conditionalFormatting sqref="C55:C56">
    <cfRule type="cellIs" dxfId="13497" priority="3614" operator="lessThan">
      <formula>#REF!</formula>
    </cfRule>
  </conditionalFormatting>
  <conditionalFormatting sqref="C52">
    <cfRule type="cellIs" dxfId="13496" priority="3613" operator="equal">
      <formula>"C"</formula>
    </cfRule>
  </conditionalFormatting>
  <conditionalFormatting sqref="C52">
    <cfRule type="cellIs" dxfId="13495" priority="3612" operator="equal">
      <formula>"B"</formula>
    </cfRule>
  </conditionalFormatting>
  <conditionalFormatting sqref="C52">
    <cfRule type="cellIs" dxfId="13494" priority="3611" operator="equal">
      <formula>"A"</formula>
    </cfRule>
  </conditionalFormatting>
  <conditionalFormatting sqref="C52">
    <cfRule type="cellIs" dxfId="13493" priority="3610" operator="lessThan">
      <formula>#REF!</formula>
    </cfRule>
  </conditionalFormatting>
  <conditionalFormatting sqref="C51">
    <cfRule type="cellIs" dxfId="13492" priority="3609" operator="equal">
      <formula>"C"</formula>
    </cfRule>
  </conditionalFormatting>
  <conditionalFormatting sqref="C51">
    <cfRule type="cellIs" dxfId="13491" priority="3608" operator="equal">
      <formula>"B"</formula>
    </cfRule>
  </conditionalFormatting>
  <conditionalFormatting sqref="C51">
    <cfRule type="cellIs" dxfId="13490" priority="3607" operator="equal">
      <formula>"A"</formula>
    </cfRule>
  </conditionalFormatting>
  <conditionalFormatting sqref="C51">
    <cfRule type="cellIs" dxfId="13489" priority="3606" operator="lessThan">
      <formula>#REF!</formula>
    </cfRule>
  </conditionalFormatting>
  <conditionalFormatting sqref="C57:C58">
    <cfRule type="cellIs" dxfId="13488" priority="3605" operator="equal">
      <formula>"C"</formula>
    </cfRule>
  </conditionalFormatting>
  <conditionalFormatting sqref="C57:C58">
    <cfRule type="cellIs" dxfId="13487" priority="3604" operator="equal">
      <formula>"B"</formula>
    </cfRule>
  </conditionalFormatting>
  <conditionalFormatting sqref="C57:C58">
    <cfRule type="cellIs" dxfId="13486" priority="3603" operator="equal">
      <formula>"A"</formula>
    </cfRule>
  </conditionalFormatting>
  <conditionalFormatting sqref="C57:C58">
    <cfRule type="cellIs" dxfId="13485" priority="3602" operator="lessThan">
      <formula>#REF!</formula>
    </cfRule>
  </conditionalFormatting>
  <conditionalFormatting sqref="F81:AJ82 F85:AJ86 F83:H84 J83:AJ84">
    <cfRule type="cellIs" dxfId="13484" priority="3572" operator="equal">
      <formula>"Me"</formula>
    </cfRule>
  </conditionalFormatting>
  <conditionalFormatting sqref="F81:AJ82 F85:AJ86 F83:H84 J83:AJ84">
    <cfRule type="cellIs" dxfId="13483" priority="3571" operator="equal">
      <formula>"TD"</formula>
    </cfRule>
  </conditionalFormatting>
  <conditionalFormatting sqref="Z81:AD86">
    <cfRule type="cellIs" dxfId="13482" priority="3564" operator="equal">
      <formula>"Me"</formula>
    </cfRule>
  </conditionalFormatting>
  <conditionalFormatting sqref="Z81:AD86">
    <cfRule type="cellIs" dxfId="13481" priority="3563" operator="equal">
      <formula>"TD"</formula>
    </cfRule>
  </conditionalFormatting>
  <conditionalFormatting sqref="F81:AJ82 F85:AJ86 F83:H84 J83:AJ84">
    <cfRule type="cellIs" dxfId="13480" priority="3565" operator="equal">
      <formula>"PR"</formula>
    </cfRule>
  </conditionalFormatting>
  <conditionalFormatting sqref="C82">
    <cfRule type="cellIs" dxfId="13479" priority="3533" operator="lessThan">
      <formula>#REF!</formula>
    </cfRule>
  </conditionalFormatting>
  <conditionalFormatting sqref="C82">
    <cfRule type="cellIs" dxfId="13478" priority="3536" operator="equal">
      <formula>"C"</formula>
    </cfRule>
  </conditionalFormatting>
  <conditionalFormatting sqref="C82">
    <cfRule type="cellIs" dxfId="13477" priority="3535" operator="equal">
      <formula>"B"</formula>
    </cfRule>
  </conditionalFormatting>
  <conditionalFormatting sqref="C82">
    <cfRule type="cellIs" dxfId="13476" priority="3534" operator="equal">
      <formula>"A"</formula>
    </cfRule>
  </conditionalFormatting>
  <conditionalFormatting sqref="C90">
    <cfRule type="cellIs" dxfId="13475" priority="3484" operator="lessThan">
      <formula>#REF!</formula>
    </cfRule>
  </conditionalFormatting>
  <conditionalFormatting sqref="C93:C94 C99:C100">
    <cfRule type="cellIs" dxfId="13474" priority="3482" operator="equal">
      <formula>"C"</formula>
    </cfRule>
  </conditionalFormatting>
  <conditionalFormatting sqref="C93:C94 C99:C100">
    <cfRule type="cellIs" dxfId="13473" priority="3481" operator="equal">
      <formula>"B"</formula>
    </cfRule>
  </conditionalFormatting>
  <conditionalFormatting sqref="C93:C94 C99:C100">
    <cfRule type="cellIs" dxfId="13472" priority="3480" operator="equal">
      <formula>"A"</formula>
    </cfRule>
  </conditionalFormatting>
  <conditionalFormatting sqref="C93:C94">
    <cfRule type="cellIs" dxfId="13471" priority="3479" operator="lessThan">
      <formula>#REF!</formula>
    </cfRule>
  </conditionalFormatting>
  <conditionalFormatting sqref="C103:C104">
    <cfRule type="cellIs" dxfId="13470" priority="3478" operator="equal">
      <formula>"C"</formula>
    </cfRule>
  </conditionalFormatting>
  <conditionalFormatting sqref="C103:C104">
    <cfRule type="cellIs" dxfId="13469" priority="3477" operator="equal">
      <formula>"B"</formula>
    </cfRule>
  </conditionalFormatting>
  <conditionalFormatting sqref="C103:C104">
    <cfRule type="cellIs" dxfId="13468" priority="3476" operator="equal">
      <formula>"A"</formula>
    </cfRule>
  </conditionalFormatting>
  <conditionalFormatting sqref="C103:C104">
    <cfRule type="cellIs" dxfId="13467" priority="3475" operator="lessThan">
      <formula>#REF!</formula>
    </cfRule>
  </conditionalFormatting>
  <conditionalFormatting sqref="C98">
    <cfRule type="cellIs" dxfId="13466" priority="3474" operator="equal">
      <formula>"C"</formula>
    </cfRule>
  </conditionalFormatting>
  <conditionalFormatting sqref="C98">
    <cfRule type="cellIs" dxfId="13465" priority="3473" operator="equal">
      <formula>"B"</formula>
    </cfRule>
  </conditionalFormatting>
  <conditionalFormatting sqref="C98">
    <cfRule type="cellIs" dxfId="13464" priority="3472" operator="equal">
      <formula>"A"</formula>
    </cfRule>
  </conditionalFormatting>
  <conditionalFormatting sqref="C98">
    <cfRule type="cellIs" dxfId="13463" priority="3471" operator="lessThan">
      <formula>#REF!</formula>
    </cfRule>
  </conditionalFormatting>
  <conditionalFormatting sqref="C92">
    <cfRule type="cellIs" dxfId="13462" priority="3470" operator="equal">
      <formula>"C"</formula>
    </cfRule>
  </conditionalFormatting>
  <conditionalFormatting sqref="C92">
    <cfRule type="cellIs" dxfId="13461" priority="3469" operator="equal">
      <formula>"B"</formula>
    </cfRule>
  </conditionalFormatting>
  <conditionalFormatting sqref="C92">
    <cfRule type="cellIs" dxfId="13460" priority="3468" operator="equal">
      <formula>"A"</formula>
    </cfRule>
  </conditionalFormatting>
  <conditionalFormatting sqref="C92">
    <cfRule type="cellIs" dxfId="13459" priority="3467" operator="lessThan">
      <formula>#REF!</formula>
    </cfRule>
  </conditionalFormatting>
  <conditionalFormatting sqref="C91">
    <cfRule type="cellIs" dxfId="13458" priority="3466" operator="equal">
      <formula>"C"</formula>
    </cfRule>
  </conditionalFormatting>
  <conditionalFormatting sqref="C91">
    <cfRule type="cellIs" dxfId="13457" priority="3465" operator="equal">
      <formula>"B"</formula>
    </cfRule>
  </conditionalFormatting>
  <conditionalFormatting sqref="C91">
    <cfRule type="cellIs" dxfId="13456" priority="3464" operator="equal">
      <formula>"A"</formula>
    </cfRule>
  </conditionalFormatting>
  <conditionalFormatting sqref="C91">
    <cfRule type="cellIs" dxfId="13455" priority="3463" operator="lessThan">
      <formula>#REF!</formula>
    </cfRule>
  </conditionalFormatting>
  <conditionalFormatting sqref="F105:AJ105">
    <cfRule type="cellIs" dxfId="13454" priority="3458" operator="equal">
      <formula>"Me"</formula>
    </cfRule>
  </conditionalFormatting>
  <conditionalFormatting sqref="F105:O105 S105:AJ105">
    <cfRule type="cellIs" dxfId="13453" priority="3457" operator="equal">
      <formula>"TD"</formula>
    </cfRule>
  </conditionalFormatting>
  <conditionalFormatting sqref="F105:AJ105">
    <cfRule type="cellIs" dxfId="13452" priority="3444" operator="equal">
      <formula>"PR"</formula>
    </cfRule>
  </conditionalFormatting>
  <conditionalFormatting sqref="C106">
    <cfRule type="cellIs" dxfId="13451" priority="3435" operator="lessThan">
      <formula>#REF!</formula>
    </cfRule>
  </conditionalFormatting>
  <conditionalFormatting sqref="C113:C116">
    <cfRule type="cellIs" dxfId="13450" priority="3406" operator="equal">
      <formula>"C"</formula>
    </cfRule>
  </conditionalFormatting>
  <conditionalFormatting sqref="C113:C116">
    <cfRule type="cellIs" dxfId="13449" priority="3405" operator="equal">
      <formula>"B"</formula>
    </cfRule>
  </conditionalFormatting>
  <conditionalFormatting sqref="C113:C116">
    <cfRule type="cellIs" dxfId="13448" priority="3404" operator="equal">
      <formula>"A"</formula>
    </cfRule>
  </conditionalFormatting>
  <conditionalFormatting sqref="C118">
    <cfRule type="cellIs" dxfId="13447" priority="3398" operator="equal">
      <formula>"C"</formula>
    </cfRule>
  </conditionalFormatting>
  <conditionalFormatting sqref="C118">
    <cfRule type="cellIs" dxfId="13446" priority="3397" operator="equal">
      <formula>"B"</formula>
    </cfRule>
  </conditionalFormatting>
  <conditionalFormatting sqref="C118">
    <cfRule type="cellIs" dxfId="13445" priority="3396" operator="equal">
      <formula>"A"</formula>
    </cfRule>
  </conditionalFormatting>
  <conditionalFormatting sqref="C123:C124 C117">
    <cfRule type="cellIs" dxfId="13444" priority="3392" operator="equal">
      <formula>"c"</formula>
    </cfRule>
    <cfRule type="cellIs" dxfId="13443" priority="3393" operator="equal">
      <formula>"b"</formula>
    </cfRule>
    <cfRule type="cellIs" dxfId="13442" priority="3394" operator="equal">
      <formula>"a"</formula>
    </cfRule>
  </conditionalFormatting>
  <conditionalFormatting sqref="C119:C122">
    <cfRule type="cellIs" dxfId="13441" priority="3389" operator="equal">
      <formula>"c"</formula>
    </cfRule>
    <cfRule type="cellIs" dxfId="13440" priority="3390" operator="equal">
      <formula>"b"</formula>
    </cfRule>
    <cfRule type="cellIs" dxfId="13439" priority="3391" operator="equal">
      <formula>"a"</formula>
    </cfRule>
  </conditionalFormatting>
  <conditionalFormatting sqref="C127:C128">
    <cfRule type="cellIs" dxfId="13438" priority="3386" operator="equal">
      <formula>"c"</formula>
    </cfRule>
    <cfRule type="cellIs" dxfId="13437" priority="3387" operator="equal">
      <formula>"b"</formula>
    </cfRule>
    <cfRule type="cellIs" dxfId="13436" priority="3388" operator="equal">
      <formula>"a"</formula>
    </cfRule>
  </conditionalFormatting>
  <conditionalFormatting sqref="C128">
    <cfRule type="cellIs" dxfId="13435" priority="3383" operator="equal">
      <formula>"c"</formula>
    </cfRule>
    <cfRule type="cellIs" dxfId="13434" priority="3384" operator="equal">
      <formula>"b"</formula>
    </cfRule>
    <cfRule type="cellIs" dxfId="13433" priority="3385" operator="equal">
      <formula>"a"</formula>
    </cfRule>
  </conditionalFormatting>
  <conditionalFormatting sqref="C127">
    <cfRule type="cellIs" dxfId="13432" priority="3380" operator="equal">
      <formula>"c"</formula>
    </cfRule>
    <cfRule type="cellIs" dxfId="13431" priority="3381" operator="equal">
      <formula>"b"</formula>
    </cfRule>
    <cfRule type="cellIs" dxfId="13430" priority="3382" operator="equal">
      <formula>"a"</formula>
    </cfRule>
  </conditionalFormatting>
  <conditionalFormatting sqref="C129:C130">
    <cfRule type="cellIs" dxfId="13429" priority="3369" operator="equal">
      <formula>"c"</formula>
    </cfRule>
    <cfRule type="cellIs" dxfId="13428" priority="3370" operator="equal">
      <formula>"b"</formula>
    </cfRule>
    <cfRule type="cellIs" dxfId="13427" priority="3371" operator="equal">
      <formula>"a"</formula>
    </cfRule>
  </conditionalFormatting>
  <conditionalFormatting sqref="F131:AJ131">
    <cfRule type="cellIs" dxfId="13426" priority="3368" operator="equal">
      <formula>"Me"</formula>
    </cfRule>
  </conditionalFormatting>
  <conditionalFormatting sqref="F131:O131 S131:AJ131">
    <cfRule type="cellIs" dxfId="13425" priority="3367" operator="equal">
      <formula>"TD"</formula>
    </cfRule>
  </conditionalFormatting>
  <conditionalFormatting sqref="F131:AJ131">
    <cfRule type="cellIs" dxfId="13424" priority="3354" operator="equal">
      <formula>"PR"</formula>
    </cfRule>
  </conditionalFormatting>
  <conditionalFormatting sqref="C132">
    <cfRule type="cellIs" dxfId="13423" priority="3308" operator="lessThan">
      <formula>#REF!</formula>
    </cfRule>
  </conditionalFormatting>
  <conditionalFormatting sqref="C164">
    <cfRule type="cellIs" dxfId="13422" priority="3156" operator="lessThan">
      <formula>#REF!</formula>
    </cfRule>
  </conditionalFormatting>
  <conditionalFormatting sqref="F137:AJ138 F135:P136 R135:AJ136">
    <cfRule type="cellIs" dxfId="13421" priority="3307" operator="equal">
      <formula>"Me"</formula>
    </cfRule>
  </conditionalFormatting>
  <conditionalFormatting sqref="F137:AJ138 F135:P136 R135:AJ136">
    <cfRule type="cellIs" dxfId="13420" priority="3306" operator="equal">
      <formula>"TD"</formula>
    </cfRule>
  </conditionalFormatting>
  <conditionalFormatting sqref="F137:AJ138 F135:P136 R135:AJ136">
    <cfRule type="cellIs" dxfId="13419" priority="3295" operator="equal">
      <formula>"PR"</formula>
    </cfRule>
  </conditionalFormatting>
  <conditionalFormatting sqref="F139:L139 F141:I142 F143:H144 J143:K144 Z143:AJ143 F145:AJ146 N139:AJ140 F140:K140 U144:AJ144 U143:V143 N143:T144 M141:AJ142">
    <cfRule type="cellIs" dxfId="13418" priority="3280" operator="equal">
      <formula>"Me"</formula>
    </cfRule>
  </conditionalFormatting>
  <conditionalFormatting sqref="F139:L139 F141:I142 F143:H144 J143:K144 Z143:AJ143 F145:AJ146 N139:AJ140 F140:K140 U144:AJ144 U143:V143 N143:T144 M141:AJ142">
    <cfRule type="cellIs" dxfId="13417" priority="3279" operator="equal">
      <formula>"TD"</formula>
    </cfRule>
  </conditionalFormatting>
  <conditionalFormatting sqref="F139:L139 F141:I142 F143:H144 J143:K144 Z143:AJ143 F145:AJ146 N139:AJ140 F140:K140 U144:AJ144 U143:V143 N143:T144 M141:AJ142">
    <cfRule type="cellIs" dxfId="13416" priority="3268" operator="equal">
      <formula>"PR"</formula>
    </cfRule>
  </conditionalFormatting>
  <conditionalFormatting sqref="C168 C162 C160 C158 C154">
    <cfRule type="cellIs" dxfId="13415" priority="3117" operator="equal">
      <formula>"c"</formula>
    </cfRule>
    <cfRule type="cellIs" dxfId="13414" priority="3118" operator="equal">
      <formula>"b"</formula>
    </cfRule>
    <cfRule type="cellIs" dxfId="13413" priority="3119" operator="equal">
      <formula>"a"</formula>
    </cfRule>
  </conditionalFormatting>
  <conditionalFormatting sqref="F147:L147 G148:L148 N147:P148 R147:AJ148">
    <cfRule type="cellIs" dxfId="13412" priority="3226" operator="equal">
      <formula>"Me"</formula>
    </cfRule>
  </conditionalFormatting>
  <conditionalFormatting sqref="F147:L147 G148:L148 N147:P148 R147:AJ148">
    <cfRule type="cellIs" dxfId="13411" priority="3225" operator="equal">
      <formula>"TD"</formula>
    </cfRule>
  </conditionalFormatting>
  <conditionalFormatting sqref="F147:L147 G148:L148 N147:P148 R147:AJ148">
    <cfRule type="cellIs" dxfId="13410" priority="3214" operator="equal">
      <formula>"PR"</formula>
    </cfRule>
  </conditionalFormatting>
  <conditionalFormatting sqref="C150">
    <cfRule type="cellIs" dxfId="13409" priority="3184" operator="lessThan">
      <formula>#REF!</formula>
    </cfRule>
  </conditionalFormatting>
  <conditionalFormatting sqref="C157 C159 C161 C153">
    <cfRule type="cellIs" dxfId="13408" priority="3181" operator="equal">
      <formula>"c"</formula>
    </cfRule>
    <cfRule type="cellIs" dxfId="13407" priority="3182" operator="equal">
      <formula>"b"</formula>
    </cfRule>
    <cfRule type="cellIs" dxfId="13406" priority="3183" operator="equal">
      <formula>"a"</formula>
    </cfRule>
  </conditionalFormatting>
  <conditionalFormatting sqref="F163:AJ163">
    <cfRule type="cellIs" dxfId="13405" priority="3179" operator="equal">
      <formula>"Me"</formula>
    </cfRule>
  </conditionalFormatting>
  <conditionalFormatting sqref="F163:O163 S163:AJ163">
    <cfRule type="cellIs" dxfId="13404" priority="3178" operator="equal">
      <formula>"TD"</formula>
    </cfRule>
  </conditionalFormatting>
  <conditionalFormatting sqref="F163:AJ163">
    <cfRule type="cellIs" dxfId="13403" priority="3165" operator="equal">
      <formula>"PR"</formula>
    </cfRule>
  </conditionalFormatting>
  <conditionalFormatting sqref="F172:AJ172 F171:I171 K171:AJ171">
    <cfRule type="cellIs" dxfId="13402" priority="3155" operator="equal">
      <formula>"Me"</formula>
    </cfRule>
  </conditionalFormatting>
  <conditionalFormatting sqref="F172:AJ172 F171:I171 K171:AJ171">
    <cfRule type="cellIs" dxfId="13401" priority="3154" operator="equal">
      <formula>"TD"</formula>
    </cfRule>
  </conditionalFormatting>
  <conditionalFormatting sqref="F172:AJ172 F171:I171 K171:AJ171">
    <cfRule type="cellIs" dxfId="13400" priority="3143" operator="equal">
      <formula>"PR"</formula>
    </cfRule>
  </conditionalFormatting>
  <conditionalFormatting sqref="C165 C167">
    <cfRule type="cellIs" dxfId="13399" priority="3126" operator="equal">
      <formula>"c"</formula>
    </cfRule>
    <cfRule type="cellIs" dxfId="13398" priority="3127" operator="equal">
      <formula>"b"</formula>
    </cfRule>
    <cfRule type="cellIs" dxfId="13397" priority="3128" operator="equal">
      <formula>"a"</formula>
    </cfRule>
  </conditionalFormatting>
  <conditionalFormatting sqref="C166">
    <cfRule type="cellIs" dxfId="13396" priority="3120" operator="equal">
      <formula>"c"</formula>
    </cfRule>
    <cfRule type="cellIs" dxfId="13395" priority="3121" operator="equal">
      <formula>"b"</formula>
    </cfRule>
    <cfRule type="cellIs" dxfId="13394" priority="3122" operator="equal">
      <formula>"a"</formula>
    </cfRule>
  </conditionalFormatting>
  <conditionalFormatting sqref="C179:C180">
    <cfRule type="cellIs" dxfId="13393" priority="3113" operator="equal">
      <formula>"c"</formula>
    </cfRule>
    <cfRule type="cellIs" dxfId="13392" priority="3114" operator="equal">
      <formula>"b"</formula>
    </cfRule>
    <cfRule type="cellIs" dxfId="13391" priority="3115" operator="equal">
      <formula>"a"</formula>
    </cfRule>
  </conditionalFormatting>
  <conditionalFormatting sqref="C175:C176 C187:C188">
    <cfRule type="cellIs" dxfId="13390" priority="3110" operator="equal">
      <formula>"c"</formula>
    </cfRule>
    <cfRule type="cellIs" dxfId="13389" priority="3111" operator="equal">
      <formula>"b"</formula>
    </cfRule>
    <cfRule type="cellIs" dxfId="13388" priority="3112" operator="equal">
      <formula>"a"</formula>
    </cfRule>
  </conditionalFormatting>
  <conditionalFormatting sqref="C197:C198">
    <cfRule type="cellIs" dxfId="13387" priority="3109" operator="equal">
      <formula>"C"</formula>
    </cfRule>
  </conditionalFormatting>
  <conditionalFormatting sqref="C197:C198">
    <cfRule type="cellIs" dxfId="13386" priority="3108" operator="equal">
      <formula>"B"</formula>
    </cfRule>
  </conditionalFormatting>
  <conditionalFormatting sqref="C197:C198">
    <cfRule type="cellIs" dxfId="13385" priority="3107" operator="equal">
      <formula>"A"</formula>
    </cfRule>
  </conditionalFormatting>
  <conditionalFormatting sqref="C197:C198">
    <cfRule type="cellIs" dxfId="13384" priority="3106" operator="lessThan">
      <formula>#REF!</formula>
    </cfRule>
  </conditionalFormatting>
  <conditionalFormatting sqref="C189:C190">
    <cfRule type="cellIs" dxfId="13383" priority="3097" operator="equal">
      <formula>"C"</formula>
    </cfRule>
  </conditionalFormatting>
  <conditionalFormatting sqref="C189:C190">
    <cfRule type="cellIs" dxfId="13382" priority="3096" operator="equal">
      <formula>"B"</formula>
    </cfRule>
  </conditionalFormatting>
  <conditionalFormatting sqref="C189:C190">
    <cfRule type="cellIs" dxfId="13381" priority="3095" operator="equal">
      <formula>"A"</formula>
    </cfRule>
  </conditionalFormatting>
  <conditionalFormatting sqref="C189:C190">
    <cfRule type="cellIs" dxfId="13380" priority="3094" operator="lessThan">
      <formula>#REF!</formula>
    </cfRule>
  </conditionalFormatting>
  <conditionalFormatting sqref="C174">
    <cfRule type="cellIs" dxfId="13379" priority="3085" operator="lessThan">
      <formula>#REF!</formula>
    </cfRule>
  </conditionalFormatting>
  <conditionalFormatting sqref="J37:J38">
    <cfRule type="cellIs" dxfId="13378" priority="2249" operator="equal">
      <formula>"Me"</formula>
    </cfRule>
  </conditionalFormatting>
  <conditionalFormatting sqref="J37:J38">
    <cfRule type="cellIs" dxfId="13377" priority="2248" operator="equal">
      <formula>"TD"</formula>
    </cfRule>
  </conditionalFormatting>
  <conditionalFormatting sqref="J37:J38">
    <cfRule type="cellIs" dxfId="13376" priority="2247" operator="equal">
      <formula>"PR"</formula>
    </cfRule>
  </conditionalFormatting>
  <conditionalFormatting sqref="Q37:Q38">
    <cfRule type="cellIs" dxfId="13375" priority="2246" operator="equal">
      <formula>"Me"</formula>
    </cfRule>
  </conditionalFormatting>
  <conditionalFormatting sqref="Q37:Q38">
    <cfRule type="cellIs" dxfId="13374" priority="2245" operator="equal">
      <formula>"TD"</formula>
    </cfRule>
  </conditionalFormatting>
  <conditionalFormatting sqref="Q37:Q38">
    <cfRule type="cellIs" dxfId="13373" priority="2244" operator="equal">
      <formula>"PR"</formula>
    </cfRule>
  </conditionalFormatting>
  <conditionalFormatting sqref="X37:X38">
    <cfRule type="cellIs" dxfId="13372" priority="2243" operator="equal">
      <formula>"Me"</formula>
    </cfRule>
  </conditionalFormatting>
  <conditionalFormatting sqref="X37:X38">
    <cfRule type="cellIs" dxfId="13371" priority="2242" operator="equal">
      <formula>"TD"</formula>
    </cfRule>
  </conditionalFormatting>
  <conditionalFormatting sqref="X37:X38">
    <cfRule type="cellIs" dxfId="13370" priority="2241" operator="equal">
      <formula>"PR"</formula>
    </cfRule>
  </conditionalFormatting>
  <conditionalFormatting sqref="AE37:AE38">
    <cfRule type="cellIs" dxfId="13369" priority="2240" operator="equal">
      <formula>"Me"</formula>
    </cfRule>
  </conditionalFormatting>
  <conditionalFormatting sqref="AE37:AE38">
    <cfRule type="cellIs" dxfId="13368" priority="2239" operator="equal">
      <formula>"TD"</formula>
    </cfRule>
  </conditionalFormatting>
  <conditionalFormatting sqref="AE37:AE38">
    <cfRule type="cellIs" dxfId="13367" priority="2238" operator="equal">
      <formula>"PR"</formula>
    </cfRule>
  </conditionalFormatting>
  <conditionalFormatting sqref="F167:H170">
    <cfRule type="cellIs" dxfId="13366" priority="2155" operator="equal">
      <formula>"Me"</formula>
    </cfRule>
  </conditionalFormatting>
  <conditionalFormatting sqref="F167:H170">
    <cfRule type="cellIs" dxfId="13365" priority="2154" operator="equal">
      <formula>"TD"</formula>
    </cfRule>
  </conditionalFormatting>
  <conditionalFormatting sqref="F167:H170">
    <cfRule type="cellIs" dxfId="13364" priority="2153" operator="equal">
      <formula>"PR"</formula>
    </cfRule>
  </conditionalFormatting>
  <conditionalFormatting sqref="I167:K170">
    <cfRule type="cellIs" dxfId="13363" priority="2152" operator="equal">
      <formula>"Me"</formula>
    </cfRule>
  </conditionalFormatting>
  <conditionalFormatting sqref="I167:K170">
    <cfRule type="cellIs" dxfId="13362" priority="2151" operator="equal">
      <formula>"TD"</formula>
    </cfRule>
  </conditionalFormatting>
  <conditionalFormatting sqref="I167:K170">
    <cfRule type="cellIs" dxfId="13361" priority="2150" operator="equal">
      <formula>"PR"</formula>
    </cfRule>
  </conditionalFormatting>
  <conditionalFormatting sqref="L167:N170">
    <cfRule type="cellIs" dxfId="13360" priority="2149" operator="equal">
      <formula>"Me"</formula>
    </cfRule>
  </conditionalFormatting>
  <conditionalFormatting sqref="L167:N170">
    <cfRule type="cellIs" dxfId="13359" priority="2148" operator="equal">
      <formula>"TD"</formula>
    </cfRule>
  </conditionalFormatting>
  <conditionalFormatting sqref="L167:N170">
    <cfRule type="cellIs" dxfId="13358" priority="2147" operator="equal">
      <formula>"PR"</formula>
    </cfRule>
  </conditionalFormatting>
  <conditionalFormatting sqref="O167:Q170">
    <cfRule type="cellIs" dxfId="13357" priority="2146" operator="equal">
      <formula>"Me"</formula>
    </cfRule>
  </conditionalFormatting>
  <conditionalFormatting sqref="O167:Q170">
    <cfRule type="cellIs" dxfId="13356" priority="2145" operator="equal">
      <formula>"TD"</formula>
    </cfRule>
  </conditionalFormatting>
  <conditionalFormatting sqref="O167:Q170">
    <cfRule type="cellIs" dxfId="13355" priority="2144" operator="equal">
      <formula>"PR"</formula>
    </cfRule>
  </conditionalFormatting>
  <conditionalFormatting sqref="R167:T170">
    <cfRule type="cellIs" dxfId="13354" priority="2143" operator="equal">
      <formula>"Me"</formula>
    </cfRule>
  </conditionalFormatting>
  <conditionalFormatting sqref="R167:T170">
    <cfRule type="cellIs" dxfId="13353" priority="2142" operator="equal">
      <formula>"TD"</formula>
    </cfRule>
  </conditionalFormatting>
  <conditionalFormatting sqref="R167:T170">
    <cfRule type="cellIs" dxfId="13352" priority="2141" operator="equal">
      <formula>"PR"</formula>
    </cfRule>
  </conditionalFormatting>
  <conditionalFormatting sqref="U167:U170">
    <cfRule type="cellIs" dxfId="13351" priority="2140" operator="equal">
      <formula>"Me"</formula>
    </cfRule>
  </conditionalFormatting>
  <conditionalFormatting sqref="U167:U170">
    <cfRule type="cellIs" dxfId="13350" priority="2139" operator="equal">
      <formula>"TD"</formula>
    </cfRule>
  </conditionalFormatting>
  <conditionalFormatting sqref="U167:U170">
    <cfRule type="cellIs" dxfId="13349" priority="2138" operator="equal">
      <formula>"PR"</formula>
    </cfRule>
  </conditionalFormatting>
  <conditionalFormatting sqref="V167:V170">
    <cfRule type="cellIs" dxfId="13348" priority="2137" operator="equal">
      <formula>"Me"</formula>
    </cfRule>
  </conditionalFormatting>
  <conditionalFormatting sqref="V167:V170">
    <cfRule type="cellIs" dxfId="13347" priority="2136" operator="equal">
      <formula>"TD"</formula>
    </cfRule>
  </conditionalFormatting>
  <conditionalFormatting sqref="V167:V170">
    <cfRule type="cellIs" dxfId="13346" priority="2135" operator="equal">
      <formula>"PR"</formula>
    </cfRule>
  </conditionalFormatting>
  <conditionalFormatting sqref="W167:Y170">
    <cfRule type="cellIs" dxfId="13345" priority="2134" operator="equal">
      <formula>"Me"</formula>
    </cfRule>
  </conditionalFormatting>
  <conditionalFormatting sqref="W167:Y170">
    <cfRule type="cellIs" dxfId="13344" priority="2133" operator="equal">
      <formula>"TD"</formula>
    </cfRule>
  </conditionalFormatting>
  <conditionalFormatting sqref="W167:Y170">
    <cfRule type="cellIs" dxfId="13343" priority="2132" operator="equal">
      <formula>"PR"</formula>
    </cfRule>
  </conditionalFormatting>
  <conditionalFormatting sqref="Z167 Z169:Z170">
    <cfRule type="cellIs" dxfId="13342" priority="2131" operator="equal">
      <formula>"Me"</formula>
    </cfRule>
  </conditionalFormatting>
  <conditionalFormatting sqref="Z167 Z169:Z170">
    <cfRule type="cellIs" dxfId="13341" priority="2130" operator="equal">
      <formula>"TD"</formula>
    </cfRule>
  </conditionalFormatting>
  <conditionalFormatting sqref="Z167 Z169:Z170">
    <cfRule type="cellIs" dxfId="13340" priority="2129" operator="equal">
      <formula>"PR"</formula>
    </cfRule>
  </conditionalFormatting>
  <conditionalFormatting sqref="AA169:AA170">
    <cfRule type="cellIs" dxfId="13339" priority="2128" operator="equal">
      <formula>"Me"</formula>
    </cfRule>
  </conditionalFormatting>
  <conditionalFormatting sqref="AA169:AA170">
    <cfRule type="cellIs" dxfId="13338" priority="2127" operator="equal">
      <formula>"TD"</formula>
    </cfRule>
  </conditionalFormatting>
  <conditionalFormatting sqref="AA169:AA170">
    <cfRule type="cellIs" dxfId="13337" priority="2126" operator="equal">
      <formula>"PR"</formula>
    </cfRule>
  </conditionalFormatting>
  <conditionalFormatting sqref="AB167:AB170">
    <cfRule type="cellIs" dxfId="13336" priority="2125" operator="equal">
      <formula>"Me"</formula>
    </cfRule>
  </conditionalFormatting>
  <conditionalFormatting sqref="AB167:AB170">
    <cfRule type="cellIs" dxfId="13335" priority="2124" operator="equal">
      <formula>"TD"</formula>
    </cfRule>
  </conditionalFormatting>
  <conditionalFormatting sqref="AB167:AB170">
    <cfRule type="cellIs" dxfId="13334" priority="2123" operator="equal">
      <formula>"PR"</formula>
    </cfRule>
  </conditionalFormatting>
  <conditionalFormatting sqref="AC167:AE167 AC169:AE170 AC168 AE168">
    <cfRule type="cellIs" dxfId="13333" priority="2122" operator="equal">
      <formula>"Me"</formula>
    </cfRule>
  </conditionalFormatting>
  <conditionalFormatting sqref="AC167:AE167 AC169:AE170 AC168 AE168">
    <cfRule type="cellIs" dxfId="13332" priority="2121" operator="equal">
      <formula>"TD"</formula>
    </cfRule>
  </conditionalFormatting>
  <conditionalFormatting sqref="AC167:AE167 AC169:AE170 AC168 AE168">
    <cfRule type="cellIs" dxfId="13331" priority="2120" operator="equal">
      <formula>"PR"</formula>
    </cfRule>
  </conditionalFormatting>
  <conditionalFormatting sqref="AF167:AG170">
    <cfRule type="cellIs" dxfId="13330" priority="2119" operator="equal">
      <formula>"Me"</formula>
    </cfRule>
  </conditionalFormatting>
  <conditionalFormatting sqref="AF167:AG170">
    <cfRule type="cellIs" dxfId="13329" priority="2118" operator="equal">
      <formula>"TD"</formula>
    </cfRule>
  </conditionalFormatting>
  <conditionalFormatting sqref="AF167:AG170">
    <cfRule type="cellIs" dxfId="13328" priority="2117" operator="equal">
      <formula>"PR"</formula>
    </cfRule>
  </conditionalFormatting>
  <conditionalFormatting sqref="AH167:AH170">
    <cfRule type="cellIs" dxfId="13327" priority="2116" operator="equal">
      <formula>"Me"</formula>
    </cfRule>
  </conditionalFormatting>
  <conditionalFormatting sqref="AH167:AH170">
    <cfRule type="cellIs" dxfId="13326" priority="2115" operator="equal">
      <formula>"TD"</formula>
    </cfRule>
  </conditionalFormatting>
  <conditionalFormatting sqref="AH167:AH170">
    <cfRule type="cellIs" dxfId="13325" priority="2114" operator="equal">
      <formula>"PR"</formula>
    </cfRule>
  </conditionalFormatting>
  <conditionalFormatting sqref="AI167:AJ170">
    <cfRule type="cellIs" dxfId="13324" priority="2113" operator="equal">
      <formula>"Me"</formula>
    </cfRule>
  </conditionalFormatting>
  <conditionalFormatting sqref="AI167:AJ170">
    <cfRule type="cellIs" dxfId="13323" priority="2112" operator="equal">
      <formula>"TD"</formula>
    </cfRule>
  </conditionalFormatting>
  <conditionalFormatting sqref="AI167:AJ170">
    <cfRule type="cellIs" dxfId="13322" priority="2111" operator="equal">
      <formula>"PR"</formula>
    </cfRule>
  </conditionalFormatting>
  <conditionalFormatting sqref="AE71:AJ72">
    <cfRule type="cellIs" dxfId="13321" priority="2037" operator="equal">
      <formula>"Me"</formula>
    </cfRule>
  </conditionalFormatting>
  <conditionalFormatting sqref="AE71:AJ72">
    <cfRule type="cellIs" dxfId="13320" priority="2036" operator="equal">
      <formula>"TD"</formula>
    </cfRule>
  </conditionalFormatting>
  <conditionalFormatting sqref="AE71:AJ72">
    <cfRule type="cellIs" dxfId="13319" priority="2035" operator="equal">
      <formula>"PR"</formula>
    </cfRule>
  </conditionalFormatting>
  <conditionalFormatting sqref="F101:AJ102">
    <cfRule type="cellIs" dxfId="13318" priority="2004" operator="equal">
      <formula>"Me"</formula>
    </cfRule>
  </conditionalFormatting>
  <conditionalFormatting sqref="F101:AJ102">
    <cfRule type="cellIs" dxfId="13317" priority="2003" operator="equal">
      <formula>"TD"</formula>
    </cfRule>
  </conditionalFormatting>
  <conditionalFormatting sqref="F101:AJ102">
    <cfRule type="cellIs" dxfId="13316" priority="2002" operator="equal">
      <formula>"PR"</formula>
    </cfRule>
  </conditionalFormatting>
  <conditionalFormatting sqref="C101:C102">
    <cfRule type="cellIs" dxfId="13315" priority="1994" operator="equal">
      <formula>"C"</formula>
    </cfRule>
  </conditionalFormatting>
  <conditionalFormatting sqref="C101:C102">
    <cfRule type="cellIs" dxfId="13314" priority="1993" operator="equal">
      <formula>"B"</formula>
    </cfRule>
  </conditionalFormatting>
  <conditionalFormatting sqref="C101:C102">
    <cfRule type="cellIs" dxfId="13313" priority="1992" operator="equal">
      <formula>"A"</formula>
    </cfRule>
  </conditionalFormatting>
  <conditionalFormatting sqref="F107:L108 N107:O108 U107:AJ108">
    <cfRule type="cellIs" dxfId="13312" priority="1991" operator="equal">
      <formula>"Me"</formula>
    </cfRule>
  </conditionalFormatting>
  <conditionalFormatting sqref="F107:L108 N107:O108 U107:AJ108">
    <cfRule type="cellIs" dxfId="13311" priority="1990" operator="equal">
      <formula>"TD"</formula>
    </cfRule>
  </conditionalFormatting>
  <conditionalFormatting sqref="F107:L108 N107:O108 U107:AJ108">
    <cfRule type="cellIs" dxfId="13310" priority="1989" operator="equal">
      <formula>"PR"</formula>
    </cfRule>
  </conditionalFormatting>
  <conditionalFormatting sqref="C107:C108">
    <cfRule type="cellIs" dxfId="13309" priority="1982" operator="equal">
      <formula>"C"</formula>
    </cfRule>
  </conditionalFormatting>
  <conditionalFormatting sqref="C107:C108">
    <cfRule type="cellIs" dxfId="13308" priority="1981" operator="equal">
      <formula>"B"</formula>
    </cfRule>
  </conditionalFormatting>
  <conditionalFormatting sqref="C107:C108">
    <cfRule type="cellIs" dxfId="13307" priority="1980" operator="equal">
      <formula>"A"</formula>
    </cfRule>
  </conditionalFormatting>
  <conditionalFormatting sqref="F95:I96 K95 M95:P96 R95:R96 T95:W96 Y95:AJ96">
    <cfRule type="cellIs" dxfId="13306" priority="1959" operator="equal">
      <formula>"Me"</formula>
    </cfRule>
  </conditionalFormatting>
  <conditionalFormatting sqref="F95:I96 K95 M95:P96 R95:R96 T95:W96 Y95:AJ96">
    <cfRule type="cellIs" dxfId="13305" priority="1958" operator="equal">
      <formula>"TD"</formula>
    </cfRule>
  </conditionalFormatting>
  <conditionalFormatting sqref="F95:I96 K95 M95:P96 R95:R96 T95:W96 Y95:AJ96">
    <cfRule type="cellIs" dxfId="13304" priority="1957" operator="equal">
      <formula>"PR"</formula>
    </cfRule>
  </conditionalFormatting>
  <conditionalFormatting sqref="C96">
    <cfRule type="cellIs" dxfId="13303" priority="1950" operator="equal">
      <formula>"C"</formula>
    </cfRule>
  </conditionalFormatting>
  <conditionalFormatting sqref="C96">
    <cfRule type="cellIs" dxfId="13302" priority="1949" operator="equal">
      <formula>"B"</formula>
    </cfRule>
  </conditionalFormatting>
  <conditionalFormatting sqref="C96">
    <cfRule type="cellIs" dxfId="13301" priority="1948" operator="equal">
      <formula>"A"</formula>
    </cfRule>
  </conditionalFormatting>
  <conditionalFormatting sqref="C95">
    <cfRule type="cellIs" dxfId="13300" priority="1946" operator="equal">
      <formula>"C"</formula>
    </cfRule>
  </conditionalFormatting>
  <conditionalFormatting sqref="C95">
    <cfRule type="cellIs" dxfId="13299" priority="1945" operator="equal">
      <formula>"B"</formula>
    </cfRule>
  </conditionalFormatting>
  <conditionalFormatting sqref="C95">
    <cfRule type="cellIs" dxfId="13298" priority="1944" operator="equal">
      <formula>"A"</formula>
    </cfRule>
  </conditionalFormatting>
  <conditionalFormatting sqref="N185:O186 U185:V186 AB185:AC186 AI185:AJ186 F185:H186">
    <cfRule type="cellIs" dxfId="13297" priority="1924" operator="equal">
      <formula>"Me"</formula>
    </cfRule>
  </conditionalFormatting>
  <conditionalFormatting sqref="N185:O186 U185:V186 AB185:AC186 AI185:AJ186 F185:H186">
    <cfRule type="cellIs" dxfId="13296" priority="1923" operator="equal">
      <formula>"TD"</formula>
    </cfRule>
  </conditionalFormatting>
  <conditionalFormatting sqref="N185:O186 U185:V186 AB185:AC186 AI185:AJ186 F185:H186">
    <cfRule type="cellIs" dxfId="13295" priority="1922" operator="equal">
      <formula>"PR"</formula>
    </cfRule>
  </conditionalFormatting>
  <conditionalFormatting sqref="C185:C186">
    <cfRule type="cellIs" dxfId="13294" priority="1913" operator="equal">
      <formula>"c"</formula>
    </cfRule>
    <cfRule type="cellIs" dxfId="13293" priority="1914" operator="equal">
      <formula>"b"</formula>
    </cfRule>
    <cfRule type="cellIs" dxfId="13292" priority="1915" operator="equal">
      <formula>"a"</formula>
    </cfRule>
  </conditionalFormatting>
  <conditionalFormatting sqref="C111:C112">
    <cfRule type="cellIs" dxfId="13291" priority="1908" operator="equal">
      <formula>"C"</formula>
    </cfRule>
  </conditionalFormatting>
  <conditionalFormatting sqref="C111:C112">
    <cfRule type="cellIs" dxfId="13290" priority="1907" operator="equal">
      <formula>"B"</formula>
    </cfRule>
  </conditionalFormatting>
  <conditionalFormatting sqref="C111:C112">
    <cfRule type="cellIs" dxfId="13289" priority="1906" operator="equal">
      <formula>"A"</formula>
    </cfRule>
  </conditionalFormatting>
  <conditionalFormatting sqref="F239:K240 AB239:AC240 N239:O242 AI239:AJ240">
    <cfRule type="cellIs" dxfId="13288" priority="1867" operator="equal">
      <formula>"Me"</formula>
    </cfRule>
  </conditionalFormatting>
  <conditionalFormatting sqref="F239:K240 AB239:AC240 N239:O242 AI239:AJ240">
    <cfRule type="cellIs" dxfId="13287" priority="1866" operator="equal">
      <formula>"TD"</formula>
    </cfRule>
  </conditionalFormatting>
  <conditionalFormatting sqref="F239:K240 AB239:AC240 N239:O242 AI239:AJ240">
    <cfRule type="cellIs" dxfId="13286" priority="1865" operator="equal">
      <formula>"PR"</formula>
    </cfRule>
  </conditionalFormatting>
  <conditionalFormatting sqref="U239:V240">
    <cfRule type="cellIs" dxfId="13285" priority="1864" operator="equal">
      <formula>"Me"</formula>
    </cfRule>
  </conditionalFormatting>
  <conditionalFormatting sqref="U239:V240">
    <cfRule type="cellIs" dxfId="13284" priority="1863" operator="equal">
      <formula>"TD"</formula>
    </cfRule>
  </conditionalFormatting>
  <conditionalFormatting sqref="U239:V240">
    <cfRule type="cellIs" dxfId="13283" priority="1862" operator="equal">
      <formula>"PR"</formula>
    </cfRule>
  </conditionalFormatting>
  <conditionalFormatting sqref="C239:C240">
    <cfRule type="cellIs" dxfId="13282" priority="1858" operator="equal">
      <formula>"C"</formula>
    </cfRule>
  </conditionalFormatting>
  <conditionalFormatting sqref="C239:C240">
    <cfRule type="cellIs" dxfId="13281" priority="1857" operator="equal">
      <formula>"B"</formula>
    </cfRule>
  </conditionalFormatting>
  <conditionalFormatting sqref="C239:C240">
    <cfRule type="cellIs" dxfId="13280" priority="1856" operator="equal">
      <formula>"A"</formula>
    </cfRule>
  </conditionalFormatting>
  <conditionalFormatting sqref="C109:C110">
    <cfRule type="cellIs" dxfId="13279" priority="1823" operator="equal">
      <formula>"C"</formula>
    </cfRule>
  </conditionalFormatting>
  <conditionalFormatting sqref="C109:C110">
    <cfRule type="cellIs" dxfId="13278" priority="1822" operator="equal">
      <formula>"B"</formula>
    </cfRule>
  </conditionalFormatting>
  <conditionalFormatting sqref="C109:C110">
    <cfRule type="cellIs" dxfId="13277" priority="1821" operator="equal">
      <formula>"A"</formula>
    </cfRule>
  </conditionalFormatting>
  <conditionalFormatting sqref="F151:L152 N151:R152 U151:Y152 AA151:AJ152">
    <cfRule type="cellIs" dxfId="13276" priority="1764" operator="equal">
      <formula>"Me"</formula>
    </cfRule>
  </conditionalFormatting>
  <conditionalFormatting sqref="F151:L152 N151:R152 U151:Y152 AA151:AJ152">
    <cfRule type="cellIs" dxfId="13275" priority="1763" operator="equal">
      <formula>"TD"</formula>
    </cfRule>
  </conditionalFormatting>
  <conditionalFormatting sqref="F151:L152 N151:R152 U151:Y152 AA151:AJ152">
    <cfRule type="cellIs" dxfId="13274" priority="1762" operator="equal">
      <formula>"PR"</formula>
    </cfRule>
  </conditionalFormatting>
  <conditionalFormatting sqref="AA151:AD152">
    <cfRule type="cellIs" dxfId="13273" priority="1761" operator="equal">
      <formula>"Me"</formula>
    </cfRule>
  </conditionalFormatting>
  <conditionalFormatting sqref="AA151:AD152">
    <cfRule type="cellIs" dxfId="13272" priority="1760" operator="equal">
      <formula>"TD"</formula>
    </cfRule>
  </conditionalFormatting>
  <conditionalFormatting sqref="C152">
    <cfRule type="cellIs" dxfId="13271" priority="1748" operator="equal">
      <formula>"c"</formula>
    </cfRule>
    <cfRule type="cellIs" dxfId="13270" priority="1749" operator="equal">
      <formula>"b"</formula>
    </cfRule>
    <cfRule type="cellIs" dxfId="13269" priority="1750" operator="equal">
      <formula>"a"</formula>
    </cfRule>
  </conditionalFormatting>
  <conditionalFormatting sqref="C151">
    <cfRule type="cellIs" dxfId="13268" priority="1751" operator="equal">
      <formula>"c"</formula>
    </cfRule>
    <cfRule type="cellIs" dxfId="13267" priority="1752" operator="equal">
      <formula>"b"</formula>
    </cfRule>
    <cfRule type="cellIs" dxfId="13266" priority="1753" operator="equal">
      <formula>"a"</formula>
    </cfRule>
  </conditionalFormatting>
  <conditionalFormatting sqref="F201:AJ202 J203:AJ204">
    <cfRule type="cellIs" dxfId="13265" priority="1745" operator="equal">
      <formula>"Me"</formula>
    </cfRule>
  </conditionalFormatting>
  <conditionalFormatting sqref="F201:AJ202 J203:AJ204">
    <cfRule type="cellIs" dxfId="13264" priority="1744" operator="equal">
      <formula>"TD"</formula>
    </cfRule>
  </conditionalFormatting>
  <conditionalFormatting sqref="F201:AJ202 J203:AJ204">
    <cfRule type="cellIs" dxfId="13263" priority="1743" operator="equal">
      <formula>"PR"</formula>
    </cfRule>
  </conditionalFormatting>
  <conditionalFormatting sqref="F199:AJ199">
    <cfRule type="cellIs" dxfId="13262" priority="1734" operator="equal">
      <formula>"Me"</formula>
    </cfRule>
  </conditionalFormatting>
  <conditionalFormatting sqref="F199:O199 S199:AJ199">
    <cfRule type="cellIs" dxfId="13261" priority="1733" operator="equal">
      <formula>"TD"</formula>
    </cfRule>
  </conditionalFormatting>
  <conditionalFormatting sqref="F199:AJ199">
    <cfRule type="cellIs" dxfId="13260" priority="1732" operator="equal">
      <formula>"PR"</formula>
    </cfRule>
  </conditionalFormatting>
  <conditionalFormatting sqref="C23:C24">
    <cfRule type="cellIs" dxfId="13259" priority="1712" operator="equal">
      <formula>"C"</formula>
    </cfRule>
  </conditionalFormatting>
  <conditionalFormatting sqref="C23:C24">
    <cfRule type="cellIs" dxfId="13258" priority="1711" operator="equal">
      <formula>"B"</formula>
    </cfRule>
  </conditionalFormatting>
  <conditionalFormatting sqref="C23:C24">
    <cfRule type="cellIs" dxfId="13257" priority="1710" operator="equal">
      <formula>"A"</formula>
    </cfRule>
  </conditionalFormatting>
  <conditionalFormatting sqref="C79:C80">
    <cfRule type="cellIs" dxfId="13256" priority="1703" operator="equal">
      <formula>"C"</formula>
    </cfRule>
  </conditionalFormatting>
  <conditionalFormatting sqref="C79:C80">
    <cfRule type="cellIs" dxfId="13255" priority="1702" operator="equal">
      <formula>"B"</formula>
    </cfRule>
  </conditionalFormatting>
  <conditionalFormatting sqref="C79:C80">
    <cfRule type="cellIs" dxfId="13254" priority="1701" operator="equal">
      <formula>"A"</formula>
    </cfRule>
  </conditionalFormatting>
  <conditionalFormatting sqref="F79:H80 AF79:AJ80">
    <cfRule type="cellIs" dxfId="13253" priority="1698" operator="equal">
      <formula>"Me"</formula>
    </cfRule>
  </conditionalFormatting>
  <conditionalFormatting sqref="F79:H80 AF79:AJ80">
    <cfRule type="cellIs" dxfId="13252" priority="1697" operator="equal">
      <formula>"TD"</formula>
    </cfRule>
  </conditionalFormatting>
  <conditionalFormatting sqref="F79:H80 AF79:AJ80">
    <cfRule type="cellIs" dxfId="13251" priority="1696" operator="equal">
      <formula>"PR"</formula>
    </cfRule>
  </conditionalFormatting>
  <conditionalFormatting sqref="C83:C84">
    <cfRule type="cellIs" dxfId="13250" priority="1692" operator="equal">
      <formula>"C"</formula>
    </cfRule>
  </conditionalFormatting>
  <conditionalFormatting sqref="C83:C84">
    <cfRule type="cellIs" dxfId="13249" priority="1691" operator="equal">
      <formula>"B"</formula>
    </cfRule>
  </conditionalFormatting>
  <conditionalFormatting sqref="C83:C84">
    <cfRule type="cellIs" dxfId="13248" priority="1690" operator="equal">
      <formula>"A"</formula>
    </cfRule>
  </conditionalFormatting>
  <conditionalFormatting sqref="C85:C86">
    <cfRule type="cellIs" dxfId="13247" priority="1681" operator="equal">
      <formula>"c"</formula>
    </cfRule>
    <cfRule type="cellIs" dxfId="13246" priority="1682" operator="equal">
      <formula>"b"</formula>
    </cfRule>
    <cfRule type="cellIs" dxfId="13245" priority="1683" operator="equal">
      <formula>"a"</formula>
    </cfRule>
  </conditionalFormatting>
  <conditionalFormatting sqref="AE31:AG32 F31:F32 H31:H32 K31:L32 O31:P32 R31:X32 AH31:AJ31 AB31:AC32">
    <cfRule type="cellIs" dxfId="13244" priority="1657" operator="equal">
      <formula>"Me"</formula>
    </cfRule>
  </conditionalFormatting>
  <conditionalFormatting sqref="S31:X32 AE31:AG32 F31:F32 H31:H32 K31:L32 O31:O32 AH31:AJ31 AB31:AC32">
    <cfRule type="cellIs" dxfId="13243" priority="1656" operator="equal">
      <formula>"TD"</formula>
    </cfRule>
  </conditionalFormatting>
  <conditionalFormatting sqref="AD32">
    <cfRule type="cellIs" dxfId="13242" priority="1655" operator="equal">
      <formula>"Me"</formula>
    </cfRule>
  </conditionalFormatting>
  <conditionalFormatting sqref="AD32">
    <cfRule type="cellIs" dxfId="13241" priority="1654" operator="equal">
      <formula>"TD"</formula>
    </cfRule>
  </conditionalFormatting>
  <conditionalFormatting sqref="AD31">
    <cfRule type="cellIs" dxfId="13240" priority="1653" operator="equal">
      <formula>"Me"</formula>
    </cfRule>
  </conditionalFormatting>
  <conditionalFormatting sqref="AD31">
    <cfRule type="cellIs" dxfId="13239" priority="1652" operator="equal">
      <formula>"TD"</formula>
    </cfRule>
  </conditionalFormatting>
  <conditionalFormatting sqref="F31:F32 H31:H32 K31:L32 O31:P32 R31:X32 AH31:AJ31 AB31:AG32">
    <cfRule type="cellIs" dxfId="13238" priority="1651" operator="equal">
      <formula>"PR"</formula>
    </cfRule>
  </conditionalFormatting>
  <conditionalFormatting sqref="AG31:AJ31">
    <cfRule type="cellIs" dxfId="13237" priority="1650" operator="equal">
      <formula>"Me"</formula>
    </cfRule>
  </conditionalFormatting>
  <conditionalFormatting sqref="AG31:AJ31">
    <cfRule type="cellIs" dxfId="13236" priority="1649" operator="equal">
      <formula>"TD"</formula>
    </cfRule>
  </conditionalFormatting>
  <conditionalFormatting sqref="AG32">
    <cfRule type="cellIs" dxfId="13235" priority="1648" operator="equal">
      <formula>"Me"</formula>
    </cfRule>
  </conditionalFormatting>
  <conditionalFormatting sqref="AG32">
    <cfRule type="cellIs" dxfId="13234" priority="1647" operator="equal">
      <formula>"TD"</formula>
    </cfRule>
  </conditionalFormatting>
  <conditionalFormatting sqref="AG32">
    <cfRule type="cellIs" dxfId="13233" priority="1646" operator="equal">
      <formula>"Me"</formula>
    </cfRule>
  </conditionalFormatting>
  <conditionalFormatting sqref="AG32">
    <cfRule type="cellIs" dxfId="13232" priority="1645" operator="equal">
      <formula>"TD"</formula>
    </cfRule>
  </conditionalFormatting>
  <conditionalFormatting sqref="AG32">
    <cfRule type="cellIs" dxfId="13231" priority="1644" operator="equal">
      <formula>"Me"</formula>
    </cfRule>
  </conditionalFormatting>
  <conditionalFormatting sqref="AG32">
    <cfRule type="cellIs" dxfId="13230" priority="1643" operator="equal">
      <formula>"TD"</formula>
    </cfRule>
  </conditionalFormatting>
  <conditionalFormatting sqref="AG32">
    <cfRule type="cellIs" dxfId="13229" priority="1642" operator="equal">
      <formula>"Me"</formula>
    </cfRule>
  </conditionalFormatting>
  <conditionalFormatting sqref="AG32">
    <cfRule type="cellIs" dxfId="13228" priority="1641" operator="equal">
      <formula>"TD"</formula>
    </cfRule>
  </conditionalFormatting>
  <conditionalFormatting sqref="AG32">
    <cfRule type="cellIs" dxfId="13227" priority="1640" operator="equal">
      <formula>"Me"</formula>
    </cfRule>
  </conditionalFormatting>
  <conditionalFormatting sqref="AG32">
    <cfRule type="cellIs" dxfId="13226" priority="1639" operator="equal">
      <formula>"TD"</formula>
    </cfRule>
  </conditionalFormatting>
  <conditionalFormatting sqref="C31:C32">
    <cfRule type="cellIs" dxfId="13225" priority="1633" operator="equal">
      <formula>"C"</formula>
    </cfRule>
  </conditionalFormatting>
  <conditionalFormatting sqref="C31:C32">
    <cfRule type="cellIs" dxfId="13224" priority="1632" operator="equal">
      <formula>"B"</formula>
    </cfRule>
  </conditionalFormatting>
  <conditionalFormatting sqref="C31:C32">
    <cfRule type="cellIs" dxfId="13223" priority="1631" operator="equal">
      <formula>"A"</formula>
    </cfRule>
  </conditionalFormatting>
  <conditionalFormatting sqref="F205:V206 X206:AJ206">
    <cfRule type="cellIs" dxfId="13222" priority="1629" operator="equal">
      <formula>"Me"</formula>
    </cfRule>
  </conditionalFormatting>
  <conditionalFormatting sqref="F205:V206 X206:AJ206">
    <cfRule type="cellIs" dxfId="13221" priority="1628" operator="equal">
      <formula>"TD"</formula>
    </cfRule>
  </conditionalFormatting>
  <conditionalFormatting sqref="F205:V206 X206:AJ206">
    <cfRule type="cellIs" dxfId="13220" priority="1627" operator="equal">
      <formula>"PR"</formula>
    </cfRule>
  </conditionalFormatting>
  <conditionalFormatting sqref="C205:C206">
    <cfRule type="cellIs" dxfId="13219" priority="1605" operator="equal">
      <formula>"C"</formula>
    </cfRule>
  </conditionalFormatting>
  <conditionalFormatting sqref="C205:C206">
    <cfRule type="cellIs" dxfId="13218" priority="1604" operator="equal">
      <formula>"B"</formula>
    </cfRule>
  </conditionalFormatting>
  <conditionalFormatting sqref="C205:C206">
    <cfRule type="cellIs" dxfId="13217" priority="1603" operator="equal">
      <formula>"A"</formula>
    </cfRule>
  </conditionalFormatting>
  <conditionalFormatting sqref="C135:C139">
    <cfRule type="cellIs" dxfId="13216" priority="1582" operator="equal">
      <formula>"c"</formula>
    </cfRule>
    <cfRule type="cellIs" dxfId="13215" priority="1583" operator="equal">
      <formula>"b"</formula>
    </cfRule>
    <cfRule type="cellIs" dxfId="13214" priority="1584" operator="equal">
      <formula>"a"</formula>
    </cfRule>
  </conditionalFormatting>
  <conditionalFormatting sqref="C140">
    <cfRule type="cellIs" dxfId="13213" priority="1579" operator="equal">
      <formula>"c"</formula>
    </cfRule>
    <cfRule type="cellIs" dxfId="13212" priority="1580" operator="equal">
      <formula>"b"</formula>
    </cfRule>
    <cfRule type="cellIs" dxfId="13211" priority="1581" operator="equal">
      <formula>"a"</formula>
    </cfRule>
  </conditionalFormatting>
  <conditionalFormatting sqref="C133:C134">
    <cfRule type="cellIs" dxfId="13210" priority="1553" operator="equal">
      <formula>"c"</formula>
    </cfRule>
    <cfRule type="cellIs" dxfId="13209" priority="1554" operator="equal">
      <formula>"b"</formula>
    </cfRule>
    <cfRule type="cellIs" dxfId="13208" priority="1555" operator="equal">
      <formula>"a"</formula>
    </cfRule>
  </conditionalFormatting>
  <conditionalFormatting sqref="N45:P46 T45:W45 F45:H46 AA45:AD46 AG45:AJ46 T46:V46">
    <cfRule type="cellIs" dxfId="13207" priority="1540" operator="equal">
      <formula>"Me"</formula>
    </cfRule>
  </conditionalFormatting>
  <conditionalFormatting sqref="N45:O46 T45:W45 F45:H46 AA45:AD46 AG45:AJ46 T46:V46">
    <cfRule type="cellIs" dxfId="13206" priority="1539" operator="equal">
      <formula>"TD"</formula>
    </cfRule>
  </conditionalFormatting>
  <conditionalFormatting sqref="N45:P46 T45:W45 F45:H46 AA45:AD46 AG45:AJ46 T46:V46">
    <cfRule type="cellIs" dxfId="13205" priority="1538" operator="equal">
      <formula>"PR"</formula>
    </cfRule>
  </conditionalFormatting>
  <conditionalFormatting sqref="P43:P46">
    <cfRule type="cellIs" dxfId="13204" priority="1537" operator="equal">
      <formula>"TD"</formula>
    </cfRule>
  </conditionalFormatting>
  <conditionalFormatting sqref="L43:L44">
    <cfRule type="cellIs" dxfId="13203" priority="1536" operator="equal">
      <formula>"Me"</formula>
    </cfRule>
  </conditionalFormatting>
  <conditionalFormatting sqref="L43:L44">
    <cfRule type="cellIs" dxfId="13202" priority="1535" operator="equal">
      <formula>"TD"</formula>
    </cfRule>
  </conditionalFormatting>
  <conditionalFormatting sqref="L43:L44">
    <cfRule type="cellIs" dxfId="13201" priority="1534" operator="equal">
      <formula>"PR"</formula>
    </cfRule>
  </conditionalFormatting>
  <conditionalFormatting sqref="S43:S44">
    <cfRule type="cellIs" dxfId="13200" priority="1533" operator="equal">
      <formula>"Me"</formula>
    </cfRule>
  </conditionalFormatting>
  <conditionalFormatting sqref="S43:S44">
    <cfRule type="cellIs" dxfId="13199" priority="1532" operator="equal">
      <formula>"TD"</formula>
    </cfRule>
  </conditionalFormatting>
  <conditionalFormatting sqref="S43:S44">
    <cfRule type="cellIs" dxfId="13198" priority="1531" operator="equal">
      <formula>"PR"</formula>
    </cfRule>
  </conditionalFormatting>
  <conditionalFormatting sqref="C43:C46">
    <cfRule type="cellIs" dxfId="13197" priority="1525" operator="lessThan">
      <formula>#REF!</formula>
    </cfRule>
  </conditionalFormatting>
  <conditionalFormatting sqref="C43:C46">
    <cfRule type="cellIs" dxfId="13196" priority="1524" operator="equal">
      <formula>"C"</formula>
    </cfRule>
  </conditionalFormatting>
  <conditionalFormatting sqref="C43:C46">
    <cfRule type="cellIs" dxfId="13195" priority="1523" operator="equal">
      <formula>"B"</formula>
    </cfRule>
  </conditionalFormatting>
  <conditionalFormatting sqref="C43:C46">
    <cfRule type="cellIs" dxfId="13194" priority="1522" operator="equal">
      <formula>"A"</formula>
    </cfRule>
  </conditionalFormatting>
  <conditionalFormatting sqref="D43:D46">
    <cfRule type="cellIs" dxfId="13193" priority="1519" operator="equal">
      <formula>"c"</formula>
    </cfRule>
    <cfRule type="cellIs" dxfId="13192" priority="1520" operator="equal">
      <formula>"b"</formula>
    </cfRule>
    <cfRule type="cellIs" dxfId="13191" priority="1521" operator="equal">
      <formula>"a"</formula>
    </cfRule>
  </conditionalFormatting>
  <conditionalFormatting sqref="C88">
    <cfRule type="cellIs" dxfId="13190" priority="1512" operator="equal">
      <formula>"C"</formula>
    </cfRule>
  </conditionalFormatting>
  <conditionalFormatting sqref="C88">
    <cfRule type="cellIs" dxfId="13189" priority="1511" operator="equal">
      <formula>"B"</formula>
    </cfRule>
  </conditionalFormatting>
  <conditionalFormatting sqref="C88">
    <cfRule type="cellIs" dxfId="13188" priority="1510" operator="equal">
      <formula>"A"</formula>
    </cfRule>
  </conditionalFormatting>
  <conditionalFormatting sqref="C177">
    <cfRule type="cellIs" dxfId="13187" priority="1500" operator="equal">
      <formula>"c"</formula>
    </cfRule>
    <cfRule type="cellIs" dxfId="13186" priority="1501" operator="equal">
      <formula>"b"</formula>
    </cfRule>
    <cfRule type="cellIs" dxfId="13185" priority="1502" operator="equal">
      <formula>"a"</formula>
    </cfRule>
  </conditionalFormatting>
  <conditionalFormatting sqref="C178">
    <cfRule type="cellIs" dxfId="13184" priority="1497" operator="equal">
      <formula>"c"</formula>
    </cfRule>
    <cfRule type="cellIs" dxfId="13183" priority="1498" operator="equal">
      <formula>"b"</formula>
    </cfRule>
    <cfRule type="cellIs" dxfId="13182" priority="1499" operator="equal">
      <formula>"a"</formula>
    </cfRule>
  </conditionalFormatting>
  <conditionalFormatting sqref="C137">
    <cfRule type="cellIs" dxfId="13181" priority="1488" operator="equal">
      <formula>"c"</formula>
    </cfRule>
    <cfRule type="cellIs" dxfId="13180" priority="1489" operator="equal">
      <formula>"b"</formula>
    </cfRule>
    <cfRule type="cellIs" dxfId="13179" priority="1490" operator="equal">
      <formula>"a"</formula>
    </cfRule>
  </conditionalFormatting>
  <conditionalFormatting sqref="C138">
    <cfRule type="cellIs" dxfId="13178" priority="1485" operator="equal">
      <formula>"c"</formula>
    </cfRule>
    <cfRule type="cellIs" dxfId="13177" priority="1486" operator="equal">
      <formula>"b"</formula>
    </cfRule>
    <cfRule type="cellIs" dxfId="13176" priority="1487" operator="equal">
      <formula>"a"</formula>
    </cfRule>
  </conditionalFormatting>
  <conditionalFormatting sqref="C194">
    <cfRule type="cellIs" dxfId="13175" priority="1478" operator="equal">
      <formula>"C"</formula>
    </cfRule>
  </conditionalFormatting>
  <conditionalFormatting sqref="C194">
    <cfRule type="cellIs" dxfId="13174" priority="1477" operator="equal">
      <formula>"B"</formula>
    </cfRule>
  </conditionalFormatting>
  <conditionalFormatting sqref="C194">
    <cfRule type="cellIs" dxfId="13173" priority="1476" operator="equal">
      <formula>"A"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2" priority="1350" operator="equal">
      <formula>"Me"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1" priority="1349" operator="equal">
      <formula>"TD"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0" priority="1348" operator="equal">
      <formula>"PR"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9" priority="1347" operator="equal">
      <formula>"Me"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8" priority="1346" operator="equal">
      <formula>"TD"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7" priority="1345" operator="equal">
      <formula>"PR"</formula>
    </cfRule>
  </conditionalFormatting>
  <conditionalFormatting sqref="F207:AJ207">
    <cfRule type="cellIs" dxfId="13166" priority="1344" operator="equal">
      <formula>"Me"</formula>
    </cfRule>
  </conditionalFormatting>
  <conditionalFormatting sqref="F207:O207 S207:AJ207">
    <cfRule type="cellIs" dxfId="13165" priority="1343" operator="equal">
      <formula>"TD"</formula>
    </cfRule>
  </conditionalFormatting>
  <conditionalFormatting sqref="F207:AJ207">
    <cfRule type="cellIs" dxfId="13164" priority="1342" operator="equal">
      <formula>"PR"</formula>
    </cfRule>
  </conditionalFormatting>
  <conditionalFormatting sqref="Q236">
    <cfRule type="cellIs" dxfId="13163" priority="1312" operator="equal">
      <formula>"Me"</formula>
    </cfRule>
  </conditionalFormatting>
  <conditionalFormatting sqref="Q236">
    <cfRule type="cellIs" dxfId="13162" priority="1311" operator="equal">
      <formula>"TD"</formula>
    </cfRule>
  </conditionalFormatting>
  <conditionalFormatting sqref="Q236">
    <cfRule type="cellIs" dxfId="13161" priority="1310" operator="equal">
      <formula>"PR"</formula>
    </cfRule>
  </conditionalFormatting>
  <conditionalFormatting sqref="T223:T226">
    <cfRule type="cellIs" dxfId="13160" priority="1288" operator="equal">
      <formula>"Me"</formula>
    </cfRule>
  </conditionalFormatting>
  <conditionalFormatting sqref="T223:T226">
    <cfRule type="cellIs" dxfId="13159" priority="1287" operator="equal">
      <formula>"TD"</formula>
    </cfRule>
  </conditionalFormatting>
  <conditionalFormatting sqref="T223:T226">
    <cfRule type="cellIs" dxfId="13158" priority="1286" operator="equal">
      <formula>"PR"</formula>
    </cfRule>
  </conditionalFormatting>
  <conditionalFormatting sqref="C209:C210 C229:C232">
    <cfRule type="cellIs" dxfId="13157" priority="1278" operator="equal">
      <formula>"C"</formula>
    </cfRule>
  </conditionalFormatting>
  <conditionalFormatting sqref="C209:C210 C229:C232">
    <cfRule type="cellIs" dxfId="13156" priority="1277" operator="equal">
      <formula>"B"</formula>
    </cfRule>
  </conditionalFormatting>
  <conditionalFormatting sqref="C209:C210 C229:C232">
    <cfRule type="cellIs" dxfId="13155" priority="1276" operator="equal">
      <formula>"A"</formula>
    </cfRule>
  </conditionalFormatting>
  <conditionalFormatting sqref="C219:C220 C249:C250 C235:C236">
    <cfRule type="cellIs" dxfId="13154" priority="1269" operator="equal">
      <formula>"C"</formula>
    </cfRule>
  </conditionalFormatting>
  <conditionalFormatting sqref="C219:C220 C249:C250 C235:C236">
    <cfRule type="cellIs" dxfId="13153" priority="1268" operator="equal">
      <formula>"B"</formula>
    </cfRule>
  </conditionalFormatting>
  <conditionalFormatting sqref="C219:C220 C249:C250 C235:C236">
    <cfRule type="cellIs" dxfId="13152" priority="1267" operator="equal">
      <formula>"A"</formula>
    </cfRule>
  </conditionalFormatting>
  <conditionalFormatting sqref="C223:C224">
    <cfRule type="cellIs" dxfId="13151" priority="1265" operator="equal">
      <formula>"C"</formula>
    </cfRule>
  </conditionalFormatting>
  <conditionalFormatting sqref="C223:C224">
    <cfRule type="cellIs" dxfId="13150" priority="1264" operator="equal">
      <formula>"B"</formula>
    </cfRule>
  </conditionalFormatting>
  <conditionalFormatting sqref="C223:C224">
    <cfRule type="cellIs" dxfId="13149" priority="1263" operator="equal">
      <formula>"A"</formula>
    </cfRule>
  </conditionalFormatting>
  <conditionalFormatting sqref="C227:C228">
    <cfRule type="cellIs" dxfId="13148" priority="1259" operator="equal">
      <formula>"C"</formula>
    </cfRule>
  </conditionalFormatting>
  <conditionalFormatting sqref="C227:C228">
    <cfRule type="cellIs" dxfId="13147" priority="1258" operator="equal">
      <formula>"B"</formula>
    </cfRule>
  </conditionalFormatting>
  <conditionalFormatting sqref="C227:C228">
    <cfRule type="cellIs" dxfId="13146" priority="1257" operator="equal">
      <formula>"A"</formula>
    </cfRule>
  </conditionalFormatting>
  <conditionalFormatting sqref="C211:C212">
    <cfRule type="cellIs" dxfId="13145" priority="1256" operator="equal">
      <formula>"C"</formula>
    </cfRule>
  </conditionalFormatting>
  <conditionalFormatting sqref="C211:C212">
    <cfRule type="cellIs" dxfId="13144" priority="1255" operator="equal">
      <formula>"B"</formula>
    </cfRule>
  </conditionalFormatting>
  <conditionalFormatting sqref="C211:C212">
    <cfRule type="cellIs" dxfId="13143" priority="1254" operator="equal">
      <formula>"A"</formula>
    </cfRule>
  </conditionalFormatting>
  <conditionalFormatting sqref="C215:C216">
    <cfRule type="cellIs" dxfId="13142" priority="1252" operator="equal">
      <formula>"C"</formula>
    </cfRule>
  </conditionalFormatting>
  <conditionalFormatting sqref="C215:C216">
    <cfRule type="cellIs" dxfId="13141" priority="1251" operator="equal">
      <formula>"B"</formula>
    </cfRule>
  </conditionalFormatting>
  <conditionalFormatting sqref="C215:C216">
    <cfRule type="cellIs" dxfId="13140" priority="1250" operator="equal">
      <formula>"A"</formula>
    </cfRule>
  </conditionalFormatting>
  <conditionalFormatting sqref="C217">
    <cfRule type="cellIs" dxfId="13139" priority="1248" operator="equal">
      <formula>"C"</formula>
    </cfRule>
  </conditionalFormatting>
  <conditionalFormatting sqref="C217">
    <cfRule type="cellIs" dxfId="13138" priority="1247" operator="equal">
      <formula>"B"</formula>
    </cfRule>
  </conditionalFormatting>
  <conditionalFormatting sqref="C217">
    <cfRule type="cellIs" dxfId="13137" priority="1246" operator="equal">
      <formula>"A"</formula>
    </cfRule>
  </conditionalFormatting>
  <conditionalFormatting sqref="C251:C252">
    <cfRule type="cellIs" dxfId="13136" priority="1244" operator="equal">
      <formula>"C"</formula>
    </cfRule>
  </conditionalFormatting>
  <conditionalFormatting sqref="C251:C252">
    <cfRule type="cellIs" dxfId="13135" priority="1243" operator="equal">
      <formula>"B"</formula>
    </cfRule>
  </conditionalFormatting>
  <conditionalFormatting sqref="C251:C252">
    <cfRule type="cellIs" dxfId="13134" priority="1242" operator="equal">
      <formula>"A"</formula>
    </cfRule>
  </conditionalFormatting>
  <conditionalFormatting sqref="C243:C244">
    <cfRule type="cellIs" dxfId="13133" priority="1240" operator="equal">
      <formula>"C"</formula>
    </cfRule>
  </conditionalFormatting>
  <conditionalFormatting sqref="C243:C244">
    <cfRule type="cellIs" dxfId="13132" priority="1239" operator="equal">
      <formula>"B"</formula>
    </cfRule>
  </conditionalFormatting>
  <conditionalFormatting sqref="C243:C244">
    <cfRule type="cellIs" dxfId="13131" priority="1238" operator="equal">
      <formula>"A"</formula>
    </cfRule>
  </conditionalFormatting>
  <conditionalFormatting sqref="C213:C214">
    <cfRule type="cellIs" dxfId="13130" priority="1226" operator="equal">
      <formula>"C"</formula>
    </cfRule>
  </conditionalFormatting>
  <conditionalFormatting sqref="C213:C214">
    <cfRule type="cellIs" dxfId="13129" priority="1225" operator="equal">
      <formula>"B"</formula>
    </cfRule>
  </conditionalFormatting>
  <conditionalFormatting sqref="C213:C214">
    <cfRule type="cellIs" dxfId="13128" priority="1224" operator="equal">
      <formula>"A"</formula>
    </cfRule>
  </conditionalFormatting>
  <conditionalFormatting sqref="C221:C222">
    <cfRule type="cellIs" dxfId="13127" priority="1222" operator="equal">
      <formula>"C"</formula>
    </cfRule>
  </conditionalFormatting>
  <conditionalFormatting sqref="C221:C222">
    <cfRule type="cellIs" dxfId="13126" priority="1221" operator="equal">
      <formula>"B"</formula>
    </cfRule>
  </conditionalFormatting>
  <conditionalFormatting sqref="C221:C222">
    <cfRule type="cellIs" dxfId="13125" priority="1220" operator="equal">
      <formula>"A"</formula>
    </cfRule>
  </conditionalFormatting>
  <conditionalFormatting sqref="C237:C240">
    <cfRule type="cellIs" dxfId="13124" priority="1213" operator="equal">
      <formula>"C"</formula>
    </cfRule>
  </conditionalFormatting>
  <conditionalFormatting sqref="C237:C240">
    <cfRule type="cellIs" dxfId="13123" priority="1212" operator="equal">
      <formula>"B"</formula>
    </cfRule>
  </conditionalFormatting>
  <conditionalFormatting sqref="C237:C240">
    <cfRule type="cellIs" dxfId="13122" priority="1211" operator="equal">
      <formula>"A"</formula>
    </cfRule>
  </conditionalFormatting>
  <conditionalFormatting sqref="C245:C246">
    <cfRule type="cellIs" dxfId="13121" priority="1203" operator="equal">
      <formula>"C"</formula>
    </cfRule>
  </conditionalFormatting>
  <conditionalFormatting sqref="C245:C246">
    <cfRule type="cellIs" dxfId="13120" priority="1202" operator="equal">
      <formula>"B"</formula>
    </cfRule>
  </conditionalFormatting>
  <conditionalFormatting sqref="C245:C246">
    <cfRule type="cellIs" dxfId="13119" priority="1201" operator="equal">
      <formula>"A"</formula>
    </cfRule>
  </conditionalFormatting>
  <conditionalFormatting sqref="C247:C248">
    <cfRule type="cellIs" dxfId="13118" priority="1187" operator="equal">
      <formula>"C"</formula>
    </cfRule>
  </conditionalFormatting>
  <conditionalFormatting sqref="C247:C248">
    <cfRule type="cellIs" dxfId="13117" priority="1186" operator="equal">
      <formula>"B"</formula>
    </cfRule>
  </conditionalFormatting>
  <conditionalFormatting sqref="C247:C248">
    <cfRule type="cellIs" dxfId="13116" priority="1185" operator="equal">
      <formula>"A"</formula>
    </cfRule>
  </conditionalFormatting>
  <conditionalFormatting sqref="C233">
    <cfRule type="cellIs" dxfId="13115" priority="1176" operator="equal">
      <formula>"C"</formula>
    </cfRule>
  </conditionalFormatting>
  <conditionalFormatting sqref="C233">
    <cfRule type="cellIs" dxfId="13114" priority="1175" operator="equal">
      <formula>"B"</formula>
    </cfRule>
  </conditionalFormatting>
  <conditionalFormatting sqref="C233">
    <cfRule type="cellIs" dxfId="13113" priority="1174" operator="equal">
      <formula>"A"</formula>
    </cfRule>
  </conditionalFormatting>
  <conditionalFormatting sqref="C234">
    <cfRule type="cellIs" dxfId="13112" priority="1173" operator="lessThan">
      <formula>#REF!</formula>
    </cfRule>
  </conditionalFormatting>
  <conditionalFormatting sqref="C234">
    <cfRule type="cellIs" dxfId="13111" priority="1172" operator="equal">
      <formula>"C"</formula>
    </cfRule>
  </conditionalFormatting>
  <conditionalFormatting sqref="C234">
    <cfRule type="cellIs" dxfId="13110" priority="1171" operator="equal">
      <formula>"B"</formula>
    </cfRule>
  </conditionalFormatting>
  <conditionalFormatting sqref="C234">
    <cfRule type="cellIs" dxfId="13109" priority="1170" operator="equal">
      <formula>"A"</formula>
    </cfRule>
  </conditionalFormatting>
  <conditionalFormatting sqref="C192">
    <cfRule type="cellIs" dxfId="13108" priority="1167" operator="lessThan">
      <formula>#REF!</formula>
    </cfRule>
  </conditionalFormatting>
  <conditionalFormatting sqref="C192">
    <cfRule type="cellIs" dxfId="13107" priority="1163" operator="equal">
      <formula>"C"</formula>
    </cfRule>
  </conditionalFormatting>
  <conditionalFormatting sqref="C192">
    <cfRule type="cellIs" dxfId="13106" priority="1162" operator="equal">
      <formula>"B"</formula>
    </cfRule>
  </conditionalFormatting>
  <conditionalFormatting sqref="C192">
    <cfRule type="cellIs" dxfId="13105" priority="1161" operator="equal">
      <formula>"A"</formula>
    </cfRule>
  </conditionalFormatting>
  <conditionalFormatting sqref="C191">
    <cfRule type="cellIs" dxfId="13104" priority="1159" operator="equal">
      <formula>"C"</formula>
    </cfRule>
  </conditionalFormatting>
  <conditionalFormatting sqref="C191">
    <cfRule type="cellIs" dxfId="13103" priority="1158" operator="equal">
      <formula>"B"</formula>
    </cfRule>
  </conditionalFormatting>
  <conditionalFormatting sqref="C191">
    <cfRule type="cellIs" dxfId="13102" priority="1157" operator="equal">
      <formula>"A"</formula>
    </cfRule>
  </conditionalFormatting>
  <conditionalFormatting sqref="C156">
    <cfRule type="cellIs" dxfId="13101" priority="1143" operator="equal">
      <formula>"c"</formula>
    </cfRule>
    <cfRule type="cellIs" dxfId="13100" priority="1144" operator="equal">
      <formula>"b"</formula>
    </cfRule>
    <cfRule type="cellIs" dxfId="13099" priority="1145" operator="equal">
      <formula>"a"</formula>
    </cfRule>
  </conditionalFormatting>
  <conditionalFormatting sqref="C155">
    <cfRule type="cellIs" dxfId="13098" priority="1146" operator="equal">
      <formula>"c"</formula>
    </cfRule>
    <cfRule type="cellIs" dxfId="13097" priority="1147" operator="equal">
      <formula>"b"</formula>
    </cfRule>
    <cfRule type="cellIs" dxfId="13096" priority="1148" operator="equal">
      <formula>"a"</formula>
    </cfRule>
  </conditionalFormatting>
  <conditionalFormatting sqref="AA77:AJ78 F77:H78 J77:X78">
    <cfRule type="cellIs" dxfId="13095" priority="1132" operator="equal">
      <formula>"Me"</formula>
    </cfRule>
  </conditionalFormatting>
  <conditionalFormatting sqref="AA77:AJ78 F77:H78 J77:X78">
    <cfRule type="cellIs" dxfId="13094" priority="1131" operator="equal">
      <formula>"TD"</formula>
    </cfRule>
  </conditionalFormatting>
  <conditionalFormatting sqref="AA77:AD78">
    <cfRule type="cellIs" dxfId="13093" priority="1129" operator="equal">
      <formula>"Me"</formula>
    </cfRule>
  </conditionalFormatting>
  <conditionalFormatting sqref="AA77:AD78">
    <cfRule type="cellIs" dxfId="13092" priority="1128" operator="equal">
      <formula>"TD"</formula>
    </cfRule>
  </conditionalFormatting>
  <conditionalFormatting sqref="AA77:AJ78 F77:H78 J77:X78">
    <cfRule type="cellIs" dxfId="13091" priority="1130" operator="equal">
      <formula>"PR"</formula>
    </cfRule>
  </conditionalFormatting>
  <conditionalFormatting sqref="C78">
    <cfRule type="cellIs" dxfId="13090" priority="1122" operator="equal">
      <formula>"C"</formula>
    </cfRule>
  </conditionalFormatting>
  <conditionalFormatting sqref="C78">
    <cfRule type="cellIs" dxfId="13089" priority="1121" operator="equal">
      <formula>"B"</formula>
    </cfRule>
  </conditionalFormatting>
  <conditionalFormatting sqref="C78">
    <cfRule type="cellIs" dxfId="13088" priority="1120" operator="equal">
      <formula>"A"</formula>
    </cfRule>
  </conditionalFormatting>
  <conditionalFormatting sqref="C26">
    <cfRule type="cellIs" dxfId="13087" priority="1116" operator="equal">
      <formula>"C"</formula>
    </cfRule>
  </conditionalFormatting>
  <conditionalFormatting sqref="C26">
    <cfRule type="cellIs" dxfId="13086" priority="1115" operator="equal">
      <formula>"B"</formula>
    </cfRule>
  </conditionalFormatting>
  <conditionalFormatting sqref="C26">
    <cfRule type="cellIs" dxfId="13085" priority="1114" operator="equal">
      <formula>"A"</formula>
    </cfRule>
  </conditionalFormatting>
  <conditionalFormatting sqref="C26">
    <cfRule type="cellIs" dxfId="13084" priority="1111" operator="lessThan">
      <formula>#REF!</formula>
    </cfRule>
  </conditionalFormatting>
  <conditionalFormatting sqref="C141:C142">
    <cfRule type="cellIs" dxfId="13083" priority="1050" operator="equal">
      <formula>"c"</formula>
    </cfRule>
    <cfRule type="cellIs" dxfId="13082" priority="1051" operator="equal">
      <formula>"b"</formula>
    </cfRule>
    <cfRule type="cellIs" dxfId="13081" priority="1052" operator="equal">
      <formula>"a"</formula>
    </cfRule>
  </conditionalFormatting>
  <conditionalFormatting sqref="C148">
    <cfRule type="cellIs" dxfId="13080" priority="1029" operator="equal">
      <formula>"c"</formula>
    </cfRule>
    <cfRule type="cellIs" dxfId="13079" priority="1030" operator="equal">
      <formula>"b"</formula>
    </cfRule>
    <cfRule type="cellIs" dxfId="13078" priority="1031" operator="equal">
      <formula>"a"</formula>
    </cfRule>
  </conditionalFormatting>
  <conditionalFormatting sqref="C146">
    <cfRule type="cellIs" dxfId="13077" priority="1038" operator="equal">
      <formula>"c"</formula>
    </cfRule>
    <cfRule type="cellIs" dxfId="13076" priority="1039" operator="equal">
      <formula>"b"</formula>
    </cfRule>
    <cfRule type="cellIs" dxfId="13075" priority="1040" operator="equal">
      <formula>"a"</formula>
    </cfRule>
  </conditionalFormatting>
  <conditionalFormatting sqref="C145">
    <cfRule type="cellIs" dxfId="13074" priority="1041" operator="equal">
      <formula>"c"</formula>
    </cfRule>
    <cfRule type="cellIs" dxfId="13073" priority="1042" operator="equal">
      <formula>"b"</formula>
    </cfRule>
    <cfRule type="cellIs" dxfId="13072" priority="1043" operator="equal">
      <formula>"a"</formula>
    </cfRule>
  </conditionalFormatting>
  <conditionalFormatting sqref="C144">
    <cfRule type="cellIs" dxfId="13071" priority="1021" operator="equal">
      <formula>"c"</formula>
    </cfRule>
    <cfRule type="cellIs" dxfId="13070" priority="1022" operator="equal">
      <formula>"b"</formula>
    </cfRule>
    <cfRule type="cellIs" dxfId="13069" priority="1023" operator="equal">
      <formula>"a"</formula>
    </cfRule>
  </conditionalFormatting>
  <conditionalFormatting sqref="C69:C70">
    <cfRule type="cellIs" dxfId="13068" priority="1019" operator="equal">
      <formula>"C"</formula>
    </cfRule>
  </conditionalFormatting>
  <conditionalFormatting sqref="D73">
    <cfRule type="cellIs" dxfId="13067" priority="1017" operator="equal">
      <formula>"C"</formula>
    </cfRule>
  </conditionalFormatting>
  <conditionalFormatting sqref="D73">
    <cfRule type="cellIs" dxfId="13066" priority="1015" operator="equal">
      <formula>"B"</formula>
    </cfRule>
    <cfRule type="cellIs" dxfId="13065" priority="1016" operator="equal">
      <formula>"A"</formula>
    </cfRule>
  </conditionalFormatting>
  <conditionalFormatting sqref="C69:C70">
    <cfRule type="cellIs" dxfId="13064" priority="1014" operator="equal">
      <formula>"B"</formula>
    </cfRule>
  </conditionalFormatting>
  <conditionalFormatting sqref="C69:C70">
    <cfRule type="cellIs" dxfId="13063" priority="1013" operator="equal">
      <formula>"A"</formula>
    </cfRule>
  </conditionalFormatting>
  <conditionalFormatting sqref="D69">
    <cfRule type="cellIs" dxfId="13062" priority="1011" operator="equal">
      <formula>"C"</formula>
    </cfRule>
  </conditionalFormatting>
  <conditionalFormatting sqref="D69">
    <cfRule type="cellIs" dxfId="13061" priority="1009" operator="equal">
      <formula>"B"</formula>
    </cfRule>
    <cfRule type="cellIs" dxfId="13060" priority="1010" operator="equal">
      <formula>"A"</formula>
    </cfRule>
  </conditionalFormatting>
  <conditionalFormatting sqref="C69:C70">
    <cfRule type="cellIs" dxfId="13059" priority="1003" operator="lessThan">
      <formula>#REF!</formula>
    </cfRule>
  </conditionalFormatting>
  <conditionalFormatting sqref="C73:C74">
    <cfRule type="cellIs" dxfId="13058" priority="1002" operator="equal">
      <formula>"C"</formula>
    </cfRule>
  </conditionalFormatting>
  <conditionalFormatting sqref="C73:C74">
    <cfRule type="cellIs" dxfId="13057" priority="1001" operator="equal">
      <formula>"B"</formula>
    </cfRule>
  </conditionalFormatting>
  <conditionalFormatting sqref="C73:C74">
    <cfRule type="cellIs" dxfId="13056" priority="1000" operator="equal">
      <formula>"A"</formula>
    </cfRule>
  </conditionalFormatting>
  <conditionalFormatting sqref="C73:C74">
    <cfRule type="cellIs" dxfId="13055" priority="999" operator="lessThan">
      <formula>#REF!</formula>
    </cfRule>
  </conditionalFormatting>
  <conditionalFormatting sqref="C63:C64">
    <cfRule type="cellIs" dxfId="13054" priority="998" operator="equal">
      <formula>"C"</formula>
    </cfRule>
  </conditionalFormatting>
  <conditionalFormatting sqref="C63:C64">
    <cfRule type="cellIs" dxfId="13053" priority="997" operator="equal">
      <formula>"B"</formula>
    </cfRule>
  </conditionalFormatting>
  <conditionalFormatting sqref="C63:C64">
    <cfRule type="cellIs" dxfId="13052" priority="996" operator="equal">
      <formula>"A"</formula>
    </cfRule>
  </conditionalFormatting>
  <conditionalFormatting sqref="C63:C64">
    <cfRule type="cellIs" dxfId="13051" priority="995" operator="lessThan">
      <formula>#REF!</formula>
    </cfRule>
  </conditionalFormatting>
  <conditionalFormatting sqref="D71">
    <cfRule type="cellIs" dxfId="13050" priority="993" operator="equal">
      <formula>"C"</formula>
    </cfRule>
  </conditionalFormatting>
  <conditionalFormatting sqref="D71">
    <cfRule type="cellIs" dxfId="13049" priority="991" operator="equal">
      <formula>"B"</formula>
    </cfRule>
    <cfRule type="cellIs" dxfId="13048" priority="992" operator="equal">
      <formula>"A"</formula>
    </cfRule>
  </conditionalFormatting>
  <conditionalFormatting sqref="C71:C72">
    <cfRule type="cellIs" dxfId="13047" priority="985" operator="equal">
      <formula>"C"</formula>
    </cfRule>
  </conditionalFormatting>
  <conditionalFormatting sqref="C71:C72">
    <cfRule type="cellIs" dxfId="13046" priority="984" operator="equal">
      <formula>"B"</formula>
    </cfRule>
  </conditionalFormatting>
  <conditionalFormatting sqref="C71:C72">
    <cfRule type="cellIs" dxfId="13045" priority="983" operator="equal">
      <formula>"A"</formula>
    </cfRule>
  </conditionalFormatting>
  <conditionalFormatting sqref="C71:C72">
    <cfRule type="cellIs" dxfId="13044" priority="982" operator="lessThan">
      <formula>#REF!</formula>
    </cfRule>
  </conditionalFormatting>
  <conditionalFormatting sqref="C61:C62">
    <cfRule type="cellIs" dxfId="13043" priority="976" operator="equal">
      <formula>"c"</formula>
    </cfRule>
    <cfRule type="cellIs" dxfId="13042" priority="977" operator="equal">
      <formula>"b"</formula>
    </cfRule>
    <cfRule type="cellIs" dxfId="13041" priority="978" operator="equal">
      <formula>"a"</formula>
    </cfRule>
  </conditionalFormatting>
  <conditionalFormatting sqref="C62">
    <cfRule type="cellIs" dxfId="13040" priority="973" operator="equal">
      <formula>"c"</formula>
    </cfRule>
    <cfRule type="cellIs" dxfId="13039" priority="974" operator="equal">
      <formula>"b"</formula>
    </cfRule>
    <cfRule type="cellIs" dxfId="13038" priority="975" operator="equal">
      <formula>"a"</formula>
    </cfRule>
  </conditionalFormatting>
  <conditionalFormatting sqref="C61">
    <cfRule type="cellIs" dxfId="13037" priority="970" operator="equal">
      <formula>"c"</formula>
    </cfRule>
    <cfRule type="cellIs" dxfId="13036" priority="971" operator="equal">
      <formula>"b"</formula>
    </cfRule>
    <cfRule type="cellIs" dxfId="13035" priority="972" operator="equal">
      <formula>"a"</formula>
    </cfRule>
  </conditionalFormatting>
  <conditionalFormatting sqref="C201:C202">
    <cfRule type="cellIs" dxfId="13034" priority="968" operator="equal">
      <formula>"C"</formula>
    </cfRule>
  </conditionalFormatting>
  <conditionalFormatting sqref="C201:C202">
    <cfRule type="cellIs" dxfId="13033" priority="967" operator="equal">
      <formula>"B"</formula>
    </cfRule>
  </conditionalFormatting>
  <conditionalFormatting sqref="C201:C202">
    <cfRule type="cellIs" dxfId="13032" priority="966" operator="equal">
      <formula>"A"</formula>
    </cfRule>
  </conditionalFormatting>
  <conditionalFormatting sqref="C203:C204">
    <cfRule type="cellIs" dxfId="13031" priority="958" operator="equal">
      <formula>"C"</formula>
    </cfRule>
  </conditionalFormatting>
  <conditionalFormatting sqref="C203:C204">
    <cfRule type="cellIs" dxfId="13030" priority="957" operator="equal">
      <formula>"B"</formula>
    </cfRule>
  </conditionalFormatting>
  <conditionalFormatting sqref="C203:C204">
    <cfRule type="cellIs" dxfId="13029" priority="956" operator="equal">
      <formula>"A"</formula>
    </cfRule>
  </conditionalFormatting>
  <conditionalFormatting sqref="C241:C242">
    <cfRule type="cellIs" dxfId="13028" priority="949" operator="equal">
      <formula>"C"</formula>
    </cfRule>
  </conditionalFormatting>
  <conditionalFormatting sqref="C241:C242">
    <cfRule type="cellIs" dxfId="13027" priority="948" operator="equal">
      <formula>"B"</formula>
    </cfRule>
  </conditionalFormatting>
  <conditionalFormatting sqref="C241:C242">
    <cfRule type="cellIs" dxfId="13026" priority="947" operator="equal">
      <formula>"A"</formula>
    </cfRule>
  </conditionalFormatting>
  <conditionalFormatting sqref="C218">
    <cfRule type="cellIs" dxfId="13025" priority="939" operator="equal">
      <formula>"C"</formula>
    </cfRule>
  </conditionalFormatting>
  <conditionalFormatting sqref="C218">
    <cfRule type="cellIs" dxfId="13024" priority="938" operator="equal">
      <formula>"B"</formula>
    </cfRule>
  </conditionalFormatting>
  <conditionalFormatting sqref="C218">
    <cfRule type="cellIs" dxfId="13023" priority="937" operator="equal">
      <formula>"A"</formula>
    </cfRule>
  </conditionalFormatting>
  <conditionalFormatting sqref="C225:C226">
    <cfRule type="cellIs" dxfId="13022" priority="929" operator="equal">
      <formula>"C"</formula>
    </cfRule>
  </conditionalFormatting>
  <conditionalFormatting sqref="C225:C226">
    <cfRule type="cellIs" dxfId="13021" priority="928" operator="equal">
      <formula>"B"</formula>
    </cfRule>
  </conditionalFormatting>
  <conditionalFormatting sqref="C225:C226">
    <cfRule type="cellIs" dxfId="13020" priority="927" operator="equal">
      <formula>"A"</formula>
    </cfRule>
  </conditionalFormatting>
  <conditionalFormatting sqref="C53:C54">
    <cfRule type="cellIs" dxfId="13019" priority="917" operator="equal">
      <formula>"C"</formula>
    </cfRule>
  </conditionalFormatting>
  <conditionalFormatting sqref="C53:C54">
    <cfRule type="cellIs" dxfId="13018" priority="916" operator="equal">
      <formula>"B"</formula>
    </cfRule>
  </conditionalFormatting>
  <conditionalFormatting sqref="C53:C54">
    <cfRule type="cellIs" dxfId="13017" priority="915" operator="equal">
      <formula>"A"</formula>
    </cfRule>
  </conditionalFormatting>
  <conditionalFormatting sqref="C65:C68">
    <cfRule type="cellIs" dxfId="13016" priority="908" operator="equal">
      <formula>"C"</formula>
    </cfRule>
  </conditionalFormatting>
  <conditionalFormatting sqref="C65:C68">
    <cfRule type="cellIs" dxfId="13015" priority="907" operator="equal">
      <formula>"B"</formula>
    </cfRule>
  </conditionalFormatting>
  <conditionalFormatting sqref="C65:C68">
    <cfRule type="cellIs" dxfId="13014" priority="906" operator="equal">
      <formula>"A"</formula>
    </cfRule>
  </conditionalFormatting>
  <conditionalFormatting sqref="C65:C68">
    <cfRule type="cellIs" dxfId="13013" priority="905" operator="lessThan">
      <formula>#REF!</formula>
    </cfRule>
  </conditionalFormatting>
  <conditionalFormatting sqref="F97:F98">
    <cfRule type="cellIs" dxfId="13012" priority="904" operator="equal">
      <formula>"Me"</formula>
    </cfRule>
  </conditionalFormatting>
  <conditionalFormatting sqref="F97:F98">
    <cfRule type="cellIs" dxfId="13011" priority="903" operator="equal">
      <formula>"TD"</formula>
    </cfRule>
  </conditionalFormatting>
  <conditionalFormatting sqref="F97:F98">
    <cfRule type="cellIs" dxfId="13010" priority="902" operator="equal">
      <formula>"PR"</formula>
    </cfRule>
  </conditionalFormatting>
  <conditionalFormatting sqref="M97:M98">
    <cfRule type="cellIs" dxfId="13009" priority="901" operator="equal">
      <formula>"Me"</formula>
    </cfRule>
  </conditionalFormatting>
  <conditionalFormatting sqref="M97:M98">
    <cfRule type="cellIs" dxfId="13008" priority="900" operator="equal">
      <formula>"TD"</formula>
    </cfRule>
  </conditionalFormatting>
  <conditionalFormatting sqref="M97:M98">
    <cfRule type="cellIs" dxfId="13007" priority="899" operator="equal">
      <formula>"PR"</formula>
    </cfRule>
  </conditionalFormatting>
  <conditionalFormatting sqref="T97:T98">
    <cfRule type="cellIs" dxfId="13006" priority="898" operator="equal">
      <formula>"Me"</formula>
    </cfRule>
  </conditionalFormatting>
  <conditionalFormatting sqref="T97:T98">
    <cfRule type="cellIs" dxfId="13005" priority="897" operator="equal">
      <formula>"TD"</formula>
    </cfRule>
  </conditionalFormatting>
  <conditionalFormatting sqref="T97:T98">
    <cfRule type="cellIs" dxfId="13004" priority="896" operator="equal">
      <formula>"PR"</formula>
    </cfRule>
  </conditionalFormatting>
  <conditionalFormatting sqref="AA97:AA98">
    <cfRule type="cellIs" dxfId="13003" priority="895" operator="equal">
      <formula>"Me"</formula>
    </cfRule>
  </conditionalFormatting>
  <conditionalFormatting sqref="AA97:AA98">
    <cfRule type="cellIs" dxfId="13002" priority="894" operator="equal">
      <formula>"TD"</formula>
    </cfRule>
  </conditionalFormatting>
  <conditionalFormatting sqref="AA97:AA98">
    <cfRule type="cellIs" dxfId="13001" priority="893" operator="equal">
      <formula>"PR"</formula>
    </cfRule>
  </conditionalFormatting>
  <conditionalFormatting sqref="AH97:AH98">
    <cfRule type="cellIs" dxfId="13000" priority="892" operator="equal">
      <formula>"Me"</formula>
    </cfRule>
  </conditionalFormatting>
  <conditionalFormatting sqref="AH97:AH98">
    <cfRule type="cellIs" dxfId="12999" priority="891" operator="equal">
      <formula>"TD"</formula>
    </cfRule>
  </conditionalFormatting>
  <conditionalFormatting sqref="AH97:AH98">
    <cfRule type="cellIs" dxfId="12998" priority="890" operator="equal">
      <formula>"PR"</formula>
    </cfRule>
  </conditionalFormatting>
  <conditionalFormatting sqref="P237:P238">
    <cfRule type="cellIs" dxfId="12997" priority="889" operator="equal">
      <formula>"Me"</formula>
    </cfRule>
  </conditionalFormatting>
  <conditionalFormatting sqref="P237:P238">
    <cfRule type="cellIs" dxfId="12996" priority="888" operator="equal">
      <formula>"TD"</formula>
    </cfRule>
  </conditionalFormatting>
  <conditionalFormatting sqref="P237:P238">
    <cfRule type="cellIs" dxfId="12995" priority="887" operator="equal">
      <formula>"PR"</formula>
    </cfRule>
  </conditionalFormatting>
  <conditionalFormatting sqref="C181">
    <cfRule type="cellIs" dxfId="12994" priority="869" operator="equal">
      <formula>"c"</formula>
    </cfRule>
    <cfRule type="cellIs" dxfId="12993" priority="870" operator="equal">
      <formula>"b"</formula>
    </cfRule>
    <cfRule type="cellIs" dxfId="12992" priority="871" operator="equal">
      <formula>"a"</formula>
    </cfRule>
  </conditionalFormatting>
  <conditionalFormatting sqref="C182">
    <cfRule type="cellIs" dxfId="12991" priority="866" operator="equal">
      <formula>"c"</formula>
    </cfRule>
    <cfRule type="cellIs" dxfId="12990" priority="867" operator="equal">
      <formula>"b"</formula>
    </cfRule>
    <cfRule type="cellIs" dxfId="12989" priority="868" operator="equal">
      <formula>"a"</formula>
    </cfRule>
  </conditionalFormatting>
  <conditionalFormatting sqref="F229:F230">
    <cfRule type="cellIs" dxfId="12988" priority="865" operator="equal">
      <formula>"Me"</formula>
    </cfRule>
  </conditionalFormatting>
  <conditionalFormatting sqref="F229:F230">
    <cfRule type="cellIs" dxfId="12987" priority="864" operator="equal">
      <formula>"TD"</formula>
    </cfRule>
  </conditionalFormatting>
  <conditionalFormatting sqref="F229:F230">
    <cfRule type="cellIs" dxfId="12986" priority="863" operator="equal">
      <formula>"PR"</formula>
    </cfRule>
  </conditionalFormatting>
  <conditionalFormatting sqref="M229:M230">
    <cfRule type="cellIs" dxfId="12985" priority="862" operator="equal">
      <formula>"Me"</formula>
    </cfRule>
  </conditionalFormatting>
  <conditionalFormatting sqref="M229:M230">
    <cfRule type="cellIs" dxfId="12984" priority="861" operator="equal">
      <formula>"TD"</formula>
    </cfRule>
  </conditionalFormatting>
  <conditionalFormatting sqref="M229:M230">
    <cfRule type="cellIs" dxfId="12983" priority="860" operator="equal">
      <formula>"PR"</formula>
    </cfRule>
  </conditionalFormatting>
  <conditionalFormatting sqref="T229:T230">
    <cfRule type="cellIs" dxfId="12982" priority="859" operator="equal">
      <formula>"Me"</formula>
    </cfRule>
  </conditionalFormatting>
  <conditionalFormatting sqref="T229:T230">
    <cfRule type="cellIs" dxfId="12981" priority="858" operator="equal">
      <formula>"TD"</formula>
    </cfRule>
  </conditionalFormatting>
  <conditionalFormatting sqref="T229:T230">
    <cfRule type="cellIs" dxfId="12980" priority="857" operator="equal">
      <formula>"PR"</formula>
    </cfRule>
  </conditionalFormatting>
  <conditionalFormatting sqref="AA229:AA230">
    <cfRule type="cellIs" dxfId="12979" priority="856" operator="equal">
      <formula>"Me"</formula>
    </cfRule>
  </conditionalFormatting>
  <conditionalFormatting sqref="AA229:AA230">
    <cfRule type="cellIs" dxfId="12978" priority="855" operator="equal">
      <formula>"TD"</formula>
    </cfRule>
  </conditionalFormatting>
  <conditionalFormatting sqref="AA229:AA230">
    <cfRule type="cellIs" dxfId="12977" priority="854" operator="equal">
      <formula>"PR"</formula>
    </cfRule>
  </conditionalFormatting>
  <conditionalFormatting sqref="AH229:AH230">
    <cfRule type="cellIs" dxfId="12976" priority="853" operator="equal">
      <formula>"Me"</formula>
    </cfRule>
  </conditionalFormatting>
  <conditionalFormatting sqref="AH229:AH230">
    <cfRule type="cellIs" dxfId="12975" priority="852" operator="equal">
      <formula>"TD"</formula>
    </cfRule>
  </conditionalFormatting>
  <conditionalFormatting sqref="AH229:AH230">
    <cfRule type="cellIs" dxfId="12974" priority="851" operator="equal">
      <formula>"PR"</formula>
    </cfRule>
  </conditionalFormatting>
  <conditionalFormatting sqref="F137:F138">
    <cfRule type="cellIs" dxfId="12973" priority="850" operator="equal">
      <formula>"Me"</formula>
    </cfRule>
  </conditionalFormatting>
  <conditionalFormatting sqref="F137:F138">
    <cfRule type="cellIs" dxfId="12972" priority="849" operator="equal">
      <formula>"TD"</formula>
    </cfRule>
  </conditionalFormatting>
  <conditionalFormatting sqref="F137:F138">
    <cfRule type="cellIs" dxfId="12971" priority="848" operator="equal">
      <formula>"PR"</formula>
    </cfRule>
  </conditionalFormatting>
  <conditionalFormatting sqref="M137:M138">
    <cfRule type="cellIs" dxfId="12970" priority="847" operator="equal">
      <formula>"Me"</formula>
    </cfRule>
  </conditionalFormatting>
  <conditionalFormatting sqref="M137:M138">
    <cfRule type="cellIs" dxfId="12969" priority="846" operator="equal">
      <formula>"TD"</formula>
    </cfRule>
  </conditionalFormatting>
  <conditionalFormatting sqref="M137:M138">
    <cfRule type="cellIs" dxfId="12968" priority="845" operator="equal">
      <formula>"PR"</formula>
    </cfRule>
  </conditionalFormatting>
  <conditionalFormatting sqref="T137:T138">
    <cfRule type="cellIs" dxfId="12967" priority="844" operator="equal">
      <formula>"Me"</formula>
    </cfRule>
  </conditionalFormatting>
  <conditionalFormatting sqref="T137:T138">
    <cfRule type="cellIs" dxfId="12966" priority="843" operator="equal">
      <formula>"TD"</formula>
    </cfRule>
  </conditionalFormatting>
  <conditionalFormatting sqref="T137:T138">
    <cfRule type="cellIs" dxfId="12965" priority="842" operator="equal">
      <formula>"PR"</formula>
    </cfRule>
  </conditionalFormatting>
  <conditionalFormatting sqref="AA137:AA138">
    <cfRule type="cellIs" dxfId="12964" priority="841" operator="equal">
      <formula>"Me"</formula>
    </cfRule>
  </conditionalFormatting>
  <conditionalFormatting sqref="AA137:AA138">
    <cfRule type="cellIs" dxfId="12963" priority="840" operator="equal">
      <formula>"TD"</formula>
    </cfRule>
  </conditionalFormatting>
  <conditionalFormatting sqref="AA137:AA138">
    <cfRule type="cellIs" dxfId="12962" priority="839" operator="equal">
      <formula>"PR"</formula>
    </cfRule>
  </conditionalFormatting>
  <conditionalFormatting sqref="AH137:AH138">
    <cfRule type="cellIs" dxfId="12961" priority="838" operator="equal">
      <formula>"Me"</formula>
    </cfRule>
  </conditionalFormatting>
  <conditionalFormatting sqref="AH137:AH138">
    <cfRule type="cellIs" dxfId="12960" priority="837" operator="equal">
      <formula>"TD"</formula>
    </cfRule>
  </conditionalFormatting>
  <conditionalFormatting sqref="AH137:AH138">
    <cfRule type="cellIs" dxfId="12959" priority="836" operator="equal">
      <formula>"PR"</formula>
    </cfRule>
  </conditionalFormatting>
  <conditionalFormatting sqref="D42">
    <cfRule type="cellIs" dxfId="12958" priority="833" operator="equal">
      <formula>"c"</formula>
    </cfRule>
    <cfRule type="cellIs" dxfId="12957" priority="834" operator="equal">
      <formula>"b"</formula>
    </cfRule>
    <cfRule type="cellIs" dxfId="12956" priority="835" operator="equal">
      <formula>"a"</formula>
    </cfRule>
  </conditionalFormatting>
  <conditionalFormatting sqref="D40">
    <cfRule type="cellIs" dxfId="12955" priority="830" operator="equal">
      <formula>"c"</formula>
    </cfRule>
    <cfRule type="cellIs" dxfId="12954" priority="831" operator="equal">
      <formula>"b"</formula>
    </cfRule>
    <cfRule type="cellIs" dxfId="12953" priority="832" operator="equal">
      <formula>"a"</formula>
    </cfRule>
  </conditionalFormatting>
  <conditionalFormatting sqref="F40">
    <cfRule type="cellIs" dxfId="12952" priority="829" operator="equal">
      <formula>"Me"</formula>
    </cfRule>
  </conditionalFormatting>
  <conditionalFormatting sqref="F40">
    <cfRule type="cellIs" dxfId="12951" priority="828" operator="equal">
      <formula>"TD"</formula>
    </cfRule>
  </conditionalFormatting>
  <conditionalFormatting sqref="F40">
    <cfRule type="cellIs" dxfId="12950" priority="827" operator="equal">
      <formula>"PR"</formula>
    </cfRule>
  </conditionalFormatting>
  <conditionalFormatting sqref="F42">
    <cfRule type="cellIs" dxfId="12949" priority="826" operator="equal">
      <formula>"Me"</formula>
    </cfRule>
  </conditionalFormatting>
  <conditionalFormatting sqref="F42">
    <cfRule type="cellIs" dxfId="12948" priority="825" operator="equal">
      <formula>"TD"</formula>
    </cfRule>
  </conditionalFormatting>
  <conditionalFormatting sqref="F42">
    <cfRule type="cellIs" dxfId="12947" priority="824" operator="equal">
      <formula>"PR"</formula>
    </cfRule>
  </conditionalFormatting>
  <conditionalFormatting sqref="I40">
    <cfRule type="cellIs" dxfId="12946" priority="823" operator="equal">
      <formula>"Me"</formula>
    </cfRule>
  </conditionalFormatting>
  <conditionalFormatting sqref="I40">
    <cfRule type="cellIs" dxfId="12945" priority="822" operator="equal">
      <formula>"TD"</formula>
    </cfRule>
  </conditionalFormatting>
  <conditionalFormatting sqref="I40">
    <cfRule type="cellIs" dxfId="12944" priority="821" operator="equal">
      <formula>"PR"</formula>
    </cfRule>
  </conditionalFormatting>
  <conditionalFormatting sqref="I42">
    <cfRule type="cellIs" dxfId="12943" priority="820" operator="equal">
      <formula>"Me"</formula>
    </cfRule>
  </conditionalFormatting>
  <conditionalFormatting sqref="I42">
    <cfRule type="cellIs" dxfId="12942" priority="819" operator="equal">
      <formula>"TD"</formula>
    </cfRule>
  </conditionalFormatting>
  <conditionalFormatting sqref="I42">
    <cfRule type="cellIs" dxfId="12941" priority="818" operator="equal">
      <formula>"PR"</formula>
    </cfRule>
  </conditionalFormatting>
  <conditionalFormatting sqref="M40">
    <cfRule type="cellIs" dxfId="12940" priority="817" operator="equal">
      <formula>"Me"</formula>
    </cfRule>
  </conditionalFormatting>
  <conditionalFormatting sqref="M40">
    <cfRule type="cellIs" dxfId="12939" priority="816" operator="equal">
      <formula>"TD"</formula>
    </cfRule>
  </conditionalFormatting>
  <conditionalFormatting sqref="M40">
    <cfRule type="cellIs" dxfId="12938" priority="815" operator="equal">
      <formula>"PR"</formula>
    </cfRule>
  </conditionalFormatting>
  <conditionalFormatting sqref="M42">
    <cfRule type="cellIs" dxfId="12937" priority="814" operator="equal">
      <formula>"Me"</formula>
    </cfRule>
  </conditionalFormatting>
  <conditionalFormatting sqref="M42">
    <cfRule type="cellIs" dxfId="12936" priority="813" operator="equal">
      <formula>"TD"</formula>
    </cfRule>
  </conditionalFormatting>
  <conditionalFormatting sqref="M42">
    <cfRule type="cellIs" dxfId="12935" priority="812" operator="equal">
      <formula>"PR"</formula>
    </cfRule>
  </conditionalFormatting>
  <conditionalFormatting sqref="P40">
    <cfRule type="cellIs" dxfId="12934" priority="811" operator="equal">
      <formula>"Me"</formula>
    </cfRule>
  </conditionalFormatting>
  <conditionalFormatting sqref="P40">
    <cfRule type="cellIs" dxfId="12933" priority="810" operator="equal">
      <formula>"TD"</formula>
    </cfRule>
  </conditionalFormatting>
  <conditionalFormatting sqref="P40">
    <cfRule type="cellIs" dxfId="12932" priority="809" operator="equal">
      <formula>"PR"</formula>
    </cfRule>
  </conditionalFormatting>
  <conditionalFormatting sqref="T40">
    <cfRule type="cellIs" dxfId="12931" priority="808" operator="equal">
      <formula>"Me"</formula>
    </cfRule>
  </conditionalFormatting>
  <conditionalFormatting sqref="T40">
    <cfRule type="cellIs" dxfId="12930" priority="807" operator="equal">
      <formula>"TD"</formula>
    </cfRule>
  </conditionalFormatting>
  <conditionalFormatting sqref="T40">
    <cfRule type="cellIs" dxfId="12929" priority="806" operator="equal">
      <formula>"PR"</formula>
    </cfRule>
  </conditionalFormatting>
  <conditionalFormatting sqref="W40">
    <cfRule type="cellIs" dxfId="12928" priority="805" operator="equal">
      <formula>"Me"</formula>
    </cfRule>
  </conditionalFormatting>
  <conditionalFormatting sqref="W40">
    <cfRule type="cellIs" dxfId="12927" priority="804" operator="equal">
      <formula>"TD"</formula>
    </cfRule>
  </conditionalFormatting>
  <conditionalFormatting sqref="W40">
    <cfRule type="cellIs" dxfId="12926" priority="803" operator="equal">
      <formula>"PR"</formula>
    </cfRule>
  </conditionalFormatting>
  <conditionalFormatting sqref="AA40">
    <cfRule type="cellIs" dxfId="12925" priority="802" operator="equal">
      <formula>"Me"</formula>
    </cfRule>
  </conditionalFormatting>
  <conditionalFormatting sqref="AA40">
    <cfRule type="cellIs" dxfId="12924" priority="801" operator="equal">
      <formula>"TD"</formula>
    </cfRule>
  </conditionalFormatting>
  <conditionalFormatting sqref="AA40">
    <cfRule type="cellIs" dxfId="12923" priority="800" operator="equal">
      <formula>"PR"</formula>
    </cfRule>
  </conditionalFormatting>
  <conditionalFormatting sqref="AD40">
    <cfRule type="cellIs" dxfId="12922" priority="799" operator="equal">
      <formula>"Me"</formula>
    </cfRule>
  </conditionalFormatting>
  <conditionalFormatting sqref="AD40">
    <cfRule type="cellIs" dxfId="12921" priority="798" operator="equal">
      <formula>"TD"</formula>
    </cfRule>
  </conditionalFormatting>
  <conditionalFormatting sqref="AD40">
    <cfRule type="cellIs" dxfId="12920" priority="797" operator="equal">
      <formula>"PR"</formula>
    </cfRule>
  </conditionalFormatting>
  <conditionalFormatting sqref="AH40">
    <cfRule type="cellIs" dxfId="12919" priority="796" operator="equal">
      <formula>"Me"</formula>
    </cfRule>
  </conditionalFormatting>
  <conditionalFormatting sqref="AH40">
    <cfRule type="cellIs" dxfId="12918" priority="795" operator="equal">
      <formula>"TD"</formula>
    </cfRule>
  </conditionalFormatting>
  <conditionalFormatting sqref="AH40">
    <cfRule type="cellIs" dxfId="12917" priority="794" operator="equal">
      <formula>"PR"</formula>
    </cfRule>
  </conditionalFormatting>
  <conditionalFormatting sqref="AH42">
    <cfRule type="cellIs" dxfId="12916" priority="793" operator="equal">
      <formula>"Me"</formula>
    </cfRule>
  </conditionalFormatting>
  <conditionalFormatting sqref="AH42">
    <cfRule type="cellIs" dxfId="12915" priority="792" operator="equal">
      <formula>"TD"</formula>
    </cfRule>
  </conditionalFormatting>
  <conditionalFormatting sqref="AH42">
    <cfRule type="cellIs" dxfId="12914" priority="791" operator="equal">
      <formula>"PR"</formula>
    </cfRule>
  </conditionalFormatting>
  <conditionalFormatting sqref="AD42">
    <cfRule type="cellIs" dxfId="12913" priority="790" operator="equal">
      <formula>"Me"</formula>
    </cfRule>
  </conditionalFormatting>
  <conditionalFormatting sqref="AD42">
    <cfRule type="cellIs" dxfId="12912" priority="789" operator="equal">
      <formula>"TD"</formula>
    </cfRule>
  </conditionalFormatting>
  <conditionalFormatting sqref="AD42">
    <cfRule type="cellIs" dxfId="12911" priority="788" operator="equal">
      <formula>"PR"</formula>
    </cfRule>
  </conditionalFormatting>
  <conditionalFormatting sqref="AA42">
    <cfRule type="cellIs" dxfId="12910" priority="787" operator="equal">
      <formula>"Me"</formula>
    </cfRule>
  </conditionalFormatting>
  <conditionalFormatting sqref="AA42">
    <cfRule type="cellIs" dxfId="12909" priority="786" operator="equal">
      <formula>"TD"</formula>
    </cfRule>
  </conditionalFormatting>
  <conditionalFormatting sqref="AA42">
    <cfRule type="cellIs" dxfId="12908" priority="785" operator="equal">
      <formula>"PR"</formula>
    </cfRule>
  </conditionalFormatting>
  <conditionalFormatting sqref="W42">
    <cfRule type="cellIs" dxfId="12907" priority="784" operator="equal">
      <formula>"Me"</formula>
    </cfRule>
  </conditionalFormatting>
  <conditionalFormatting sqref="W42">
    <cfRule type="cellIs" dxfId="12906" priority="783" operator="equal">
      <formula>"TD"</formula>
    </cfRule>
  </conditionalFormatting>
  <conditionalFormatting sqref="W42">
    <cfRule type="cellIs" dxfId="12905" priority="782" operator="equal">
      <formula>"PR"</formula>
    </cfRule>
  </conditionalFormatting>
  <conditionalFormatting sqref="T42">
    <cfRule type="cellIs" dxfId="12904" priority="781" operator="equal">
      <formula>"Me"</formula>
    </cfRule>
  </conditionalFormatting>
  <conditionalFormatting sqref="T42">
    <cfRule type="cellIs" dxfId="12903" priority="780" operator="equal">
      <formula>"TD"</formula>
    </cfRule>
  </conditionalFormatting>
  <conditionalFormatting sqref="T42">
    <cfRule type="cellIs" dxfId="12902" priority="779" operator="equal">
      <formula>"PR"</formula>
    </cfRule>
  </conditionalFormatting>
  <conditionalFormatting sqref="P42">
    <cfRule type="cellIs" dxfId="12901" priority="778" operator="equal">
      <formula>"Me"</formula>
    </cfRule>
  </conditionalFormatting>
  <conditionalFormatting sqref="P42">
    <cfRule type="cellIs" dxfId="12900" priority="777" operator="equal">
      <formula>"TD"</formula>
    </cfRule>
  </conditionalFormatting>
  <conditionalFormatting sqref="P42">
    <cfRule type="cellIs" dxfId="12899" priority="776" operator="equal">
      <formula>"PR"</formula>
    </cfRule>
  </conditionalFormatting>
  <conditionalFormatting sqref="L40">
    <cfRule type="cellIs" dxfId="12898" priority="775" operator="equal">
      <formula>"Me"</formula>
    </cfRule>
  </conditionalFormatting>
  <conditionalFormatting sqref="L40">
    <cfRule type="cellIs" dxfId="12897" priority="774" operator="equal">
      <formula>"TD"</formula>
    </cfRule>
  </conditionalFormatting>
  <conditionalFormatting sqref="L40">
    <cfRule type="cellIs" dxfId="12896" priority="773" operator="equal">
      <formula>"PR"</formula>
    </cfRule>
  </conditionalFormatting>
  <conditionalFormatting sqref="L42">
    <cfRule type="cellIs" dxfId="12895" priority="772" operator="equal">
      <formula>"Me"</formula>
    </cfRule>
  </conditionalFormatting>
  <conditionalFormatting sqref="L42">
    <cfRule type="cellIs" dxfId="12894" priority="771" operator="equal">
      <formula>"TD"</formula>
    </cfRule>
  </conditionalFormatting>
  <conditionalFormatting sqref="L42">
    <cfRule type="cellIs" dxfId="12893" priority="770" operator="equal">
      <formula>"PR"</formula>
    </cfRule>
  </conditionalFormatting>
  <conditionalFormatting sqref="S42">
    <cfRule type="cellIs" dxfId="12892" priority="769" operator="equal">
      <formula>"Me"</formula>
    </cfRule>
  </conditionalFormatting>
  <conditionalFormatting sqref="S42">
    <cfRule type="cellIs" dxfId="12891" priority="768" operator="equal">
      <formula>"TD"</formula>
    </cfRule>
  </conditionalFormatting>
  <conditionalFormatting sqref="S42">
    <cfRule type="cellIs" dxfId="12890" priority="767" operator="equal">
      <formula>"PR"</formula>
    </cfRule>
  </conditionalFormatting>
  <conditionalFormatting sqref="Z42">
    <cfRule type="cellIs" dxfId="12889" priority="760" operator="equal">
      <formula>"Me"</formula>
    </cfRule>
  </conditionalFormatting>
  <conditionalFormatting sqref="Z42">
    <cfRule type="cellIs" dxfId="12888" priority="759" operator="equal">
      <formula>"TD"</formula>
    </cfRule>
  </conditionalFormatting>
  <conditionalFormatting sqref="Z42">
    <cfRule type="cellIs" dxfId="12887" priority="758" operator="equal">
      <formula>"PR"</formula>
    </cfRule>
  </conditionalFormatting>
  <conditionalFormatting sqref="AG42">
    <cfRule type="cellIs" dxfId="12886" priority="757" operator="equal">
      <formula>"Me"</formula>
    </cfRule>
  </conditionalFormatting>
  <conditionalFormatting sqref="AG42">
    <cfRule type="cellIs" dxfId="12885" priority="756" operator="equal">
      <formula>"TD"</formula>
    </cfRule>
  </conditionalFormatting>
  <conditionalFormatting sqref="AG42">
    <cfRule type="cellIs" dxfId="12884" priority="755" operator="equal">
      <formula>"PR"</formula>
    </cfRule>
  </conditionalFormatting>
  <conditionalFormatting sqref="S40">
    <cfRule type="cellIs" dxfId="12883" priority="751" operator="equal">
      <formula>"Me"</formula>
    </cfRule>
  </conditionalFormatting>
  <conditionalFormatting sqref="S40">
    <cfRule type="cellIs" dxfId="12882" priority="750" operator="equal">
      <formula>"TD"</formula>
    </cfRule>
  </conditionalFormatting>
  <conditionalFormatting sqref="S40">
    <cfRule type="cellIs" dxfId="12881" priority="749" operator="equal">
      <formula>"PR"</formula>
    </cfRule>
  </conditionalFormatting>
  <conditionalFormatting sqref="Z40">
    <cfRule type="cellIs" dxfId="12880" priority="748" operator="equal">
      <formula>"Me"</formula>
    </cfRule>
  </conditionalFormatting>
  <conditionalFormatting sqref="Z40">
    <cfRule type="cellIs" dxfId="12879" priority="747" operator="equal">
      <formula>"TD"</formula>
    </cfRule>
  </conditionalFormatting>
  <conditionalFormatting sqref="Z40">
    <cfRule type="cellIs" dxfId="12878" priority="746" operator="equal">
      <formula>"PR"</formula>
    </cfRule>
  </conditionalFormatting>
  <conditionalFormatting sqref="AG40">
    <cfRule type="cellIs" dxfId="12877" priority="745" operator="equal">
      <formula>"Me"</formula>
    </cfRule>
  </conditionalFormatting>
  <conditionalFormatting sqref="AG40">
    <cfRule type="cellIs" dxfId="12876" priority="744" operator="equal">
      <formula>"TD"</formula>
    </cfRule>
  </conditionalFormatting>
  <conditionalFormatting sqref="AG40">
    <cfRule type="cellIs" dxfId="12875" priority="743" operator="equal">
      <formula>"PR"</formula>
    </cfRule>
  </conditionalFormatting>
  <conditionalFormatting sqref="F165:AC165">
    <cfRule type="cellIs" dxfId="12874" priority="742" operator="equal">
      <formula>"Me"</formula>
    </cfRule>
  </conditionalFormatting>
  <conditionalFormatting sqref="F165:AC165">
    <cfRule type="cellIs" dxfId="12873" priority="741" operator="equal">
      <formula>"PR"</formula>
    </cfRule>
  </conditionalFormatting>
  <conditionalFormatting sqref="F166:AC166">
    <cfRule type="cellIs" dxfId="12872" priority="740" operator="equal">
      <formula>"Me"</formula>
    </cfRule>
  </conditionalFormatting>
  <conditionalFormatting sqref="F166:AC166">
    <cfRule type="cellIs" dxfId="12871" priority="739" operator="equal">
      <formula>"TD"</formula>
    </cfRule>
  </conditionalFormatting>
  <conditionalFormatting sqref="F166:AC166">
    <cfRule type="cellIs" dxfId="12870" priority="738" operator="equal">
      <formula>"PR"</formula>
    </cfRule>
  </conditionalFormatting>
  <conditionalFormatting sqref="P25:T26">
    <cfRule type="cellIs" dxfId="12869" priority="737" operator="equal">
      <formula>"Me"</formula>
    </cfRule>
  </conditionalFormatting>
  <conditionalFormatting sqref="P25:T26">
    <cfRule type="cellIs" dxfId="12868" priority="736" operator="equal">
      <formula>"Me"</formula>
    </cfRule>
  </conditionalFormatting>
  <conditionalFormatting sqref="P25:T26">
    <cfRule type="cellIs" dxfId="12867" priority="735" operator="equal">
      <formula>"TD"</formula>
    </cfRule>
  </conditionalFormatting>
  <conditionalFormatting sqref="W25:AA26">
    <cfRule type="cellIs" dxfId="12866" priority="734" operator="equal">
      <formula>"Me"</formula>
    </cfRule>
  </conditionalFormatting>
  <conditionalFormatting sqref="W25:AA26">
    <cfRule type="cellIs" dxfId="12865" priority="733" operator="equal">
      <formula>"Me"</formula>
    </cfRule>
  </conditionalFormatting>
  <conditionalFormatting sqref="W25:AA26">
    <cfRule type="cellIs" dxfId="12864" priority="732" operator="equal">
      <formula>"TD"</formula>
    </cfRule>
  </conditionalFormatting>
  <conditionalFormatting sqref="K227:K228">
    <cfRule type="cellIs" dxfId="12863" priority="731" operator="equal">
      <formula>"Me"</formula>
    </cfRule>
  </conditionalFormatting>
  <conditionalFormatting sqref="K227:K228">
    <cfRule type="cellIs" dxfId="12862" priority="730" operator="equal">
      <formula>"TD"</formula>
    </cfRule>
  </conditionalFormatting>
  <conditionalFormatting sqref="K227:K228">
    <cfRule type="cellIs" dxfId="12861" priority="729" operator="equal">
      <formula>"PR"</formula>
    </cfRule>
  </conditionalFormatting>
  <conditionalFormatting sqref="R227:R228">
    <cfRule type="cellIs" dxfId="12860" priority="728" operator="equal">
      <formula>"Me"</formula>
    </cfRule>
  </conditionalFormatting>
  <conditionalFormatting sqref="R227:R228">
    <cfRule type="cellIs" dxfId="12859" priority="727" operator="equal">
      <formula>"TD"</formula>
    </cfRule>
  </conditionalFormatting>
  <conditionalFormatting sqref="R227:R228">
    <cfRule type="cellIs" dxfId="12858" priority="726" operator="equal">
      <formula>"PR"</formula>
    </cfRule>
  </conditionalFormatting>
  <conditionalFormatting sqref="Y227:Y228">
    <cfRule type="cellIs" dxfId="12857" priority="725" operator="equal">
      <formula>"Me"</formula>
    </cfRule>
  </conditionalFormatting>
  <conditionalFormatting sqref="Y227:Y228">
    <cfRule type="cellIs" dxfId="12856" priority="724" operator="equal">
      <formula>"TD"</formula>
    </cfRule>
  </conditionalFormatting>
  <conditionalFormatting sqref="Y227:Y228">
    <cfRule type="cellIs" dxfId="12855" priority="723" operator="equal">
      <formula>"PR"</formula>
    </cfRule>
  </conditionalFormatting>
  <conditionalFormatting sqref="AF227:AF228">
    <cfRule type="cellIs" dxfId="12854" priority="722" operator="equal">
      <formula>"Me"</formula>
    </cfRule>
  </conditionalFormatting>
  <conditionalFormatting sqref="AF227:AF228">
    <cfRule type="cellIs" dxfId="12853" priority="721" operator="equal">
      <formula>"TD"</formula>
    </cfRule>
  </conditionalFormatting>
  <conditionalFormatting sqref="AF227:AF228">
    <cfRule type="cellIs" dxfId="12852" priority="720" operator="equal">
      <formula>"PR"</formula>
    </cfRule>
  </conditionalFormatting>
  <conditionalFormatting sqref="Q235">
    <cfRule type="cellIs" dxfId="12851" priority="719" operator="equal">
      <formula>"Me"</formula>
    </cfRule>
  </conditionalFormatting>
  <conditionalFormatting sqref="Q235">
    <cfRule type="cellIs" dxfId="12850" priority="718" operator="equal">
      <formula>"TD"</formula>
    </cfRule>
  </conditionalFormatting>
  <conditionalFormatting sqref="Q235">
    <cfRule type="cellIs" dxfId="12849" priority="717" operator="equal">
      <formula>"PR"</formula>
    </cfRule>
  </conditionalFormatting>
  <conditionalFormatting sqref="AG59">
    <cfRule type="cellIs" dxfId="12848" priority="716" operator="equal">
      <formula>"Me"</formula>
    </cfRule>
  </conditionalFormatting>
  <conditionalFormatting sqref="AG59">
    <cfRule type="cellIs" dxfId="12847" priority="715" operator="equal">
      <formula>"TD"</formula>
    </cfRule>
  </conditionalFormatting>
  <conditionalFormatting sqref="AG59">
    <cfRule type="cellIs" dxfId="12846" priority="714" operator="equal">
      <formula>"PR"</formula>
    </cfRule>
  </conditionalFormatting>
  <conditionalFormatting sqref="AG111">
    <cfRule type="cellIs" dxfId="12845" priority="713" operator="equal">
      <formula>"Me"</formula>
    </cfRule>
  </conditionalFormatting>
  <conditionalFormatting sqref="AG111">
    <cfRule type="cellIs" dxfId="12844" priority="712" operator="equal">
      <formula>"TD"</formula>
    </cfRule>
  </conditionalFormatting>
  <conditionalFormatting sqref="AG111">
    <cfRule type="cellIs" dxfId="12843" priority="711" operator="equal">
      <formula>"PR"</formula>
    </cfRule>
  </conditionalFormatting>
  <conditionalFormatting sqref="C172 C170">
    <cfRule type="cellIs" dxfId="12842" priority="691" operator="equal">
      <formula>"c"</formula>
    </cfRule>
    <cfRule type="cellIs" dxfId="12841" priority="692" operator="equal">
      <formula>"b"</formula>
    </cfRule>
    <cfRule type="cellIs" dxfId="12840" priority="693" operator="equal">
      <formula>"a"</formula>
    </cfRule>
  </conditionalFormatting>
  <conditionalFormatting sqref="C171">
    <cfRule type="cellIs" dxfId="12839" priority="694" operator="equal">
      <formula>"c"</formula>
    </cfRule>
    <cfRule type="cellIs" dxfId="12838" priority="695" operator="equal">
      <formula>"b"</formula>
    </cfRule>
    <cfRule type="cellIs" dxfId="12837" priority="696" operator="equal">
      <formula>"a"</formula>
    </cfRule>
  </conditionalFormatting>
  <conditionalFormatting sqref="C169">
    <cfRule type="cellIs" dxfId="12836" priority="685" operator="equal">
      <formula>"c"</formula>
    </cfRule>
    <cfRule type="cellIs" dxfId="12835" priority="686" operator="equal">
      <formula>"b"</formula>
    </cfRule>
    <cfRule type="cellIs" dxfId="12834" priority="687" operator="equal">
      <formula>"a"</formula>
    </cfRule>
  </conditionalFormatting>
  <conditionalFormatting sqref="W23">
    <cfRule type="cellIs" dxfId="12833" priority="459" operator="equal">
      <formula>"Me"</formula>
    </cfRule>
  </conditionalFormatting>
  <conditionalFormatting sqref="W23">
    <cfRule type="cellIs" dxfId="12832" priority="458" operator="equal">
      <formula>"Me"</formula>
    </cfRule>
  </conditionalFormatting>
  <conditionalFormatting sqref="W23">
    <cfRule type="cellIs" dxfId="12831" priority="457" operator="equal">
      <formula>"TD"</formula>
    </cfRule>
  </conditionalFormatting>
  <conditionalFormatting sqref="C35:C36">
    <cfRule type="cellIs" dxfId="12830" priority="451" operator="equal">
      <formula>"C"</formula>
    </cfRule>
  </conditionalFormatting>
  <conditionalFormatting sqref="C35:C36">
    <cfRule type="cellIs" dxfId="12829" priority="450" operator="equal">
      <formula>"B"</formula>
    </cfRule>
  </conditionalFormatting>
  <conditionalFormatting sqref="C35:C36">
    <cfRule type="cellIs" dxfId="12828" priority="449" operator="equal">
      <formula>"A"</formula>
    </cfRule>
  </conditionalFormatting>
  <conditionalFormatting sqref="P219:P220">
    <cfRule type="cellIs" dxfId="12827" priority="447" operator="equal">
      <formula>"Me"</formula>
    </cfRule>
  </conditionalFormatting>
  <conditionalFormatting sqref="P219:P220">
    <cfRule type="cellIs" dxfId="12826" priority="446" operator="equal">
      <formula>"TD"</formula>
    </cfRule>
  </conditionalFormatting>
  <conditionalFormatting sqref="P219:P220">
    <cfRule type="cellIs" dxfId="12825" priority="445" operator="equal">
      <formula>"PR"</formula>
    </cfRule>
  </conditionalFormatting>
  <conditionalFormatting sqref="K177:K178">
    <cfRule type="cellIs" dxfId="12824" priority="429" operator="equal">
      <formula>"Me"</formula>
    </cfRule>
  </conditionalFormatting>
  <conditionalFormatting sqref="K177:K178">
    <cfRule type="cellIs" dxfId="12823" priority="428" operator="equal">
      <formula>"TD"</formula>
    </cfRule>
  </conditionalFormatting>
  <conditionalFormatting sqref="K177:K178">
    <cfRule type="cellIs" dxfId="12822" priority="427" operator="equal">
      <formula>"PR"</formula>
    </cfRule>
  </conditionalFormatting>
  <conditionalFormatting sqref="Y195:Y196 AA195:AH196">
    <cfRule type="cellIs" dxfId="12821" priority="426" operator="equal">
      <formula>"Me"</formula>
    </cfRule>
  </conditionalFormatting>
  <conditionalFormatting sqref="Y195:Y196 AA195:AH196">
    <cfRule type="cellIs" dxfId="12820" priority="425" operator="equal">
      <formula>"TD"</formula>
    </cfRule>
  </conditionalFormatting>
  <conditionalFormatting sqref="Y195:Y196 AA195:AH196">
    <cfRule type="cellIs" dxfId="12819" priority="424" operator="equal">
      <formula>"PR"</formula>
    </cfRule>
  </conditionalFormatting>
  <conditionalFormatting sqref="C196">
    <cfRule type="cellIs" dxfId="12818" priority="418" operator="equal">
      <formula>"C"</formula>
    </cfRule>
  </conditionalFormatting>
  <conditionalFormatting sqref="C196">
    <cfRule type="cellIs" dxfId="12817" priority="417" operator="equal">
      <formula>"B"</formula>
    </cfRule>
  </conditionalFormatting>
  <conditionalFormatting sqref="C196">
    <cfRule type="cellIs" dxfId="12816" priority="416" operator="equal">
      <formula>"A"</formula>
    </cfRule>
  </conditionalFormatting>
  <conditionalFormatting sqref="Z151:Z152">
    <cfRule type="cellIs" dxfId="12815" priority="413" operator="equal">
      <formula>"Me"</formula>
    </cfRule>
  </conditionalFormatting>
  <conditionalFormatting sqref="Z151:Z152">
    <cfRule type="cellIs" dxfId="12814" priority="412" operator="equal">
      <formula>"TD"</formula>
    </cfRule>
  </conditionalFormatting>
  <conditionalFormatting sqref="Z151:Z152">
    <cfRule type="cellIs" dxfId="12813" priority="411" operator="equal">
      <formula>"PR"</formula>
    </cfRule>
  </conditionalFormatting>
  <conditionalFormatting sqref="Z195:Z196">
    <cfRule type="cellIs" dxfId="12812" priority="407" operator="equal">
      <formula>"Me"</formula>
    </cfRule>
  </conditionalFormatting>
  <conditionalFormatting sqref="Z195:Z196">
    <cfRule type="cellIs" dxfId="12811" priority="406" operator="equal">
      <formula>"TD"</formula>
    </cfRule>
  </conditionalFormatting>
  <conditionalFormatting sqref="Z195:Z196">
    <cfRule type="cellIs" dxfId="12810" priority="405" operator="equal">
      <formula>"PR"</formula>
    </cfRule>
  </conditionalFormatting>
  <conditionalFormatting sqref="F251:H252">
    <cfRule type="cellIs" dxfId="12809" priority="404" operator="equal">
      <formula>"Me"</formula>
    </cfRule>
  </conditionalFormatting>
  <conditionalFormatting sqref="F251:H252">
    <cfRule type="cellIs" dxfId="12808" priority="403" operator="equal">
      <formula>"TD"</formula>
    </cfRule>
  </conditionalFormatting>
  <conditionalFormatting sqref="F251:H252">
    <cfRule type="cellIs" dxfId="12807" priority="402" operator="equal">
      <formula>"PR"</formula>
    </cfRule>
  </conditionalFormatting>
  <conditionalFormatting sqref="F155:V155">
    <cfRule type="cellIs" dxfId="12806" priority="401" operator="equal">
      <formula>"Me"</formula>
    </cfRule>
  </conditionalFormatting>
  <conditionalFormatting sqref="F155:V155">
    <cfRule type="cellIs" dxfId="12805" priority="400" operator="equal">
      <formula>"PR"</formula>
    </cfRule>
  </conditionalFormatting>
  <conditionalFormatting sqref="F156:V156">
    <cfRule type="cellIs" dxfId="12804" priority="399" operator="equal">
      <formula>"Me"</formula>
    </cfRule>
  </conditionalFormatting>
  <conditionalFormatting sqref="F156:V156">
    <cfRule type="cellIs" dxfId="12803" priority="398" operator="equal">
      <formula>"TD"</formula>
    </cfRule>
  </conditionalFormatting>
  <conditionalFormatting sqref="F156:V156">
    <cfRule type="cellIs" dxfId="12802" priority="397" operator="equal">
      <formula>"PR"</formula>
    </cfRule>
  </conditionalFormatting>
  <conditionalFormatting sqref="T25:T26">
    <cfRule type="cellIs" dxfId="12801" priority="396" operator="equal">
      <formula>"Me"</formula>
    </cfRule>
  </conditionalFormatting>
  <conditionalFormatting sqref="T25:T26">
    <cfRule type="cellIs" dxfId="12800" priority="395" operator="equal">
      <formula>"Me"</formula>
    </cfRule>
  </conditionalFormatting>
  <conditionalFormatting sqref="T25:T26">
    <cfRule type="cellIs" dxfId="12799" priority="394" operator="equal">
      <formula>"TD"</formula>
    </cfRule>
  </conditionalFormatting>
  <conditionalFormatting sqref="Y25:Y26">
    <cfRule type="cellIs" dxfId="12798" priority="393" operator="equal">
      <formula>"Me"</formula>
    </cfRule>
  </conditionalFormatting>
  <conditionalFormatting sqref="Y25:Y26">
    <cfRule type="cellIs" dxfId="12797" priority="392" operator="equal">
      <formula>"Me"</formula>
    </cfRule>
  </conditionalFormatting>
  <conditionalFormatting sqref="Y25:Y26">
    <cfRule type="cellIs" dxfId="12796" priority="391" operator="equal">
      <formula>"TD"</formula>
    </cfRule>
  </conditionalFormatting>
  <conditionalFormatting sqref="AA25:AA26">
    <cfRule type="cellIs" dxfId="12795" priority="390" operator="equal">
      <formula>"Me"</formula>
    </cfRule>
  </conditionalFormatting>
  <conditionalFormatting sqref="AA25:AA26">
    <cfRule type="cellIs" dxfId="12794" priority="389" operator="equal">
      <formula>"Me"</formula>
    </cfRule>
  </conditionalFormatting>
  <conditionalFormatting sqref="AA25:AA26">
    <cfRule type="cellIs" dxfId="12793" priority="388" operator="equal">
      <formula>"TD"</formula>
    </cfRule>
  </conditionalFormatting>
  <conditionalFormatting sqref="J141:L142">
    <cfRule type="cellIs" dxfId="12792" priority="387" operator="equal">
      <formula>"Me"</formula>
    </cfRule>
  </conditionalFormatting>
  <conditionalFormatting sqref="J141:L142">
    <cfRule type="cellIs" dxfId="12791" priority="386" operator="equal">
      <formula>"TD"</formula>
    </cfRule>
  </conditionalFormatting>
  <conditionalFormatting sqref="J141:L142">
    <cfRule type="cellIs" dxfId="12790" priority="385" operator="equal">
      <formula>"PR"</formula>
    </cfRule>
  </conditionalFormatting>
  <conditionalFormatting sqref="R23:R24">
    <cfRule type="cellIs" dxfId="12789" priority="384" operator="equal">
      <formula>"Me"</formula>
    </cfRule>
  </conditionalFormatting>
  <conditionalFormatting sqref="R23:R24">
    <cfRule type="cellIs" dxfId="12788" priority="383" operator="equal">
      <formula>"Me"</formula>
    </cfRule>
  </conditionalFormatting>
  <conditionalFormatting sqref="R23:R24">
    <cfRule type="cellIs" dxfId="12787" priority="382" operator="equal">
      <formula>"TD"</formula>
    </cfRule>
  </conditionalFormatting>
  <conditionalFormatting sqref="Y23:Y24">
    <cfRule type="cellIs" dxfId="12786" priority="381" operator="equal">
      <formula>"Me"</formula>
    </cfRule>
  </conditionalFormatting>
  <conditionalFormatting sqref="Y23:Y24">
    <cfRule type="cellIs" dxfId="12785" priority="380" operator="equal">
      <formula>"Me"</formula>
    </cfRule>
  </conditionalFormatting>
  <conditionalFormatting sqref="Y23:Y24">
    <cfRule type="cellIs" dxfId="12784" priority="379" operator="equal">
      <formula>"TD"</formula>
    </cfRule>
  </conditionalFormatting>
  <conditionalFormatting sqref="AG47:AG48">
    <cfRule type="cellIs" dxfId="12783" priority="374" operator="equal">
      <formula>"Me"</formula>
    </cfRule>
  </conditionalFormatting>
  <conditionalFormatting sqref="AG47:AG48">
    <cfRule type="cellIs" dxfId="12782" priority="373" operator="equal">
      <formula>"TD"</formula>
    </cfRule>
  </conditionalFormatting>
  <conditionalFormatting sqref="G47:J48 N47:AJ48">
    <cfRule type="cellIs" dxfId="12781" priority="372" operator="equal">
      <formula>"PR"</formula>
    </cfRule>
  </conditionalFormatting>
  <conditionalFormatting sqref="F47">
    <cfRule type="cellIs" dxfId="12780" priority="371" operator="equal">
      <formula>"Me"</formula>
    </cfRule>
  </conditionalFormatting>
  <conditionalFormatting sqref="F47">
    <cfRule type="cellIs" dxfId="12779" priority="370" operator="equal">
      <formula>"TD"</formula>
    </cfRule>
  </conditionalFormatting>
  <conditionalFormatting sqref="F47">
    <cfRule type="cellIs" dxfId="12778" priority="369" operator="equal">
      <formula>"PR"</formula>
    </cfRule>
  </conditionalFormatting>
  <conditionalFormatting sqref="AH47:AJ48 G48:J48 N48:AF48">
    <cfRule type="cellIs" dxfId="12777" priority="378" operator="equal">
      <formula>"Me"</formula>
    </cfRule>
  </conditionalFormatting>
  <conditionalFormatting sqref="AH47:AJ48 G48:J48 N48:AF48">
    <cfRule type="cellIs" dxfId="12776" priority="377" operator="equal">
      <formula>"TD"</formula>
    </cfRule>
  </conditionalFormatting>
  <conditionalFormatting sqref="G47:J47 N47:AF47">
    <cfRule type="cellIs" dxfId="12775" priority="376" operator="equal">
      <formula>"Me"</formula>
    </cfRule>
  </conditionalFormatting>
  <conditionalFormatting sqref="G47:J47 N47:AF47">
    <cfRule type="cellIs" dxfId="12774" priority="375" operator="equal">
      <formula>"TD"</formula>
    </cfRule>
  </conditionalFormatting>
  <conditionalFormatting sqref="C47:C48">
    <cfRule type="cellIs" dxfId="12773" priority="350" operator="lessThan">
      <formula>#REF!</formula>
    </cfRule>
  </conditionalFormatting>
  <conditionalFormatting sqref="C47:C48">
    <cfRule type="cellIs" dxfId="12772" priority="349" operator="equal">
      <formula>"C"</formula>
    </cfRule>
  </conditionalFormatting>
  <conditionalFormatting sqref="C47:C48">
    <cfRule type="cellIs" dxfId="12771" priority="348" operator="equal">
      <formula>"B"</formula>
    </cfRule>
  </conditionalFormatting>
  <conditionalFormatting sqref="C47:C48">
    <cfRule type="cellIs" dxfId="12770" priority="347" operator="equal">
      <formula>"A"</formula>
    </cfRule>
  </conditionalFormatting>
  <conditionalFormatting sqref="D47:D48">
    <cfRule type="cellIs" dxfId="12769" priority="344" operator="equal">
      <formula>"c"</formula>
    </cfRule>
    <cfRule type="cellIs" dxfId="12768" priority="345" operator="equal">
      <formula>"b"</formula>
    </cfRule>
    <cfRule type="cellIs" dxfId="12767" priority="346" operator="equal">
      <formula>"a"</formula>
    </cfRule>
  </conditionalFormatting>
  <conditionalFormatting sqref="C44">
    <cfRule type="cellIs" dxfId="12766" priority="339" operator="equal">
      <formula>"C"</formula>
    </cfRule>
  </conditionalFormatting>
  <conditionalFormatting sqref="C44">
    <cfRule type="cellIs" dxfId="12765" priority="338" operator="equal">
      <formula>"B"</formula>
    </cfRule>
  </conditionalFormatting>
  <conditionalFormatting sqref="C44">
    <cfRule type="cellIs" dxfId="12764" priority="337" operator="equal">
      <formula>"A"</formula>
    </cfRule>
  </conditionalFormatting>
  <conditionalFormatting sqref="C44">
    <cfRule type="cellIs" dxfId="12763" priority="336" operator="lessThan">
      <formula>#REF!</formula>
    </cfRule>
  </conditionalFormatting>
  <conditionalFormatting sqref="C43">
    <cfRule type="cellIs" dxfId="12762" priority="333" operator="equal">
      <formula>"c"</formula>
    </cfRule>
    <cfRule type="cellIs" dxfId="12761" priority="334" operator="equal">
      <formula>"b"</formula>
    </cfRule>
    <cfRule type="cellIs" dxfId="12760" priority="335" operator="equal">
      <formula>"a"</formula>
    </cfRule>
  </conditionalFormatting>
  <conditionalFormatting sqref="F43:I44 T43:W44 AG43:AJ44 M43:P44 Z43:AD44">
    <cfRule type="cellIs" dxfId="12759" priority="332" operator="equal">
      <formula>"Me"</formula>
    </cfRule>
  </conditionalFormatting>
  <conditionalFormatting sqref="F43:I44 T43:W44 AG43:AJ44 M43:O44 Z43:AD44">
    <cfRule type="cellIs" dxfId="12758" priority="331" operator="equal">
      <formula>"TD"</formula>
    </cfRule>
  </conditionalFormatting>
  <conditionalFormatting sqref="F43:I44 T43:W44 AG43:AJ44 M43:P44 Z43:AD44">
    <cfRule type="cellIs" dxfId="12757" priority="330" operator="equal">
      <formula>"PR"</formula>
    </cfRule>
  </conditionalFormatting>
  <conditionalFormatting sqref="I55:M56">
    <cfRule type="cellIs" dxfId="12756" priority="325" operator="equal">
      <formula>"PR"</formula>
    </cfRule>
  </conditionalFormatting>
  <conditionalFormatting sqref="I56:M56">
    <cfRule type="cellIs" dxfId="12755" priority="329" operator="equal">
      <formula>"Me"</formula>
    </cfRule>
  </conditionalFormatting>
  <conditionalFormatting sqref="I56:M56">
    <cfRule type="cellIs" dxfId="12754" priority="328" operator="equal">
      <formula>"TD"</formula>
    </cfRule>
  </conditionalFormatting>
  <conditionalFormatting sqref="I55:M55">
    <cfRule type="cellIs" dxfId="12753" priority="327" operator="equal">
      <formula>"Me"</formula>
    </cfRule>
  </conditionalFormatting>
  <conditionalFormatting sqref="I55:M55">
    <cfRule type="cellIs" dxfId="12752" priority="326" operator="equal">
      <formula>"TD"</formula>
    </cfRule>
  </conditionalFormatting>
  <conditionalFormatting sqref="F48">
    <cfRule type="cellIs" dxfId="12751" priority="324" operator="equal">
      <formula>"Me"</formula>
    </cfRule>
  </conditionalFormatting>
  <conditionalFormatting sqref="F48">
    <cfRule type="cellIs" dxfId="12750" priority="323" operator="equal">
      <formula>"TD"</formula>
    </cfRule>
  </conditionalFormatting>
  <conditionalFormatting sqref="F48">
    <cfRule type="cellIs" dxfId="12749" priority="322" operator="equal">
      <formula>"PR"</formula>
    </cfRule>
  </conditionalFormatting>
  <conditionalFormatting sqref="F203:F204">
    <cfRule type="cellIs" dxfId="12748" priority="321" operator="equal">
      <formula>"Me"</formula>
    </cfRule>
  </conditionalFormatting>
  <conditionalFormatting sqref="F203:F204">
    <cfRule type="cellIs" dxfId="12747" priority="320" operator="equal">
      <formula>"TD"</formula>
    </cfRule>
  </conditionalFormatting>
  <conditionalFormatting sqref="F203:F204">
    <cfRule type="cellIs" dxfId="12746" priority="319" operator="equal">
      <formula>"PR"</formula>
    </cfRule>
  </conditionalFormatting>
  <conditionalFormatting sqref="G203:I204">
    <cfRule type="cellIs" dxfId="12745" priority="318" operator="equal">
      <formula>"Me"</formula>
    </cfRule>
  </conditionalFormatting>
  <conditionalFormatting sqref="G203:I204">
    <cfRule type="cellIs" dxfId="12744" priority="317" operator="equal">
      <formula>"TD"</formula>
    </cfRule>
  </conditionalFormatting>
  <conditionalFormatting sqref="G203:I204">
    <cfRule type="cellIs" dxfId="12743" priority="316" operator="equal">
      <formula>"PR"</formula>
    </cfRule>
  </conditionalFormatting>
  <conditionalFormatting sqref="F148">
    <cfRule type="cellIs" dxfId="12742" priority="315" operator="equal">
      <formula>"Me"</formula>
    </cfRule>
  </conditionalFormatting>
  <conditionalFormatting sqref="F148">
    <cfRule type="cellIs" dxfId="12741" priority="314" operator="equal">
      <formula>"TD"</formula>
    </cfRule>
  </conditionalFormatting>
  <conditionalFormatting sqref="F148">
    <cfRule type="cellIs" dxfId="12740" priority="313" operator="equal">
      <formula>"PR"</formula>
    </cfRule>
  </conditionalFormatting>
  <conditionalFormatting sqref="I143:I144">
    <cfRule type="cellIs" dxfId="12739" priority="312" operator="equal">
      <formula>"Me"</formula>
    </cfRule>
  </conditionalFormatting>
  <conditionalFormatting sqref="I143:I144">
    <cfRule type="cellIs" dxfId="12738" priority="311" operator="equal">
      <formula>"TD"</formula>
    </cfRule>
  </conditionalFormatting>
  <conditionalFormatting sqref="I143:I144">
    <cfRule type="cellIs" dxfId="12737" priority="310" operator="equal">
      <formula>"PR"</formula>
    </cfRule>
  </conditionalFormatting>
  <conditionalFormatting sqref="K27:K28">
    <cfRule type="cellIs" dxfId="12736" priority="309" operator="equal">
      <formula>"Me"</formula>
    </cfRule>
  </conditionalFormatting>
  <conditionalFormatting sqref="K27:K28">
    <cfRule type="cellIs" dxfId="12735" priority="308" operator="equal">
      <formula>"TD"</formula>
    </cfRule>
  </conditionalFormatting>
  <conditionalFormatting sqref="K27:K28">
    <cfRule type="cellIs" dxfId="12734" priority="307" operator="equal">
      <formula>"PR"</formula>
    </cfRule>
  </conditionalFormatting>
  <conditionalFormatting sqref="I79:I80">
    <cfRule type="cellIs" dxfId="12733" priority="306" operator="equal">
      <formula>"Me"</formula>
    </cfRule>
  </conditionalFormatting>
  <conditionalFormatting sqref="I79:I80">
    <cfRule type="cellIs" dxfId="12732" priority="305" operator="equal">
      <formula>"TD"</formula>
    </cfRule>
  </conditionalFormatting>
  <conditionalFormatting sqref="I79:I80">
    <cfRule type="cellIs" dxfId="12731" priority="304" operator="equal">
      <formula>"PR"</formula>
    </cfRule>
  </conditionalFormatting>
  <conditionalFormatting sqref="I77:I78">
    <cfRule type="cellIs" dxfId="12730" priority="303" operator="equal">
      <formula>"Me"</formula>
    </cfRule>
  </conditionalFormatting>
  <conditionalFormatting sqref="I77:I78">
    <cfRule type="cellIs" dxfId="12729" priority="302" operator="equal">
      <formula>"TD"</formula>
    </cfRule>
  </conditionalFormatting>
  <conditionalFormatting sqref="I77:I78">
    <cfRule type="cellIs" dxfId="12728" priority="301" operator="equal">
      <formula>"PR"</formula>
    </cfRule>
  </conditionalFormatting>
  <conditionalFormatting sqref="I83:I84">
    <cfRule type="cellIs" dxfId="12727" priority="300" operator="equal">
      <formula>"Me"</formula>
    </cfRule>
  </conditionalFormatting>
  <conditionalFormatting sqref="I83:I84">
    <cfRule type="cellIs" dxfId="12726" priority="299" operator="equal">
      <formula>"TD"</formula>
    </cfRule>
  </conditionalFormatting>
  <conditionalFormatting sqref="I83:I84">
    <cfRule type="cellIs" dxfId="12725" priority="298" operator="equal">
      <formula>"PR"</formula>
    </cfRule>
  </conditionalFormatting>
  <conditionalFormatting sqref="J79:AE80">
    <cfRule type="cellIs" dxfId="12724" priority="297" operator="equal">
      <formula>"Me"</formula>
    </cfRule>
  </conditionalFormatting>
  <conditionalFormatting sqref="J79:AE80">
    <cfRule type="cellIs" dxfId="12723" priority="296" operator="equal">
      <formula>"TD"</formula>
    </cfRule>
  </conditionalFormatting>
  <conditionalFormatting sqref="J79:AE80">
    <cfRule type="cellIs" dxfId="12722" priority="295" operator="equal">
      <formula>"PR"</formula>
    </cfRule>
  </conditionalFormatting>
  <conditionalFormatting sqref="I45:M46">
    <cfRule type="cellIs" dxfId="12721" priority="294" operator="equal">
      <formula>"Me"</formula>
    </cfRule>
  </conditionalFormatting>
  <conditionalFormatting sqref="I45:M46">
    <cfRule type="cellIs" dxfId="12720" priority="293" operator="equal">
      <formula>"TD"</formula>
    </cfRule>
  </conditionalFormatting>
  <conditionalFormatting sqref="I45:M46">
    <cfRule type="cellIs" dxfId="12719" priority="292" operator="equal">
      <formula>"PR"</formula>
    </cfRule>
  </conditionalFormatting>
  <conditionalFormatting sqref="W143:Y143">
    <cfRule type="cellIs" dxfId="12718" priority="288" operator="equal">
      <formula>"Me"</formula>
    </cfRule>
  </conditionalFormatting>
  <conditionalFormatting sqref="W143:Y143">
    <cfRule type="cellIs" dxfId="12717" priority="287" operator="equal">
      <formula>"TD"</formula>
    </cfRule>
  </conditionalFormatting>
  <conditionalFormatting sqref="W143:Y143">
    <cfRule type="cellIs" dxfId="12716" priority="286" operator="equal">
      <formula>"PR"</formula>
    </cfRule>
  </conditionalFormatting>
  <conditionalFormatting sqref="W205:Y205">
    <cfRule type="cellIs" dxfId="12715" priority="285" operator="equal">
      <formula>"Me"</formula>
    </cfRule>
  </conditionalFormatting>
  <conditionalFormatting sqref="W205:Y205">
    <cfRule type="cellIs" dxfId="12714" priority="284" operator="equal">
      <formula>"TD"</formula>
    </cfRule>
  </conditionalFormatting>
  <conditionalFormatting sqref="W205:Y205">
    <cfRule type="cellIs" dxfId="12713" priority="283" operator="equal">
      <formula>"PR"</formula>
    </cfRule>
  </conditionalFormatting>
  <conditionalFormatting sqref="W193">
    <cfRule type="cellIs" dxfId="12712" priority="282" operator="equal">
      <formula>"Me"</formula>
    </cfRule>
  </conditionalFormatting>
  <conditionalFormatting sqref="W193">
    <cfRule type="cellIs" dxfId="12711" priority="281" operator="equal">
      <formula>"TD"</formula>
    </cfRule>
  </conditionalFormatting>
  <conditionalFormatting sqref="W193">
    <cfRule type="cellIs" dxfId="12710" priority="280" operator="equal">
      <formula>"PR"</formula>
    </cfRule>
  </conditionalFormatting>
  <conditionalFormatting sqref="K47:M48">
    <cfRule type="cellIs" dxfId="12709" priority="279" operator="equal">
      <formula>"Me"</formula>
    </cfRule>
  </conditionalFormatting>
  <conditionalFormatting sqref="K47:M48">
    <cfRule type="cellIs" dxfId="12708" priority="278" operator="equal">
      <formula>"TD"</formula>
    </cfRule>
  </conditionalFormatting>
  <conditionalFormatting sqref="K47:M48">
    <cfRule type="cellIs" dxfId="12707" priority="277" operator="equal">
      <formula>"PR"</formula>
    </cfRule>
  </conditionalFormatting>
  <conditionalFormatting sqref="J96:K96">
    <cfRule type="cellIs" dxfId="12706" priority="276" operator="equal">
      <formula>"Me"</formula>
    </cfRule>
  </conditionalFormatting>
  <conditionalFormatting sqref="J96:K96">
    <cfRule type="cellIs" dxfId="12705" priority="275" operator="equal">
      <formula>"TD"</formula>
    </cfRule>
  </conditionalFormatting>
  <conditionalFormatting sqref="J96:K96">
    <cfRule type="cellIs" dxfId="12704" priority="274" operator="equal">
      <formula>"PR"</formula>
    </cfRule>
  </conditionalFormatting>
  <conditionalFormatting sqref="J171">
    <cfRule type="cellIs" dxfId="12703" priority="270" operator="equal">
      <formula>"Me"</formula>
    </cfRule>
  </conditionalFormatting>
  <conditionalFormatting sqref="J171">
    <cfRule type="cellIs" dxfId="12702" priority="269" operator="equal">
      <formula>"TD"</formula>
    </cfRule>
  </conditionalFormatting>
  <conditionalFormatting sqref="J171">
    <cfRule type="cellIs" dxfId="12701" priority="268" operator="equal">
      <formula>"PR"</formula>
    </cfRule>
  </conditionalFormatting>
  <conditionalFormatting sqref="M139:M140">
    <cfRule type="cellIs" dxfId="12700" priority="267" operator="equal">
      <formula>"Me"</formula>
    </cfRule>
  </conditionalFormatting>
  <conditionalFormatting sqref="M139:M140">
    <cfRule type="cellIs" dxfId="12699" priority="266" operator="equal">
      <formula>"TD"</formula>
    </cfRule>
  </conditionalFormatting>
  <conditionalFormatting sqref="M139:M140">
    <cfRule type="cellIs" dxfId="12698" priority="265" operator="equal">
      <formula>"PR"</formula>
    </cfRule>
  </conditionalFormatting>
  <conditionalFormatting sqref="L140">
    <cfRule type="cellIs" dxfId="12697" priority="261" operator="equal">
      <formula>"Me"</formula>
    </cfRule>
  </conditionalFormatting>
  <conditionalFormatting sqref="L140">
    <cfRule type="cellIs" dxfId="12696" priority="260" operator="equal">
      <formula>"TD"</formula>
    </cfRule>
  </conditionalFormatting>
  <conditionalFormatting sqref="L140">
    <cfRule type="cellIs" dxfId="12695" priority="259" operator="equal">
      <formula>"PR"</formula>
    </cfRule>
  </conditionalFormatting>
  <conditionalFormatting sqref="L143:L144">
    <cfRule type="cellIs" dxfId="12694" priority="258" operator="equal">
      <formula>"Me"</formula>
    </cfRule>
  </conditionalFormatting>
  <conditionalFormatting sqref="L143:L144">
    <cfRule type="cellIs" dxfId="12693" priority="257" operator="equal">
      <formula>"TD"</formula>
    </cfRule>
  </conditionalFormatting>
  <conditionalFormatting sqref="L143:L144">
    <cfRule type="cellIs" dxfId="12692" priority="256" operator="equal">
      <formula>"PR"</formula>
    </cfRule>
  </conditionalFormatting>
  <conditionalFormatting sqref="M143:M144">
    <cfRule type="cellIs" dxfId="12691" priority="255" operator="equal">
      <formula>"Me"</formula>
    </cfRule>
  </conditionalFormatting>
  <conditionalFormatting sqref="M143:M144">
    <cfRule type="cellIs" dxfId="12690" priority="254" operator="equal">
      <formula>"TD"</formula>
    </cfRule>
  </conditionalFormatting>
  <conditionalFormatting sqref="M143:M144">
    <cfRule type="cellIs" dxfId="12689" priority="253" operator="equal">
      <formula>"PR"</formula>
    </cfRule>
  </conditionalFormatting>
  <conditionalFormatting sqref="M147:M148">
    <cfRule type="cellIs" dxfId="12688" priority="252" operator="equal">
      <formula>"Me"</formula>
    </cfRule>
  </conditionalFormatting>
  <conditionalFormatting sqref="M147:M148">
    <cfRule type="cellIs" dxfId="12687" priority="251" operator="equal">
      <formula>"TD"</formula>
    </cfRule>
  </conditionalFormatting>
  <conditionalFormatting sqref="M147:M148">
    <cfRule type="cellIs" dxfId="12686" priority="250" operator="equal">
      <formula>"PR"</formula>
    </cfRule>
  </conditionalFormatting>
  <conditionalFormatting sqref="C125:C126">
    <cfRule type="cellIs" dxfId="12685" priority="235" operator="equal">
      <formula>"c"</formula>
    </cfRule>
    <cfRule type="cellIs" dxfId="12684" priority="236" operator="equal">
      <formula>"b"</formula>
    </cfRule>
    <cfRule type="cellIs" dxfId="12683" priority="237" operator="equal">
      <formula>"a"</formula>
    </cfRule>
  </conditionalFormatting>
  <conditionalFormatting sqref="M107:M108">
    <cfRule type="cellIs" dxfId="12682" priority="228" operator="equal">
      <formula>"Me"</formula>
    </cfRule>
  </conditionalFormatting>
  <conditionalFormatting sqref="M107:M108">
    <cfRule type="cellIs" dxfId="12681" priority="227" operator="equal">
      <formula>"TD"</formula>
    </cfRule>
  </conditionalFormatting>
  <conditionalFormatting sqref="M107:M108">
    <cfRule type="cellIs" dxfId="12680" priority="226" operator="equal">
      <formula>"PR"</formula>
    </cfRule>
  </conditionalFormatting>
  <conditionalFormatting sqref="M219:M220">
    <cfRule type="cellIs" dxfId="12679" priority="225" operator="equal">
      <formula>"Me"</formula>
    </cfRule>
  </conditionalFormatting>
  <conditionalFormatting sqref="M219:M220">
    <cfRule type="cellIs" dxfId="12678" priority="224" operator="equal">
      <formula>"TD"</formula>
    </cfRule>
  </conditionalFormatting>
  <conditionalFormatting sqref="M219:M220">
    <cfRule type="cellIs" dxfId="12677" priority="223" operator="equal">
      <formula>"PR"</formula>
    </cfRule>
  </conditionalFormatting>
  <conditionalFormatting sqref="M91:M92">
    <cfRule type="cellIs" dxfId="12676" priority="222" operator="equal">
      <formula>"Me"</formula>
    </cfRule>
  </conditionalFormatting>
  <conditionalFormatting sqref="M91:M92">
    <cfRule type="cellIs" dxfId="12675" priority="221" operator="equal">
      <formula>"TD"</formula>
    </cfRule>
  </conditionalFormatting>
  <conditionalFormatting sqref="M91:M92">
    <cfRule type="cellIs" dxfId="12674" priority="220" operator="equal">
      <formula>"PR"</formula>
    </cfRule>
  </conditionalFormatting>
  <conditionalFormatting sqref="M239:M240">
    <cfRule type="cellIs" dxfId="12673" priority="219" operator="equal">
      <formula>"Me"</formula>
    </cfRule>
  </conditionalFormatting>
  <conditionalFormatting sqref="M239:M240">
    <cfRule type="cellIs" dxfId="12672" priority="218" operator="equal">
      <formula>"TD"</formula>
    </cfRule>
  </conditionalFormatting>
  <conditionalFormatting sqref="M239:M240">
    <cfRule type="cellIs" dxfId="12671" priority="217" operator="equal">
      <formula>"PR"</formula>
    </cfRule>
  </conditionalFormatting>
  <conditionalFormatting sqref="AD63:AD64">
    <cfRule type="cellIs" dxfId="12670" priority="216" operator="equal">
      <formula>"Me"</formula>
    </cfRule>
  </conditionalFormatting>
  <conditionalFormatting sqref="AD63:AD64">
    <cfRule type="cellIs" dxfId="12669" priority="215" operator="equal">
      <formula>"TD"</formula>
    </cfRule>
  </conditionalFormatting>
  <conditionalFormatting sqref="AD63:AD64">
    <cfRule type="cellIs" dxfId="12668" priority="214" operator="equal">
      <formula>"PR"</formula>
    </cfRule>
  </conditionalFormatting>
  <conditionalFormatting sqref="Q219:T220">
    <cfRule type="cellIs" dxfId="12667" priority="213" operator="equal">
      <formula>"Me"</formula>
    </cfRule>
  </conditionalFormatting>
  <conditionalFormatting sqref="Q219:T220">
    <cfRule type="cellIs" dxfId="12666" priority="212" operator="equal">
      <formula>"TD"</formula>
    </cfRule>
  </conditionalFormatting>
  <conditionalFormatting sqref="Q219:T220">
    <cfRule type="cellIs" dxfId="12665" priority="211" operator="equal">
      <formula>"PR"</formula>
    </cfRule>
  </conditionalFormatting>
  <conditionalFormatting sqref="P61:P62">
    <cfRule type="cellIs" dxfId="12664" priority="210" operator="equal">
      <formula>"TD"</formula>
    </cfRule>
  </conditionalFormatting>
  <conditionalFormatting sqref="L217:L218">
    <cfRule type="cellIs" dxfId="12663" priority="209" operator="equal">
      <formula>"Me"</formula>
    </cfRule>
  </conditionalFormatting>
  <conditionalFormatting sqref="L217:L218">
    <cfRule type="cellIs" dxfId="12662" priority="208" operator="equal">
      <formula>"TD"</formula>
    </cfRule>
  </conditionalFormatting>
  <conditionalFormatting sqref="L217:L218">
    <cfRule type="cellIs" dxfId="12661" priority="207" operator="equal">
      <formula>"PR"</formula>
    </cfRule>
  </conditionalFormatting>
  <conditionalFormatting sqref="M249:M250">
    <cfRule type="cellIs" dxfId="12660" priority="206" operator="equal">
      <formula>"Me"</formula>
    </cfRule>
  </conditionalFormatting>
  <conditionalFormatting sqref="M249:M250">
    <cfRule type="cellIs" dxfId="12659" priority="205" operator="equal">
      <formula>"TD"</formula>
    </cfRule>
  </conditionalFormatting>
  <conditionalFormatting sqref="M249:M250">
    <cfRule type="cellIs" dxfId="12658" priority="204" operator="equal">
      <formula>"PR"</formula>
    </cfRule>
  </conditionalFormatting>
  <conditionalFormatting sqref="S151:S152">
    <cfRule type="cellIs" dxfId="12657" priority="203" operator="equal">
      <formula>"Me"</formula>
    </cfRule>
  </conditionalFormatting>
  <conditionalFormatting sqref="S151:S152">
    <cfRule type="cellIs" dxfId="12656" priority="202" operator="equal">
      <formula>"TD"</formula>
    </cfRule>
  </conditionalFormatting>
  <conditionalFormatting sqref="S151:S152">
    <cfRule type="cellIs" dxfId="12655" priority="201" operator="equal">
      <formula>"PR"</formula>
    </cfRule>
  </conditionalFormatting>
  <conditionalFormatting sqref="Q135:Q136">
    <cfRule type="cellIs" dxfId="12654" priority="200" operator="equal">
      <formula>"Me"</formula>
    </cfRule>
  </conditionalFormatting>
  <conditionalFormatting sqref="Q135:Q136">
    <cfRule type="cellIs" dxfId="12653" priority="199" operator="equal">
      <formula>"TD"</formula>
    </cfRule>
  </conditionalFormatting>
  <conditionalFormatting sqref="Q135:Q136">
    <cfRule type="cellIs" dxfId="12652" priority="198" operator="equal">
      <formula>"PR"</formula>
    </cfRule>
  </conditionalFormatting>
  <conditionalFormatting sqref="Q147:Q148">
    <cfRule type="cellIs" dxfId="12651" priority="194" operator="equal">
      <formula>"Me"</formula>
    </cfRule>
  </conditionalFormatting>
  <conditionalFormatting sqref="Q147:Q148">
    <cfRule type="cellIs" dxfId="12650" priority="193" operator="equal">
      <formula>"TD"</formula>
    </cfRule>
  </conditionalFormatting>
  <conditionalFormatting sqref="Q147:Q148">
    <cfRule type="cellIs" dxfId="12649" priority="192" operator="equal">
      <formula>"PR"</formula>
    </cfRule>
  </conditionalFormatting>
  <conditionalFormatting sqref="AD57:AD58">
    <cfRule type="cellIs" dxfId="12648" priority="188" operator="equal">
      <formula>"Me"</formula>
    </cfRule>
  </conditionalFormatting>
  <conditionalFormatting sqref="AD57:AD58">
    <cfRule type="cellIs" dxfId="12647" priority="187" operator="equal">
      <formula>"TD"</formula>
    </cfRule>
  </conditionalFormatting>
  <conditionalFormatting sqref="T211:T212">
    <cfRule type="cellIs" dxfId="12646" priority="186" operator="equal">
      <formula>"Me"</formula>
    </cfRule>
  </conditionalFormatting>
  <conditionalFormatting sqref="T211:T212">
    <cfRule type="cellIs" dxfId="12645" priority="185" operator="equal">
      <formula>"TD"</formula>
    </cfRule>
  </conditionalFormatting>
  <conditionalFormatting sqref="T211:T212">
    <cfRule type="cellIs" dxfId="12644" priority="184" operator="equal">
      <formula>"PR"</formula>
    </cfRule>
  </conditionalFormatting>
  <conditionalFormatting sqref="Q227:Q228">
    <cfRule type="cellIs" dxfId="12643" priority="183" operator="equal">
      <formula>"Me"</formula>
    </cfRule>
  </conditionalFormatting>
  <conditionalFormatting sqref="Q227:Q228">
    <cfRule type="cellIs" dxfId="12642" priority="182" operator="equal">
      <formula>"PR"</formula>
    </cfRule>
  </conditionalFormatting>
  <conditionalFormatting sqref="R113:AJ114">
    <cfRule type="cellIs" dxfId="12641" priority="178" operator="equal">
      <formula>"Me"</formula>
    </cfRule>
  </conditionalFormatting>
  <conditionalFormatting sqref="R113:AJ114">
    <cfRule type="cellIs" dxfId="12640" priority="177" operator="equal">
      <formula>"TD"</formula>
    </cfRule>
  </conditionalFormatting>
  <conditionalFormatting sqref="R113:AJ114">
    <cfRule type="cellIs" dxfId="12639" priority="176" operator="equal">
      <formula>"PR"</formula>
    </cfRule>
  </conditionalFormatting>
  <conditionalFormatting sqref="T158">
    <cfRule type="cellIs" dxfId="12638" priority="169" operator="equal">
      <formula>"Me"</formula>
    </cfRule>
  </conditionalFormatting>
  <conditionalFormatting sqref="T158">
    <cfRule type="cellIs" dxfId="12637" priority="168" operator="equal">
      <formula>"TD"</formula>
    </cfRule>
  </conditionalFormatting>
  <conditionalFormatting sqref="T158">
    <cfRule type="cellIs" dxfId="12636" priority="167" operator="equal">
      <formula>"PR"</formula>
    </cfRule>
  </conditionalFormatting>
  <conditionalFormatting sqref="S157">
    <cfRule type="cellIs" dxfId="12635" priority="166" operator="equal">
      <formula>"Me"</formula>
    </cfRule>
  </conditionalFormatting>
  <conditionalFormatting sqref="S157">
    <cfRule type="cellIs" dxfId="12634" priority="165" operator="equal">
      <formula>"TD"</formula>
    </cfRule>
  </conditionalFormatting>
  <conditionalFormatting sqref="S157">
    <cfRule type="cellIs" dxfId="12633" priority="164" operator="equal">
      <formula>"PR"</formula>
    </cfRule>
  </conditionalFormatting>
  <conditionalFormatting sqref="T157">
    <cfRule type="cellIs" dxfId="12632" priority="163" operator="equal">
      <formula>"Me"</formula>
    </cfRule>
  </conditionalFormatting>
  <conditionalFormatting sqref="T157">
    <cfRule type="cellIs" dxfId="12631" priority="162" operator="equal">
      <formula>"TD"</formula>
    </cfRule>
  </conditionalFormatting>
  <conditionalFormatting sqref="T157">
    <cfRule type="cellIs" dxfId="12630" priority="161" operator="equal">
      <formula>"PR"</formula>
    </cfRule>
  </conditionalFormatting>
  <conditionalFormatting sqref="R35:R36">
    <cfRule type="cellIs" dxfId="12629" priority="160" operator="equal">
      <formula>"TD"</formula>
    </cfRule>
  </conditionalFormatting>
  <conditionalFormatting sqref="S45:S46">
    <cfRule type="cellIs" dxfId="12628" priority="159" operator="equal">
      <formula>"Me"</formula>
    </cfRule>
  </conditionalFormatting>
  <conditionalFormatting sqref="S45:S46">
    <cfRule type="cellIs" dxfId="12627" priority="158" operator="equal">
      <formula>"TD"</formula>
    </cfRule>
  </conditionalFormatting>
  <conditionalFormatting sqref="S45:S46">
    <cfRule type="cellIs" dxfId="12626" priority="157" operator="equal">
      <formula>"PR"</formula>
    </cfRule>
  </conditionalFormatting>
  <conditionalFormatting sqref="S217:T218">
    <cfRule type="cellIs" dxfId="12625" priority="150" operator="equal">
      <formula>"Me"</formula>
    </cfRule>
  </conditionalFormatting>
  <conditionalFormatting sqref="S217:T218">
    <cfRule type="cellIs" dxfId="12624" priority="149" operator="equal">
      <formula>"TD"</formula>
    </cfRule>
  </conditionalFormatting>
  <conditionalFormatting sqref="S217:T218">
    <cfRule type="cellIs" dxfId="12623" priority="148" operator="equal">
      <formula>"PR"</formula>
    </cfRule>
  </conditionalFormatting>
  <conditionalFormatting sqref="T115:T116">
    <cfRule type="cellIs" dxfId="12622" priority="144" operator="equal">
      <formula>"Me"</formula>
    </cfRule>
  </conditionalFormatting>
  <conditionalFormatting sqref="T115:T116">
    <cfRule type="cellIs" dxfId="12621" priority="143" operator="equal">
      <formula>"TD"</formula>
    </cfRule>
  </conditionalFormatting>
  <conditionalFormatting sqref="T115:T116">
    <cfRule type="cellIs" dxfId="12620" priority="142" operator="equal">
      <formula>"PR"</formula>
    </cfRule>
  </conditionalFormatting>
  <conditionalFormatting sqref="AA167:AA168">
    <cfRule type="cellIs" dxfId="12619" priority="141" operator="equal">
      <formula>"Me"</formula>
    </cfRule>
  </conditionalFormatting>
  <conditionalFormatting sqref="AA167:AA168">
    <cfRule type="cellIs" dxfId="12618" priority="140" operator="equal">
      <formula>"TD"</formula>
    </cfRule>
  </conditionalFormatting>
  <conditionalFormatting sqref="AA167:AA168">
    <cfRule type="cellIs" dxfId="12617" priority="139" operator="equal">
      <formula>"PR"</formula>
    </cfRule>
  </conditionalFormatting>
  <conditionalFormatting sqref="W157">
    <cfRule type="cellIs" dxfId="12616" priority="138" operator="equal">
      <formula>"Me"</formula>
    </cfRule>
  </conditionalFormatting>
  <conditionalFormatting sqref="W157">
    <cfRule type="cellIs" dxfId="12615" priority="137" operator="equal">
      <formula>"TD"</formula>
    </cfRule>
  </conditionalFormatting>
  <conditionalFormatting sqref="W157">
    <cfRule type="cellIs" dxfId="12614" priority="136" operator="equal">
      <formula>"PR"</formula>
    </cfRule>
  </conditionalFormatting>
  <conditionalFormatting sqref="Y77:Z78">
    <cfRule type="cellIs" dxfId="12613" priority="132" operator="equal">
      <formula>"Me"</formula>
    </cfRule>
  </conditionalFormatting>
  <conditionalFormatting sqref="Y77:Z78">
    <cfRule type="cellIs" dxfId="12612" priority="131" operator="equal">
      <formula>"TD"</formula>
    </cfRule>
  </conditionalFormatting>
  <conditionalFormatting sqref="Y77:Z78">
    <cfRule type="cellIs" dxfId="12611" priority="130" operator="equal">
      <formula>"PR"</formula>
    </cfRule>
  </conditionalFormatting>
  <conditionalFormatting sqref="W49:W50">
    <cfRule type="cellIs" dxfId="12610" priority="129" operator="equal">
      <formula>"Me"</formula>
    </cfRule>
  </conditionalFormatting>
  <conditionalFormatting sqref="W49:W50">
    <cfRule type="cellIs" dxfId="12609" priority="128" operator="equal">
      <formula>"TD"</formula>
    </cfRule>
  </conditionalFormatting>
  <conditionalFormatting sqref="W49:W50">
    <cfRule type="cellIs" dxfId="12608" priority="127" operator="equal">
      <formula>"PR"</formula>
    </cfRule>
  </conditionalFormatting>
  <conditionalFormatting sqref="Z45:Z46">
    <cfRule type="cellIs" dxfId="12607" priority="126" operator="equal">
      <formula>"Me"</formula>
    </cfRule>
  </conditionalFormatting>
  <conditionalFormatting sqref="Z45:Z46">
    <cfRule type="cellIs" dxfId="12606" priority="125" operator="equal">
      <formula>"TD"</formula>
    </cfRule>
  </conditionalFormatting>
  <conditionalFormatting sqref="Z45:Z46">
    <cfRule type="cellIs" dxfId="12605" priority="124" operator="equal">
      <formula>"PR"</formula>
    </cfRule>
  </conditionalFormatting>
  <conditionalFormatting sqref="W206">
    <cfRule type="cellIs" dxfId="12604" priority="120" operator="equal">
      <formula>"Me"</formula>
    </cfRule>
  </conditionalFormatting>
  <conditionalFormatting sqref="W206">
    <cfRule type="cellIs" dxfId="12603" priority="119" operator="equal">
      <formula>"TD"</formula>
    </cfRule>
  </conditionalFormatting>
  <conditionalFormatting sqref="W206">
    <cfRule type="cellIs" dxfId="12602" priority="118" operator="equal">
      <formula>"PR"</formula>
    </cfRule>
  </conditionalFormatting>
  <conditionalFormatting sqref="Y31:AA32">
    <cfRule type="cellIs" dxfId="12601" priority="117" operator="equal">
      <formula>"Me"</formula>
    </cfRule>
  </conditionalFormatting>
  <conditionalFormatting sqref="Y31:AA32">
    <cfRule type="cellIs" dxfId="12600" priority="116" operator="equal">
      <formula>"TD"</formula>
    </cfRule>
  </conditionalFormatting>
  <conditionalFormatting sqref="Y31:AA32">
    <cfRule type="cellIs" dxfId="12599" priority="115" operator="equal">
      <formula>"PR"</formula>
    </cfRule>
  </conditionalFormatting>
  <conditionalFormatting sqref="Z158">
    <cfRule type="cellIs" dxfId="12598" priority="114" operator="equal">
      <formula>"Me"</formula>
    </cfRule>
  </conditionalFormatting>
  <conditionalFormatting sqref="Z158">
    <cfRule type="cellIs" dxfId="12597" priority="113" operator="equal">
      <formula>"TD"</formula>
    </cfRule>
  </conditionalFormatting>
  <conditionalFormatting sqref="Z158">
    <cfRule type="cellIs" dxfId="12596" priority="112" operator="equal">
      <formula>"PR"</formula>
    </cfRule>
  </conditionalFormatting>
  <conditionalFormatting sqref="Z158">
    <cfRule type="cellIs" dxfId="12595" priority="111" operator="equal">
      <formula>"Me"</formula>
    </cfRule>
  </conditionalFormatting>
  <conditionalFormatting sqref="Z158">
    <cfRule type="cellIs" dxfId="12594" priority="110" operator="equal">
      <formula>"TD"</formula>
    </cfRule>
  </conditionalFormatting>
  <conditionalFormatting sqref="AD59:AD60">
    <cfRule type="cellIs" dxfId="12593" priority="109" operator="equal">
      <formula>"Me"</formula>
    </cfRule>
  </conditionalFormatting>
  <conditionalFormatting sqref="AD59:AD60">
    <cfRule type="cellIs" dxfId="12592" priority="108" operator="equal">
      <formula>"TD"</formula>
    </cfRule>
  </conditionalFormatting>
  <conditionalFormatting sqref="AA185:AA186">
    <cfRule type="cellIs" dxfId="12591" priority="107" operator="equal">
      <formula>"Me"</formula>
    </cfRule>
  </conditionalFormatting>
  <conditionalFormatting sqref="AA185:AA186">
    <cfRule type="cellIs" dxfId="12590" priority="106" operator="equal">
      <formula>"TD"</formula>
    </cfRule>
  </conditionalFormatting>
  <conditionalFormatting sqref="AA185:AA186">
    <cfRule type="cellIs" dxfId="12589" priority="105" operator="equal">
      <formula>"PR"</formula>
    </cfRule>
  </conditionalFormatting>
  <conditionalFormatting sqref="AA72">
    <cfRule type="cellIs" dxfId="12588" priority="104" operator="equal">
      <formula>"Me"</formula>
    </cfRule>
  </conditionalFormatting>
  <conditionalFormatting sqref="AA72">
    <cfRule type="cellIs" dxfId="12587" priority="103" operator="equal">
      <formula>"TD"</formula>
    </cfRule>
  </conditionalFormatting>
  <conditionalFormatting sqref="AA72">
    <cfRule type="cellIs" dxfId="12586" priority="102" operator="equal">
      <formula>"PR"</formula>
    </cfRule>
  </conditionalFormatting>
  <conditionalFormatting sqref="AA71">
    <cfRule type="cellIs" dxfId="12585" priority="101" operator="equal">
      <formula>"Me"</formula>
    </cfRule>
  </conditionalFormatting>
  <conditionalFormatting sqref="AA71">
    <cfRule type="cellIs" dxfId="12584" priority="100" operator="equal">
      <formula>"TD"</formula>
    </cfRule>
  </conditionalFormatting>
  <conditionalFormatting sqref="AA71">
    <cfRule type="cellIs" dxfId="12583" priority="99" operator="equal">
      <formula>"PR"</formula>
    </cfRule>
  </conditionalFormatting>
  <conditionalFormatting sqref="AH87:AH88">
    <cfRule type="cellIs" dxfId="12582" priority="98" operator="equal">
      <formula>"Me"</formula>
    </cfRule>
  </conditionalFormatting>
  <conditionalFormatting sqref="AH87:AH88">
    <cfRule type="cellIs" dxfId="12581" priority="97" operator="equal">
      <formula>"TD"</formula>
    </cfRule>
  </conditionalFormatting>
  <conditionalFormatting sqref="AH87:AH88">
    <cfRule type="cellIs" dxfId="12580" priority="96" operator="equal">
      <formula>"PR"</formula>
    </cfRule>
  </conditionalFormatting>
  <conditionalFormatting sqref="AA33:AA34">
    <cfRule type="cellIs" dxfId="12579" priority="95" operator="equal">
      <formula>"Me"</formula>
    </cfRule>
  </conditionalFormatting>
  <conditionalFormatting sqref="AA33:AA34">
    <cfRule type="cellIs" dxfId="12578" priority="94" operator="equal">
      <formula>"TD"</formula>
    </cfRule>
  </conditionalFormatting>
  <conditionalFormatting sqref="AA33:AA34">
    <cfRule type="cellIs" dxfId="12577" priority="93" operator="equal">
      <formula>"PR"</formula>
    </cfRule>
  </conditionalFormatting>
  <conditionalFormatting sqref="AA221">
    <cfRule type="cellIs" dxfId="12576" priority="92" operator="equal">
      <formula>"Me"</formula>
    </cfRule>
  </conditionalFormatting>
  <conditionalFormatting sqref="AA221">
    <cfRule type="cellIs" dxfId="12575" priority="91" operator="equal">
      <formula>"TD"</formula>
    </cfRule>
  </conditionalFormatting>
  <conditionalFormatting sqref="AA221">
    <cfRule type="cellIs" dxfId="12574" priority="90" operator="equal">
      <formula>"PR"</formula>
    </cfRule>
  </conditionalFormatting>
  <conditionalFormatting sqref="AF27:AF28">
    <cfRule type="cellIs" dxfId="12573" priority="89" operator="equal">
      <formula>"Me"</formula>
    </cfRule>
  </conditionalFormatting>
  <conditionalFormatting sqref="AF27:AF28">
    <cfRule type="cellIs" dxfId="12572" priority="88" operator="equal">
      <formula>"Me"</formula>
    </cfRule>
  </conditionalFormatting>
  <conditionalFormatting sqref="AF27:AF28">
    <cfRule type="cellIs" dxfId="12571" priority="87" operator="equal">
      <formula>"TD"</formula>
    </cfRule>
  </conditionalFormatting>
  <conditionalFormatting sqref="AF27:AF28">
    <cfRule type="cellIs" dxfId="12570" priority="86" operator="equal">
      <formula>"PR"</formula>
    </cfRule>
  </conditionalFormatting>
  <conditionalFormatting sqref="AD168">
    <cfRule type="cellIs" dxfId="12569" priority="85" operator="equal">
      <formula>"Me"</formula>
    </cfRule>
  </conditionalFormatting>
  <conditionalFormatting sqref="AD168">
    <cfRule type="cellIs" dxfId="12568" priority="84" operator="equal">
      <formula>"TD"</formula>
    </cfRule>
  </conditionalFormatting>
  <conditionalFormatting sqref="AD168">
    <cfRule type="cellIs" dxfId="12567" priority="83" operator="equal">
      <formula>"PR"</formula>
    </cfRule>
  </conditionalFormatting>
  <conditionalFormatting sqref="Z168">
    <cfRule type="cellIs" dxfId="12566" priority="82" operator="equal">
      <formula>"Me"</formula>
    </cfRule>
  </conditionalFormatting>
  <conditionalFormatting sqref="Z168">
    <cfRule type="cellIs" dxfId="12565" priority="81" operator="equal">
      <formula>"TD"</formula>
    </cfRule>
  </conditionalFormatting>
  <conditionalFormatting sqref="Z168">
    <cfRule type="cellIs" dxfId="12564" priority="80" operator="equal">
      <formula>"PR"</formula>
    </cfRule>
  </conditionalFormatting>
  <conditionalFormatting sqref="AD25:AD26">
    <cfRule type="cellIs" dxfId="12563" priority="79" operator="equal">
      <formula>"Me"</formula>
    </cfRule>
  </conditionalFormatting>
  <conditionalFormatting sqref="AD25:AD26">
    <cfRule type="cellIs" dxfId="12562" priority="78" operator="equal">
      <formula>"TD"</formula>
    </cfRule>
  </conditionalFormatting>
  <conditionalFormatting sqref="AD25:AD26">
    <cfRule type="cellIs" dxfId="12561" priority="77" operator="equal">
      <formula>"Me"</formula>
    </cfRule>
  </conditionalFormatting>
  <conditionalFormatting sqref="AD25:AD26">
    <cfRule type="cellIs" dxfId="12560" priority="76" operator="equal">
      <formula>"Me"</formula>
    </cfRule>
  </conditionalFormatting>
  <conditionalFormatting sqref="AD25:AD26">
    <cfRule type="cellIs" dxfId="12559" priority="75" operator="equal">
      <formula>"TD"</formula>
    </cfRule>
  </conditionalFormatting>
  <conditionalFormatting sqref="AD25:AD26">
    <cfRule type="cellIs" dxfId="12558" priority="74" operator="equal">
      <formula>"Me"</formula>
    </cfRule>
  </conditionalFormatting>
  <conditionalFormatting sqref="AD25:AD26">
    <cfRule type="cellIs" dxfId="12557" priority="73" operator="equal">
      <formula>"Me"</formula>
    </cfRule>
  </conditionalFormatting>
  <conditionalFormatting sqref="AD25:AD26">
    <cfRule type="cellIs" dxfId="12556" priority="72" operator="equal">
      <formula>"TD"</formula>
    </cfRule>
  </conditionalFormatting>
  <conditionalFormatting sqref="AE165:AJ165">
    <cfRule type="cellIs" dxfId="12555" priority="71" operator="equal">
      <formula>"Me"</formula>
    </cfRule>
  </conditionalFormatting>
  <conditionalFormatting sqref="AE165:AJ165">
    <cfRule type="cellIs" dxfId="12554" priority="70" operator="equal">
      <formula>"PR"</formula>
    </cfRule>
  </conditionalFormatting>
  <conditionalFormatting sqref="AE166:AJ166">
    <cfRule type="cellIs" dxfId="12553" priority="69" operator="equal">
      <formula>"Me"</formula>
    </cfRule>
  </conditionalFormatting>
  <conditionalFormatting sqref="AE166:AJ166">
    <cfRule type="cellIs" dxfId="12552" priority="68" operator="equal">
      <formula>"TD"</formula>
    </cfRule>
  </conditionalFormatting>
  <conditionalFormatting sqref="AE166:AJ166">
    <cfRule type="cellIs" dxfId="12551" priority="67" operator="equal">
      <formula>"PR"</formula>
    </cfRule>
  </conditionalFormatting>
  <conditionalFormatting sqref="AD71:AD72">
    <cfRule type="cellIs" dxfId="12550" priority="66" operator="equal">
      <formula>"Me"</formula>
    </cfRule>
  </conditionalFormatting>
  <conditionalFormatting sqref="AD71:AD72">
    <cfRule type="cellIs" dxfId="12549" priority="65" operator="equal">
      <formula>"TD"</formula>
    </cfRule>
  </conditionalFormatting>
  <conditionalFormatting sqref="AD71:AD72">
    <cfRule type="cellIs" dxfId="12548" priority="64" operator="equal">
      <formula>"PR"</formula>
    </cfRule>
  </conditionalFormatting>
  <conditionalFormatting sqref="AE213:AE214">
    <cfRule type="cellIs" dxfId="12547" priority="63" operator="equal">
      <formula>"Me"</formula>
    </cfRule>
  </conditionalFormatting>
  <conditionalFormatting sqref="AE213:AE214">
    <cfRule type="cellIs" dxfId="12546" priority="62" operator="equal">
      <formula>"TD"</formula>
    </cfRule>
  </conditionalFormatting>
  <conditionalFormatting sqref="AE213:AE214">
    <cfRule type="cellIs" dxfId="12545" priority="61" operator="equal">
      <formula>"PR"</formula>
    </cfRule>
  </conditionalFormatting>
  <conditionalFormatting sqref="AE209:AE210">
    <cfRule type="cellIs" dxfId="12544" priority="60" operator="equal">
      <formula>"Me"</formula>
    </cfRule>
  </conditionalFormatting>
  <conditionalFormatting sqref="AE209:AE210">
    <cfRule type="cellIs" dxfId="12543" priority="59" operator="equal">
      <formula>"TD"</formula>
    </cfRule>
  </conditionalFormatting>
  <conditionalFormatting sqref="AE209:AE210">
    <cfRule type="cellIs" dxfId="12542" priority="58" operator="equal">
      <formula>"PR"</formula>
    </cfRule>
  </conditionalFormatting>
  <conditionalFormatting sqref="AD211:AH212">
    <cfRule type="cellIs" dxfId="12541" priority="54" operator="equal">
      <formula>"Me"</formula>
    </cfRule>
  </conditionalFormatting>
  <conditionalFormatting sqref="AD211:AH212">
    <cfRule type="cellIs" dxfId="12540" priority="53" operator="equal">
      <formula>"TD"</formula>
    </cfRule>
  </conditionalFormatting>
  <conditionalFormatting sqref="AD211:AH212">
    <cfRule type="cellIs" dxfId="12539" priority="52" operator="equal">
      <formula>"PR"</formula>
    </cfRule>
  </conditionalFormatting>
  <conditionalFormatting sqref="AF161:AF162">
    <cfRule type="cellIs" dxfId="12538" priority="51" operator="equal">
      <formula>"Me"</formula>
    </cfRule>
  </conditionalFormatting>
  <conditionalFormatting sqref="AF161:AF162">
    <cfRule type="cellIs" dxfId="12537" priority="50" operator="equal">
      <formula>"TD"</formula>
    </cfRule>
  </conditionalFormatting>
  <conditionalFormatting sqref="AF161:AF162">
    <cfRule type="cellIs" dxfId="12536" priority="49" operator="equal">
      <formula>"PR"</formula>
    </cfRule>
  </conditionalFormatting>
  <conditionalFormatting sqref="AE35:AF36">
    <cfRule type="cellIs" dxfId="12535" priority="48" operator="equal">
      <formula>"Me"</formula>
    </cfRule>
  </conditionalFormatting>
  <conditionalFormatting sqref="AE35:AF36">
    <cfRule type="cellIs" dxfId="12534" priority="47" operator="equal">
      <formula>"TD"</formula>
    </cfRule>
  </conditionalFormatting>
  <conditionalFormatting sqref="AE35:AF36">
    <cfRule type="cellIs" dxfId="12533" priority="46" operator="equal">
      <formula>"Me"</formula>
    </cfRule>
  </conditionalFormatting>
  <conditionalFormatting sqref="AE35:AF36">
    <cfRule type="cellIs" dxfId="12532" priority="45" operator="equal">
      <formula>"TD"</formula>
    </cfRule>
  </conditionalFormatting>
  <conditionalFormatting sqref="AE35:AF36">
    <cfRule type="cellIs" dxfId="12531" priority="44" operator="equal">
      <formula>"Me"</formula>
    </cfRule>
  </conditionalFormatting>
  <conditionalFormatting sqref="AE35:AF36">
    <cfRule type="cellIs" dxfId="12530" priority="43" operator="equal">
      <formula>"TD"</formula>
    </cfRule>
  </conditionalFormatting>
  <conditionalFormatting sqref="AE35:AF36">
    <cfRule type="cellIs" dxfId="12529" priority="42" operator="equal">
      <formula>"Me"</formula>
    </cfRule>
  </conditionalFormatting>
  <conditionalFormatting sqref="AE35:AF36">
    <cfRule type="cellIs" dxfId="12528" priority="41" operator="equal">
      <formula>"TD"</formula>
    </cfRule>
  </conditionalFormatting>
  <conditionalFormatting sqref="AE35:AF36">
    <cfRule type="cellIs" dxfId="12527" priority="40" operator="equal">
      <formula>"Me"</formula>
    </cfRule>
  </conditionalFormatting>
  <conditionalFormatting sqref="AE35:AF36">
    <cfRule type="cellIs" dxfId="12526" priority="39" operator="equal">
      <formula>"TD"</formula>
    </cfRule>
  </conditionalFormatting>
  <conditionalFormatting sqref="X155:AJ155">
    <cfRule type="cellIs" dxfId="12525" priority="38" operator="equal">
      <formula>"Me"</formula>
    </cfRule>
  </conditionalFormatting>
  <conditionalFormatting sqref="X155:AJ155">
    <cfRule type="cellIs" dxfId="12524" priority="37" operator="equal">
      <formula>"PR"</formula>
    </cfRule>
  </conditionalFormatting>
  <conditionalFormatting sqref="X156:AJ156">
    <cfRule type="cellIs" dxfId="12523" priority="36" operator="equal">
      <formula>"Me"</formula>
    </cfRule>
  </conditionalFormatting>
  <conditionalFormatting sqref="X156:AJ156">
    <cfRule type="cellIs" dxfId="12522" priority="35" operator="equal">
      <formula>"TD"</formula>
    </cfRule>
  </conditionalFormatting>
  <conditionalFormatting sqref="X156:AJ156">
    <cfRule type="cellIs" dxfId="12521" priority="34" operator="equal">
      <formula>"PR"</formula>
    </cfRule>
  </conditionalFormatting>
  <conditionalFormatting sqref="AG25:AG26">
    <cfRule type="cellIs" dxfId="12520" priority="33" operator="equal">
      <formula>"Me"</formula>
    </cfRule>
  </conditionalFormatting>
  <conditionalFormatting sqref="AG43:AG44">
    <cfRule type="cellIs" dxfId="12519" priority="32" operator="equal">
      <formula>"Me"</formula>
    </cfRule>
  </conditionalFormatting>
  <conditionalFormatting sqref="AG43:AG44">
    <cfRule type="cellIs" dxfId="12518" priority="31" operator="equal">
      <formula>"TD"</formula>
    </cfRule>
  </conditionalFormatting>
  <conditionalFormatting sqref="AG43:AG44">
    <cfRule type="cellIs" dxfId="12517" priority="30" operator="equal">
      <formula>"Me"</formula>
    </cfRule>
  </conditionalFormatting>
  <conditionalFormatting sqref="AG43:AG44">
    <cfRule type="cellIs" dxfId="12516" priority="29" operator="equal">
      <formula>"TD"</formula>
    </cfRule>
  </conditionalFormatting>
  <conditionalFormatting sqref="AG43:AG44">
    <cfRule type="cellIs" dxfId="12515" priority="28" operator="equal">
      <formula>"Me"</formula>
    </cfRule>
  </conditionalFormatting>
  <conditionalFormatting sqref="AG43:AG44">
    <cfRule type="cellIs" dxfId="12514" priority="27" operator="equal">
      <formula>"TD"</formula>
    </cfRule>
  </conditionalFormatting>
  <conditionalFormatting sqref="AG43:AG44">
    <cfRule type="cellIs" dxfId="12513" priority="26" operator="equal">
      <formula>"Me"</formula>
    </cfRule>
  </conditionalFormatting>
  <conditionalFormatting sqref="AG43:AG44">
    <cfRule type="cellIs" dxfId="12512" priority="25" operator="equal">
      <formula>"TD"</formula>
    </cfRule>
  </conditionalFormatting>
  <conditionalFormatting sqref="AG43:AG44">
    <cfRule type="cellIs" dxfId="12511" priority="24" operator="equal">
      <formula>"Me"</formula>
    </cfRule>
  </conditionalFormatting>
  <conditionalFormatting sqref="AG43:AG44">
    <cfRule type="cellIs" dxfId="12510" priority="23" operator="equal">
      <formula>"TD"</formula>
    </cfRule>
  </conditionalFormatting>
  <conditionalFormatting sqref="AH49:AH50">
    <cfRule type="cellIs" dxfId="12509" priority="22" operator="equal">
      <formula>"Me"</formula>
    </cfRule>
  </conditionalFormatting>
  <conditionalFormatting sqref="AH49:AH50">
    <cfRule type="cellIs" dxfId="12508" priority="21" operator="equal">
      <formula>"TD"</formula>
    </cfRule>
  </conditionalFormatting>
  <conditionalFormatting sqref="AH49:AH50">
    <cfRule type="cellIs" dxfId="12507" priority="20" operator="equal">
      <formula>"PR"</formula>
    </cfRule>
  </conditionalFormatting>
  <conditionalFormatting sqref="AG157:AG158">
    <cfRule type="cellIs" dxfId="12506" priority="19" operator="equal">
      <formula>"Me"</formula>
    </cfRule>
  </conditionalFormatting>
  <conditionalFormatting sqref="AG157:AG158">
    <cfRule type="cellIs" dxfId="12505" priority="18" operator="equal">
      <formula>"TD"</formula>
    </cfRule>
  </conditionalFormatting>
  <conditionalFormatting sqref="AG157:AG158">
    <cfRule type="cellIs" dxfId="12504" priority="17" operator="equal">
      <formula>"PR"</formula>
    </cfRule>
  </conditionalFormatting>
  <conditionalFormatting sqref="AG185:AG186">
    <cfRule type="cellIs" dxfId="12503" priority="16" operator="equal">
      <formula>"Me"</formula>
    </cfRule>
  </conditionalFormatting>
  <conditionalFormatting sqref="AG185:AG186">
    <cfRule type="cellIs" dxfId="12502" priority="15" operator="equal">
      <formula>"TD"</formula>
    </cfRule>
  </conditionalFormatting>
  <conditionalFormatting sqref="AG185:AG186">
    <cfRule type="cellIs" dxfId="12501" priority="14" operator="equal">
      <formula>"PR"</formula>
    </cfRule>
  </conditionalFormatting>
  <conditionalFormatting sqref="AG26">
    <cfRule type="cellIs" dxfId="12500" priority="13" operator="equal">
      <formula>"Me"</formula>
    </cfRule>
  </conditionalFormatting>
  <conditionalFormatting sqref="AG26">
    <cfRule type="cellIs" dxfId="12499" priority="12" operator="equal">
      <formula>"TD"</formula>
    </cfRule>
  </conditionalFormatting>
  <conditionalFormatting sqref="AG26">
    <cfRule type="cellIs" dxfId="12498" priority="11" operator="equal">
      <formula>"Me"</formula>
    </cfRule>
  </conditionalFormatting>
  <conditionalFormatting sqref="AG26">
    <cfRule type="cellIs" dxfId="12497" priority="10" operator="equal">
      <formula>"TD"</formula>
    </cfRule>
  </conditionalFormatting>
  <conditionalFormatting sqref="AG26">
    <cfRule type="cellIs" dxfId="12496" priority="9" operator="equal">
      <formula>"Me"</formula>
    </cfRule>
  </conditionalFormatting>
  <conditionalFormatting sqref="AG26">
    <cfRule type="cellIs" dxfId="12495" priority="8" operator="equal">
      <formula>"Me"</formula>
    </cfRule>
  </conditionalFormatting>
  <conditionalFormatting sqref="AG26">
    <cfRule type="cellIs" dxfId="12494" priority="7" operator="equal">
      <formula>"TD"</formula>
    </cfRule>
  </conditionalFormatting>
  <conditionalFormatting sqref="AG26">
    <cfRule type="cellIs" dxfId="12493" priority="6" operator="equal">
      <formula>"Me"</formula>
    </cfRule>
  </conditionalFormatting>
  <conditionalFormatting sqref="AG26">
    <cfRule type="cellIs" dxfId="12492" priority="5" operator="equal">
      <formula>"Me"</formula>
    </cfRule>
  </conditionalFormatting>
  <conditionalFormatting sqref="AG26">
    <cfRule type="cellIs" dxfId="12491" priority="4" operator="equal">
      <formula>"TD"</formula>
    </cfRule>
  </conditionalFormatting>
  <conditionalFormatting sqref="AA217:AA218">
    <cfRule type="cellIs" dxfId="12490" priority="3" operator="equal">
      <formula>"Me"</formula>
    </cfRule>
  </conditionalFormatting>
  <conditionalFormatting sqref="AA217:AA218">
    <cfRule type="cellIs" dxfId="12489" priority="2" operator="equal">
      <formula>"TD"</formula>
    </cfRule>
  </conditionalFormatting>
  <conditionalFormatting sqref="AA217:AA218">
    <cfRule type="cellIs" dxfId="12488" priority="1" operator="equal">
      <formula>"PR"</formula>
    </cfRule>
  </conditionalFormatting>
  <conditionalFormatting sqref="C233">
    <cfRule type="cellIs" dxfId="12487" priority="1180" operator="lessThan">
      <formula>#REF!</formula>
    </cfRule>
  </conditionalFormatting>
  <conditionalFormatting sqref="C109:C110 D199 C23:C24 C83:C84 C88 C194 D207 C78:C80 C235:C252 C199:C232 C53:C54 C35:C36 C196">
    <cfRule type="cellIs" dxfId="12486" priority="661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510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979" operator="lessThan" id="{2F6E2466-F9AD-4FA9-83C0-73DB1294D103}">
            <xm:f>'Jan 24'!#REF!</xm:f>
            <x14:dxf>
              <font>
                <b/>
                <i val="0"/>
                <color rgb="FFFF0000"/>
              </font>
            </x14:dxf>
          </x14:cfRule>
          <xm:sqref>C107:C108</xm:sqref>
        </x14:conditionalFormatting>
        <x14:conditionalFormatting xmlns:xm="http://schemas.microsoft.com/office/excel/2006/main">
          <x14:cfRule type="cellIs" priority="1995" operator="lessThan" id="{A94C62A2-D6B2-43CC-906C-6997A242FEAA}">
            <xm:f>'Jan 24'!#REF!</xm:f>
            <x14:dxf>
              <font>
                <b/>
                <i val="0"/>
                <color rgb="FFFF0000"/>
              </font>
            </x14:dxf>
          </x14:cfRule>
          <xm:sqref>C101:C102</xm:sqref>
        </x14:conditionalFormatting>
        <x14:conditionalFormatting xmlns:xm="http://schemas.microsoft.com/office/excel/2006/main">
          <x14:cfRule type="cellIs" priority="1630" operator="lessThan" id="{0C88705F-48A9-4DB7-9479-01AC99EC010B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156" operator="lessThan" id="{3EAC3048-FC58-45F5-B586-3B62691D1239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C191</xm:sqref>
        </x14:conditionalFormatting>
        <x14:conditionalFormatting xmlns:xm="http://schemas.microsoft.com/office/excel/2006/main">
          <x14:cfRule type="cellIs" priority="6564" operator="lessThan" id="{1C979943-6BD0-4D27-9AA5-6A6EFC07E857}">
            <xm:f>'Jan 24'!#REF!</xm:f>
            <x14:dxf>
              <font>
                <b/>
                <i val="0"/>
                <color rgb="FFFF0000"/>
              </font>
            </x14:dxf>
          </x14:cfRule>
          <xm:sqref>C95:C96 C111:C112 C239:C240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00B050"/>
  </sheetPr>
  <dimension ref="A1:CB246"/>
  <sheetViews>
    <sheetView zoomScale="90" zoomScaleNormal="90" workbookViewId="0">
      <pane ySplit="13" topLeftCell="A235" activePane="bottomLeft" state="frozen"/>
      <selection pane="bottomLeft" activeCell="D64" sqref="D64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10.15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251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481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300">
        <v>15</v>
      </c>
      <c r="U13" s="481">
        <v>16</v>
      </c>
      <c r="V13" s="25">
        <v>17</v>
      </c>
      <c r="W13" s="481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481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84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310</v>
      </c>
      <c r="D21" s="178" t="str">
        <f>VLOOKUP(C21,ListeAppel,2,FALSE)</f>
        <v>Nom 031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67</v>
      </c>
      <c r="K21" s="305"/>
      <c r="L21" s="305"/>
      <c r="M21" s="31" t="s">
        <v>11</v>
      </c>
      <c r="N21" s="31" t="s">
        <v>11</v>
      </c>
      <c r="O21" s="31" t="s">
        <v>11</v>
      </c>
      <c r="P21" s="31" t="s">
        <v>11</v>
      </c>
      <c r="Q21" s="31" t="s">
        <v>67</v>
      </c>
      <c r="R21" s="305"/>
      <c r="S21" s="305"/>
      <c r="T21" s="305"/>
      <c r="U21" s="353" t="s">
        <v>7</v>
      </c>
      <c r="V21" s="353" t="s">
        <v>7</v>
      </c>
      <c r="W21" s="353" t="s">
        <v>7</v>
      </c>
      <c r="X21" s="353" t="s">
        <v>7</v>
      </c>
      <c r="Y21" s="353" t="s">
        <v>7</v>
      </c>
      <c r="Z21" s="353" t="s">
        <v>7</v>
      </c>
      <c r="AA21" s="353" t="s">
        <v>7</v>
      </c>
      <c r="AB21" s="31" t="s">
        <v>11</v>
      </c>
      <c r="AC21" s="31" t="s">
        <v>11</v>
      </c>
      <c r="AD21" s="31" t="s">
        <v>11</v>
      </c>
      <c r="AE21" s="353" t="s">
        <v>7</v>
      </c>
      <c r="AF21" s="305"/>
      <c r="AG21" s="305"/>
      <c r="AH21" s="31" t="s">
        <v>11</v>
      </c>
      <c r="AI21" s="31" t="s">
        <v>67</v>
      </c>
      <c r="AJ21" s="31"/>
      <c r="AK21" s="34">
        <f>IF(CA21=0,"",TIME(0,CA21,0))</f>
        <v>0.16666666666666666</v>
      </c>
      <c r="AL21" s="157">
        <f t="shared" ref="AL21:AL26" si="0">COUNTIF(F21:AJ21,"P")</f>
        <v>11</v>
      </c>
      <c r="AM21" s="158">
        <f>SUM(AL21:AL22)/2</f>
        <v>9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1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8</v>
      </c>
      <c r="BR21" s="158">
        <f>SUM((BQ21+BQ22)/2)</f>
        <v>8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7</v>
      </c>
      <c r="D22" s="165" t="s">
        <v>81</v>
      </c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67</v>
      </c>
      <c r="K22" s="306"/>
      <c r="L22" s="306"/>
      <c r="M22" s="37" t="s">
        <v>11</v>
      </c>
      <c r="N22" s="37" t="s">
        <v>11</v>
      </c>
      <c r="O22" s="37" t="s">
        <v>11</v>
      </c>
      <c r="P22" s="395" t="s">
        <v>39</v>
      </c>
      <c r="Q22" s="37" t="s">
        <v>67</v>
      </c>
      <c r="R22" s="306"/>
      <c r="S22" s="306"/>
      <c r="T22" s="306"/>
      <c r="U22" s="354" t="s">
        <v>7</v>
      </c>
      <c r="V22" s="354" t="s">
        <v>7</v>
      </c>
      <c r="W22" s="354" t="s">
        <v>7</v>
      </c>
      <c r="X22" s="354" t="s">
        <v>7</v>
      </c>
      <c r="Y22" s="354" t="s">
        <v>7</v>
      </c>
      <c r="Z22" s="354" t="s">
        <v>7</v>
      </c>
      <c r="AA22" s="354" t="s">
        <v>7</v>
      </c>
      <c r="AB22" s="395" t="s">
        <v>39</v>
      </c>
      <c r="AC22" s="37" t="s">
        <v>67</v>
      </c>
      <c r="AD22" s="37" t="s">
        <v>67</v>
      </c>
      <c r="AE22" s="354" t="s">
        <v>7</v>
      </c>
      <c r="AF22" s="306"/>
      <c r="AG22" s="306"/>
      <c r="AH22" s="37" t="s">
        <v>11</v>
      </c>
      <c r="AI22" s="37" t="s">
        <v>67</v>
      </c>
      <c r="AJ22" s="37"/>
      <c r="AK22" s="40"/>
      <c r="AL22" s="167">
        <f t="shared" si="0"/>
        <v>7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2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8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196">
        <v>7933</v>
      </c>
      <c r="D23" s="252" t="s">
        <v>240</v>
      </c>
      <c r="E23" s="156" t="s">
        <v>70</v>
      </c>
      <c r="F23" s="304"/>
      <c r="G23" s="358" t="s">
        <v>7</v>
      </c>
      <c r="H23" s="358" t="s">
        <v>7</v>
      </c>
      <c r="I23" s="358" t="s">
        <v>7</v>
      </c>
      <c r="J23" s="358" t="s">
        <v>7</v>
      </c>
      <c r="K23" s="307"/>
      <c r="L23" s="307"/>
      <c r="M23" s="31" t="s">
        <v>11</v>
      </c>
      <c r="N23" s="385" t="s">
        <v>58</v>
      </c>
      <c r="O23" s="385" t="s">
        <v>58</v>
      </c>
      <c r="P23" s="31" t="s">
        <v>67</v>
      </c>
      <c r="Q23" s="52" t="s">
        <v>11</v>
      </c>
      <c r="R23" s="307"/>
      <c r="S23" s="307"/>
      <c r="T23" s="307"/>
      <c r="U23" s="31" t="s">
        <v>67</v>
      </c>
      <c r="V23" s="52" t="s">
        <v>11</v>
      </c>
      <c r="W23" s="380" t="s">
        <v>11</v>
      </c>
      <c r="X23" s="31" t="s">
        <v>67</v>
      </c>
      <c r="Y23" s="307"/>
      <c r="Z23" s="307"/>
      <c r="AA23" s="31" t="s">
        <v>67</v>
      </c>
      <c r="AB23" s="52" t="s">
        <v>11</v>
      </c>
      <c r="AC23" s="385" t="s">
        <v>58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/>
      <c r="AK23" s="34">
        <f>IF(CA23=0,"",TIME(0,CA23,0))</f>
        <v>0.15</v>
      </c>
      <c r="AL23" s="157">
        <f t="shared" si="0"/>
        <v>9</v>
      </c>
      <c r="AM23" s="158">
        <f>SUM(AL23:AL24)/2</f>
        <v>9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216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4</v>
      </c>
      <c r="BR23" s="158">
        <f>SUM((BQ23+BQ24)/2)</f>
        <v>4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425</v>
      </c>
      <c r="B24" s="147" t="s">
        <v>179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354" t="s">
        <v>7</v>
      </c>
      <c r="J24" s="354" t="s">
        <v>7</v>
      </c>
      <c r="K24" s="306"/>
      <c r="L24" s="306"/>
      <c r="M24" s="37" t="s">
        <v>11</v>
      </c>
      <c r="N24" s="431" t="s">
        <v>58</v>
      </c>
      <c r="O24" s="431" t="s">
        <v>58</v>
      </c>
      <c r="P24" s="37" t="s">
        <v>67</v>
      </c>
      <c r="Q24" s="37" t="s">
        <v>11</v>
      </c>
      <c r="R24" s="306"/>
      <c r="S24" s="306"/>
      <c r="T24" s="306"/>
      <c r="U24" s="37" t="s">
        <v>67</v>
      </c>
      <c r="V24" s="37" t="s">
        <v>11</v>
      </c>
      <c r="W24" s="402" t="s">
        <v>11</v>
      </c>
      <c r="X24" s="37" t="s">
        <v>67</v>
      </c>
      <c r="Y24" s="306"/>
      <c r="Z24" s="306"/>
      <c r="AA24" s="37" t="s">
        <v>67</v>
      </c>
      <c r="AB24" s="37" t="s">
        <v>11</v>
      </c>
      <c r="AC24" s="431" t="s">
        <v>58</v>
      </c>
      <c r="AD24" s="37" t="s">
        <v>11</v>
      </c>
      <c r="AE24" s="37" t="s">
        <v>11</v>
      </c>
      <c r="AF24" s="306"/>
      <c r="AG24" s="306"/>
      <c r="AH24" s="56" t="s">
        <v>11</v>
      </c>
      <c r="AI24" s="56" t="s">
        <v>11</v>
      </c>
      <c r="AJ24" s="52"/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4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313</v>
      </c>
      <c r="D25" s="178" t="str">
        <f>VLOOKUP(C25,ListeAppel,2,FALSE)</f>
        <v>Nom 073</v>
      </c>
      <c r="E25" s="156" t="s">
        <v>70</v>
      </c>
      <c r="F25" s="304"/>
      <c r="G25" s="358" t="s">
        <v>7</v>
      </c>
      <c r="H25" s="358" t="s">
        <v>7</v>
      </c>
      <c r="I25" s="53" t="s">
        <v>11</v>
      </c>
      <c r="J25" s="31" t="s">
        <v>11</v>
      </c>
      <c r="K25" s="307"/>
      <c r="L25" s="307"/>
      <c r="M25" s="31" t="s">
        <v>11</v>
      </c>
      <c r="N25" s="31" t="s">
        <v>67</v>
      </c>
      <c r="O25" s="31" t="s">
        <v>67</v>
      </c>
      <c r="P25" s="31" t="s">
        <v>11</v>
      </c>
      <c r="Q25" s="31" t="s">
        <v>67</v>
      </c>
      <c r="R25" s="307"/>
      <c r="S25" s="307"/>
      <c r="T25" s="307"/>
      <c r="U25" s="52" t="s">
        <v>11</v>
      </c>
      <c r="V25" s="385" t="s">
        <v>58</v>
      </c>
      <c r="W25" s="385" t="s">
        <v>58</v>
      </c>
      <c r="X25" s="385" t="s">
        <v>58</v>
      </c>
      <c r="Y25" s="307"/>
      <c r="Z25" s="307"/>
      <c r="AA25" s="385" t="s">
        <v>58</v>
      </c>
      <c r="AB25" s="385" t="s">
        <v>58</v>
      </c>
      <c r="AC25" s="385" t="s">
        <v>58</v>
      </c>
      <c r="AD25" s="385" t="s">
        <v>58</v>
      </c>
      <c r="AE25" s="385" t="s">
        <v>58</v>
      </c>
      <c r="AF25" s="307"/>
      <c r="AG25" s="307"/>
      <c r="AH25" s="385" t="s">
        <v>58</v>
      </c>
      <c r="AI25" s="385" t="s">
        <v>58</v>
      </c>
      <c r="AJ25" s="52"/>
      <c r="AK25" s="34">
        <f>IF(CA25=0,"",TIME(0,CA25,0))</f>
        <v>7.4999999999999997E-2</v>
      </c>
      <c r="AL25" s="157">
        <f t="shared" si="0"/>
        <v>5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108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108</v>
      </c>
      <c r="CB25" s="35">
        <f>SUM(AM25+AO25+AQ25+AS25+AU25+AW25+BB25+BD25+BG25+AY25)</f>
        <v>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54" t="s">
        <v>7</v>
      </c>
      <c r="H26" s="354" t="s">
        <v>7</v>
      </c>
      <c r="I26" s="53" t="s">
        <v>11</v>
      </c>
      <c r="J26" s="37" t="s">
        <v>11</v>
      </c>
      <c r="K26" s="307"/>
      <c r="L26" s="307"/>
      <c r="M26" s="37" t="s">
        <v>11</v>
      </c>
      <c r="N26" s="37" t="s">
        <v>67</v>
      </c>
      <c r="O26" s="37" t="s">
        <v>67</v>
      </c>
      <c r="P26" s="37" t="s">
        <v>11</v>
      </c>
      <c r="Q26" s="37" t="s">
        <v>67</v>
      </c>
      <c r="R26" s="307"/>
      <c r="S26" s="307"/>
      <c r="T26" s="307"/>
      <c r="U26" s="52" t="s">
        <v>67</v>
      </c>
      <c r="V26" s="385" t="s">
        <v>58</v>
      </c>
      <c r="W26" s="385" t="s">
        <v>58</v>
      </c>
      <c r="X26" s="385" t="s">
        <v>58</v>
      </c>
      <c r="Y26" s="307"/>
      <c r="Z26" s="307"/>
      <c r="AA26" s="385" t="s">
        <v>58</v>
      </c>
      <c r="AB26" s="385" t="s">
        <v>58</v>
      </c>
      <c r="AC26" s="385" t="s">
        <v>58</v>
      </c>
      <c r="AD26" s="385" t="s">
        <v>58</v>
      </c>
      <c r="AE26" s="385" t="s">
        <v>58</v>
      </c>
      <c r="AF26" s="307"/>
      <c r="AG26" s="307"/>
      <c r="AH26" s="385" t="s">
        <v>58</v>
      </c>
      <c r="AI26" s="385" t="s">
        <v>58</v>
      </c>
      <c r="AJ26" s="52"/>
      <c r="AK26" s="40"/>
      <c r="AL26" s="167">
        <f t="shared" si="0"/>
        <v>4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806" t="s">
        <v>311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32" t="s">
        <v>28</v>
      </c>
      <c r="N27" s="47" t="s">
        <v>11</v>
      </c>
      <c r="O27" s="47" t="s">
        <v>11</v>
      </c>
      <c r="P27" s="47" t="s">
        <v>11</v>
      </c>
      <c r="Q27" s="47" t="s">
        <v>11</v>
      </c>
      <c r="R27" s="305"/>
      <c r="S27" s="305"/>
      <c r="T27" s="305"/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31" t="s">
        <v>11</v>
      </c>
      <c r="AC27" s="31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/>
      <c r="AK27" s="34">
        <f>IF(CA27=0,"",TIME(0,CA27,0))</f>
        <v>0.3</v>
      </c>
      <c r="AL27" s="157">
        <f>COUNTIF(F27:AJ27,"P")</f>
        <v>18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432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0</v>
      </c>
      <c r="BR27" s="158">
        <f>SUM((BQ27+BQ28)/2)</f>
        <v>0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432</v>
      </c>
      <c r="CB27" s="35">
        <f>SUM(AM27+AO27+AQ27+AS27+AU27+AW27+BB27+BD27+BG27+AY27)</f>
        <v>18</v>
      </c>
    </row>
    <row r="28" spans="1:80" ht="18.75" customHeight="1" thickBot="1" x14ac:dyDescent="0.3">
      <c r="A28" s="137" t="s">
        <v>425</v>
      </c>
      <c r="B28" s="147" t="s">
        <v>179</v>
      </c>
      <c r="C28" s="164" t="s">
        <v>6</v>
      </c>
      <c r="D28" s="165">
        <v>11554</v>
      </c>
      <c r="E28" s="166" t="s">
        <v>4</v>
      </c>
      <c r="F28" s="303"/>
      <c r="G28" s="49" t="s">
        <v>11</v>
      </c>
      <c r="H28" s="38" t="s">
        <v>57</v>
      </c>
      <c r="I28" s="38" t="s">
        <v>11</v>
      </c>
      <c r="J28" s="37" t="s">
        <v>11</v>
      </c>
      <c r="K28" s="306"/>
      <c r="L28" s="306"/>
      <c r="M28" s="433" t="s">
        <v>28</v>
      </c>
      <c r="N28" s="49" t="s">
        <v>11</v>
      </c>
      <c r="O28" s="615" t="s">
        <v>39</v>
      </c>
      <c r="P28" s="49" t="s">
        <v>11</v>
      </c>
      <c r="Q28" s="49" t="s">
        <v>11</v>
      </c>
      <c r="R28" s="306"/>
      <c r="S28" s="306"/>
      <c r="T28" s="306"/>
      <c r="U28" s="49" t="s">
        <v>11</v>
      </c>
      <c r="V28" s="440" t="s">
        <v>39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37" t="s">
        <v>11</v>
      </c>
      <c r="AJ28" s="37"/>
      <c r="AK28" s="40"/>
      <c r="AL28" s="167">
        <f>COUNTIF(F28:AJ28,"P")</f>
        <v>15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0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79" t="s">
        <v>180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300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249"/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314</v>
      </c>
      <c r="D31" s="178" t="s">
        <v>191</v>
      </c>
      <c r="E31" s="156" t="s">
        <v>70</v>
      </c>
      <c r="F31" s="302"/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05"/>
      <c r="T31" s="305"/>
      <c r="U31" s="31" t="s">
        <v>11</v>
      </c>
      <c r="V31" s="31" t="s">
        <v>11</v>
      </c>
      <c r="W31" s="31" t="s">
        <v>11</v>
      </c>
      <c r="X31" s="31" t="s">
        <v>57</v>
      </c>
      <c r="Y31" s="305"/>
      <c r="Z31" s="305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259"/>
      <c r="AK31" s="34">
        <f>IF(CA31=0,"",TIME(0,CA31,0))</f>
        <v>0.13333333333333333</v>
      </c>
      <c r="AL31" s="157">
        <f>COUNTIF(F31:AJ31,"P")</f>
        <v>7</v>
      </c>
      <c r="AM31" s="158">
        <f>SUM(AL31:AL32)/2</f>
        <v>7.5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192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14</v>
      </c>
      <c r="BR31" s="158">
        <f>SUM((BQ31+BQ32)/2)</f>
        <v>14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192</v>
      </c>
      <c r="CB31" s="35">
        <f>SUM(AM31+AO31+AQ31+AS31+AU31+AW31+BB31+BD31+BG31+AY31)</f>
        <v>8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06"/>
      <c r="U32" s="37" t="s">
        <v>11</v>
      </c>
      <c r="V32" s="37" t="s">
        <v>11</v>
      </c>
      <c r="W32" s="37" t="s">
        <v>11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272"/>
      <c r="AK32" s="40"/>
      <c r="AL32" s="167">
        <f>COUNTIF(F32:AJ32,"P")</f>
        <v>8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425</v>
      </c>
      <c r="B33" s="179" t="s">
        <v>180</v>
      </c>
      <c r="C33" s="806" t="s">
        <v>315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52" t="s">
        <v>67</v>
      </c>
      <c r="R33" s="305"/>
      <c r="S33" s="305"/>
      <c r="T33" s="305"/>
      <c r="U33" s="31" t="s">
        <v>11</v>
      </c>
      <c r="V33" s="31" t="s">
        <v>11</v>
      </c>
      <c r="W33" s="380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52" t="s">
        <v>67</v>
      </c>
      <c r="R34" s="306"/>
      <c r="S34" s="306"/>
      <c r="T34" s="306"/>
      <c r="U34" s="37" t="s">
        <v>11</v>
      </c>
      <c r="V34" s="37" t="s">
        <v>11</v>
      </c>
      <c r="W34" s="402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57</v>
      </c>
      <c r="AJ34" s="3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200</v>
      </c>
      <c r="E35" s="156" t="s">
        <v>70</v>
      </c>
      <c r="F35" s="304"/>
      <c r="G35" s="52" t="s">
        <v>11</v>
      </c>
      <c r="H35" s="52" t="s">
        <v>11</v>
      </c>
      <c r="I35" s="53" t="s">
        <v>11</v>
      </c>
      <c r="J35" s="52" t="s">
        <v>11</v>
      </c>
      <c r="K35" s="307"/>
      <c r="L35" s="307"/>
      <c r="M35" s="52" t="s">
        <v>11</v>
      </c>
      <c r="N35" s="52" t="s">
        <v>67</v>
      </c>
      <c r="O35" s="52" t="s">
        <v>11</v>
      </c>
      <c r="P35" s="52" t="s">
        <v>11</v>
      </c>
      <c r="Q35" s="268" t="s">
        <v>11</v>
      </c>
      <c r="R35" s="307"/>
      <c r="S35" s="307"/>
      <c r="T35" s="307"/>
      <c r="U35" s="52" t="s">
        <v>11</v>
      </c>
      <c r="V35" s="52" t="s">
        <v>67</v>
      </c>
      <c r="W35" s="52" t="s">
        <v>11</v>
      </c>
      <c r="X35" s="52" t="s">
        <v>11</v>
      </c>
      <c r="Y35" s="307"/>
      <c r="Z35" s="307"/>
      <c r="AA35" s="52" t="s">
        <v>11</v>
      </c>
      <c r="AB35" s="52" t="s">
        <v>11</v>
      </c>
      <c r="AC35" s="380" t="s">
        <v>11</v>
      </c>
      <c r="AD35" s="52" t="s">
        <v>67</v>
      </c>
      <c r="AE35" s="52" t="s">
        <v>11</v>
      </c>
      <c r="AF35" s="307"/>
      <c r="AG35" s="307"/>
      <c r="AH35" s="31" t="s">
        <v>11</v>
      </c>
      <c r="AI35" s="31" t="s">
        <v>11</v>
      </c>
      <c r="AJ35" s="31"/>
      <c r="AK35" s="34">
        <f>IF(CA35=0,"",TIME(0,CA35,0))</f>
        <v>0.28333333333333333</v>
      </c>
      <c r="AL35" s="157">
        <f>COUNTIF(F35:AJ35,"P")</f>
        <v>17</v>
      </c>
      <c r="AM35" s="158">
        <f>SUM(AL35:AL36)/2</f>
        <v>17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304"/>
      <c r="G36" s="52" t="s">
        <v>11</v>
      </c>
      <c r="H36" s="52" t="s">
        <v>11</v>
      </c>
      <c r="I36" s="53" t="s">
        <v>11</v>
      </c>
      <c r="J36" s="52" t="s">
        <v>11</v>
      </c>
      <c r="K36" s="307"/>
      <c r="L36" s="307"/>
      <c r="M36" s="52" t="s">
        <v>11</v>
      </c>
      <c r="N36" s="52" t="s">
        <v>67</v>
      </c>
      <c r="O36" s="52" t="s">
        <v>11</v>
      </c>
      <c r="P36" s="52" t="s">
        <v>11</v>
      </c>
      <c r="Q36" s="52" t="s">
        <v>11</v>
      </c>
      <c r="R36" s="307"/>
      <c r="S36" s="307"/>
      <c r="T36" s="307"/>
      <c r="U36" s="52" t="s">
        <v>11</v>
      </c>
      <c r="V36" s="52" t="s">
        <v>67</v>
      </c>
      <c r="W36" s="56" t="s">
        <v>11</v>
      </c>
      <c r="X36" s="52" t="s">
        <v>11</v>
      </c>
      <c r="Y36" s="307"/>
      <c r="Z36" s="307"/>
      <c r="AA36" s="52" t="s">
        <v>11</v>
      </c>
      <c r="AB36" s="52" t="s">
        <v>11</v>
      </c>
      <c r="AC36" s="52" t="s">
        <v>11</v>
      </c>
      <c r="AD36" s="52" t="s">
        <v>67</v>
      </c>
      <c r="AE36" s="52" t="s">
        <v>11</v>
      </c>
      <c r="AF36" s="307"/>
      <c r="AG36" s="307"/>
      <c r="AH36" s="37" t="s">
        <v>11</v>
      </c>
      <c r="AI36" s="37" t="s">
        <v>11</v>
      </c>
      <c r="AJ36" s="37"/>
      <c r="AK36" s="40"/>
      <c r="AL36" s="167">
        <f>COUNTIF(F36:AJ36,"P")</f>
        <v>17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806" t="s">
        <v>316</v>
      </c>
      <c r="D37" s="178" t="str">
        <f>VLOOKUP(C37,ListeAppel,2,FALSE)</f>
        <v>Nom 035</v>
      </c>
      <c r="E37" s="156" t="s">
        <v>70</v>
      </c>
      <c r="F37" s="302"/>
      <c r="G37" s="47" t="s">
        <v>11</v>
      </c>
      <c r="H37" s="31" t="s">
        <v>67</v>
      </c>
      <c r="I37" s="32" t="s">
        <v>11</v>
      </c>
      <c r="J37" s="31" t="s">
        <v>11</v>
      </c>
      <c r="K37" s="305"/>
      <c r="L37" s="305"/>
      <c r="M37" s="31" t="s">
        <v>11</v>
      </c>
      <c r="N37" s="47" t="s">
        <v>11</v>
      </c>
      <c r="O37" s="353" t="s">
        <v>7</v>
      </c>
      <c r="P37" s="31" t="s">
        <v>11</v>
      </c>
      <c r="Q37" s="31" t="s">
        <v>11</v>
      </c>
      <c r="R37" s="305"/>
      <c r="S37" s="305"/>
      <c r="T37" s="305"/>
      <c r="U37" s="47" t="s">
        <v>11</v>
      </c>
      <c r="V37" s="31" t="s">
        <v>11</v>
      </c>
      <c r="W37" s="380" t="s">
        <v>11</v>
      </c>
      <c r="X37" s="31" t="s">
        <v>11</v>
      </c>
      <c r="Y37" s="305"/>
      <c r="Z37" s="305"/>
      <c r="AA37" s="31" t="s">
        <v>11</v>
      </c>
      <c r="AB37" s="47" t="s">
        <v>11</v>
      </c>
      <c r="AC37" s="31" t="s">
        <v>67</v>
      </c>
      <c r="AD37" s="31" t="s">
        <v>11</v>
      </c>
      <c r="AE37" s="31" t="s">
        <v>11</v>
      </c>
      <c r="AF37" s="305"/>
      <c r="AG37" s="305"/>
      <c r="AH37" s="353" t="s">
        <v>7</v>
      </c>
      <c r="AI37" s="362" t="s">
        <v>7</v>
      </c>
      <c r="AJ37" s="31"/>
      <c r="AK37" s="34">
        <f>IF(CA37=0,"",TIME(0,CA37,0))</f>
        <v>0.25</v>
      </c>
      <c r="AL37" s="157">
        <f t="shared" si="19"/>
        <v>15</v>
      </c>
      <c r="AM37" s="158">
        <f>SUM(AL37:AL38)/2</f>
        <v>14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0.5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360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3</v>
      </c>
      <c r="BR37" s="158">
        <f>SUM((BQ37+BQ38)/2)</f>
        <v>3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360</v>
      </c>
      <c r="CB37" s="35">
        <f>SUM(AM37+AO37+AQ37+AS37+AU37+AW37+BB37+BD37+BG37+AY37)</f>
        <v>15</v>
      </c>
    </row>
    <row r="38" spans="1:80" ht="18.75" customHeight="1" thickBot="1" x14ac:dyDescent="0.3">
      <c r="A38" s="137" t="s">
        <v>425</v>
      </c>
      <c r="B38" s="179" t="s">
        <v>180</v>
      </c>
      <c r="C38" s="164" t="s">
        <v>6</v>
      </c>
      <c r="D38" s="165"/>
      <c r="E38" s="166" t="s">
        <v>4</v>
      </c>
      <c r="F38" s="303"/>
      <c r="G38" s="49" t="s">
        <v>11</v>
      </c>
      <c r="H38" s="37" t="s">
        <v>67</v>
      </c>
      <c r="I38" s="38" t="s">
        <v>11</v>
      </c>
      <c r="J38" s="37" t="s">
        <v>11</v>
      </c>
      <c r="K38" s="306"/>
      <c r="L38" s="306"/>
      <c r="M38" s="37" t="s">
        <v>11</v>
      </c>
      <c r="N38" s="49" t="s">
        <v>11</v>
      </c>
      <c r="O38" s="354" t="s">
        <v>7</v>
      </c>
      <c r="P38" s="440" t="s">
        <v>39</v>
      </c>
      <c r="Q38" s="37" t="s">
        <v>11</v>
      </c>
      <c r="R38" s="306"/>
      <c r="S38" s="306"/>
      <c r="T38" s="306"/>
      <c r="U38" s="49" t="s">
        <v>11</v>
      </c>
      <c r="V38" s="37" t="s">
        <v>11</v>
      </c>
      <c r="W38" s="402" t="s">
        <v>11</v>
      </c>
      <c r="X38" s="37" t="s">
        <v>11</v>
      </c>
      <c r="Y38" s="306"/>
      <c r="Z38" s="306"/>
      <c r="AA38" s="37" t="s">
        <v>11</v>
      </c>
      <c r="AB38" s="49" t="s">
        <v>11</v>
      </c>
      <c r="AC38" s="37" t="s">
        <v>67</v>
      </c>
      <c r="AD38" s="37" t="s">
        <v>57</v>
      </c>
      <c r="AE38" s="37" t="s">
        <v>11</v>
      </c>
      <c r="AF38" s="306"/>
      <c r="AG38" s="306"/>
      <c r="AH38" s="354" t="s">
        <v>7</v>
      </c>
      <c r="AI38" s="363" t="s">
        <v>7</v>
      </c>
      <c r="AJ38" s="37"/>
      <c r="AK38" s="40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1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3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806" t="s">
        <v>317</v>
      </c>
      <c r="D39" s="178" t="str">
        <f>VLOOKUP(C39,ListeAppel,2,FALSE)</f>
        <v>Nom 038</v>
      </c>
      <c r="E39" s="156" t="s">
        <v>70</v>
      </c>
      <c r="F39" s="302"/>
      <c r="G39" s="357" t="s">
        <v>7</v>
      </c>
      <c r="H39" s="353" t="s">
        <v>7</v>
      </c>
      <c r="I39" s="475" t="s">
        <v>7</v>
      </c>
      <c r="J39" s="406" t="s">
        <v>41</v>
      </c>
      <c r="K39" s="305"/>
      <c r="L39" s="305"/>
      <c r="M39" s="406" t="s">
        <v>41</v>
      </c>
      <c r="N39" s="357" t="s">
        <v>7</v>
      </c>
      <c r="O39" s="353" t="s">
        <v>7</v>
      </c>
      <c r="P39" s="475" t="s">
        <v>7</v>
      </c>
      <c r="Q39" s="406" t="s">
        <v>41</v>
      </c>
      <c r="R39" s="305"/>
      <c r="S39" s="305"/>
      <c r="T39" s="305"/>
      <c r="U39" s="406" t="s">
        <v>41</v>
      </c>
      <c r="V39" s="357" t="s">
        <v>7</v>
      </c>
      <c r="W39" s="353" t="s">
        <v>7</v>
      </c>
      <c r="X39" s="406" t="s">
        <v>41</v>
      </c>
      <c r="Y39" s="305"/>
      <c r="Z39" s="305"/>
      <c r="AA39" s="406" t="s">
        <v>41</v>
      </c>
      <c r="AB39" s="357" t="s">
        <v>7</v>
      </c>
      <c r="AC39" s="353" t="s">
        <v>7</v>
      </c>
      <c r="AD39" s="475" t="s">
        <v>7</v>
      </c>
      <c r="AE39" s="406" t="s">
        <v>41</v>
      </c>
      <c r="AF39" s="305"/>
      <c r="AG39" s="305"/>
      <c r="AH39" s="406" t="s">
        <v>41</v>
      </c>
      <c r="AI39" s="353" t="s">
        <v>7</v>
      </c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9.5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9.5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235" t="s">
        <v>79</v>
      </c>
      <c r="E40" s="166" t="s">
        <v>4</v>
      </c>
      <c r="F40" s="303"/>
      <c r="G40" s="354" t="s">
        <v>7</v>
      </c>
      <c r="H40" s="354" t="s">
        <v>7</v>
      </c>
      <c r="I40" s="405" t="s">
        <v>41</v>
      </c>
      <c r="J40" s="405" t="s">
        <v>41</v>
      </c>
      <c r="K40" s="306"/>
      <c r="L40" s="306"/>
      <c r="M40" s="405" t="s">
        <v>41</v>
      </c>
      <c r="N40" s="354" t="s">
        <v>7</v>
      </c>
      <c r="O40" s="354" t="s">
        <v>7</v>
      </c>
      <c r="P40" s="405" t="s">
        <v>41</v>
      </c>
      <c r="Q40" s="405" t="s">
        <v>41</v>
      </c>
      <c r="R40" s="306"/>
      <c r="S40" s="306"/>
      <c r="T40" s="306"/>
      <c r="U40" s="405" t="s">
        <v>41</v>
      </c>
      <c r="V40" s="354" t="s">
        <v>7</v>
      </c>
      <c r="W40" s="354" t="s">
        <v>7</v>
      </c>
      <c r="X40" s="405" t="s">
        <v>41</v>
      </c>
      <c r="Y40" s="306"/>
      <c r="Z40" s="306"/>
      <c r="AA40" s="405" t="s">
        <v>41</v>
      </c>
      <c r="AB40" s="354" t="s">
        <v>7</v>
      </c>
      <c r="AC40" s="354" t="s">
        <v>7</v>
      </c>
      <c r="AD40" s="405" t="s">
        <v>41</v>
      </c>
      <c r="AE40" s="405" t="s">
        <v>41</v>
      </c>
      <c r="AF40" s="306"/>
      <c r="AG40" s="306"/>
      <c r="AH40" s="405" t="s">
        <v>41</v>
      </c>
      <c r="AI40" s="354" t="s">
        <v>7</v>
      </c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11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9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318</v>
      </c>
      <c r="D41" s="178" t="str">
        <f>VLOOKUP(C41,ListeAppel,2,FALSE)</f>
        <v>Nom 042</v>
      </c>
      <c r="E41" s="156" t="s">
        <v>70</v>
      </c>
      <c r="F41" s="302"/>
      <c r="G41" s="532" t="s">
        <v>75</v>
      </c>
      <c r="H41" s="33" t="s">
        <v>75</v>
      </c>
      <c r="I41" s="599" t="s">
        <v>75</v>
      </c>
      <c r="J41" s="406" t="s">
        <v>41</v>
      </c>
      <c r="K41" s="305"/>
      <c r="L41" s="305"/>
      <c r="M41" s="406" t="s">
        <v>41</v>
      </c>
      <c r="N41" s="33" t="s">
        <v>75</v>
      </c>
      <c r="O41" s="33" t="s">
        <v>75</v>
      </c>
      <c r="P41" s="33" t="s">
        <v>75</v>
      </c>
      <c r="Q41" s="406" t="s">
        <v>41</v>
      </c>
      <c r="R41" s="305"/>
      <c r="S41" s="305"/>
      <c r="T41" s="305"/>
      <c r="U41" s="629" t="s">
        <v>23</v>
      </c>
      <c r="V41" s="33" t="s">
        <v>75</v>
      </c>
      <c r="W41" s="365" t="s">
        <v>14</v>
      </c>
      <c r="X41" s="365" t="s">
        <v>14</v>
      </c>
      <c r="Y41" s="365" t="s">
        <v>14</v>
      </c>
      <c r="Z41" s="365" t="s">
        <v>14</v>
      </c>
      <c r="AA41" s="365" t="s">
        <v>14</v>
      </c>
      <c r="AB41" s="365" t="s">
        <v>14</v>
      </c>
      <c r="AC41" s="365" t="s">
        <v>14</v>
      </c>
      <c r="AD41" s="365" t="s">
        <v>14</v>
      </c>
      <c r="AE41" s="406" t="s">
        <v>41</v>
      </c>
      <c r="AF41" s="305"/>
      <c r="AG41" s="305"/>
      <c r="AH41" s="406" t="s">
        <v>41</v>
      </c>
      <c r="AI41" s="33" t="s">
        <v>75</v>
      </c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5</v>
      </c>
      <c r="BB41" s="159">
        <f>SUM((BA41+BA42)/2)</f>
        <v>6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8</v>
      </c>
      <c r="BL41" s="162">
        <f>SUM(BK41+BK42)/2</f>
        <v>8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1</v>
      </c>
      <c r="BP41" s="158">
        <f>SUM(BO41+BO42)/2</f>
        <v>1</v>
      </c>
      <c r="BQ41" s="158">
        <f t="shared" ref="BQ41:BQ60" si="52">COUNTIF(F41:AJ41,"C")</f>
        <v>0</v>
      </c>
      <c r="BR41" s="158">
        <f>SUM((BQ41+BQ42)/2)</f>
        <v>0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6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10</v>
      </c>
      <c r="D42" s="235" t="s">
        <v>79</v>
      </c>
      <c r="E42" s="166" t="s">
        <v>4</v>
      </c>
      <c r="F42" s="303"/>
      <c r="G42" s="39" t="s">
        <v>75</v>
      </c>
      <c r="H42" s="39" t="s">
        <v>75</v>
      </c>
      <c r="I42" s="405" t="s">
        <v>41</v>
      </c>
      <c r="J42" s="405" t="s">
        <v>41</v>
      </c>
      <c r="K42" s="306"/>
      <c r="L42" s="306"/>
      <c r="M42" s="405" t="s">
        <v>41</v>
      </c>
      <c r="N42" s="39" t="s">
        <v>75</v>
      </c>
      <c r="O42" s="39" t="s">
        <v>75</v>
      </c>
      <c r="P42" s="405" t="s">
        <v>41</v>
      </c>
      <c r="Q42" s="405" t="s">
        <v>41</v>
      </c>
      <c r="R42" s="306"/>
      <c r="S42" s="306"/>
      <c r="T42" s="306"/>
      <c r="U42" s="630" t="s">
        <v>23</v>
      </c>
      <c r="V42" s="39" t="s">
        <v>75</v>
      </c>
      <c r="W42" s="367" t="s">
        <v>14</v>
      </c>
      <c r="X42" s="367" t="s">
        <v>14</v>
      </c>
      <c r="Y42" s="367" t="s">
        <v>14</v>
      </c>
      <c r="Z42" s="367" t="s">
        <v>14</v>
      </c>
      <c r="AA42" s="367" t="s">
        <v>14</v>
      </c>
      <c r="AB42" s="367" t="s">
        <v>14</v>
      </c>
      <c r="AC42" s="367" t="s">
        <v>14</v>
      </c>
      <c r="AD42" s="367" t="s">
        <v>14</v>
      </c>
      <c r="AE42" s="405" t="s">
        <v>41</v>
      </c>
      <c r="AF42" s="306"/>
      <c r="AG42" s="306"/>
      <c r="AH42" s="405" t="s">
        <v>41</v>
      </c>
      <c r="AI42" s="39" t="s">
        <v>75</v>
      </c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7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8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183</v>
      </c>
      <c r="C43" s="807" t="s">
        <v>319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417" t="s">
        <v>13</v>
      </c>
      <c r="J43" s="31" t="s">
        <v>11</v>
      </c>
      <c r="K43" s="305"/>
      <c r="L43" s="305"/>
      <c r="M43" s="31" t="s">
        <v>67</v>
      </c>
      <c r="N43" s="31" t="s">
        <v>11</v>
      </c>
      <c r="O43" s="31" t="s">
        <v>11</v>
      </c>
      <c r="P43" s="355" t="s">
        <v>13</v>
      </c>
      <c r="Q43" s="31" t="s">
        <v>67</v>
      </c>
      <c r="R43" s="305"/>
      <c r="S43" s="305"/>
      <c r="T43" s="305"/>
      <c r="U43" s="31" t="s">
        <v>11</v>
      </c>
      <c r="V43" s="31" t="s">
        <v>67</v>
      </c>
      <c r="W43" s="380" t="s">
        <v>11</v>
      </c>
      <c r="X43" s="355" t="s">
        <v>13</v>
      </c>
      <c r="Y43" s="305"/>
      <c r="Z43" s="305"/>
      <c r="AA43" s="31" t="s">
        <v>67</v>
      </c>
      <c r="AB43" s="31" t="s">
        <v>11</v>
      </c>
      <c r="AC43" s="31" t="s">
        <v>11</v>
      </c>
      <c r="AD43" s="355" t="s">
        <v>13</v>
      </c>
      <c r="AE43" s="31" t="s">
        <v>67</v>
      </c>
      <c r="AF43" s="305"/>
      <c r="AG43" s="305"/>
      <c r="AH43" s="31" t="s">
        <v>67</v>
      </c>
      <c r="AI43" s="353" t="s">
        <v>7</v>
      </c>
      <c r="AJ43" s="31"/>
      <c r="AK43" s="34">
        <f>IF(CA43=0,"",TIME(0,CA43,0))</f>
        <v>0.20833333333333334</v>
      </c>
      <c r="AL43" s="157">
        <f>COUNTIF(F43:AJ43,"P")</f>
        <v>9</v>
      </c>
      <c r="AM43" s="158">
        <f>SUM(AL43:AL44)/2</f>
        <v>9</v>
      </c>
      <c r="AN43" s="158">
        <f>COUNTIF(F43:AJ43,"Mi")</f>
        <v>4</v>
      </c>
      <c r="AO43" s="158">
        <f>SUM((AN43+AN44)/2)</f>
        <v>3.5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300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300</v>
      </c>
      <c r="CB43" s="35">
        <f>SUM(AM43+AO43+AQ43+AS43+AU43+AW43+BB43+BD43+BG43+AY43)</f>
        <v>12.5</v>
      </c>
    </row>
    <row r="44" spans="1:80" ht="18.75" customHeight="1" thickBot="1" x14ac:dyDescent="0.3">
      <c r="A44" s="137" t="s">
        <v>425</v>
      </c>
      <c r="B44" s="179" t="s">
        <v>183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8" t="s">
        <v>67</v>
      </c>
      <c r="J44" s="37" t="s">
        <v>11</v>
      </c>
      <c r="K44" s="306"/>
      <c r="L44" s="306"/>
      <c r="M44" s="37" t="s">
        <v>67</v>
      </c>
      <c r="N44" s="37" t="s">
        <v>11</v>
      </c>
      <c r="O44" s="37" t="s">
        <v>11</v>
      </c>
      <c r="P44" s="356" t="s">
        <v>13</v>
      </c>
      <c r="Q44" s="37" t="s">
        <v>67</v>
      </c>
      <c r="R44" s="306"/>
      <c r="S44" s="306"/>
      <c r="T44" s="306"/>
      <c r="U44" s="37" t="s">
        <v>11</v>
      </c>
      <c r="V44" s="37" t="s">
        <v>67</v>
      </c>
      <c r="W44" s="402" t="s">
        <v>11</v>
      </c>
      <c r="X44" s="356" t="s">
        <v>13</v>
      </c>
      <c r="Y44" s="306"/>
      <c r="Z44" s="306"/>
      <c r="AA44" s="37" t="s">
        <v>67</v>
      </c>
      <c r="AB44" s="37" t="s">
        <v>11</v>
      </c>
      <c r="AC44" s="37" t="s">
        <v>11</v>
      </c>
      <c r="AD44" s="356" t="s">
        <v>13</v>
      </c>
      <c r="AE44" s="37" t="s">
        <v>67</v>
      </c>
      <c r="AF44" s="306"/>
      <c r="AG44" s="306"/>
      <c r="AH44" s="37" t="s">
        <v>67</v>
      </c>
      <c r="AI44" s="354" t="s">
        <v>7</v>
      </c>
      <c r="AJ44" s="37"/>
      <c r="AK44" s="40"/>
      <c r="AL44" s="167">
        <f>COUNTIF(F44:AJ44,"P")</f>
        <v>9</v>
      </c>
      <c r="AM44" s="168"/>
      <c r="AN44" s="168">
        <f>COUNTIF(F44:AJ44,"Mi")</f>
        <v>3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242</v>
      </c>
      <c r="E45" s="156" t="s">
        <v>70</v>
      </c>
      <c r="F45" s="318"/>
      <c r="G45" s="58" t="s">
        <v>11</v>
      </c>
      <c r="H45" s="58" t="s">
        <v>11</v>
      </c>
      <c r="I45" s="606" t="s">
        <v>29</v>
      </c>
      <c r="J45" s="58" t="s">
        <v>11</v>
      </c>
      <c r="K45" s="321"/>
      <c r="L45" s="322"/>
      <c r="M45" s="274" t="s">
        <v>11</v>
      </c>
      <c r="N45" s="58" t="s">
        <v>57</v>
      </c>
      <c r="O45" s="58" t="s">
        <v>11</v>
      </c>
      <c r="P45" s="607" t="s">
        <v>7</v>
      </c>
      <c r="Q45" s="58" t="s">
        <v>11</v>
      </c>
      <c r="R45" s="321"/>
      <c r="S45" s="322"/>
      <c r="T45" s="322"/>
      <c r="U45" s="58" t="s">
        <v>11</v>
      </c>
      <c r="V45" s="58" t="s">
        <v>11</v>
      </c>
      <c r="W45" s="380" t="s">
        <v>11</v>
      </c>
      <c r="X45" s="58" t="s">
        <v>11</v>
      </c>
      <c r="Y45" s="321"/>
      <c r="Z45" s="322"/>
      <c r="AA45" s="274" t="s">
        <v>11</v>
      </c>
      <c r="AB45" s="58" t="s">
        <v>11</v>
      </c>
      <c r="AC45" s="58" t="s">
        <v>11</v>
      </c>
      <c r="AD45" s="606" t="s">
        <v>29</v>
      </c>
      <c r="AE45" s="605" t="s">
        <v>35</v>
      </c>
      <c r="AF45" s="321"/>
      <c r="AG45" s="322"/>
      <c r="AH45" s="274" t="s">
        <v>11</v>
      </c>
      <c r="AI45" s="375" t="s">
        <v>7</v>
      </c>
      <c r="AJ45" s="58"/>
      <c r="AK45" s="34">
        <f>IF(CA45=0,"",TIME(0,CA45,0))</f>
        <v>0.28333333333333333</v>
      </c>
      <c r="AL45" s="157">
        <f t="shared" si="38"/>
        <v>14</v>
      </c>
      <c r="AM45" s="158">
        <f>SUM(AL45:AL46)/2</f>
        <v>14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1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408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2</v>
      </c>
      <c r="BR45" s="158">
        <f>SUM((BQ45+BQ46)/2)</f>
        <v>2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408</v>
      </c>
      <c r="CB45" s="35">
        <f>SUM(AM45+AO45+AQ45+AS45+AU45+AW45+BB45+BD45+BG45+AY45)</f>
        <v>17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569" t="s">
        <v>29</v>
      </c>
      <c r="J46" s="37" t="s">
        <v>57</v>
      </c>
      <c r="K46" s="312"/>
      <c r="L46" s="323"/>
      <c r="M46" s="275" t="s">
        <v>11</v>
      </c>
      <c r="N46" s="37" t="s">
        <v>11</v>
      </c>
      <c r="O46" s="37" t="s">
        <v>11</v>
      </c>
      <c r="P46" s="608" t="s">
        <v>7</v>
      </c>
      <c r="Q46" s="37" t="s">
        <v>11</v>
      </c>
      <c r="R46" s="312"/>
      <c r="S46" s="323"/>
      <c r="T46" s="323"/>
      <c r="U46" s="37" t="s">
        <v>11</v>
      </c>
      <c r="V46" s="37" t="s">
        <v>11</v>
      </c>
      <c r="W46" s="402" t="s">
        <v>11</v>
      </c>
      <c r="X46" s="37" t="s">
        <v>11</v>
      </c>
      <c r="Y46" s="312"/>
      <c r="Z46" s="323"/>
      <c r="AA46" s="275" t="s">
        <v>11</v>
      </c>
      <c r="AB46" s="37" t="s">
        <v>11</v>
      </c>
      <c r="AC46" s="37" t="s">
        <v>11</v>
      </c>
      <c r="AD46" s="569" t="s">
        <v>29</v>
      </c>
      <c r="AE46" s="480" t="s">
        <v>35</v>
      </c>
      <c r="AF46" s="312"/>
      <c r="AG46" s="323"/>
      <c r="AH46" s="275" t="s">
        <v>11</v>
      </c>
      <c r="AI46" s="354" t="s">
        <v>7</v>
      </c>
      <c r="AJ46" s="37"/>
      <c r="AK46" s="40"/>
      <c r="AL46" s="167">
        <f t="shared" si="38"/>
        <v>14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2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425</v>
      </c>
      <c r="B47" s="179" t="s">
        <v>180</v>
      </c>
      <c r="C47" s="1130" t="s">
        <v>321</v>
      </c>
      <c r="D47" s="197" t="s">
        <v>244</v>
      </c>
      <c r="E47" s="156" t="s">
        <v>70</v>
      </c>
      <c r="F47" s="302"/>
      <c r="G47" s="31" t="s">
        <v>11</v>
      </c>
      <c r="H47" s="31" t="s">
        <v>67</v>
      </c>
      <c r="I47" s="32" t="s">
        <v>11</v>
      </c>
      <c r="J47" s="31" t="s">
        <v>11</v>
      </c>
      <c r="K47" s="305"/>
      <c r="L47" s="325"/>
      <c r="M47" s="31" t="s">
        <v>11</v>
      </c>
      <c r="N47" s="31" t="s">
        <v>11</v>
      </c>
      <c r="O47" s="31" t="s">
        <v>67</v>
      </c>
      <c r="P47" s="31" t="s">
        <v>11</v>
      </c>
      <c r="Q47" s="31" t="s">
        <v>11</v>
      </c>
      <c r="R47" s="305"/>
      <c r="S47" s="325"/>
      <c r="T47" s="305"/>
      <c r="U47" s="31" t="s">
        <v>11</v>
      </c>
      <c r="V47" s="31" t="s">
        <v>67</v>
      </c>
      <c r="W47" s="353" t="s">
        <v>7</v>
      </c>
      <c r="X47" s="31" t="s">
        <v>11</v>
      </c>
      <c r="Y47" s="305"/>
      <c r="Z47" s="325"/>
      <c r="AA47" s="47" t="s">
        <v>11</v>
      </c>
      <c r="AB47" s="31" t="s">
        <v>11</v>
      </c>
      <c r="AC47" s="31" t="s">
        <v>11</v>
      </c>
      <c r="AD47" s="31" t="s">
        <v>67</v>
      </c>
      <c r="AE47" s="31" t="s">
        <v>11</v>
      </c>
      <c r="AF47" s="305"/>
      <c r="AG47" s="325"/>
      <c r="AH47" s="31" t="s">
        <v>11</v>
      </c>
      <c r="AI47" s="31" t="s">
        <v>11</v>
      </c>
      <c r="AJ47" s="31"/>
      <c r="AK47" s="34">
        <f>IF(CA47=0,"",TIME(0,CA47,0))</f>
        <v>0.25</v>
      </c>
      <c r="AL47" s="157">
        <f>COUNTIF(F47:AJ47,"P")</f>
        <v>15</v>
      </c>
      <c r="AM47" s="158">
        <f>SUM(AL47:AL48)/2</f>
        <v>15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1</v>
      </c>
      <c r="BR47" s="158">
        <f>SUM((BQ47+BQ48)/2)</f>
        <v>1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425</v>
      </c>
      <c r="B48" s="179" t="s">
        <v>180</v>
      </c>
      <c r="C48" s="196" t="s">
        <v>6</v>
      </c>
      <c r="D48" s="198"/>
      <c r="E48" s="166" t="s">
        <v>4</v>
      </c>
      <c r="F48" s="303"/>
      <c r="G48" s="37" t="s">
        <v>11</v>
      </c>
      <c r="H48" s="37" t="s">
        <v>67</v>
      </c>
      <c r="I48" s="38" t="s">
        <v>11</v>
      </c>
      <c r="J48" s="37" t="s">
        <v>11</v>
      </c>
      <c r="K48" s="306"/>
      <c r="L48" s="326"/>
      <c r="M48" s="37" t="s">
        <v>11</v>
      </c>
      <c r="N48" s="37" t="s">
        <v>11</v>
      </c>
      <c r="O48" s="37" t="s">
        <v>67</v>
      </c>
      <c r="P48" s="37" t="s">
        <v>11</v>
      </c>
      <c r="Q48" s="37" t="s">
        <v>11</v>
      </c>
      <c r="R48" s="306"/>
      <c r="S48" s="326"/>
      <c r="T48" s="306"/>
      <c r="U48" s="37" t="s">
        <v>11</v>
      </c>
      <c r="V48" s="37" t="s">
        <v>67</v>
      </c>
      <c r="W48" s="354" t="s">
        <v>7</v>
      </c>
      <c r="X48" s="37" t="s">
        <v>11</v>
      </c>
      <c r="Y48" s="306"/>
      <c r="Z48" s="326"/>
      <c r="AA48" s="49" t="s">
        <v>11</v>
      </c>
      <c r="AB48" s="37" t="s">
        <v>11</v>
      </c>
      <c r="AC48" s="37" t="s">
        <v>11</v>
      </c>
      <c r="AD48" s="37" t="s">
        <v>67</v>
      </c>
      <c r="AE48" s="37" t="s">
        <v>11</v>
      </c>
      <c r="AF48" s="306"/>
      <c r="AG48" s="326"/>
      <c r="AH48" s="37" t="s">
        <v>11</v>
      </c>
      <c r="AI48" s="37" t="s">
        <v>11</v>
      </c>
      <c r="AJ48" s="37"/>
      <c r="AK48" s="40"/>
      <c r="AL48" s="167">
        <f>COUNTIF(F48:AJ48,"P")</f>
        <v>15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1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807" t="s">
        <v>323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11</v>
      </c>
      <c r="I49" s="32" t="s">
        <v>11</v>
      </c>
      <c r="J49" s="31" t="s">
        <v>11</v>
      </c>
      <c r="K49" s="305"/>
      <c r="L49" s="305"/>
      <c r="M49" s="31" t="s">
        <v>11</v>
      </c>
      <c r="N49" s="31" t="s">
        <v>11</v>
      </c>
      <c r="O49" s="31" t="s">
        <v>11</v>
      </c>
      <c r="P49" s="31" t="s">
        <v>11</v>
      </c>
      <c r="Q49" s="31" t="s">
        <v>67</v>
      </c>
      <c r="R49" s="305"/>
      <c r="S49" s="305"/>
      <c r="T49" s="305"/>
      <c r="U49" s="31" t="s">
        <v>11</v>
      </c>
      <c r="V49" s="31" t="s">
        <v>11</v>
      </c>
      <c r="W49" s="31" t="s">
        <v>11</v>
      </c>
      <c r="X49" s="31" t="s">
        <v>67</v>
      </c>
      <c r="Y49" s="305"/>
      <c r="Z49" s="305"/>
      <c r="AA49" s="31" t="s">
        <v>11</v>
      </c>
      <c r="AB49" s="31" t="s">
        <v>11</v>
      </c>
      <c r="AC49" s="380" t="s">
        <v>11</v>
      </c>
      <c r="AD49" s="31" t="s">
        <v>11</v>
      </c>
      <c r="AE49" s="31" t="s">
        <v>67</v>
      </c>
      <c r="AF49" s="305"/>
      <c r="AG49" s="305"/>
      <c r="AH49" s="353" t="s">
        <v>7</v>
      </c>
      <c r="AI49" s="31" t="s">
        <v>11</v>
      </c>
      <c r="AJ49" s="31"/>
      <c r="AK49" s="34">
        <f>IF(CA49=0,"",TIME(0,CA49,0))</f>
        <v>0.26666666666666666</v>
      </c>
      <c r="AL49" s="157">
        <f t="shared" si="38"/>
        <v>16</v>
      </c>
      <c r="AM49" s="158">
        <f>SUM(AL49:AL50)/2</f>
        <v>16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384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</v>
      </c>
      <c r="BR49" s="158">
        <f>SUM((BQ49+BQ50)/2)</f>
        <v>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384</v>
      </c>
      <c r="CB49" s="35">
        <f>SUM(AM49+AO49+AQ49+AS49+AU49+AW49+BB49+BD49+BG49+AY49)</f>
        <v>16</v>
      </c>
    </row>
    <row r="50" spans="1:80" ht="18.75" customHeight="1" thickBot="1" x14ac:dyDescent="0.3">
      <c r="A50" s="137" t="s">
        <v>425</v>
      </c>
      <c r="B50" s="179" t="s">
        <v>180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11</v>
      </c>
      <c r="I50" s="38" t="s">
        <v>11</v>
      </c>
      <c r="J50" s="37" t="s">
        <v>11</v>
      </c>
      <c r="K50" s="306"/>
      <c r="L50" s="306"/>
      <c r="M50" s="37" t="s">
        <v>11</v>
      </c>
      <c r="N50" s="37" t="s">
        <v>11</v>
      </c>
      <c r="O50" s="37" t="s">
        <v>11</v>
      </c>
      <c r="P50" s="37" t="s">
        <v>11</v>
      </c>
      <c r="Q50" s="37" t="s">
        <v>67</v>
      </c>
      <c r="R50" s="306"/>
      <c r="S50" s="306"/>
      <c r="T50" s="306"/>
      <c r="U50" s="37" t="s">
        <v>11</v>
      </c>
      <c r="V50" s="37" t="s">
        <v>11</v>
      </c>
      <c r="W50" s="37" t="s">
        <v>11</v>
      </c>
      <c r="X50" s="37" t="s">
        <v>67</v>
      </c>
      <c r="Y50" s="306"/>
      <c r="Z50" s="306"/>
      <c r="AA50" s="37" t="s">
        <v>11</v>
      </c>
      <c r="AB50" s="37" t="s">
        <v>11</v>
      </c>
      <c r="AC50" s="37" t="s">
        <v>11</v>
      </c>
      <c r="AD50" s="37" t="s">
        <v>11</v>
      </c>
      <c r="AE50" s="37" t="s">
        <v>67</v>
      </c>
      <c r="AF50" s="306"/>
      <c r="AG50" s="306"/>
      <c r="AH50" s="354" t="s">
        <v>7</v>
      </c>
      <c r="AI50" s="37" t="s">
        <v>11</v>
      </c>
      <c r="AJ50" s="37"/>
      <c r="AK50" s="40"/>
      <c r="AL50" s="167">
        <f t="shared" si="38"/>
        <v>16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>
        <v>9741</v>
      </c>
      <c r="D51" s="178" t="s">
        <v>252</v>
      </c>
      <c r="E51" s="156" t="s">
        <v>70</v>
      </c>
      <c r="F51" s="302"/>
      <c r="G51" s="31" t="s">
        <v>11</v>
      </c>
      <c r="H51" s="475" t="s">
        <v>7</v>
      </c>
      <c r="I51" s="32" t="s">
        <v>11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31" t="s">
        <v>11</v>
      </c>
      <c r="Q51" s="353" t="s">
        <v>7</v>
      </c>
      <c r="R51" s="305"/>
      <c r="S51" s="305"/>
      <c r="T51" s="305"/>
      <c r="U51" s="31" t="s">
        <v>11</v>
      </c>
      <c r="V51" s="31" t="s">
        <v>11</v>
      </c>
      <c r="W51" s="31" t="s">
        <v>11</v>
      </c>
      <c r="X51" s="31" t="s">
        <v>11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53" t="s">
        <v>7</v>
      </c>
      <c r="AG51" s="353" t="s">
        <v>7</v>
      </c>
      <c r="AH51" s="353" t="s">
        <v>7</v>
      </c>
      <c r="AI51" s="353" t="s">
        <v>7</v>
      </c>
      <c r="AJ51" s="31"/>
      <c r="AK51" s="34">
        <f>IF(CA51=0,"",TIME(0,CA51,0))</f>
        <v>0.25</v>
      </c>
      <c r="AL51" s="157">
        <f t="shared" si="38"/>
        <v>15</v>
      </c>
      <c r="AM51" s="158">
        <f>SUM(AL51:AL52)/2</f>
        <v>14.5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0.5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360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7</v>
      </c>
      <c r="BR51" s="158">
        <f>SUM((BQ51+BQ52)/2)</f>
        <v>7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360</v>
      </c>
      <c r="CB51" s="35">
        <f>SUM(AM51+AO51+AQ51+AS51+AU51+AW51+BB51+BD51+BG51+AY51)</f>
        <v>15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8</v>
      </c>
      <c r="D52" s="165"/>
      <c r="E52" s="166" t="s">
        <v>4</v>
      </c>
      <c r="F52" s="303"/>
      <c r="G52" s="37" t="s">
        <v>11</v>
      </c>
      <c r="H52" s="476" t="s">
        <v>7</v>
      </c>
      <c r="I52" s="38" t="s">
        <v>11</v>
      </c>
      <c r="J52" s="37" t="s">
        <v>11</v>
      </c>
      <c r="K52" s="306"/>
      <c r="L52" s="306"/>
      <c r="M52" s="37" t="s">
        <v>11</v>
      </c>
      <c r="N52" s="37" t="s">
        <v>57</v>
      </c>
      <c r="O52" s="37" t="s">
        <v>11</v>
      </c>
      <c r="P52" s="37" t="s">
        <v>11</v>
      </c>
      <c r="Q52" s="354" t="s">
        <v>7</v>
      </c>
      <c r="R52" s="306"/>
      <c r="S52" s="306"/>
      <c r="T52" s="306"/>
      <c r="U52" s="37" t="s">
        <v>11</v>
      </c>
      <c r="V52" s="37" t="s">
        <v>11</v>
      </c>
      <c r="W52" s="37" t="s">
        <v>11</v>
      </c>
      <c r="X52" s="37" t="s">
        <v>11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54" t="s">
        <v>7</v>
      </c>
      <c r="AG52" s="354" t="s">
        <v>7</v>
      </c>
      <c r="AH52" s="354" t="s">
        <v>7</v>
      </c>
      <c r="AI52" s="354" t="s">
        <v>7</v>
      </c>
      <c r="AJ52" s="37"/>
      <c r="AK52" s="40"/>
      <c r="AL52" s="167">
        <f t="shared" si="38"/>
        <v>14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1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7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 t="s">
        <v>325</v>
      </c>
      <c r="D53" s="155" t="str">
        <f>VLOOKUP(C53,ListeAppel,2,FALSE)</f>
        <v>Nom 065</v>
      </c>
      <c r="E53" s="156" t="s">
        <v>70</v>
      </c>
      <c r="F53" s="302"/>
      <c r="G53" s="31" t="s">
        <v>11</v>
      </c>
      <c r="H53" s="31" t="s">
        <v>67</v>
      </c>
      <c r="I53" s="475" t="s">
        <v>7</v>
      </c>
      <c r="J53" s="31" t="s">
        <v>11</v>
      </c>
      <c r="K53" s="305"/>
      <c r="L53" s="305"/>
      <c r="M53" s="31" t="s">
        <v>67</v>
      </c>
      <c r="N53" s="31" t="s">
        <v>11</v>
      </c>
      <c r="O53" s="31" t="s">
        <v>11</v>
      </c>
      <c r="P53" s="31" t="s">
        <v>67</v>
      </c>
      <c r="Q53" s="31" t="s">
        <v>11</v>
      </c>
      <c r="R53" s="305"/>
      <c r="S53" s="305"/>
      <c r="T53" s="305"/>
      <c r="U53" s="31" t="s">
        <v>11</v>
      </c>
      <c r="V53" s="31" t="s">
        <v>11</v>
      </c>
      <c r="W53" s="31" t="s">
        <v>67</v>
      </c>
      <c r="X53" s="31" t="s">
        <v>67</v>
      </c>
      <c r="Y53" s="305"/>
      <c r="Z53" s="305"/>
      <c r="AA53" s="31" t="s">
        <v>11</v>
      </c>
      <c r="AB53" s="353" t="s">
        <v>7</v>
      </c>
      <c r="AC53" s="31" t="s">
        <v>67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67</v>
      </c>
      <c r="AJ53" s="31"/>
      <c r="AK53" s="34">
        <f>IF(CA53=0,"",TIME(0,CA53,0))</f>
        <v>0.18333333333333335</v>
      </c>
      <c r="AL53" s="157">
        <f t="shared" si="38"/>
        <v>11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10</v>
      </c>
      <c r="D54" s="165">
        <v>11600</v>
      </c>
      <c r="E54" s="166" t="s">
        <v>4</v>
      </c>
      <c r="F54" s="303"/>
      <c r="G54" s="37" t="s">
        <v>11</v>
      </c>
      <c r="H54" s="37" t="s">
        <v>67</v>
      </c>
      <c r="I54" s="476" t="s">
        <v>7</v>
      </c>
      <c r="J54" s="37" t="s">
        <v>11</v>
      </c>
      <c r="K54" s="306"/>
      <c r="L54" s="306"/>
      <c r="M54" s="37" t="s">
        <v>67</v>
      </c>
      <c r="N54" s="37" t="s">
        <v>11</v>
      </c>
      <c r="O54" s="37" t="s">
        <v>11</v>
      </c>
      <c r="P54" s="37" t="s">
        <v>67</v>
      </c>
      <c r="Q54" s="37" t="s">
        <v>11</v>
      </c>
      <c r="R54" s="306"/>
      <c r="S54" s="306"/>
      <c r="T54" s="306"/>
      <c r="U54" s="37" t="s">
        <v>11</v>
      </c>
      <c r="V54" s="37" t="s">
        <v>11</v>
      </c>
      <c r="W54" s="37" t="s">
        <v>67</v>
      </c>
      <c r="X54" s="37" t="s">
        <v>67</v>
      </c>
      <c r="Y54" s="306"/>
      <c r="Z54" s="306"/>
      <c r="AA54" s="37" t="s">
        <v>11</v>
      </c>
      <c r="AB54" s="354" t="s">
        <v>7</v>
      </c>
      <c r="AC54" s="37" t="s">
        <v>67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67</v>
      </c>
      <c r="AJ54" s="37"/>
      <c r="AK54" s="40"/>
      <c r="AL54" s="167">
        <f t="shared" si="38"/>
        <v>11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326</v>
      </c>
      <c r="D55" s="155" t="str">
        <f>VLOOKUP(C55,ListeAppel,2,FALSE)</f>
        <v>Nom 069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31" t="s">
        <v>11</v>
      </c>
      <c r="K55" s="305"/>
      <c r="L55" s="305"/>
      <c r="M55" s="31" t="s">
        <v>11</v>
      </c>
      <c r="N55" s="355" t="s">
        <v>13</v>
      </c>
      <c r="O55" s="31" t="s">
        <v>11</v>
      </c>
      <c r="P55" s="31" t="s">
        <v>11</v>
      </c>
      <c r="Q55" s="473" t="s">
        <v>39</v>
      </c>
      <c r="R55" s="305"/>
      <c r="S55" s="305"/>
      <c r="T55" s="305"/>
      <c r="U55" s="31" t="s">
        <v>11</v>
      </c>
      <c r="V55" s="31" t="s">
        <v>11</v>
      </c>
      <c r="W55" s="380" t="s">
        <v>11</v>
      </c>
      <c r="X55" s="473" t="s">
        <v>39</v>
      </c>
      <c r="Y55" s="305"/>
      <c r="Z55" s="305"/>
      <c r="AA55" s="31" t="s">
        <v>11</v>
      </c>
      <c r="AB55" s="31" t="s">
        <v>11</v>
      </c>
      <c r="AC55" s="442" t="s">
        <v>11</v>
      </c>
      <c r="AD55" s="31" t="s">
        <v>11</v>
      </c>
      <c r="AE55" s="473" t="s">
        <v>39</v>
      </c>
      <c r="AF55" s="305"/>
      <c r="AG55" s="305"/>
      <c r="AH55" s="473" t="s">
        <v>39</v>
      </c>
      <c r="AI55" s="353" t="s">
        <v>7</v>
      </c>
      <c r="AJ55" s="31"/>
      <c r="AK55" s="34">
        <f>IF(CA55=0,"",TIME(0,CA55,0))</f>
        <v>0.3</v>
      </c>
      <c r="AL55" s="157">
        <f>COUNTIF(F55:AJ55,"P")</f>
        <v>13</v>
      </c>
      <c r="AM55" s="158">
        <f>SUM(AL55:AL56)/2</f>
        <v>15</v>
      </c>
      <c r="AN55" s="158">
        <f>COUNTIF(F55:AJ55,"Mi")</f>
        <v>1</v>
      </c>
      <c r="AO55" s="158">
        <f>SUM((AN55+AN56)/2)</f>
        <v>0.5</v>
      </c>
      <c r="AP55" s="159">
        <f>COUNTIF(F55:AJ55,"VS")</f>
        <v>0</v>
      </c>
      <c r="AQ55" s="159">
        <f>SUM((AP55+AP56)/2)</f>
        <v>0.5</v>
      </c>
      <c r="AR55" s="158">
        <f>COUNTIF(F55:AJ55,"C1")</f>
        <v>4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432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1</v>
      </c>
      <c r="BR55" s="158">
        <f>SUM((BQ55+BQ56)/2)</f>
        <v>1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432</v>
      </c>
      <c r="CB55" s="35">
        <f>SUM(AM55+AO55+AQ55+AS55+AU55+AW55+BB55+BD55+BG55+AY55)</f>
        <v>18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6</v>
      </c>
      <c r="D56" s="165">
        <v>11133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37" t="s">
        <v>11</v>
      </c>
      <c r="K56" s="306"/>
      <c r="L56" s="306"/>
      <c r="M56" s="37" t="s">
        <v>11</v>
      </c>
      <c r="N56" s="37" t="s">
        <v>11</v>
      </c>
      <c r="O56" s="37" t="s">
        <v>11</v>
      </c>
      <c r="P56" s="37" t="s">
        <v>33</v>
      </c>
      <c r="Q56" s="37" t="s">
        <v>11</v>
      </c>
      <c r="R56" s="306"/>
      <c r="S56" s="306"/>
      <c r="T56" s="306"/>
      <c r="U56" s="37" t="s">
        <v>11</v>
      </c>
      <c r="V56" s="37" t="s">
        <v>11</v>
      </c>
      <c r="W56" s="402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11</v>
      </c>
      <c r="AE56" s="37" t="s">
        <v>11</v>
      </c>
      <c r="AF56" s="306"/>
      <c r="AG56" s="306"/>
      <c r="AH56" s="37" t="s">
        <v>11</v>
      </c>
      <c r="AI56" s="354" t="s">
        <v>7</v>
      </c>
      <c r="AJ56" s="37"/>
      <c r="AK56" s="40"/>
      <c r="AL56" s="167">
        <f>COUNTIF(F56:AJ56,"P")</f>
        <v>17</v>
      </c>
      <c r="AM56" s="168"/>
      <c r="AN56" s="168">
        <f>COUNTIF(F56:AJ56,"Mi")</f>
        <v>0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1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6" t="s">
        <v>327</v>
      </c>
      <c r="D57" s="178" t="str">
        <f>VLOOKUP(C57,ListeAppel,2,FALSE)</f>
        <v>Nom 071</v>
      </c>
      <c r="E57" s="156" t="s">
        <v>70</v>
      </c>
      <c r="F57" s="302"/>
      <c r="G57" s="31" t="s">
        <v>11</v>
      </c>
      <c r="H57" s="408" t="s">
        <v>29</v>
      </c>
      <c r="I57" s="32" t="s">
        <v>11</v>
      </c>
      <c r="J57" s="353" t="s">
        <v>7</v>
      </c>
      <c r="K57" s="305"/>
      <c r="L57" s="305"/>
      <c r="M57" s="31" t="s">
        <v>11</v>
      </c>
      <c r="N57" s="31" t="s">
        <v>11</v>
      </c>
      <c r="O57" s="31" t="s">
        <v>11</v>
      </c>
      <c r="P57" s="31" t="s">
        <v>11</v>
      </c>
      <c r="Q57" s="408" t="s">
        <v>29</v>
      </c>
      <c r="R57" s="305"/>
      <c r="S57" s="305"/>
      <c r="T57" s="305"/>
      <c r="U57" s="31" t="s">
        <v>11</v>
      </c>
      <c r="V57" s="408" t="s">
        <v>29</v>
      </c>
      <c r="W57" s="353" t="s">
        <v>7</v>
      </c>
      <c r="X57" s="353" t="s">
        <v>7</v>
      </c>
      <c r="Y57" s="305"/>
      <c r="Z57" s="305"/>
      <c r="AA57" s="31" t="s">
        <v>11</v>
      </c>
      <c r="AB57" s="31" t="s">
        <v>11</v>
      </c>
      <c r="AC57" s="31" t="s">
        <v>11</v>
      </c>
      <c r="AD57" s="408" t="s">
        <v>29</v>
      </c>
      <c r="AE57" s="408" t="s">
        <v>29</v>
      </c>
      <c r="AF57" s="305"/>
      <c r="AG57" s="305"/>
      <c r="AH57" s="31" t="s">
        <v>11</v>
      </c>
      <c r="AI57" s="31" t="s">
        <v>11</v>
      </c>
      <c r="AJ57" s="31"/>
      <c r="AK57" s="34">
        <f>IF(CA57=0,"",TIME(0,CA57,0))</f>
        <v>0.28333333333333333</v>
      </c>
      <c r="AL57" s="157">
        <f t="shared" si="38"/>
        <v>12</v>
      </c>
      <c r="AM57" s="158">
        <f>SUM(AL57:AL58)/2</f>
        <v>11.5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0.5</v>
      </c>
      <c r="AV57" s="158">
        <f t="shared" si="43"/>
        <v>5</v>
      </c>
      <c r="AW57" s="158">
        <f>SUM((AV57+AV58)/2)</f>
        <v>5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425</v>
      </c>
      <c r="B58" s="179" t="s">
        <v>180</v>
      </c>
      <c r="C58" s="164" t="s">
        <v>6</v>
      </c>
      <c r="D58" s="194"/>
      <c r="E58" s="166" t="s">
        <v>4</v>
      </c>
      <c r="F58" s="303"/>
      <c r="G58" s="37" t="s">
        <v>11</v>
      </c>
      <c r="H58" s="407" t="s">
        <v>29</v>
      </c>
      <c r="I58" s="38" t="s">
        <v>11</v>
      </c>
      <c r="J58" s="354" t="s">
        <v>7</v>
      </c>
      <c r="K58" s="306"/>
      <c r="L58" s="306"/>
      <c r="M58" s="37" t="s">
        <v>11</v>
      </c>
      <c r="N58" s="37" t="s">
        <v>11</v>
      </c>
      <c r="O58" s="37" t="s">
        <v>57</v>
      </c>
      <c r="P58" s="37" t="s">
        <v>11</v>
      </c>
      <c r="Q58" s="407" t="s">
        <v>29</v>
      </c>
      <c r="R58" s="306"/>
      <c r="S58" s="306"/>
      <c r="T58" s="306"/>
      <c r="U58" s="37" t="s">
        <v>11</v>
      </c>
      <c r="V58" s="407" t="s">
        <v>29</v>
      </c>
      <c r="W58" s="354" t="s">
        <v>7</v>
      </c>
      <c r="X58" s="354" t="s">
        <v>7</v>
      </c>
      <c r="Y58" s="306"/>
      <c r="Z58" s="306"/>
      <c r="AA58" s="37" t="s">
        <v>11</v>
      </c>
      <c r="AB58" s="37" t="s">
        <v>11</v>
      </c>
      <c r="AC58" s="37" t="s">
        <v>11</v>
      </c>
      <c r="AD58" s="407" t="s">
        <v>29</v>
      </c>
      <c r="AE58" s="407" t="s">
        <v>29</v>
      </c>
      <c r="AF58" s="306"/>
      <c r="AG58" s="306"/>
      <c r="AH58" s="37" t="s">
        <v>11</v>
      </c>
      <c r="AI58" s="37" t="s">
        <v>11</v>
      </c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1</v>
      </c>
      <c r="AU58" s="168"/>
      <c r="AV58" s="168">
        <f t="shared" si="43"/>
        <v>5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8" t="s">
        <v>328</v>
      </c>
      <c r="D59" s="293" t="s">
        <v>267</v>
      </c>
      <c r="E59" s="156" t="s">
        <v>70</v>
      </c>
      <c r="F59" s="369" t="s">
        <v>7</v>
      </c>
      <c r="G59" s="353" t="s">
        <v>7</v>
      </c>
      <c r="H59" s="353" t="s">
        <v>7</v>
      </c>
      <c r="I59" s="353" t="s">
        <v>7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2" t="s">
        <v>67</v>
      </c>
      <c r="Q59" s="408" t="s">
        <v>29</v>
      </c>
      <c r="R59" s="305"/>
      <c r="S59" s="305"/>
      <c r="T59" s="305"/>
      <c r="U59" s="31" t="s">
        <v>11</v>
      </c>
      <c r="V59" s="31" t="s">
        <v>11</v>
      </c>
      <c r="W59" s="31" t="s">
        <v>11</v>
      </c>
      <c r="X59" s="31" t="s">
        <v>67</v>
      </c>
      <c r="Y59" s="305"/>
      <c r="Z59" s="305"/>
      <c r="AA59" s="31" t="s">
        <v>67</v>
      </c>
      <c r="AB59" s="31" t="s">
        <v>11</v>
      </c>
      <c r="AC59" s="31" t="s">
        <v>11</v>
      </c>
      <c r="AD59" s="31" t="s">
        <v>11</v>
      </c>
      <c r="AE59" s="31" t="s">
        <v>11</v>
      </c>
      <c r="AF59" s="305"/>
      <c r="AG59" s="305"/>
      <c r="AH59" s="31" t="s">
        <v>67</v>
      </c>
      <c r="AI59" s="353" t="s">
        <v>7</v>
      </c>
      <c r="AJ59" s="31"/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6</v>
      </c>
      <c r="BR59" s="158">
        <f>SUM((BQ59+BQ60)/2)</f>
        <v>6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425</v>
      </c>
      <c r="B60" s="179" t="s">
        <v>180</v>
      </c>
      <c r="C60" s="295" t="s">
        <v>6</v>
      </c>
      <c r="D60" s="294"/>
      <c r="E60" s="166" t="s">
        <v>4</v>
      </c>
      <c r="F60" s="370" t="s">
        <v>7</v>
      </c>
      <c r="G60" s="354" t="s">
        <v>7</v>
      </c>
      <c r="H60" s="354" t="s">
        <v>7</v>
      </c>
      <c r="I60" s="354" t="s">
        <v>7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8" t="s">
        <v>67</v>
      </c>
      <c r="Q60" s="407" t="s">
        <v>29</v>
      </c>
      <c r="R60" s="306"/>
      <c r="S60" s="306"/>
      <c r="T60" s="306"/>
      <c r="U60" s="37" t="s">
        <v>11</v>
      </c>
      <c r="V60" s="37" t="s">
        <v>11</v>
      </c>
      <c r="W60" s="37" t="s">
        <v>11</v>
      </c>
      <c r="X60" s="37" t="s">
        <v>67</v>
      </c>
      <c r="Y60" s="306"/>
      <c r="Z60" s="306"/>
      <c r="AA60" s="37" t="s">
        <v>67</v>
      </c>
      <c r="AB60" s="37" t="s">
        <v>11</v>
      </c>
      <c r="AC60" s="37" t="s">
        <v>11</v>
      </c>
      <c r="AD60" s="37" t="s">
        <v>11</v>
      </c>
      <c r="AE60" s="37" t="s">
        <v>11</v>
      </c>
      <c r="AF60" s="306"/>
      <c r="AG60" s="306"/>
      <c r="AH60" s="37" t="s">
        <v>67</v>
      </c>
      <c r="AI60" s="354" t="s">
        <v>7</v>
      </c>
      <c r="AJ60" s="37"/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6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279</v>
      </c>
      <c r="E61" s="156" t="s">
        <v>70</v>
      </c>
      <c r="F61" s="304"/>
      <c r="G61" s="52" t="s">
        <v>11</v>
      </c>
      <c r="H61" s="52" t="s">
        <v>11</v>
      </c>
      <c r="I61" s="53" t="s">
        <v>11</v>
      </c>
      <c r="J61" s="52" t="s">
        <v>11</v>
      </c>
      <c r="K61" s="307"/>
      <c r="L61" s="307"/>
      <c r="M61" s="52" t="s">
        <v>11</v>
      </c>
      <c r="N61" s="52" t="s">
        <v>11</v>
      </c>
      <c r="O61" s="52" t="s">
        <v>11</v>
      </c>
      <c r="P61" s="52" t="s">
        <v>11</v>
      </c>
      <c r="Q61" s="52" t="s">
        <v>11</v>
      </c>
      <c r="R61" s="307"/>
      <c r="S61" s="307"/>
      <c r="T61" s="307"/>
      <c r="U61" s="52" t="s">
        <v>11</v>
      </c>
      <c r="V61" s="52" t="s">
        <v>11</v>
      </c>
      <c r="W61" s="52" t="s">
        <v>11</v>
      </c>
      <c r="X61" s="52" t="s">
        <v>11</v>
      </c>
      <c r="Y61" s="307"/>
      <c r="Z61" s="307"/>
      <c r="AA61" s="52" t="s">
        <v>11</v>
      </c>
      <c r="AB61" s="52" t="s">
        <v>11</v>
      </c>
      <c r="AC61" s="52" t="s">
        <v>11</v>
      </c>
      <c r="AD61" s="52" t="s">
        <v>11</v>
      </c>
      <c r="AE61" s="52" t="s">
        <v>11</v>
      </c>
      <c r="AF61" s="307"/>
      <c r="AG61" s="307"/>
      <c r="AH61" s="52" t="s">
        <v>11</v>
      </c>
      <c r="AI61" s="353" t="s">
        <v>7</v>
      </c>
      <c r="AJ61" s="52"/>
      <c r="AK61" s="34">
        <f>IF(CA61=0,"",TIME(0,CA61,0))</f>
        <v>0.31666666666666665</v>
      </c>
      <c r="AL61" s="157">
        <f t="shared" ref="AL61:AL72" si="57">COUNTIF(F61:AJ61,"P")</f>
        <v>19</v>
      </c>
      <c r="AM61" s="158">
        <f>SUM(AL61:AL62)/2</f>
        <v>19</v>
      </c>
      <c r="AN61" s="158">
        <f t="shared" ref="AN61:AN72" si="58">COUNTIF(F61:AJ61,"Mi")</f>
        <v>0</v>
      </c>
      <c r="AO61" s="158">
        <f>SUM((AN61+AN62)/2)</f>
        <v>0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456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456</v>
      </c>
      <c r="CB61" s="35">
        <f>SUM(AM61+AO61+AQ61+AS61+AU61+AW61+BB61+BD61+BG61+AY61)</f>
        <v>19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11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06"/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11</v>
      </c>
      <c r="AI62" s="354" t="s">
        <v>7</v>
      </c>
      <c r="AJ62" s="52"/>
      <c r="AK62" s="40"/>
      <c r="AL62" s="167">
        <f t="shared" si="57"/>
        <v>19</v>
      </c>
      <c r="AM62" s="168"/>
      <c r="AN62" s="168">
        <f t="shared" si="58"/>
        <v>0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281</v>
      </c>
      <c r="E63" s="209" t="s">
        <v>70</v>
      </c>
      <c r="F63" s="304"/>
      <c r="G63" s="353" t="s">
        <v>7</v>
      </c>
      <c r="H63" s="52" t="s">
        <v>11</v>
      </c>
      <c r="I63" s="53" t="s">
        <v>11</v>
      </c>
      <c r="J63" s="380" t="s">
        <v>11</v>
      </c>
      <c r="K63" s="307"/>
      <c r="L63" s="307"/>
      <c r="M63" s="52" t="s">
        <v>11</v>
      </c>
      <c r="N63" s="52" t="s">
        <v>11</v>
      </c>
      <c r="O63" s="52" t="s">
        <v>11</v>
      </c>
      <c r="P63" s="52" t="s">
        <v>11</v>
      </c>
      <c r="Q63" s="52" t="s">
        <v>11</v>
      </c>
      <c r="R63" s="307"/>
      <c r="S63" s="307"/>
      <c r="T63" s="307"/>
      <c r="U63" s="52" t="s">
        <v>11</v>
      </c>
      <c r="V63" s="52" t="s">
        <v>11</v>
      </c>
      <c r="W63" s="380" t="s">
        <v>11</v>
      </c>
      <c r="X63" s="52" t="s">
        <v>11</v>
      </c>
      <c r="Y63" s="307"/>
      <c r="Z63" s="307"/>
      <c r="AA63" s="52" t="s">
        <v>11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52"/>
      <c r="AK63" s="34">
        <f>IF(CA63=0,"",TIME(0,CA63,0))</f>
        <v>0.31666666666666665</v>
      </c>
      <c r="AL63" s="157">
        <f>COUNTIF(F63:AJ63,"P")</f>
        <v>19</v>
      </c>
      <c r="AM63" s="158">
        <f>SUM(AL63:AL64)/2</f>
        <v>19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1</v>
      </c>
      <c r="BR63" s="158">
        <f>SUM((BQ63+BQ64)/2)</f>
        <v>1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7" t="s">
        <v>11</v>
      </c>
      <c r="I64" s="38" t="s">
        <v>11</v>
      </c>
      <c r="J64" s="37" t="s">
        <v>11</v>
      </c>
      <c r="K64" s="306"/>
      <c r="L64" s="306"/>
      <c r="M64" s="37" t="s">
        <v>11</v>
      </c>
      <c r="N64" s="37" t="s">
        <v>11</v>
      </c>
      <c r="O64" s="37" t="s">
        <v>11</v>
      </c>
      <c r="P64" s="37" t="s">
        <v>11</v>
      </c>
      <c r="Q64" s="37" t="s">
        <v>11</v>
      </c>
      <c r="R64" s="306"/>
      <c r="S64" s="306"/>
      <c r="T64" s="306"/>
      <c r="U64" s="37" t="s">
        <v>11</v>
      </c>
      <c r="V64" s="37" t="s">
        <v>11</v>
      </c>
      <c r="W64" s="402" t="s">
        <v>11</v>
      </c>
      <c r="X64" s="37" t="s">
        <v>11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56" t="s">
        <v>11</v>
      </c>
      <c r="AJ64" s="52"/>
      <c r="AK64" s="40"/>
      <c r="AL64" s="167">
        <f>COUNTIF(F64:AJ64,"P")</f>
        <v>19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1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284</v>
      </c>
      <c r="E65" s="209" t="s">
        <v>70</v>
      </c>
      <c r="F65" s="304"/>
      <c r="G65" s="52" t="s">
        <v>11</v>
      </c>
      <c r="H65" s="52" t="s">
        <v>11</v>
      </c>
      <c r="I65" s="53" t="s">
        <v>11</v>
      </c>
      <c r="J65" s="52" t="s">
        <v>11</v>
      </c>
      <c r="K65" s="307"/>
      <c r="L65" s="307"/>
      <c r="M65" s="380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307"/>
      <c r="U65" s="52" t="s">
        <v>11</v>
      </c>
      <c r="V65" s="52" t="s">
        <v>11</v>
      </c>
      <c r="W65" s="380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52" t="s">
        <v>11</v>
      </c>
      <c r="I66" s="53" t="s">
        <v>11</v>
      </c>
      <c r="J66" s="52" t="s">
        <v>11</v>
      </c>
      <c r="K66" s="307"/>
      <c r="L66" s="307"/>
      <c r="M66" s="52" t="s">
        <v>11</v>
      </c>
      <c r="N66" s="52" t="s">
        <v>11</v>
      </c>
      <c r="O66" s="52" t="s">
        <v>11</v>
      </c>
      <c r="P66" s="52" t="s">
        <v>11</v>
      </c>
      <c r="Q66" s="52" t="s">
        <v>11</v>
      </c>
      <c r="R66" s="307"/>
      <c r="S66" s="307"/>
      <c r="T66" s="307"/>
      <c r="U66" s="52" t="s">
        <v>11</v>
      </c>
      <c r="V66" s="52" t="s">
        <v>11</v>
      </c>
      <c r="W66" s="402" t="s">
        <v>11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807" t="s">
        <v>331</v>
      </c>
      <c r="D67" s="178" t="str">
        <f>VLOOKUP(C67,ListeAppel,2,FALSE)</f>
        <v>Nom 098</v>
      </c>
      <c r="E67" s="156" t="s">
        <v>70</v>
      </c>
      <c r="F67" s="364" t="s">
        <v>14</v>
      </c>
      <c r="G67" s="365" t="s">
        <v>14</v>
      </c>
      <c r="H67" s="365" t="s">
        <v>14</v>
      </c>
      <c r="I67" s="365" t="s">
        <v>14</v>
      </c>
      <c r="J67" s="365" t="s">
        <v>14</v>
      </c>
      <c r="K67" s="365" t="s">
        <v>14</v>
      </c>
      <c r="L67" s="365" t="s">
        <v>14</v>
      </c>
      <c r="M67" s="365" t="s">
        <v>14</v>
      </c>
      <c r="N67" s="365" t="s">
        <v>14</v>
      </c>
      <c r="O67" s="365" t="s">
        <v>14</v>
      </c>
      <c r="P67" s="365" t="s">
        <v>14</v>
      </c>
      <c r="Q67" s="365" t="s">
        <v>14</v>
      </c>
      <c r="R67" s="365" t="s">
        <v>14</v>
      </c>
      <c r="S67" s="365" t="s">
        <v>14</v>
      </c>
      <c r="T67" s="365" t="s">
        <v>14</v>
      </c>
      <c r="U67" s="365" t="s">
        <v>14</v>
      </c>
      <c r="V67" s="365" t="s">
        <v>14</v>
      </c>
      <c r="W67" s="365" t="s">
        <v>14</v>
      </c>
      <c r="X67" s="365" t="s">
        <v>14</v>
      </c>
      <c r="Y67" s="365" t="s">
        <v>14</v>
      </c>
      <c r="Z67" s="365" t="s">
        <v>14</v>
      </c>
      <c r="AA67" s="31" t="s">
        <v>11</v>
      </c>
      <c r="AB67" s="31" t="s">
        <v>11</v>
      </c>
      <c r="AC67" s="442" t="s">
        <v>11</v>
      </c>
      <c r="AD67" s="31" t="s">
        <v>11</v>
      </c>
      <c r="AE67" s="31" t="s">
        <v>11</v>
      </c>
      <c r="AF67" s="305"/>
      <c r="AG67" s="305"/>
      <c r="AH67" s="31" t="s">
        <v>11</v>
      </c>
      <c r="AI67" s="31" t="s">
        <v>11</v>
      </c>
      <c r="AJ67" s="31"/>
      <c r="AK67" s="34">
        <f>IF(CA67=0,"",TIME(0,CA67,0))</f>
        <v>0.11666666666666665</v>
      </c>
      <c r="AL67" s="157">
        <f t="shared" si="57"/>
        <v>7</v>
      </c>
      <c r="AM67" s="158">
        <f>SUM(AL67:AL68)/2</f>
        <v>7</v>
      </c>
      <c r="AN67" s="158">
        <f t="shared" si="58"/>
        <v>0</v>
      </c>
      <c r="AO67" s="158">
        <f>SUM((AN67+AN68)/2)</f>
        <v>0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168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21</v>
      </c>
      <c r="BL67" s="162">
        <f>SUM(BK67+BK68)/2</f>
        <v>21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425</v>
      </c>
      <c r="B68" s="179" t="s">
        <v>180</v>
      </c>
      <c r="C68" s="192" t="s">
        <v>10</v>
      </c>
      <c r="D68" s="194"/>
      <c r="E68" s="166" t="s">
        <v>4</v>
      </c>
      <c r="F68" s="366" t="s">
        <v>14</v>
      </c>
      <c r="G68" s="367" t="s">
        <v>14</v>
      </c>
      <c r="H68" s="367" t="s">
        <v>14</v>
      </c>
      <c r="I68" s="367" t="s">
        <v>14</v>
      </c>
      <c r="J68" s="367" t="s">
        <v>14</v>
      </c>
      <c r="K68" s="367" t="s">
        <v>14</v>
      </c>
      <c r="L68" s="367" t="s">
        <v>14</v>
      </c>
      <c r="M68" s="367" t="s">
        <v>14</v>
      </c>
      <c r="N68" s="367" t="s">
        <v>14</v>
      </c>
      <c r="O68" s="367" t="s">
        <v>14</v>
      </c>
      <c r="P68" s="367" t="s">
        <v>14</v>
      </c>
      <c r="Q68" s="367" t="s">
        <v>14</v>
      </c>
      <c r="R68" s="367" t="s">
        <v>14</v>
      </c>
      <c r="S68" s="367" t="s">
        <v>14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67" t="s">
        <v>14</v>
      </c>
      <c r="Y68" s="367" t="s">
        <v>14</v>
      </c>
      <c r="Z68" s="367" t="s">
        <v>14</v>
      </c>
      <c r="AA68" s="37" t="s">
        <v>11</v>
      </c>
      <c r="AB68" s="37" t="s">
        <v>11</v>
      </c>
      <c r="AC68" s="37" t="s">
        <v>11</v>
      </c>
      <c r="AD68" s="37" t="s">
        <v>11</v>
      </c>
      <c r="AE68" s="37" t="s">
        <v>11</v>
      </c>
      <c r="AF68" s="306"/>
      <c r="AG68" s="306"/>
      <c r="AH68" s="37" t="s">
        <v>11</v>
      </c>
      <c r="AI68" s="37" t="s">
        <v>11</v>
      </c>
      <c r="AJ68" s="37"/>
      <c r="AK68" s="40"/>
      <c r="AL68" s="167">
        <f t="shared" si="57"/>
        <v>7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21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332</v>
      </c>
      <c r="D69" s="178" t="str">
        <f>VLOOKUP(C69,ListeAppel,2,FALSE)</f>
        <v>Nom 100</v>
      </c>
      <c r="E69" s="156" t="s">
        <v>70</v>
      </c>
      <c r="F69" s="304"/>
      <c r="G69" s="475" t="s">
        <v>7</v>
      </c>
      <c r="H69" s="475" t="s">
        <v>7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52" t="s">
        <v>11</v>
      </c>
      <c r="Q69" s="52" t="s">
        <v>11</v>
      </c>
      <c r="R69" s="307"/>
      <c r="S69" s="307"/>
      <c r="T69" s="307"/>
      <c r="U69" s="52" t="s">
        <v>11</v>
      </c>
      <c r="V69" s="52" t="s">
        <v>11</v>
      </c>
      <c r="W69" s="52" t="s">
        <v>11</v>
      </c>
      <c r="X69" s="52" t="s">
        <v>11</v>
      </c>
      <c r="Y69" s="307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52" t="s">
        <v>11</v>
      </c>
      <c r="AF69" s="307"/>
      <c r="AG69" s="307"/>
      <c r="AH69" s="52" t="s">
        <v>11</v>
      </c>
      <c r="AI69" s="52" t="s">
        <v>11</v>
      </c>
      <c r="AJ69" s="52"/>
      <c r="AK69" s="34">
        <f>IF(CA69=0,"",TIME(0,CA69,0))</f>
        <v>0.3</v>
      </c>
      <c r="AL69" s="157">
        <f t="shared" si="57"/>
        <v>18</v>
      </c>
      <c r="AM69" s="158">
        <f>SUM(AL69:AL70)/2</f>
        <v>17.5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432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432</v>
      </c>
      <c r="CB69" s="35">
        <f>SUM(AM69+AO69+AQ69+AS69+AU69+AW69+BB69+BD69+BG69+AY69)</f>
        <v>18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476" t="s">
        <v>7</v>
      </c>
      <c r="H70" s="476" t="s">
        <v>7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11</v>
      </c>
      <c r="P70" s="52" t="s">
        <v>11</v>
      </c>
      <c r="Q70" s="52" t="s">
        <v>57</v>
      </c>
      <c r="R70" s="307"/>
      <c r="S70" s="307"/>
      <c r="T70" s="307"/>
      <c r="U70" s="52" t="s">
        <v>11</v>
      </c>
      <c r="V70" s="52" t="s">
        <v>11</v>
      </c>
      <c r="W70" s="37" t="s">
        <v>11</v>
      </c>
      <c r="X70" s="52" t="s">
        <v>11</v>
      </c>
      <c r="Y70" s="307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52" t="s">
        <v>11</v>
      </c>
      <c r="AF70" s="307"/>
      <c r="AG70" s="307"/>
      <c r="AH70" s="52" t="s">
        <v>11</v>
      </c>
      <c r="AI70" s="52" t="s">
        <v>11</v>
      </c>
      <c r="AJ70" s="52"/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425</v>
      </c>
      <c r="B71" s="179" t="s">
        <v>180</v>
      </c>
      <c r="C71" s="807" t="s">
        <v>333</v>
      </c>
      <c r="D71" s="178" t="s">
        <v>290</v>
      </c>
      <c r="E71" s="156" t="s">
        <v>70</v>
      </c>
      <c r="F71" s="369" t="s">
        <v>7</v>
      </c>
      <c r="G71" s="353" t="s">
        <v>7</v>
      </c>
      <c r="H71" s="353" t="s">
        <v>7</v>
      </c>
      <c r="I71" s="475" t="s">
        <v>7</v>
      </c>
      <c r="J71" s="353" t="s">
        <v>7</v>
      </c>
      <c r="K71" s="305"/>
      <c r="L71" s="305"/>
      <c r="M71" s="31" t="s">
        <v>11</v>
      </c>
      <c r="N71" s="31" t="s">
        <v>11</v>
      </c>
      <c r="O71" s="31" t="s">
        <v>11</v>
      </c>
      <c r="P71" s="31" t="s">
        <v>11</v>
      </c>
      <c r="Q71" s="31" t="s">
        <v>11</v>
      </c>
      <c r="R71" s="305"/>
      <c r="S71" s="305"/>
      <c r="T71" s="305"/>
      <c r="U71" s="365" t="s">
        <v>14</v>
      </c>
      <c r="V71" s="365" t="s">
        <v>14</v>
      </c>
      <c r="W71" s="365" t="s">
        <v>14</v>
      </c>
      <c r="X71" s="365" t="s">
        <v>14</v>
      </c>
      <c r="Y71" s="365" t="s">
        <v>14</v>
      </c>
      <c r="Z71" s="365" t="s">
        <v>14</v>
      </c>
      <c r="AA71" s="365" t="s">
        <v>14</v>
      </c>
      <c r="AB71" s="365" t="s">
        <v>14</v>
      </c>
      <c r="AC71" s="365" t="s">
        <v>14</v>
      </c>
      <c r="AD71" s="365" t="s">
        <v>14</v>
      </c>
      <c r="AE71" s="365" t="s">
        <v>14</v>
      </c>
      <c r="AF71" s="365" t="s">
        <v>14</v>
      </c>
      <c r="AG71" s="365" t="s">
        <v>14</v>
      </c>
      <c r="AH71" s="365" t="s">
        <v>14</v>
      </c>
      <c r="AI71" s="365" t="s">
        <v>14</v>
      </c>
      <c r="AJ71" s="31"/>
      <c r="AK71" s="34">
        <f>IF(CA71=0,"",TIME(0,CA71,0))</f>
        <v>8.3333333333333329E-2</v>
      </c>
      <c r="AL71" s="157">
        <f t="shared" si="57"/>
        <v>5</v>
      </c>
      <c r="AM71" s="158">
        <f>SUM(AL71:AL72)/2</f>
        <v>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120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15</v>
      </c>
      <c r="BL71" s="162">
        <f>SUM(BK71+BK72)/2</f>
        <v>15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120</v>
      </c>
      <c r="CB71" s="35">
        <f>SUM(AM71+AO71+AQ71+AS71+AU71+AW71+BB71+BD71+BG71+AY71)</f>
        <v>5</v>
      </c>
    </row>
    <row r="72" spans="1:80" ht="18.75" customHeight="1" thickBot="1" x14ac:dyDescent="0.3">
      <c r="A72" s="137" t="s">
        <v>425</v>
      </c>
      <c r="B72" s="179" t="s">
        <v>180</v>
      </c>
      <c r="C72" s="192" t="s">
        <v>6</v>
      </c>
      <c r="D72" s="194"/>
      <c r="E72" s="166" t="s">
        <v>4</v>
      </c>
      <c r="F72" s="370" t="s">
        <v>7</v>
      </c>
      <c r="G72" s="354" t="s">
        <v>7</v>
      </c>
      <c r="H72" s="354" t="s">
        <v>7</v>
      </c>
      <c r="I72" s="476" t="s">
        <v>7</v>
      </c>
      <c r="J72" s="354" t="s">
        <v>7</v>
      </c>
      <c r="K72" s="306"/>
      <c r="L72" s="306"/>
      <c r="M72" s="37" t="s">
        <v>11</v>
      </c>
      <c r="N72" s="37" t="s">
        <v>11</v>
      </c>
      <c r="O72" s="37" t="s">
        <v>11</v>
      </c>
      <c r="P72" s="37" t="s">
        <v>11</v>
      </c>
      <c r="Q72" s="37" t="s">
        <v>11</v>
      </c>
      <c r="R72" s="306"/>
      <c r="S72" s="306"/>
      <c r="T72" s="306"/>
      <c r="U72" s="367" t="s">
        <v>14</v>
      </c>
      <c r="V72" s="367" t="s">
        <v>14</v>
      </c>
      <c r="W72" s="367" t="s">
        <v>14</v>
      </c>
      <c r="X72" s="367" t="s">
        <v>14</v>
      </c>
      <c r="Y72" s="367" t="s">
        <v>14</v>
      </c>
      <c r="Z72" s="367" t="s">
        <v>14</v>
      </c>
      <c r="AA72" s="367" t="s">
        <v>14</v>
      </c>
      <c r="AB72" s="367" t="s">
        <v>14</v>
      </c>
      <c r="AC72" s="367" t="s">
        <v>14</v>
      </c>
      <c r="AD72" s="367" t="s">
        <v>14</v>
      </c>
      <c r="AE72" s="367" t="s">
        <v>14</v>
      </c>
      <c r="AF72" s="367" t="s">
        <v>14</v>
      </c>
      <c r="AG72" s="367" t="s">
        <v>14</v>
      </c>
      <c r="AH72" s="367" t="s">
        <v>14</v>
      </c>
      <c r="AI72" s="367" t="s">
        <v>14</v>
      </c>
      <c r="AJ72" s="37"/>
      <c r="AK72" s="40"/>
      <c r="AL72" s="167">
        <f t="shared" si="57"/>
        <v>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15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425</v>
      </c>
      <c r="B73" s="179" t="s">
        <v>181</v>
      </c>
      <c r="C73" s="1174" t="s">
        <v>181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425</v>
      </c>
      <c r="B74" s="179" t="s">
        <v>181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300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249"/>
      <c r="AK74" s="40"/>
      <c r="BL74" s="82"/>
    </row>
    <row r="75" spans="1:80" ht="18.75" customHeight="1" x14ac:dyDescent="0.25">
      <c r="A75" s="137" t="s">
        <v>425</v>
      </c>
      <c r="B75" s="179" t="s">
        <v>181</v>
      </c>
      <c r="C75" s="1133" t="s">
        <v>334</v>
      </c>
      <c r="D75" s="293" t="s">
        <v>193</v>
      </c>
      <c r="E75" s="236" t="s">
        <v>70</v>
      </c>
      <c r="F75" s="302"/>
      <c r="G75" s="351" t="s">
        <v>58</v>
      </c>
      <c r="H75" s="351" t="s">
        <v>58</v>
      </c>
      <c r="I75" s="351" t="s">
        <v>58</v>
      </c>
      <c r="J75" s="31" t="s">
        <v>11</v>
      </c>
      <c r="K75" s="305"/>
      <c r="L75" s="305"/>
      <c r="M75" s="31" t="s">
        <v>11</v>
      </c>
      <c r="N75" s="31" t="s">
        <v>11</v>
      </c>
      <c r="O75" s="55" t="s">
        <v>11</v>
      </c>
      <c r="P75" s="31" t="s">
        <v>11</v>
      </c>
      <c r="Q75" s="31" t="s">
        <v>67</v>
      </c>
      <c r="R75" s="305"/>
      <c r="S75" s="305"/>
      <c r="T75" s="305"/>
      <c r="U75" s="31" t="s">
        <v>11</v>
      </c>
      <c r="V75" s="31" t="s">
        <v>11</v>
      </c>
      <c r="W75" s="351" t="s">
        <v>58</v>
      </c>
      <c r="X75" s="616" t="s">
        <v>58</v>
      </c>
      <c r="Y75" s="305"/>
      <c r="Z75" s="305"/>
      <c r="AA75" s="31" t="s">
        <v>11</v>
      </c>
      <c r="AB75" s="31" t="s">
        <v>11</v>
      </c>
      <c r="AC75" s="31" t="s">
        <v>67</v>
      </c>
      <c r="AD75" s="31" t="s">
        <v>11</v>
      </c>
      <c r="AE75" s="31" t="s">
        <v>67</v>
      </c>
      <c r="AF75" s="305"/>
      <c r="AG75" s="305"/>
      <c r="AH75" s="31" t="s">
        <v>67</v>
      </c>
      <c r="AI75" s="31" t="s">
        <v>11</v>
      </c>
      <c r="AJ75" s="31"/>
      <c r="AK75" s="34">
        <f>IF(CA75=0,"",TIME(0,CA75,0))</f>
        <v>0.18333333333333335</v>
      </c>
      <c r="AL75" s="157">
        <f>COUNTIF(F75:AJ75,"P")</f>
        <v>11</v>
      </c>
      <c r="AM75" s="158">
        <f>SUM(AL75:AL76)/2</f>
        <v>10.5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0.5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425</v>
      </c>
      <c r="B76" s="179" t="s">
        <v>181</v>
      </c>
      <c r="C76" s="710" t="s">
        <v>10</v>
      </c>
      <c r="D76" s="297"/>
      <c r="E76" s="238" t="s">
        <v>4</v>
      </c>
      <c r="F76" s="303"/>
      <c r="G76" s="352" t="s">
        <v>58</v>
      </c>
      <c r="H76" s="352" t="s">
        <v>58</v>
      </c>
      <c r="I76" s="352" t="s">
        <v>58</v>
      </c>
      <c r="J76" s="37" t="s">
        <v>57</v>
      </c>
      <c r="K76" s="306"/>
      <c r="L76" s="306"/>
      <c r="M76" s="37" t="s">
        <v>11</v>
      </c>
      <c r="N76" s="37" t="s">
        <v>11</v>
      </c>
      <c r="O76" s="56" t="s">
        <v>67</v>
      </c>
      <c r="P76" s="37" t="s">
        <v>11</v>
      </c>
      <c r="Q76" s="37" t="s">
        <v>67</v>
      </c>
      <c r="R76" s="306"/>
      <c r="S76" s="306"/>
      <c r="T76" s="306"/>
      <c r="U76" s="37" t="s">
        <v>11</v>
      </c>
      <c r="V76" s="37" t="s">
        <v>11</v>
      </c>
      <c r="W76" s="352" t="s">
        <v>58</v>
      </c>
      <c r="X76" s="617" t="s">
        <v>58</v>
      </c>
      <c r="Y76" s="306"/>
      <c r="Z76" s="306"/>
      <c r="AA76" s="37" t="s">
        <v>11</v>
      </c>
      <c r="AB76" s="37" t="s">
        <v>11</v>
      </c>
      <c r="AC76" s="37" t="s">
        <v>67</v>
      </c>
      <c r="AD76" s="37" t="s">
        <v>11</v>
      </c>
      <c r="AE76" s="56" t="s">
        <v>11</v>
      </c>
      <c r="AF76" s="306"/>
      <c r="AG76" s="306"/>
      <c r="AH76" s="37" t="s">
        <v>67</v>
      </c>
      <c r="AI76" s="37" t="s">
        <v>11</v>
      </c>
      <c r="AJ76" s="37"/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1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425</v>
      </c>
      <c r="B77" s="179" t="s">
        <v>181</v>
      </c>
      <c r="C77" s="806" t="s">
        <v>336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2" t="s">
        <v>11</v>
      </c>
      <c r="J77" s="31" t="s">
        <v>11</v>
      </c>
      <c r="K77" s="305"/>
      <c r="L77" s="305"/>
      <c r="M77" s="31" t="s">
        <v>11</v>
      </c>
      <c r="N77" s="31" t="s">
        <v>11</v>
      </c>
      <c r="O77" s="31" t="s">
        <v>11</v>
      </c>
      <c r="P77" s="31" t="s">
        <v>11</v>
      </c>
      <c r="Q77" s="31" t="s">
        <v>11</v>
      </c>
      <c r="R77" s="305"/>
      <c r="S77" s="305"/>
      <c r="T77" s="305"/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11</v>
      </c>
      <c r="AB77" s="31" t="s">
        <v>11</v>
      </c>
      <c r="AC77" s="353" t="s">
        <v>7</v>
      </c>
      <c r="AD77" s="31" t="s">
        <v>11</v>
      </c>
      <c r="AE77" s="353" t="s">
        <v>7</v>
      </c>
      <c r="AF77" s="305"/>
      <c r="AG77" s="305"/>
      <c r="AH77" s="31" t="s">
        <v>11</v>
      </c>
      <c r="AI77" s="31" t="s">
        <v>11</v>
      </c>
      <c r="AJ77" s="31"/>
      <c r="AK77" s="34">
        <f>IF(CA77=0,"",TIME(0,CA77,0))</f>
        <v>0.3</v>
      </c>
      <c r="AL77" s="157">
        <f t="shared" ref="AL77:AL84" si="76">COUNTIF(F77:AJ77,"P")</f>
        <v>18</v>
      </c>
      <c r="AM77" s="158">
        <f>SUM(AL77:AL78)/2</f>
        <v>18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432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2</v>
      </c>
      <c r="BR77" s="158">
        <f>SUM((BQ77+BQ78)/2)</f>
        <v>2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432</v>
      </c>
      <c r="CB77" s="35">
        <f>SUM(AM77+AO77+AQ77+AS77+AU77+AW77+BB77+BD77+BG77+AY77)</f>
        <v>18</v>
      </c>
    </row>
    <row r="78" spans="1:80" ht="18.75" customHeight="1" thickBot="1" x14ac:dyDescent="0.3">
      <c r="A78" s="137" t="s">
        <v>425</v>
      </c>
      <c r="B78" s="179" t="s">
        <v>181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8" t="s">
        <v>11</v>
      </c>
      <c r="J78" s="37" t="s">
        <v>11</v>
      </c>
      <c r="K78" s="306"/>
      <c r="L78" s="306"/>
      <c r="M78" s="37" t="s">
        <v>11</v>
      </c>
      <c r="N78" s="37" t="s">
        <v>11</v>
      </c>
      <c r="O78" s="37" t="s">
        <v>11</v>
      </c>
      <c r="P78" s="37" t="s">
        <v>11</v>
      </c>
      <c r="Q78" s="37" t="s">
        <v>11</v>
      </c>
      <c r="R78" s="306"/>
      <c r="S78" s="306"/>
      <c r="T78" s="306"/>
      <c r="U78" s="37" t="s">
        <v>11</v>
      </c>
      <c r="V78" s="37" t="s">
        <v>11</v>
      </c>
      <c r="W78" s="37" t="s">
        <v>11</v>
      </c>
      <c r="X78" s="37" t="s">
        <v>11</v>
      </c>
      <c r="Y78" s="306"/>
      <c r="Z78" s="306"/>
      <c r="AA78" s="37" t="s">
        <v>11</v>
      </c>
      <c r="AB78" s="37" t="s">
        <v>11</v>
      </c>
      <c r="AC78" s="354" t="s">
        <v>7</v>
      </c>
      <c r="AD78" s="37" t="s">
        <v>11</v>
      </c>
      <c r="AE78" s="354" t="s">
        <v>7</v>
      </c>
      <c r="AF78" s="306"/>
      <c r="AG78" s="306"/>
      <c r="AH78" s="37" t="s">
        <v>11</v>
      </c>
      <c r="AI78" s="37" t="s">
        <v>11</v>
      </c>
      <c r="AJ78" s="37"/>
      <c r="AK78" s="40"/>
      <c r="AL78" s="167">
        <f t="shared" si="76"/>
        <v>18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2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7" t="s">
        <v>337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31" t="s">
        <v>11</v>
      </c>
      <c r="N79" s="31" t="s">
        <v>11</v>
      </c>
      <c r="O79" s="353" t="s">
        <v>7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65" t="s">
        <v>14</v>
      </c>
      <c r="Y79" s="305"/>
      <c r="Z79" s="305"/>
      <c r="AA79" s="31" t="s">
        <v>11</v>
      </c>
      <c r="AB79" s="31" t="s">
        <v>11</v>
      </c>
      <c r="AC79" s="31" t="s">
        <v>11</v>
      </c>
      <c r="AD79" s="31" t="s">
        <v>11</v>
      </c>
      <c r="AE79" s="31" t="s">
        <v>11</v>
      </c>
      <c r="AF79" s="305"/>
      <c r="AG79" s="305"/>
      <c r="AH79" s="31" t="s">
        <v>11</v>
      </c>
      <c r="AI79" s="31" t="s">
        <v>11</v>
      </c>
      <c r="AJ79" s="31"/>
      <c r="AK79" s="34">
        <f>IF(CA79=0,"",TIME(0,CA79,0))</f>
        <v>0.21666666666666667</v>
      </c>
      <c r="AL79" s="157">
        <f>COUNTIF(F79:AJ79,"P")</f>
        <v>13</v>
      </c>
      <c r="AM79" s="158">
        <f>SUM(AL79:AL80)/2</f>
        <v>12.5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0.5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312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9</v>
      </c>
      <c r="BL79" s="162">
        <f>SUM(BK79+BK80)/2</f>
        <v>9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1</v>
      </c>
      <c r="BR79" s="158">
        <f>SUM((BQ79+BQ80)/2)</f>
        <v>1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312</v>
      </c>
      <c r="CB79" s="35">
        <f>SUM(AM79+AO79+AQ79+AS79+AU79+AW79+BB79+BD79+BG79+AY79)</f>
        <v>13</v>
      </c>
    </row>
    <row r="80" spans="1:80" ht="18.75" customHeight="1" thickBot="1" x14ac:dyDescent="0.3">
      <c r="A80" s="137" t="s">
        <v>425</v>
      </c>
      <c r="B80" s="179" t="s">
        <v>181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37" t="s">
        <v>11</v>
      </c>
      <c r="N80" s="37" t="s">
        <v>11</v>
      </c>
      <c r="O80" s="354" t="s">
        <v>7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67" t="s">
        <v>14</v>
      </c>
      <c r="Y80" s="306"/>
      <c r="Z80" s="306"/>
      <c r="AA80" s="37" t="s">
        <v>11</v>
      </c>
      <c r="AB80" s="37" t="s">
        <v>11</v>
      </c>
      <c r="AC80" s="37" t="s">
        <v>57</v>
      </c>
      <c r="AD80" s="37" t="s">
        <v>11</v>
      </c>
      <c r="AE80" s="37" t="s">
        <v>11</v>
      </c>
      <c r="AF80" s="306"/>
      <c r="AG80" s="306"/>
      <c r="AH80" s="37" t="s">
        <v>11</v>
      </c>
      <c r="AI80" s="37" t="s">
        <v>11</v>
      </c>
      <c r="AJ80" s="37"/>
      <c r="AK80" s="40"/>
      <c r="AL80" s="167">
        <f>COUNTIF(F80:AJ80,"P")</f>
        <v>12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1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9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1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6" t="s">
        <v>338</v>
      </c>
      <c r="D81" s="155" t="str">
        <f>VLOOKUP(C81,ListeAppel,2,FALSE)</f>
        <v>Nom 077</v>
      </c>
      <c r="E81" s="156" t="s">
        <v>70</v>
      </c>
      <c r="F81" s="302"/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1" t="s">
        <v>11</v>
      </c>
      <c r="P81" s="31" t="s">
        <v>11</v>
      </c>
      <c r="Q81" s="31" t="s">
        <v>11</v>
      </c>
      <c r="R81" s="305"/>
      <c r="S81" s="305"/>
      <c r="T81" s="305"/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/>
      <c r="AK81" s="34">
        <f>IF(CA81=0,"",TIME(0,CA81,0))</f>
        <v>0.33333333333333331</v>
      </c>
      <c r="AL81" s="157">
        <f>COUNTIF(F81:AJ81,"P")</f>
        <v>20</v>
      </c>
      <c r="AM81" s="158">
        <f>SUM(AL81:AL82)/2</f>
        <v>20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0</v>
      </c>
      <c r="BR81" s="158">
        <f>SUM((BQ81+BQ82)/2)</f>
        <v>0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425</v>
      </c>
      <c r="B82" s="179" t="s">
        <v>181</v>
      </c>
      <c r="C82" s="164" t="s">
        <v>6</v>
      </c>
      <c r="D82" s="165">
        <v>11463</v>
      </c>
      <c r="E82" s="166" t="s">
        <v>4</v>
      </c>
      <c r="F82" s="303"/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7" t="s">
        <v>11</v>
      </c>
      <c r="P82" s="37" t="s">
        <v>11</v>
      </c>
      <c r="Q82" s="402" t="s">
        <v>11</v>
      </c>
      <c r="R82" s="306"/>
      <c r="S82" s="306"/>
      <c r="T82" s="306"/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/>
      <c r="AK82" s="40"/>
      <c r="AL82" s="167">
        <f>COUNTIF(F82:AJ82,"P")</f>
        <v>20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0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7" t="s">
        <v>339</v>
      </c>
      <c r="D83" s="155" t="s">
        <v>292</v>
      </c>
      <c r="E83" s="156" t="s">
        <v>70</v>
      </c>
      <c r="F83" s="302"/>
      <c r="G83" s="31" t="s">
        <v>11</v>
      </c>
      <c r="H83" s="31" t="s">
        <v>11</v>
      </c>
      <c r="I83" s="417" t="s">
        <v>107</v>
      </c>
      <c r="J83" s="31" t="s">
        <v>11</v>
      </c>
      <c r="K83" s="305"/>
      <c r="L83" s="305"/>
      <c r="M83" s="353" t="s">
        <v>7</v>
      </c>
      <c r="N83" s="31" t="s">
        <v>11</v>
      </c>
      <c r="O83" s="442" t="s">
        <v>11</v>
      </c>
      <c r="P83" s="31" t="s">
        <v>11</v>
      </c>
      <c r="Q83" s="31" t="s">
        <v>11</v>
      </c>
      <c r="R83" s="305"/>
      <c r="S83" s="305"/>
      <c r="T83" s="305"/>
      <c r="U83" s="31" t="s">
        <v>11</v>
      </c>
      <c r="V83" s="442" t="s">
        <v>11</v>
      </c>
      <c r="W83" s="40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31" t="s">
        <v>11</v>
      </c>
      <c r="AD83" s="442" t="s">
        <v>11</v>
      </c>
      <c r="AE83" s="31" t="s">
        <v>11</v>
      </c>
      <c r="AF83" s="305"/>
      <c r="AG83" s="305"/>
      <c r="AH83" s="31" t="s">
        <v>57</v>
      </c>
      <c r="AI83" s="442" t="s">
        <v>11</v>
      </c>
      <c r="AJ83" s="31"/>
      <c r="AK83" s="34">
        <f>IF(CA83=0,"",TIME(0,CA83,0))</f>
        <v>0.31666666666666665</v>
      </c>
      <c r="AL83" s="157">
        <f t="shared" si="76"/>
        <v>17</v>
      </c>
      <c r="AM83" s="158">
        <f>SUM(AL83:AL84)/2</f>
        <v>17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1</v>
      </c>
      <c r="AU83" s="160">
        <f>SUM((AT83+AT84)/2)</f>
        <v>1.5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456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456</v>
      </c>
      <c r="CB83" s="35">
        <f>SUM(AM83+AO83+AQ83+AS83+AU83+AW83+BB83+BD83+BG83+AY83)</f>
        <v>19</v>
      </c>
    </row>
    <row r="84" spans="1:80" ht="18.75" customHeight="1" thickBot="1" x14ac:dyDescent="0.3">
      <c r="A84" s="137" t="s">
        <v>425</v>
      </c>
      <c r="B84" s="179" t="s">
        <v>181</v>
      </c>
      <c r="C84" s="202" t="s">
        <v>10</v>
      </c>
      <c r="D84" s="165">
        <v>11393</v>
      </c>
      <c r="E84" s="166" t="s">
        <v>4</v>
      </c>
      <c r="F84" s="303"/>
      <c r="G84" s="37" t="s">
        <v>11</v>
      </c>
      <c r="H84" s="37" t="s">
        <v>11</v>
      </c>
      <c r="I84" s="38" t="s">
        <v>11</v>
      </c>
      <c r="J84" s="37" t="s">
        <v>57</v>
      </c>
      <c r="K84" s="306"/>
      <c r="L84" s="306"/>
      <c r="M84" s="354" t="s">
        <v>7</v>
      </c>
      <c r="N84" s="37" t="s">
        <v>11</v>
      </c>
      <c r="O84" s="402" t="s">
        <v>11</v>
      </c>
      <c r="P84" s="37" t="s">
        <v>11</v>
      </c>
      <c r="Q84" s="37" t="s">
        <v>11</v>
      </c>
      <c r="R84" s="306"/>
      <c r="S84" s="306"/>
      <c r="T84" s="306"/>
      <c r="U84" s="37" t="s">
        <v>11</v>
      </c>
      <c r="V84" s="402" t="s">
        <v>11</v>
      </c>
      <c r="W84" s="402" t="s">
        <v>11</v>
      </c>
      <c r="X84" s="37" t="s">
        <v>11</v>
      </c>
      <c r="Y84" s="306"/>
      <c r="Z84" s="306"/>
      <c r="AA84" s="37" t="s">
        <v>57</v>
      </c>
      <c r="AB84" s="37" t="s">
        <v>11</v>
      </c>
      <c r="AC84" s="37" t="s">
        <v>11</v>
      </c>
      <c r="AD84" s="402" t="s">
        <v>11</v>
      </c>
      <c r="AE84" s="37" t="s">
        <v>11</v>
      </c>
      <c r="AF84" s="306"/>
      <c r="AG84" s="306"/>
      <c r="AH84" s="37" t="s">
        <v>11</v>
      </c>
      <c r="AI84" s="402" t="s">
        <v>11</v>
      </c>
      <c r="AJ84" s="37"/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2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425</v>
      </c>
      <c r="B85" s="179" t="s">
        <v>182</v>
      </c>
      <c r="C85" s="1174" t="s">
        <v>182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425</v>
      </c>
      <c r="B86" s="179" t="s">
        <v>182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25">
        <v>4</v>
      </c>
      <c r="J86" s="25">
        <v>5</v>
      </c>
      <c r="K86" s="300">
        <v>6</v>
      </c>
      <c r="L86" s="300">
        <v>7</v>
      </c>
      <c r="M86" s="25">
        <v>8</v>
      </c>
      <c r="N86" s="25">
        <v>9</v>
      </c>
      <c r="O86" s="25">
        <v>10</v>
      </c>
      <c r="P86" s="25">
        <v>11</v>
      </c>
      <c r="Q86" s="25">
        <v>12</v>
      </c>
      <c r="R86" s="300">
        <v>13</v>
      </c>
      <c r="S86" s="300">
        <v>14</v>
      </c>
      <c r="T86" s="300">
        <v>15</v>
      </c>
      <c r="U86" s="25">
        <v>16</v>
      </c>
      <c r="V86" s="25">
        <v>17</v>
      </c>
      <c r="W86" s="25">
        <v>18</v>
      </c>
      <c r="X86" s="25">
        <v>19</v>
      </c>
      <c r="Y86" s="300">
        <v>20</v>
      </c>
      <c r="Z86" s="300">
        <v>21</v>
      </c>
      <c r="AA86" s="25">
        <v>22</v>
      </c>
      <c r="AB86" s="25">
        <v>23</v>
      </c>
      <c r="AC86" s="25">
        <v>24</v>
      </c>
      <c r="AD86" s="25">
        <v>25</v>
      </c>
      <c r="AE86" s="25">
        <v>26</v>
      </c>
      <c r="AF86" s="300">
        <v>27</v>
      </c>
      <c r="AG86" s="301">
        <v>28</v>
      </c>
      <c r="AH86" s="26">
        <v>29</v>
      </c>
      <c r="AI86" s="25">
        <v>30</v>
      </c>
      <c r="AJ86" s="249"/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425</v>
      </c>
      <c r="B87" s="179" t="s">
        <v>182</v>
      </c>
      <c r="C87" s="807" t="s">
        <v>340</v>
      </c>
      <c r="D87" s="155" t="str">
        <f>VLOOKUP(C87,ListeAppel,2,FALSE)</f>
        <v>Nom 010</v>
      </c>
      <c r="E87" s="156" t="s">
        <v>70</v>
      </c>
      <c r="F87" s="302"/>
      <c r="G87" s="31" t="s">
        <v>11</v>
      </c>
      <c r="H87" s="31" t="s">
        <v>67</v>
      </c>
      <c r="I87" s="32" t="s">
        <v>11</v>
      </c>
      <c r="J87" s="31" t="s">
        <v>11</v>
      </c>
      <c r="K87" s="305"/>
      <c r="L87" s="305"/>
      <c r="M87" s="31" t="s">
        <v>11</v>
      </c>
      <c r="N87" s="31" t="s">
        <v>11</v>
      </c>
      <c r="O87" s="31" t="s">
        <v>67</v>
      </c>
      <c r="P87" s="31" t="s">
        <v>11</v>
      </c>
      <c r="Q87" s="31" t="s">
        <v>11</v>
      </c>
      <c r="R87" s="305"/>
      <c r="S87" s="305"/>
      <c r="T87" s="305"/>
      <c r="U87" s="31" t="s">
        <v>67</v>
      </c>
      <c r="V87" s="31" t="s">
        <v>11</v>
      </c>
      <c r="W87" s="432" t="s">
        <v>28</v>
      </c>
      <c r="X87" s="31" t="s">
        <v>11</v>
      </c>
      <c r="Y87" s="305"/>
      <c r="Z87" s="305"/>
      <c r="AA87" s="52" t="s">
        <v>11</v>
      </c>
      <c r="AB87" s="31" t="s">
        <v>11</v>
      </c>
      <c r="AC87" s="31" t="s">
        <v>67</v>
      </c>
      <c r="AD87" s="31" t="s">
        <v>11</v>
      </c>
      <c r="AE87" s="31" t="s">
        <v>11</v>
      </c>
      <c r="AF87" s="305"/>
      <c r="AG87" s="305"/>
      <c r="AH87" s="31" t="s">
        <v>11</v>
      </c>
      <c r="AI87" s="31" t="s">
        <v>67</v>
      </c>
      <c r="AJ87" s="31"/>
      <c r="AK87" s="34">
        <f>IF(CA87=0,"",TIME(0,CA87,0))</f>
        <v>0.23333333333333331</v>
      </c>
      <c r="AL87" s="157">
        <f t="shared" ref="AL87:AL156" si="95">COUNTIF(F87:AJ87,"P")</f>
        <v>14</v>
      </c>
      <c r="AM87" s="158">
        <f>SUM(AL87:AL88)/2</f>
        <v>13.5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0.5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336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0</v>
      </c>
      <c r="BP87" s="158">
        <f>SUM(BO87+BO88)/2</f>
        <v>0</v>
      </c>
      <c r="BQ87" s="158">
        <f t="shared" ref="BQ87:BQ156" si="109">COUNTIF(F87:AJ87,"C")</f>
        <v>0</v>
      </c>
      <c r="BR87" s="158">
        <f>SUM((BQ87+BQ88)/2)</f>
        <v>0</v>
      </c>
      <c r="BS87" s="158">
        <f t="shared" ref="BS87:BS156" si="110">COUNTIF(F87:AJ87,"CC")</f>
        <v>1</v>
      </c>
      <c r="BT87" s="158">
        <f>SUM((BS87+BS88)/2)</f>
        <v>1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336</v>
      </c>
      <c r="CB87" s="35">
        <f>SUM(AM87+AO87+AQ87+AS87+AU87+AW87+BB87+BD87+BG87+AY87)</f>
        <v>14</v>
      </c>
    </row>
    <row r="88" spans="1:80" ht="18.75" customHeight="1" thickBot="1" x14ac:dyDescent="0.3">
      <c r="A88" s="137" t="s">
        <v>425</v>
      </c>
      <c r="B88" s="179" t="s">
        <v>182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67</v>
      </c>
      <c r="I88" s="38" t="s">
        <v>11</v>
      </c>
      <c r="J88" s="37" t="s">
        <v>11</v>
      </c>
      <c r="K88" s="306"/>
      <c r="L88" s="306"/>
      <c r="M88" s="37" t="s">
        <v>11</v>
      </c>
      <c r="N88" s="37" t="s">
        <v>11</v>
      </c>
      <c r="O88" s="37" t="s">
        <v>67</v>
      </c>
      <c r="P88" s="37" t="s">
        <v>11</v>
      </c>
      <c r="Q88" s="37" t="s">
        <v>11</v>
      </c>
      <c r="R88" s="306"/>
      <c r="S88" s="306"/>
      <c r="T88" s="306"/>
      <c r="U88" s="37" t="s">
        <v>67</v>
      </c>
      <c r="V88" s="37" t="s">
        <v>11</v>
      </c>
      <c r="W88" s="433" t="s">
        <v>28</v>
      </c>
      <c r="X88" s="37" t="s">
        <v>57</v>
      </c>
      <c r="Y88" s="306"/>
      <c r="Z88" s="306"/>
      <c r="AA88" s="52" t="s">
        <v>11</v>
      </c>
      <c r="AB88" s="37" t="s">
        <v>11</v>
      </c>
      <c r="AC88" s="37" t="s">
        <v>67</v>
      </c>
      <c r="AD88" s="37" t="s">
        <v>11</v>
      </c>
      <c r="AE88" s="37" t="s">
        <v>11</v>
      </c>
      <c r="AF88" s="306"/>
      <c r="AG88" s="306"/>
      <c r="AH88" s="37" t="s">
        <v>11</v>
      </c>
      <c r="AI88" s="37" t="s">
        <v>67</v>
      </c>
      <c r="AJ88" s="37"/>
      <c r="AK88" s="40"/>
      <c r="AL88" s="167">
        <f t="shared" si="95"/>
        <v>13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425</v>
      </c>
      <c r="B89" s="179" t="s">
        <v>182</v>
      </c>
      <c r="C89" s="807" t="s">
        <v>341</v>
      </c>
      <c r="D89" s="178" t="str">
        <f>VLOOKUP(C89,ListeAppel,2,FALSE)</f>
        <v>Nom 020</v>
      </c>
      <c r="E89" s="156" t="s">
        <v>70</v>
      </c>
      <c r="F89" s="302"/>
      <c r="G89" s="31" t="s">
        <v>11</v>
      </c>
      <c r="H89" s="408" t="s">
        <v>29</v>
      </c>
      <c r="I89" s="32" t="s">
        <v>67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408" t="s">
        <v>29</v>
      </c>
      <c r="R89" s="305"/>
      <c r="S89" s="305"/>
      <c r="T89" s="305"/>
      <c r="U89" s="31" t="s">
        <v>11</v>
      </c>
      <c r="V89" s="408" t="s">
        <v>29</v>
      </c>
      <c r="W89" s="31" t="s">
        <v>67</v>
      </c>
      <c r="X89" s="31" t="s">
        <v>11</v>
      </c>
      <c r="Y89" s="305"/>
      <c r="Z89" s="305"/>
      <c r="AA89" s="31" t="s">
        <v>11</v>
      </c>
      <c r="AB89" s="31" t="s">
        <v>11</v>
      </c>
      <c r="AC89" s="408" t="s">
        <v>29</v>
      </c>
      <c r="AD89" s="408" t="s">
        <v>29</v>
      </c>
      <c r="AE89" s="408" t="s">
        <v>29</v>
      </c>
      <c r="AF89" s="305"/>
      <c r="AG89" s="305"/>
      <c r="AH89" s="31" t="s">
        <v>11</v>
      </c>
      <c r="AI89" s="31" t="s">
        <v>11</v>
      </c>
      <c r="AJ89" s="31"/>
      <c r="AK89" s="34">
        <f>IF(CA89=0,"",TIME(0,CA89,0))</f>
        <v>0.28333333333333333</v>
      </c>
      <c r="AL89" s="157">
        <f t="shared" si="95"/>
        <v>11</v>
      </c>
      <c r="AM89" s="158">
        <f>SUM(AL89:AL90)/2</f>
        <v>9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1.5</v>
      </c>
      <c r="AT89" s="159">
        <f t="shared" si="99"/>
        <v>0</v>
      </c>
      <c r="AU89" s="160">
        <f>SUM((AT89+AT90)/2)</f>
        <v>0.5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408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408</v>
      </c>
      <c r="CB89" s="35">
        <f>SUM(AM89+AO89+AQ89+AS89+AU89+AW89+BB89+BD89+BG89+AY89)</f>
        <v>17</v>
      </c>
    </row>
    <row r="90" spans="1:80" ht="18.75" customHeight="1" thickBot="1" x14ac:dyDescent="0.3">
      <c r="A90" s="137" t="s">
        <v>425</v>
      </c>
      <c r="B90" s="179" t="s">
        <v>182</v>
      </c>
      <c r="C90" s="192" t="s">
        <v>10</v>
      </c>
      <c r="D90" s="194"/>
      <c r="E90" s="166" t="s">
        <v>4</v>
      </c>
      <c r="F90" s="303"/>
      <c r="G90" s="37" t="s">
        <v>11</v>
      </c>
      <c r="H90" s="407" t="s">
        <v>29</v>
      </c>
      <c r="I90" s="38" t="s">
        <v>67</v>
      </c>
      <c r="J90" s="440" t="s">
        <v>39</v>
      </c>
      <c r="K90" s="306"/>
      <c r="L90" s="306"/>
      <c r="M90" s="395" t="s">
        <v>39</v>
      </c>
      <c r="N90" s="37" t="s">
        <v>11</v>
      </c>
      <c r="O90" s="37" t="s">
        <v>67</v>
      </c>
      <c r="P90" s="37" t="s">
        <v>11</v>
      </c>
      <c r="Q90" s="407" t="s">
        <v>29</v>
      </c>
      <c r="R90" s="306"/>
      <c r="S90" s="306"/>
      <c r="T90" s="306"/>
      <c r="U90" s="37" t="s">
        <v>11</v>
      </c>
      <c r="V90" s="407" t="s">
        <v>29</v>
      </c>
      <c r="W90" s="37" t="s">
        <v>67</v>
      </c>
      <c r="X90" s="37" t="s">
        <v>11</v>
      </c>
      <c r="Y90" s="306"/>
      <c r="Z90" s="306"/>
      <c r="AA90" s="440" t="s">
        <v>39</v>
      </c>
      <c r="AB90" s="37" t="s">
        <v>11</v>
      </c>
      <c r="AC90" s="407" t="s">
        <v>29</v>
      </c>
      <c r="AD90" s="407" t="s">
        <v>29</v>
      </c>
      <c r="AE90" s="407" t="s">
        <v>29</v>
      </c>
      <c r="AF90" s="306"/>
      <c r="AG90" s="306"/>
      <c r="AH90" s="37" t="s">
        <v>57</v>
      </c>
      <c r="AI90" s="37" t="s">
        <v>11</v>
      </c>
      <c r="AJ90" s="37"/>
      <c r="AK90" s="40"/>
      <c r="AL90" s="167">
        <f t="shared" si="95"/>
        <v>7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3</v>
      </c>
      <c r="AS90" s="168"/>
      <c r="AT90" s="168">
        <f t="shared" si="99"/>
        <v>1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807">
        <v>8487</v>
      </c>
      <c r="D91" s="178" t="s">
        <v>214</v>
      </c>
      <c r="E91" s="156" t="s">
        <v>70</v>
      </c>
      <c r="F91" s="304"/>
      <c r="G91" s="52" t="s">
        <v>11</v>
      </c>
      <c r="H91" s="52" t="s">
        <v>11</v>
      </c>
      <c r="I91" s="53" t="s">
        <v>67</v>
      </c>
      <c r="J91" s="255" t="s">
        <v>11</v>
      </c>
      <c r="K91" s="307"/>
      <c r="L91" s="333"/>
      <c r="M91" s="52" t="s">
        <v>11</v>
      </c>
      <c r="N91" s="52" t="s">
        <v>11</v>
      </c>
      <c r="O91" s="52" t="s">
        <v>11</v>
      </c>
      <c r="P91" s="52" t="s">
        <v>67</v>
      </c>
      <c r="Q91" s="255" t="s">
        <v>11</v>
      </c>
      <c r="R91" s="307"/>
      <c r="S91" s="333"/>
      <c r="T91" s="307"/>
      <c r="U91" s="52" t="s">
        <v>11</v>
      </c>
      <c r="V91" s="52" t="s">
        <v>11</v>
      </c>
      <c r="W91" s="401" t="s">
        <v>11</v>
      </c>
      <c r="X91" s="31" t="s">
        <v>67</v>
      </c>
      <c r="Y91" s="307"/>
      <c r="Z91" s="307"/>
      <c r="AA91" s="52" t="s">
        <v>11</v>
      </c>
      <c r="AB91" s="52" t="s">
        <v>11</v>
      </c>
      <c r="AC91" s="52" t="s">
        <v>11</v>
      </c>
      <c r="AD91" s="52" t="s">
        <v>11</v>
      </c>
      <c r="AE91" s="52" t="s">
        <v>67</v>
      </c>
      <c r="AF91" s="307"/>
      <c r="AG91" s="307"/>
      <c r="AH91" s="52" t="s">
        <v>11</v>
      </c>
      <c r="AI91" s="52" t="s">
        <v>11</v>
      </c>
      <c r="AJ91" s="52"/>
      <c r="AK91" s="34">
        <f>IF(CA91=0,"",TIME(0,CA91,0))</f>
        <v>0.26666666666666666</v>
      </c>
      <c r="AL91" s="157">
        <f t="shared" si="95"/>
        <v>16</v>
      </c>
      <c r="AM91" s="158">
        <f>SUM(AL91:AL92)/2</f>
        <v>14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2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384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0</v>
      </c>
      <c r="BR91" s="158">
        <f>SUM((BQ91+BQ92)/2)</f>
        <v>0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384</v>
      </c>
      <c r="CB91" s="35">
        <f>SUM(AM91+AO91+AQ91+AS91+AU91+AW91+BB91+BD91+BG91+AY91)</f>
        <v>16</v>
      </c>
    </row>
    <row r="92" spans="1:80" ht="18.75" customHeight="1" thickBot="1" x14ac:dyDescent="0.3">
      <c r="A92" s="137" t="s">
        <v>425</v>
      </c>
      <c r="B92" s="179" t="s">
        <v>182</v>
      </c>
      <c r="C92" s="192" t="s">
        <v>10</v>
      </c>
      <c r="D92" s="194"/>
      <c r="E92" s="166" t="s">
        <v>4</v>
      </c>
      <c r="F92" s="304"/>
      <c r="G92" s="52" t="s">
        <v>11</v>
      </c>
      <c r="H92" s="52" t="s">
        <v>11</v>
      </c>
      <c r="I92" s="53" t="s">
        <v>67</v>
      </c>
      <c r="J92" s="613" t="s">
        <v>39</v>
      </c>
      <c r="K92" s="307"/>
      <c r="L92" s="333"/>
      <c r="M92" s="427" t="s">
        <v>39</v>
      </c>
      <c r="N92" s="52" t="s">
        <v>11</v>
      </c>
      <c r="O92" s="427" t="s">
        <v>39</v>
      </c>
      <c r="P92" s="52" t="s">
        <v>67</v>
      </c>
      <c r="Q92" s="621" t="s">
        <v>39</v>
      </c>
      <c r="R92" s="307"/>
      <c r="S92" s="333"/>
      <c r="T92" s="307"/>
      <c r="U92" s="52" t="s">
        <v>11</v>
      </c>
      <c r="V92" s="52" t="s">
        <v>11</v>
      </c>
      <c r="W92" s="620" t="s">
        <v>11</v>
      </c>
      <c r="X92" s="37" t="s">
        <v>67</v>
      </c>
      <c r="Y92" s="307"/>
      <c r="Z92" s="307"/>
      <c r="AA92" s="52" t="s">
        <v>11</v>
      </c>
      <c r="AB92" s="52" t="s">
        <v>11</v>
      </c>
      <c r="AC92" s="52" t="s">
        <v>11</v>
      </c>
      <c r="AD92" s="52" t="s">
        <v>11</v>
      </c>
      <c r="AE92" s="52" t="s">
        <v>67</v>
      </c>
      <c r="AF92" s="307"/>
      <c r="AG92" s="307"/>
      <c r="AH92" s="52" t="s">
        <v>11</v>
      </c>
      <c r="AI92" s="52" t="s">
        <v>11</v>
      </c>
      <c r="AJ92" s="52"/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4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0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806" t="s">
        <v>343</v>
      </c>
      <c r="D93" s="155" t="str">
        <f>VLOOKUP(C93,ListeAppel,2,FALSE)</f>
        <v>Nom 044</v>
      </c>
      <c r="E93" s="156" t="s">
        <v>70</v>
      </c>
      <c r="F93" s="302"/>
      <c r="G93" s="31" t="s">
        <v>11</v>
      </c>
      <c r="H93" s="31" t="s">
        <v>67</v>
      </c>
      <c r="I93" s="32" t="s">
        <v>11</v>
      </c>
      <c r="J93" s="373" t="s">
        <v>45</v>
      </c>
      <c r="K93" s="305"/>
      <c r="L93" s="305"/>
      <c r="M93" s="31" t="s">
        <v>11</v>
      </c>
      <c r="N93" s="31" t="s">
        <v>11</v>
      </c>
      <c r="O93" s="31" t="s">
        <v>67</v>
      </c>
      <c r="P93" s="31" t="s">
        <v>11</v>
      </c>
      <c r="Q93" s="373" t="s">
        <v>45</v>
      </c>
      <c r="R93" s="305"/>
      <c r="S93" s="305"/>
      <c r="T93" s="305"/>
      <c r="U93" s="31" t="s">
        <v>11</v>
      </c>
      <c r="V93" s="31" t="s">
        <v>67</v>
      </c>
      <c r="W93" s="401" t="s">
        <v>11</v>
      </c>
      <c r="X93" s="373" t="s">
        <v>45</v>
      </c>
      <c r="Y93" s="305"/>
      <c r="Z93" s="305"/>
      <c r="AA93" s="31" t="s">
        <v>11</v>
      </c>
      <c r="AB93" s="31" t="s">
        <v>11</v>
      </c>
      <c r="AC93" s="31" t="s">
        <v>67</v>
      </c>
      <c r="AD93" s="31" t="s">
        <v>11</v>
      </c>
      <c r="AE93" s="373" t="s">
        <v>45</v>
      </c>
      <c r="AF93" s="305"/>
      <c r="AG93" s="305"/>
      <c r="AH93" s="31" t="s">
        <v>11</v>
      </c>
      <c r="AI93" s="31" t="s">
        <v>11</v>
      </c>
      <c r="AJ93" s="31"/>
      <c r="AK93" s="34">
        <f>IF(CA93=0,"",TIME(0,CA93,0))</f>
        <v>0.19999999999999998</v>
      </c>
      <c r="AL93" s="157">
        <f t="shared" si="95"/>
        <v>12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288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288</v>
      </c>
      <c r="CB93" s="35">
        <f>SUM(AM93+AO93+AQ93+AS93+AU93+AW93+BB93+BD93+BG93+AY93)</f>
        <v>12</v>
      </c>
    </row>
    <row r="94" spans="1:80" ht="18.75" customHeight="1" thickBot="1" x14ac:dyDescent="0.3">
      <c r="A94" s="137" t="s">
        <v>425</v>
      </c>
      <c r="B94" s="179" t="s">
        <v>182</v>
      </c>
      <c r="C94" s="192" t="s">
        <v>3</v>
      </c>
      <c r="D94" s="195" t="s">
        <v>105</v>
      </c>
      <c r="E94" s="166" t="s">
        <v>4</v>
      </c>
      <c r="F94" s="303"/>
      <c r="G94" s="37" t="s">
        <v>11</v>
      </c>
      <c r="H94" s="37" t="s">
        <v>67</v>
      </c>
      <c r="I94" s="38" t="s">
        <v>11</v>
      </c>
      <c r="J94" s="374" t="s">
        <v>45</v>
      </c>
      <c r="K94" s="306"/>
      <c r="L94" s="306"/>
      <c r="M94" s="37" t="s">
        <v>11</v>
      </c>
      <c r="N94" s="440" t="s">
        <v>39</v>
      </c>
      <c r="O94" s="37" t="s">
        <v>67</v>
      </c>
      <c r="P94" s="37" t="s">
        <v>11</v>
      </c>
      <c r="Q94" s="374" t="s">
        <v>45</v>
      </c>
      <c r="R94" s="306"/>
      <c r="S94" s="306"/>
      <c r="T94" s="306"/>
      <c r="U94" s="37" t="s">
        <v>11</v>
      </c>
      <c r="V94" s="37" t="s">
        <v>67</v>
      </c>
      <c r="W94" s="402" t="s">
        <v>11</v>
      </c>
      <c r="X94" s="374" t="s">
        <v>45</v>
      </c>
      <c r="Y94" s="306"/>
      <c r="Z94" s="306"/>
      <c r="AA94" s="37" t="s">
        <v>11</v>
      </c>
      <c r="AB94" s="37" t="s">
        <v>11</v>
      </c>
      <c r="AC94" s="37" t="s">
        <v>67</v>
      </c>
      <c r="AD94" s="37" t="s">
        <v>11</v>
      </c>
      <c r="AE94" s="374" t="s">
        <v>45</v>
      </c>
      <c r="AF94" s="306"/>
      <c r="AG94" s="306"/>
      <c r="AH94" s="37" t="s">
        <v>11</v>
      </c>
      <c r="AI94" s="37" t="s">
        <v>11</v>
      </c>
      <c r="AJ94" s="37"/>
      <c r="AK94" s="40"/>
      <c r="AL94" s="167">
        <f t="shared" si="95"/>
        <v>11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807" t="s">
        <v>344</v>
      </c>
      <c r="D95" s="178" t="str">
        <f>VLOOKUP(C95,ListeAppel,2,FALSE)</f>
        <v>Nom 057</v>
      </c>
      <c r="E95" s="156" t="s">
        <v>70</v>
      </c>
      <c r="F95" s="302"/>
      <c r="G95" s="353" t="s">
        <v>7</v>
      </c>
      <c r="H95" s="31" t="s">
        <v>11</v>
      </c>
      <c r="I95" s="417" t="s">
        <v>13</v>
      </c>
      <c r="J95" s="31" t="s">
        <v>11</v>
      </c>
      <c r="K95" s="305"/>
      <c r="L95" s="305"/>
      <c r="M95" s="31" t="s">
        <v>11</v>
      </c>
      <c r="N95" s="31" t="s">
        <v>11</v>
      </c>
      <c r="O95" s="353" t="s">
        <v>7</v>
      </c>
      <c r="P95" s="31" t="s">
        <v>11</v>
      </c>
      <c r="Q95" s="31" t="s">
        <v>11</v>
      </c>
      <c r="R95" s="305"/>
      <c r="S95" s="305"/>
      <c r="T95" s="305"/>
      <c r="U95" s="31" t="s">
        <v>11</v>
      </c>
      <c r="V95" s="31" t="s">
        <v>11</v>
      </c>
      <c r="W95" s="401" t="s">
        <v>11</v>
      </c>
      <c r="X95" s="353" t="s">
        <v>7</v>
      </c>
      <c r="Y95" s="305"/>
      <c r="Z95" s="305"/>
      <c r="AA95" s="31" t="s">
        <v>11</v>
      </c>
      <c r="AB95" s="31" t="s">
        <v>11</v>
      </c>
      <c r="AC95" s="31" t="s">
        <v>11</v>
      </c>
      <c r="AD95" s="31" t="s">
        <v>11</v>
      </c>
      <c r="AE95" s="31" t="s">
        <v>11</v>
      </c>
      <c r="AF95" s="305"/>
      <c r="AG95" s="305"/>
      <c r="AH95" s="31" t="s">
        <v>11</v>
      </c>
      <c r="AI95" s="353" t="s">
        <v>7</v>
      </c>
      <c r="AJ95" s="31"/>
      <c r="AK95" s="34">
        <f>IF(CA95=0,"",TIME(0,CA95,0))</f>
        <v>0.26666666666666666</v>
      </c>
      <c r="AL95" s="157">
        <f t="shared" si="95"/>
        <v>15</v>
      </c>
      <c r="AM95" s="158">
        <f>SUM(AL95:AL96)/2</f>
        <v>15.5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4</v>
      </c>
      <c r="BR95" s="158">
        <f>SUM((BQ95+BQ96)/2)</f>
        <v>4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425</v>
      </c>
      <c r="B96" s="179" t="s">
        <v>182</v>
      </c>
      <c r="C96" s="192" t="s">
        <v>10</v>
      </c>
      <c r="D96" s="194"/>
      <c r="E96" s="166" t="s">
        <v>4</v>
      </c>
      <c r="F96" s="303"/>
      <c r="G96" s="354" t="s">
        <v>7</v>
      </c>
      <c r="H96" s="37" t="s">
        <v>11</v>
      </c>
      <c r="I96" s="38" t="s">
        <v>11</v>
      </c>
      <c r="J96" s="37" t="s">
        <v>11</v>
      </c>
      <c r="K96" s="306"/>
      <c r="L96" s="306"/>
      <c r="M96" s="37" t="s">
        <v>11</v>
      </c>
      <c r="N96" s="37" t="s">
        <v>11</v>
      </c>
      <c r="O96" s="354" t="s">
        <v>7</v>
      </c>
      <c r="P96" s="37" t="s">
        <v>11</v>
      </c>
      <c r="Q96" s="37" t="s">
        <v>11</v>
      </c>
      <c r="R96" s="306"/>
      <c r="S96" s="306"/>
      <c r="T96" s="306"/>
      <c r="U96" s="37" t="s">
        <v>11</v>
      </c>
      <c r="V96" s="37" t="s">
        <v>11</v>
      </c>
      <c r="W96" s="402" t="s">
        <v>11</v>
      </c>
      <c r="X96" s="354" t="s">
        <v>7</v>
      </c>
      <c r="Y96" s="306"/>
      <c r="Z96" s="306"/>
      <c r="AA96" s="37" t="s">
        <v>11</v>
      </c>
      <c r="AB96" s="37" t="s">
        <v>11</v>
      </c>
      <c r="AC96" s="37" t="s">
        <v>11</v>
      </c>
      <c r="AD96" s="37" t="s">
        <v>11</v>
      </c>
      <c r="AE96" s="37" t="s">
        <v>11</v>
      </c>
      <c r="AF96" s="306"/>
      <c r="AG96" s="306"/>
      <c r="AH96" s="37" t="s">
        <v>11</v>
      </c>
      <c r="AI96" s="354" t="s">
        <v>7</v>
      </c>
      <c r="AJ96" s="37"/>
      <c r="AK96" s="40"/>
      <c r="AL96" s="167">
        <f t="shared" si="95"/>
        <v>16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4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807" t="s">
        <v>345</v>
      </c>
      <c r="D97" s="178" t="s">
        <v>270</v>
      </c>
      <c r="E97" s="156" t="s">
        <v>70</v>
      </c>
      <c r="F97" s="304"/>
      <c r="G97" s="378" t="s">
        <v>13</v>
      </c>
      <c r="H97" s="52" t="s">
        <v>11</v>
      </c>
      <c r="I97" s="53" t="s">
        <v>67</v>
      </c>
      <c r="J97" s="52" t="s">
        <v>67</v>
      </c>
      <c r="K97" s="307"/>
      <c r="L97" s="307"/>
      <c r="M97" s="52" t="s">
        <v>11</v>
      </c>
      <c r="N97" s="385" t="s">
        <v>58</v>
      </c>
      <c r="O97" s="385" t="s">
        <v>58</v>
      </c>
      <c r="P97" s="52" t="s">
        <v>11</v>
      </c>
      <c r="Q97" s="358" t="s">
        <v>7</v>
      </c>
      <c r="R97" s="307"/>
      <c r="S97" s="307"/>
      <c r="T97" s="307"/>
      <c r="U97" s="52" t="s">
        <v>67</v>
      </c>
      <c r="V97" s="52" t="s">
        <v>11</v>
      </c>
      <c r="W97" s="401" t="s">
        <v>11</v>
      </c>
      <c r="X97" s="52" t="s">
        <v>11</v>
      </c>
      <c r="Y97" s="307"/>
      <c r="Z97" s="307"/>
      <c r="AA97" s="52" t="s">
        <v>67</v>
      </c>
      <c r="AB97" s="52" t="s">
        <v>11</v>
      </c>
      <c r="AC97" s="385" t="s">
        <v>58</v>
      </c>
      <c r="AD97" s="52" t="s">
        <v>11</v>
      </c>
      <c r="AE97" s="52" t="s">
        <v>11</v>
      </c>
      <c r="AF97" s="307"/>
      <c r="AG97" s="307"/>
      <c r="AH97" s="52" t="s">
        <v>11</v>
      </c>
      <c r="AI97" s="52" t="s">
        <v>11</v>
      </c>
      <c r="AJ97" s="52"/>
      <c r="AK97" s="34">
        <f>IF(CA97=0,"",TIME(0,CA97,0))</f>
        <v>0.21666666666666667</v>
      </c>
      <c r="AL97" s="157">
        <f t="shared" si="95"/>
        <v>11</v>
      </c>
      <c r="AM97" s="158">
        <f>SUM(AL97:AL98)/2</f>
        <v>12.5</v>
      </c>
      <c r="AN97" s="158">
        <f t="shared" si="96"/>
        <v>1</v>
      </c>
      <c r="AO97" s="158">
        <f>SUM((AN97+AN98)/2)</f>
        <v>0.5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312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0.5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312</v>
      </c>
      <c r="CB97" s="35">
        <f>SUM(AM97+AO97+AQ97+AS97+AU97+AW97+BB97+BD97+BG97+AY97)</f>
        <v>13</v>
      </c>
    </row>
    <row r="98" spans="1:80" ht="18.75" customHeight="1" thickBot="1" x14ac:dyDescent="0.3">
      <c r="A98" s="137" t="s">
        <v>425</v>
      </c>
      <c r="B98" s="179" t="s">
        <v>182</v>
      </c>
      <c r="C98" s="192" t="s">
        <v>10</v>
      </c>
      <c r="D98" s="165"/>
      <c r="E98" s="166" t="s">
        <v>4</v>
      </c>
      <c r="F98" s="304"/>
      <c r="G98" s="52" t="s">
        <v>11</v>
      </c>
      <c r="H98" s="52" t="s">
        <v>11</v>
      </c>
      <c r="I98" s="53" t="s">
        <v>11</v>
      </c>
      <c r="J98" s="52" t="s">
        <v>11</v>
      </c>
      <c r="K98" s="307"/>
      <c r="L98" s="307"/>
      <c r="M98" s="52" t="s">
        <v>11</v>
      </c>
      <c r="N98" s="431" t="s">
        <v>58</v>
      </c>
      <c r="O98" s="431" t="s">
        <v>58</v>
      </c>
      <c r="P98" s="52" t="s">
        <v>11</v>
      </c>
      <c r="Q98" s="52" t="s">
        <v>67</v>
      </c>
      <c r="R98" s="307"/>
      <c r="S98" s="307"/>
      <c r="T98" s="307"/>
      <c r="U98" s="52" t="s">
        <v>67</v>
      </c>
      <c r="V98" s="52" t="s">
        <v>11</v>
      </c>
      <c r="W98" s="402" t="s">
        <v>11</v>
      </c>
      <c r="X98" s="52" t="s">
        <v>11</v>
      </c>
      <c r="Y98" s="307"/>
      <c r="Z98" s="307"/>
      <c r="AA98" s="52" t="s">
        <v>67</v>
      </c>
      <c r="AB98" s="52" t="s">
        <v>11</v>
      </c>
      <c r="AC98" s="431" t="s">
        <v>58</v>
      </c>
      <c r="AD98" s="52" t="s">
        <v>11</v>
      </c>
      <c r="AE98" s="52" t="s">
        <v>11</v>
      </c>
      <c r="AF98" s="307"/>
      <c r="AG98" s="307"/>
      <c r="AH98" s="52" t="s">
        <v>11</v>
      </c>
      <c r="AI98" s="52" t="s">
        <v>11</v>
      </c>
      <c r="AJ98" s="52"/>
      <c r="AK98" s="40"/>
      <c r="AL98" s="167">
        <f t="shared" si="95"/>
        <v>14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807" t="s">
        <v>346</v>
      </c>
      <c r="D99" s="178" t="str">
        <f>VLOOKUP(C99,ListeAppel,2,FALSE)</f>
        <v>Nom 085</v>
      </c>
      <c r="E99" s="156" t="s">
        <v>70</v>
      </c>
      <c r="F99" s="302"/>
      <c r="G99" s="31" t="s">
        <v>67</v>
      </c>
      <c r="H99" s="31" t="s">
        <v>11</v>
      </c>
      <c r="I99" s="32" t="s">
        <v>67</v>
      </c>
      <c r="J99" s="31" t="s">
        <v>11</v>
      </c>
      <c r="K99" s="305"/>
      <c r="L99" s="305"/>
      <c r="M99" s="31" t="s">
        <v>11</v>
      </c>
      <c r="N99" s="31" t="s">
        <v>67</v>
      </c>
      <c r="O99" s="31" t="s">
        <v>11</v>
      </c>
      <c r="P99" s="31" t="s">
        <v>11</v>
      </c>
      <c r="Q99" s="31" t="s">
        <v>11</v>
      </c>
      <c r="R99" s="305"/>
      <c r="S99" s="305"/>
      <c r="T99" s="305"/>
      <c r="U99" s="31" t="s">
        <v>67</v>
      </c>
      <c r="V99" s="355" t="s">
        <v>107</v>
      </c>
      <c r="W99" s="355" t="s">
        <v>13</v>
      </c>
      <c r="X99" s="31" t="s">
        <v>11</v>
      </c>
      <c r="Y99" s="305"/>
      <c r="Z99" s="305"/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>
        <f>IF(CA99=0,"",TIME(0,CA99,0))</f>
        <v>0.15</v>
      </c>
      <c r="AL99" s="157">
        <f t="shared" si="95"/>
        <v>7</v>
      </c>
      <c r="AM99" s="158">
        <f>SUM(AL99:AL100)/2</f>
        <v>7</v>
      </c>
      <c r="AN99" s="158">
        <f t="shared" si="96"/>
        <v>2</v>
      </c>
      <c r="AO99" s="158">
        <f>SUM((AN99+AN100)/2)</f>
        <v>2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216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9</v>
      </c>
      <c r="BL99" s="162">
        <f>SUM(BK99+BK100)/2</f>
        <v>9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216</v>
      </c>
      <c r="CB99" s="35">
        <f>SUM(AM99+AO99+AQ99+AS99+AU99+AW99+BB99+BD99+BG99+AY99)</f>
        <v>9</v>
      </c>
    </row>
    <row r="100" spans="1:80" ht="18.75" customHeight="1" thickBot="1" x14ac:dyDescent="0.3">
      <c r="A100" s="137" t="s">
        <v>425</v>
      </c>
      <c r="B100" s="179" t="s">
        <v>182</v>
      </c>
      <c r="C100" s="202" t="s">
        <v>80</v>
      </c>
      <c r="D100" s="165"/>
      <c r="E100" s="166" t="s">
        <v>4</v>
      </c>
      <c r="F100" s="303"/>
      <c r="G100" s="37" t="s">
        <v>67</v>
      </c>
      <c r="H100" s="37" t="s">
        <v>11</v>
      </c>
      <c r="I100" s="38" t="s">
        <v>67</v>
      </c>
      <c r="J100" s="37" t="s">
        <v>11</v>
      </c>
      <c r="K100" s="306"/>
      <c r="L100" s="306"/>
      <c r="M100" s="37" t="s">
        <v>11</v>
      </c>
      <c r="N100" s="37" t="s">
        <v>67</v>
      </c>
      <c r="O100" s="37" t="s">
        <v>11</v>
      </c>
      <c r="P100" s="37" t="s">
        <v>11</v>
      </c>
      <c r="Q100" s="37" t="s">
        <v>11</v>
      </c>
      <c r="R100" s="306"/>
      <c r="S100" s="306"/>
      <c r="T100" s="306"/>
      <c r="U100" s="37" t="s">
        <v>67</v>
      </c>
      <c r="V100" s="356" t="s">
        <v>13</v>
      </c>
      <c r="W100" s="356" t="s">
        <v>13</v>
      </c>
      <c r="X100" s="37" t="s">
        <v>11</v>
      </c>
      <c r="Y100" s="306"/>
      <c r="Z100" s="306"/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7</v>
      </c>
      <c r="AM100" s="168"/>
      <c r="AN100" s="168">
        <f t="shared" si="96"/>
        <v>2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9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425</v>
      </c>
      <c r="B101" s="179" t="s">
        <v>183</v>
      </c>
      <c r="C101" s="1174" t="s">
        <v>183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425</v>
      </c>
      <c r="B102" s="179" t="s">
        <v>183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25">
        <v>4</v>
      </c>
      <c r="J102" s="25">
        <v>5</v>
      </c>
      <c r="K102" s="300">
        <v>6</v>
      </c>
      <c r="L102" s="300">
        <v>7</v>
      </c>
      <c r="M102" s="25">
        <v>8</v>
      </c>
      <c r="N102" s="25">
        <v>9</v>
      </c>
      <c r="O102" s="25">
        <v>10</v>
      </c>
      <c r="P102" s="25">
        <v>11</v>
      </c>
      <c r="Q102" s="25">
        <v>12</v>
      </c>
      <c r="R102" s="300">
        <v>13</v>
      </c>
      <c r="S102" s="300">
        <v>14</v>
      </c>
      <c r="T102" s="300">
        <v>15</v>
      </c>
      <c r="U102" s="25">
        <v>16</v>
      </c>
      <c r="V102" s="25">
        <v>17</v>
      </c>
      <c r="W102" s="25">
        <v>18</v>
      </c>
      <c r="X102" s="25">
        <v>19</v>
      </c>
      <c r="Y102" s="300">
        <v>20</v>
      </c>
      <c r="Z102" s="300">
        <v>21</v>
      </c>
      <c r="AA102" s="25">
        <v>22</v>
      </c>
      <c r="AB102" s="25">
        <v>23</v>
      </c>
      <c r="AC102" s="25">
        <v>24</v>
      </c>
      <c r="AD102" s="25">
        <v>25</v>
      </c>
      <c r="AE102" s="25">
        <v>26</v>
      </c>
      <c r="AF102" s="300">
        <v>27</v>
      </c>
      <c r="AG102" s="301">
        <v>28</v>
      </c>
      <c r="AH102" s="26">
        <v>29</v>
      </c>
      <c r="AI102" s="25">
        <v>30</v>
      </c>
      <c r="AJ102" s="249"/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425</v>
      </c>
      <c r="B103" s="179" t="s">
        <v>183</v>
      </c>
      <c r="C103" s="806">
        <v>9622</v>
      </c>
      <c r="D103" s="178" t="s">
        <v>190</v>
      </c>
      <c r="E103" s="156" t="s">
        <v>70</v>
      </c>
      <c r="F103" s="302"/>
      <c r="G103" s="31" t="s">
        <v>11</v>
      </c>
      <c r="H103" s="31" t="s">
        <v>11</v>
      </c>
      <c r="I103" s="32" t="s">
        <v>11</v>
      </c>
      <c r="J103" s="31" t="s">
        <v>11</v>
      </c>
      <c r="K103" s="305"/>
      <c r="L103" s="305"/>
      <c r="M103" s="31" t="s">
        <v>11</v>
      </c>
      <c r="N103" s="31" t="s">
        <v>11</v>
      </c>
      <c r="O103" s="31" t="s">
        <v>11</v>
      </c>
      <c r="P103" s="31" t="s">
        <v>11</v>
      </c>
      <c r="Q103" s="31" t="s">
        <v>11</v>
      </c>
      <c r="R103" s="305"/>
      <c r="S103" s="305"/>
      <c r="T103" s="305"/>
      <c r="U103" s="31" t="s">
        <v>11</v>
      </c>
      <c r="V103" s="31" t="s">
        <v>11</v>
      </c>
      <c r="W103" s="31" t="s">
        <v>11</v>
      </c>
      <c r="X103" s="31" t="s">
        <v>11</v>
      </c>
      <c r="Y103" s="305"/>
      <c r="Z103" s="305"/>
      <c r="AA103" s="31" t="s">
        <v>11</v>
      </c>
      <c r="AB103" s="355" t="s">
        <v>13</v>
      </c>
      <c r="AC103" s="355" t="s">
        <v>13</v>
      </c>
      <c r="AD103" s="355" t="s">
        <v>13</v>
      </c>
      <c r="AE103" s="355" t="s">
        <v>13</v>
      </c>
      <c r="AF103" s="305"/>
      <c r="AG103" s="305"/>
      <c r="AH103" s="31" t="s">
        <v>11</v>
      </c>
      <c r="AI103" s="31" t="s">
        <v>11</v>
      </c>
      <c r="AJ103" s="31"/>
      <c r="AK103" s="34">
        <f>IF(CA103=0,"",TIME(0,CA103,0))</f>
        <v>0.33333333333333331</v>
      </c>
      <c r="AL103" s="157">
        <f t="shared" ref="AL103:AL108" si="114">COUNTIF(F103:AJ103,"P")</f>
        <v>16</v>
      </c>
      <c r="AM103" s="158">
        <f>SUM(AL103:AL104)/2</f>
        <v>14</v>
      </c>
      <c r="AN103" s="158">
        <f t="shared" ref="AN103:AN108" si="115">COUNTIF(F103:AJ103,"Mi")</f>
        <v>4</v>
      </c>
      <c r="AO103" s="158">
        <f>SUM((AN103+AN104)/2)</f>
        <v>4</v>
      </c>
      <c r="AP103" s="159">
        <f t="shared" ref="AP103:AP108" si="116">COUNTIF(F103:AJ103,"VS")</f>
        <v>0</v>
      </c>
      <c r="AQ103" s="159">
        <f>SUM((AP103+AP104)/2)</f>
        <v>0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0</v>
      </c>
      <c r="BR103" s="158">
        <f>SUM((BQ103+BQ104)/2)</f>
        <v>0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425</v>
      </c>
      <c r="B104" s="179" t="s">
        <v>183</v>
      </c>
      <c r="C104" s="164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538" t="s">
        <v>39</v>
      </c>
      <c r="J104" s="37" t="s">
        <v>11</v>
      </c>
      <c r="K104" s="306"/>
      <c r="L104" s="306"/>
      <c r="M104" s="37" t="s">
        <v>11</v>
      </c>
      <c r="N104" s="37" t="s">
        <v>11</v>
      </c>
      <c r="O104" s="37" t="s">
        <v>11</v>
      </c>
      <c r="P104" s="440" t="s">
        <v>39</v>
      </c>
      <c r="Q104" s="37" t="s">
        <v>11</v>
      </c>
      <c r="R104" s="306"/>
      <c r="S104" s="306"/>
      <c r="T104" s="306"/>
      <c r="U104" s="37" t="s">
        <v>11</v>
      </c>
      <c r="V104" s="37" t="s">
        <v>11</v>
      </c>
      <c r="W104" s="37" t="s">
        <v>11</v>
      </c>
      <c r="X104" s="37" t="s">
        <v>11</v>
      </c>
      <c r="Y104" s="306"/>
      <c r="Z104" s="306"/>
      <c r="AA104" s="37" t="s">
        <v>11</v>
      </c>
      <c r="AB104" s="356" t="s">
        <v>13</v>
      </c>
      <c r="AC104" s="356" t="s">
        <v>13</v>
      </c>
      <c r="AD104" s="356" t="s">
        <v>13</v>
      </c>
      <c r="AE104" s="356" t="s">
        <v>13</v>
      </c>
      <c r="AF104" s="306"/>
      <c r="AG104" s="306"/>
      <c r="AH104" s="440" t="s">
        <v>39</v>
      </c>
      <c r="AI104" s="440" t="s">
        <v>39</v>
      </c>
      <c r="AJ104" s="37"/>
      <c r="AK104" s="40"/>
      <c r="AL104" s="167">
        <f t="shared" si="114"/>
        <v>12</v>
      </c>
      <c r="AM104" s="168"/>
      <c r="AN104" s="168">
        <f t="shared" si="115"/>
        <v>4</v>
      </c>
      <c r="AO104" s="169"/>
      <c r="AP104" s="170">
        <f t="shared" si="116"/>
        <v>0</v>
      </c>
      <c r="AQ104" s="171"/>
      <c r="AR104" s="168">
        <f t="shared" si="117"/>
        <v>4</v>
      </c>
      <c r="AS104" s="168"/>
      <c r="AT104" s="168">
        <f t="shared" si="118"/>
        <v>0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0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425</v>
      </c>
      <c r="B105" s="179" t="s">
        <v>183</v>
      </c>
      <c r="C105" s="806">
        <v>5294</v>
      </c>
      <c r="D105" s="178" t="s">
        <v>211</v>
      </c>
      <c r="E105" s="156" t="s">
        <v>70</v>
      </c>
      <c r="F105" s="304"/>
      <c r="G105" s="358" t="s">
        <v>7</v>
      </c>
      <c r="H105" s="358" t="s">
        <v>7</v>
      </c>
      <c r="I105" s="475" t="s">
        <v>7</v>
      </c>
      <c r="J105" s="475" t="s">
        <v>7</v>
      </c>
      <c r="K105" s="475" t="s">
        <v>7</v>
      </c>
      <c r="L105" s="475" t="s">
        <v>7</v>
      </c>
      <c r="M105" s="475" t="s">
        <v>7</v>
      </c>
      <c r="N105" s="475" t="s">
        <v>7</v>
      </c>
      <c r="O105" s="475" t="s">
        <v>7</v>
      </c>
      <c r="P105" s="475" t="s">
        <v>7</v>
      </c>
      <c r="Q105" s="475" t="s">
        <v>7</v>
      </c>
      <c r="R105" s="307"/>
      <c r="S105" s="307"/>
      <c r="T105" s="307"/>
      <c r="U105" s="491" t="s">
        <v>23</v>
      </c>
      <c r="V105" s="52" t="s">
        <v>11</v>
      </c>
      <c r="W105" s="401" t="s">
        <v>11</v>
      </c>
      <c r="X105" s="52" t="s">
        <v>11</v>
      </c>
      <c r="Y105" s="307"/>
      <c r="Z105" s="307"/>
      <c r="AA105" s="400" t="s">
        <v>14</v>
      </c>
      <c r="AB105" s="365" t="s">
        <v>14</v>
      </c>
      <c r="AC105" s="365" t="s">
        <v>14</v>
      </c>
      <c r="AD105" s="52" t="s">
        <v>11</v>
      </c>
      <c r="AE105" s="491" t="s">
        <v>23</v>
      </c>
      <c r="AF105" s="307"/>
      <c r="AG105" s="307"/>
      <c r="AH105" s="52" t="s">
        <v>11</v>
      </c>
      <c r="AI105" s="52" t="s">
        <v>11</v>
      </c>
      <c r="AJ105" s="52"/>
      <c r="AK105" s="34">
        <f>IF(CA105=0,"",TIME(0,CA105,0))</f>
        <v>9.9999999999999992E-2</v>
      </c>
      <c r="AL105" s="157">
        <f t="shared" si="114"/>
        <v>6</v>
      </c>
      <c r="AM105" s="158">
        <f>SUM(AL105:AL106)/2</f>
        <v>5.5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0.5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144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3</v>
      </c>
      <c r="BL105" s="162">
        <f>SUM(BK105+BK106)/2</f>
        <v>3</v>
      </c>
      <c r="BM105" s="158">
        <f t="shared" si="126"/>
        <v>0</v>
      </c>
      <c r="BN105" s="158">
        <f>SUM(BM105+BM106)/2</f>
        <v>0</v>
      </c>
      <c r="BO105" s="158">
        <f t="shared" si="127"/>
        <v>2</v>
      </c>
      <c r="BP105" s="158">
        <f>SUM(BO105+BO106)/2</f>
        <v>2</v>
      </c>
      <c r="BQ105" s="158">
        <f t="shared" si="128"/>
        <v>11</v>
      </c>
      <c r="BR105" s="158">
        <f>SUM((BQ105+BQ106)/2)</f>
        <v>11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144</v>
      </c>
      <c r="CB105" s="35">
        <f>SUM(AM105+AO105+AQ105+AS105+AU105+AW105+BB105+BD105+BG105+AY105)</f>
        <v>6</v>
      </c>
    </row>
    <row r="106" spans="1:80" ht="18.75" customHeight="1" thickBot="1" x14ac:dyDescent="0.3">
      <c r="A106" s="137" t="s">
        <v>425</v>
      </c>
      <c r="B106" s="179" t="s">
        <v>183</v>
      </c>
      <c r="C106" s="164" t="s">
        <v>9</v>
      </c>
      <c r="D106" s="194"/>
      <c r="E106" s="166" t="s">
        <v>4</v>
      </c>
      <c r="F106" s="304"/>
      <c r="G106" s="358" t="s">
        <v>7</v>
      </c>
      <c r="H106" s="358" t="s">
        <v>7</v>
      </c>
      <c r="I106" s="476" t="s">
        <v>7</v>
      </c>
      <c r="J106" s="476" t="s">
        <v>7</v>
      </c>
      <c r="K106" s="476" t="s">
        <v>7</v>
      </c>
      <c r="L106" s="476" t="s">
        <v>7</v>
      </c>
      <c r="M106" s="476" t="s">
        <v>7</v>
      </c>
      <c r="N106" s="476" t="s">
        <v>7</v>
      </c>
      <c r="O106" s="476" t="s">
        <v>7</v>
      </c>
      <c r="P106" s="476" t="s">
        <v>7</v>
      </c>
      <c r="Q106" s="476" t="s">
        <v>7</v>
      </c>
      <c r="R106" s="307"/>
      <c r="S106" s="307"/>
      <c r="T106" s="307"/>
      <c r="U106" s="492" t="s">
        <v>23</v>
      </c>
      <c r="V106" s="52" t="s">
        <v>11</v>
      </c>
      <c r="W106" s="402" t="s">
        <v>11</v>
      </c>
      <c r="X106" s="52" t="s">
        <v>57</v>
      </c>
      <c r="Y106" s="307"/>
      <c r="Z106" s="307"/>
      <c r="AA106" s="400" t="s">
        <v>14</v>
      </c>
      <c r="AB106" s="367" t="s">
        <v>14</v>
      </c>
      <c r="AC106" s="367" t="s">
        <v>14</v>
      </c>
      <c r="AD106" s="52" t="s">
        <v>11</v>
      </c>
      <c r="AE106" s="492" t="s">
        <v>23</v>
      </c>
      <c r="AF106" s="307"/>
      <c r="AG106" s="307"/>
      <c r="AH106" s="52" t="s">
        <v>11</v>
      </c>
      <c r="AI106" s="52" t="s">
        <v>11</v>
      </c>
      <c r="AJ106" s="52"/>
      <c r="AK106" s="40"/>
      <c r="AL106" s="167">
        <f t="shared" si="114"/>
        <v>5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1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3</v>
      </c>
      <c r="BL106" s="173"/>
      <c r="BM106" s="168">
        <f t="shared" si="126"/>
        <v>0</v>
      </c>
      <c r="BN106" s="174"/>
      <c r="BO106" s="168">
        <f t="shared" si="127"/>
        <v>2</v>
      </c>
      <c r="BP106" s="169"/>
      <c r="BQ106" s="168">
        <f t="shared" si="128"/>
        <v>11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806">
        <v>8914</v>
      </c>
      <c r="D107" s="178" t="s">
        <v>219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408" t="s">
        <v>29</v>
      </c>
      <c r="K107" s="305"/>
      <c r="L107" s="305"/>
      <c r="M107" s="475" t="s">
        <v>7</v>
      </c>
      <c r="N107" s="475" t="s">
        <v>7</v>
      </c>
      <c r="O107" s="475" t="s">
        <v>7</v>
      </c>
      <c r="P107" s="55" t="s">
        <v>11</v>
      </c>
      <c r="Q107" s="408" t="s">
        <v>29</v>
      </c>
      <c r="R107" s="305"/>
      <c r="S107" s="305"/>
      <c r="T107" s="332"/>
      <c r="U107" s="31" t="s">
        <v>11</v>
      </c>
      <c r="V107" s="408" t="s">
        <v>29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/>
      <c r="AK107" s="34">
        <f>IF(CA107=0,"",TIME(0,CA107,0))</f>
        <v>0.23333333333333331</v>
      </c>
      <c r="AL107" s="157">
        <f t="shared" si="114"/>
        <v>11</v>
      </c>
      <c r="AM107" s="158">
        <f>SUM(AL107:AL108)/2</f>
        <v>11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3</v>
      </c>
      <c r="AW107" s="158">
        <f>SUM((AV107+AV108)/2)</f>
        <v>3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336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0</v>
      </c>
      <c r="BL107" s="162">
        <f>SUM(BK107+BK108)/2</f>
        <v>0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6</v>
      </c>
      <c r="BR107" s="158">
        <f>SUM((BQ107+BQ108)/2)</f>
        <v>6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336</v>
      </c>
      <c r="CB107" s="35">
        <f>SUM(AM107+AO107+AQ107+AS107+AU107+AW107+BB107+BD107+BG107+AY107)</f>
        <v>14</v>
      </c>
    </row>
    <row r="108" spans="1:80" ht="18.75" customHeight="1" thickBot="1" x14ac:dyDescent="0.3">
      <c r="A108" s="137" t="s">
        <v>425</v>
      </c>
      <c r="B108" s="179" t="s">
        <v>183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407" t="s">
        <v>29</v>
      </c>
      <c r="K108" s="306"/>
      <c r="L108" s="306"/>
      <c r="M108" s="476" t="s">
        <v>7</v>
      </c>
      <c r="N108" s="476" t="s">
        <v>7</v>
      </c>
      <c r="O108" s="476" t="s">
        <v>7</v>
      </c>
      <c r="P108" s="56" t="s">
        <v>11</v>
      </c>
      <c r="Q108" s="407" t="s">
        <v>29</v>
      </c>
      <c r="R108" s="306"/>
      <c r="S108" s="306"/>
      <c r="T108" s="331"/>
      <c r="U108" s="37" t="s">
        <v>11</v>
      </c>
      <c r="V108" s="407" t="s">
        <v>29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/>
      <c r="AK108" s="40"/>
      <c r="AL108" s="167">
        <f t="shared" si="114"/>
        <v>11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3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0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6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6" t="s">
        <v>351</v>
      </c>
      <c r="D109" s="178" t="str">
        <f>VLOOKUP(C109,ListeAppel,2,FALSE)</f>
        <v>Nom 032</v>
      </c>
      <c r="E109" s="156" t="s">
        <v>70</v>
      </c>
      <c r="F109" s="302"/>
      <c r="G109" s="31" t="s">
        <v>11</v>
      </c>
      <c r="H109" s="353" t="s">
        <v>7</v>
      </c>
      <c r="I109" s="475" t="s">
        <v>7</v>
      </c>
      <c r="J109" s="31" t="s">
        <v>11</v>
      </c>
      <c r="K109" s="305"/>
      <c r="L109" s="305"/>
      <c r="M109" s="31" t="s">
        <v>11</v>
      </c>
      <c r="N109" s="31" t="s">
        <v>11</v>
      </c>
      <c r="O109" s="31" t="s">
        <v>11</v>
      </c>
      <c r="P109" s="31" t="s">
        <v>11</v>
      </c>
      <c r="Q109" s="31" t="s">
        <v>11</v>
      </c>
      <c r="R109" s="305"/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53" t="s">
        <v>7</v>
      </c>
      <c r="AH109" s="353" t="s">
        <v>7</v>
      </c>
      <c r="AI109" s="353" t="s">
        <v>7</v>
      </c>
      <c r="AJ109" s="31"/>
      <c r="AK109" s="34">
        <f>IF(CA109=0,"",TIME(0,CA109,0))</f>
        <v>0.18333333333333335</v>
      </c>
      <c r="AL109" s="157">
        <f t="shared" si="95"/>
        <v>11</v>
      </c>
      <c r="AM109" s="158">
        <f>SUM(AL109:AL110)/2</f>
        <v>11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264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11</v>
      </c>
      <c r="BR109" s="158">
        <f>SUM((BQ109+BQ110)/2)</f>
        <v>11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264</v>
      </c>
      <c r="CB109" s="35">
        <f>SUM(AM109+AO109+AQ109+AS109+AU109+AW109+BB109+BD109+BG109+AY109)</f>
        <v>11</v>
      </c>
    </row>
    <row r="110" spans="1:80" ht="18.75" customHeight="1" thickBot="1" x14ac:dyDescent="0.3">
      <c r="A110" s="137" t="s">
        <v>425</v>
      </c>
      <c r="B110" s="179" t="s">
        <v>183</v>
      </c>
      <c r="C110" s="164" t="s">
        <v>10</v>
      </c>
      <c r="D110" s="194"/>
      <c r="E110" s="166" t="s">
        <v>4</v>
      </c>
      <c r="F110" s="303"/>
      <c r="G110" s="37" t="s">
        <v>11</v>
      </c>
      <c r="H110" s="354" t="s">
        <v>7</v>
      </c>
      <c r="I110" s="476" t="s">
        <v>7</v>
      </c>
      <c r="J110" s="37" t="s">
        <v>11</v>
      </c>
      <c r="K110" s="306"/>
      <c r="L110" s="306"/>
      <c r="M110" s="37" t="s">
        <v>11</v>
      </c>
      <c r="N110" s="37" t="s">
        <v>11</v>
      </c>
      <c r="O110" s="37" t="s">
        <v>11</v>
      </c>
      <c r="P110" s="37" t="s">
        <v>11</v>
      </c>
      <c r="Q110" s="37" t="s">
        <v>11</v>
      </c>
      <c r="R110" s="306"/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06"/>
      <c r="Z110" s="306"/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54" t="s">
        <v>7</v>
      </c>
      <c r="AH110" s="354" t="s">
        <v>7</v>
      </c>
      <c r="AI110" s="354" t="s">
        <v>7</v>
      </c>
      <c r="AJ110" s="37"/>
      <c r="AK110" s="40"/>
      <c r="AL110" s="167">
        <f t="shared" si="95"/>
        <v>11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6" t="s">
        <v>352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1" t="s">
        <v>11</v>
      </c>
      <c r="I111" s="611" t="s">
        <v>11</v>
      </c>
      <c r="J111" s="475" t="s">
        <v>7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53" t="s">
        <v>7</v>
      </c>
      <c r="R111" s="305"/>
      <c r="S111" s="305"/>
      <c r="T111" s="305"/>
      <c r="U111" s="31" t="s">
        <v>11</v>
      </c>
      <c r="V111" s="31" t="s">
        <v>11</v>
      </c>
      <c r="W111" s="31" t="s">
        <v>11</v>
      </c>
      <c r="X111" s="353" t="s">
        <v>7</v>
      </c>
      <c r="Y111" s="305"/>
      <c r="Z111" s="305"/>
      <c r="AA111" s="31" t="s">
        <v>11</v>
      </c>
      <c r="AB111" s="31" t="s">
        <v>11</v>
      </c>
      <c r="AC111" s="31" t="s">
        <v>11</v>
      </c>
      <c r="AD111" s="31" t="s">
        <v>11</v>
      </c>
      <c r="AE111" s="353" t="s">
        <v>7</v>
      </c>
      <c r="AF111" s="305"/>
      <c r="AG111" s="305"/>
      <c r="AH111" s="31" t="s">
        <v>11</v>
      </c>
      <c r="AI111" s="31" t="s">
        <v>11</v>
      </c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16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4</v>
      </c>
      <c r="BR111" s="158">
        <f>SUM((BQ111+BQ112)/2)</f>
        <v>4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425</v>
      </c>
      <c r="B112" s="179" t="s">
        <v>183</v>
      </c>
      <c r="C112" s="164" t="s">
        <v>9</v>
      </c>
      <c r="D112" s="194"/>
      <c r="E112" s="166" t="s">
        <v>4</v>
      </c>
      <c r="F112" s="303"/>
      <c r="G112" s="37" t="s">
        <v>11</v>
      </c>
      <c r="H112" s="37" t="s">
        <v>11</v>
      </c>
      <c r="I112" s="610" t="s">
        <v>11</v>
      </c>
      <c r="J112" s="476" t="s">
        <v>7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54" t="s">
        <v>7</v>
      </c>
      <c r="R112" s="306"/>
      <c r="S112" s="306"/>
      <c r="T112" s="306"/>
      <c r="U112" s="37" t="s">
        <v>11</v>
      </c>
      <c r="V112" s="37" t="s">
        <v>11</v>
      </c>
      <c r="W112" s="37" t="s">
        <v>11</v>
      </c>
      <c r="X112" s="354" t="s">
        <v>7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54" t="s">
        <v>7</v>
      </c>
      <c r="AF112" s="306"/>
      <c r="AG112" s="306"/>
      <c r="AH112" s="37" t="s">
        <v>11</v>
      </c>
      <c r="AI112" s="37" t="s">
        <v>11</v>
      </c>
      <c r="AJ112" s="37"/>
      <c r="AK112" s="40"/>
      <c r="AL112" s="167">
        <f t="shared" si="95"/>
        <v>16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4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7" t="s">
        <v>353</v>
      </c>
      <c r="D113" s="178" t="str">
        <f>VLOOKUP(C113,ListeAppel,2,FALSE)</f>
        <v>Nom 050</v>
      </c>
      <c r="E113" s="156" t="s">
        <v>70</v>
      </c>
      <c r="F113" s="302"/>
      <c r="G113" s="358" t="s">
        <v>7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05"/>
      <c r="U113" s="31" t="s">
        <v>11</v>
      </c>
      <c r="V113" s="31" t="s">
        <v>11</v>
      </c>
      <c r="W113" s="31" t="s">
        <v>11</v>
      </c>
      <c r="X113" s="31" t="s">
        <v>11</v>
      </c>
      <c r="Y113" s="305"/>
      <c r="Z113" s="305"/>
      <c r="AA113" s="31" t="s">
        <v>11</v>
      </c>
      <c r="AB113" s="355" t="s">
        <v>13</v>
      </c>
      <c r="AC113" s="355" t="s">
        <v>13</v>
      </c>
      <c r="AD113" s="355" t="s">
        <v>13</v>
      </c>
      <c r="AE113" s="355" t="s">
        <v>13</v>
      </c>
      <c r="AF113" s="305"/>
      <c r="AG113" s="305"/>
      <c r="AH113" s="353" t="s">
        <v>7</v>
      </c>
      <c r="AI113" s="353" t="s">
        <v>7</v>
      </c>
      <c r="AJ113" s="31"/>
      <c r="AK113" s="34">
        <f>IF(CA113=0,"",TIME(0,CA113,0))</f>
        <v>0.28333333333333333</v>
      </c>
      <c r="AL113" s="157">
        <f t="shared" si="95"/>
        <v>13</v>
      </c>
      <c r="AM113" s="158">
        <f>SUM(AL113:AL114)/2</f>
        <v>13</v>
      </c>
      <c r="AN113" s="158">
        <f t="shared" si="96"/>
        <v>4</v>
      </c>
      <c r="AO113" s="158">
        <f>SUM((AN113+AN114)/2)</f>
        <v>4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425</v>
      </c>
      <c r="B114" s="179" t="s">
        <v>183</v>
      </c>
      <c r="C114" s="192" t="s">
        <v>6</v>
      </c>
      <c r="D114" s="194"/>
      <c r="E114" s="166" t="s">
        <v>4</v>
      </c>
      <c r="F114" s="303"/>
      <c r="G114" s="358" t="s">
        <v>7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06"/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56" t="s">
        <v>13</v>
      </c>
      <c r="AC114" s="356" t="s">
        <v>13</v>
      </c>
      <c r="AD114" s="356" t="s">
        <v>13</v>
      </c>
      <c r="AE114" s="356" t="s">
        <v>13</v>
      </c>
      <c r="AF114" s="306"/>
      <c r="AG114" s="306"/>
      <c r="AH114" s="354" t="s">
        <v>7</v>
      </c>
      <c r="AI114" s="354" t="s">
        <v>7</v>
      </c>
      <c r="AJ114" s="37"/>
      <c r="AK114" s="40"/>
      <c r="AL114" s="167">
        <f t="shared" si="95"/>
        <v>13</v>
      </c>
      <c r="AM114" s="168"/>
      <c r="AN114" s="168">
        <f t="shared" si="96"/>
        <v>4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7" t="s">
        <v>354</v>
      </c>
      <c r="D115" s="178" t="str">
        <f>VLOOKUP(C115,ListeAppel,2,FALSE)</f>
        <v>Nom 051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31" t="s">
        <v>11</v>
      </c>
      <c r="N115" s="31" t="s">
        <v>11</v>
      </c>
      <c r="O115" s="31" t="s">
        <v>33</v>
      </c>
      <c r="P115" s="31" t="s">
        <v>11</v>
      </c>
      <c r="Q115" s="353" t="s">
        <v>7</v>
      </c>
      <c r="R115" s="305"/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53" t="s">
        <v>7</v>
      </c>
      <c r="AI115" s="353" t="s">
        <v>7</v>
      </c>
      <c r="AJ115" s="31"/>
      <c r="AK115" s="34">
        <f>IF(CA115=0,"",TIME(0,CA115,0))</f>
        <v>0.28333333333333333</v>
      </c>
      <c r="AL115" s="157">
        <f t="shared" si="95"/>
        <v>16</v>
      </c>
      <c r="AM115" s="158">
        <f>SUM(AL115:AL116)/2</f>
        <v>16</v>
      </c>
      <c r="AN115" s="158">
        <f t="shared" si="96"/>
        <v>0</v>
      </c>
      <c r="AO115" s="158">
        <f>SUM((AN115+AN116)/2)</f>
        <v>0</v>
      </c>
      <c r="AP115" s="159">
        <f t="shared" si="97"/>
        <v>1</v>
      </c>
      <c r="AQ115" s="159">
        <f>SUM((AP115+AP116)/2)</f>
        <v>0.5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408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408</v>
      </c>
      <c r="CB115" s="35">
        <f>SUM(AM115+AO115+AQ115+AS115+AU115+AW115+BB115+BD115+BG115+AY115)</f>
        <v>17</v>
      </c>
    </row>
    <row r="116" spans="1:80" ht="18.75" customHeight="1" thickBot="1" x14ac:dyDescent="0.3">
      <c r="A116" s="137" t="s">
        <v>425</v>
      </c>
      <c r="B116" s="179" t="s">
        <v>183</v>
      </c>
      <c r="C116" s="192" t="s">
        <v>10</v>
      </c>
      <c r="D116" s="194"/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37" t="s">
        <v>11</v>
      </c>
      <c r="N116" s="37" t="s">
        <v>11</v>
      </c>
      <c r="O116" s="395" t="s">
        <v>39</v>
      </c>
      <c r="P116" s="37" t="s">
        <v>11</v>
      </c>
      <c r="Q116" s="354" t="s">
        <v>7</v>
      </c>
      <c r="R116" s="306"/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54" t="s">
        <v>7</v>
      </c>
      <c r="AI116" s="354" t="s">
        <v>7</v>
      </c>
      <c r="AJ116" s="37"/>
      <c r="AK116" s="40"/>
      <c r="AL116" s="167">
        <f t="shared" si="95"/>
        <v>16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6" t="s">
        <v>355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05"/>
      <c r="U117" s="31" t="s">
        <v>11</v>
      </c>
      <c r="V117" s="31" t="s">
        <v>11</v>
      </c>
      <c r="W117" s="365" t="s">
        <v>14</v>
      </c>
      <c r="X117" s="365" t="s">
        <v>14</v>
      </c>
      <c r="Y117" s="365" t="s">
        <v>14</v>
      </c>
      <c r="Z117" s="365" t="s">
        <v>14</v>
      </c>
      <c r="AA117" s="365" t="s">
        <v>14</v>
      </c>
      <c r="AB117" s="365" t="s">
        <v>14</v>
      </c>
      <c r="AC117" s="365" t="s">
        <v>14</v>
      </c>
      <c r="AD117" s="365" t="s">
        <v>14</v>
      </c>
      <c r="AE117" s="365" t="s">
        <v>14</v>
      </c>
      <c r="AF117" s="365" t="s">
        <v>14</v>
      </c>
      <c r="AG117" s="365" t="s">
        <v>14</v>
      </c>
      <c r="AH117" s="365" t="s">
        <v>14</v>
      </c>
      <c r="AI117" s="365" t="s">
        <v>14</v>
      </c>
      <c r="AJ117" s="31"/>
      <c r="AK117" s="34">
        <f>IF(CA117=0,"",TIME(0,CA117,0))</f>
        <v>0.18333333333333335</v>
      </c>
      <c r="AL117" s="157">
        <f t="shared" si="95"/>
        <v>11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264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13</v>
      </c>
      <c r="BL117" s="162">
        <f>SUM(BK117+BK118)/2</f>
        <v>13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264</v>
      </c>
      <c r="CB117" s="35">
        <f>SUM(AM117+AO117+AQ117+AS117+AU117+AW117+BB117+BD117+BG117+AY117)</f>
        <v>11</v>
      </c>
    </row>
    <row r="118" spans="1:80" ht="18.75" customHeight="1" thickBot="1" x14ac:dyDescent="0.3">
      <c r="A118" s="137" t="s">
        <v>425</v>
      </c>
      <c r="B118" s="179" t="s">
        <v>183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37" t="s">
        <v>11</v>
      </c>
      <c r="O118" s="37" t="s">
        <v>11</v>
      </c>
      <c r="P118" s="37" t="s">
        <v>11</v>
      </c>
      <c r="Q118" s="37" t="s">
        <v>11</v>
      </c>
      <c r="R118" s="306"/>
      <c r="S118" s="306"/>
      <c r="T118" s="306"/>
      <c r="U118" s="37" t="s">
        <v>11</v>
      </c>
      <c r="V118" s="37" t="s">
        <v>11</v>
      </c>
      <c r="W118" s="367" t="s">
        <v>14</v>
      </c>
      <c r="X118" s="367" t="s">
        <v>14</v>
      </c>
      <c r="Y118" s="367" t="s">
        <v>14</v>
      </c>
      <c r="Z118" s="367" t="s">
        <v>14</v>
      </c>
      <c r="AA118" s="367" t="s">
        <v>14</v>
      </c>
      <c r="AB118" s="367" t="s">
        <v>14</v>
      </c>
      <c r="AC118" s="367" t="s">
        <v>14</v>
      </c>
      <c r="AD118" s="367" t="s">
        <v>14</v>
      </c>
      <c r="AE118" s="367" t="s">
        <v>14</v>
      </c>
      <c r="AF118" s="367" t="s">
        <v>14</v>
      </c>
      <c r="AG118" s="367" t="s">
        <v>14</v>
      </c>
      <c r="AH118" s="367" t="s">
        <v>14</v>
      </c>
      <c r="AI118" s="367" t="s">
        <v>14</v>
      </c>
      <c r="AJ118" s="37"/>
      <c r="AK118" s="40"/>
      <c r="AL118" s="167">
        <f t="shared" si="95"/>
        <v>11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6">
        <v>3578</v>
      </c>
      <c r="D119" s="178" t="s">
        <v>258</v>
      </c>
      <c r="E119" s="236" t="s">
        <v>70</v>
      </c>
      <c r="F119" s="302"/>
      <c r="G119" s="401" t="s">
        <v>11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442" t="s">
        <v>11</v>
      </c>
      <c r="P119" s="491" t="s">
        <v>23</v>
      </c>
      <c r="Q119" s="31" t="s">
        <v>11</v>
      </c>
      <c r="R119" s="305"/>
      <c r="S119" s="305"/>
      <c r="T119" s="305"/>
      <c r="U119" s="31" t="s">
        <v>11</v>
      </c>
      <c r="V119" s="31" t="s">
        <v>11</v>
      </c>
      <c r="W119" s="385" t="s">
        <v>58</v>
      </c>
      <c r="X119" s="442" t="s">
        <v>11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442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/>
      <c r="AK119" s="34">
        <f>IF(CA119=0,"",TIME(0,CA119,0))</f>
        <v>0.3</v>
      </c>
      <c r="AL119" s="157">
        <f>COUNTIF(F119:AJ119,"P")</f>
        <v>18</v>
      </c>
      <c r="AM119" s="158">
        <f>SUM(AL119:AL120)/2</f>
        <v>18</v>
      </c>
      <c r="AN119" s="158">
        <f>COUNTIF(F119:AJ119,"Mi")</f>
        <v>0</v>
      </c>
      <c r="AO119" s="158">
        <f>SUM((AN119+AN120)/2)</f>
        <v>0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432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1</v>
      </c>
      <c r="BP119" s="158">
        <f>SUM(BO119+BO120)/2</f>
        <v>1</v>
      </c>
      <c r="BQ119" s="158">
        <f>COUNTIF(F119:AJ119,"C")</f>
        <v>0</v>
      </c>
      <c r="BR119" s="158">
        <f>SUM((BQ119+BQ120)/2)</f>
        <v>0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432</v>
      </c>
      <c r="CB119" s="35">
        <f>SUM(AM119+AO119+AQ119+AS119+AU119+AW119+BB119+BD119+BG119+AY119)</f>
        <v>18</v>
      </c>
    </row>
    <row r="120" spans="1:80" ht="18.75" customHeight="1" thickBot="1" x14ac:dyDescent="0.3">
      <c r="A120" s="137" t="s">
        <v>425</v>
      </c>
      <c r="B120" s="179" t="s">
        <v>183</v>
      </c>
      <c r="C120" s="192" t="s">
        <v>6</v>
      </c>
      <c r="D120" s="165"/>
      <c r="E120" s="238" t="s">
        <v>4</v>
      </c>
      <c r="F120" s="303"/>
      <c r="G120" s="510" t="s">
        <v>11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11</v>
      </c>
      <c r="O120" s="402" t="s">
        <v>11</v>
      </c>
      <c r="P120" s="492" t="s">
        <v>23</v>
      </c>
      <c r="Q120" s="37" t="s">
        <v>11</v>
      </c>
      <c r="R120" s="306"/>
      <c r="S120" s="306"/>
      <c r="T120" s="306"/>
      <c r="U120" s="37" t="s">
        <v>11</v>
      </c>
      <c r="V120" s="37" t="s">
        <v>11</v>
      </c>
      <c r="W120" s="385" t="s">
        <v>58</v>
      </c>
      <c r="X120" s="402" t="s">
        <v>11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402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/>
      <c r="AK120" s="40"/>
      <c r="AL120" s="167">
        <f>COUNTIF(F120:AJ120,"P")</f>
        <v>18</v>
      </c>
      <c r="AM120" s="168"/>
      <c r="AN120" s="168">
        <f>COUNTIF(F120:AJ120,"Mi")</f>
        <v>0</v>
      </c>
      <c r="AO120" s="169"/>
      <c r="AP120" s="170">
        <f>COUNTIF(F120:AJ120,"VS")</f>
        <v>0</v>
      </c>
      <c r="AQ120" s="171"/>
      <c r="AR120" s="168">
        <f>COUNTIF(F120:AJ120,"C1")</f>
        <v>0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1</v>
      </c>
      <c r="BP120" s="169"/>
      <c r="BQ120" s="168">
        <f>COUNTIF(F120:AJ120,"C")</f>
        <v>0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806" t="s">
        <v>358</v>
      </c>
      <c r="D121" s="155" t="str">
        <f>VLOOKUP(C121,ListeAppel,2,FALSE)</f>
        <v>Nom 076</v>
      </c>
      <c r="E121" s="156" t="s">
        <v>70</v>
      </c>
      <c r="F121" s="302"/>
      <c r="G121" s="31" t="s">
        <v>11</v>
      </c>
      <c r="H121" s="31" t="s">
        <v>11</v>
      </c>
      <c r="I121" s="32" t="s">
        <v>11</v>
      </c>
      <c r="J121" s="31" t="s">
        <v>11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353" t="s">
        <v>7</v>
      </c>
      <c r="R121" s="305"/>
      <c r="S121" s="305"/>
      <c r="T121" s="305"/>
      <c r="U121" s="432" t="s">
        <v>28</v>
      </c>
      <c r="V121" s="31" t="s">
        <v>11</v>
      </c>
      <c r="W121" s="31" t="s">
        <v>11</v>
      </c>
      <c r="X121" s="31" t="s">
        <v>11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/>
      <c r="AK121" s="34">
        <f>IF(CA121=0,"",TIME(0,CA121,0))</f>
        <v>0.3</v>
      </c>
      <c r="AL121" s="157">
        <f>COUNTIF(F121:AJ121,"P")</f>
        <v>18</v>
      </c>
      <c r="AM121" s="158">
        <f>SUM(AL121:AL122)/2</f>
        <v>18</v>
      </c>
      <c r="AN121" s="158">
        <f>COUNTIF(F121:AJ121,"Mi")</f>
        <v>0</v>
      </c>
      <c r="AO121" s="158">
        <f>SUM((AN121+AN122)/2)</f>
        <v>0</v>
      </c>
      <c r="AP121" s="159">
        <f>COUNTIF(F121:AJ121,"VS")</f>
        <v>0</v>
      </c>
      <c r="AQ121" s="159">
        <f>SUM((AP121+AP122)/2)</f>
        <v>0</v>
      </c>
      <c r="AR121" s="158">
        <f>COUNTIF(F121:AJ121,"C1")</f>
        <v>0</v>
      </c>
      <c r="AS121" s="159">
        <f>SUM((AR121+AR122)/2)</f>
        <v>0</v>
      </c>
      <c r="AT121" s="159">
        <f>COUNTIF(F121:AJ121,"R1")</f>
        <v>0</v>
      </c>
      <c r="AU121" s="160">
        <f>SUM((AT121+AT122)/2)</f>
        <v>0</v>
      </c>
      <c r="AV121" s="158">
        <f>COUNTIF(F121:AJ121,"CS")</f>
        <v>0</v>
      </c>
      <c r="AW121" s="158">
        <f>SUM((AV121+AV122)/2)</f>
        <v>0</v>
      </c>
      <c r="AX121" s="159">
        <f>COUNTIF(F121:AJ121,"DA")</f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>COUNTIF(F121:AJ121,"MT5")</f>
        <v>0</v>
      </c>
      <c r="BB121" s="159">
        <f>SUM((BA121+BA122)/2)</f>
        <v>0</v>
      </c>
      <c r="BC121" s="159">
        <f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>COUNTIF(F121:AJ121,"A")</f>
        <v>0</v>
      </c>
      <c r="BJ121" s="159">
        <f>SUM((BI121+BI122)/2)</f>
        <v>0</v>
      </c>
      <c r="BK121" s="159">
        <f>COUNTIF(F121:AJ121,"Ma")</f>
        <v>0</v>
      </c>
      <c r="BL121" s="162">
        <f>SUM(BK121+BK122)/2</f>
        <v>0</v>
      </c>
      <c r="BM121" s="158">
        <f>COUNTIF(F121:AJ121,"MJ")</f>
        <v>0</v>
      </c>
      <c r="BN121" s="158">
        <f>SUM(BM121+BM122)/2</f>
        <v>0</v>
      </c>
      <c r="BO121" s="158">
        <f>COUNTIF(F121:AJ121,"Jsc")</f>
        <v>0</v>
      </c>
      <c r="BP121" s="158">
        <f>SUM(BO121+BO122)/2</f>
        <v>0</v>
      </c>
      <c r="BQ121" s="158">
        <f>COUNTIF(F121:AJ121,"C")</f>
        <v>1</v>
      </c>
      <c r="BR121" s="158">
        <f>SUM((BQ121+BQ122)/2)</f>
        <v>0.5</v>
      </c>
      <c r="BS121" s="158">
        <f>COUNTIF(F121:AJ121,"CC")</f>
        <v>1</v>
      </c>
      <c r="BT121" s="158">
        <f>SUM((BS121+BS122)/2)</f>
        <v>1.5</v>
      </c>
      <c r="BU121" s="158">
        <f>COUNTIF(F121:AJ121,"DS")</f>
        <v>0</v>
      </c>
      <c r="BV121" s="158">
        <f>SUM((BU121+BU122)/2)</f>
        <v>0</v>
      </c>
      <c r="BW121" s="159">
        <f>COUNTIF(F121:AJ121,"MT")</f>
        <v>0</v>
      </c>
      <c r="BX121" s="159">
        <f>SUM((BW121+BW122)/2)</f>
        <v>0</v>
      </c>
      <c r="BY121" s="159">
        <f>COUNTIF(F121:AJ121,"4/5")</f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425</v>
      </c>
      <c r="B122" s="179" t="s">
        <v>183</v>
      </c>
      <c r="C122" s="207" t="s">
        <v>10</v>
      </c>
      <c r="D122" s="165">
        <v>11491</v>
      </c>
      <c r="E122" s="166" t="s">
        <v>4</v>
      </c>
      <c r="F122" s="303"/>
      <c r="G122" s="37" t="s">
        <v>11</v>
      </c>
      <c r="H122" s="37" t="s">
        <v>11</v>
      </c>
      <c r="I122" s="38" t="s">
        <v>11</v>
      </c>
      <c r="J122" s="37" t="s">
        <v>11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433" t="s">
        <v>28</v>
      </c>
      <c r="R122" s="306"/>
      <c r="S122" s="306"/>
      <c r="T122" s="306"/>
      <c r="U122" s="433" t="s">
        <v>28</v>
      </c>
      <c r="V122" s="37" t="s">
        <v>11</v>
      </c>
      <c r="W122" s="37" t="s">
        <v>11</v>
      </c>
      <c r="X122" s="37" t="s">
        <v>11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/>
      <c r="AK122" s="40"/>
      <c r="AL122" s="167">
        <f t="shared" si="95"/>
        <v>18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2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425</v>
      </c>
      <c r="B123" s="179" t="s">
        <v>183</v>
      </c>
      <c r="C123" s="807" t="s">
        <v>359</v>
      </c>
      <c r="D123" s="155" t="str">
        <f>VLOOKUP(C123,ListeAppel,2,FALSE)</f>
        <v>Nom 094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67</v>
      </c>
      <c r="K123" s="305"/>
      <c r="L123" s="305"/>
      <c r="M123" s="31" t="s">
        <v>11</v>
      </c>
      <c r="N123" s="31" t="s">
        <v>11</v>
      </c>
      <c r="O123" s="31" t="s">
        <v>11</v>
      </c>
      <c r="P123" s="31" t="s">
        <v>67</v>
      </c>
      <c r="Q123" s="31" t="s">
        <v>67</v>
      </c>
      <c r="R123" s="305"/>
      <c r="S123" s="305"/>
      <c r="T123" s="305"/>
      <c r="U123" s="31" t="s">
        <v>11</v>
      </c>
      <c r="V123" s="31" t="s">
        <v>11</v>
      </c>
      <c r="W123" s="31" t="s">
        <v>11</v>
      </c>
      <c r="X123" s="31" t="s">
        <v>67</v>
      </c>
      <c r="Y123" s="305"/>
      <c r="Z123" s="305"/>
      <c r="AA123" s="31" t="s">
        <v>11</v>
      </c>
      <c r="AB123" s="31" t="s">
        <v>11</v>
      </c>
      <c r="AC123" s="31" t="s">
        <v>11</v>
      </c>
      <c r="AD123" s="31" t="s">
        <v>11</v>
      </c>
      <c r="AE123" s="31" t="s">
        <v>67</v>
      </c>
      <c r="AF123" s="305"/>
      <c r="AG123" s="305"/>
      <c r="AH123" s="31" t="s">
        <v>11</v>
      </c>
      <c r="AI123" s="31" t="s">
        <v>11</v>
      </c>
      <c r="AJ123" s="31"/>
      <c r="AK123" s="34">
        <f>IF(CA123=0,"",TIME(0,CA123,0))</f>
        <v>0.25</v>
      </c>
      <c r="AL123" s="157">
        <f t="shared" si="95"/>
        <v>15</v>
      </c>
      <c r="AM123" s="158">
        <f>SUM(AL123:AL124)/2</f>
        <v>15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425</v>
      </c>
      <c r="B124" s="179" t="s">
        <v>183</v>
      </c>
      <c r="C124" s="202" t="s">
        <v>10</v>
      </c>
      <c r="D124" s="165">
        <v>11576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67</v>
      </c>
      <c r="K124" s="306"/>
      <c r="L124" s="306"/>
      <c r="M124" s="37" t="s">
        <v>11</v>
      </c>
      <c r="N124" s="37" t="s">
        <v>11</v>
      </c>
      <c r="O124" s="37" t="s">
        <v>11</v>
      </c>
      <c r="P124" s="37" t="s">
        <v>67</v>
      </c>
      <c r="Q124" s="37" t="s">
        <v>67</v>
      </c>
      <c r="R124" s="306"/>
      <c r="S124" s="306"/>
      <c r="T124" s="306"/>
      <c r="U124" s="37" t="s">
        <v>11</v>
      </c>
      <c r="V124" s="37" t="s">
        <v>11</v>
      </c>
      <c r="W124" s="37" t="s">
        <v>11</v>
      </c>
      <c r="X124" s="37" t="s">
        <v>67</v>
      </c>
      <c r="Y124" s="306"/>
      <c r="Z124" s="306"/>
      <c r="AA124" s="37" t="s">
        <v>11</v>
      </c>
      <c r="AB124" s="37" t="s">
        <v>11</v>
      </c>
      <c r="AC124" s="37" t="s">
        <v>11</v>
      </c>
      <c r="AD124" s="37" t="s">
        <v>11</v>
      </c>
      <c r="AE124" s="37" t="s">
        <v>67</v>
      </c>
      <c r="AF124" s="306"/>
      <c r="AG124" s="306"/>
      <c r="AH124" s="37" t="s">
        <v>11</v>
      </c>
      <c r="AI124" s="37" t="s">
        <v>11</v>
      </c>
      <c r="AJ124" s="37"/>
      <c r="AK124" s="40"/>
      <c r="AL124" s="167">
        <f t="shared" si="95"/>
        <v>15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425</v>
      </c>
      <c r="B125" s="179" t="s">
        <v>184</v>
      </c>
      <c r="C125" s="1174" t="s">
        <v>184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425</v>
      </c>
      <c r="B126" s="179" t="s">
        <v>184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25">
        <v>4</v>
      </c>
      <c r="J126" s="25">
        <v>5</v>
      </c>
      <c r="K126" s="300">
        <v>6</v>
      </c>
      <c r="L126" s="300">
        <v>7</v>
      </c>
      <c r="M126" s="25">
        <v>8</v>
      </c>
      <c r="N126" s="25">
        <v>9</v>
      </c>
      <c r="O126" s="25">
        <v>10</v>
      </c>
      <c r="P126" s="25">
        <v>11</v>
      </c>
      <c r="Q126" s="25">
        <v>12</v>
      </c>
      <c r="R126" s="300">
        <v>13</v>
      </c>
      <c r="S126" s="300">
        <v>14</v>
      </c>
      <c r="T126" s="300">
        <v>15</v>
      </c>
      <c r="U126" s="25">
        <v>16</v>
      </c>
      <c r="V126" s="25">
        <v>17</v>
      </c>
      <c r="W126" s="25">
        <v>18</v>
      </c>
      <c r="X126" s="25">
        <v>19</v>
      </c>
      <c r="Y126" s="300">
        <v>20</v>
      </c>
      <c r="Z126" s="300">
        <v>21</v>
      </c>
      <c r="AA126" s="25">
        <v>22</v>
      </c>
      <c r="AB126" s="25">
        <v>23</v>
      </c>
      <c r="AC126" s="25">
        <v>24</v>
      </c>
      <c r="AD126" s="25">
        <v>25</v>
      </c>
      <c r="AE126" s="25">
        <v>26</v>
      </c>
      <c r="AF126" s="300">
        <v>27</v>
      </c>
      <c r="AG126" s="301">
        <v>28</v>
      </c>
      <c r="AH126" s="26">
        <v>29</v>
      </c>
      <c r="AI126" s="25">
        <v>30</v>
      </c>
      <c r="AJ126" s="249"/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425</v>
      </c>
      <c r="B127" s="179" t="s">
        <v>184</v>
      </c>
      <c r="C127" s="807">
        <v>2919</v>
      </c>
      <c r="D127" s="178" t="s">
        <v>201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05"/>
      <c r="L127" s="305"/>
      <c r="M127" s="31" t="s">
        <v>11</v>
      </c>
      <c r="N127" s="31" t="s">
        <v>11</v>
      </c>
      <c r="O127" s="31" t="s">
        <v>11</v>
      </c>
      <c r="P127" s="31" t="s">
        <v>11</v>
      </c>
      <c r="Q127" s="31" t="s">
        <v>11</v>
      </c>
      <c r="R127" s="305"/>
      <c r="S127" s="305"/>
      <c r="T127" s="305"/>
      <c r="U127" s="31" t="s">
        <v>11</v>
      </c>
      <c r="V127" s="31" t="s">
        <v>11</v>
      </c>
      <c r="W127" s="380" t="s">
        <v>11</v>
      </c>
      <c r="X127" s="31" t="s">
        <v>11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53" t="s">
        <v>7</v>
      </c>
      <c r="AI127" s="353" t="s">
        <v>7</v>
      </c>
      <c r="AJ127" s="31"/>
      <c r="AK127" s="34">
        <f>IF(CA127=0,"",TIME(0,CA127,0))</f>
        <v>0.3</v>
      </c>
      <c r="AL127" s="157">
        <f t="shared" si="95"/>
        <v>18</v>
      </c>
      <c r="AM127" s="158">
        <f>SUM(AL127:AL128)/2</f>
        <v>17.5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432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432</v>
      </c>
      <c r="CB127" s="35">
        <f>SUM(AM127+AO127+AQ127+AS127+AU127+AW127+BB127+BD127+BG127+AY127)</f>
        <v>18</v>
      </c>
    </row>
    <row r="128" spans="1:80" ht="18.75" customHeight="1" thickBot="1" x14ac:dyDescent="0.3">
      <c r="A128" s="137" t="s">
        <v>425</v>
      </c>
      <c r="B128" s="179" t="s">
        <v>184</v>
      </c>
      <c r="C128" s="192" t="s">
        <v>6</v>
      </c>
      <c r="D128" s="194"/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06"/>
      <c r="L128" s="306"/>
      <c r="M128" s="37" t="s">
        <v>11</v>
      </c>
      <c r="N128" s="37" t="s">
        <v>11</v>
      </c>
      <c r="O128" s="37" t="s">
        <v>11</v>
      </c>
      <c r="P128" s="37" t="s">
        <v>11</v>
      </c>
      <c r="Q128" s="37" t="s">
        <v>11</v>
      </c>
      <c r="R128" s="306"/>
      <c r="S128" s="306"/>
      <c r="T128" s="306"/>
      <c r="U128" s="37" t="s">
        <v>11</v>
      </c>
      <c r="V128" s="440" t="s">
        <v>39</v>
      </c>
      <c r="W128" s="402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54" t="s">
        <v>7</v>
      </c>
      <c r="AI128" s="354" t="s">
        <v>7</v>
      </c>
      <c r="AJ128" s="37"/>
      <c r="AK128" s="40"/>
      <c r="AL128" s="167">
        <f t="shared" si="95"/>
        <v>17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184</v>
      </c>
      <c r="C129" s="806" t="s">
        <v>361</v>
      </c>
      <c r="D129" s="155" t="str">
        <f>VLOOKUP(C129,ListeAppel,2,FALSE)</f>
        <v>Nom 026</v>
      </c>
      <c r="E129" s="156" t="s">
        <v>70</v>
      </c>
      <c r="F129" s="302"/>
      <c r="G129" s="31" t="s">
        <v>11</v>
      </c>
      <c r="H129" s="31" t="s">
        <v>11</v>
      </c>
      <c r="I129" s="32" t="s">
        <v>11</v>
      </c>
      <c r="J129" s="31" t="s">
        <v>11</v>
      </c>
      <c r="K129" s="305"/>
      <c r="L129" s="305"/>
      <c r="M129" s="31" t="s">
        <v>11</v>
      </c>
      <c r="N129" s="31" t="s">
        <v>11</v>
      </c>
      <c r="O129" s="31" t="s">
        <v>11</v>
      </c>
      <c r="P129" s="31" t="s">
        <v>11</v>
      </c>
      <c r="Q129" s="408" t="s">
        <v>29</v>
      </c>
      <c r="R129" s="305"/>
      <c r="S129" s="305"/>
      <c r="T129" s="305"/>
      <c r="U129" s="31" t="s">
        <v>11</v>
      </c>
      <c r="V129" s="358" t="s">
        <v>7</v>
      </c>
      <c r="W129" s="380" t="s">
        <v>11</v>
      </c>
      <c r="X129" s="31" t="s">
        <v>11</v>
      </c>
      <c r="Y129" s="305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11</v>
      </c>
      <c r="AF129" s="305"/>
      <c r="AG129" s="305"/>
      <c r="AH129" s="31" t="s">
        <v>11</v>
      </c>
      <c r="AI129" s="400" t="s">
        <v>14</v>
      </c>
      <c r="AJ129" s="31"/>
      <c r="AK129" s="34">
        <f>IF(CA129=0,"",TIME(0,CA129,0))</f>
        <v>0.3</v>
      </c>
      <c r="AL129" s="157">
        <f t="shared" si="95"/>
        <v>17</v>
      </c>
      <c r="AM129" s="158">
        <f>SUM(AL129:AL130)/2</f>
        <v>16.5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1</v>
      </c>
      <c r="AW129" s="158">
        <f>SUM((AV129+AV130)/2)</f>
        <v>1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432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1</v>
      </c>
      <c r="BL129" s="162">
        <f>SUM(BK129+BK130)/2</f>
        <v>1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432</v>
      </c>
      <c r="CB129" s="35">
        <f>SUM(AM129+AO129+AQ129+AS129+AU129+AW129+BB129+BD129+BG129+AY129)</f>
        <v>18</v>
      </c>
    </row>
    <row r="130" spans="1:80" ht="18.75" customHeight="1" thickBot="1" x14ac:dyDescent="0.3">
      <c r="A130" s="137" t="s">
        <v>425</v>
      </c>
      <c r="B130" s="179" t="s">
        <v>184</v>
      </c>
      <c r="C130" s="164" t="s">
        <v>9</v>
      </c>
      <c r="D130" s="165">
        <v>11418</v>
      </c>
      <c r="E130" s="166" t="s">
        <v>4</v>
      </c>
      <c r="F130" s="303"/>
      <c r="G130" s="37" t="s">
        <v>11</v>
      </c>
      <c r="H130" s="37" t="s">
        <v>11</v>
      </c>
      <c r="I130" s="38" t="s">
        <v>11</v>
      </c>
      <c r="J130" s="37" t="s">
        <v>11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407" t="s">
        <v>29</v>
      </c>
      <c r="R130" s="306"/>
      <c r="S130" s="306"/>
      <c r="T130" s="306"/>
      <c r="U130" s="37" t="s">
        <v>11</v>
      </c>
      <c r="V130" s="358" t="s">
        <v>7</v>
      </c>
      <c r="W130" s="402" t="s">
        <v>11</v>
      </c>
      <c r="X130" s="37" t="s">
        <v>11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11</v>
      </c>
      <c r="AE130" s="37" t="s">
        <v>11</v>
      </c>
      <c r="AF130" s="306"/>
      <c r="AG130" s="306"/>
      <c r="AH130" s="37" t="s">
        <v>57</v>
      </c>
      <c r="AI130" s="441" t="s">
        <v>14</v>
      </c>
      <c r="AJ130" s="37"/>
      <c r="AK130" s="40"/>
      <c r="AL130" s="167">
        <f t="shared" si="95"/>
        <v>16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1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1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425</v>
      </c>
      <c r="B131" s="179" t="s">
        <v>187</v>
      </c>
      <c r="C131" s="806">
        <v>1738</v>
      </c>
      <c r="D131" s="178" t="s">
        <v>229</v>
      </c>
      <c r="E131" s="266" t="s">
        <v>70</v>
      </c>
      <c r="F131" s="304"/>
      <c r="G131" s="52" t="s">
        <v>11</v>
      </c>
      <c r="H131" s="52" t="s">
        <v>11</v>
      </c>
      <c r="I131" s="415" t="s">
        <v>7</v>
      </c>
      <c r="J131" s="373" t="s">
        <v>45</v>
      </c>
      <c r="K131" s="307"/>
      <c r="L131" s="307"/>
      <c r="M131" s="52" t="s">
        <v>11</v>
      </c>
      <c r="N131" s="52" t="s">
        <v>11</v>
      </c>
      <c r="O131" s="52" t="s">
        <v>11</v>
      </c>
      <c r="P131" s="52" t="s">
        <v>11</v>
      </c>
      <c r="Q131" s="373" t="s">
        <v>45</v>
      </c>
      <c r="R131" s="307"/>
      <c r="S131" s="307"/>
      <c r="T131" s="307"/>
      <c r="U131" s="52" t="s">
        <v>11</v>
      </c>
      <c r="V131" s="52" t="s">
        <v>11</v>
      </c>
      <c r="W131" s="380" t="s">
        <v>11</v>
      </c>
      <c r="X131" s="373" t="s">
        <v>45</v>
      </c>
      <c r="Y131" s="307"/>
      <c r="Z131" s="307"/>
      <c r="AA131" s="52" t="s">
        <v>11</v>
      </c>
      <c r="AB131" s="52" t="s">
        <v>11</v>
      </c>
      <c r="AC131" s="52" t="s">
        <v>11</v>
      </c>
      <c r="AD131" s="52" t="s">
        <v>11</v>
      </c>
      <c r="AE131" s="373" t="s">
        <v>45</v>
      </c>
      <c r="AF131" s="307"/>
      <c r="AG131" s="307"/>
      <c r="AH131" s="52" t="s">
        <v>11</v>
      </c>
      <c r="AI131" s="52" t="s">
        <v>11</v>
      </c>
      <c r="AJ131" s="52"/>
      <c r="AK131" s="34">
        <f>IF(CA131=0,"",TIME(0,CA131,0))</f>
        <v>0.25</v>
      </c>
      <c r="AL131" s="157">
        <f>COUNTIF(F131:AJ131,"P")</f>
        <v>15</v>
      </c>
      <c r="AM131" s="158">
        <f>SUM(AL131:AL132)/2</f>
        <v>15</v>
      </c>
      <c r="AN131" s="158">
        <f>COUNTIF(F131:AJ131,"Mi")</f>
        <v>0</v>
      </c>
      <c r="AO131" s="158">
        <f>SUM((AN131+AN132)/2)</f>
        <v>0</v>
      </c>
      <c r="AP131" s="159">
        <f>COUNTIF(F131:AJ131,"VS")</f>
        <v>0</v>
      </c>
      <c r="AQ131" s="159">
        <f>SUM((AP131+AP132)/2)</f>
        <v>0</v>
      </c>
      <c r="AR131" s="158">
        <f>COUNTIF(F131:AJ131,"C1")</f>
        <v>0</v>
      </c>
      <c r="AS131" s="159">
        <f>SUM((AR131+AR132)/2)</f>
        <v>0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360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4</v>
      </c>
      <c r="BZ131" s="160">
        <f>SUM((BY131+BY132)/2)</f>
        <v>4</v>
      </c>
      <c r="CA131" s="163">
        <f>SUM(AZ131)</f>
        <v>360</v>
      </c>
      <c r="CB131" s="85"/>
    </row>
    <row r="132" spans="1:80" ht="18.75" customHeight="1" thickBot="1" x14ac:dyDescent="0.3">
      <c r="A132" s="137" t="s">
        <v>425</v>
      </c>
      <c r="B132" s="179" t="s">
        <v>187</v>
      </c>
      <c r="C132" s="192" t="s">
        <v>3</v>
      </c>
      <c r="D132" s="276" t="s">
        <v>97</v>
      </c>
      <c r="E132" s="238" t="s">
        <v>4</v>
      </c>
      <c r="F132" s="303"/>
      <c r="G132" s="37" t="s">
        <v>11</v>
      </c>
      <c r="H132" s="37" t="s">
        <v>11</v>
      </c>
      <c r="I132" s="476" t="s">
        <v>7</v>
      </c>
      <c r="J132" s="374" t="s">
        <v>45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4" t="s">
        <v>45</v>
      </c>
      <c r="R132" s="306"/>
      <c r="S132" s="306"/>
      <c r="T132" s="306"/>
      <c r="U132" s="37" t="s">
        <v>11</v>
      </c>
      <c r="V132" s="37" t="s">
        <v>11</v>
      </c>
      <c r="W132" s="402" t="s">
        <v>11</v>
      </c>
      <c r="X132" s="374" t="s">
        <v>45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74" t="s">
        <v>45</v>
      </c>
      <c r="AF132" s="306"/>
      <c r="AG132" s="306"/>
      <c r="AH132" s="37" t="s">
        <v>11</v>
      </c>
      <c r="AI132" s="37" t="s">
        <v>11</v>
      </c>
      <c r="AJ132" s="37"/>
      <c r="AK132" s="40"/>
      <c r="AL132" s="167">
        <f>COUNTIF(F132:AJ132,"P")</f>
        <v>15</v>
      </c>
      <c r="AM132" s="168"/>
      <c r="AN132" s="168">
        <f>COUNTIF(F132:AJ132,"Mi")</f>
        <v>0</v>
      </c>
      <c r="AO132" s="169"/>
      <c r="AP132" s="170">
        <f>COUNTIF(F132:AJ132,"VS")</f>
        <v>0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4</v>
      </c>
      <c r="BZ132" s="175"/>
      <c r="CA132" s="176"/>
      <c r="CB132" s="85"/>
    </row>
    <row r="133" spans="1:80" ht="18.75" customHeight="1" x14ac:dyDescent="0.25">
      <c r="A133" s="137" t="s">
        <v>425</v>
      </c>
      <c r="B133" s="179" t="s">
        <v>184</v>
      </c>
      <c r="C133" s="806" t="s">
        <v>362</v>
      </c>
      <c r="D133" s="155" t="str">
        <f>VLOOKUP(C133,ListeAppel,2,FALSE)</f>
        <v>Nom 063</v>
      </c>
      <c r="E133" s="156" t="s">
        <v>70</v>
      </c>
      <c r="F133" s="302"/>
      <c r="G133" s="31" t="s">
        <v>11</v>
      </c>
      <c r="H133" s="31" t="s">
        <v>11</v>
      </c>
      <c r="I133" s="32" t="s">
        <v>11</v>
      </c>
      <c r="J133" s="31" t="s">
        <v>11</v>
      </c>
      <c r="K133" s="305"/>
      <c r="L133" s="305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05"/>
      <c r="S133" s="305"/>
      <c r="T133" s="305"/>
      <c r="U133" s="31" t="s">
        <v>11</v>
      </c>
      <c r="V133" s="31" t="s">
        <v>11</v>
      </c>
      <c r="W133" s="380" t="s">
        <v>11</v>
      </c>
      <c r="X133" s="31" t="s">
        <v>11</v>
      </c>
      <c r="Y133" s="305"/>
      <c r="Z133" s="305"/>
      <c r="AA133" s="31" t="s">
        <v>11</v>
      </c>
      <c r="AB133" s="31" t="s">
        <v>11</v>
      </c>
      <c r="AC133" s="31" t="s">
        <v>11</v>
      </c>
      <c r="AD133" s="353" t="s">
        <v>7</v>
      </c>
      <c r="AE133" s="353" t="s">
        <v>7</v>
      </c>
      <c r="AF133" s="305"/>
      <c r="AG133" s="305"/>
      <c r="AH133" s="358" t="s">
        <v>7</v>
      </c>
      <c r="AI133" s="358" t="s">
        <v>7</v>
      </c>
      <c r="AJ133" s="31"/>
      <c r="AK133" s="34">
        <f>IF(CA133=0,"",TIME(0,CA133,0))</f>
        <v>0.26666666666666666</v>
      </c>
      <c r="AL133" s="157">
        <f t="shared" si="95"/>
        <v>16</v>
      </c>
      <c r="AM133" s="158">
        <f>SUM(AL133:AL134)/2</f>
        <v>16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384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4</v>
      </c>
      <c r="BR133" s="158">
        <f>SUM((BQ133+BQ134)/2)</f>
        <v>4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384</v>
      </c>
      <c r="CB133" s="35">
        <f>SUM(AM133+AO133+AQ133+AS133+AU133+AW133+BB133+BD133+BG133+AY133)</f>
        <v>16</v>
      </c>
    </row>
    <row r="134" spans="1:80" ht="18.75" customHeight="1" thickBot="1" x14ac:dyDescent="0.3">
      <c r="A134" s="137" t="s">
        <v>425</v>
      </c>
      <c r="B134" s="179" t="s">
        <v>184</v>
      </c>
      <c r="C134" s="192" t="s">
        <v>8</v>
      </c>
      <c r="D134" s="165">
        <v>11418</v>
      </c>
      <c r="E134" s="166" t="s">
        <v>4</v>
      </c>
      <c r="F134" s="303"/>
      <c r="G134" s="37" t="s">
        <v>11</v>
      </c>
      <c r="H134" s="37" t="s">
        <v>11</v>
      </c>
      <c r="I134" s="38" t="s">
        <v>11</v>
      </c>
      <c r="J134" s="37" t="s">
        <v>11</v>
      </c>
      <c r="K134" s="306"/>
      <c r="L134" s="306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06"/>
      <c r="S134" s="306"/>
      <c r="T134" s="306"/>
      <c r="U134" s="37" t="s">
        <v>11</v>
      </c>
      <c r="V134" s="37" t="s">
        <v>11</v>
      </c>
      <c r="W134" s="402" t="s">
        <v>11</v>
      </c>
      <c r="X134" s="37" t="s">
        <v>11</v>
      </c>
      <c r="Y134" s="306"/>
      <c r="Z134" s="306"/>
      <c r="AA134" s="37" t="s">
        <v>11</v>
      </c>
      <c r="AB134" s="37" t="s">
        <v>11</v>
      </c>
      <c r="AC134" s="37" t="s">
        <v>11</v>
      </c>
      <c r="AD134" s="354" t="s">
        <v>7</v>
      </c>
      <c r="AE134" s="354" t="s">
        <v>7</v>
      </c>
      <c r="AF134" s="306"/>
      <c r="AG134" s="306"/>
      <c r="AH134" s="354" t="s">
        <v>7</v>
      </c>
      <c r="AI134" s="453" t="s">
        <v>7</v>
      </c>
      <c r="AJ134" s="37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4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196">
        <v>4659</v>
      </c>
      <c r="D135" s="252" t="s">
        <v>291</v>
      </c>
      <c r="E135" s="156" t="s">
        <v>70</v>
      </c>
      <c r="F135" s="602" t="s">
        <v>45</v>
      </c>
      <c r="G135" s="53" t="s">
        <v>11</v>
      </c>
      <c r="H135" s="52" t="s">
        <v>11</v>
      </c>
      <c r="I135" s="609" t="s">
        <v>45</v>
      </c>
      <c r="J135" s="52" t="s">
        <v>11</v>
      </c>
      <c r="K135" s="307"/>
      <c r="L135" s="307"/>
      <c r="M135" s="456" t="s">
        <v>45</v>
      </c>
      <c r="N135" s="52" t="s">
        <v>11</v>
      </c>
      <c r="O135" s="52" t="s">
        <v>11</v>
      </c>
      <c r="P135" s="52" t="s">
        <v>11</v>
      </c>
      <c r="Q135" s="456" t="s">
        <v>45</v>
      </c>
      <c r="R135" s="307"/>
      <c r="S135" s="307"/>
      <c r="T135" s="458" t="s">
        <v>45</v>
      </c>
      <c r="U135" s="52" t="s">
        <v>11</v>
      </c>
      <c r="V135" s="52" t="s">
        <v>11</v>
      </c>
      <c r="W135" s="380" t="s">
        <v>11</v>
      </c>
      <c r="X135" s="52" t="s">
        <v>11</v>
      </c>
      <c r="Y135" s="307"/>
      <c r="Z135" s="307"/>
      <c r="AA135" s="456" t="s">
        <v>45</v>
      </c>
      <c r="AB135" s="358" t="s">
        <v>7</v>
      </c>
      <c r="AC135" s="52" t="s">
        <v>11</v>
      </c>
      <c r="AD135" s="52" t="s">
        <v>11</v>
      </c>
      <c r="AE135" s="52" t="s">
        <v>11</v>
      </c>
      <c r="AF135" s="307"/>
      <c r="AG135" s="307"/>
      <c r="AH135" s="456" t="s">
        <v>45</v>
      </c>
      <c r="AI135" s="358" t="s">
        <v>7</v>
      </c>
      <c r="AJ135" s="52"/>
      <c r="AK135" s="34">
        <f>IF(CA135=0,"",TIME(0,CA135,0))</f>
        <v>0.20833333333333334</v>
      </c>
      <c r="AL135" s="157">
        <f t="shared" ref="AL135:AL140" si="133">COUNTIF(F135:AJ135,"P")</f>
        <v>13</v>
      </c>
      <c r="AM135" s="158">
        <f>SUM(AL135:AL136)/2</f>
        <v>12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300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2</v>
      </c>
      <c r="BR135" s="158">
        <f>SUM((BQ135+BQ136)/2)</f>
        <v>2</v>
      </c>
      <c r="BS135" s="158">
        <f t="shared" ref="BS135:BS140" si="148">COUNTIF(F135:AJ135,"CC")</f>
        <v>0</v>
      </c>
      <c r="BT135" s="158">
        <f>SUM((BS135+BS136)/2)</f>
        <v>0.5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7</v>
      </c>
      <c r="BZ135" s="160">
        <f>SUM((BY135+BY136)/2)</f>
        <v>7</v>
      </c>
      <c r="CA135" s="163">
        <f>SUM(AZ135)</f>
        <v>300</v>
      </c>
      <c r="CB135" s="35">
        <f>SUM(AM135+AO135+AQ135+AS135+AU135+AW135+BB135+BD135+BG135+AY135)</f>
        <v>12.5</v>
      </c>
    </row>
    <row r="136" spans="1:80" ht="18.75" customHeight="1" thickBot="1" x14ac:dyDescent="0.3">
      <c r="A136" s="137"/>
      <c r="B136" s="179"/>
      <c r="C136" s="164" t="s">
        <v>6</v>
      </c>
      <c r="D136" s="276" t="s">
        <v>103</v>
      </c>
      <c r="E136" s="166" t="s">
        <v>4</v>
      </c>
      <c r="F136" s="316" t="s">
        <v>45</v>
      </c>
      <c r="G136" s="38" t="s">
        <v>11</v>
      </c>
      <c r="H136" s="37" t="s">
        <v>11</v>
      </c>
      <c r="I136" s="457" t="s">
        <v>45</v>
      </c>
      <c r="J136" s="37" t="s">
        <v>11</v>
      </c>
      <c r="K136" s="306"/>
      <c r="L136" s="306"/>
      <c r="M136" s="457" t="s">
        <v>45</v>
      </c>
      <c r="N136" s="37" t="s">
        <v>11</v>
      </c>
      <c r="O136" s="37" t="s">
        <v>11</v>
      </c>
      <c r="P136" s="37" t="s">
        <v>11</v>
      </c>
      <c r="Q136" s="457" t="s">
        <v>45</v>
      </c>
      <c r="R136" s="306"/>
      <c r="S136" s="306"/>
      <c r="T136" s="326" t="s">
        <v>45</v>
      </c>
      <c r="U136" s="37" t="s">
        <v>11</v>
      </c>
      <c r="V136" s="37" t="s">
        <v>57</v>
      </c>
      <c r="W136" s="402" t="s">
        <v>11</v>
      </c>
      <c r="X136" s="37" t="s">
        <v>11</v>
      </c>
      <c r="Y136" s="306"/>
      <c r="Z136" s="306"/>
      <c r="AA136" s="457" t="s">
        <v>45</v>
      </c>
      <c r="AB136" s="354" t="s">
        <v>7</v>
      </c>
      <c r="AC136" s="37" t="s">
        <v>11</v>
      </c>
      <c r="AD136" s="433" t="s">
        <v>28</v>
      </c>
      <c r="AE136" s="37" t="s">
        <v>11</v>
      </c>
      <c r="AF136" s="306"/>
      <c r="AG136" s="306"/>
      <c r="AH136" s="457" t="s">
        <v>45</v>
      </c>
      <c r="AI136" s="453" t="s">
        <v>7</v>
      </c>
      <c r="AJ136" s="52"/>
      <c r="AK136" s="40"/>
      <c r="AL136" s="167">
        <f t="shared" si="133"/>
        <v>11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2</v>
      </c>
      <c r="BR136" s="168"/>
      <c r="BS136" s="168">
        <f t="shared" si="148"/>
        <v>1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7</v>
      </c>
      <c r="BZ136" s="175"/>
      <c r="CA136" s="176"/>
      <c r="CB136" s="85"/>
    </row>
    <row r="137" spans="1:80" ht="18.75" customHeight="1" x14ac:dyDescent="0.25">
      <c r="A137" s="137" t="s">
        <v>425</v>
      </c>
      <c r="B137" s="179" t="s">
        <v>184</v>
      </c>
      <c r="C137" s="284">
        <v>4500</v>
      </c>
      <c r="D137" s="252" t="s">
        <v>294</v>
      </c>
      <c r="E137" s="156" t="s">
        <v>70</v>
      </c>
      <c r="F137" s="304"/>
      <c r="G137" s="52" t="s">
        <v>11</v>
      </c>
      <c r="H137" s="52" t="s">
        <v>11</v>
      </c>
      <c r="I137" s="53" t="s">
        <v>11</v>
      </c>
      <c r="J137" s="52" t="s">
        <v>11</v>
      </c>
      <c r="K137" s="307"/>
      <c r="L137" s="307"/>
      <c r="M137" s="52" t="s">
        <v>11</v>
      </c>
      <c r="N137" s="52" t="s">
        <v>11</v>
      </c>
      <c r="O137" s="358" t="s">
        <v>7</v>
      </c>
      <c r="P137" s="52" t="s">
        <v>11</v>
      </c>
      <c r="Q137" s="52" t="s">
        <v>11</v>
      </c>
      <c r="R137" s="307"/>
      <c r="S137" s="307"/>
      <c r="T137" s="307"/>
      <c r="U137" s="52" t="s">
        <v>11</v>
      </c>
      <c r="V137" s="52" t="s">
        <v>11</v>
      </c>
      <c r="W137" s="380" t="s">
        <v>11</v>
      </c>
      <c r="X137" s="52" t="s">
        <v>11</v>
      </c>
      <c r="Y137" s="307"/>
      <c r="Z137" s="307"/>
      <c r="AA137" s="52" t="s">
        <v>11</v>
      </c>
      <c r="AB137" s="622" t="s">
        <v>23</v>
      </c>
      <c r="AC137" s="52" t="s">
        <v>33</v>
      </c>
      <c r="AD137" s="52" t="s">
        <v>11</v>
      </c>
      <c r="AE137" s="52" t="s">
        <v>11</v>
      </c>
      <c r="AF137" s="307"/>
      <c r="AG137" s="307"/>
      <c r="AH137" s="358" t="s">
        <v>7</v>
      </c>
      <c r="AI137" s="358" t="s">
        <v>7</v>
      </c>
      <c r="AJ137" s="52"/>
      <c r="AK137" s="34">
        <f>IF(CA137=0,"",TIME(0,CA137,0))</f>
        <v>0.26666666666666666</v>
      </c>
      <c r="AL137" s="157">
        <f t="shared" si="133"/>
        <v>15</v>
      </c>
      <c r="AM137" s="158">
        <f>SUM(AL137:AL138)/2</f>
        <v>15.5</v>
      </c>
      <c r="AN137" s="158">
        <f t="shared" si="134"/>
        <v>0</v>
      </c>
      <c r="AO137" s="158">
        <f>SUM((AN137+AN138)/2)</f>
        <v>0</v>
      </c>
      <c r="AP137" s="159">
        <f t="shared" si="135"/>
        <v>1</v>
      </c>
      <c r="AQ137" s="159">
        <f>SUM((AP137+AP138)/2)</f>
        <v>0.5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1</v>
      </c>
      <c r="BP137" s="158">
        <f>SUM(BO137+BO138)/2</f>
        <v>1</v>
      </c>
      <c r="BQ137" s="158">
        <f t="shared" si="147"/>
        <v>3</v>
      </c>
      <c r="BR137" s="158">
        <f>SUM((BQ137+BQ138)/2)</f>
        <v>3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425</v>
      </c>
      <c r="B138" s="179" t="s">
        <v>184</v>
      </c>
      <c r="C138" s="164" t="s">
        <v>3</v>
      </c>
      <c r="D138" s="254"/>
      <c r="E138" s="166" t="s">
        <v>4</v>
      </c>
      <c r="F138" s="303"/>
      <c r="G138" s="37" t="s">
        <v>11</v>
      </c>
      <c r="H138" s="37" t="s">
        <v>11</v>
      </c>
      <c r="I138" s="38" t="s">
        <v>11</v>
      </c>
      <c r="J138" s="37" t="s">
        <v>11</v>
      </c>
      <c r="K138" s="306"/>
      <c r="L138" s="306"/>
      <c r="M138" s="37" t="s">
        <v>11</v>
      </c>
      <c r="N138" s="37" t="s">
        <v>11</v>
      </c>
      <c r="O138" s="354" t="s">
        <v>7</v>
      </c>
      <c r="P138" s="37" t="s">
        <v>11</v>
      </c>
      <c r="Q138" s="37" t="s">
        <v>11</v>
      </c>
      <c r="R138" s="306"/>
      <c r="S138" s="306"/>
      <c r="T138" s="306"/>
      <c r="U138" s="37" t="s">
        <v>11</v>
      </c>
      <c r="V138" s="37" t="s">
        <v>11</v>
      </c>
      <c r="W138" s="402" t="s">
        <v>11</v>
      </c>
      <c r="X138" s="37" t="s">
        <v>11</v>
      </c>
      <c r="Y138" s="306"/>
      <c r="Z138" s="306"/>
      <c r="AA138" s="37" t="s">
        <v>11</v>
      </c>
      <c r="AB138" s="492" t="s">
        <v>23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54" t="s">
        <v>7</v>
      </c>
      <c r="AI138" s="453" t="s">
        <v>7</v>
      </c>
      <c r="AJ138" s="52"/>
      <c r="AK138" s="40"/>
      <c r="AL138" s="167">
        <f t="shared" si="133"/>
        <v>16</v>
      </c>
      <c r="AM138" s="168"/>
      <c r="AN138" s="168">
        <f t="shared" si="134"/>
        <v>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0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1</v>
      </c>
      <c r="BP138" s="169"/>
      <c r="BQ138" s="168">
        <f t="shared" si="147"/>
        <v>3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296</v>
      </c>
      <c r="E139" s="156" t="s">
        <v>70</v>
      </c>
      <c r="F139" s="304"/>
      <c r="G139" s="52" t="s">
        <v>11</v>
      </c>
      <c r="H139" s="52" t="s">
        <v>11</v>
      </c>
      <c r="I139" s="53" t="s">
        <v>11</v>
      </c>
      <c r="J139" s="358" t="s">
        <v>7</v>
      </c>
      <c r="K139" s="307"/>
      <c r="L139" s="307"/>
      <c r="M139" s="52" t="s">
        <v>11</v>
      </c>
      <c r="N139" s="52" t="s">
        <v>11</v>
      </c>
      <c r="O139" s="52" t="s">
        <v>11</v>
      </c>
      <c r="P139" s="52" t="s">
        <v>11</v>
      </c>
      <c r="Q139" s="52" t="s">
        <v>11</v>
      </c>
      <c r="R139" s="307"/>
      <c r="S139" s="307"/>
      <c r="T139" s="307"/>
      <c r="U139" s="52" t="s">
        <v>11</v>
      </c>
      <c r="V139" s="52" t="s">
        <v>11</v>
      </c>
      <c r="W139" s="380" t="s">
        <v>11</v>
      </c>
      <c r="X139" s="358" t="s">
        <v>7</v>
      </c>
      <c r="Y139" s="358" t="s">
        <v>7</v>
      </c>
      <c r="Z139" s="358" t="s">
        <v>7</v>
      </c>
      <c r="AA139" s="358" t="s">
        <v>7</v>
      </c>
      <c r="AB139" s="52" t="s">
        <v>11</v>
      </c>
      <c r="AC139" s="52" t="s">
        <v>11</v>
      </c>
      <c r="AD139" s="52" t="s">
        <v>11</v>
      </c>
      <c r="AE139" s="52" t="s">
        <v>11</v>
      </c>
      <c r="AF139" s="307"/>
      <c r="AG139" s="307"/>
      <c r="AH139" s="52" t="s">
        <v>11</v>
      </c>
      <c r="AI139" s="52" t="s">
        <v>11</v>
      </c>
      <c r="AJ139" s="52"/>
      <c r="AK139" s="34">
        <f>IF(CA139=0,"",TIME(0,CA139,0))</f>
        <v>0.28333333333333333</v>
      </c>
      <c r="AL139" s="157">
        <f t="shared" si="133"/>
        <v>17</v>
      </c>
      <c r="AM139" s="158">
        <f>SUM(AL139:AL140)/2</f>
        <v>17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0</v>
      </c>
      <c r="BL139" s="162">
        <f>SUM(BK139+BK140)/2</f>
        <v>0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5</v>
      </c>
      <c r="BR139" s="158">
        <f>SUM((BQ139+BQ140)/2)</f>
        <v>5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166" t="s">
        <v>4</v>
      </c>
      <c r="F140" s="304"/>
      <c r="G140" s="52" t="s">
        <v>11</v>
      </c>
      <c r="H140" s="52" t="s">
        <v>11</v>
      </c>
      <c r="I140" s="53" t="s">
        <v>11</v>
      </c>
      <c r="J140" s="358" t="s">
        <v>7</v>
      </c>
      <c r="K140" s="307"/>
      <c r="L140" s="307"/>
      <c r="M140" s="52" t="s">
        <v>11</v>
      </c>
      <c r="N140" s="52" t="s">
        <v>11</v>
      </c>
      <c r="O140" s="52" t="s">
        <v>11</v>
      </c>
      <c r="P140" s="52" t="s">
        <v>11</v>
      </c>
      <c r="Q140" s="52" t="s">
        <v>11</v>
      </c>
      <c r="R140" s="307"/>
      <c r="S140" s="307"/>
      <c r="T140" s="307"/>
      <c r="U140" s="52" t="s">
        <v>11</v>
      </c>
      <c r="V140" s="52" t="s">
        <v>11</v>
      </c>
      <c r="W140" s="402" t="s">
        <v>11</v>
      </c>
      <c r="X140" s="358" t="s">
        <v>7</v>
      </c>
      <c r="Y140" s="358" t="s">
        <v>7</v>
      </c>
      <c r="Z140" s="358" t="s">
        <v>7</v>
      </c>
      <c r="AA140" s="358" t="s">
        <v>7</v>
      </c>
      <c r="AB140" s="52" t="s">
        <v>11</v>
      </c>
      <c r="AC140" s="56" t="s">
        <v>11</v>
      </c>
      <c r="AD140" s="52" t="s">
        <v>11</v>
      </c>
      <c r="AE140" s="52" t="s">
        <v>11</v>
      </c>
      <c r="AF140" s="307"/>
      <c r="AG140" s="307"/>
      <c r="AH140" s="52" t="s">
        <v>11</v>
      </c>
      <c r="AI140" s="52" t="s">
        <v>11</v>
      </c>
      <c r="AJ140" s="52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5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425</v>
      </c>
      <c r="B141" s="179" t="s">
        <v>184</v>
      </c>
      <c r="C141" s="283">
        <v>8106</v>
      </c>
      <c r="D141" s="178" t="s">
        <v>299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05"/>
      <c r="L141" s="305"/>
      <c r="M141" s="31" t="s">
        <v>11</v>
      </c>
      <c r="N141" s="31" t="s">
        <v>11</v>
      </c>
      <c r="O141" s="31" t="s">
        <v>11</v>
      </c>
      <c r="P141" s="31" t="s">
        <v>11</v>
      </c>
      <c r="Q141" s="31" t="s">
        <v>11</v>
      </c>
      <c r="R141" s="305"/>
      <c r="S141" s="305"/>
      <c r="T141" s="305"/>
      <c r="U141" s="491" t="s">
        <v>23</v>
      </c>
      <c r="V141" s="31" t="s">
        <v>11</v>
      </c>
      <c r="W141" s="380" t="s">
        <v>11</v>
      </c>
      <c r="X141" s="494" t="s">
        <v>7</v>
      </c>
      <c r="Y141" s="305"/>
      <c r="Z141" s="305"/>
      <c r="AA141" s="31" t="s">
        <v>11</v>
      </c>
      <c r="AB141" s="31" t="s">
        <v>11</v>
      </c>
      <c r="AC141" s="401" t="s">
        <v>11</v>
      </c>
      <c r="AD141" s="31" t="s">
        <v>11</v>
      </c>
      <c r="AE141" s="31" t="s">
        <v>11</v>
      </c>
      <c r="AF141" s="305"/>
      <c r="AG141" s="305"/>
      <c r="AH141" s="353" t="s">
        <v>7</v>
      </c>
      <c r="AI141" s="353" t="s">
        <v>7</v>
      </c>
      <c r="AJ141" s="31"/>
      <c r="AK141" s="34">
        <f>IF(CA141=0,"",TIME(0,CA141,0))</f>
        <v>0.26666666666666666</v>
      </c>
      <c r="AL141" s="157">
        <f t="shared" si="95"/>
        <v>16</v>
      </c>
      <c r="AM141" s="158">
        <f>SUM(AL141:AL142)/2</f>
        <v>14</v>
      </c>
      <c r="AN141" s="158">
        <f t="shared" si="96"/>
        <v>0</v>
      </c>
      <c r="AO141" s="158">
        <f>SUM((AN141+AN142)/2)</f>
        <v>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1.5</v>
      </c>
      <c r="AT141" s="159">
        <f t="shared" si="99"/>
        <v>0</v>
      </c>
      <c r="AU141" s="160">
        <f>SUM((AT141+AT142)/2)</f>
        <v>0.5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384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1</v>
      </c>
      <c r="BP141" s="158">
        <f>SUM(BO141+BO142)/2</f>
        <v>1</v>
      </c>
      <c r="BQ141" s="158">
        <f t="shared" si="109"/>
        <v>3</v>
      </c>
      <c r="BR141" s="158">
        <f>SUM((BQ141+BQ142)/2)</f>
        <v>3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384</v>
      </c>
      <c r="CB141" s="35">
        <f>SUM(AM141+AO141+AQ141+AS141+AU141+AW141+BB141+BD141+BG141+AY141)</f>
        <v>16</v>
      </c>
    </row>
    <row r="142" spans="1:80" ht="18.75" customHeight="1" thickBot="1" x14ac:dyDescent="0.3">
      <c r="A142" s="137" t="s">
        <v>425</v>
      </c>
      <c r="B142" s="179" t="s">
        <v>184</v>
      </c>
      <c r="C142" s="164" t="s">
        <v>3</v>
      </c>
      <c r="D142" s="194"/>
      <c r="E142" s="166" t="s">
        <v>4</v>
      </c>
      <c r="F142" s="303"/>
      <c r="G142" s="440" t="s">
        <v>39</v>
      </c>
      <c r="H142" s="37" t="s">
        <v>11</v>
      </c>
      <c r="I142" s="38" t="s">
        <v>11</v>
      </c>
      <c r="J142" s="37" t="s">
        <v>11</v>
      </c>
      <c r="K142" s="306"/>
      <c r="L142" s="306"/>
      <c r="M142" s="37" t="s">
        <v>11</v>
      </c>
      <c r="N142" s="37" t="s">
        <v>11</v>
      </c>
      <c r="O142" s="440" t="s">
        <v>39</v>
      </c>
      <c r="P142" s="37" t="s">
        <v>11</v>
      </c>
      <c r="Q142" s="37" t="s">
        <v>57</v>
      </c>
      <c r="R142" s="306"/>
      <c r="S142" s="306"/>
      <c r="T142" s="306"/>
      <c r="U142" s="623" t="s">
        <v>23</v>
      </c>
      <c r="V142" s="440" t="s">
        <v>39</v>
      </c>
      <c r="W142" s="402" t="s">
        <v>11</v>
      </c>
      <c r="X142" s="358" t="s">
        <v>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54" t="s">
        <v>7</v>
      </c>
      <c r="AI142" s="354" t="s">
        <v>7</v>
      </c>
      <c r="AJ142" s="37"/>
      <c r="AK142" s="40"/>
      <c r="AL142" s="167">
        <f t="shared" si="95"/>
        <v>12</v>
      </c>
      <c r="AM142" s="168"/>
      <c r="AN142" s="168">
        <f t="shared" si="96"/>
        <v>0</v>
      </c>
      <c r="AO142" s="169"/>
      <c r="AP142" s="170">
        <f t="shared" si="97"/>
        <v>0</v>
      </c>
      <c r="AQ142" s="171"/>
      <c r="AR142" s="168">
        <f t="shared" si="98"/>
        <v>3</v>
      </c>
      <c r="AS142" s="168"/>
      <c r="AT142" s="168">
        <f t="shared" si="99"/>
        <v>1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1</v>
      </c>
      <c r="BP142" s="169"/>
      <c r="BQ142" s="168">
        <f t="shared" si="109"/>
        <v>3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425</v>
      </c>
      <c r="B143" s="179" t="s">
        <v>185</v>
      </c>
      <c r="C143" s="1174" t="s">
        <v>185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429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425</v>
      </c>
      <c r="B144" s="179" t="s">
        <v>185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25">
        <v>4</v>
      </c>
      <c r="J144" s="25">
        <v>5</v>
      </c>
      <c r="K144" s="300">
        <v>6</v>
      </c>
      <c r="L144" s="300">
        <v>7</v>
      </c>
      <c r="M144" s="25">
        <v>8</v>
      </c>
      <c r="N144" s="25">
        <v>9</v>
      </c>
      <c r="O144" s="25">
        <v>10</v>
      </c>
      <c r="P144" s="25">
        <v>11</v>
      </c>
      <c r="Q144" s="25">
        <v>12</v>
      </c>
      <c r="R144" s="300">
        <v>13</v>
      </c>
      <c r="S144" s="300">
        <v>14</v>
      </c>
      <c r="T144" s="300">
        <v>15</v>
      </c>
      <c r="U144" s="25">
        <v>16</v>
      </c>
      <c r="V144" s="25">
        <v>17</v>
      </c>
      <c r="W144" s="25">
        <v>18</v>
      </c>
      <c r="X144" s="25">
        <v>19</v>
      </c>
      <c r="Y144" s="300">
        <v>20</v>
      </c>
      <c r="Z144" s="300">
        <v>21</v>
      </c>
      <c r="AA144" s="25">
        <v>22</v>
      </c>
      <c r="AB144" s="25">
        <v>23</v>
      </c>
      <c r="AC144" s="25">
        <v>24</v>
      </c>
      <c r="AD144" s="25">
        <v>25</v>
      </c>
      <c r="AE144" s="25">
        <v>26</v>
      </c>
      <c r="AF144" s="300">
        <v>27</v>
      </c>
      <c r="AG144" s="301">
        <v>28</v>
      </c>
      <c r="AH144" s="26">
        <v>29</v>
      </c>
      <c r="AI144" s="25">
        <v>30</v>
      </c>
      <c r="AJ144" s="249"/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425</v>
      </c>
      <c r="B145" s="179" t="s">
        <v>185</v>
      </c>
      <c r="C145" s="807">
        <v>6922</v>
      </c>
      <c r="D145" s="178" t="s">
        <v>196</v>
      </c>
      <c r="E145" s="156" t="s">
        <v>70</v>
      </c>
      <c r="F145" s="302"/>
      <c r="G145" s="365" t="s">
        <v>14</v>
      </c>
      <c r="H145" s="365" t="s">
        <v>14</v>
      </c>
      <c r="I145" s="365" t="s">
        <v>14</v>
      </c>
      <c r="J145" s="365" t="s">
        <v>14</v>
      </c>
      <c r="K145" s="305"/>
      <c r="L145" s="305"/>
      <c r="M145" s="55" t="s">
        <v>11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32"/>
      <c r="U145" s="31" t="s">
        <v>11</v>
      </c>
      <c r="V145" s="31" t="s">
        <v>11</v>
      </c>
      <c r="W145" s="31" t="s">
        <v>11</v>
      </c>
      <c r="X145" s="31" t="s">
        <v>11</v>
      </c>
      <c r="Y145" s="305"/>
      <c r="Z145" s="305"/>
      <c r="AA145" s="353" t="s">
        <v>7</v>
      </c>
      <c r="AB145" s="31" t="s">
        <v>11</v>
      </c>
      <c r="AC145" s="31" t="s">
        <v>11</v>
      </c>
      <c r="AD145" s="353" t="s">
        <v>7</v>
      </c>
      <c r="AE145" s="31" t="s">
        <v>11</v>
      </c>
      <c r="AF145" s="305"/>
      <c r="AG145" s="305"/>
      <c r="AH145" s="355" t="s">
        <v>107</v>
      </c>
      <c r="AI145" s="442" t="s">
        <v>11</v>
      </c>
      <c r="AJ145" s="31"/>
      <c r="AK145" s="34">
        <f>IF(CA145=0,"",TIME(0,CA145,0))</f>
        <v>0.23333333333333331</v>
      </c>
      <c r="AL145" s="157">
        <f t="shared" ref="AL145:AL150" si="152">COUNTIF(F145:AJ145,"P")</f>
        <v>13</v>
      </c>
      <c r="AM145" s="158">
        <f>SUM(AL145:AL146)/2</f>
        <v>13</v>
      </c>
      <c r="AN145" s="158">
        <f t="shared" ref="AN145:AN150" si="153">COUNTIF(F145:AJ145,"Mi")</f>
        <v>1</v>
      </c>
      <c r="AO145" s="158">
        <f>SUM((AN145+AN146)/2)</f>
        <v>0.5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0.5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336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4</v>
      </c>
      <c r="BL145" s="162">
        <f>SUM(BK145+BK146)/2</f>
        <v>4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2</v>
      </c>
      <c r="BR145" s="158">
        <f>SUM((BQ145+BQ146)/2)</f>
        <v>2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336</v>
      </c>
      <c r="CB145" s="35">
        <f>SUM(AM145+AO145+AQ145+AS145+AU145+AW145+BB145+BD145+BG145+AY145)</f>
        <v>14</v>
      </c>
    </row>
    <row r="146" spans="1:80" s="146" customFormat="1" ht="18.75" customHeight="1" thickBot="1" x14ac:dyDescent="0.3">
      <c r="A146" s="137" t="s">
        <v>425</v>
      </c>
      <c r="B146" s="179" t="s">
        <v>185</v>
      </c>
      <c r="C146" s="192" t="s">
        <v>8</v>
      </c>
      <c r="D146" s="165"/>
      <c r="E146" s="166" t="s">
        <v>4</v>
      </c>
      <c r="F146" s="303"/>
      <c r="G146" s="367" t="s">
        <v>14</v>
      </c>
      <c r="H146" s="367" t="s">
        <v>14</v>
      </c>
      <c r="I146" s="367" t="s">
        <v>14</v>
      </c>
      <c r="J146" s="367" t="s">
        <v>14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06"/>
      <c r="U146" s="37" t="s">
        <v>11</v>
      </c>
      <c r="V146" s="37" t="s">
        <v>11</v>
      </c>
      <c r="W146" s="37" t="s">
        <v>11</v>
      </c>
      <c r="X146" s="37" t="s">
        <v>11</v>
      </c>
      <c r="Y146" s="306"/>
      <c r="Z146" s="306"/>
      <c r="AA146" s="354" t="s">
        <v>7</v>
      </c>
      <c r="AB146" s="37" t="s">
        <v>11</v>
      </c>
      <c r="AC146" s="37" t="s">
        <v>57</v>
      </c>
      <c r="AD146" s="354" t="s">
        <v>7</v>
      </c>
      <c r="AE146" s="37" t="s">
        <v>11</v>
      </c>
      <c r="AF146" s="306"/>
      <c r="AG146" s="306"/>
      <c r="AH146" s="37" t="s">
        <v>11</v>
      </c>
      <c r="AI146" s="402" t="s">
        <v>11</v>
      </c>
      <c r="AJ146" s="37"/>
      <c r="AK146" s="40"/>
      <c r="AL146" s="167">
        <f t="shared" si="152"/>
        <v>13</v>
      </c>
      <c r="AM146" s="168"/>
      <c r="AN146" s="168">
        <f t="shared" si="153"/>
        <v>0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1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4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2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425</v>
      </c>
      <c r="B147" s="179" t="s">
        <v>185</v>
      </c>
      <c r="C147" s="806" t="s">
        <v>366</v>
      </c>
      <c r="D147" s="155" t="str">
        <f>VLOOKUP(C147,ListeAppel,2,FALSE)</f>
        <v>Nom 028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305"/>
      <c r="L147" s="305"/>
      <c r="M147" s="31" t="s">
        <v>11</v>
      </c>
      <c r="N147" s="31" t="s">
        <v>11</v>
      </c>
      <c r="O147" s="353" t="s">
        <v>7</v>
      </c>
      <c r="P147" s="31" t="s">
        <v>11</v>
      </c>
      <c r="Q147" s="31" t="s">
        <v>11</v>
      </c>
      <c r="R147" s="305"/>
      <c r="S147" s="305"/>
      <c r="T147" s="305"/>
      <c r="U147" s="31" t="s">
        <v>11</v>
      </c>
      <c r="V147" s="353" t="s">
        <v>7</v>
      </c>
      <c r="W147" s="31" t="s">
        <v>11</v>
      </c>
      <c r="X147" s="31" t="s">
        <v>11</v>
      </c>
      <c r="Y147" s="305"/>
      <c r="Z147" s="305"/>
      <c r="AA147" s="31" t="s">
        <v>11</v>
      </c>
      <c r="AB147" s="31" t="s">
        <v>11</v>
      </c>
      <c r="AC147" s="353" t="s">
        <v>7</v>
      </c>
      <c r="AD147" s="31" t="s">
        <v>11</v>
      </c>
      <c r="AE147" s="31" t="s">
        <v>11</v>
      </c>
      <c r="AF147" s="305"/>
      <c r="AG147" s="305"/>
      <c r="AH147" s="355" t="s">
        <v>107</v>
      </c>
      <c r="AI147" s="31" t="s">
        <v>11</v>
      </c>
      <c r="AJ147" s="31"/>
      <c r="AK147" s="34">
        <f>IF(CA147=0,"",TIME(0,CA147,0))</f>
        <v>0.28333333333333333</v>
      </c>
      <c r="AL147" s="157">
        <f t="shared" si="152"/>
        <v>16</v>
      </c>
      <c r="AM147" s="158">
        <f>SUM(AL147:AL148)/2</f>
        <v>16.5</v>
      </c>
      <c r="AN147" s="158">
        <f t="shared" si="153"/>
        <v>1</v>
      </c>
      <c r="AO147" s="158">
        <f>SUM((AN147+AN148)/2)</f>
        <v>0.5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408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3</v>
      </c>
      <c r="BR147" s="158">
        <f>SUM((BQ147+BQ148)/2)</f>
        <v>3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408</v>
      </c>
      <c r="CB147" s="35">
        <f>SUM(AM147+AO147+AQ147+AS147+AU147+AW147+BB147+BD147+BG147+AY147)</f>
        <v>17</v>
      </c>
    </row>
    <row r="148" spans="1:80" ht="18.75" customHeight="1" thickBot="1" x14ac:dyDescent="0.3">
      <c r="A148" s="137" t="s">
        <v>425</v>
      </c>
      <c r="B148" s="179" t="s">
        <v>185</v>
      </c>
      <c r="C148" s="192" t="s">
        <v>8</v>
      </c>
      <c r="D148" s="165">
        <v>12403</v>
      </c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306"/>
      <c r="L148" s="306"/>
      <c r="M148" s="37" t="s">
        <v>11</v>
      </c>
      <c r="N148" s="37" t="s">
        <v>11</v>
      </c>
      <c r="O148" s="354" t="s">
        <v>7</v>
      </c>
      <c r="P148" s="37" t="s">
        <v>11</v>
      </c>
      <c r="Q148" s="37" t="s">
        <v>11</v>
      </c>
      <c r="R148" s="306"/>
      <c r="S148" s="306"/>
      <c r="T148" s="306"/>
      <c r="U148" s="37" t="s">
        <v>11</v>
      </c>
      <c r="V148" s="354" t="s">
        <v>7</v>
      </c>
      <c r="W148" s="37" t="s">
        <v>11</v>
      </c>
      <c r="X148" s="37" t="s">
        <v>11</v>
      </c>
      <c r="Y148" s="306"/>
      <c r="Z148" s="306"/>
      <c r="AA148" s="37" t="s">
        <v>11</v>
      </c>
      <c r="AB148" s="37" t="s">
        <v>11</v>
      </c>
      <c r="AC148" s="354" t="s">
        <v>7</v>
      </c>
      <c r="AD148" s="37" t="s">
        <v>11</v>
      </c>
      <c r="AE148" s="37" t="s">
        <v>11</v>
      </c>
      <c r="AF148" s="306"/>
      <c r="AG148" s="306"/>
      <c r="AH148" s="37" t="s">
        <v>11</v>
      </c>
      <c r="AI148" s="37" t="s">
        <v>11</v>
      </c>
      <c r="AJ148" s="37"/>
      <c r="AK148" s="40"/>
      <c r="AL148" s="167">
        <f t="shared" si="152"/>
        <v>17</v>
      </c>
      <c r="AM148" s="168"/>
      <c r="AN148" s="168">
        <f t="shared" si="153"/>
        <v>0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3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185</v>
      </c>
      <c r="C149" s="807">
        <v>3123</v>
      </c>
      <c r="D149" s="178" t="s">
        <v>234</v>
      </c>
      <c r="E149" s="156" t="s">
        <v>70</v>
      </c>
      <c r="F149" s="561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365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52"/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30</v>
      </c>
      <c r="BL149" s="162">
        <f>SUM(BK149+BK150)/2</f>
        <v>30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185</v>
      </c>
      <c r="C150" s="192" t="s">
        <v>8</v>
      </c>
      <c r="D150" s="194"/>
      <c r="E150" s="166" t="s">
        <v>4</v>
      </c>
      <c r="F150" s="561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367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400" t="s">
        <v>14</v>
      </c>
      <c r="AJ150" s="52"/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807" t="s">
        <v>368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65" t="s">
        <v>14</v>
      </c>
      <c r="I151" s="365" t="s">
        <v>14</v>
      </c>
      <c r="J151" s="365" t="s">
        <v>14</v>
      </c>
      <c r="K151" s="305"/>
      <c r="L151" s="305"/>
      <c r="M151" s="31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305"/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80" t="s">
        <v>11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/>
      <c r="AK151" s="34">
        <f>IF(CA151=0,"",TIME(0,CA151,0))</f>
        <v>0.28333333333333333</v>
      </c>
      <c r="AL151" s="157">
        <f t="shared" si="95"/>
        <v>17</v>
      </c>
      <c r="AM151" s="158">
        <f>SUM(AL151:AL152)/2</f>
        <v>16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</v>
      </c>
      <c r="BL151" s="162">
        <f>SUM(BK151+BK152)/2</f>
        <v>3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425</v>
      </c>
      <c r="B152" s="179" t="s">
        <v>185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67" t="s">
        <v>14</v>
      </c>
      <c r="I152" s="367" t="s">
        <v>14</v>
      </c>
      <c r="J152" s="367" t="s">
        <v>14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06"/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440" t="s">
        <v>39</v>
      </c>
      <c r="AD152" s="37" t="s">
        <v>11</v>
      </c>
      <c r="AE152" s="440" t="s">
        <v>39</v>
      </c>
      <c r="AF152" s="306"/>
      <c r="AG152" s="306"/>
      <c r="AH152" s="37" t="s">
        <v>11</v>
      </c>
      <c r="AI152" s="37" t="s">
        <v>11</v>
      </c>
      <c r="AJ152" s="37"/>
      <c r="AK152" s="40"/>
      <c r="AL152" s="167">
        <f t="shared" si="95"/>
        <v>15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425</v>
      </c>
      <c r="B153" s="179" t="s">
        <v>185</v>
      </c>
      <c r="C153" s="807" t="s">
        <v>369</v>
      </c>
      <c r="D153" s="178" t="str">
        <f>VLOOKUP(C153,ListeAppel,2,FALSE)</f>
        <v>Nom 121</v>
      </c>
      <c r="E153" s="156" t="s">
        <v>70</v>
      </c>
      <c r="F153" s="302"/>
      <c r="G153" s="31" t="s">
        <v>75</v>
      </c>
      <c r="H153" s="31" t="s">
        <v>75</v>
      </c>
      <c r="I153" s="32" t="s">
        <v>75</v>
      </c>
      <c r="J153" s="31" t="s">
        <v>75</v>
      </c>
      <c r="K153" s="305"/>
      <c r="L153" s="305"/>
      <c r="M153" s="31" t="s">
        <v>75</v>
      </c>
      <c r="N153" s="31" t="s">
        <v>75</v>
      </c>
      <c r="O153" s="31" t="s">
        <v>75</v>
      </c>
      <c r="P153" s="31" t="s">
        <v>75</v>
      </c>
      <c r="Q153" s="31" t="s">
        <v>75</v>
      </c>
      <c r="R153" s="305"/>
      <c r="S153" s="305"/>
      <c r="T153" s="305"/>
      <c r="U153" s="353" t="s">
        <v>7</v>
      </c>
      <c r="V153" s="353" t="s">
        <v>7</v>
      </c>
      <c r="W153" s="353" t="s">
        <v>7</v>
      </c>
      <c r="X153" s="353" t="s">
        <v>7</v>
      </c>
      <c r="Y153" s="305"/>
      <c r="Z153" s="305"/>
      <c r="AA153" s="31" t="s">
        <v>75</v>
      </c>
      <c r="AB153" s="31" t="s">
        <v>75</v>
      </c>
      <c r="AC153" s="31" t="s">
        <v>75</v>
      </c>
      <c r="AD153" s="31" t="s">
        <v>75</v>
      </c>
      <c r="AE153" s="31" t="s">
        <v>75</v>
      </c>
      <c r="AF153" s="305"/>
      <c r="AG153" s="305"/>
      <c r="AH153" s="31" t="s">
        <v>11</v>
      </c>
      <c r="AI153" s="31" t="s">
        <v>11</v>
      </c>
      <c r="AJ153" s="31"/>
      <c r="AK153" s="34">
        <f>IF(CA153=0,"",TIME(0,CA153,0))</f>
        <v>3.3333333333333333E-2</v>
      </c>
      <c r="AL153" s="157">
        <f t="shared" si="95"/>
        <v>2</v>
      </c>
      <c r="AM153" s="158">
        <f>SUM(AL153:AL154)/2</f>
        <v>2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</v>
      </c>
      <c r="BA153" s="159">
        <f t="shared" si="102"/>
        <v>0</v>
      </c>
      <c r="BB153" s="159">
        <f>SUM((BA153+BA154)/2)</f>
        <v>9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4</v>
      </c>
      <c r="BR153" s="158">
        <f>SUM((BQ153+BQ154)/2)</f>
        <v>2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</v>
      </c>
      <c r="CB153" s="35">
        <f>SUM(AM153+AO153+AQ153+AS153+AU153+AW153+BB153+BD153+BG153+AY153)</f>
        <v>11</v>
      </c>
    </row>
    <row r="154" spans="1:80" ht="18.75" customHeight="1" thickBot="1" x14ac:dyDescent="0.3">
      <c r="A154" s="137" t="s">
        <v>425</v>
      </c>
      <c r="B154" s="179" t="s">
        <v>185</v>
      </c>
      <c r="C154" s="192" t="s">
        <v>8</v>
      </c>
      <c r="D154" s="194"/>
      <c r="E154" s="166" t="s">
        <v>4</v>
      </c>
      <c r="F154" s="303"/>
      <c r="G154" s="564" t="s">
        <v>41</v>
      </c>
      <c r="H154" s="564" t="s">
        <v>41</v>
      </c>
      <c r="I154" s="564" t="s">
        <v>41</v>
      </c>
      <c r="J154" s="564" t="s">
        <v>41</v>
      </c>
      <c r="K154" s="306"/>
      <c r="L154" s="306"/>
      <c r="M154" s="564" t="s">
        <v>41</v>
      </c>
      <c r="N154" s="564" t="s">
        <v>41</v>
      </c>
      <c r="O154" s="564" t="s">
        <v>41</v>
      </c>
      <c r="P154" s="564" t="s">
        <v>41</v>
      </c>
      <c r="Q154" s="564" t="s">
        <v>41</v>
      </c>
      <c r="R154" s="306"/>
      <c r="S154" s="306"/>
      <c r="T154" s="306"/>
      <c r="U154" s="564" t="s">
        <v>41</v>
      </c>
      <c r="V154" s="564" t="s">
        <v>41</v>
      </c>
      <c r="W154" s="564" t="s">
        <v>41</v>
      </c>
      <c r="X154" s="564" t="s">
        <v>41</v>
      </c>
      <c r="Y154" s="306"/>
      <c r="Z154" s="306"/>
      <c r="AA154" s="564" t="s">
        <v>41</v>
      </c>
      <c r="AB154" s="564" t="s">
        <v>41</v>
      </c>
      <c r="AC154" s="564" t="s">
        <v>41</v>
      </c>
      <c r="AD154" s="564" t="s">
        <v>41</v>
      </c>
      <c r="AE154" s="564" t="s">
        <v>41</v>
      </c>
      <c r="AF154" s="306"/>
      <c r="AG154" s="306"/>
      <c r="AH154" s="38" t="s">
        <v>11</v>
      </c>
      <c r="AI154" s="38" t="s">
        <v>11</v>
      </c>
      <c r="AJ154" s="37"/>
      <c r="AK154" s="40"/>
      <c r="AL154" s="167">
        <f t="shared" si="95"/>
        <v>2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0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18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425</v>
      </c>
      <c r="B155" s="179" t="s">
        <v>185</v>
      </c>
      <c r="C155" s="807" t="s">
        <v>370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31" t="s">
        <v>11</v>
      </c>
      <c r="I155" s="32" t="s">
        <v>11</v>
      </c>
      <c r="J155" s="31" t="s">
        <v>11</v>
      </c>
      <c r="K155" s="305"/>
      <c r="L155" s="305"/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05"/>
      <c r="S155" s="305"/>
      <c r="T155" s="305"/>
      <c r="U155" s="31" t="s">
        <v>11</v>
      </c>
      <c r="V155" s="31" t="s">
        <v>11</v>
      </c>
      <c r="W155" s="380" t="s">
        <v>11</v>
      </c>
      <c r="X155" s="31" t="s">
        <v>11</v>
      </c>
      <c r="Y155" s="305"/>
      <c r="Z155" s="305"/>
      <c r="AA155" s="31" t="s">
        <v>11</v>
      </c>
      <c r="AB155" s="31" t="s">
        <v>11</v>
      </c>
      <c r="AC155" s="31" t="s">
        <v>11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/>
      <c r="AK155" s="34">
        <f>IF(CA155=0,"",TIME(0,CA155,0))</f>
        <v>0.25</v>
      </c>
      <c r="AL155" s="157">
        <f t="shared" si="95"/>
        <v>15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360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0</v>
      </c>
      <c r="BR155" s="158">
        <f>SUM((BQ155+BQ156)/2)</f>
        <v>0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360</v>
      </c>
      <c r="CB155" s="35">
        <f>SUM(AM155+AO155+AQ155+AS155+AU155+AW155+BB155+BD155+BG155+AY155)</f>
        <v>15</v>
      </c>
    </row>
    <row r="156" spans="1:80" ht="18.75" customHeight="1" thickBot="1" x14ac:dyDescent="0.3">
      <c r="A156" s="137" t="s">
        <v>425</v>
      </c>
      <c r="B156" s="179" t="s">
        <v>185</v>
      </c>
      <c r="C156" s="192" t="s">
        <v>8</v>
      </c>
      <c r="D156" s="194"/>
      <c r="E156" s="166" t="s">
        <v>4</v>
      </c>
      <c r="F156" s="303"/>
      <c r="G156" s="37" t="s">
        <v>11</v>
      </c>
      <c r="H156" s="395" t="s">
        <v>39</v>
      </c>
      <c r="I156" s="38" t="s">
        <v>11</v>
      </c>
      <c r="J156" s="37" t="s">
        <v>11</v>
      </c>
      <c r="K156" s="306"/>
      <c r="L156" s="306"/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06"/>
      <c r="S156" s="306"/>
      <c r="T156" s="306"/>
      <c r="U156" s="37" t="s">
        <v>11</v>
      </c>
      <c r="V156" s="37" t="s">
        <v>11</v>
      </c>
      <c r="W156" s="402" t="s">
        <v>11</v>
      </c>
      <c r="X156" s="37" t="s">
        <v>11</v>
      </c>
      <c r="Y156" s="306"/>
      <c r="Z156" s="306"/>
      <c r="AA156" s="37" t="s">
        <v>11</v>
      </c>
      <c r="AB156" s="37" t="s">
        <v>11</v>
      </c>
      <c r="AC156" s="37" t="s">
        <v>11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/>
      <c r="AK156" s="40"/>
      <c r="AL156" s="167">
        <f t="shared" si="95"/>
        <v>14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0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425</v>
      </c>
      <c r="B157" s="179" t="s">
        <v>186</v>
      </c>
      <c r="C157" s="1174" t="s">
        <v>186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425</v>
      </c>
      <c r="B158" s="179" t="s">
        <v>186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25">
        <v>4</v>
      </c>
      <c r="J158" s="25">
        <v>5</v>
      </c>
      <c r="K158" s="300">
        <v>6</v>
      </c>
      <c r="L158" s="300">
        <v>7</v>
      </c>
      <c r="M158" s="25">
        <v>8</v>
      </c>
      <c r="N158" s="25">
        <v>9</v>
      </c>
      <c r="O158" s="25">
        <v>10</v>
      </c>
      <c r="P158" s="25">
        <v>11</v>
      </c>
      <c r="Q158" s="25">
        <v>12</v>
      </c>
      <c r="R158" s="300">
        <v>13</v>
      </c>
      <c r="S158" s="300">
        <v>14</v>
      </c>
      <c r="T158" s="300">
        <v>15</v>
      </c>
      <c r="U158" s="25">
        <v>16</v>
      </c>
      <c r="V158" s="25">
        <v>17</v>
      </c>
      <c r="W158" s="25">
        <v>18</v>
      </c>
      <c r="X158" s="25">
        <v>19</v>
      </c>
      <c r="Y158" s="300">
        <v>20</v>
      </c>
      <c r="Z158" s="300">
        <v>21</v>
      </c>
      <c r="AA158" s="25">
        <v>22</v>
      </c>
      <c r="AB158" s="25">
        <v>23</v>
      </c>
      <c r="AC158" s="25">
        <v>24</v>
      </c>
      <c r="AD158" s="25">
        <v>25</v>
      </c>
      <c r="AE158" s="25">
        <v>26</v>
      </c>
      <c r="AF158" s="300">
        <v>27</v>
      </c>
      <c r="AG158" s="301">
        <v>28</v>
      </c>
      <c r="AH158" s="26">
        <v>29</v>
      </c>
      <c r="AI158" s="25">
        <v>30</v>
      </c>
      <c r="AJ158" s="249"/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425</v>
      </c>
      <c r="B159" s="179" t="s">
        <v>186</v>
      </c>
      <c r="C159" s="807" t="s">
        <v>371</v>
      </c>
      <c r="D159" s="155" t="str">
        <f>VLOOKUP(C159,ListeAppel,2,FALSE)</f>
        <v xml:space="preserve">Nom 013 </v>
      </c>
      <c r="E159" s="15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1"/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30</v>
      </c>
      <c r="BL159" s="162">
        <f>SUM(BK159+BK160)/2</f>
        <v>30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425</v>
      </c>
      <c r="B160" s="179" t="s">
        <v>186</v>
      </c>
      <c r="C160" s="164" t="s">
        <v>9</v>
      </c>
      <c r="D160" s="165">
        <v>11621</v>
      </c>
      <c r="E160" s="166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7"/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30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425</v>
      </c>
      <c r="B161" s="179" t="s">
        <v>186</v>
      </c>
      <c r="C161" s="807" t="s">
        <v>372</v>
      </c>
      <c r="D161" s="155" t="str">
        <f>VLOOKUP(C161,ListeAppel,2,FALSE)</f>
        <v>Nom 024</v>
      </c>
      <c r="E161" s="156" t="s">
        <v>70</v>
      </c>
      <c r="F161" s="348"/>
      <c r="G161" s="53" t="s">
        <v>11</v>
      </c>
      <c r="H161" s="52" t="s">
        <v>11</v>
      </c>
      <c r="I161" s="612" t="s">
        <v>13</v>
      </c>
      <c r="J161" s="53" t="s">
        <v>11</v>
      </c>
      <c r="K161" s="307"/>
      <c r="L161" s="310"/>
      <c r="M161" s="53" t="s">
        <v>11</v>
      </c>
      <c r="N161" s="52" t="s">
        <v>11</v>
      </c>
      <c r="O161" s="53" t="s">
        <v>11</v>
      </c>
      <c r="P161" s="53" t="s">
        <v>11</v>
      </c>
      <c r="Q161" s="358" t="s">
        <v>7</v>
      </c>
      <c r="R161" s="305"/>
      <c r="S161" s="305"/>
      <c r="T161" s="305"/>
      <c r="U161" s="355" t="s">
        <v>13</v>
      </c>
      <c r="V161" s="355" t="s">
        <v>13</v>
      </c>
      <c r="W161" s="355" t="s">
        <v>13</v>
      </c>
      <c r="X161" s="353" t="s">
        <v>7</v>
      </c>
      <c r="Y161" s="305"/>
      <c r="Z161" s="305"/>
      <c r="AA161" s="355" t="s">
        <v>13</v>
      </c>
      <c r="AB161" s="355" t="s">
        <v>13</v>
      </c>
      <c r="AC161" s="355" t="s">
        <v>13</v>
      </c>
      <c r="AD161" s="355" t="s">
        <v>13</v>
      </c>
      <c r="AE161" s="353" t="s">
        <v>7</v>
      </c>
      <c r="AF161" s="305"/>
      <c r="AG161" s="305"/>
      <c r="AH161" s="355" t="s">
        <v>13</v>
      </c>
      <c r="AI161" s="31" t="s">
        <v>11</v>
      </c>
      <c r="AJ161" s="31"/>
      <c r="AK161" s="34">
        <f>IF(CA161=0,"",TIME(0,CA161,0))</f>
        <v>0.28333333333333333</v>
      </c>
      <c r="AL161" s="157">
        <f t="shared" si="171"/>
        <v>8</v>
      </c>
      <c r="AM161" s="158">
        <f>SUM(AL161:AL162)/2</f>
        <v>7.5</v>
      </c>
      <c r="AN161" s="158">
        <f t="shared" si="172"/>
        <v>9</v>
      </c>
      <c r="AO161" s="158">
        <f>SUM((AN161+AN162)/2)</f>
        <v>9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0.5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408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3</v>
      </c>
      <c r="BR161" s="158">
        <f>SUM((BQ161+BQ162)/2)</f>
        <v>3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408</v>
      </c>
      <c r="CB161" s="35">
        <f>SUM(AM161+AO161+AQ161+AS161+AU161+AW161+BB161+BD161+BG161+AY161)</f>
        <v>17</v>
      </c>
    </row>
    <row r="162" spans="1:80" ht="18.75" customHeight="1" thickBot="1" x14ac:dyDescent="0.3">
      <c r="A162" s="137" t="s">
        <v>425</v>
      </c>
      <c r="B162" s="179" t="s">
        <v>186</v>
      </c>
      <c r="C162" s="192" t="s">
        <v>8</v>
      </c>
      <c r="D162" s="165">
        <v>11621</v>
      </c>
      <c r="E162" s="166" t="s">
        <v>4</v>
      </c>
      <c r="F162" s="349"/>
      <c r="G162" s="37" t="s">
        <v>11</v>
      </c>
      <c r="H162" s="37" t="s">
        <v>11</v>
      </c>
      <c r="I162" s="418" t="s">
        <v>13</v>
      </c>
      <c r="J162" s="37" t="s">
        <v>57</v>
      </c>
      <c r="K162" s="306"/>
      <c r="L162" s="309"/>
      <c r="M162" s="37" t="s">
        <v>11</v>
      </c>
      <c r="N162" s="37" t="s">
        <v>11</v>
      </c>
      <c r="O162" s="38" t="s">
        <v>11</v>
      </c>
      <c r="P162" s="37" t="s">
        <v>11</v>
      </c>
      <c r="Q162" s="453" t="s">
        <v>7</v>
      </c>
      <c r="R162" s="306"/>
      <c r="S162" s="306"/>
      <c r="T162" s="306"/>
      <c r="U162" s="356" t="s">
        <v>13</v>
      </c>
      <c r="V162" s="356" t="s">
        <v>13</v>
      </c>
      <c r="W162" s="356" t="s">
        <v>13</v>
      </c>
      <c r="X162" s="354" t="s">
        <v>7</v>
      </c>
      <c r="Y162" s="306"/>
      <c r="Z162" s="306"/>
      <c r="AA162" s="356" t="s">
        <v>13</v>
      </c>
      <c r="AB162" s="356" t="s">
        <v>13</v>
      </c>
      <c r="AC162" s="356" t="s">
        <v>13</v>
      </c>
      <c r="AD162" s="356" t="s">
        <v>13</v>
      </c>
      <c r="AE162" s="354" t="s">
        <v>7</v>
      </c>
      <c r="AF162" s="306"/>
      <c r="AG162" s="306"/>
      <c r="AH162" s="356" t="s">
        <v>13</v>
      </c>
      <c r="AI162" s="37" t="s">
        <v>11</v>
      </c>
      <c r="AJ162" s="37"/>
      <c r="AK162" s="40"/>
      <c r="AL162" s="167">
        <f t="shared" si="171"/>
        <v>7</v>
      </c>
      <c r="AM162" s="168"/>
      <c r="AN162" s="168">
        <f t="shared" si="172"/>
        <v>9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1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3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373</v>
      </c>
      <c r="D163" s="155" t="str">
        <f>VLOOKUP(C163,ListeAppel,2,FALSE)</f>
        <v>Nom 067</v>
      </c>
      <c r="E163" s="156" t="s">
        <v>70</v>
      </c>
      <c r="F163" s="478"/>
      <c r="G163" s="52" t="s">
        <v>11</v>
      </c>
      <c r="H163" s="52" t="s">
        <v>11</v>
      </c>
      <c r="I163" s="53" t="s">
        <v>11</v>
      </c>
      <c r="J163" s="52" t="s">
        <v>11</v>
      </c>
      <c r="K163" s="307"/>
      <c r="L163" s="328"/>
      <c r="M163" s="52" t="s">
        <v>11</v>
      </c>
      <c r="N163" s="52" t="s">
        <v>11</v>
      </c>
      <c r="O163" s="270" t="s">
        <v>11</v>
      </c>
      <c r="P163" s="52" t="s">
        <v>11</v>
      </c>
      <c r="Q163" s="52" t="s">
        <v>11</v>
      </c>
      <c r="R163" s="307"/>
      <c r="S163" s="307"/>
      <c r="T163" s="307"/>
      <c r="U163" s="378" t="s">
        <v>13</v>
      </c>
      <c r="V163" s="52" t="s">
        <v>11</v>
      </c>
      <c r="W163" s="52" t="s">
        <v>11</v>
      </c>
      <c r="X163" s="52" t="s">
        <v>11</v>
      </c>
      <c r="Y163" s="307"/>
      <c r="Z163" s="307"/>
      <c r="AA163" s="355" t="s">
        <v>13</v>
      </c>
      <c r="AB163" s="355" t="s">
        <v>13</v>
      </c>
      <c r="AC163" s="355" t="s">
        <v>13</v>
      </c>
      <c r="AD163" s="355" t="s">
        <v>13</v>
      </c>
      <c r="AE163" s="52" t="s">
        <v>11</v>
      </c>
      <c r="AF163" s="307"/>
      <c r="AG163" s="307"/>
      <c r="AH163" s="355" t="s">
        <v>13</v>
      </c>
      <c r="AI163" s="52" t="s">
        <v>11</v>
      </c>
      <c r="AJ163" s="52"/>
      <c r="AK163" s="34">
        <f>IF(CA163=0,"",TIME(0,CA163,0))</f>
        <v>0.33333333333333331</v>
      </c>
      <c r="AL163" s="157">
        <f>COUNTIF(F163:AJ163,"P")</f>
        <v>14</v>
      </c>
      <c r="AM163" s="158">
        <f>SUM(AL163:AL164)/2</f>
        <v>13.5</v>
      </c>
      <c r="AN163" s="158">
        <f>COUNTIF(F163:AJ163,"Mi")</f>
        <v>6</v>
      </c>
      <c r="AO163" s="158">
        <f>SUM((AN163+AN164)/2)</f>
        <v>6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0.5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480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0</v>
      </c>
      <c r="BR163" s="158">
        <f>SUM((BQ163+BQ164)/2)</f>
        <v>0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480</v>
      </c>
      <c r="CB163" s="35">
        <f>SUM(AM163+AO163+AQ163+AS163+AU163+AW163+BB163+BD163+BG163+AY163)</f>
        <v>20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478"/>
      <c r="G164" s="52" t="s">
        <v>11</v>
      </c>
      <c r="H164" s="52" t="s">
        <v>11</v>
      </c>
      <c r="I164" s="53" t="s">
        <v>11</v>
      </c>
      <c r="J164" s="52" t="s">
        <v>11</v>
      </c>
      <c r="K164" s="307"/>
      <c r="L164" s="328"/>
      <c r="M164" s="52" t="s">
        <v>11</v>
      </c>
      <c r="N164" s="443" t="s">
        <v>39</v>
      </c>
      <c r="O164" s="270" t="s">
        <v>11</v>
      </c>
      <c r="P164" s="52" t="s">
        <v>11</v>
      </c>
      <c r="Q164" s="52" t="s">
        <v>11</v>
      </c>
      <c r="R164" s="307"/>
      <c r="S164" s="307"/>
      <c r="T164" s="307"/>
      <c r="U164" s="378" t="s">
        <v>13</v>
      </c>
      <c r="V164" s="52" t="s">
        <v>11</v>
      </c>
      <c r="W164" s="52" t="s">
        <v>11</v>
      </c>
      <c r="X164" s="52" t="s">
        <v>11</v>
      </c>
      <c r="Y164" s="307"/>
      <c r="Z164" s="307"/>
      <c r="AA164" s="356" t="s">
        <v>13</v>
      </c>
      <c r="AB164" s="356" t="s">
        <v>13</v>
      </c>
      <c r="AC164" s="356" t="s">
        <v>13</v>
      </c>
      <c r="AD164" s="356" t="s">
        <v>13</v>
      </c>
      <c r="AE164" s="52" t="s">
        <v>11</v>
      </c>
      <c r="AF164" s="307"/>
      <c r="AG164" s="307"/>
      <c r="AH164" s="356" t="s">
        <v>13</v>
      </c>
      <c r="AI164" s="52" t="s">
        <v>11</v>
      </c>
      <c r="AJ164" s="52"/>
      <c r="AK164" s="40"/>
      <c r="AL164" s="167">
        <f>COUNTIF(F164:AJ164,"P")</f>
        <v>13</v>
      </c>
      <c r="AM164" s="168"/>
      <c r="AN164" s="168">
        <f>COUNTIF(F164:AJ164,"Mi")</f>
        <v>6</v>
      </c>
      <c r="AO164" s="169"/>
      <c r="AP164" s="170">
        <f>COUNTIF(F164:AJ164,"VS")</f>
        <v>0</v>
      </c>
      <c r="AQ164" s="171"/>
      <c r="AR164" s="168">
        <f>COUNTIF(F164:AJ164,"C1")</f>
        <v>1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0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425</v>
      </c>
      <c r="B165" s="179" t="s">
        <v>186</v>
      </c>
      <c r="C165" s="807">
        <v>1623</v>
      </c>
      <c r="D165" s="178" t="s">
        <v>293</v>
      </c>
      <c r="E165" s="156" t="s">
        <v>70</v>
      </c>
      <c r="F165" s="302"/>
      <c r="G165" s="31" t="s">
        <v>11</v>
      </c>
      <c r="H165" s="31" t="s">
        <v>11</v>
      </c>
      <c r="I165" s="32" t="s">
        <v>11</v>
      </c>
      <c r="J165" s="31" t="s">
        <v>11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1" t="s">
        <v>11</v>
      </c>
      <c r="R165" s="305"/>
      <c r="S165" s="305"/>
      <c r="T165" s="305"/>
      <c r="U165" s="355" t="s">
        <v>13</v>
      </c>
      <c r="V165" s="31" t="s">
        <v>11</v>
      </c>
      <c r="W165" s="355" t="s">
        <v>13</v>
      </c>
      <c r="X165" s="31" t="s">
        <v>11</v>
      </c>
      <c r="Y165" s="305"/>
      <c r="Z165" s="305"/>
      <c r="AA165" s="355" t="s">
        <v>13</v>
      </c>
      <c r="AB165" s="355" t="s">
        <v>13</v>
      </c>
      <c r="AC165" s="355" t="s">
        <v>13</v>
      </c>
      <c r="AD165" s="355" t="s">
        <v>13</v>
      </c>
      <c r="AE165" s="31" t="s">
        <v>11</v>
      </c>
      <c r="AF165" s="305"/>
      <c r="AG165" s="305"/>
      <c r="AH165" s="355" t="s">
        <v>13</v>
      </c>
      <c r="AI165" s="31" t="s">
        <v>11</v>
      </c>
      <c r="AJ165" s="31"/>
      <c r="AK165" s="34">
        <f>IF(CA165=0,"",TIME(0,CA165,0))</f>
        <v>0.33333333333333331</v>
      </c>
      <c r="AL165" s="157">
        <f t="shared" si="171"/>
        <v>13</v>
      </c>
      <c r="AM165" s="158">
        <f>SUM(AL165:AL166)/2</f>
        <v>11</v>
      </c>
      <c r="AN165" s="158">
        <f t="shared" si="172"/>
        <v>7</v>
      </c>
      <c r="AO165" s="158">
        <f>SUM((AN165+AN166)/2)</f>
        <v>7</v>
      </c>
      <c r="AP165" s="159">
        <f t="shared" si="173"/>
        <v>0</v>
      </c>
      <c r="AQ165" s="159">
        <f>SUM((AP165+AP166)/2)</f>
        <v>2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480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480</v>
      </c>
      <c r="CB165" s="35">
        <f>SUM(AM165+AO165+AQ165+AS165+AU165+AW165+BB165+BD165+BG165+AY165)</f>
        <v>20</v>
      </c>
    </row>
    <row r="166" spans="1:80" ht="18.75" customHeight="1" thickBot="1" x14ac:dyDescent="0.3">
      <c r="A166" s="137" t="s">
        <v>425</v>
      </c>
      <c r="B166" s="179" t="s">
        <v>186</v>
      </c>
      <c r="C166" s="192" t="s">
        <v>9</v>
      </c>
      <c r="D166" s="165"/>
      <c r="E166" s="166" t="s">
        <v>4</v>
      </c>
      <c r="F166" s="303"/>
      <c r="G166" s="37" t="s">
        <v>11</v>
      </c>
      <c r="H166" s="37" t="s">
        <v>11</v>
      </c>
      <c r="I166" s="38" t="s">
        <v>11</v>
      </c>
      <c r="J166" s="37" t="s">
        <v>11</v>
      </c>
      <c r="K166" s="306"/>
      <c r="L166" s="306"/>
      <c r="M166" s="37" t="s">
        <v>33</v>
      </c>
      <c r="N166" s="37" t="s">
        <v>33</v>
      </c>
      <c r="O166" s="37" t="s">
        <v>33</v>
      </c>
      <c r="P166" s="37" t="s">
        <v>11</v>
      </c>
      <c r="Q166" s="37" t="s">
        <v>11</v>
      </c>
      <c r="R166" s="306"/>
      <c r="S166" s="306"/>
      <c r="T166" s="306"/>
      <c r="U166" s="356" t="s">
        <v>13</v>
      </c>
      <c r="V166" s="37" t="s">
        <v>33</v>
      </c>
      <c r="W166" s="356" t="s">
        <v>13</v>
      </c>
      <c r="X166" s="37" t="s">
        <v>11</v>
      </c>
      <c r="Y166" s="306"/>
      <c r="Z166" s="306"/>
      <c r="AA166" s="356" t="s">
        <v>13</v>
      </c>
      <c r="AB166" s="356" t="s">
        <v>13</v>
      </c>
      <c r="AC166" s="356" t="s">
        <v>13</v>
      </c>
      <c r="AD166" s="356" t="s">
        <v>13</v>
      </c>
      <c r="AE166" s="37" t="s">
        <v>11</v>
      </c>
      <c r="AF166" s="306"/>
      <c r="AG166" s="306"/>
      <c r="AH166" s="356" t="s">
        <v>13</v>
      </c>
      <c r="AI166" s="37" t="s">
        <v>11</v>
      </c>
      <c r="AJ166" s="37"/>
      <c r="AK166" s="40"/>
      <c r="AL166" s="167">
        <f t="shared" si="171"/>
        <v>9</v>
      </c>
      <c r="AM166" s="168"/>
      <c r="AN166" s="168">
        <f t="shared" si="172"/>
        <v>7</v>
      </c>
      <c r="AO166" s="169"/>
      <c r="AP166" s="170">
        <f t="shared" si="173"/>
        <v>4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425</v>
      </c>
      <c r="B167" s="179" t="s">
        <v>187</v>
      </c>
      <c r="C167" s="1174" t="s">
        <v>187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425</v>
      </c>
      <c r="B168" s="179" t="s">
        <v>187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25">
        <v>4</v>
      </c>
      <c r="J168" s="25">
        <v>5</v>
      </c>
      <c r="K168" s="300">
        <v>6</v>
      </c>
      <c r="L168" s="300">
        <v>7</v>
      </c>
      <c r="M168" s="25">
        <v>8</v>
      </c>
      <c r="N168" s="25">
        <v>9</v>
      </c>
      <c r="O168" s="25">
        <v>10</v>
      </c>
      <c r="P168" s="25">
        <v>11</v>
      </c>
      <c r="Q168" s="25">
        <v>12</v>
      </c>
      <c r="R168" s="300">
        <v>13</v>
      </c>
      <c r="S168" s="300">
        <v>14</v>
      </c>
      <c r="T168" s="300">
        <v>15</v>
      </c>
      <c r="U168" s="25">
        <v>16</v>
      </c>
      <c r="V168" s="25">
        <v>17</v>
      </c>
      <c r="W168" s="25">
        <v>18</v>
      </c>
      <c r="X168" s="25">
        <v>19</v>
      </c>
      <c r="Y168" s="300">
        <v>20</v>
      </c>
      <c r="Z168" s="300">
        <v>21</v>
      </c>
      <c r="AA168" s="25">
        <v>22</v>
      </c>
      <c r="AB168" s="25">
        <v>23</v>
      </c>
      <c r="AC168" s="25">
        <v>24</v>
      </c>
      <c r="AD168" s="25">
        <v>25</v>
      </c>
      <c r="AE168" s="25">
        <v>26</v>
      </c>
      <c r="AF168" s="300">
        <v>27</v>
      </c>
      <c r="AG168" s="301">
        <v>28</v>
      </c>
      <c r="AH168" s="26">
        <v>29</v>
      </c>
      <c r="AI168" s="25">
        <v>30</v>
      </c>
      <c r="AJ168" s="250"/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425</v>
      </c>
      <c r="B169" s="179" t="s">
        <v>187</v>
      </c>
      <c r="C169" s="806">
        <v>4373</v>
      </c>
      <c r="D169" s="178" t="e">
        <f>VLOOKUP(C169,ListeAppel,2,FALSE)</f>
        <v>#N/A</v>
      </c>
      <c r="E169" s="156" t="s">
        <v>70</v>
      </c>
      <c r="F169" s="302"/>
      <c r="G169" s="31" t="s">
        <v>11</v>
      </c>
      <c r="H169" s="31" t="s">
        <v>11</v>
      </c>
      <c r="I169" s="32" t="s">
        <v>11</v>
      </c>
      <c r="J169" s="31" t="s">
        <v>11</v>
      </c>
      <c r="K169" s="305"/>
      <c r="L169" s="305"/>
      <c r="M169" s="31" t="s">
        <v>11</v>
      </c>
      <c r="N169" s="31" t="s">
        <v>33</v>
      </c>
      <c r="O169" s="31" t="s">
        <v>11</v>
      </c>
      <c r="P169" s="31" t="s">
        <v>11</v>
      </c>
      <c r="Q169" s="31" t="s">
        <v>11</v>
      </c>
      <c r="R169" s="305"/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05"/>
      <c r="Z169" s="305"/>
      <c r="AA169" s="31" t="s">
        <v>11</v>
      </c>
      <c r="AB169" s="31" t="s">
        <v>11</v>
      </c>
      <c r="AC169" s="31" t="s">
        <v>11</v>
      </c>
      <c r="AD169" s="353" t="s">
        <v>7</v>
      </c>
      <c r="AE169" s="353" t="s">
        <v>7</v>
      </c>
      <c r="AF169" s="353" t="s">
        <v>7</v>
      </c>
      <c r="AG169" s="353" t="s">
        <v>7</v>
      </c>
      <c r="AH169" s="353" t="s">
        <v>7</v>
      </c>
      <c r="AI169" s="353" t="s">
        <v>7</v>
      </c>
      <c r="AJ169" s="31"/>
      <c r="AK169" s="34">
        <f>IF(CA169=0,"",TIME(0,CA169,0))</f>
        <v>0.26666666666666666</v>
      </c>
      <c r="AL169" s="157">
        <f t="shared" ref="AL169:AL192" si="190">COUNTIF(F169:AJ169,"P")</f>
        <v>15</v>
      </c>
      <c r="AM169" s="158">
        <f>SUM(AL169:AL170)/2</f>
        <v>15</v>
      </c>
      <c r="AN169" s="158">
        <f t="shared" ref="AN169:AN192" si="191">COUNTIF(F169:AJ169,"Mi")</f>
        <v>0</v>
      </c>
      <c r="AO169" s="158">
        <f>SUM((AN169+AN170)/2)</f>
        <v>0</v>
      </c>
      <c r="AP169" s="159">
        <f t="shared" ref="AP169:AP192" si="192">COUNTIF(F169:AJ169,"VS")</f>
        <v>1</v>
      </c>
      <c r="AQ169" s="159">
        <f>SUM((AP169+AP170)/2)</f>
        <v>0.5</v>
      </c>
      <c r="AR169" s="158">
        <f t="shared" ref="AR169:AR192" si="193">COUNTIF(F169:AJ169,"C1")</f>
        <v>0</v>
      </c>
      <c r="AS169" s="159">
        <f>SUM((AR169+AR170)/2)</f>
        <v>0</v>
      </c>
      <c r="AT169" s="159">
        <f t="shared" ref="AT169:AT192" si="194">COUNTIF(F169:AJ169,"R1")</f>
        <v>0</v>
      </c>
      <c r="AU169" s="160">
        <f>SUM((AT169+AT170)/2)</f>
        <v>0.5</v>
      </c>
      <c r="AV169" s="158">
        <f t="shared" ref="AV169:AV192" si="195">COUNTIF(F169:AJ169,"CS")</f>
        <v>0</v>
      </c>
      <c r="AW169" s="158">
        <f>SUM((AV169+AV170)/2)</f>
        <v>0</v>
      </c>
      <c r="AX169" s="159">
        <f t="shared" ref="AX169:AX192" si="196">COUNTIF(F169:AJ169,"DA")</f>
        <v>0</v>
      </c>
      <c r="AY169" s="159">
        <f>SUM((AX169+AX170)/2)</f>
        <v>0</v>
      </c>
      <c r="AZ169" s="161">
        <f>SUM(AM169+AO169+AQ169+AS169+AW169+AY169+AU169)*24</f>
        <v>384</v>
      </c>
      <c r="BA169" s="159">
        <f t="shared" ref="BA169:BA192" si="197">COUNTIF(F169:AJ169,"MT5")</f>
        <v>0</v>
      </c>
      <c r="BB169" s="159">
        <f>SUM((BA169+BA170)/2)</f>
        <v>0</v>
      </c>
      <c r="BC169" s="159">
        <f t="shared" ref="BC169:BC192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2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2" si="200">COUNTIF(F169:AJ169,"A")</f>
        <v>0</v>
      </c>
      <c r="BJ169" s="159">
        <f>SUM((BI169+BI170)/2)</f>
        <v>0</v>
      </c>
      <c r="BK169" s="159">
        <f t="shared" ref="BK169:BK192" si="201">COUNTIF(F169:AJ169,"Ma")</f>
        <v>0</v>
      </c>
      <c r="BL169" s="162">
        <f>SUM(BK169+BK170)/2</f>
        <v>0</v>
      </c>
      <c r="BM169" s="158">
        <f t="shared" ref="BM169:BM192" si="202">COUNTIF(F169:AJ169,"MJ")</f>
        <v>0</v>
      </c>
      <c r="BN169" s="158">
        <f>SUM(BM169+BM170)/2</f>
        <v>0</v>
      </c>
      <c r="BO169" s="158">
        <f t="shared" ref="BO169:BO192" si="203">COUNTIF(F169:AJ169,"Jsc")</f>
        <v>0</v>
      </c>
      <c r="BP169" s="158">
        <f>SUM(BO169+BO170)/2</f>
        <v>0</v>
      </c>
      <c r="BQ169" s="158">
        <f t="shared" ref="BQ169:BQ192" si="204">COUNTIF(F169:AJ169,"C")</f>
        <v>6</v>
      </c>
      <c r="BR169" s="158">
        <f>SUM((BQ169+BQ170)/2)</f>
        <v>6</v>
      </c>
      <c r="BS169" s="158">
        <f t="shared" ref="BS169:BS192" si="205">COUNTIF(F169:AJ169,"CC")</f>
        <v>0</v>
      </c>
      <c r="BT169" s="158">
        <f>SUM((BS169+BS170)/2)</f>
        <v>0</v>
      </c>
      <c r="BU169" s="158">
        <f t="shared" ref="BU169:BU192" si="206">COUNTIF(F169:AJ169,"DS")</f>
        <v>0</v>
      </c>
      <c r="BV169" s="158">
        <f>SUM((BU169+BU170)/2)</f>
        <v>0</v>
      </c>
      <c r="BW169" s="159">
        <f t="shared" ref="BW169:BW192" si="207">COUNTIF(F169:AJ169,"MT")</f>
        <v>0</v>
      </c>
      <c r="BX169" s="159">
        <f>SUM((BW169+BW170)/2)</f>
        <v>0</v>
      </c>
      <c r="BY169" s="159">
        <f t="shared" ref="BY169:BY192" si="208">COUNTIF(F169:AJ169,"4/5")</f>
        <v>0</v>
      </c>
      <c r="BZ169" s="160">
        <f>SUM((BY169+BY170)/2)</f>
        <v>0</v>
      </c>
      <c r="CA169" s="163">
        <f>SUM(AZ169)</f>
        <v>384</v>
      </c>
      <c r="CB169" s="35">
        <f>SUM(AM169+AO169+AQ169+AS169+AU169+AW169+BB169+BD169+BG169+AY169)</f>
        <v>16</v>
      </c>
    </row>
    <row r="170" spans="1:80" ht="18.75" customHeight="1" thickBot="1" x14ac:dyDescent="0.3">
      <c r="A170" s="137" t="s">
        <v>425</v>
      </c>
      <c r="B170" s="179" t="s">
        <v>187</v>
      </c>
      <c r="C170" s="164" t="s">
        <v>10</v>
      </c>
      <c r="D170" s="194"/>
      <c r="E170" s="166" t="s">
        <v>4</v>
      </c>
      <c r="F170" s="303"/>
      <c r="G170" s="37" t="s">
        <v>11</v>
      </c>
      <c r="H170" s="37" t="s">
        <v>11</v>
      </c>
      <c r="I170" s="38" t="s">
        <v>11</v>
      </c>
      <c r="J170" s="37" t="s">
        <v>11</v>
      </c>
      <c r="K170" s="306"/>
      <c r="L170" s="306"/>
      <c r="M170" s="37" t="s">
        <v>11</v>
      </c>
      <c r="N170" s="37" t="s">
        <v>11</v>
      </c>
      <c r="O170" s="37" t="s">
        <v>11</v>
      </c>
      <c r="P170" s="37" t="s">
        <v>11</v>
      </c>
      <c r="Q170" s="37" t="s">
        <v>11</v>
      </c>
      <c r="R170" s="306"/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06"/>
      <c r="Z170" s="306"/>
      <c r="AA170" s="37" t="s">
        <v>11</v>
      </c>
      <c r="AB170" s="37" t="s">
        <v>11</v>
      </c>
      <c r="AC170" s="37" t="s">
        <v>57</v>
      </c>
      <c r="AD170" s="354" t="s">
        <v>7</v>
      </c>
      <c r="AE170" s="354" t="s">
        <v>7</v>
      </c>
      <c r="AF170" s="354" t="s">
        <v>7</v>
      </c>
      <c r="AG170" s="354" t="s">
        <v>7</v>
      </c>
      <c r="AH170" s="354" t="s">
        <v>7</v>
      </c>
      <c r="AI170" s="354" t="s">
        <v>7</v>
      </c>
      <c r="AJ170" s="37"/>
      <c r="AK170" s="40"/>
      <c r="AL170" s="167">
        <f t="shared" si="190"/>
        <v>15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1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0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6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226</v>
      </c>
      <c r="E171" s="266" t="s">
        <v>70</v>
      </c>
      <c r="F171" s="304"/>
      <c r="G171" s="52" t="s">
        <v>11</v>
      </c>
      <c r="H171" s="52" t="s">
        <v>11</v>
      </c>
      <c r="I171" s="53" t="s">
        <v>11</v>
      </c>
      <c r="J171" s="52" t="s">
        <v>11</v>
      </c>
      <c r="K171" s="307"/>
      <c r="L171" s="307"/>
      <c r="M171" s="400" t="s">
        <v>14</v>
      </c>
      <c r="N171" s="400" t="s">
        <v>14</v>
      </c>
      <c r="O171" s="400" t="s">
        <v>14</v>
      </c>
      <c r="P171" s="52" t="s">
        <v>11</v>
      </c>
      <c r="Q171" s="52" t="s">
        <v>11</v>
      </c>
      <c r="R171" s="307"/>
      <c r="S171" s="307"/>
      <c r="T171" s="307"/>
      <c r="U171" s="52" t="s">
        <v>11</v>
      </c>
      <c r="V171" s="52" t="s">
        <v>11</v>
      </c>
      <c r="W171" s="52" t="s">
        <v>11</v>
      </c>
      <c r="X171" s="52" t="s">
        <v>11</v>
      </c>
      <c r="Y171" s="307"/>
      <c r="Z171" s="307"/>
      <c r="AA171" s="52" t="s">
        <v>11</v>
      </c>
      <c r="AB171" s="52" t="s">
        <v>11</v>
      </c>
      <c r="AC171" s="353" t="s">
        <v>7</v>
      </c>
      <c r="AD171" s="52" t="s">
        <v>11</v>
      </c>
      <c r="AE171" s="52" t="s">
        <v>11</v>
      </c>
      <c r="AF171" s="307"/>
      <c r="AG171" s="307"/>
      <c r="AH171" s="52" t="s">
        <v>11</v>
      </c>
      <c r="AI171" s="52" t="s">
        <v>11</v>
      </c>
      <c r="AJ171" s="52"/>
      <c r="AK171" s="34">
        <f>IF(CA171=0,"",TIME(0,CA171,0))</f>
        <v>0.26666666666666666</v>
      </c>
      <c r="AL171" s="210">
        <f>COUNTIF(F171:AJ171,"P")</f>
        <v>16</v>
      </c>
      <c r="AM171" s="211">
        <f>SUM(AL171:AL172)/2</f>
        <v>15.5</v>
      </c>
      <c r="AN171" s="211">
        <f>COUNTIF(F171:AJ171,"Mi")</f>
        <v>0</v>
      </c>
      <c r="AO171" s="211">
        <f>SUM((AN171+AN172)/2)</f>
        <v>0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384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3</v>
      </c>
      <c r="BL171" s="215">
        <f>SUM(BK171+BK172)/2</f>
        <v>3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52" t="s">
        <v>11</v>
      </c>
      <c r="H172" s="52" t="s">
        <v>11</v>
      </c>
      <c r="I172" s="53" t="s">
        <v>11</v>
      </c>
      <c r="J172" s="52" t="s">
        <v>11</v>
      </c>
      <c r="K172" s="307"/>
      <c r="L172" s="307"/>
      <c r="M172" s="400" t="s">
        <v>14</v>
      </c>
      <c r="N172" s="400" t="s">
        <v>14</v>
      </c>
      <c r="O172" s="400" t="s">
        <v>14</v>
      </c>
      <c r="P172" s="52" t="s">
        <v>11</v>
      </c>
      <c r="Q172" s="52" t="s">
        <v>11</v>
      </c>
      <c r="R172" s="307"/>
      <c r="S172" s="307"/>
      <c r="T172" s="307"/>
      <c r="U172" s="52" t="s">
        <v>11</v>
      </c>
      <c r="V172" s="52" t="s">
        <v>11</v>
      </c>
      <c r="W172" s="52" t="s">
        <v>11</v>
      </c>
      <c r="X172" s="443" t="s">
        <v>39</v>
      </c>
      <c r="Y172" s="307"/>
      <c r="Z172" s="307"/>
      <c r="AA172" s="52" t="s">
        <v>11</v>
      </c>
      <c r="AB172" s="52" t="s">
        <v>11</v>
      </c>
      <c r="AC172" s="354" t="s">
        <v>7</v>
      </c>
      <c r="AD172" s="52" t="s">
        <v>11</v>
      </c>
      <c r="AE172" s="52" t="s">
        <v>11</v>
      </c>
      <c r="AF172" s="307"/>
      <c r="AG172" s="307"/>
      <c r="AH172" s="52" t="s">
        <v>11</v>
      </c>
      <c r="AI172" s="52" t="s">
        <v>11</v>
      </c>
      <c r="AJ172" s="52"/>
      <c r="AK172" s="40"/>
      <c r="AL172" s="167">
        <f>COUNTIF(F172:AJ172,"P")</f>
        <v>15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3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6" t="s">
        <v>376</v>
      </c>
      <c r="D173" s="178" t="str">
        <f>VLOOKUP(C173,ListeAppel,2,FALSE)</f>
        <v>Nom 039</v>
      </c>
      <c r="E173" s="156" t="s">
        <v>70</v>
      </c>
      <c r="F173" s="302"/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05"/>
      <c r="U173" s="31" t="s">
        <v>11</v>
      </c>
      <c r="V173" s="31" t="s">
        <v>11</v>
      </c>
      <c r="W173" s="353" t="s">
        <v>7</v>
      </c>
      <c r="X173" s="31" t="s">
        <v>11</v>
      </c>
      <c r="Y173" s="305"/>
      <c r="Z173" s="305"/>
      <c r="AA173" s="31" t="s">
        <v>11</v>
      </c>
      <c r="AB173" s="31" t="s">
        <v>11</v>
      </c>
      <c r="AC173" s="31" t="s">
        <v>11</v>
      </c>
      <c r="AD173" s="31" t="s">
        <v>11</v>
      </c>
      <c r="AE173" s="31" t="s">
        <v>11</v>
      </c>
      <c r="AF173" s="305"/>
      <c r="AG173" s="305"/>
      <c r="AH173" s="31" t="s">
        <v>11</v>
      </c>
      <c r="AI173" s="31" t="s">
        <v>11</v>
      </c>
      <c r="AJ173" s="31"/>
      <c r="AK173" s="34">
        <f>IF(CA173=0,"",TIME(0,CA173,0))</f>
        <v>0.31666666666666665</v>
      </c>
      <c r="AL173" s="157">
        <f t="shared" si="190"/>
        <v>19</v>
      </c>
      <c r="AM173" s="158">
        <f>SUM(AL173:AL174)/2</f>
        <v>19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456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</v>
      </c>
      <c r="BR173" s="158">
        <f>SUM((BQ173+BQ174)/2)</f>
        <v>1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 t="s">
        <v>425</v>
      </c>
      <c r="B174" s="179" t="s">
        <v>187</v>
      </c>
      <c r="C174" s="164" t="s">
        <v>10</v>
      </c>
      <c r="D174" s="194"/>
      <c r="E174" s="166" t="s">
        <v>4</v>
      </c>
      <c r="F174" s="303"/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06"/>
      <c r="U174" s="37" t="s">
        <v>11</v>
      </c>
      <c r="V174" s="37" t="s">
        <v>11</v>
      </c>
      <c r="W174" s="354" t="s">
        <v>7</v>
      </c>
      <c r="X174" s="37" t="s">
        <v>11</v>
      </c>
      <c r="Y174" s="306"/>
      <c r="Z174" s="306"/>
      <c r="AA174" s="37" t="s">
        <v>11</v>
      </c>
      <c r="AB174" s="37" t="s">
        <v>11</v>
      </c>
      <c r="AC174" s="37" t="s">
        <v>11</v>
      </c>
      <c r="AD174" s="37" t="s">
        <v>11</v>
      </c>
      <c r="AE174" s="37" t="s">
        <v>11</v>
      </c>
      <c r="AF174" s="306"/>
      <c r="AG174" s="306"/>
      <c r="AH174" s="37" t="s">
        <v>11</v>
      </c>
      <c r="AI174" s="37" t="s">
        <v>11</v>
      </c>
      <c r="AJ174" s="37"/>
      <c r="AK174" s="40"/>
      <c r="AL174" s="167">
        <f t="shared" si="190"/>
        <v>19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6">
        <v>1105</v>
      </c>
      <c r="D175" s="178" t="s">
        <v>241</v>
      </c>
      <c r="E175" s="156" t="s">
        <v>70</v>
      </c>
      <c r="F175" s="302"/>
      <c r="G175" s="31" t="s">
        <v>11</v>
      </c>
      <c r="H175" s="31" t="s">
        <v>11</v>
      </c>
      <c r="I175" s="32" t="s">
        <v>11</v>
      </c>
      <c r="J175" s="31" t="s">
        <v>11</v>
      </c>
      <c r="K175" s="305"/>
      <c r="L175" s="305"/>
      <c r="M175" s="31" t="s">
        <v>57</v>
      </c>
      <c r="N175" s="351" t="s">
        <v>58</v>
      </c>
      <c r="O175" s="31" t="s">
        <v>11</v>
      </c>
      <c r="P175" s="31" t="s">
        <v>11</v>
      </c>
      <c r="Q175" s="358" t="s">
        <v>7</v>
      </c>
      <c r="R175" s="305"/>
      <c r="S175" s="305"/>
      <c r="T175" s="305"/>
      <c r="U175" s="31" t="s">
        <v>11</v>
      </c>
      <c r="V175" s="353" t="s">
        <v>7</v>
      </c>
      <c r="W175" s="31" t="s">
        <v>11</v>
      </c>
      <c r="X175" s="31" t="s">
        <v>11</v>
      </c>
      <c r="Y175" s="305"/>
      <c r="Z175" s="305"/>
      <c r="AA175" s="1181" t="s">
        <v>112</v>
      </c>
      <c r="AB175" s="1182"/>
      <c r="AC175" s="1182"/>
      <c r="AD175" s="1182"/>
      <c r="AE175" s="1182"/>
      <c r="AF175" s="1182"/>
      <c r="AG175" s="1182"/>
      <c r="AH175" s="1182"/>
      <c r="AI175" s="1183"/>
      <c r="AJ175" s="31"/>
      <c r="AK175" s="34">
        <f>IF(CA175=0,"",TIME(0,CA175,0))</f>
        <v>0.17500000000000002</v>
      </c>
      <c r="AL175" s="157">
        <f>COUNTIF(F175:AJ175,"P")</f>
        <v>9</v>
      </c>
      <c r="AM175" s="158">
        <f>SUM(AL175:AL176)/2</f>
        <v>8.5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0</v>
      </c>
      <c r="AT175" s="159">
        <f>COUNTIF(F175:AJ175,"R1")</f>
        <v>1</v>
      </c>
      <c r="AU175" s="160">
        <f>SUM((AT175+AT176)/2)</f>
        <v>2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252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252</v>
      </c>
      <c r="CB175" s="85"/>
    </row>
    <row r="176" spans="1:80" ht="18.75" customHeight="1" thickBot="1" x14ac:dyDescent="0.3">
      <c r="A176" s="137" t="s">
        <v>425</v>
      </c>
      <c r="B176" s="179" t="s">
        <v>187</v>
      </c>
      <c r="C176" s="164" t="s">
        <v>6</v>
      </c>
      <c r="D176" s="194"/>
      <c r="E176" s="166" t="s">
        <v>4</v>
      </c>
      <c r="F176" s="303"/>
      <c r="G176" s="37" t="s">
        <v>11</v>
      </c>
      <c r="H176" s="37" t="s">
        <v>57</v>
      </c>
      <c r="I176" s="38" t="s">
        <v>57</v>
      </c>
      <c r="J176" s="37" t="s">
        <v>11</v>
      </c>
      <c r="K176" s="306"/>
      <c r="L176" s="306"/>
      <c r="M176" s="37" t="s">
        <v>11</v>
      </c>
      <c r="N176" s="37" t="s">
        <v>11</v>
      </c>
      <c r="O176" s="37" t="s">
        <v>57</v>
      </c>
      <c r="P176" s="37" t="s">
        <v>11</v>
      </c>
      <c r="Q176" s="354" t="s">
        <v>7</v>
      </c>
      <c r="R176" s="306"/>
      <c r="S176" s="306"/>
      <c r="T176" s="306"/>
      <c r="U176" s="37" t="s">
        <v>11</v>
      </c>
      <c r="V176" s="354" t="s">
        <v>7</v>
      </c>
      <c r="W176" s="37" t="s">
        <v>11</v>
      </c>
      <c r="X176" s="37" t="s">
        <v>11</v>
      </c>
      <c r="Y176" s="306"/>
      <c r="Z176" s="306"/>
      <c r="AA176" s="1184"/>
      <c r="AB176" s="1185"/>
      <c r="AC176" s="1185"/>
      <c r="AD176" s="1185"/>
      <c r="AE176" s="1185"/>
      <c r="AF176" s="1185"/>
      <c r="AG176" s="1185"/>
      <c r="AH176" s="1185"/>
      <c r="AI176" s="1186"/>
      <c r="AJ176" s="37"/>
      <c r="AK176" s="40"/>
      <c r="AL176" s="167">
        <f>COUNTIF(F176:AJ176,"P")</f>
        <v>8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0</v>
      </c>
      <c r="AS176" s="168"/>
      <c r="AT176" s="168">
        <f>COUNTIF(F176:AJ176,"R1")</f>
        <v>3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6" t="s">
        <v>378</v>
      </c>
      <c r="D177" s="178" t="str">
        <f>VLOOKUP(C177,ListeAppel,2,FALSE)</f>
        <v>Nom 059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05"/>
      <c r="U177" s="31" t="s">
        <v>11</v>
      </c>
      <c r="V177" s="31" t="s">
        <v>11</v>
      </c>
      <c r="W177" s="31" t="s">
        <v>11</v>
      </c>
      <c r="X177" s="31" t="s">
        <v>11</v>
      </c>
      <c r="Y177" s="305"/>
      <c r="Z177" s="305"/>
      <c r="AA177" s="31" t="s">
        <v>11</v>
      </c>
      <c r="AB177" s="31" t="s">
        <v>11</v>
      </c>
      <c r="AC177" s="31" t="s">
        <v>11</v>
      </c>
      <c r="AD177" s="31" t="s">
        <v>11</v>
      </c>
      <c r="AE177" s="31" t="s">
        <v>11</v>
      </c>
      <c r="AF177" s="305"/>
      <c r="AG177" s="305"/>
      <c r="AH177" s="31" t="s">
        <v>11</v>
      </c>
      <c r="AI177" s="31" t="s">
        <v>11</v>
      </c>
      <c r="AJ177" s="31"/>
      <c r="AK177" s="34">
        <f>IF(CA177=0,"",TIME(0,CA177,0))</f>
        <v>0.33333333333333331</v>
      </c>
      <c r="AL177" s="157">
        <f>COUNTIF(F177:AJ177,"P")</f>
        <v>20</v>
      </c>
      <c r="AM177" s="158">
        <f>SUM(AL177:AL178)/2</f>
        <v>20</v>
      </c>
      <c r="AN177" s="158">
        <f>COUNTIF(F177:AJ177,"Mi")</f>
        <v>0</v>
      </c>
      <c r="AO177" s="158">
        <f>SUM((AN177+AN178)/2)</f>
        <v>0</v>
      </c>
      <c r="AP177" s="159">
        <f>COUNTIF(F177:AJ177,"VS")</f>
        <v>0</v>
      </c>
      <c r="AQ177" s="159">
        <f>SUM((AP177+AP178)/2)</f>
        <v>0</v>
      </c>
      <c r="AR177" s="158">
        <f>COUNTIF(F177:AJ177,"C1")</f>
        <v>0</v>
      </c>
      <c r="AS177" s="159">
        <f>SUM((AR177+AR178)/2)</f>
        <v>0</v>
      </c>
      <c r="AT177" s="159">
        <f>COUNTIF(F177:AJ177,"R1")</f>
        <v>0</v>
      </c>
      <c r="AU177" s="160">
        <f>SUM((AT177+AT178)/2)</f>
        <v>0</v>
      </c>
      <c r="AV177" s="158">
        <f>COUNTIF(F177:AJ177,"CS")</f>
        <v>0</v>
      </c>
      <c r="AW177" s="158">
        <f>SUM((AV177+AV178)/2)</f>
        <v>0</v>
      </c>
      <c r="AX177" s="159">
        <f>COUNTIF(F177:AJ177,"DA")</f>
        <v>0</v>
      </c>
      <c r="AY177" s="159">
        <f>SUM((AX177+AX178)/2)</f>
        <v>0</v>
      </c>
      <c r="AZ177" s="161">
        <f>SUM(AM177+AO177+AQ177+AS177+AW177+AY177+AU177)*24</f>
        <v>480</v>
      </c>
      <c r="BA177" s="159">
        <f>COUNTIF(F177:AJ177,"MT5")</f>
        <v>0</v>
      </c>
      <c r="BB177" s="159">
        <f>SUM((BA177+BA178)/2)</f>
        <v>0</v>
      </c>
      <c r="BC177" s="159">
        <f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>COUNTIF(F177:AJ177,"A")</f>
        <v>0</v>
      </c>
      <c r="BJ177" s="159">
        <f>SUM((BI177+BI178)/2)</f>
        <v>0</v>
      </c>
      <c r="BK177" s="159">
        <f>COUNTIF(F177:AJ177,"Ma")</f>
        <v>0</v>
      </c>
      <c r="BL177" s="162">
        <f>SUM(BK177+BK178)/2</f>
        <v>0</v>
      </c>
      <c r="BM177" s="158">
        <f>COUNTIF(F177:AJ177,"MJ")</f>
        <v>0</v>
      </c>
      <c r="BN177" s="158">
        <f>SUM(BM177+BM178)/2</f>
        <v>0</v>
      </c>
      <c r="BO177" s="158">
        <f>COUNTIF(F177:AJ177,"Jsc")</f>
        <v>0</v>
      </c>
      <c r="BP177" s="158">
        <f>SUM(BO177+BO178)/2</f>
        <v>0</v>
      </c>
      <c r="BQ177" s="158">
        <f>COUNTIF(F177:AJ177,"C")</f>
        <v>0</v>
      </c>
      <c r="BR177" s="158">
        <f>SUM((BQ177+BQ178)/2)</f>
        <v>0</v>
      </c>
      <c r="BS177" s="158">
        <f>COUNTIF(F177:AJ177,"CC")</f>
        <v>0</v>
      </c>
      <c r="BT177" s="158">
        <f>SUM((BS177+BS178)/2)</f>
        <v>0</v>
      </c>
      <c r="BU177" s="158">
        <f>COUNTIF(F177:AJ177,"DS")</f>
        <v>0</v>
      </c>
      <c r="BV177" s="158">
        <f>SUM((BU177+BU178)/2)</f>
        <v>0</v>
      </c>
      <c r="BW177" s="159">
        <f>COUNTIF(F177:AJ177,"MT")</f>
        <v>0</v>
      </c>
      <c r="BX177" s="159">
        <f>SUM((BW177+BW178)/2)</f>
        <v>0</v>
      </c>
      <c r="BY177" s="159">
        <f>COUNTIF(F177:AJ177,"4/5")</f>
        <v>0</v>
      </c>
      <c r="BZ177" s="160">
        <f>SUM((BY177+BY178)/2)</f>
        <v>0</v>
      </c>
      <c r="CA177" s="163">
        <f>SUM(AZ177)</f>
        <v>480</v>
      </c>
      <c r="CB177" s="35">
        <f>SUM(AM177+AO177+AQ177+AS177+AU177+AW177+BB177+BD177+BG177+AY177)</f>
        <v>20</v>
      </c>
    </row>
    <row r="178" spans="1:80" ht="18.75" customHeight="1" thickBot="1" x14ac:dyDescent="0.3">
      <c r="A178" s="137" t="s">
        <v>425</v>
      </c>
      <c r="B178" s="179" t="s">
        <v>187</v>
      </c>
      <c r="C178" s="196" t="s">
        <v>6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11</v>
      </c>
      <c r="R178" s="306"/>
      <c r="S178" s="306"/>
      <c r="T178" s="306"/>
      <c r="U178" s="37" t="s">
        <v>11</v>
      </c>
      <c r="V178" s="37" t="s">
        <v>11</v>
      </c>
      <c r="W178" s="37" t="s">
        <v>11</v>
      </c>
      <c r="X178" s="37" t="s">
        <v>11</v>
      </c>
      <c r="Y178" s="306"/>
      <c r="Z178" s="306"/>
      <c r="AA178" s="37" t="s">
        <v>11</v>
      </c>
      <c r="AB178" s="37" t="s">
        <v>11</v>
      </c>
      <c r="AC178" s="37" t="s">
        <v>11</v>
      </c>
      <c r="AD178" s="37" t="s">
        <v>11</v>
      </c>
      <c r="AE178" s="37" t="s">
        <v>11</v>
      </c>
      <c r="AF178" s="306"/>
      <c r="AG178" s="306"/>
      <c r="AH178" s="37" t="s">
        <v>11</v>
      </c>
      <c r="AI178" s="37" t="s">
        <v>11</v>
      </c>
      <c r="AJ178" s="37"/>
      <c r="AK178" s="40"/>
      <c r="AL178" s="167">
        <f>COUNTIF(F178:AJ178,"P")</f>
        <v>20</v>
      </c>
      <c r="AM178" s="168"/>
      <c r="AN178" s="168">
        <f>COUNTIF(F178:AJ178,"Mi")</f>
        <v>0</v>
      </c>
      <c r="AO178" s="169"/>
      <c r="AP178" s="170">
        <f>COUNTIF(F178:AJ178,"VS")</f>
        <v>0</v>
      </c>
      <c r="AQ178" s="171"/>
      <c r="AR178" s="168">
        <f>COUNTIF(F178:AJ178,"C1")</f>
        <v>0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0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6">
        <v>8995</v>
      </c>
      <c r="D179" s="178" t="s">
        <v>269</v>
      </c>
      <c r="E179" s="156" t="s">
        <v>70</v>
      </c>
      <c r="F179" s="304"/>
      <c r="G179" s="52" t="s">
        <v>11</v>
      </c>
      <c r="H179" s="52" t="s">
        <v>11</v>
      </c>
      <c r="I179" s="358" t="s">
        <v>7</v>
      </c>
      <c r="J179" s="52" t="s">
        <v>11</v>
      </c>
      <c r="K179" s="307"/>
      <c r="L179" s="307"/>
      <c r="M179" s="358" t="s">
        <v>7</v>
      </c>
      <c r="N179" s="52" t="s">
        <v>11</v>
      </c>
      <c r="O179" s="52" t="s">
        <v>11</v>
      </c>
      <c r="P179" s="52" t="s">
        <v>11</v>
      </c>
      <c r="Q179" s="52" t="s">
        <v>11</v>
      </c>
      <c r="R179" s="307"/>
      <c r="S179" s="307"/>
      <c r="T179" s="307"/>
      <c r="U179" s="52" t="s">
        <v>11</v>
      </c>
      <c r="V179" s="52" t="s">
        <v>11</v>
      </c>
      <c r="W179" s="380" t="s">
        <v>11</v>
      </c>
      <c r="X179" s="358" t="s">
        <v>7</v>
      </c>
      <c r="Y179" s="307"/>
      <c r="Z179" s="307"/>
      <c r="AA179" s="52" t="s">
        <v>11</v>
      </c>
      <c r="AB179" s="52" t="s">
        <v>11</v>
      </c>
      <c r="AC179" s="52" t="s">
        <v>11</v>
      </c>
      <c r="AD179" s="380" t="s">
        <v>11</v>
      </c>
      <c r="AE179" s="358" t="s">
        <v>7</v>
      </c>
      <c r="AF179" s="307"/>
      <c r="AG179" s="307"/>
      <c r="AH179" s="52" t="s">
        <v>11</v>
      </c>
      <c r="AI179" s="52" t="s">
        <v>11</v>
      </c>
      <c r="AJ179" s="52"/>
      <c r="AK179" s="34">
        <f>IF(CA179=0,"",TIME(0,CA179,0))</f>
        <v>0.26666666666666666</v>
      </c>
      <c r="AL179" s="157">
        <f t="shared" si="190"/>
        <v>16</v>
      </c>
      <c r="AM179" s="158">
        <f>SUM(AL179:AL180)/2</f>
        <v>15.5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0.5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384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4</v>
      </c>
      <c r="BR179" s="158">
        <f>SUM((BQ179+BQ180)/2)</f>
        <v>4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384</v>
      </c>
      <c r="CB179" s="35">
        <f>SUM(AM179+AO179+AQ179+AS179+AU179+AW179+BB179+BD179+BG179+AY179)</f>
        <v>16</v>
      </c>
    </row>
    <row r="180" spans="1:80" ht="18.75" customHeight="1" thickBot="1" x14ac:dyDescent="0.3">
      <c r="A180" s="137" t="s">
        <v>425</v>
      </c>
      <c r="B180" s="179" t="s">
        <v>187</v>
      </c>
      <c r="C180" s="164" t="s">
        <v>10</v>
      </c>
      <c r="D180" s="165"/>
      <c r="E180" s="166" t="s">
        <v>4</v>
      </c>
      <c r="F180" s="304"/>
      <c r="G180" s="52" t="s">
        <v>11</v>
      </c>
      <c r="H180" s="52" t="s">
        <v>11</v>
      </c>
      <c r="I180" s="358" t="s">
        <v>7</v>
      </c>
      <c r="J180" s="52" t="s">
        <v>11</v>
      </c>
      <c r="K180" s="307"/>
      <c r="L180" s="307"/>
      <c r="M180" s="354" t="s">
        <v>7</v>
      </c>
      <c r="N180" s="52" t="s">
        <v>11</v>
      </c>
      <c r="O180" s="52" t="s">
        <v>11</v>
      </c>
      <c r="P180" s="52" t="s">
        <v>11</v>
      </c>
      <c r="Q180" s="52" t="s">
        <v>11</v>
      </c>
      <c r="R180" s="307"/>
      <c r="S180" s="307"/>
      <c r="T180" s="307"/>
      <c r="U180" s="52" t="s">
        <v>11</v>
      </c>
      <c r="V180" s="52" t="s">
        <v>11</v>
      </c>
      <c r="W180" s="402" t="s">
        <v>11</v>
      </c>
      <c r="X180" s="354" t="s">
        <v>7</v>
      </c>
      <c r="Y180" s="307"/>
      <c r="Z180" s="307"/>
      <c r="AA180" s="52" t="s">
        <v>11</v>
      </c>
      <c r="AB180" s="52" t="s">
        <v>11</v>
      </c>
      <c r="AC180" s="52" t="s">
        <v>11</v>
      </c>
      <c r="AD180" s="443" t="s">
        <v>39</v>
      </c>
      <c r="AE180" s="354" t="s">
        <v>7</v>
      </c>
      <c r="AF180" s="307"/>
      <c r="AG180" s="307"/>
      <c r="AH180" s="52" t="s">
        <v>11</v>
      </c>
      <c r="AI180" s="52" t="s">
        <v>11</v>
      </c>
      <c r="AJ180" s="52"/>
      <c r="AK180" s="40"/>
      <c r="AL180" s="167">
        <f t="shared" si="190"/>
        <v>15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1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187</v>
      </c>
      <c r="C181" s="806" t="s">
        <v>379</v>
      </c>
      <c r="D181" s="155" t="str">
        <f>VLOOKUP(C181,ListeAppel,2,FALSE)</f>
        <v>Nom 082</v>
      </c>
      <c r="E181" s="156" t="s">
        <v>70</v>
      </c>
      <c r="F181" s="302"/>
      <c r="G181" s="31" t="s">
        <v>11</v>
      </c>
      <c r="H181" s="31" t="s">
        <v>11</v>
      </c>
      <c r="I181" s="32" t="s">
        <v>11</v>
      </c>
      <c r="J181" s="31" t="s">
        <v>11</v>
      </c>
      <c r="K181" s="305"/>
      <c r="L181" s="305"/>
      <c r="M181" s="31" t="s">
        <v>11</v>
      </c>
      <c r="N181" s="31" t="s">
        <v>11</v>
      </c>
      <c r="O181" s="31" t="s">
        <v>11</v>
      </c>
      <c r="P181" s="31" t="s">
        <v>11</v>
      </c>
      <c r="Q181" s="31" t="s">
        <v>11</v>
      </c>
      <c r="R181" s="305"/>
      <c r="S181" s="305"/>
      <c r="T181" s="305"/>
      <c r="U181" s="31" t="s">
        <v>11</v>
      </c>
      <c r="V181" s="31" t="s">
        <v>11</v>
      </c>
      <c r="W181" s="31" t="s">
        <v>11</v>
      </c>
      <c r="X181" s="31" t="s">
        <v>11</v>
      </c>
      <c r="Y181" s="305"/>
      <c r="Z181" s="305"/>
      <c r="AA181" s="31" t="s">
        <v>11</v>
      </c>
      <c r="AB181" s="31" t="s">
        <v>11</v>
      </c>
      <c r="AC181" s="31" t="s">
        <v>11</v>
      </c>
      <c r="AD181" s="31" t="s">
        <v>11</v>
      </c>
      <c r="AE181" s="31" t="s">
        <v>11</v>
      </c>
      <c r="AF181" s="305"/>
      <c r="AG181" s="305"/>
      <c r="AH181" s="353" t="s">
        <v>7</v>
      </c>
      <c r="AI181" s="353" t="s">
        <v>7</v>
      </c>
      <c r="AJ181" s="31"/>
      <c r="AK181" s="34">
        <f>IF(CA181=0,"",TIME(0,CA181,0))</f>
        <v>0.3</v>
      </c>
      <c r="AL181" s="157">
        <f t="shared" si="190"/>
        <v>18</v>
      </c>
      <c r="AM181" s="158">
        <f>SUM(AL181:AL182)/2</f>
        <v>18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432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2</v>
      </c>
      <c r="BR181" s="158">
        <f>SUM((BQ181+BQ182)/2)</f>
        <v>2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432</v>
      </c>
      <c r="CB181" s="35">
        <f>SUM(AM181+AO181+AQ181+AS181+AU181+AW181+BB181+BD181+BG181+AY181)</f>
        <v>18</v>
      </c>
    </row>
    <row r="182" spans="1:80" ht="18.75" customHeight="1" thickBot="1" x14ac:dyDescent="0.3">
      <c r="A182" s="137" t="s">
        <v>425</v>
      </c>
      <c r="B182" s="179" t="s">
        <v>187</v>
      </c>
      <c r="C182" s="164" t="s">
        <v>7</v>
      </c>
      <c r="D182" s="165">
        <v>11606</v>
      </c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06"/>
      <c r="L182" s="306"/>
      <c r="M182" s="37" t="s">
        <v>11</v>
      </c>
      <c r="N182" s="37" t="s">
        <v>11</v>
      </c>
      <c r="O182" s="37" t="s">
        <v>11</v>
      </c>
      <c r="P182" s="37" t="s">
        <v>11</v>
      </c>
      <c r="Q182" s="37" t="s">
        <v>11</v>
      </c>
      <c r="R182" s="306"/>
      <c r="S182" s="306"/>
      <c r="T182" s="306"/>
      <c r="U182" s="37" t="s">
        <v>11</v>
      </c>
      <c r="V182" s="37" t="s">
        <v>11</v>
      </c>
      <c r="W182" s="37" t="s">
        <v>11</v>
      </c>
      <c r="X182" s="37" t="s">
        <v>11</v>
      </c>
      <c r="Y182" s="306"/>
      <c r="Z182" s="306"/>
      <c r="AA182" s="37" t="s">
        <v>11</v>
      </c>
      <c r="AB182" s="37" t="s">
        <v>11</v>
      </c>
      <c r="AC182" s="37" t="s">
        <v>11</v>
      </c>
      <c r="AD182" s="37" t="s">
        <v>11</v>
      </c>
      <c r="AE182" s="37" t="s">
        <v>11</v>
      </c>
      <c r="AF182" s="306"/>
      <c r="AG182" s="306"/>
      <c r="AH182" s="354" t="s">
        <v>7</v>
      </c>
      <c r="AI182" s="354" t="s">
        <v>7</v>
      </c>
      <c r="AJ182" s="37"/>
      <c r="AK182" s="40"/>
      <c r="AL182" s="167">
        <f t="shared" si="190"/>
        <v>18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2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425</v>
      </c>
      <c r="B183" s="179" t="s">
        <v>187</v>
      </c>
      <c r="C183" s="806" t="s">
        <v>380</v>
      </c>
      <c r="D183" s="178" t="str">
        <f>VLOOKUP(C183,ListeAppel,2,FALSE)</f>
        <v>Nom 089</v>
      </c>
      <c r="E183" s="156" t="s">
        <v>70</v>
      </c>
      <c r="F183" s="302"/>
      <c r="G183" s="31" t="s">
        <v>11</v>
      </c>
      <c r="H183" s="31" t="s">
        <v>11</v>
      </c>
      <c r="I183" s="32" t="s">
        <v>11</v>
      </c>
      <c r="J183" s="31" t="s">
        <v>11</v>
      </c>
      <c r="K183" s="305"/>
      <c r="L183" s="305"/>
      <c r="M183" s="31" t="s">
        <v>11</v>
      </c>
      <c r="N183" s="31" t="s">
        <v>11</v>
      </c>
      <c r="O183" s="31" t="s">
        <v>11</v>
      </c>
      <c r="P183" s="31" t="s">
        <v>11</v>
      </c>
      <c r="Q183" s="31" t="s">
        <v>11</v>
      </c>
      <c r="R183" s="305"/>
      <c r="S183" s="305"/>
      <c r="T183" s="305"/>
      <c r="U183" s="358" t="s">
        <v>7</v>
      </c>
      <c r="V183" s="31" t="s">
        <v>11</v>
      </c>
      <c r="W183" s="31" t="s">
        <v>11</v>
      </c>
      <c r="X183" s="31" t="s">
        <v>11</v>
      </c>
      <c r="Y183" s="305"/>
      <c r="Z183" s="305"/>
      <c r="AA183" s="31" t="s">
        <v>11</v>
      </c>
      <c r="AB183" s="31" t="s">
        <v>11</v>
      </c>
      <c r="AC183" s="31" t="s">
        <v>11</v>
      </c>
      <c r="AD183" s="31" t="s">
        <v>11</v>
      </c>
      <c r="AE183" s="353" t="s">
        <v>7</v>
      </c>
      <c r="AF183" s="305"/>
      <c r="AG183" s="305"/>
      <c r="AH183" s="31" t="s">
        <v>11</v>
      </c>
      <c r="AI183" s="31" t="s">
        <v>11</v>
      </c>
      <c r="AJ183" s="31"/>
      <c r="AK183" s="34">
        <f>IF(CA183=0,"",TIME(0,CA183,0))</f>
        <v>0.3</v>
      </c>
      <c r="AL183" s="157">
        <f t="shared" si="190"/>
        <v>18</v>
      </c>
      <c r="AM183" s="158">
        <f>SUM(AL183:AL184)/2</f>
        <v>18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 t="s">
        <v>425</v>
      </c>
      <c r="B184" s="179" t="s">
        <v>187</v>
      </c>
      <c r="C184" s="164" t="s">
        <v>9</v>
      </c>
      <c r="D184" s="194"/>
      <c r="E184" s="166" t="s">
        <v>4</v>
      </c>
      <c r="F184" s="303"/>
      <c r="G184" s="37" t="s">
        <v>11</v>
      </c>
      <c r="H184" s="37" t="s">
        <v>11</v>
      </c>
      <c r="I184" s="38" t="s">
        <v>11</v>
      </c>
      <c r="J184" s="37" t="s">
        <v>11</v>
      </c>
      <c r="K184" s="306"/>
      <c r="L184" s="306"/>
      <c r="M184" s="37" t="s">
        <v>11</v>
      </c>
      <c r="N184" s="37" t="s">
        <v>11</v>
      </c>
      <c r="O184" s="37" t="s">
        <v>11</v>
      </c>
      <c r="P184" s="37" t="s">
        <v>11</v>
      </c>
      <c r="Q184" s="37" t="s">
        <v>11</v>
      </c>
      <c r="R184" s="306"/>
      <c r="S184" s="306"/>
      <c r="T184" s="306"/>
      <c r="U184" s="354" t="s">
        <v>7</v>
      </c>
      <c r="V184" s="37" t="s">
        <v>11</v>
      </c>
      <c r="W184" s="37" t="s">
        <v>11</v>
      </c>
      <c r="X184" s="37" t="s">
        <v>11</v>
      </c>
      <c r="Y184" s="306"/>
      <c r="Z184" s="306"/>
      <c r="AA184" s="37" t="s">
        <v>11</v>
      </c>
      <c r="AB184" s="37" t="s">
        <v>11</v>
      </c>
      <c r="AC184" s="37" t="s">
        <v>11</v>
      </c>
      <c r="AD184" s="37" t="s">
        <v>11</v>
      </c>
      <c r="AE184" s="354" t="s">
        <v>7</v>
      </c>
      <c r="AF184" s="306"/>
      <c r="AG184" s="306"/>
      <c r="AH184" s="37" t="s">
        <v>11</v>
      </c>
      <c r="AI184" s="37" t="s">
        <v>11</v>
      </c>
      <c r="AJ184" s="37"/>
      <c r="AK184" s="40"/>
      <c r="AL184" s="167">
        <f t="shared" si="190"/>
        <v>18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425</v>
      </c>
      <c r="B185" s="179" t="s">
        <v>189</v>
      </c>
      <c r="C185" s="807" t="s">
        <v>381</v>
      </c>
      <c r="D185" s="178" t="s">
        <v>288</v>
      </c>
      <c r="E185" s="156" t="s">
        <v>70</v>
      </c>
      <c r="F185" s="304"/>
      <c r="G185" s="52" t="s">
        <v>11</v>
      </c>
      <c r="H185" s="52" t="s">
        <v>11</v>
      </c>
      <c r="I185" s="52" t="s">
        <v>108</v>
      </c>
      <c r="J185" s="5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52" t="s">
        <v>11</v>
      </c>
      <c r="R185" s="307"/>
      <c r="S185" s="307"/>
      <c r="T185" s="307"/>
      <c r="U185" s="52" t="s">
        <v>11</v>
      </c>
      <c r="V185" s="353" t="s">
        <v>7</v>
      </c>
      <c r="W185" s="31" t="s">
        <v>11</v>
      </c>
      <c r="X185" s="358" t="s">
        <v>7</v>
      </c>
      <c r="Y185" s="307"/>
      <c r="Z185" s="333"/>
      <c r="AA185" s="52" t="s">
        <v>11</v>
      </c>
      <c r="AB185" s="52" t="s">
        <v>11</v>
      </c>
      <c r="AC185" s="380" t="s">
        <v>11</v>
      </c>
      <c r="AD185" s="353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52"/>
      <c r="AK185" s="34">
        <f>IF(CA185=0,"",TIME(0,CA185,0))</f>
        <v>0.21666666666666667</v>
      </c>
      <c r="AL185" s="157">
        <f t="shared" ref="AL185:AL190" si="209">COUNTIF(F185:AJ185,"P")</f>
        <v>13</v>
      </c>
      <c r="AM185" s="158">
        <f>SUM(AL185:AL186)/2</f>
        <v>13</v>
      </c>
      <c r="AN185" s="158">
        <f t="shared" ref="AN185:AN190" si="210">COUNTIF(F185:AJ185,"Mi")</f>
        <v>0</v>
      </c>
      <c r="AO185" s="158">
        <f>SUM((AN185+AN186)/2)</f>
        <v>0</v>
      </c>
      <c r="AP185" s="159">
        <f t="shared" ref="AP185:AP190" si="211">COUNTIF(F185:AJ185,"VS")</f>
        <v>0</v>
      </c>
      <c r="AQ185" s="159">
        <f>SUM((AP185+AP186)/2)</f>
        <v>0</v>
      </c>
      <c r="AR185" s="158">
        <f t="shared" ref="AR185:AR190" si="212">COUNTIF(F185:AJ185,"C1")</f>
        <v>0</v>
      </c>
      <c r="AS185" s="159">
        <f>SUM((AR185+AR186)/2)</f>
        <v>0</v>
      </c>
      <c r="AT185" s="159">
        <f t="shared" ref="AT185:AT190" si="213">COUNTIF(F185:AJ185,"R1")</f>
        <v>0</v>
      </c>
      <c r="AU185" s="160">
        <f>SUM((AT185+AT186)/2)</f>
        <v>0</v>
      </c>
      <c r="AV185" s="158">
        <f t="shared" ref="AV185:AV190" si="214">COUNTIF(F185:AJ185,"CS")</f>
        <v>0</v>
      </c>
      <c r="AW185" s="158">
        <f>SUM((AV185+AV186)/2)</f>
        <v>0</v>
      </c>
      <c r="AX185" s="159">
        <f t="shared" ref="AX185:AX190" si="215">COUNTIF(F185:AJ185,"DA")</f>
        <v>0</v>
      </c>
      <c r="AY185" s="159">
        <f>SUM((AX185+AX186)/2)</f>
        <v>0</v>
      </c>
      <c r="AZ185" s="161">
        <f>SUM(AM185+AO185+AQ185+AS185+AW185+AY185+AU185)*24</f>
        <v>312</v>
      </c>
      <c r="BA185" s="159">
        <f t="shared" ref="BA185:BA190" si="216">COUNTIF(F185:AJ185,"MT5")</f>
        <v>0</v>
      </c>
      <c r="BB185" s="159">
        <f>SUM((BA185+BA186)/2)</f>
        <v>0</v>
      </c>
      <c r="BC185" s="159">
        <f t="shared" ref="BC185:BC190" si="217">COUNTIF(F185:AJ185,"MT6")</f>
        <v>0</v>
      </c>
      <c r="BD185" s="159">
        <f>SUM((BC185+BC186)/2)</f>
        <v>0</v>
      </c>
      <c r="BE185" s="159">
        <f>SUM((BD185+BD186)/2)</f>
        <v>0</v>
      </c>
      <c r="BF185" s="159">
        <f t="shared" ref="BF185:BF190" si="218">COUNTIF(F185:AJ185,"MT8")</f>
        <v>0</v>
      </c>
      <c r="BG185" s="159">
        <f>SUM((BF185+BF186)/2)</f>
        <v>0</v>
      </c>
      <c r="BH185" s="159">
        <f>SUM((BG185+BG186)/2)</f>
        <v>0</v>
      </c>
      <c r="BI185" s="159">
        <f t="shared" ref="BI185:BI190" si="219">COUNTIF(F185:AJ185,"A")</f>
        <v>0</v>
      </c>
      <c r="BJ185" s="159">
        <f>SUM((BI185+BI186)/2)</f>
        <v>0</v>
      </c>
      <c r="BK185" s="159">
        <f t="shared" ref="BK185:BK190" si="220">COUNTIF(F185:AJ185,"Ma")</f>
        <v>0</v>
      </c>
      <c r="BL185" s="162">
        <f>SUM(BK185+BK186)/2</f>
        <v>0</v>
      </c>
      <c r="BM185" s="158">
        <f t="shared" ref="BM185:BM190" si="221">COUNTIF(F185:AJ185,"MJ")</f>
        <v>0</v>
      </c>
      <c r="BN185" s="158">
        <f>SUM(BM185+BM186)/2</f>
        <v>0</v>
      </c>
      <c r="BO185" s="158">
        <f t="shared" ref="BO185:BO190" si="222">COUNTIF(F185:AJ185,"Jsc")</f>
        <v>0</v>
      </c>
      <c r="BP185" s="158">
        <f>SUM(BO185+BO186)/2</f>
        <v>0</v>
      </c>
      <c r="BQ185" s="158">
        <f t="shared" ref="BQ185:BQ190" si="223">COUNTIF(F185:AJ185,"C")</f>
        <v>8</v>
      </c>
      <c r="BR185" s="158">
        <f>SUM((BQ185+BQ186)/2)</f>
        <v>8</v>
      </c>
      <c r="BS185" s="158">
        <f t="shared" ref="BS185:BS190" si="224">COUNTIF(F185:AJ185,"CC")</f>
        <v>0</v>
      </c>
      <c r="BT185" s="158">
        <f>SUM((BS185+BS186)/2)</f>
        <v>0</v>
      </c>
      <c r="BU185" s="158">
        <f t="shared" ref="BU185:BU190" si="225">COUNTIF(F185:AJ185,"DS")</f>
        <v>0</v>
      </c>
      <c r="BV185" s="158">
        <f>SUM((BU185+BU186)/2)</f>
        <v>0</v>
      </c>
      <c r="BW185" s="159">
        <f t="shared" ref="BW185:BW190" si="226">COUNTIF(F185:AJ185,"MT")</f>
        <v>0</v>
      </c>
      <c r="BX185" s="159">
        <f>SUM((BW185+BW186)/2)</f>
        <v>0</v>
      </c>
      <c r="BY185" s="159">
        <f t="shared" ref="BY185:BY190" si="227">COUNTIF(F185:AJ185,"4/5")</f>
        <v>0</v>
      </c>
      <c r="BZ185" s="160">
        <f>SUM((BY185+BY186)/2)</f>
        <v>0</v>
      </c>
      <c r="CA185" s="163">
        <f>SUM(AZ185)</f>
        <v>312</v>
      </c>
      <c r="CB185" s="35">
        <f>SUM(AM185+AO185+AQ185+AS185+AU185+AW185+BB185+BD185+BG185+AY185)</f>
        <v>13</v>
      </c>
    </row>
    <row r="186" spans="1:80" ht="18.75" customHeight="1" thickBot="1" x14ac:dyDescent="0.3">
      <c r="A186" s="137" t="s">
        <v>425</v>
      </c>
      <c r="B186" s="179" t="s">
        <v>189</v>
      </c>
      <c r="C186" s="196" t="s">
        <v>10</v>
      </c>
      <c r="D186" s="254"/>
      <c r="E186" s="166" t="s">
        <v>4</v>
      </c>
      <c r="F186" s="303"/>
      <c r="G186" s="37" t="s">
        <v>11</v>
      </c>
      <c r="H186" s="37" t="s">
        <v>11</v>
      </c>
      <c r="I186" s="37" t="s">
        <v>108</v>
      </c>
      <c r="J186" s="37" t="s">
        <v>11</v>
      </c>
      <c r="K186" s="306"/>
      <c r="L186" s="306"/>
      <c r="M186" s="37" t="s">
        <v>11</v>
      </c>
      <c r="N186" s="37" t="s">
        <v>11</v>
      </c>
      <c r="O186" s="37" t="s">
        <v>11</v>
      </c>
      <c r="P186" s="37" t="s">
        <v>11</v>
      </c>
      <c r="Q186" s="37" t="s">
        <v>11</v>
      </c>
      <c r="R186" s="306"/>
      <c r="S186" s="306"/>
      <c r="T186" s="306"/>
      <c r="U186" s="37" t="s">
        <v>11</v>
      </c>
      <c r="V186" s="354" t="s">
        <v>7</v>
      </c>
      <c r="W186" s="37" t="s">
        <v>11</v>
      </c>
      <c r="X186" s="354" t="s">
        <v>7</v>
      </c>
      <c r="Y186" s="306"/>
      <c r="Z186" s="331"/>
      <c r="AA186" s="37" t="s">
        <v>11</v>
      </c>
      <c r="AB186" s="37" t="s">
        <v>11</v>
      </c>
      <c r="AC186" s="37" t="s">
        <v>11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52"/>
      <c r="AK186" s="40"/>
      <c r="AL186" s="167">
        <f t="shared" si="209"/>
        <v>13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8070</v>
      </c>
      <c r="D187" s="178" t="s">
        <v>295</v>
      </c>
      <c r="E187" s="156" t="s">
        <v>70</v>
      </c>
      <c r="F187" s="304"/>
      <c r="G187" s="52" t="s">
        <v>11</v>
      </c>
      <c r="H187" s="401" t="s">
        <v>11</v>
      </c>
      <c r="I187" s="53" t="s">
        <v>11</v>
      </c>
      <c r="J187" s="52" t="s">
        <v>11</v>
      </c>
      <c r="K187" s="307"/>
      <c r="L187" s="307"/>
      <c r="M187" s="52" t="s">
        <v>11</v>
      </c>
      <c r="N187" s="52" t="s">
        <v>11</v>
      </c>
      <c r="O187" s="52" t="s">
        <v>11</v>
      </c>
      <c r="P187" s="380" t="s">
        <v>11</v>
      </c>
      <c r="Q187" s="358" t="s">
        <v>7</v>
      </c>
      <c r="R187" s="307"/>
      <c r="S187" s="307"/>
      <c r="T187" s="307"/>
      <c r="U187" s="52" t="s">
        <v>11</v>
      </c>
      <c r="V187" s="52" t="s">
        <v>11</v>
      </c>
      <c r="W187" s="380" t="s">
        <v>11</v>
      </c>
      <c r="X187" s="52" t="s">
        <v>11</v>
      </c>
      <c r="Y187" s="307"/>
      <c r="Z187" s="307"/>
      <c r="AA187" s="52" t="s">
        <v>11</v>
      </c>
      <c r="AB187" s="52" t="s">
        <v>11</v>
      </c>
      <c r="AC187" s="52" t="s">
        <v>11</v>
      </c>
      <c r="AD187" s="52" t="s">
        <v>11</v>
      </c>
      <c r="AE187" s="52" t="s">
        <v>11</v>
      </c>
      <c r="AF187" s="307"/>
      <c r="AG187" s="307"/>
      <c r="AH187" s="358" t="s">
        <v>7</v>
      </c>
      <c r="AI187" s="358" t="s">
        <v>7</v>
      </c>
      <c r="AJ187" s="52"/>
      <c r="AK187" s="34">
        <f>IF(CA187=0,"",TIME(0,CA187,0))</f>
        <v>0.28333333333333333</v>
      </c>
      <c r="AL187" s="157">
        <f t="shared" si="209"/>
        <v>17</v>
      </c>
      <c r="AM187" s="158">
        <f>SUM(AL187:AL188)/2</f>
        <v>16.5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0.5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3</v>
      </c>
      <c r="BR187" s="158">
        <f>SUM((BQ187+BQ188)/2)</f>
        <v>3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166" t="s">
        <v>4</v>
      </c>
      <c r="F188" s="303"/>
      <c r="G188" s="37" t="s">
        <v>11</v>
      </c>
      <c r="H188" s="510" t="s">
        <v>11</v>
      </c>
      <c r="I188" s="38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402" t="s">
        <v>11</v>
      </c>
      <c r="Q188" s="354" t="s">
        <v>7</v>
      </c>
      <c r="R188" s="306"/>
      <c r="S188" s="306"/>
      <c r="T188" s="306"/>
      <c r="U188" s="37" t="s">
        <v>11</v>
      </c>
      <c r="V188" s="37" t="s">
        <v>11</v>
      </c>
      <c r="W188" s="402" t="s">
        <v>11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56" t="s">
        <v>11</v>
      </c>
      <c r="AE188" s="37" t="s">
        <v>57</v>
      </c>
      <c r="AF188" s="306"/>
      <c r="AG188" s="306"/>
      <c r="AH188" s="354" t="s">
        <v>7</v>
      </c>
      <c r="AI188" s="354" t="s">
        <v>7</v>
      </c>
      <c r="AJ188" s="52"/>
      <c r="AK188" s="40"/>
      <c r="AL188" s="167">
        <f t="shared" si="209"/>
        <v>16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1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3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/>
      <c r="B189" s="179"/>
      <c r="C189" s="277">
        <v>3173</v>
      </c>
      <c r="D189" s="178" t="s">
        <v>297</v>
      </c>
      <c r="E189" s="236" t="s">
        <v>70</v>
      </c>
      <c r="F189" s="304"/>
      <c r="G189" s="52" t="s">
        <v>11</v>
      </c>
      <c r="H189" s="52" t="s">
        <v>11</v>
      </c>
      <c r="I189" s="53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52" t="s">
        <v>11</v>
      </c>
      <c r="P189" s="52" t="s">
        <v>11</v>
      </c>
      <c r="Q189" s="52" t="s">
        <v>11</v>
      </c>
      <c r="R189" s="307"/>
      <c r="S189" s="307"/>
      <c r="T189" s="307"/>
      <c r="U189" s="52" t="s">
        <v>11</v>
      </c>
      <c r="V189" s="52" t="s">
        <v>11</v>
      </c>
      <c r="W189" s="31" t="s">
        <v>11</v>
      </c>
      <c r="X189" s="52" t="s">
        <v>11</v>
      </c>
      <c r="Y189" s="307"/>
      <c r="Z189" s="307"/>
      <c r="AA189" s="52" t="s">
        <v>11</v>
      </c>
      <c r="AB189" s="52" t="s">
        <v>11</v>
      </c>
      <c r="AC189" s="52" t="s">
        <v>11</v>
      </c>
      <c r="AD189" s="52" t="s">
        <v>11</v>
      </c>
      <c r="AE189" s="52" t="s">
        <v>11</v>
      </c>
      <c r="AF189" s="307"/>
      <c r="AG189" s="307"/>
      <c r="AH189" s="52" t="s">
        <v>11</v>
      </c>
      <c r="AI189" s="442" t="s">
        <v>11</v>
      </c>
      <c r="AJ189" s="52"/>
      <c r="AK189" s="34">
        <f>IF(CA189=0,"",TIME(0,CA189,0))</f>
        <v>0.33333333333333331</v>
      </c>
      <c r="AL189" s="157">
        <f t="shared" si="209"/>
        <v>20</v>
      </c>
      <c r="AM189" s="158">
        <f>SUM(AL189:AL190)/2</f>
        <v>20</v>
      </c>
      <c r="AN189" s="158">
        <f t="shared" si="210"/>
        <v>0</v>
      </c>
      <c r="AO189" s="158">
        <f>SUM((AN189+AN190)/2)</f>
        <v>0</v>
      </c>
      <c r="AP189" s="159">
        <f t="shared" si="211"/>
        <v>0</v>
      </c>
      <c r="AQ189" s="159">
        <f>SUM((AP189+AP190)/2)</f>
        <v>0</v>
      </c>
      <c r="AR189" s="158">
        <f t="shared" si="212"/>
        <v>0</v>
      </c>
      <c r="AS189" s="159">
        <f>SUM((AR189+AR190)/2)</f>
        <v>0</v>
      </c>
      <c r="AT189" s="159">
        <f t="shared" si="213"/>
        <v>0</v>
      </c>
      <c r="AU189" s="160">
        <f>SUM((AT189+AT190)/2)</f>
        <v>0</v>
      </c>
      <c r="AV189" s="158">
        <f t="shared" si="214"/>
        <v>0</v>
      </c>
      <c r="AW189" s="158">
        <f>SUM((AV189+AV190)/2)</f>
        <v>0</v>
      </c>
      <c r="AX189" s="159">
        <f t="shared" si="215"/>
        <v>0</v>
      </c>
      <c r="AY189" s="159">
        <f>SUM((AX189+AX190)/2)</f>
        <v>0</v>
      </c>
      <c r="AZ189" s="161">
        <f>SUM(AM189+AO189+AQ189+AS189+AW189+AY189+AU189)*24</f>
        <v>480</v>
      </c>
      <c r="BA189" s="159">
        <f t="shared" si="216"/>
        <v>0</v>
      </c>
      <c r="BB189" s="159">
        <f>SUM((BA189+BA190)/2)</f>
        <v>0</v>
      </c>
      <c r="BC189" s="159">
        <f t="shared" si="217"/>
        <v>0</v>
      </c>
      <c r="BD189" s="159">
        <f>SUM((BC189+BC190)/2)</f>
        <v>0</v>
      </c>
      <c r="BE189" s="159">
        <f>SUM((BD189+BD190)/2)</f>
        <v>0</v>
      </c>
      <c r="BF189" s="159">
        <f t="shared" si="218"/>
        <v>0</v>
      </c>
      <c r="BG189" s="159">
        <f>SUM((BF189+BF190)/2)</f>
        <v>0</v>
      </c>
      <c r="BH189" s="159">
        <f>SUM((BG189+BG190)/2)</f>
        <v>0</v>
      </c>
      <c r="BI189" s="159">
        <f t="shared" si="219"/>
        <v>0</v>
      </c>
      <c r="BJ189" s="159">
        <f>SUM((BI189+BI190)/2)</f>
        <v>0</v>
      </c>
      <c r="BK189" s="159">
        <f t="shared" si="220"/>
        <v>0</v>
      </c>
      <c r="BL189" s="162">
        <f>SUM(BK189+BK190)/2</f>
        <v>0</v>
      </c>
      <c r="BM189" s="158">
        <f t="shared" si="221"/>
        <v>0</v>
      </c>
      <c r="BN189" s="158">
        <f>SUM(BM189+BM190)/2</f>
        <v>0</v>
      </c>
      <c r="BO189" s="158">
        <f t="shared" si="222"/>
        <v>0</v>
      </c>
      <c r="BP189" s="158">
        <f>SUM(BO189+BO190)/2</f>
        <v>0</v>
      </c>
      <c r="BQ189" s="158">
        <f t="shared" si="223"/>
        <v>0</v>
      </c>
      <c r="BR189" s="158">
        <f>SUM((BQ189+BQ190)/2)</f>
        <v>0</v>
      </c>
      <c r="BS189" s="158">
        <f t="shared" si="224"/>
        <v>0</v>
      </c>
      <c r="BT189" s="158">
        <f>SUM((BS189+BS190)/2)</f>
        <v>0</v>
      </c>
      <c r="BU189" s="158">
        <f t="shared" si="225"/>
        <v>0</v>
      </c>
      <c r="BV189" s="158">
        <f>SUM((BU189+BU190)/2)</f>
        <v>0</v>
      </c>
      <c r="BW189" s="159">
        <f t="shared" si="226"/>
        <v>0</v>
      </c>
      <c r="BX189" s="159">
        <f>SUM((BW189+BW190)/2)</f>
        <v>0</v>
      </c>
      <c r="BY189" s="159">
        <f t="shared" si="227"/>
        <v>0</v>
      </c>
      <c r="BZ189" s="160">
        <f>SUM((BY189+BY190)/2)</f>
        <v>0</v>
      </c>
      <c r="CA189" s="163">
        <f>SUM(AZ189)</f>
        <v>480</v>
      </c>
      <c r="CB189" s="35">
        <f>SUM(AM189+AO189+AQ189+AS189+AU189+AW189+BB189+BD189+BG189+AY189)</f>
        <v>20</v>
      </c>
    </row>
    <row r="190" spans="1:80" ht="18.75" customHeight="1" thickBot="1" x14ac:dyDescent="0.3">
      <c r="A190" s="137"/>
      <c r="B190" s="179"/>
      <c r="C190" s="192" t="s">
        <v>6</v>
      </c>
      <c r="D190" s="194"/>
      <c r="E190" s="238" t="s">
        <v>4</v>
      </c>
      <c r="F190" s="304"/>
      <c r="G190" s="56" t="s">
        <v>11</v>
      </c>
      <c r="H190" s="52" t="s">
        <v>11</v>
      </c>
      <c r="I190" s="53" t="s">
        <v>11</v>
      </c>
      <c r="J190" s="52" t="s">
        <v>11</v>
      </c>
      <c r="K190" s="307"/>
      <c r="L190" s="307"/>
      <c r="M190" s="52" t="s">
        <v>11</v>
      </c>
      <c r="N190" s="52" t="s">
        <v>11</v>
      </c>
      <c r="O190" s="52" t="s">
        <v>11</v>
      </c>
      <c r="P190" s="52" t="s">
        <v>11</v>
      </c>
      <c r="Q190" s="56" t="s">
        <v>11</v>
      </c>
      <c r="R190" s="307"/>
      <c r="S190" s="307"/>
      <c r="T190" s="307"/>
      <c r="U190" s="52" t="s">
        <v>11</v>
      </c>
      <c r="V190" s="52" t="s">
        <v>11</v>
      </c>
      <c r="W190" s="37" t="s">
        <v>11</v>
      </c>
      <c r="X190" s="52" t="s">
        <v>11</v>
      </c>
      <c r="Y190" s="307"/>
      <c r="Z190" s="307"/>
      <c r="AA190" s="52" t="s">
        <v>11</v>
      </c>
      <c r="AB190" s="52" t="s">
        <v>11</v>
      </c>
      <c r="AC190" s="52" t="s">
        <v>11</v>
      </c>
      <c r="AD190" s="52" t="s">
        <v>11</v>
      </c>
      <c r="AE190" s="52" t="s">
        <v>11</v>
      </c>
      <c r="AF190" s="307"/>
      <c r="AG190" s="307"/>
      <c r="AH190" s="56" t="s">
        <v>11</v>
      </c>
      <c r="AI190" s="402" t="s">
        <v>11</v>
      </c>
      <c r="AJ190" s="52"/>
      <c r="AK190" s="40"/>
      <c r="AL190" s="167">
        <f t="shared" si="209"/>
        <v>20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425</v>
      </c>
      <c r="B191" s="179" t="s">
        <v>187</v>
      </c>
      <c r="C191" s="806" t="s">
        <v>383</v>
      </c>
      <c r="D191" s="178" t="str">
        <f>VLOOKUP(C191,REF!A59:C177,2,FALSE)</f>
        <v>Nom 112</v>
      </c>
      <c r="E191" s="156" t="s">
        <v>70</v>
      </c>
      <c r="F191" s="302"/>
      <c r="G191" s="52" t="s">
        <v>108</v>
      </c>
      <c r="H191" s="353" t="s">
        <v>7</v>
      </c>
      <c r="I191" s="268" t="s">
        <v>108</v>
      </c>
      <c r="J191" s="31" t="s">
        <v>11</v>
      </c>
      <c r="K191" s="305"/>
      <c r="L191" s="305"/>
      <c r="M191" s="31" t="s">
        <v>11</v>
      </c>
      <c r="N191" s="55" t="s">
        <v>108</v>
      </c>
      <c r="O191" s="31" t="s">
        <v>11</v>
      </c>
      <c r="P191" s="55" t="s">
        <v>108</v>
      </c>
      <c r="Q191" s="358" t="s">
        <v>7</v>
      </c>
      <c r="R191" s="305"/>
      <c r="S191" s="305"/>
      <c r="T191" s="305"/>
      <c r="U191" s="31" t="s">
        <v>108</v>
      </c>
      <c r="V191" s="31" t="s">
        <v>11</v>
      </c>
      <c r="W191" s="31" t="s">
        <v>108</v>
      </c>
      <c r="X191" s="31" t="s">
        <v>11</v>
      </c>
      <c r="Y191" s="305"/>
      <c r="Z191" s="305"/>
      <c r="AA191" s="353" t="s">
        <v>7</v>
      </c>
      <c r="AB191" s="31" t="s">
        <v>108</v>
      </c>
      <c r="AC191" s="31" t="s">
        <v>11</v>
      </c>
      <c r="AD191" s="31" t="s">
        <v>108</v>
      </c>
      <c r="AE191" s="31" t="s">
        <v>11</v>
      </c>
      <c r="AF191" s="305"/>
      <c r="AG191" s="305"/>
      <c r="AH191" s="358" t="s">
        <v>7</v>
      </c>
      <c r="AI191" s="31" t="s">
        <v>108</v>
      </c>
      <c r="AJ191" s="31"/>
      <c r="AK191" s="34">
        <f>IF(CA191=0,"",TIME(0,CA191,0))</f>
        <v>0.11666666666666665</v>
      </c>
      <c r="AL191" s="157">
        <f t="shared" si="190"/>
        <v>7</v>
      </c>
      <c r="AM191" s="158">
        <f>SUM(AL191:AL192)/2</f>
        <v>7</v>
      </c>
      <c r="AN191" s="158">
        <f t="shared" si="191"/>
        <v>0</v>
      </c>
      <c r="AO191" s="158">
        <f>SUM((AN191+AN192)/2)</f>
        <v>0</v>
      </c>
      <c r="AP191" s="159">
        <f t="shared" si="192"/>
        <v>0</v>
      </c>
      <c r="AQ191" s="159">
        <f>SUM((AP191+AP192)/2)</f>
        <v>0</v>
      </c>
      <c r="AR191" s="158">
        <f t="shared" si="193"/>
        <v>0</v>
      </c>
      <c r="AS191" s="159">
        <f>SUM((AR191+AR192)/2)</f>
        <v>0</v>
      </c>
      <c r="AT191" s="159">
        <f t="shared" si="194"/>
        <v>0</v>
      </c>
      <c r="AU191" s="160">
        <f>SUM((AT191+AT192)/2)</f>
        <v>0</v>
      </c>
      <c r="AV191" s="158">
        <f t="shared" si="195"/>
        <v>0</v>
      </c>
      <c r="AW191" s="158">
        <f>SUM((AV191+AV192)/2)</f>
        <v>0</v>
      </c>
      <c r="AX191" s="159">
        <f t="shared" si="196"/>
        <v>0</v>
      </c>
      <c r="AY191" s="159">
        <f>SUM((AX191+AX192)/2)</f>
        <v>0</v>
      </c>
      <c r="AZ191" s="161">
        <f>SUM(AM191+AO191+AQ191+AS191+AW191+AY191+AU191)*24</f>
        <v>168</v>
      </c>
      <c r="BA191" s="159">
        <f t="shared" si="197"/>
        <v>0</v>
      </c>
      <c r="BB191" s="159">
        <f>SUM((BA191+BA192)/2)</f>
        <v>0</v>
      </c>
      <c r="BC191" s="159">
        <f t="shared" si="198"/>
        <v>0</v>
      </c>
      <c r="BD191" s="159">
        <f>SUM((BC191+BC192)/2)</f>
        <v>0</v>
      </c>
      <c r="BE191" s="159">
        <f>SUM((BD191+BD192)/2)</f>
        <v>0</v>
      </c>
      <c r="BF191" s="159">
        <f t="shared" si="199"/>
        <v>0</v>
      </c>
      <c r="BG191" s="159">
        <f>SUM((BF191+BF192)/2)</f>
        <v>0</v>
      </c>
      <c r="BH191" s="159">
        <f>SUM((BG191+BG192)/2)</f>
        <v>0</v>
      </c>
      <c r="BI191" s="159">
        <f t="shared" si="200"/>
        <v>0</v>
      </c>
      <c r="BJ191" s="159">
        <f>SUM((BI191+BI192)/2)</f>
        <v>0</v>
      </c>
      <c r="BK191" s="159">
        <f t="shared" si="201"/>
        <v>0</v>
      </c>
      <c r="BL191" s="162">
        <f>SUM(BK191+BK192)/2</f>
        <v>0</v>
      </c>
      <c r="BM191" s="158">
        <f t="shared" si="202"/>
        <v>0</v>
      </c>
      <c r="BN191" s="158">
        <f>SUM(BM191+BM192)/2</f>
        <v>0</v>
      </c>
      <c r="BO191" s="158">
        <f t="shared" si="203"/>
        <v>0</v>
      </c>
      <c r="BP191" s="158">
        <f>SUM(BO191+BO192)/2</f>
        <v>0</v>
      </c>
      <c r="BQ191" s="158">
        <f t="shared" si="204"/>
        <v>4</v>
      </c>
      <c r="BR191" s="158">
        <f>SUM((BQ191+BQ192)/2)</f>
        <v>4</v>
      </c>
      <c r="BS191" s="158">
        <f t="shared" si="205"/>
        <v>0</v>
      </c>
      <c r="BT191" s="158">
        <f>SUM((BS191+BS192)/2)</f>
        <v>0</v>
      </c>
      <c r="BU191" s="158">
        <f t="shared" si="206"/>
        <v>0</v>
      </c>
      <c r="BV191" s="158">
        <f>SUM((BU191+BU192)/2)</f>
        <v>0</v>
      </c>
      <c r="BW191" s="159">
        <f t="shared" si="207"/>
        <v>0</v>
      </c>
      <c r="BX191" s="159">
        <f>SUM((BW191+BW192)/2)</f>
        <v>0</v>
      </c>
      <c r="BY191" s="159">
        <f t="shared" si="208"/>
        <v>0</v>
      </c>
      <c r="BZ191" s="160">
        <f>SUM((BY191+BY192)/2)</f>
        <v>0</v>
      </c>
      <c r="CA191" s="163">
        <f>SUM(AZ191)</f>
        <v>168</v>
      </c>
      <c r="CB191" s="35">
        <f>SUM(AM191+AO191+AQ191+AS191+AU191+AW191+BB191+BD191+BG191+AY191)</f>
        <v>7</v>
      </c>
    </row>
    <row r="192" spans="1:80" ht="18.75" customHeight="1" thickBot="1" x14ac:dyDescent="0.3">
      <c r="A192" s="137" t="s">
        <v>425</v>
      </c>
      <c r="B192" s="179" t="s">
        <v>187</v>
      </c>
      <c r="C192" s="164" t="s">
        <v>6</v>
      </c>
      <c r="D192" s="194"/>
      <c r="E192" s="166" t="s">
        <v>4</v>
      </c>
      <c r="F192" s="303"/>
      <c r="G192" s="52" t="s">
        <v>108</v>
      </c>
      <c r="H192" s="354" t="s">
        <v>7</v>
      </c>
      <c r="I192" s="56" t="s">
        <v>108</v>
      </c>
      <c r="J192" s="37" t="s">
        <v>11</v>
      </c>
      <c r="K192" s="306"/>
      <c r="L192" s="306"/>
      <c r="M192" s="37" t="s">
        <v>11</v>
      </c>
      <c r="N192" s="56" t="s">
        <v>108</v>
      </c>
      <c r="O192" s="37" t="s">
        <v>11</v>
      </c>
      <c r="P192" s="56" t="s">
        <v>108</v>
      </c>
      <c r="Q192" s="354" t="s">
        <v>7</v>
      </c>
      <c r="R192" s="306"/>
      <c r="S192" s="306"/>
      <c r="T192" s="306"/>
      <c r="U192" s="37" t="s">
        <v>108</v>
      </c>
      <c r="V192" s="37" t="s">
        <v>11</v>
      </c>
      <c r="W192" s="37" t="s">
        <v>108</v>
      </c>
      <c r="X192" s="37" t="s">
        <v>11</v>
      </c>
      <c r="Y192" s="306"/>
      <c r="Z192" s="306"/>
      <c r="AA192" s="354" t="s">
        <v>7</v>
      </c>
      <c r="AB192" s="37" t="s">
        <v>108</v>
      </c>
      <c r="AC192" s="37" t="s">
        <v>11</v>
      </c>
      <c r="AD192" s="37" t="s">
        <v>108</v>
      </c>
      <c r="AE192" s="37" t="s">
        <v>11</v>
      </c>
      <c r="AF192" s="306"/>
      <c r="AG192" s="306"/>
      <c r="AH192" s="354" t="s">
        <v>7</v>
      </c>
      <c r="AI192" s="37" t="s">
        <v>108</v>
      </c>
      <c r="AJ192" s="37"/>
      <c r="AK192" s="40"/>
      <c r="AL192" s="167">
        <f t="shared" si="190"/>
        <v>7</v>
      </c>
      <c r="AM192" s="168"/>
      <c r="AN192" s="168">
        <f t="shared" si="191"/>
        <v>0</v>
      </c>
      <c r="AO192" s="169"/>
      <c r="AP192" s="170">
        <f t="shared" si="192"/>
        <v>0</v>
      </c>
      <c r="AQ192" s="171"/>
      <c r="AR192" s="168">
        <f t="shared" si="193"/>
        <v>0</v>
      </c>
      <c r="AS192" s="168"/>
      <c r="AT192" s="168">
        <f t="shared" si="194"/>
        <v>0</v>
      </c>
      <c r="AU192" s="168"/>
      <c r="AV192" s="168">
        <f t="shared" si="195"/>
        <v>0</v>
      </c>
      <c r="AW192" s="169"/>
      <c r="AX192" s="170">
        <f t="shared" si="196"/>
        <v>0</v>
      </c>
      <c r="AY192" s="171"/>
      <c r="AZ192" s="172"/>
      <c r="BA192" s="170">
        <f t="shared" si="197"/>
        <v>0</v>
      </c>
      <c r="BB192" s="171"/>
      <c r="BC192" s="170">
        <f t="shared" si="198"/>
        <v>0</v>
      </c>
      <c r="BD192" s="171"/>
      <c r="BE192" s="171"/>
      <c r="BF192" s="170">
        <f t="shared" si="199"/>
        <v>0</v>
      </c>
      <c r="BG192" s="171"/>
      <c r="BH192" s="171"/>
      <c r="BI192" s="170">
        <f t="shared" si="200"/>
        <v>0</v>
      </c>
      <c r="BJ192" s="171"/>
      <c r="BK192" s="170">
        <f t="shared" si="201"/>
        <v>0</v>
      </c>
      <c r="BL192" s="173"/>
      <c r="BM192" s="168">
        <f t="shared" si="202"/>
        <v>0</v>
      </c>
      <c r="BN192" s="174"/>
      <c r="BO192" s="168">
        <f t="shared" si="203"/>
        <v>0</v>
      </c>
      <c r="BP192" s="169"/>
      <c r="BQ192" s="168">
        <f t="shared" si="204"/>
        <v>4</v>
      </c>
      <c r="BR192" s="168"/>
      <c r="BS192" s="168">
        <f t="shared" si="205"/>
        <v>0</v>
      </c>
      <c r="BT192" s="169"/>
      <c r="BU192" s="168">
        <f t="shared" si="206"/>
        <v>0</v>
      </c>
      <c r="BV192" s="169"/>
      <c r="BW192" s="170">
        <f t="shared" si="207"/>
        <v>0</v>
      </c>
      <c r="BX192" s="171"/>
      <c r="BY192" s="170">
        <f t="shared" si="208"/>
        <v>0</v>
      </c>
      <c r="BZ192" s="175"/>
      <c r="CA192" s="176"/>
      <c r="CB192" s="85"/>
    </row>
    <row r="193" spans="1:80" s="146" customFormat="1" ht="18.75" customHeight="1" thickBot="1" x14ac:dyDescent="0.3">
      <c r="A193" s="137" t="s">
        <v>425</v>
      </c>
      <c r="B193" s="179" t="s">
        <v>188</v>
      </c>
      <c r="C193" s="1174" t="s">
        <v>188</v>
      </c>
      <c r="D193" s="1175"/>
      <c r="E193" s="204"/>
      <c r="F193" s="59"/>
      <c r="G193" s="429"/>
      <c r="H193" s="60"/>
      <c r="I193" s="61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34" t="str">
        <f>IF(CA193=0,"",TIME(0,CA193,0))</f>
        <v/>
      </c>
      <c r="AL193" s="180"/>
      <c r="AM193" s="180"/>
      <c r="AN193" s="180"/>
      <c r="AO193" s="181"/>
      <c r="AP193" s="180"/>
      <c r="AQ193" s="181"/>
      <c r="AR193" s="180"/>
      <c r="AS193" s="180"/>
      <c r="AT193" s="180"/>
      <c r="AU193" s="180"/>
      <c r="AV193" s="180"/>
      <c r="AW193" s="181"/>
      <c r="AX193" s="180"/>
      <c r="AY193" s="181"/>
      <c r="AZ193" s="205"/>
      <c r="BA193" s="180"/>
      <c r="BB193" s="181"/>
      <c r="BC193" s="180"/>
      <c r="BD193" s="181"/>
      <c r="BE193" s="181"/>
      <c r="BF193" s="180"/>
      <c r="BG193" s="181"/>
      <c r="BH193" s="181"/>
      <c r="BI193" s="180"/>
      <c r="BJ193" s="181"/>
      <c r="BK193" s="180"/>
      <c r="BL193" s="206"/>
      <c r="BM193" s="180"/>
      <c r="BN193" s="186"/>
      <c r="BO193" s="180"/>
      <c r="BP193" s="181"/>
      <c r="BQ193" s="180"/>
      <c r="BR193" s="180"/>
      <c r="BS193" s="180"/>
      <c r="BT193" s="181"/>
      <c r="BU193" s="180"/>
      <c r="BV193" s="181"/>
      <c r="BW193" s="180"/>
      <c r="BX193" s="181"/>
      <c r="BY193" s="180"/>
      <c r="BZ193" s="181"/>
      <c r="CA193" s="205"/>
      <c r="CB193" s="145"/>
    </row>
    <row r="194" spans="1:80" s="146" customFormat="1" ht="18.75" customHeight="1" thickBot="1" x14ac:dyDescent="0.3">
      <c r="A194" s="137" t="s">
        <v>425</v>
      </c>
      <c r="B194" s="179" t="s">
        <v>188</v>
      </c>
      <c r="C194" s="190"/>
      <c r="D194" s="45" t="s">
        <v>69</v>
      </c>
      <c r="E194" s="204"/>
      <c r="F194" s="299">
        <v>1</v>
      </c>
      <c r="G194" s="25">
        <v>2</v>
      </c>
      <c r="H194" s="25">
        <v>3</v>
      </c>
      <c r="I194" s="25">
        <v>4</v>
      </c>
      <c r="J194" s="25">
        <v>5</v>
      </c>
      <c r="K194" s="300">
        <v>6</v>
      </c>
      <c r="L194" s="300">
        <v>7</v>
      </c>
      <c r="M194" s="25">
        <v>8</v>
      </c>
      <c r="N194" s="25">
        <v>9</v>
      </c>
      <c r="O194" s="25">
        <v>10</v>
      </c>
      <c r="P194" s="25">
        <v>11</v>
      </c>
      <c r="Q194" s="25">
        <v>12</v>
      </c>
      <c r="R194" s="300">
        <v>13</v>
      </c>
      <c r="S194" s="300">
        <v>14</v>
      </c>
      <c r="T194" s="300">
        <v>15</v>
      </c>
      <c r="U194" s="25">
        <v>16</v>
      </c>
      <c r="V194" s="25">
        <v>17</v>
      </c>
      <c r="W194" s="25">
        <v>18</v>
      </c>
      <c r="X194" s="25">
        <v>19</v>
      </c>
      <c r="Y194" s="300">
        <v>20</v>
      </c>
      <c r="Z194" s="300">
        <v>21</v>
      </c>
      <c r="AA194" s="25">
        <v>22</v>
      </c>
      <c r="AB194" s="25">
        <v>23</v>
      </c>
      <c r="AC194" s="25">
        <v>24</v>
      </c>
      <c r="AD194" s="25">
        <v>25</v>
      </c>
      <c r="AE194" s="25">
        <v>26</v>
      </c>
      <c r="AF194" s="300">
        <v>27</v>
      </c>
      <c r="AG194" s="301">
        <v>28</v>
      </c>
      <c r="AH194" s="26">
        <v>29</v>
      </c>
      <c r="AI194" s="25">
        <v>30</v>
      </c>
      <c r="AJ194" s="250"/>
      <c r="AK194" s="40"/>
      <c r="AL194" s="180"/>
      <c r="AM194" s="180"/>
      <c r="AN194" s="180"/>
      <c r="AO194" s="181"/>
      <c r="AP194" s="180"/>
      <c r="AQ194" s="181"/>
      <c r="AR194" s="180"/>
      <c r="AS194" s="180"/>
      <c r="AT194" s="180"/>
      <c r="AU194" s="180"/>
      <c r="AV194" s="180"/>
      <c r="AW194" s="181"/>
      <c r="AX194" s="180"/>
      <c r="AY194" s="181"/>
      <c r="AZ194" s="205"/>
      <c r="BA194" s="180"/>
      <c r="BB194" s="181"/>
      <c r="BC194" s="180"/>
      <c r="BD194" s="181"/>
      <c r="BE194" s="181"/>
      <c r="BF194" s="180"/>
      <c r="BG194" s="181"/>
      <c r="BH194" s="181"/>
      <c r="BI194" s="180"/>
      <c r="BJ194" s="181"/>
      <c r="BK194" s="180"/>
      <c r="BL194" s="206"/>
      <c r="BM194" s="180"/>
      <c r="BN194" s="186"/>
      <c r="BO194" s="180"/>
      <c r="BP194" s="181"/>
      <c r="BQ194" s="180"/>
      <c r="BR194" s="180"/>
      <c r="BS194" s="180"/>
      <c r="BT194" s="181"/>
      <c r="BU194" s="180"/>
      <c r="BV194" s="181"/>
      <c r="BW194" s="180"/>
      <c r="BX194" s="181"/>
      <c r="BY194" s="180"/>
      <c r="BZ194" s="181"/>
      <c r="CA194" s="205"/>
      <c r="CB194" s="145"/>
    </row>
    <row r="195" spans="1:80" ht="18.75" customHeight="1" x14ac:dyDescent="0.25">
      <c r="A195" s="137" t="s">
        <v>425</v>
      </c>
      <c r="B195" s="179" t="s">
        <v>188</v>
      </c>
      <c r="C195" s="807">
        <v>7035</v>
      </c>
      <c r="D195" s="178" t="s">
        <v>206</v>
      </c>
      <c r="E195" s="156" t="s">
        <v>70</v>
      </c>
      <c r="F195" s="302"/>
      <c r="G195" s="31" t="s">
        <v>11</v>
      </c>
      <c r="H195" s="31" t="s">
        <v>11</v>
      </c>
      <c r="I195" s="32" t="s">
        <v>11</v>
      </c>
      <c r="J195" s="31" t="s">
        <v>11</v>
      </c>
      <c r="K195" s="305"/>
      <c r="L195" s="305"/>
      <c r="M195" s="365" t="s">
        <v>14</v>
      </c>
      <c r="N195" s="365" t="s">
        <v>14</v>
      </c>
      <c r="O195" s="365" t="s">
        <v>14</v>
      </c>
      <c r="P195" s="365" t="s">
        <v>14</v>
      </c>
      <c r="Q195" s="365" t="s">
        <v>14</v>
      </c>
      <c r="R195" s="305"/>
      <c r="S195" s="305"/>
      <c r="T195" s="305"/>
      <c r="U195" s="31" t="s">
        <v>11</v>
      </c>
      <c r="V195" s="31" t="s">
        <v>11</v>
      </c>
      <c r="W195" s="31" t="s">
        <v>11</v>
      </c>
      <c r="X195" s="31" t="s">
        <v>11</v>
      </c>
      <c r="Y195" s="305"/>
      <c r="Z195" s="305"/>
      <c r="AA195" s="31" t="s">
        <v>11</v>
      </c>
      <c r="AB195" s="31" t="s">
        <v>11</v>
      </c>
      <c r="AC195" s="31" t="s">
        <v>11</v>
      </c>
      <c r="AD195" s="31" t="s">
        <v>67</v>
      </c>
      <c r="AE195" s="31" t="s">
        <v>11</v>
      </c>
      <c r="AF195" s="305"/>
      <c r="AG195" s="305"/>
      <c r="AH195" s="31" t="s">
        <v>11</v>
      </c>
      <c r="AI195" s="31" t="s">
        <v>11</v>
      </c>
      <c r="AJ195" s="31"/>
      <c r="AK195" s="34">
        <f>IF(CA195=0,"",TIME(0,CA195,0))</f>
        <v>0.23333333333333331</v>
      </c>
      <c r="AL195" s="157">
        <f t="shared" ref="AL195:AL200" si="228">COUNTIF(F195:AJ195,"P")</f>
        <v>14</v>
      </c>
      <c r="AM195" s="158">
        <f>SUM(AL195:AL196)/2</f>
        <v>13.5</v>
      </c>
      <c r="AN195" s="158">
        <f t="shared" ref="AN195:AN200" si="229">COUNTIF(F195:AJ195,"Mi")</f>
        <v>0</v>
      </c>
      <c r="AO195" s="158">
        <f>SUM((AN195+AN196)/2)</f>
        <v>0</v>
      </c>
      <c r="AP195" s="159">
        <f t="shared" ref="AP195:AP200" si="230">COUNTIF(F195:AJ195,"VS")</f>
        <v>0</v>
      </c>
      <c r="AQ195" s="159">
        <f>SUM((AP195+AP196)/2)</f>
        <v>0</v>
      </c>
      <c r="AR195" s="158">
        <f t="shared" ref="AR195:AR200" si="231">COUNTIF(F195:AJ195,"C1")</f>
        <v>0</v>
      </c>
      <c r="AS195" s="159">
        <f>SUM((AR195+AR196)/2)</f>
        <v>0</v>
      </c>
      <c r="AT195" s="159">
        <f t="shared" ref="AT195:AT200" si="232">COUNTIF(F195:AJ195,"R1")</f>
        <v>0</v>
      </c>
      <c r="AU195" s="160">
        <f>SUM((AT195+AT196)/2)</f>
        <v>0.5</v>
      </c>
      <c r="AV195" s="158">
        <f t="shared" ref="AV195:AV200" si="233">COUNTIF(F195:AJ195,"CS")</f>
        <v>0</v>
      </c>
      <c r="AW195" s="158">
        <f>SUM((AV195+AV196)/2)</f>
        <v>0</v>
      </c>
      <c r="AX195" s="159">
        <f t="shared" ref="AX195:AX200" si="234">COUNTIF(F195:AJ195,"DA")</f>
        <v>0</v>
      </c>
      <c r="AY195" s="159">
        <f>SUM((AX195+AX196)/2)</f>
        <v>0</v>
      </c>
      <c r="AZ195" s="161">
        <f>SUM(AM195+AO195+AQ195+AS195+AW195+AY195+AU195)*24</f>
        <v>336</v>
      </c>
      <c r="BA195" s="159">
        <f t="shared" ref="BA195:BA200" si="235">COUNTIF(F195:AJ195,"MT5")</f>
        <v>0</v>
      </c>
      <c r="BB195" s="159">
        <f>SUM((BA195+BA196)/2)</f>
        <v>0</v>
      </c>
      <c r="BC195" s="159">
        <f t="shared" ref="BC195:BC200" si="236">COUNTIF(F195:AJ195,"MT6")</f>
        <v>0</v>
      </c>
      <c r="BD195" s="159">
        <f>SUM((BC195+BC196)/2)</f>
        <v>0</v>
      </c>
      <c r="BE195" s="159">
        <f>SUM((BD195+BD196)/2)</f>
        <v>0</v>
      </c>
      <c r="BF195" s="159">
        <f t="shared" ref="BF195:BF200" si="237">COUNTIF(F195:AJ195,"MT8")</f>
        <v>0</v>
      </c>
      <c r="BG195" s="159">
        <f>SUM((BF195+BF196)/2)</f>
        <v>0</v>
      </c>
      <c r="BH195" s="159">
        <f>SUM((BG195+BG196)/2)</f>
        <v>0</v>
      </c>
      <c r="BI195" s="159">
        <f t="shared" ref="BI195:BI200" si="238">COUNTIF(F195:AJ195,"A")</f>
        <v>0</v>
      </c>
      <c r="BJ195" s="159">
        <f>SUM((BI195+BI196)/2)</f>
        <v>0</v>
      </c>
      <c r="BK195" s="159">
        <f t="shared" ref="BK195:BK200" si="239">COUNTIF(F195:AJ195,"Ma")</f>
        <v>5</v>
      </c>
      <c r="BL195" s="162">
        <f>SUM(BK195+BK196)/2</f>
        <v>5</v>
      </c>
      <c r="BM195" s="158">
        <f t="shared" ref="BM195:BM200" si="240">COUNTIF(F195:AJ195,"MJ")</f>
        <v>0</v>
      </c>
      <c r="BN195" s="158">
        <f>SUM(BM195+BM196)/2</f>
        <v>0</v>
      </c>
      <c r="BO195" s="158">
        <f t="shared" ref="BO195:BO200" si="241">COUNTIF(F195:AJ195,"Jsc")</f>
        <v>0</v>
      </c>
      <c r="BP195" s="158">
        <f>SUM(BO195+BO196)/2</f>
        <v>0</v>
      </c>
      <c r="BQ195" s="158">
        <f t="shared" ref="BQ195:BQ200" si="242">COUNTIF(F195:AJ195,"C")</f>
        <v>0</v>
      </c>
      <c r="BR195" s="158">
        <f>SUM((BQ195+BQ196)/2)</f>
        <v>0</v>
      </c>
      <c r="BS195" s="158">
        <f t="shared" ref="BS195:BS200" si="243">COUNTIF(F195:AJ195,"CC")</f>
        <v>0</v>
      </c>
      <c r="BT195" s="158">
        <f>SUM((BS195+BS196)/2)</f>
        <v>0</v>
      </c>
      <c r="BU195" s="158">
        <f t="shared" ref="BU195:BU200" si="244">COUNTIF(F195:AJ195,"DS")</f>
        <v>0</v>
      </c>
      <c r="BV195" s="158">
        <f>SUM((BU195+BU196)/2)</f>
        <v>0</v>
      </c>
      <c r="BW195" s="159">
        <f t="shared" ref="BW195:BW200" si="245">COUNTIF(F195:AJ195,"MT")</f>
        <v>0</v>
      </c>
      <c r="BX195" s="159">
        <f>SUM((BW195+BW196)/2)</f>
        <v>0</v>
      </c>
      <c r="BY195" s="159">
        <f t="shared" ref="BY195:BY200" si="246">COUNTIF(F195:AJ195,"4/5")</f>
        <v>0</v>
      </c>
      <c r="BZ195" s="160">
        <f>SUM((BY195+BY196)/2)</f>
        <v>0</v>
      </c>
      <c r="CA195" s="163">
        <f>SUM(AZ195)</f>
        <v>336</v>
      </c>
      <c r="CB195" s="35">
        <f>SUM(AM195+AO195+AQ195+AS195+AU195+AW195+BB195+BD195+BG195+AY195)</f>
        <v>14</v>
      </c>
    </row>
    <row r="196" spans="1:80" ht="18.75" customHeight="1" thickBot="1" x14ac:dyDescent="0.3">
      <c r="A196" s="137" t="s">
        <v>425</v>
      </c>
      <c r="B196" s="179" t="s">
        <v>188</v>
      </c>
      <c r="C196" s="192" t="s">
        <v>3</v>
      </c>
      <c r="D196" s="194"/>
      <c r="E196" s="166" t="s">
        <v>4</v>
      </c>
      <c r="F196" s="303"/>
      <c r="G196" s="37" t="s">
        <v>11</v>
      </c>
      <c r="H196" s="37" t="s">
        <v>11</v>
      </c>
      <c r="I196" s="38" t="s">
        <v>11</v>
      </c>
      <c r="J196" s="37" t="s">
        <v>11</v>
      </c>
      <c r="K196" s="306"/>
      <c r="L196" s="306"/>
      <c r="M196" s="367" t="s">
        <v>14</v>
      </c>
      <c r="N196" s="367" t="s">
        <v>14</v>
      </c>
      <c r="O196" s="367" t="s">
        <v>14</v>
      </c>
      <c r="P196" s="367" t="s">
        <v>14</v>
      </c>
      <c r="Q196" s="367" t="s">
        <v>14</v>
      </c>
      <c r="R196" s="306"/>
      <c r="S196" s="306"/>
      <c r="T196" s="306"/>
      <c r="U196" s="37" t="s">
        <v>11</v>
      </c>
      <c r="V196" s="37" t="s">
        <v>11</v>
      </c>
      <c r="W196" s="37" t="s">
        <v>11</v>
      </c>
      <c r="X196" s="37" t="s">
        <v>57</v>
      </c>
      <c r="Y196" s="306"/>
      <c r="Z196" s="306"/>
      <c r="AA196" s="37" t="s">
        <v>11</v>
      </c>
      <c r="AB196" s="37" t="s">
        <v>11</v>
      </c>
      <c r="AC196" s="37" t="s">
        <v>11</v>
      </c>
      <c r="AD196" s="37" t="s">
        <v>67</v>
      </c>
      <c r="AE196" s="37" t="s">
        <v>11</v>
      </c>
      <c r="AF196" s="306"/>
      <c r="AG196" s="306"/>
      <c r="AH196" s="37" t="s">
        <v>11</v>
      </c>
      <c r="AI196" s="37" t="s">
        <v>11</v>
      </c>
      <c r="AJ196" s="37"/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1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5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0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807">
        <v>2703</v>
      </c>
      <c r="D197" s="155" t="s">
        <v>207</v>
      </c>
      <c r="E197" s="156" t="s">
        <v>70</v>
      </c>
      <c r="F197" s="304"/>
      <c r="G197" s="52" t="s">
        <v>11</v>
      </c>
      <c r="H197" s="52" t="s">
        <v>67</v>
      </c>
      <c r="I197" s="53" t="s">
        <v>11</v>
      </c>
      <c r="J197" s="52" t="s">
        <v>11</v>
      </c>
      <c r="K197" s="307"/>
      <c r="L197" s="307"/>
      <c r="M197" s="358" t="s">
        <v>7</v>
      </c>
      <c r="N197" s="52" t="s">
        <v>11</v>
      </c>
      <c r="O197" s="52" t="s">
        <v>67</v>
      </c>
      <c r="P197" s="52" t="s">
        <v>11</v>
      </c>
      <c r="Q197" s="52" t="s">
        <v>11</v>
      </c>
      <c r="R197" s="307"/>
      <c r="S197" s="307"/>
      <c r="T197" s="307"/>
      <c r="U197" s="52" t="s">
        <v>11</v>
      </c>
      <c r="V197" s="52" t="s">
        <v>67</v>
      </c>
      <c r="W197" s="52" t="s">
        <v>11</v>
      </c>
      <c r="X197" s="52" t="s">
        <v>11</v>
      </c>
      <c r="Y197" s="307"/>
      <c r="Z197" s="307"/>
      <c r="AA197" s="52" t="s">
        <v>11</v>
      </c>
      <c r="AB197" s="52" t="s">
        <v>11</v>
      </c>
      <c r="AC197" s="52" t="s">
        <v>67</v>
      </c>
      <c r="AD197" s="52" t="s">
        <v>11</v>
      </c>
      <c r="AE197" s="52" t="s">
        <v>11</v>
      </c>
      <c r="AF197" s="307"/>
      <c r="AG197" s="307"/>
      <c r="AH197" s="358" t="s">
        <v>7</v>
      </c>
      <c r="AI197" s="52" t="s">
        <v>11</v>
      </c>
      <c r="AJ197" s="52"/>
      <c r="AK197" s="34">
        <f>IF(CA197=0,"",TIME(0,CA197,0))</f>
        <v>0.23333333333333331</v>
      </c>
      <c r="AL197" s="157">
        <f t="shared" si="228"/>
        <v>14</v>
      </c>
      <c r="AM197" s="158">
        <f>SUM(AL197:AL198)/2</f>
        <v>14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336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336</v>
      </c>
      <c r="CB197" s="35">
        <f>SUM(AM197+AO197+AQ197+AS197+AU197+AW197+BB197+BD197+BG197+AY197)</f>
        <v>14</v>
      </c>
    </row>
    <row r="198" spans="1:80" ht="18.75" customHeight="1" thickBot="1" x14ac:dyDescent="0.3">
      <c r="A198" s="137"/>
      <c r="B198" s="179"/>
      <c r="C198" s="192" t="s">
        <v>6</v>
      </c>
      <c r="D198" s="165">
        <v>11161</v>
      </c>
      <c r="E198" s="166" t="s">
        <v>4</v>
      </c>
      <c r="F198" s="304"/>
      <c r="G198" s="52" t="s">
        <v>11</v>
      </c>
      <c r="H198" s="52" t="s">
        <v>67</v>
      </c>
      <c r="I198" s="53" t="s">
        <v>11</v>
      </c>
      <c r="J198" s="52" t="s">
        <v>11</v>
      </c>
      <c r="K198" s="307"/>
      <c r="L198" s="307"/>
      <c r="M198" s="358" t="s">
        <v>7</v>
      </c>
      <c r="N198" s="52" t="s">
        <v>11</v>
      </c>
      <c r="O198" s="52" t="s">
        <v>67</v>
      </c>
      <c r="P198" s="52" t="s">
        <v>11</v>
      </c>
      <c r="Q198" s="52" t="s">
        <v>11</v>
      </c>
      <c r="R198" s="307"/>
      <c r="S198" s="307"/>
      <c r="T198" s="307"/>
      <c r="U198" s="52" t="s">
        <v>11</v>
      </c>
      <c r="V198" s="52" t="s">
        <v>67</v>
      </c>
      <c r="W198" s="52" t="s">
        <v>11</v>
      </c>
      <c r="X198" s="52" t="s">
        <v>11</v>
      </c>
      <c r="Y198" s="307"/>
      <c r="Z198" s="307"/>
      <c r="AA198" s="52" t="s">
        <v>11</v>
      </c>
      <c r="AB198" s="52" t="s">
        <v>11</v>
      </c>
      <c r="AC198" s="52" t="s">
        <v>67</v>
      </c>
      <c r="AD198" s="52" t="s">
        <v>11</v>
      </c>
      <c r="AE198" s="52" t="s">
        <v>11</v>
      </c>
      <c r="AF198" s="307"/>
      <c r="AG198" s="307"/>
      <c r="AH198" s="358" t="s">
        <v>7</v>
      </c>
      <c r="AI198" s="52" t="s">
        <v>11</v>
      </c>
      <c r="AJ198" s="52"/>
      <c r="AK198" s="40"/>
      <c r="AL198" s="167">
        <f t="shared" si="228"/>
        <v>14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425</v>
      </c>
      <c r="B199" s="179" t="s">
        <v>188</v>
      </c>
      <c r="C199" s="807" t="s">
        <v>386</v>
      </c>
      <c r="D199" s="178" t="s">
        <v>232</v>
      </c>
      <c r="E199" s="156" t="s">
        <v>70</v>
      </c>
      <c r="F199" s="302"/>
      <c r="G199" s="31" t="s">
        <v>11</v>
      </c>
      <c r="H199" s="31" t="s">
        <v>11</v>
      </c>
      <c r="I199" s="32" t="s">
        <v>11</v>
      </c>
      <c r="J199" s="31" t="s">
        <v>11</v>
      </c>
      <c r="K199" s="305"/>
      <c r="L199" s="305"/>
      <c r="M199" s="31" t="s">
        <v>11</v>
      </c>
      <c r="N199" s="31" t="s">
        <v>11</v>
      </c>
      <c r="O199" s="31" t="s">
        <v>11</v>
      </c>
      <c r="P199" s="31" t="s">
        <v>11</v>
      </c>
      <c r="Q199" s="353" t="s">
        <v>7</v>
      </c>
      <c r="R199" s="305"/>
      <c r="S199" s="305"/>
      <c r="T199" s="305"/>
      <c r="U199" s="31" t="s">
        <v>11</v>
      </c>
      <c r="V199" s="31" t="s">
        <v>11</v>
      </c>
      <c r="W199" s="31" t="s">
        <v>11</v>
      </c>
      <c r="X199" s="31" t="s">
        <v>11</v>
      </c>
      <c r="Y199" s="305"/>
      <c r="Z199" s="305"/>
      <c r="AA199" s="31" t="s">
        <v>11</v>
      </c>
      <c r="AB199" s="31" t="s">
        <v>11</v>
      </c>
      <c r="AC199" s="31" t="s">
        <v>11</v>
      </c>
      <c r="AD199" s="31" t="s">
        <v>11</v>
      </c>
      <c r="AE199" s="31" t="s">
        <v>11</v>
      </c>
      <c r="AF199" s="305"/>
      <c r="AG199" s="305"/>
      <c r="AH199" s="31" t="s">
        <v>11</v>
      </c>
      <c r="AI199" s="31" t="s">
        <v>11</v>
      </c>
      <c r="AJ199" s="31"/>
      <c r="AK199" s="34">
        <f>IF(CA199=0,"",TIME(0,CA199,0))</f>
        <v>0.31666666666666665</v>
      </c>
      <c r="AL199" s="157">
        <f t="shared" si="228"/>
        <v>19</v>
      </c>
      <c r="AM199" s="158">
        <f>SUM(AL199:AL200)/2</f>
        <v>19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456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456</v>
      </c>
      <c r="CB199" s="35">
        <f>SUM(AM199+AO199+AQ199+AS199+AU199+AW199+BB199+BD199+BG199+AY199)</f>
        <v>19</v>
      </c>
    </row>
    <row r="200" spans="1:80" ht="18.75" customHeight="1" thickBot="1" x14ac:dyDescent="0.3">
      <c r="A200" s="137" t="s">
        <v>425</v>
      </c>
      <c r="B200" s="179" t="s">
        <v>188</v>
      </c>
      <c r="C200" s="192" t="s">
        <v>6</v>
      </c>
      <c r="D200" s="194"/>
      <c r="E200" s="166" t="s">
        <v>4</v>
      </c>
      <c r="F200" s="303"/>
      <c r="G200" s="37" t="s">
        <v>11</v>
      </c>
      <c r="H200" s="37" t="s">
        <v>11</v>
      </c>
      <c r="I200" s="38" t="s">
        <v>11</v>
      </c>
      <c r="J200" s="37" t="s">
        <v>11</v>
      </c>
      <c r="K200" s="306"/>
      <c r="L200" s="306"/>
      <c r="M200" s="37" t="s">
        <v>11</v>
      </c>
      <c r="N200" s="37" t="s">
        <v>11</v>
      </c>
      <c r="O200" s="37" t="s">
        <v>11</v>
      </c>
      <c r="P200" s="37" t="s">
        <v>11</v>
      </c>
      <c r="Q200" s="354" t="s">
        <v>7</v>
      </c>
      <c r="R200" s="306"/>
      <c r="S200" s="306"/>
      <c r="T200" s="306"/>
      <c r="U200" s="37" t="s">
        <v>11</v>
      </c>
      <c r="V200" s="37" t="s">
        <v>11</v>
      </c>
      <c r="W200" s="37" t="s">
        <v>11</v>
      </c>
      <c r="X200" s="37" t="s">
        <v>11</v>
      </c>
      <c r="Y200" s="306"/>
      <c r="Z200" s="306"/>
      <c r="AA200" s="37" t="s">
        <v>11</v>
      </c>
      <c r="AB200" s="37" t="s">
        <v>11</v>
      </c>
      <c r="AC200" s="37" t="s">
        <v>11</v>
      </c>
      <c r="AD200" s="37" t="s">
        <v>11</v>
      </c>
      <c r="AE200" s="37" t="s">
        <v>11</v>
      </c>
      <c r="AF200" s="306"/>
      <c r="AG200" s="306"/>
      <c r="AH200" s="37" t="s">
        <v>11</v>
      </c>
      <c r="AI200" s="37" t="s">
        <v>11</v>
      </c>
      <c r="AJ200" s="37"/>
      <c r="AK200" s="40"/>
      <c r="AL200" s="167">
        <f t="shared" si="228"/>
        <v>19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425</v>
      </c>
      <c r="B201" s="179" t="s">
        <v>189</v>
      </c>
      <c r="C201" s="1174" t="s">
        <v>189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425</v>
      </c>
      <c r="B202" s="179" t="s">
        <v>189</v>
      </c>
      <c r="C202" s="190"/>
      <c r="D202" s="45" t="s">
        <v>69</v>
      </c>
      <c r="E202" s="204"/>
      <c r="F202" s="299">
        <v>1</v>
      </c>
      <c r="G202" s="25">
        <v>2</v>
      </c>
      <c r="H202" s="25">
        <v>3</v>
      </c>
      <c r="I202" s="25">
        <v>4</v>
      </c>
      <c r="J202" s="25">
        <v>5</v>
      </c>
      <c r="K202" s="300">
        <v>6</v>
      </c>
      <c r="L202" s="300">
        <v>7</v>
      </c>
      <c r="M202" s="25">
        <v>8</v>
      </c>
      <c r="N202" s="25">
        <v>9</v>
      </c>
      <c r="O202" s="25">
        <v>10</v>
      </c>
      <c r="P202" s="25">
        <v>11</v>
      </c>
      <c r="Q202" s="25">
        <v>12</v>
      </c>
      <c r="R202" s="300">
        <v>13</v>
      </c>
      <c r="S202" s="300">
        <v>14</v>
      </c>
      <c r="T202" s="300">
        <v>15</v>
      </c>
      <c r="U202" s="25">
        <v>16</v>
      </c>
      <c r="V202" s="25">
        <v>17</v>
      </c>
      <c r="W202" s="25">
        <v>18</v>
      </c>
      <c r="X202" s="25">
        <v>19</v>
      </c>
      <c r="Y202" s="300">
        <v>20</v>
      </c>
      <c r="Z202" s="300">
        <v>21</v>
      </c>
      <c r="AA202" s="25">
        <v>22</v>
      </c>
      <c r="AB202" s="25">
        <v>23</v>
      </c>
      <c r="AC202" s="25">
        <v>24</v>
      </c>
      <c r="AD202" s="25">
        <v>25</v>
      </c>
      <c r="AE202" s="25">
        <v>26</v>
      </c>
      <c r="AF202" s="300">
        <v>27</v>
      </c>
      <c r="AG202" s="301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425</v>
      </c>
      <c r="B203" s="179" t="s">
        <v>189</v>
      </c>
      <c r="C203" s="807" t="s">
        <v>387</v>
      </c>
      <c r="D203" s="155" t="str">
        <f>VLOOKUP(C203,ListeAppel,2,FALSE)</f>
        <v>Nom 006</v>
      </c>
      <c r="E203" s="156" t="s">
        <v>70</v>
      </c>
      <c r="F203" s="302"/>
      <c r="G203" s="31" t="s">
        <v>11</v>
      </c>
      <c r="H203" s="31" t="s">
        <v>11</v>
      </c>
      <c r="I203" s="55" t="s">
        <v>11</v>
      </c>
      <c r="J203" s="55" t="s">
        <v>11</v>
      </c>
      <c r="K203" s="332"/>
      <c r="L203" s="305"/>
      <c r="M203" s="31" t="s">
        <v>11</v>
      </c>
      <c r="N203" s="31" t="s">
        <v>11</v>
      </c>
      <c r="O203" s="31" t="s">
        <v>11</v>
      </c>
      <c r="P203" s="355" t="s">
        <v>13</v>
      </c>
      <c r="Q203" s="31" t="s">
        <v>11</v>
      </c>
      <c r="R203" s="305"/>
      <c r="S203" s="305"/>
      <c r="T203" s="332"/>
      <c r="U203" s="31" t="s">
        <v>11</v>
      </c>
      <c r="V203" s="31" t="s">
        <v>11</v>
      </c>
      <c r="W203" s="380" t="s">
        <v>11</v>
      </c>
      <c r="X203" s="31" t="s">
        <v>11</v>
      </c>
      <c r="Y203" s="332"/>
      <c r="Z203" s="305"/>
      <c r="AA203" s="31" t="s">
        <v>11</v>
      </c>
      <c r="AB203" s="355" t="s">
        <v>13</v>
      </c>
      <c r="AC203" s="31" t="s">
        <v>11</v>
      </c>
      <c r="AD203" s="355" t="s">
        <v>13</v>
      </c>
      <c r="AE203" s="31" t="s">
        <v>11</v>
      </c>
      <c r="AF203" s="305"/>
      <c r="AG203" s="305"/>
      <c r="AH203" s="31" t="s">
        <v>11</v>
      </c>
      <c r="AI203" s="31" t="s">
        <v>11</v>
      </c>
      <c r="AJ203" s="31"/>
      <c r="AK203" s="34">
        <f>IF(CA203=0,"",TIME(0,CA203,0))</f>
        <v>0.33333333333333331</v>
      </c>
      <c r="AL203" s="157">
        <f t="shared" ref="AL203:AL246" si="247">COUNTIF(F203:AJ203,"P")</f>
        <v>17</v>
      </c>
      <c r="AM203" s="158">
        <f>SUM(AL203:AL204)/2</f>
        <v>14.5</v>
      </c>
      <c r="AN203" s="158">
        <f t="shared" ref="AN203:AN246" si="248">COUNTIF(F203:AJ203,"Mi")</f>
        <v>3</v>
      </c>
      <c r="AO203" s="158">
        <f>SUM((AN203+AN204)/2)</f>
        <v>5</v>
      </c>
      <c r="AP203" s="159">
        <f t="shared" ref="AP203:AP246" si="249">COUNTIF(F203:AJ203,"VS")</f>
        <v>0</v>
      </c>
      <c r="AQ203" s="159">
        <f>SUM((AP203+AP204)/2)</f>
        <v>0</v>
      </c>
      <c r="AR203" s="158">
        <f t="shared" ref="AR203:AR246" si="250">COUNTIF(F203:AJ203,"C1")</f>
        <v>0</v>
      </c>
      <c r="AS203" s="159">
        <f>SUM((AR203+AR204)/2)</f>
        <v>0</v>
      </c>
      <c r="AT203" s="159">
        <f t="shared" ref="AT203:AT246" si="251">COUNTIF(F203:AJ203,"R1")</f>
        <v>0</v>
      </c>
      <c r="AU203" s="160">
        <f>SUM((AT203+AT204)/2)</f>
        <v>0.5</v>
      </c>
      <c r="AV203" s="158">
        <f t="shared" ref="AV203:AV246" si="252">COUNTIF(F203:AJ203,"CS")</f>
        <v>0</v>
      </c>
      <c r="AW203" s="158">
        <f>SUM((AV203+AV204)/2)</f>
        <v>0</v>
      </c>
      <c r="AX203" s="159">
        <f t="shared" ref="AX203:AX246" si="253">COUNTIF(F203:AJ203,"DA")</f>
        <v>0</v>
      </c>
      <c r="AY203" s="159">
        <f>SUM((AX203+AX204)/2)</f>
        <v>0</v>
      </c>
      <c r="AZ203" s="161">
        <f>SUM(AM203+AO203+AQ203+AS203+AW203+AY203+AU203)*24</f>
        <v>480</v>
      </c>
      <c r="BA203" s="159">
        <f t="shared" ref="BA203:BA246" si="254">COUNTIF(F203:AJ203,"MT5")</f>
        <v>0</v>
      </c>
      <c r="BB203" s="159">
        <f>SUM((BA203+BA204)/2)</f>
        <v>0</v>
      </c>
      <c r="BC203" s="159">
        <f t="shared" ref="BC203:BC246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6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6" si="257">COUNTIF(F203:AJ203,"A")</f>
        <v>0</v>
      </c>
      <c r="BJ203" s="159">
        <f>SUM((BI203+BI204)/2)</f>
        <v>0</v>
      </c>
      <c r="BK203" s="159">
        <f t="shared" ref="BK203:BK246" si="258">COUNTIF(F203:AJ203,"Ma")</f>
        <v>0</v>
      </c>
      <c r="BL203" s="162">
        <f>SUM(BK203+BK204)/2</f>
        <v>0</v>
      </c>
      <c r="BM203" s="158">
        <f t="shared" ref="BM203:BM246" si="259">COUNTIF(F203:AJ203,"MJ")</f>
        <v>0</v>
      </c>
      <c r="BN203" s="158">
        <f>SUM(BM203+BM204)/2</f>
        <v>0</v>
      </c>
      <c r="BO203" s="158">
        <f t="shared" ref="BO203:BO246" si="260">COUNTIF(F203:AJ203,"Jsc")</f>
        <v>0</v>
      </c>
      <c r="BP203" s="158">
        <f>SUM(BO203+BO204)/2</f>
        <v>0</v>
      </c>
      <c r="BQ203" s="158">
        <f t="shared" ref="BQ203:BQ246" si="261">COUNTIF(F203:AJ203,"C")</f>
        <v>0</v>
      </c>
      <c r="BR203" s="158">
        <f>SUM((BQ203+BQ204)/2)</f>
        <v>0</v>
      </c>
      <c r="BS203" s="158">
        <f t="shared" ref="BS203:BS246" si="262">COUNTIF(F203:AJ203,"CC")</f>
        <v>0</v>
      </c>
      <c r="BT203" s="158">
        <f>SUM((BS203+BS204)/2)</f>
        <v>0</v>
      </c>
      <c r="BU203" s="158">
        <f t="shared" ref="BU203:BU246" si="263">COUNTIF(F203:AJ203,"DS")</f>
        <v>0</v>
      </c>
      <c r="BV203" s="158">
        <f>SUM((BU203+BU204)/2)</f>
        <v>0</v>
      </c>
      <c r="BW203" s="159">
        <f t="shared" ref="BW203:BW246" si="264">COUNTIF(F203:AJ203,"MT")</f>
        <v>0</v>
      </c>
      <c r="BX203" s="159">
        <f>SUM((BW203+BW204)/2)</f>
        <v>0</v>
      </c>
      <c r="BY203" s="159">
        <f t="shared" ref="BY203:BY246" si="265">COUNTIF(F203:AJ203,"4/5")</f>
        <v>0</v>
      </c>
      <c r="BZ203" s="160">
        <f>SUM((BY203+BY204)/2)</f>
        <v>0</v>
      </c>
      <c r="CA203" s="163">
        <f>SUM(AZ203)</f>
        <v>480</v>
      </c>
      <c r="CB203" s="35">
        <f>SUM(AM203+AO203+AQ203+AS203+AU203+AW203+BB203+BD203+BG203+AY203)</f>
        <v>20</v>
      </c>
    </row>
    <row r="204" spans="1:80" ht="18.75" customHeight="1" thickBot="1" x14ac:dyDescent="0.3">
      <c r="A204" s="137" t="s">
        <v>425</v>
      </c>
      <c r="B204" s="179" t="s">
        <v>189</v>
      </c>
      <c r="C204" s="192" t="s">
        <v>10</v>
      </c>
      <c r="D204" s="165">
        <v>11608</v>
      </c>
      <c r="E204" s="166" t="s">
        <v>4</v>
      </c>
      <c r="F204" s="303"/>
      <c r="G204" s="37" t="s">
        <v>11</v>
      </c>
      <c r="H204" s="356" t="s">
        <v>13</v>
      </c>
      <c r="I204" s="56" t="s">
        <v>11</v>
      </c>
      <c r="J204" s="56" t="s">
        <v>11</v>
      </c>
      <c r="K204" s="331"/>
      <c r="L204" s="306"/>
      <c r="M204" s="37" t="s">
        <v>11</v>
      </c>
      <c r="N204" s="356" t="s">
        <v>13</v>
      </c>
      <c r="O204" s="37" t="s">
        <v>11</v>
      </c>
      <c r="P204" s="37" t="s">
        <v>11</v>
      </c>
      <c r="Q204" s="37" t="s">
        <v>57</v>
      </c>
      <c r="R204" s="306"/>
      <c r="S204" s="306"/>
      <c r="T204" s="331"/>
      <c r="U204" s="37" t="s">
        <v>11</v>
      </c>
      <c r="V204" s="356" t="s">
        <v>13</v>
      </c>
      <c r="W204" s="402" t="s">
        <v>11</v>
      </c>
      <c r="X204" s="37" t="s">
        <v>11</v>
      </c>
      <c r="Y204" s="331"/>
      <c r="Z204" s="306"/>
      <c r="AA204" s="37" t="s">
        <v>11</v>
      </c>
      <c r="AB204" s="356" t="s">
        <v>13</v>
      </c>
      <c r="AC204" s="356" t="s">
        <v>13</v>
      </c>
      <c r="AD204" s="356" t="s">
        <v>13</v>
      </c>
      <c r="AE204" s="37" t="s">
        <v>11</v>
      </c>
      <c r="AF204" s="306"/>
      <c r="AG204" s="306"/>
      <c r="AH204" s="37" t="s">
        <v>11</v>
      </c>
      <c r="AI204" s="356" t="s">
        <v>13</v>
      </c>
      <c r="AJ204" s="37"/>
      <c r="AK204" s="40"/>
      <c r="AL204" s="167">
        <f t="shared" si="247"/>
        <v>12</v>
      </c>
      <c r="AM204" s="168"/>
      <c r="AN204" s="168">
        <f t="shared" si="248"/>
        <v>7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1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0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806" t="s">
        <v>388</v>
      </c>
      <c r="D205" s="178" t="str">
        <f>VLOOKUP(C205,ListeAppel,2,FALSE)</f>
        <v>Nom 015</v>
      </c>
      <c r="E205" s="156" t="s">
        <v>70</v>
      </c>
      <c r="F205" s="302"/>
      <c r="G205" s="31" t="s">
        <v>11</v>
      </c>
      <c r="H205" s="31" t="s">
        <v>11</v>
      </c>
      <c r="I205" s="417" t="s">
        <v>13</v>
      </c>
      <c r="J205" s="355" t="s">
        <v>13</v>
      </c>
      <c r="K205" s="305"/>
      <c r="L205" s="305"/>
      <c r="M205" s="31" t="s">
        <v>11</v>
      </c>
      <c r="N205" s="355" t="s">
        <v>13</v>
      </c>
      <c r="O205" s="31" t="s">
        <v>11</v>
      </c>
      <c r="P205" s="355" t="s">
        <v>13</v>
      </c>
      <c r="Q205" s="355" t="s">
        <v>13</v>
      </c>
      <c r="R205" s="305"/>
      <c r="S205" s="332"/>
      <c r="T205" s="305"/>
      <c r="U205" s="365" t="s">
        <v>14</v>
      </c>
      <c r="V205" s="365" t="s">
        <v>14</v>
      </c>
      <c r="W205" s="355" t="s">
        <v>13</v>
      </c>
      <c r="X205" s="31" t="s">
        <v>11</v>
      </c>
      <c r="Y205" s="305"/>
      <c r="Z205" s="305"/>
      <c r="AA205" s="31" t="s">
        <v>11</v>
      </c>
      <c r="AB205" s="355" t="s">
        <v>13</v>
      </c>
      <c r="AC205" s="31" t="s">
        <v>11</v>
      </c>
      <c r="AD205" s="31" t="s">
        <v>11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1" t="s">
        <v>11</v>
      </c>
      <c r="AJ205" s="31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9</v>
      </c>
      <c r="AN205" s="158">
        <f t="shared" si="248"/>
        <v>7</v>
      </c>
      <c r="AO205" s="158">
        <f>SUM((AN205+AN206)/2)</f>
        <v>7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2</v>
      </c>
      <c r="BL205" s="162">
        <f>SUM(BK205+BK206)/2</f>
        <v>2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4</v>
      </c>
      <c r="BR205" s="158">
        <f>SUM((BQ205+BQ206)/2)</f>
        <v>4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425</v>
      </c>
      <c r="B206" s="179" t="s">
        <v>189</v>
      </c>
      <c r="C206" s="192" t="s">
        <v>10</v>
      </c>
      <c r="D206" s="194"/>
      <c r="E206" s="166" t="s">
        <v>4</v>
      </c>
      <c r="F206" s="303"/>
      <c r="G206" s="37" t="s">
        <v>11</v>
      </c>
      <c r="H206" s="37" t="s">
        <v>11</v>
      </c>
      <c r="I206" s="418" t="s">
        <v>13</v>
      </c>
      <c r="J206" s="37" t="s">
        <v>11</v>
      </c>
      <c r="K206" s="306"/>
      <c r="L206" s="306"/>
      <c r="M206" s="37" t="s">
        <v>11</v>
      </c>
      <c r="N206" s="356" t="s">
        <v>13</v>
      </c>
      <c r="O206" s="37" t="s">
        <v>11</v>
      </c>
      <c r="P206" s="356" t="s">
        <v>13</v>
      </c>
      <c r="Q206" s="356" t="s">
        <v>13</v>
      </c>
      <c r="R206" s="306"/>
      <c r="S206" s="331"/>
      <c r="T206" s="306"/>
      <c r="U206" s="367" t="s">
        <v>14</v>
      </c>
      <c r="V206" s="367" t="s">
        <v>14</v>
      </c>
      <c r="W206" s="356" t="s">
        <v>13</v>
      </c>
      <c r="X206" s="37" t="s">
        <v>11</v>
      </c>
      <c r="Y206" s="306"/>
      <c r="Z206" s="306"/>
      <c r="AA206" s="356" t="s">
        <v>13</v>
      </c>
      <c r="AB206" s="356" t="s">
        <v>13</v>
      </c>
      <c r="AC206" s="37" t="s">
        <v>11</v>
      </c>
      <c r="AD206" s="37" t="s">
        <v>11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7" t="s">
        <v>11</v>
      </c>
      <c r="AJ206" s="37"/>
      <c r="AK206" s="40"/>
      <c r="AL206" s="167">
        <f t="shared" si="247"/>
        <v>9</v>
      </c>
      <c r="AM206" s="168"/>
      <c r="AN206" s="168">
        <f t="shared" si="248"/>
        <v>7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2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4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196">
        <v>4998</v>
      </c>
      <c r="D207" s="208" t="s">
        <v>205</v>
      </c>
      <c r="E207" s="156" t="s">
        <v>70</v>
      </c>
      <c r="F207" s="304"/>
      <c r="G207" s="52" t="s">
        <v>11</v>
      </c>
      <c r="H207" s="52" t="s">
        <v>67</v>
      </c>
      <c r="I207" s="53" t="s">
        <v>11</v>
      </c>
      <c r="J207" s="52" t="s">
        <v>11</v>
      </c>
      <c r="K207" s="307"/>
      <c r="L207" s="307"/>
      <c r="M207" s="378" t="s">
        <v>13</v>
      </c>
      <c r="N207" s="52" t="s">
        <v>11</v>
      </c>
      <c r="O207" s="52" t="s">
        <v>67</v>
      </c>
      <c r="P207" s="52" t="s">
        <v>11</v>
      </c>
      <c r="Q207" s="358" t="s">
        <v>7</v>
      </c>
      <c r="R207" s="307"/>
      <c r="S207" s="333"/>
      <c r="T207" s="307"/>
      <c r="U207" s="52" t="s">
        <v>11</v>
      </c>
      <c r="V207" s="52" t="s">
        <v>67</v>
      </c>
      <c r="W207" s="380" t="s">
        <v>11</v>
      </c>
      <c r="X207" s="358" t="s">
        <v>7</v>
      </c>
      <c r="Y207" s="305"/>
      <c r="Z207" s="305"/>
      <c r="AA207" s="31" t="s">
        <v>11</v>
      </c>
      <c r="AB207" s="31" t="s">
        <v>11</v>
      </c>
      <c r="AC207" s="52" t="s">
        <v>67</v>
      </c>
      <c r="AD207" s="31" t="s">
        <v>11</v>
      </c>
      <c r="AE207" s="353" t="s">
        <v>7</v>
      </c>
      <c r="AF207" s="358" t="s">
        <v>7</v>
      </c>
      <c r="AG207" s="358" t="s">
        <v>7</v>
      </c>
      <c r="AH207" s="353" t="s">
        <v>7</v>
      </c>
      <c r="AI207" s="353" t="s">
        <v>7</v>
      </c>
      <c r="AJ207" s="52"/>
      <c r="AK207" s="34">
        <f>IF(CA207=0,"",TIME(0,CA207,0))</f>
        <v>0.18333333333333335</v>
      </c>
      <c r="AL207" s="157">
        <f t="shared" si="247"/>
        <v>10</v>
      </c>
      <c r="AM207" s="158">
        <f>SUM(AL207:AL208)/2</f>
        <v>10</v>
      </c>
      <c r="AN207" s="158">
        <f t="shared" si="248"/>
        <v>1</v>
      </c>
      <c r="AO207" s="158">
        <f>SUM((AN207+AN208)/2)</f>
        <v>0.5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0.5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7</v>
      </c>
      <c r="BR207" s="158">
        <f>SUM((BQ207+BQ208)/2)</f>
        <v>7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425</v>
      </c>
      <c r="B208" s="179" t="s">
        <v>189</v>
      </c>
      <c r="C208" s="196" t="s">
        <v>6</v>
      </c>
      <c r="D208" s="254">
        <v>10876</v>
      </c>
      <c r="E208" s="166" t="s">
        <v>4</v>
      </c>
      <c r="F208" s="304"/>
      <c r="G208" s="52" t="s">
        <v>11</v>
      </c>
      <c r="H208" s="52" t="s">
        <v>67</v>
      </c>
      <c r="I208" s="53" t="s">
        <v>11</v>
      </c>
      <c r="J208" s="52" t="s">
        <v>57</v>
      </c>
      <c r="K208" s="307"/>
      <c r="L208" s="307"/>
      <c r="M208" s="52" t="s">
        <v>11</v>
      </c>
      <c r="N208" s="52" t="s">
        <v>11</v>
      </c>
      <c r="O208" s="52" t="s">
        <v>67</v>
      </c>
      <c r="P208" s="52" t="s">
        <v>11</v>
      </c>
      <c r="Q208" s="358" t="s">
        <v>7</v>
      </c>
      <c r="R208" s="307"/>
      <c r="S208" s="333"/>
      <c r="T208" s="307"/>
      <c r="U208" s="52" t="s">
        <v>11</v>
      </c>
      <c r="V208" s="52" t="s">
        <v>67</v>
      </c>
      <c r="W208" s="402" t="s">
        <v>11</v>
      </c>
      <c r="X208" s="358" t="s">
        <v>7</v>
      </c>
      <c r="Y208" s="306"/>
      <c r="Z208" s="306"/>
      <c r="AA208" s="37" t="s">
        <v>11</v>
      </c>
      <c r="AB208" s="37" t="s">
        <v>11</v>
      </c>
      <c r="AC208" s="56" t="s">
        <v>67</v>
      </c>
      <c r="AD208" s="37" t="s">
        <v>11</v>
      </c>
      <c r="AE208" s="354" t="s">
        <v>7</v>
      </c>
      <c r="AF208" s="358" t="s">
        <v>7</v>
      </c>
      <c r="AG208" s="358" t="s">
        <v>7</v>
      </c>
      <c r="AH208" s="354" t="s">
        <v>7</v>
      </c>
      <c r="AI208" s="354" t="s">
        <v>7</v>
      </c>
      <c r="AJ208" s="52"/>
      <c r="AK208" s="40"/>
      <c r="AL208" s="167">
        <f t="shared" si="247"/>
        <v>10</v>
      </c>
      <c r="AM208" s="168"/>
      <c r="AN208" s="168">
        <f t="shared" si="248"/>
        <v>0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1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7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6" t="s">
        <v>390</v>
      </c>
      <c r="D209" s="178" t="str">
        <f>VLOOKUP(C209,ListeAppel,2,FALSE)</f>
        <v>Nom 021</v>
      </c>
      <c r="E209" s="156" t="s">
        <v>70</v>
      </c>
      <c r="F209" s="302"/>
      <c r="G209" s="31" t="s">
        <v>11</v>
      </c>
      <c r="H209" s="31" t="s">
        <v>67</v>
      </c>
      <c r="I209" s="417" t="s">
        <v>13</v>
      </c>
      <c r="J209" s="454" t="s">
        <v>13</v>
      </c>
      <c r="K209" s="332"/>
      <c r="L209" s="332"/>
      <c r="M209" s="31" t="s">
        <v>11</v>
      </c>
      <c r="N209" s="31" t="s">
        <v>11</v>
      </c>
      <c r="O209" s="31" t="s">
        <v>67</v>
      </c>
      <c r="P209" s="31" t="s">
        <v>67</v>
      </c>
      <c r="Q209" s="454" t="s">
        <v>13</v>
      </c>
      <c r="R209" s="332"/>
      <c r="S209" s="332"/>
      <c r="T209" s="305"/>
      <c r="U209" s="31" t="s">
        <v>11</v>
      </c>
      <c r="V209" s="31" t="s">
        <v>67</v>
      </c>
      <c r="W209" s="454" t="s">
        <v>13</v>
      </c>
      <c r="X209" s="31" t="s">
        <v>67</v>
      </c>
      <c r="Y209" s="332"/>
      <c r="Z209" s="332"/>
      <c r="AA209" s="31" t="s">
        <v>11</v>
      </c>
      <c r="AB209" s="355" t="s">
        <v>13</v>
      </c>
      <c r="AC209" s="52" t="s">
        <v>67</v>
      </c>
      <c r="AD209" s="31" t="s">
        <v>67</v>
      </c>
      <c r="AE209" s="355" t="s">
        <v>13</v>
      </c>
      <c r="AF209" s="305"/>
      <c r="AG209" s="305"/>
      <c r="AH209" s="357" t="s">
        <v>7</v>
      </c>
      <c r="AI209" s="357" t="s">
        <v>7</v>
      </c>
      <c r="AJ209" s="31"/>
      <c r="AK209" s="34">
        <f>IF(CA209=0,"",TIME(0,CA209,0))</f>
        <v>0.17500000000000002</v>
      </c>
      <c r="AL209" s="157">
        <f t="shared" si="247"/>
        <v>5</v>
      </c>
      <c r="AM209" s="158">
        <f>SUM(AL209:AL210)/2</f>
        <v>4</v>
      </c>
      <c r="AN209" s="158">
        <f t="shared" si="248"/>
        <v>6</v>
      </c>
      <c r="AO209" s="158">
        <f>SUM((AN209+AN210)/2)</f>
        <v>6.5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252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252</v>
      </c>
      <c r="CB209" s="35">
        <f>SUM(AM209+AO209+AQ209+AS209+AU209+AW209+BB209+BD209+BG209+AY209)</f>
        <v>10.5</v>
      </c>
    </row>
    <row r="210" spans="1:80" ht="18.75" customHeight="1" thickBot="1" x14ac:dyDescent="0.3">
      <c r="A210" s="137" t="s">
        <v>425</v>
      </c>
      <c r="B210" s="179" t="s">
        <v>189</v>
      </c>
      <c r="C210" s="192" t="s">
        <v>3</v>
      </c>
      <c r="D210" s="165"/>
      <c r="E210" s="166" t="s">
        <v>4</v>
      </c>
      <c r="F210" s="303"/>
      <c r="G210" s="37" t="s">
        <v>11</v>
      </c>
      <c r="H210" s="37" t="s">
        <v>67</v>
      </c>
      <c r="I210" s="418" t="s">
        <v>13</v>
      </c>
      <c r="J210" s="37" t="s">
        <v>67</v>
      </c>
      <c r="K210" s="331"/>
      <c r="L210" s="331"/>
      <c r="M210" s="37" t="s">
        <v>11</v>
      </c>
      <c r="N210" s="356" t="s">
        <v>13</v>
      </c>
      <c r="O210" s="37" t="s">
        <v>67</v>
      </c>
      <c r="P210" s="37" t="s">
        <v>67</v>
      </c>
      <c r="Q210" s="459" t="s">
        <v>13</v>
      </c>
      <c r="R210" s="331"/>
      <c r="S210" s="331"/>
      <c r="T210" s="306"/>
      <c r="U210" s="37" t="s">
        <v>11</v>
      </c>
      <c r="V210" s="37" t="s">
        <v>67</v>
      </c>
      <c r="W210" s="459" t="s">
        <v>13</v>
      </c>
      <c r="X210" s="37" t="s">
        <v>67</v>
      </c>
      <c r="Y210" s="331"/>
      <c r="Z210" s="331"/>
      <c r="AA210" s="356" t="s">
        <v>13</v>
      </c>
      <c r="AB210" s="356" t="s">
        <v>13</v>
      </c>
      <c r="AC210" s="52" t="s">
        <v>67</v>
      </c>
      <c r="AD210" s="37" t="s">
        <v>67</v>
      </c>
      <c r="AE210" s="356" t="s">
        <v>13</v>
      </c>
      <c r="AF210" s="306"/>
      <c r="AG210" s="306"/>
      <c r="AH210" s="354" t="s">
        <v>7</v>
      </c>
      <c r="AI210" s="354" t="s">
        <v>7</v>
      </c>
      <c r="AJ210" s="37"/>
      <c r="AK210" s="40"/>
      <c r="AL210" s="167">
        <f t="shared" si="247"/>
        <v>3</v>
      </c>
      <c r="AM210" s="168"/>
      <c r="AN210" s="168">
        <f t="shared" si="248"/>
        <v>7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806" t="s">
        <v>391</v>
      </c>
      <c r="D211" s="178" t="str">
        <f>VLOOKUP(C211,ListeAppel,2,FALSE)</f>
        <v>Nom 027</v>
      </c>
      <c r="E211" s="156" t="s">
        <v>70</v>
      </c>
      <c r="F211" s="302"/>
      <c r="G211" s="31" t="s">
        <v>67</v>
      </c>
      <c r="H211" s="31" t="s">
        <v>11</v>
      </c>
      <c r="I211" s="32" t="s">
        <v>11</v>
      </c>
      <c r="J211" s="55" t="s">
        <v>11</v>
      </c>
      <c r="K211" s="332"/>
      <c r="L211" s="332"/>
      <c r="M211" s="55" t="s">
        <v>11</v>
      </c>
      <c r="N211" s="31" t="s">
        <v>11</v>
      </c>
      <c r="O211" s="31" t="s">
        <v>11</v>
      </c>
      <c r="P211" s="31" t="s">
        <v>67</v>
      </c>
      <c r="Q211" s="31" t="s">
        <v>67</v>
      </c>
      <c r="R211" s="332"/>
      <c r="S211" s="332"/>
      <c r="T211" s="332"/>
      <c r="U211" s="31" t="s">
        <v>11</v>
      </c>
      <c r="V211" s="31" t="s">
        <v>67</v>
      </c>
      <c r="W211" s="380" t="s">
        <v>11</v>
      </c>
      <c r="X211" s="454" t="s">
        <v>13</v>
      </c>
      <c r="Y211" s="332"/>
      <c r="Z211" s="332"/>
      <c r="AA211" s="31" t="s">
        <v>67</v>
      </c>
      <c r="AB211" s="31" t="s">
        <v>67</v>
      </c>
      <c r="AC211" s="31" t="s">
        <v>11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1"/>
      <c r="AK211" s="34">
        <f>IF(CA211=0,"",TIME(0,CA211,0))</f>
        <v>0.24166666666666667</v>
      </c>
      <c r="AL211" s="157">
        <f t="shared" si="247"/>
        <v>12</v>
      </c>
      <c r="AM211" s="158">
        <f>SUM(AL211:AL212)/2</f>
        <v>12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425</v>
      </c>
      <c r="B212" s="179" t="s">
        <v>189</v>
      </c>
      <c r="C212" s="278" t="s">
        <v>6</v>
      </c>
      <c r="D212" s="194"/>
      <c r="E212" s="166" t="s">
        <v>4</v>
      </c>
      <c r="F212" s="303"/>
      <c r="G212" s="37" t="s">
        <v>67</v>
      </c>
      <c r="H212" s="37" t="s">
        <v>11</v>
      </c>
      <c r="I212" s="38" t="s">
        <v>11</v>
      </c>
      <c r="J212" s="56" t="s">
        <v>11</v>
      </c>
      <c r="K212" s="331"/>
      <c r="L212" s="331"/>
      <c r="M212" s="56" t="s">
        <v>11</v>
      </c>
      <c r="N212" s="37" t="s">
        <v>11</v>
      </c>
      <c r="O212" s="37" t="s">
        <v>11</v>
      </c>
      <c r="P212" s="37" t="s">
        <v>67</v>
      </c>
      <c r="Q212" s="37" t="s">
        <v>67</v>
      </c>
      <c r="R212" s="331"/>
      <c r="S212" s="331"/>
      <c r="T212" s="331"/>
      <c r="U212" s="37" t="s">
        <v>11</v>
      </c>
      <c r="V212" s="37" t="s">
        <v>11</v>
      </c>
      <c r="W212" s="402" t="s">
        <v>11</v>
      </c>
      <c r="X212" s="459" t="s">
        <v>13</v>
      </c>
      <c r="Y212" s="331"/>
      <c r="Z212" s="331"/>
      <c r="AA212" s="37" t="s">
        <v>67</v>
      </c>
      <c r="AB212" s="37" t="s">
        <v>67</v>
      </c>
      <c r="AC212" s="37" t="s">
        <v>11</v>
      </c>
      <c r="AD212" s="356" t="s">
        <v>13</v>
      </c>
      <c r="AE212" s="37" t="s">
        <v>57</v>
      </c>
      <c r="AF212" s="306"/>
      <c r="AG212" s="306"/>
      <c r="AH212" s="37" t="s">
        <v>11</v>
      </c>
      <c r="AI212" s="37" t="s">
        <v>11</v>
      </c>
      <c r="AJ212" s="37"/>
      <c r="AK212" s="40"/>
      <c r="AL212" s="167">
        <f t="shared" si="247"/>
        <v>12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191" t="s">
        <v>392</v>
      </c>
      <c r="D213" s="201" t="str">
        <f>VLOOKUP(C213,ListeAppel,2,FALSE)</f>
        <v>Nom 029</v>
      </c>
      <c r="E213" s="156" t="s">
        <v>70</v>
      </c>
      <c r="F213" s="302"/>
      <c r="G213" s="629" t="s">
        <v>23</v>
      </c>
      <c r="H213" s="31" t="s">
        <v>11</v>
      </c>
      <c r="I213" s="31" t="s">
        <v>67</v>
      </c>
      <c r="J213" s="31" t="s">
        <v>11</v>
      </c>
      <c r="K213" s="305"/>
      <c r="L213" s="305"/>
      <c r="M213" s="55" t="s">
        <v>11</v>
      </c>
      <c r="N213" s="55" t="s">
        <v>11</v>
      </c>
      <c r="O213" s="31" t="s">
        <v>67</v>
      </c>
      <c r="P213" s="55" t="s">
        <v>11</v>
      </c>
      <c r="Q213" s="31" t="s">
        <v>11</v>
      </c>
      <c r="R213" s="305"/>
      <c r="S213" s="305"/>
      <c r="T213" s="332"/>
      <c r="U213" s="31" t="s">
        <v>11</v>
      </c>
      <c r="V213" s="31" t="s">
        <v>67</v>
      </c>
      <c r="W213" s="31" t="s">
        <v>11</v>
      </c>
      <c r="X213" s="31" t="s">
        <v>11</v>
      </c>
      <c r="Y213" s="305"/>
      <c r="Z213" s="305"/>
      <c r="AA213" s="31" t="s">
        <v>11</v>
      </c>
      <c r="AB213" s="31" t="s">
        <v>11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/>
      <c r="AK213" s="34">
        <f>IF(CA213=0,"",TIME(0,CA213,0))</f>
        <v>0.18333333333333335</v>
      </c>
      <c r="AL213" s="157">
        <f t="shared" si="247"/>
        <v>11</v>
      </c>
      <c r="AM213" s="158">
        <f>SUM(AL213:AL214)/2</f>
        <v>11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1</v>
      </c>
      <c r="BP213" s="158">
        <f>SUM(BO213+BO214)/2</f>
        <v>1</v>
      </c>
      <c r="BQ213" s="158">
        <f t="shared" si="261"/>
        <v>7</v>
      </c>
      <c r="BR213" s="158">
        <f>SUM((BQ213+BQ214)/2)</f>
        <v>7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425</v>
      </c>
      <c r="B214" s="179" t="s">
        <v>189</v>
      </c>
      <c r="C214" s="271" t="s">
        <v>80</v>
      </c>
      <c r="D214" s="194"/>
      <c r="E214" s="166" t="s">
        <v>4</v>
      </c>
      <c r="F214" s="303"/>
      <c r="G214" s="630" t="s">
        <v>23</v>
      </c>
      <c r="H214" s="37" t="s">
        <v>11</v>
      </c>
      <c r="I214" s="37" t="s">
        <v>67</v>
      </c>
      <c r="J214" s="37" t="s">
        <v>11</v>
      </c>
      <c r="K214" s="306"/>
      <c r="L214" s="306"/>
      <c r="M214" s="56" t="s">
        <v>11</v>
      </c>
      <c r="N214" s="56" t="s">
        <v>11</v>
      </c>
      <c r="O214" s="37" t="s">
        <v>67</v>
      </c>
      <c r="P214" s="56" t="s">
        <v>11</v>
      </c>
      <c r="Q214" s="37" t="s">
        <v>11</v>
      </c>
      <c r="R214" s="306"/>
      <c r="S214" s="306"/>
      <c r="T214" s="331"/>
      <c r="U214" s="37" t="s">
        <v>11</v>
      </c>
      <c r="V214" s="37" t="s">
        <v>67</v>
      </c>
      <c r="W214" s="37" t="s">
        <v>11</v>
      </c>
      <c r="X214" s="37" t="s">
        <v>11</v>
      </c>
      <c r="Y214" s="306"/>
      <c r="Z214" s="306"/>
      <c r="AA214" s="37" t="s">
        <v>11</v>
      </c>
      <c r="AB214" s="37" t="s">
        <v>11</v>
      </c>
      <c r="AC214" s="462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/>
      <c r="AK214" s="40"/>
      <c r="AL214" s="167">
        <f t="shared" si="247"/>
        <v>11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1</v>
      </c>
      <c r="BP214" s="169"/>
      <c r="BQ214" s="168">
        <f t="shared" si="261"/>
        <v>7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96">
        <v>8965</v>
      </c>
      <c r="D215" s="208" t="s">
        <v>222</v>
      </c>
      <c r="E215" s="156" t="s">
        <v>70</v>
      </c>
      <c r="F215" s="302"/>
      <c r="G215" s="31" t="s">
        <v>11</v>
      </c>
      <c r="H215" s="31" t="s">
        <v>11</v>
      </c>
      <c r="I215" s="55" t="s">
        <v>11</v>
      </c>
      <c r="J215" s="31" t="s">
        <v>11</v>
      </c>
      <c r="K215" s="305"/>
      <c r="L215" s="305"/>
      <c r="M215" s="55" t="s">
        <v>11</v>
      </c>
      <c r="N215" s="31" t="s">
        <v>11</v>
      </c>
      <c r="O215" s="31" t="s">
        <v>11</v>
      </c>
      <c r="P215" s="55" t="s">
        <v>11</v>
      </c>
      <c r="Q215" s="353" t="s">
        <v>7</v>
      </c>
      <c r="R215" s="305"/>
      <c r="S215" s="305"/>
      <c r="T215" s="332"/>
      <c r="U215" s="31" t="s">
        <v>11</v>
      </c>
      <c r="V215" s="432" t="s">
        <v>28</v>
      </c>
      <c r="W215" s="432" t="s">
        <v>28</v>
      </c>
      <c r="X215" s="31" t="s">
        <v>11</v>
      </c>
      <c r="Y215" s="305"/>
      <c r="Z215" s="305"/>
      <c r="AA215" s="353" t="s">
        <v>7</v>
      </c>
      <c r="AB215" s="353" t="s">
        <v>7</v>
      </c>
      <c r="AC215" s="357" t="s">
        <v>7</v>
      </c>
      <c r="AD215" s="353" t="s">
        <v>7</v>
      </c>
      <c r="AE215" s="353" t="s">
        <v>7</v>
      </c>
      <c r="AF215" s="353" t="s">
        <v>7</v>
      </c>
      <c r="AG215" s="353" t="s">
        <v>7</v>
      </c>
      <c r="AH215" s="353" t="s">
        <v>7</v>
      </c>
      <c r="AI215" s="353" t="s">
        <v>7</v>
      </c>
      <c r="AJ215" s="31"/>
      <c r="AK215" s="34">
        <f>IF(CA215=0,"",TIME(0,CA215,0))</f>
        <v>0.16666666666666666</v>
      </c>
      <c r="AL215" s="157">
        <f t="shared" si="247"/>
        <v>10</v>
      </c>
      <c r="AM215" s="158">
        <f>SUM(AL215:AL216)/2</f>
        <v>9.5</v>
      </c>
      <c r="AN215" s="158">
        <f t="shared" si="248"/>
        <v>0</v>
      </c>
      <c r="AO215" s="158">
        <f>SUM((AN215+AN216)/2)</f>
        <v>0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0.5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10</v>
      </c>
      <c r="BR215" s="158">
        <f>SUM((BQ215+BQ216)/2)</f>
        <v>10</v>
      </c>
      <c r="BS215" s="158">
        <f t="shared" si="262"/>
        <v>2</v>
      </c>
      <c r="BT215" s="158">
        <f>SUM((BS215+BS216)/2)</f>
        <v>2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425</v>
      </c>
      <c r="B216" s="179" t="s">
        <v>189</v>
      </c>
      <c r="C216" s="196" t="s">
        <v>6</v>
      </c>
      <c r="D216" s="254">
        <v>11446</v>
      </c>
      <c r="E216" s="166" t="s">
        <v>4</v>
      </c>
      <c r="F216" s="303"/>
      <c r="G216" s="37" t="s">
        <v>11</v>
      </c>
      <c r="H216" s="37" t="s">
        <v>11</v>
      </c>
      <c r="I216" s="56" t="s">
        <v>11</v>
      </c>
      <c r="J216" s="37" t="s">
        <v>11</v>
      </c>
      <c r="K216" s="306"/>
      <c r="L216" s="306"/>
      <c r="M216" s="56" t="s">
        <v>11</v>
      </c>
      <c r="N216" s="37" t="s">
        <v>11</v>
      </c>
      <c r="O216" s="37" t="s">
        <v>11</v>
      </c>
      <c r="P216" s="37" t="s">
        <v>57</v>
      </c>
      <c r="Q216" s="354" t="s">
        <v>7</v>
      </c>
      <c r="R216" s="306"/>
      <c r="S216" s="306"/>
      <c r="T216" s="331"/>
      <c r="U216" s="37" t="s">
        <v>11</v>
      </c>
      <c r="V216" s="433" t="s">
        <v>28</v>
      </c>
      <c r="W216" s="433" t="s">
        <v>28</v>
      </c>
      <c r="X216" s="37" t="s">
        <v>11</v>
      </c>
      <c r="Y216" s="306"/>
      <c r="Z216" s="306"/>
      <c r="AA216" s="354" t="s">
        <v>7</v>
      </c>
      <c r="AB216" s="354" t="s">
        <v>7</v>
      </c>
      <c r="AC216" s="354" t="s">
        <v>7</v>
      </c>
      <c r="AD216" s="354" t="s">
        <v>7</v>
      </c>
      <c r="AE216" s="354" t="s">
        <v>7</v>
      </c>
      <c r="AF216" s="354" t="s">
        <v>7</v>
      </c>
      <c r="AG216" s="354" t="s">
        <v>7</v>
      </c>
      <c r="AH216" s="354" t="s">
        <v>7</v>
      </c>
      <c r="AI216" s="354" t="s">
        <v>7</v>
      </c>
      <c r="AJ216" s="37"/>
      <c r="AK216" s="40"/>
      <c r="AL216" s="167">
        <f t="shared" si="247"/>
        <v>9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1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10</v>
      </c>
      <c r="BR216" s="168"/>
      <c r="BS216" s="168">
        <f t="shared" si="262"/>
        <v>2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425</v>
      </c>
      <c r="B217" s="179" t="s">
        <v>189</v>
      </c>
      <c r="C217" s="191" t="s">
        <v>394</v>
      </c>
      <c r="D217" s="178" t="str">
        <f>VLOOKUP(C217,ListeAppel,2,FALSE)</f>
        <v>Nom 036</v>
      </c>
      <c r="E217" s="156" t="s">
        <v>70</v>
      </c>
      <c r="F217" s="302"/>
      <c r="G217" s="31" t="s">
        <v>11</v>
      </c>
      <c r="H217" s="353" t="s">
        <v>7</v>
      </c>
      <c r="I217" s="475" t="s">
        <v>7</v>
      </c>
      <c r="J217" s="515" t="s">
        <v>35</v>
      </c>
      <c r="K217" s="332"/>
      <c r="L217" s="305"/>
      <c r="M217" s="475" t="s">
        <v>7</v>
      </c>
      <c r="N217" s="31" t="s">
        <v>11</v>
      </c>
      <c r="O217" s="31" t="s">
        <v>11</v>
      </c>
      <c r="P217" s="31" t="s">
        <v>11</v>
      </c>
      <c r="Q217" s="31" t="s">
        <v>67</v>
      </c>
      <c r="R217" s="305"/>
      <c r="S217" s="305"/>
      <c r="T217" s="305"/>
      <c r="U217" s="31" t="s">
        <v>11</v>
      </c>
      <c r="V217" s="31" t="s">
        <v>11</v>
      </c>
      <c r="W217" s="380" t="s">
        <v>11</v>
      </c>
      <c r="X217" s="358" t="s">
        <v>7</v>
      </c>
      <c r="Y217" s="305"/>
      <c r="Z217" s="305"/>
      <c r="AA217" s="31" t="s">
        <v>11</v>
      </c>
      <c r="AB217" s="31" t="s">
        <v>11</v>
      </c>
      <c r="AC217" s="31" t="s">
        <v>11</v>
      </c>
      <c r="AD217" s="355" t="s">
        <v>13</v>
      </c>
      <c r="AE217" s="31" t="s">
        <v>11</v>
      </c>
      <c r="AF217" s="305"/>
      <c r="AG217" s="305"/>
      <c r="AH217" s="55" t="s">
        <v>11</v>
      </c>
      <c r="AI217" s="31" t="s">
        <v>11</v>
      </c>
      <c r="AJ217" s="31"/>
      <c r="AK217" s="34">
        <f>IF(CA217=0,"",TIME(0,CA217,0))</f>
        <v>0.22500000000000001</v>
      </c>
      <c r="AL217" s="157">
        <f t="shared" si="247"/>
        <v>13</v>
      </c>
      <c r="AM217" s="158">
        <f>SUM(AL217:AL218)/2</f>
        <v>12</v>
      </c>
      <c r="AN217" s="158">
        <f t="shared" si="248"/>
        <v>1</v>
      </c>
      <c r="AO217" s="158">
        <f>SUM((AN217+AN218)/2)</f>
        <v>0.5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1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324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4</v>
      </c>
      <c r="BR217" s="158">
        <f>SUM((BQ217+BQ218)/2)</f>
        <v>4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324</v>
      </c>
      <c r="CB217" s="35">
        <f>SUM(AM217+AO217+AQ217+AS217+AU217+AW217+BB217+BD217+BG217+AY217)</f>
        <v>13.5</v>
      </c>
    </row>
    <row r="218" spans="1:80" ht="18.75" customHeight="1" thickBot="1" x14ac:dyDescent="0.3">
      <c r="A218" s="137" t="s">
        <v>425</v>
      </c>
      <c r="B218" s="179" t="s">
        <v>189</v>
      </c>
      <c r="C218" s="196" t="s">
        <v>6</v>
      </c>
      <c r="D218" s="165"/>
      <c r="E218" s="166" t="s">
        <v>4</v>
      </c>
      <c r="F218" s="303"/>
      <c r="G218" s="37" t="s">
        <v>11</v>
      </c>
      <c r="H218" s="354" t="s">
        <v>7</v>
      </c>
      <c r="I218" s="476" t="s">
        <v>7</v>
      </c>
      <c r="J218" s="480" t="s">
        <v>35</v>
      </c>
      <c r="K218" s="331"/>
      <c r="L218" s="306"/>
      <c r="M218" s="476" t="s">
        <v>7</v>
      </c>
      <c r="N218" s="37" t="s">
        <v>11</v>
      </c>
      <c r="O218" s="37" t="s">
        <v>57</v>
      </c>
      <c r="P218" s="37" t="s">
        <v>11</v>
      </c>
      <c r="Q218" s="37" t="s">
        <v>67</v>
      </c>
      <c r="R218" s="306"/>
      <c r="S218" s="306"/>
      <c r="T218" s="306"/>
      <c r="U218" s="37" t="s">
        <v>11</v>
      </c>
      <c r="V218" s="37" t="s">
        <v>57</v>
      </c>
      <c r="W218" s="402" t="s">
        <v>11</v>
      </c>
      <c r="X218" s="453" t="s">
        <v>7</v>
      </c>
      <c r="Y218" s="306"/>
      <c r="Z218" s="306"/>
      <c r="AA218" s="37" t="s">
        <v>11</v>
      </c>
      <c r="AB218" s="37" t="s">
        <v>11</v>
      </c>
      <c r="AC218" s="37" t="s">
        <v>67</v>
      </c>
      <c r="AD218" s="37" t="s">
        <v>11</v>
      </c>
      <c r="AE218" s="37" t="s">
        <v>11</v>
      </c>
      <c r="AF218" s="306"/>
      <c r="AG218" s="306"/>
      <c r="AH218" s="56" t="s">
        <v>11</v>
      </c>
      <c r="AI218" s="37" t="s">
        <v>11</v>
      </c>
      <c r="AJ218" s="37"/>
      <c r="AK218" s="40"/>
      <c r="AL218" s="167">
        <f t="shared" si="247"/>
        <v>11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2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4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809">
        <v>4096</v>
      </c>
      <c r="D219" s="178" t="s">
        <v>237</v>
      </c>
      <c r="E219" s="156" t="s">
        <v>70</v>
      </c>
      <c r="F219" s="304"/>
      <c r="G219" s="52" t="s">
        <v>11</v>
      </c>
      <c r="H219" s="378" t="s">
        <v>13</v>
      </c>
      <c r="I219" s="53" t="s">
        <v>11</v>
      </c>
      <c r="J219" s="52" t="s">
        <v>11</v>
      </c>
      <c r="K219" s="333"/>
      <c r="L219" s="307"/>
      <c r="M219" s="52" t="s">
        <v>11</v>
      </c>
      <c r="N219" s="52" t="s">
        <v>11</v>
      </c>
      <c r="O219" s="52" t="s">
        <v>11</v>
      </c>
      <c r="P219" s="52" t="s">
        <v>11</v>
      </c>
      <c r="Q219" s="52" t="s">
        <v>11</v>
      </c>
      <c r="R219" s="307"/>
      <c r="S219" s="307"/>
      <c r="T219" s="307"/>
      <c r="U219" s="358" t="s">
        <v>7</v>
      </c>
      <c r="V219" s="358" t="s">
        <v>7</v>
      </c>
      <c r="W219" s="358" t="s">
        <v>7</v>
      </c>
      <c r="X219" s="358" t="s">
        <v>7</v>
      </c>
      <c r="Y219" s="307"/>
      <c r="Z219" s="307"/>
      <c r="AA219" s="52" t="s">
        <v>11</v>
      </c>
      <c r="AB219" s="52" t="s">
        <v>11</v>
      </c>
      <c r="AC219" s="52" t="s">
        <v>11</v>
      </c>
      <c r="AD219" s="52" t="s">
        <v>11</v>
      </c>
      <c r="AE219" s="52" t="s">
        <v>11</v>
      </c>
      <c r="AF219" s="307"/>
      <c r="AG219" s="307"/>
      <c r="AH219" s="52" t="s">
        <v>11</v>
      </c>
      <c r="AI219" s="52" t="s">
        <v>11</v>
      </c>
      <c r="AJ219" s="52"/>
      <c r="AK219" s="34">
        <f>IF(CA219=0,"",TIME(0,CA219,0))</f>
        <v>0.26666666666666666</v>
      </c>
      <c r="AL219" s="157">
        <f>COUNTIF(F219:AJ219,"P")</f>
        <v>15</v>
      </c>
      <c r="AM219" s="158">
        <f>SUM(AL219:AL220)/2</f>
        <v>15.5</v>
      </c>
      <c r="AN219" s="158">
        <f>COUNTIF(F219:AJ219,"Mi")</f>
        <v>1</v>
      </c>
      <c r="AO219" s="158">
        <f>SUM((AN219+AN220)/2)</f>
        <v>0.5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384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384</v>
      </c>
      <c r="CB219" s="35">
        <f>SUM(AM219+AO219+AQ219+AS219+AU219+AW219+BB219+BD219+BG219+AY219)</f>
        <v>16</v>
      </c>
    </row>
    <row r="220" spans="1:80" ht="18.75" customHeight="1" thickBot="1" x14ac:dyDescent="0.3">
      <c r="A220" s="137"/>
      <c r="B220" s="179"/>
      <c r="C220" s="192" t="s">
        <v>7</v>
      </c>
      <c r="D220" s="194"/>
      <c r="E220" s="166" t="s">
        <v>4</v>
      </c>
      <c r="F220" s="304"/>
      <c r="G220" s="52" t="s">
        <v>11</v>
      </c>
      <c r="H220" s="56" t="s">
        <v>11</v>
      </c>
      <c r="I220" s="53" t="s">
        <v>11</v>
      </c>
      <c r="J220" s="52" t="s">
        <v>11</v>
      </c>
      <c r="K220" s="333"/>
      <c r="L220" s="307"/>
      <c r="M220" s="52" t="s">
        <v>11</v>
      </c>
      <c r="N220" s="52" t="s">
        <v>11</v>
      </c>
      <c r="O220" s="56" t="s">
        <v>11</v>
      </c>
      <c r="P220" s="52" t="s">
        <v>11</v>
      </c>
      <c r="Q220" s="52" t="s">
        <v>11</v>
      </c>
      <c r="R220" s="307"/>
      <c r="S220" s="307"/>
      <c r="T220" s="307"/>
      <c r="U220" s="358" t="s">
        <v>7</v>
      </c>
      <c r="V220" s="453" t="s">
        <v>7</v>
      </c>
      <c r="W220" s="453" t="s">
        <v>7</v>
      </c>
      <c r="X220" s="453" t="s">
        <v>7</v>
      </c>
      <c r="Y220" s="307"/>
      <c r="Z220" s="307"/>
      <c r="AA220" s="52" t="s">
        <v>11</v>
      </c>
      <c r="AB220" s="52" t="s">
        <v>11</v>
      </c>
      <c r="AC220" s="56" t="s">
        <v>11</v>
      </c>
      <c r="AD220" s="52" t="s">
        <v>11</v>
      </c>
      <c r="AE220" s="52" t="s">
        <v>11</v>
      </c>
      <c r="AF220" s="307"/>
      <c r="AG220" s="307"/>
      <c r="AH220" s="52" t="s">
        <v>11</v>
      </c>
      <c r="AI220" s="52" t="s">
        <v>11</v>
      </c>
      <c r="AJ220" s="52"/>
      <c r="AK220" s="40"/>
      <c r="AL220" s="167">
        <f>COUNTIF(F220:AJ220,"P")</f>
        <v>16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91" t="s">
        <v>397</v>
      </c>
      <c r="D221" s="178" t="str">
        <f>VLOOKUP(C221,ListeAppel,2,FALSE)</f>
        <v>Nom 055</v>
      </c>
      <c r="E221" s="156" t="s">
        <v>70</v>
      </c>
      <c r="F221" s="302"/>
      <c r="G221" s="353" t="s">
        <v>7</v>
      </c>
      <c r="H221" s="456" t="s">
        <v>45</v>
      </c>
      <c r="I221" s="32" t="s">
        <v>11</v>
      </c>
      <c r="J221" s="55" t="s">
        <v>11</v>
      </c>
      <c r="K221" s="332"/>
      <c r="L221" s="305"/>
      <c r="M221" s="55" t="s">
        <v>11</v>
      </c>
      <c r="N221" s="365" t="s">
        <v>14</v>
      </c>
      <c r="O221" s="365" t="s">
        <v>14</v>
      </c>
      <c r="P221" s="365" t="s">
        <v>14</v>
      </c>
      <c r="Q221" s="365" t="s">
        <v>14</v>
      </c>
      <c r="R221" s="365" t="s">
        <v>14</v>
      </c>
      <c r="S221" s="365" t="s">
        <v>14</v>
      </c>
      <c r="T221" s="365" t="s">
        <v>14</v>
      </c>
      <c r="U221" s="365" t="s">
        <v>14</v>
      </c>
      <c r="V221" s="365" t="s">
        <v>14</v>
      </c>
      <c r="W221" s="365" t="s">
        <v>14</v>
      </c>
      <c r="X221" s="365" t="s">
        <v>14</v>
      </c>
      <c r="Y221" s="365" t="s">
        <v>14</v>
      </c>
      <c r="Z221" s="365" t="s">
        <v>14</v>
      </c>
      <c r="AA221" s="365" t="s">
        <v>14</v>
      </c>
      <c r="AB221" s="365" t="s">
        <v>14</v>
      </c>
      <c r="AC221" s="365" t="s">
        <v>14</v>
      </c>
      <c r="AD221" s="365" t="s">
        <v>14</v>
      </c>
      <c r="AE221" s="365" t="s">
        <v>14</v>
      </c>
      <c r="AF221" s="305"/>
      <c r="AG221" s="305"/>
      <c r="AH221" s="31" t="s">
        <v>11</v>
      </c>
      <c r="AI221" s="31" t="s">
        <v>11</v>
      </c>
      <c r="AJ221" s="31"/>
      <c r="AK221" s="34">
        <f>IF(CA221=0,"",TIME(0,CA221,0))</f>
        <v>8.3333333333333329E-2</v>
      </c>
      <c r="AL221" s="157">
        <f t="shared" si="247"/>
        <v>5</v>
      </c>
      <c r="AM221" s="158">
        <f>SUM(AL221:AL222)/2</f>
        <v>5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120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18</v>
      </c>
      <c r="BL221" s="162">
        <f>SUM(BK221+BK222)/2</f>
        <v>18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1</v>
      </c>
      <c r="BZ221" s="160">
        <f>SUM((BY221+BY222)/2)</f>
        <v>1</v>
      </c>
      <c r="CA221" s="163">
        <f>SUM(AZ221)</f>
        <v>120</v>
      </c>
      <c r="CB221" s="35">
        <f>SUM(AM221+AO221+AQ221+AS221+AU221+AW221+BB221+BD221+BG221+AY221)</f>
        <v>5</v>
      </c>
    </row>
    <row r="222" spans="1:80" ht="18.75" customHeight="1" thickBot="1" x14ac:dyDescent="0.3">
      <c r="A222" s="137" t="s">
        <v>425</v>
      </c>
      <c r="B222" s="179" t="s">
        <v>189</v>
      </c>
      <c r="C222" s="164" t="s">
        <v>9</v>
      </c>
      <c r="D222" s="276" t="s">
        <v>104</v>
      </c>
      <c r="E222" s="166" t="s">
        <v>4</v>
      </c>
      <c r="F222" s="303"/>
      <c r="G222" s="354" t="s">
        <v>7</v>
      </c>
      <c r="H222" s="457" t="s">
        <v>45</v>
      </c>
      <c r="I222" s="38" t="s">
        <v>11</v>
      </c>
      <c r="J222" s="37" t="s">
        <v>11</v>
      </c>
      <c r="K222" s="306"/>
      <c r="L222" s="306"/>
      <c r="M222" s="37" t="s">
        <v>11</v>
      </c>
      <c r="N222" s="367" t="s">
        <v>14</v>
      </c>
      <c r="O222" s="367" t="s">
        <v>14</v>
      </c>
      <c r="P222" s="367" t="s">
        <v>14</v>
      </c>
      <c r="Q222" s="367" t="s">
        <v>14</v>
      </c>
      <c r="R222" s="367" t="s">
        <v>14</v>
      </c>
      <c r="S222" s="367" t="s">
        <v>14</v>
      </c>
      <c r="T222" s="367" t="s">
        <v>14</v>
      </c>
      <c r="U222" s="367" t="s">
        <v>14</v>
      </c>
      <c r="V222" s="367" t="s">
        <v>14</v>
      </c>
      <c r="W222" s="367" t="s">
        <v>14</v>
      </c>
      <c r="X222" s="367" t="s">
        <v>14</v>
      </c>
      <c r="Y222" s="367" t="s">
        <v>14</v>
      </c>
      <c r="Z222" s="367" t="s">
        <v>14</v>
      </c>
      <c r="AA222" s="367" t="s">
        <v>14</v>
      </c>
      <c r="AB222" s="367" t="s">
        <v>14</v>
      </c>
      <c r="AC222" s="367" t="s">
        <v>14</v>
      </c>
      <c r="AD222" s="367" t="s">
        <v>14</v>
      </c>
      <c r="AE222" s="367" t="s">
        <v>14</v>
      </c>
      <c r="AF222" s="306"/>
      <c r="AG222" s="306"/>
      <c r="AH222" s="37" t="s">
        <v>11</v>
      </c>
      <c r="AI222" s="37" t="s">
        <v>11</v>
      </c>
      <c r="AJ222" s="37"/>
      <c r="AK222" s="40"/>
      <c r="AL222" s="167">
        <f t="shared" si="247"/>
        <v>5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18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1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807" t="s">
        <v>398</v>
      </c>
      <c r="D223" s="155" t="str">
        <f>VLOOKUP(C223,ListeAppel,2,FALSE)</f>
        <v>Nom 061</v>
      </c>
      <c r="E223" s="156" t="s">
        <v>70</v>
      </c>
      <c r="F223" s="315"/>
      <c r="G223" s="355" t="s">
        <v>13</v>
      </c>
      <c r="H223" s="31" t="s">
        <v>11</v>
      </c>
      <c r="I223" s="32" t="s">
        <v>11</v>
      </c>
      <c r="J223" s="456" t="s">
        <v>45</v>
      </c>
      <c r="K223" s="305"/>
      <c r="L223" s="332"/>
      <c r="M223" s="47" t="s">
        <v>11</v>
      </c>
      <c r="N223" s="31" t="s">
        <v>11</v>
      </c>
      <c r="O223" s="355" t="s">
        <v>13</v>
      </c>
      <c r="P223" s="31" t="s">
        <v>11</v>
      </c>
      <c r="Q223" s="456" t="s">
        <v>45</v>
      </c>
      <c r="R223" s="305"/>
      <c r="S223" s="305"/>
      <c r="T223" s="325"/>
      <c r="U223" s="31" t="s">
        <v>11</v>
      </c>
      <c r="V223" s="31" t="s">
        <v>11</v>
      </c>
      <c r="W223" s="380" t="s">
        <v>11</v>
      </c>
      <c r="X223" s="456" t="s">
        <v>45</v>
      </c>
      <c r="Y223" s="305"/>
      <c r="Z223" s="305"/>
      <c r="AA223" s="47" t="s">
        <v>11</v>
      </c>
      <c r="AB223" s="31" t="s">
        <v>11</v>
      </c>
      <c r="AC223" s="380" t="s">
        <v>11</v>
      </c>
      <c r="AD223" s="31" t="s">
        <v>11</v>
      </c>
      <c r="AE223" s="456" t="s">
        <v>45</v>
      </c>
      <c r="AF223" s="305"/>
      <c r="AG223" s="305"/>
      <c r="AH223" s="631" t="s">
        <v>13</v>
      </c>
      <c r="AI223" s="31" t="s">
        <v>11</v>
      </c>
      <c r="AJ223" s="31"/>
      <c r="AK223" s="34">
        <f>IF(CA223=0,"",TIME(0,CA223,0))</f>
        <v>0.26666666666666666</v>
      </c>
      <c r="AL223" s="157">
        <f t="shared" si="247"/>
        <v>13</v>
      </c>
      <c r="AM223" s="158">
        <f>SUM(AL223:AL224)/2</f>
        <v>12.5</v>
      </c>
      <c r="AN223" s="158">
        <f t="shared" si="248"/>
        <v>3</v>
      </c>
      <c r="AO223" s="158">
        <f>SUM((AN223+AN224)/2)</f>
        <v>3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0</v>
      </c>
      <c r="BR223" s="158">
        <f>SUM((BQ223+BQ224)/2)</f>
        <v>0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4</v>
      </c>
      <c r="BZ223" s="160">
        <f>SUM((BY223+BY224)/2)</f>
        <v>4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425</v>
      </c>
      <c r="B224" s="179" t="s">
        <v>189</v>
      </c>
      <c r="C224" s="192" t="s">
        <v>6</v>
      </c>
      <c r="D224" s="195" t="s">
        <v>93</v>
      </c>
      <c r="E224" s="166" t="s">
        <v>4</v>
      </c>
      <c r="F224" s="316"/>
      <c r="G224" s="356" t="s">
        <v>13</v>
      </c>
      <c r="H224" s="37" t="s">
        <v>11</v>
      </c>
      <c r="I224" s="38" t="s">
        <v>11</v>
      </c>
      <c r="J224" s="457" t="s">
        <v>45</v>
      </c>
      <c r="K224" s="306"/>
      <c r="L224" s="331"/>
      <c r="M224" s="49" t="s">
        <v>11</v>
      </c>
      <c r="N224" s="37" t="s">
        <v>11</v>
      </c>
      <c r="O224" s="356" t="s">
        <v>13</v>
      </c>
      <c r="P224" s="37" t="s">
        <v>57</v>
      </c>
      <c r="Q224" s="457" t="s">
        <v>45</v>
      </c>
      <c r="R224" s="306"/>
      <c r="S224" s="306"/>
      <c r="T224" s="326"/>
      <c r="U224" s="37" t="s">
        <v>11</v>
      </c>
      <c r="V224" s="37" t="s">
        <v>11</v>
      </c>
      <c r="W224" s="402" t="s">
        <v>11</v>
      </c>
      <c r="X224" s="457" t="s">
        <v>45</v>
      </c>
      <c r="Y224" s="306"/>
      <c r="Z224" s="306"/>
      <c r="AA224" s="49" t="s">
        <v>11</v>
      </c>
      <c r="AB224" s="402" t="s">
        <v>11</v>
      </c>
      <c r="AC224" s="37" t="s">
        <v>11</v>
      </c>
      <c r="AD224" s="37" t="s">
        <v>11</v>
      </c>
      <c r="AE224" s="457" t="s">
        <v>45</v>
      </c>
      <c r="AF224" s="306"/>
      <c r="AG224" s="306"/>
      <c r="AH224" s="632" t="s">
        <v>13</v>
      </c>
      <c r="AI224" s="37" t="s">
        <v>11</v>
      </c>
      <c r="AJ224" s="37"/>
      <c r="AK224" s="40"/>
      <c r="AL224" s="167">
        <f t="shared" si="247"/>
        <v>12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1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0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4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807" t="s">
        <v>399</v>
      </c>
      <c r="D225" s="201" t="str">
        <f>VLOOKUP(C225,ListeAppel,2,FALSE)</f>
        <v>Nom 068</v>
      </c>
      <c r="E225" s="156" t="s">
        <v>70</v>
      </c>
      <c r="F225" s="302"/>
      <c r="G225" s="31" t="s">
        <v>11</v>
      </c>
      <c r="H225" s="31" t="s">
        <v>67</v>
      </c>
      <c r="I225" s="430" t="s">
        <v>58</v>
      </c>
      <c r="J225" s="55" t="s">
        <v>11</v>
      </c>
      <c r="K225" s="332"/>
      <c r="L225" s="305"/>
      <c r="M225" s="55" t="s">
        <v>11</v>
      </c>
      <c r="N225" s="31" t="s">
        <v>11</v>
      </c>
      <c r="O225" s="31" t="s">
        <v>11</v>
      </c>
      <c r="P225" s="55" t="s">
        <v>11</v>
      </c>
      <c r="Q225" s="31" t="s">
        <v>11</v>
      </c>
      <c r="R225" s="305"/>
      <c r="S225" s="305"/>
      <c r="T225" s="305"/>
      <c r="U225" s="31" t="s">
        <v>11</v>
      </c>
      <c r="V225" s="31" t="s">
        <v>11</v>
      </c>
      <c r="W225" s="380" t="s">
        <v>11</v>
      </c>
      <c r="X225" s="55" t="s">
        <v>11</v>
      </c>
      <c r="Y225" s="305"/>
      <c r="Z225" s="305"/>
      <c r="AA225" s="31" t="s">
        <v>11</v>
      </c>
      <c r="AB225" s="31" t="s">
        <v>11</v>
      </c>
      <c r="AC225" s="31" t="s">
        <v>11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1"/>
      <c r="AK225" s="34">
        <f>IF(CA225=0,"",TIME(0,CA225,0))</f>
        <v>0.3</v>
      </c>
      <c r="AL225" s="157">
        <f t="shared" si="247"/>
        <v>18</v>
      </c>
      <c r="AM225" s="158">
        <f>SUM(AL225:AL226)/2</f>
        <v>17.5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0.5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425</v>
      </c>
      <c r="B226" s="179" t="s">
        <v>189</v>
      </c>
      <c r="C226" s="202" t="s">
        <v>80</v>
      </c>
      <c r="D226" s="194"/>
      <c r="E226" s="166" t="s">
        <v>4</v>
      </c>
      <c r="F226" s="303"/>
      <c r="G226" s="37" t="s">
        <v>11</v>
      </c>
      <c r="H226" s="37" t="s">
        <v>67</v>
      </c>
      <c r="I226" s="431" t="s">
        <v>58</v>
      </c>
      <c r="J226" s="56" t="s">
        <v>11</v>
      </c>
      <c r="K226" s="331"/>
      <c r="L226" s="306"/>
      <c r="M226" s="56" t="s">
        <v>11</v>
      </c>
      <c r="N226" s="37" t="s">
        <v>11</v>
      </c>
      <c r="O226" s="37" t="s">
        <v>11</v>
      </c>
      <c r="P226" s="56" t="s">
        <v>11</v>
      </c>
      <c r="Q226" s="37" t="s">
        <v>11</v>
      </c>
      <c r="R226" s="306"/>
      <c r="S226" s="306"/>
      <c r="T226" s="306"/>
      <c r="U226" s="37" t="s">
        <v>11</v>
      </c>
      <c r="V226" s="37" t="s">
        <v>11</v>
      </c>
      <c r="W226" s="402" t="s">
        <v>11</v>
      </c>
      <c r="X226" s="526" t="s">
        <v>39</v>
      </c>
      <c r="Y226" s="306"/>
      <c r="Z226" s="306"/>
      <c r="AA226" s="37" t="s">
        <v>11</v>
      </c>
      <c r="AB226" s="37" t="s">
        <v>11</v>
      </c>
      <c r="AC226" s="37" t="s">
        <v>11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"/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1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807" t="s">
        <v>400</v>
      </c>
      <c r="D227" s="201" t="str">
        <f>VLOOKUP(C227,ListeAppel,2,FALSE)</f>
        <v>Nom 071</v>
      </c>
      <c r="E227" s="156" t="s">
        <v>70</v>
      </c>
      <c r="F227" s="304"/>
      <c r="G227" s="52" t="s">
        <v>11</v>
      </c>
      <c r="H227" s="408" t="s">
        <v>29</v>
      </c>
      <c r="I227" s="53" t="s">
        <v>11</v>
      </c>
      <c r="J227" s="53" t="s">
        <v>11</v>
      </c>
      <c r="K227" s="333"/>
      <c r="L227" s="307"/>
      <c r="M227" s="52" t="s">
        <v>11</v>
      </c>
      <c r="N227" s="52" t="s">
        <v>11</v>
      </c>
      <c r="O227" s="52" t="s">
        <v>67</v>
      </c>
      <c r="P227" s="255" t="s">
        <v>11</v>
      </c>
      <c r="Q227" s="408" t="s">
        <v>29</v>
      </c>
      <c r="R227" s="307"/>
      <c r="S227" s="307"/>
      <c r="T227" s="307"/>
      <c r="U227" s="378" t="s">
        <v>13</v>
      </c>
      <c r="V227" s="624" t="s">
        <v>29</v>
      </c>
      <c r="W227" s="380" t="s">
        <v>11</v>
      </c>
      <c r="X227" s="55" t="s">
        <v>11</v>
      </c>
      <c r="Y227" s="307"/>
      <c r="Z227" s="307"/>
      <c r="AA227" s="52" t="s">
        <v>67</v>
      </c>
      <c r="AB227" s="52" t="s">
        <v>11</v>
      </c>
      <c r="AC227" s="52" t="s">
        <v>11</v>
      </c>
      <c r="AD227" s="52" t="s">
        <v>11</v>
      </c>
      <c r="AE227" s="52" t="s">
        <v>11</v>
      </c>
      <c r="AF227" s="307"/>
      <c r="AG227" s="307"/>
      <c r="AH227" s="52" t="s">
        <v>11</v>
      </c>
      <c r="AI227" s="52" t="s">
        <v>11</v>
      </c>
      <c r="AJ227" s="52"/>
      <c r="AK227" s="34">
        <f>IF(CA227=0,"",TIME(0,CA227,0))</f>
        <v>0.3</v>
      </c>
      <c r="AL227" s="157">
        <f>COUNTIF(F227:AJ227,"P")</f>
        <v>14</v>
      </c>
      <c r="AM227" s="158">
        <f>SUM(AL227:AL228)/2</f>
        <v>14</v>
      </c>
      <c r="AN227" s="158">
        <f>COUNTIF(F227:AJ227,"Mi")</f>
        <v>1</v>
      </c>
      <c r="AO227" s="158">
        <f>SUM((AN227+AN228)/2)</f>
        <v>0.5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0.5</v>
      </c>
      <c r="AV227" s="158">
        <f>COUNTIF(F227:AJ227,"CS")</f>
        <v>3</v>
      </c>
      <c r="AW227" s="158">
        <f>SUM((AV227+AV228)/2)</f>
        <v>3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0</v>
      </c>
      <c r="BR227" s="158">
        <f>SUM((BQ227+BQ228)/2)</f>
        <v>0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425</v>
      </c>
      <c r="B228" s="179" t="s">
        <v>189</v>
      </c>
      <c r="C228" s="192" t="s">
        <v>6</v>
      </c>
      <c r="D228" s="194"/>
      <c r="E228" s="166" t="s">
        <v>4</v>
      </c>
      <c r="F228" s="304"/>
      <c r="G228" s="52" t="s">
        <v>11</v>
      </c>
      <c r="H228" s="407" t="s">
        <v>29</v>
      </c>
      <c r="I228" s="53" t="s">
        <v>11</v>
      </c>
      <c r="J228" s="53" t="s">
        <v>11</v>
      </c>
      <c r="K228" s="333"/>
      <c r="L228" s="307"/>
      <c r="M228" s="52" t="s">
        <v>11</v>
      </c>
      <c r="N228" s="52" t="s">
        <v>11</v>
      </c>
      <c r="O228" s="52" t="s">
        <v>67</v>
      </c>
      <c r="P228" s="255" t="s">
        <v>11</v>
      </c>
      <c r="Q228" s="407" t="s">
        <v>29</v>
      </c>
      <c r="R228" s="307"/>
      <c r="S228" s="307"/>
      <c r="T228" s="307"/>
      <c r="U228" s="52" t="s">
        <v>11</v>
      </c>
      <c r="V228" s="625" t="s">
        <v>29</v>
      </c>
      <c r="W228" s="402" t="s">
        <v>11</v>
      </c>
      <c r="X228" s="56" t="s">
        <v>11</v>
      </c>
      <c r="Y228" s="307"/>
      <c r="Z228" s="307"/>
      <c r="AA228" s="52" t="s">
        <v>67</v>
      </c>
      <c r="AB228" s="52" t="s">
        <v>11</v>
      </c>
      <c r="AC228" s="52" t="s">
        <v>11</v>
      </c>
      <c r="AD228" s="52" t="s">
        <v>11</v>
      </c>
      <c r="AE228" s="52" t="s">
        <v>11</v>
      </c>
      <c r="AF228" s="307"/>
      <c r="AG228" s="307"/>
      <c r="AH228" s="37" t="s">
        <v>11</v>
      </c>
      <c r="AI228" s="56" t="s">
        <v>57</v>
      </c>
      <c r="AJ228" s="52"/>
      <c r="AK228" s="40"/>
      <c r="AL228" s="167">
        <f>COUNTIF(F228:AJ228,"P")</f>
        <v>14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1</v>
      </c>
      <c r="AU228" s="168"/>
      <c r="AV228" s="168">
        <f>COUNTIF(F228:AJ228,"CS")</f>
        <v>3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0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807" t="s">
        <v>401</v>
      </c>
      <c r="D229" s="201" t="str">
        <f>VLOOKUP(C229,ListeAppel,2,FALSE)</f>
        <v>Nom 072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1" t="s">
        <v>67</v>
      </c>
      <c r="K229" s="332"/>
      <c r="L229" s="305"/>
      <c r="M229" s="31" t="s">
        <v>11</v>
      </c>
      <c r="N229" s="31" t="s">
        <v>11</v>
      </c>
      <c r="O229" s="31" t="s">
        <v>11</v>
      </c>
      <c r="P229" s="55" t="s">
        <v>11</v>
      </c>
      <c r="Q229" s="31" t="s">
        <v>67</v>
      </c>
      <c r="R229" s="332"/>
      <c r="S229" s="332"/>
      <c r="T229" s="305"/>
      <c r="U229" s="55" t="s">
        <v>11</v>
      </c>
      <c r="V229" s="31" t="s">
        <v>11</v>
      </c>
      <c r="W229" s="55" t="s">
        <v>11</v>
      </c>
      <c r="X229" s="31" t="s">
        <v>67</v>
      </c>
      <c r="Y229" s="332"/>
      <c r="Z229" s="305"/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67</v>
      </c>
      <c r="AF229" s="305"/>
      <c r="AG229" s="305"/>
      <c r="AH229" s="358" t="s">
        <v>7</v>
      </c>
      <c r="AI229" s="358" t="s">
        <v>7</v>
      </c>
      <c r="AJ229" s="31"/>
      <c r="AK229" s="34">
        <f>IF(CA229=0,"",TIME(0,CA229,0))</f>
        <v>0.21666666666666667</v>
      </c>
      <c r="AL229" s="157">
        <f t="shared" si="247"/>
        <v>13</v>
      </c>
      <c r="AM229" s="158">
        <f>SUM(AL229:AL230)/2</f>
        <v>13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3</v>
      </c>
      <c r="BR229" s="158">
        <f>SUM((BQ229+BQ230)/2)</f>
        <v>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425</v>
      </c>
      <c r="B230" s="179" t="s">
        <v>189</v>
      </c>
      <c r="C230" s="271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7" t="s">
        <v>67</v>
      </c>
      <c r="K230" s="331"/>
      <c r="L230" s="306"/>
      <c r="M230" s="37" t="s">
        <v>11</v>
      </c>
      <c r="N230" s="37" t="s">
        <v>11</v>
      </c>
      <c r="O230" s="37" t="s">
        <v>11</v>
      </c>
      <c r="P230" s="56" t="s">
        <v>11</v>
      </c>
      <c r="Q230" s="37" t="s">
        <v>67</v>
      </c>
      <c r="R230" s="331"/>
      <c r="S230" s="331"/>
      <c r="T230" s="306"/>
      <c r="U230" s="56" t="s">
        <v>11</v>
      </c>
      <c r="V230" s="37" t="s">
        <v>11</v>
      </c>
      <c r="W230" s="56" t="s">
        <v>11</v>
      </c>
      <c r="X230" s="37" t="s">
        <v>67</v>
      </c>
      <c r="Y230" s="331"/>
      <c r="Z230" s="306"/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67</v>
      </c>
      <c r="AF230" s="306"/>
      <c r="AG230" s="306"/>
      <c r="AH230" s="453" t="s">
        <v>7</v>
      </c>
      <c r="AI230" s="453" t="s">
        <v>7</v>
      </c>
      <c r="AJ230" s="37"/>
      <c r="AK230" s="40"/>
      <c r="AL230" s="167">
        <f t="shared" si="247"/>
        <v>13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189</v>
      </c>
      <c r="C231" s="1130" t="s">
        <v>402</v>
      </c>
      <c r="D231" s="178" t="s">
        <v>264</v>
      </c>
      <c r="E231" s="156" t="s">
        <v>70</v>
      </c>
      <c r="F231" s="302"/>
      <c r="G231" s="355" t="s">
        <v>13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55" t="s">
        <v>13</v>
      </c>
      <c r="O231" s="353" t="s">
        <v>7</v>
      </c>
      <c r="P231" s="353" t="s">
        <v>7</v>
      </c>
      <c r="Q231" s="353" t="s">
        <v>7</v>
      </c>
      <c r="R231" s="305"/>
      <c r="S231" s="305"/>
      <c r="T231" s="305"/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1" t="s">
        <v>11</v>
      </c>
      <c r="AC231" s="31" t="s">
        <v>11</v>
      </c>
      <c r="AD231" s="31" t="s">
        <v>11</v>
      </c>
      <c r="AE231" s="31" t="s">
        <v>11</v>
      </c>
      <c r="AF231" s="305"/>
      <c r="AG231" s="305"/>
      <c r="AH231" s="355" t="s">
        <v>13</v>
      </c>
      <c r="AI231" s="31" t="s">
        <v>11</v>
      </c>
      <c r="AJ231" s="31"/>
      <c r="AK231" s="34">
        <f>IF(CA231=0,"",TIME(0,CA231,0))</f>
        <v>0.28333333333333333</v>
      </c>
      <c r="AL231" s="157">
        <f t="shared" si="247"/>
        <v>14</v>
      </c>
      <c r="AM231" s="158">
        <f>SUM(AL231:AL232)/2</f>
        <v>14</v>
      </c>
      <c r="AN231" s="158">
        <f t="shared" si="248"/>
        <v>3</v>
      </c>
      <c r="AO231" s="158">
        <f>SUM((AN231+AN232)/2)</f>
        <v>2.5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0.5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408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3</v>
      </c>
      <c r="BR231" s="158">
        <f>SUM((BQ231+BQ232)/2)</f>
        <v>3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408</v>
      </c>
      <c r="CB231" s="35">
        <f>SUM(AM231+AO231+AQ231+AS231+AU231+AW231+BB231+BD231+BG231+AY231)</f>
        <v>17</v>
      </c>
    </row>
    <row r="232" spans="1:80" ht="18.75" customHeight="1" thickBot="1" x14ac:dyDescent="0.3">
      <c r="A232" s="137" t="s">
        <v>425</v>
      </c>
      <c r="B232" s="179" t="s">
        <v>189</v>
      </c>
      <c r="C232" s="196" t="s">
        <v>6</v>
      </c>
      <c r="D232" s="165"/>
      <c r="E232" s="166" t="s">
        <v>4</v>
      </c>
      <c r="F232" s="303"/>
      <c r="G232" s="356" t="s">
        <v>13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54" t="s">
        <v>7</v>
      </c>
      <c r="P232" s="354" t="s">
        <v>7</v>
      </c>
      <c r="Q232" s="354" t="s">
        <v>7</v>
      </c>
      <c r="R232" s="306"/>
      <c r="S232" s="306"/>
      <c r="T232" s="306"/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7" t="s">
        <v>11</v>
      </c>
      <c r="AC232" s="37" t="s">
        <v>11</v>
      </c>
      <c r="AD232" s="37" t="s">
        <v>11</v>
      </c>
      <c r="AE232" s="37" t="s">
        <v>57</v>
      </c>
      <c r="AF232" s="306"/>
      <c r="AG232" s="306"/>
      <c r="AH232" s="356" t="s">
        <v>13</v>
      </c>
      <c r="AI232" s="37" t="s">
        <v>11</v>
      </c>
      <c r="AJ232" s="37"/>
      <c r="AK232" s="40"/>
      <c r="AL232" s="167">
        <f t="shared" si="247"/>
        <v>14</v>
      </c>
      <c r="AM232" s="168"/>
      <c r="AN232" s="168">
        <f t="shared" si="248"/>
        <v>2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1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3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425</v>
      </c>
      <c r="B233" s="179" t="s">
        <v>182</v>
      </c>
      <c r="C233" s="196">
        <v>2464</v>
      </c>
      <c r="D233" s="178" t="s">
        <v>268</v>
      </c>
      <c r="E233" s="156" t="s">
        <v>70</v>
      </c>
      <c r="F233" s="302"/>
      <c r="G233" s="430" t="s">
        <v>58</v>
      </c>
      <c r="H233" s="430" t="s">
        <v>58</v>
      </c>
      <c r="I233" s="430" t="s">
        <v>58</v>
      </c>
      <c r="J233" s="430" t="s">
        <v>58</v>
      </c>
      <c r="K233" s="305"/>
      <c r="L233" s="332"/>
      <c r="M233" s="55" t="s">
        <v>11</v>
      </c>
      <c r="N233" s="31" t="s">
        <v>11</v>
      </c>
      <c r="O233" s="31" t="s">
        <v>11</v>
      </c>
      <c r="P233" s="430" t="s">
        <v>58</v>
      </c>
      <c r="Q233" s="55" t="s">
        <v>11</v>
      </c>
      <c r="R233" s="305"/>
      <c r="S233" s="305"/>
      <c r="T233" s="305"/>
      <c r="U233" s="55" t="s">
        <v>11</v>
      </c>
      <c r="V233" s="31" t="s">
        <v>11</v>
      </c>
      <c r="W233" s="385" t="s">
        <v>58</v>
      </c>
      <c r="X233" s="55" t="s">
        <v>11</v>
      </c>
      <c r="Y233" s="332"/>
      <c r="Z233" s="305"/>
      <c r="AA233" s="55" t="s">
        <v>11</v>
      </c>
      <c r="AB233" s="31" t="s">
        <v>11</v>
      </c>
      <c r="AC233" s="31" t="s">
        <v>11</v>
      </c>
      <c r="AD233" s="31" t="s">
        <v>11</v>
      </c>
      <c r="AE233" s="31" t="s">
        <v>11</v>
      </c>
      <c r="AF233" s="305"/>
      <c r="AG233" s="305"/>
      <c r="AH233" s="31" t="s">
        <v>11</v>
      </c>
      <c r="AI233" s="31" t="s">
        <v>11</v>
      </c>
      <c r="AJ233" s="31"/>
      <c r="AK233" s="34">
        <f>IF(CA233=0,"",TIME(0,CA233,0))</f>
        <v>0.23333333333333331</v>
      </c>
      <c r="AL233" s="157">
        <f>COUNTIF(F233:AJ233,"P")</f>
        <v>14</v>
      </c>
      <c r="AM233" s="158">
        <f>SUM(AL233:AL234)/2</f>
        <v>13.5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336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0</v>
      </c>
      <c r="BR233" s="158">
        <f>SUM((BQ233+BQ234)/2)</f>
        <v>0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336</v>
      </c>
      <c r="CB233" s="35">
        <f>SUM(AM233+AO233+AQ233+AS233+AU233+AW233+BB233+BD233+BG233+AY233)</f>
        <v>14</v>
      </c>
    </row>
    <row r="234" spans="1:80" ht="18.75" customHeight="1" thickBot="1" x14ac:dyDescent="0.3">
      <c r="A234" s="137" t="s">
        <v>425</v>
      </c>
      <c r="B234" s="179" t="s">
        <v>182</v>
      </c>
      <c r="C234" s="196" t="s">
        <v>6</v>
      </c>
      <c r="D234" s="165"/>
      <c r="E234" s="166" t="s">
        <v>4</v>
      </c>
      <c r="F234" s="303"/>
      <c r="G234" s="431" t="s">
        <v>58</v>
      </c>
      <c r="H234" s="431" t="s">
        <v>58</v>
      </c>
      <c r="I234" s="431" t="s">
        <v>58</v>
      </c>
      <c r="J234" s="431" t="s">
        <v>58</v>
      </c>
      <c r="K234" s="306"/>
      <c r="L234" s="331"/>
      <c r="M234" s="56" t="s">
        <v>11</v>
      </c>
      <c r="N234" s="37" t="s">
        <v>11</v>
      </c>
      <c r="O234" s="37" t="s">
        <v>57</v>
      </c>
      <c r="P234" s="431" t="s">
        <v>58</v>
      </c>
      <c r="Q234" s="56" t="s">
        <v>11</v>
      </c>
      <c r="R234" s="306"/>
      <c r="S234" s="306"/>
      <c r="T234" s="306"/>
      <c r="U234" s="56" t="s">
        <v>11</v>
      </c>
      <c r="V234" s="37" t="s">
        <v>11</v>
      </c>
      <c r="W234" s="431" t="s">
        <v>58</v>
      </c>
      <c r="X234" s="56" t="s">
        <v>11</v>
      </c>
      <c r="Y234" s="331"/>
      <c r="Z234" s="306"/>
      <c r="AA234" s="56" t="s">
        <v>11</v>
      </c>
      <c r="AB234" s="37" t="s">
        <v>11</v>
      </c>
      <c r="AC234" s="37" t="s">
        <v>11</v>
      </c>
      <c r="AD234" s="37" t="s">
        <v>11</v>
      </c>
      <c r="AE234" s="37" t="s">
        <v>11</v>
      </c>
      <c r="AF234" s="306"/>
      <c r="AG234" s="306"/>
      <c r="AH234" s="37" t="s">
        <v>11</v>
      </c>
      <c r="AI234" s="37" t="s">
        <v>11</v>
      </c>
      <c r="AJ234" s="37"/>
      <c r="AK234" s="40"/>
      <c r="AL234" s="167">
        <f>COUNTIF(F234:AJ234,"P")</f>
        <v>13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0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196">
        <v>9795</v>
      </c>
      <c r="D235" s="178" t="s">
        <v>273</v>
      </c>
      <c r="E235" s="156" t="s">
        <v>70</v>
      </c>
      <c r="F235" s="304"/>
      <c r="G235" s="52" t="s">
        <v>11</v>
      </c>
      <c r="H235" s="52" t="s">
        <v>11</v>
      </c>
      <c r="I235" s="53" t="s">
        <v>11</v>
      </c>
      <c r="J235" s="52" t="s">
        <v>11</v>
      </c>
      <c r="K235" s="307"/>
      <c r="L235" s="307"/>
      <c r="M235" s="430" t="s">
        <v>58</v>
      </c>
      <c r="N235" s="385" t="s">
        <v>58</v>
      </c>
      <c r="O235" s="385" t="s">
        <v>58</v>
      </c>
      <c r="P235" s="385" t="s">
        <v>58</v>
      </c>
      <c r="Q235" s="385" t="s">
        <v>58</v>
      </c>
      <c r="R235" s="307"/>
      <c r="S235" s="307"/>
      <c r="T235" s="307"/>
      <c r="U235" s="52" t="s">
        <v>11</v>
      </c>
      <c r="V235" s="358" t="s">
        <v>7</v>
      </c>
      <c r="W235" s="358" t="s">
        <v>7</v>
      </c>
      <c r="X235" s="52" t="s">
        <v>11</v>
      </c>
      <c r="Y235" s="307"/>
      <c r="Z235" s="307"/>
      <c r="AA235" s="385" t="s">
        <v>58</v>
      </c>
      <c r="AB235" s="385" t="s">
        <v>58</v>
      </c>
      <c r="AC235" s="385" t="s">
        <v>58</v>
      </c>
      <c r="AD235" s="385" t="s">
        <v>58</v>
      </c>
      <c r="AE235" s="385" t="s">
        <v>58</v>
      </c>
      <c r="AF235" s="307"/>
      <c r="AG235" s="307"/>
      <c r="AH235" s="52" t="s">
        <v>57</v>
      </c>
      <c r="AI235" s="52" t="s">
        <v>11</v>
      </c>
      <c r="AJ235" s="52"/>
      <c r="AK235" s="34">
        <f>IF(CA235=0,"",TIME(0,CA235,0))</f>
        <v>0.13333333333333333</v>
      </c>
      <c r="AL235" s="157">
        <f>COUNTIF(F235:AJ235,"P")</f>
        <v>7</v>
      </c>
      <c r="AM235" s="158">
        <f>SUM(AL235:AL236)/2</f>
        <v>7.5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192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2</v>
      </c>
      <c r="BR235" s="158">
        <f>SUM((BQ235+BQ236)/2)</f>
        <v>2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192</v>
      </c>
      <c r="CB235" s="35">
        <f>SUM(AM235+AO235+AQ235+AS235+AU235+AW235+BB235+BD235+BG235+AY235)</f>
        <v>8</v>
      </c>
    </row>
    <row r="236" spans="1:80" ht="18.75" customHeight="1" thickBot="1" x14ac:dyDescent="0.3">
      <c r="A236" s="137"/>
      <c r="B236" s="179"/>
      <c r="C236" s="196" t="s">
        <v>6</v>
      </c>
      <c r="D236" s="165"/>
      <c r="E236" s="166" t="s">
        <v>4</v>
      </c>
      <c r="F236" s="304"/>
      <c r="G236" s="52" t="s">
        <v>11</v>
      </c>
      <c r="H236" s="52" t="s">
        <v>11</v>
      </c>
      <c r="I236" s="53" t="s">
        <v>11</v>
      </c>
      <c r="J236" s="52" t="s">
        <v>11</v>
      </c>
      <c r="K236" s="307"/>
      <c r="L236" s="307"/>
      <c r="M236" s="431" t="s">
        <v>58</v>
      </c>
      <c r="N236" s="385" t="s">
        <v>58</v>
      </c>
      <c r="O236" s="385" t="s">
        <v>58</v>
      </c>
      <c r="P236" s="385" t="s">
        <v>58</v>
      </c>
      <c r="Q236" s="385" t="s">
        <v>58</v>
      </c>
      <c r="R236" s="307"/>
      <c r="S236" s="331"/>
      <c r="T236" s="307"/>
      <c r="U236" s="52" t="s">
        <v>11</v>
      </c>
      <c r="V236" s="358" t="s">
        <v>7</v>
      </c>
      <c r="W236" s="358" t="s">
        <v>7</v>
      </c>
      <c r="X236" s="52" t="s">
        <v>11</v>
      </c>
      <c r="Y236" s="307"/>
      <c r="Z236" s="307"/>
      <c r="AA236" s="385" t="s">
        <v>58</v>
      </c>
      <c r="AB236" s="385" t="s">
        <v>58</v>
      </c>
      <c r="AC236" s="385" t="s">
        <v>58</v>
      </c>
      <c r="AD236" s="385" t="s">
        <v>58</v>
      </c>
      <c r="AE236" s="385" t="s">
        <v>58</v>
      </c>
      <c r="AF236" s="307"/>
      <c r="AG236" s="307"/>
      <c r="AH236" s="52" t="s">
        <v>11</v>
      </c>
      <c r="AI236" s="52" t="s">
        <v>11</v>
      </c>
      <c r="AJ236" s="52"/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2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806" t="s">
        <v>405</v>
      </c>
      <c r="D237" s="155" t="str">
        <f>VLOOKUP(C237,ListeAppel,2,FALSE)</f>
        <v>Nom 086</v>
      </c>
      <c r="E237" s="156" t="s">
        <v>70</v>
      </c>
      <c r="F237" s="302"/>
      <c r="G237" s="31" t="s">
        <v>11</v>
      </c>
      <c r="H237" s="408" t="s">
        <v>29</v>
      </c>
      <c r="I237" s="32" t="s">
        <v>11</v>
      </c>
      <c r="J237" s="353" t="s">
        <v>7</v>
      </c>
      <c r="K237" s="305"/>
      <c r="L237" s="305"/>
      <c r="M237" s="31" t="s">
        <v>11</v>
      </c>
      <c r="N237" s="408" t="s">
        <v>29</v>
      </c>
      <c r="O237" s="31" t="s">
        <v>11</v>
      </c>
      <c r="P237" s="31" t="s">
        <v>11</v>
      </c>
      <c r="Q237" s="31" t="s">
        <v>11</v>
      </c>
      <c r="R237" s="305"/>
      <c r="S237" s="307"/>
      <c r="T237" s="305"/>
      <c r="U237" s="408" t="s">
        <v>29</v>
      </c>
      <c r="V237" s="31" t="s">
        <v>11</v>
      </c>
      <c r="W237" s="408" t="s">
        <v>29</v>
      </c>
      <c r="X237" s="31" t="s">
        <v>11</v>
      </c>
      <c r="Y237" s="305"/>
      <c r="Z237" s="305"/>
      <c r="AA237" s="31" t="s">
        <v>11</v>
      </c>
      <c r="AB237" s="31" t="s">
        <v>11</v>
      </c>
      <c r="AC237" s="31" t="s">
        <v>11</v>
      </c>
      <c r="AD237" s="31" t="s">
        <v>11</v>
      </c>
      <c r="AE237" s="408" t="s">
        <v>29</v>
      </c>
      <c r="AF237" s="305"/>
      <c r="AG237" s="305"/>
      <c r="AH237" s="31" t="s">
        <v>11</v>
      </c>
      <c r="AI237" s="31" t="s">
        <v>11</v>
      </c>
      <c r="AJ237" s="31"/>
      <c r="AK237" s="34">
        <f>IF(CA237=0,"",TIME(0,CA237,0))</f>
        <v>0.31666666666666665</v>
      </c>
      <c r="AL237" s="157">
        <f t="shared" si="247"/>
        <v>14</v>
      </c>
      <c r="AM237" s="158">
        <f>SUM(AL237:AL238)/2</f>
        <v>14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5</v>
      </c>
      <c r="AW237" s="158">
        <f>SUM((AV237+AV238)/2)</f>
        <v>5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456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1</v>
      </c>
      <c r="BR237" s="158">
        <f>SUM((BQ237+BQ238)/2)</f>
        <v>1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456</v>
      </c>
      <c r="CB237" s="35">
        <f>SUM(AM237+AO237+AQ237+AS237+AU237+AW237+BB237+BD237+BG237+AY237)</f>
        <v>19</v>
      </c>
    </row>
    <row r="238" spans="1:80" ht="18.75" customHeight="1" thickBot="1" x14ac:dyDescent="0.3">
      <c r="A238" s="137" t="s">
        <v>425</v>
      </c>
      <c r="B238" s="179" t="s">
        <v>189</v>
      </c>
      <c r="C238" s="164" t="s">
        <v>10</v>
      </c>
      <c r="D238" s="165">
        <v>11175</v>
      </c>
      <c r="E238" s="166" t="s">
        <v>4</v>
      </c>
      <c r="F238" s="303"/>
      <c r="G238" s="37" t="s">
        <v>11</v>
      </c>
      <c r="H238" s="407" t="s">
        <v>29</v>
      </c>
      <c r="I238" s="38" t="s">
        <v>11</v>
      </c>
      <c r="J238" s="354" t="s">
        <v>7</v>
      </c>
      <c r="K238" s="306"/>
      <c r="L238" s="306"/>
      <c r="M238" s="37" t="s">
        <v>11</v>
      </c>
      <c r="N238" s="407" t="s">
        <v>29</v>
      </c>
      <c r="O238" s="37" t="s">
        <v>11</v>
      </c>
      <c r="P238" s="37" t="s">
        <v>11</v>
      </c>
      <c r="Q238" s="37" t="s">
        <v>11</v>
      </c>
      <c r="R238" s="306"/>
      <c r="S238" s="327"/>
      <c r="T238" s="306"/>
      <c r="U238" s="407" t="s">
        <v>29</v>
      </c>
      <c r="V238" s="37" t="s">
        <v>11</v>
      </c>
      <c r="W238" s="407" t="s">
        <v>29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407" t="s">
        <v>29</v>
      </c>
      <c r="AF238" s="306"/>
      <c r="AG238" s="306"/>
      <c r="AH238" s="37" t="s">
        <v>11</v>
      </c>
      <c r="AI238" s="37" t="s">
        <v>11</v>
      </c>
      <c r="AJ238" s="37"/>
      <c r="AK238" s="40"/>
      <c r="AL238" s="167">
        <f t="shared" si="247"/>
        <v>14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5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1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196">
        <v>2648</v>
      </c>
      <c r="D239" s="178" t="s">
        <v>277</v>
      </c>
      <c r="E239" s="156" t="s">
        <v>70</v>
      </c>
      <c r="F239" s="302"/>
      <c r="G239" s="31" t="s">
        <v>11</v>
      </c>
      <c r="H239" s="31" t="s">
        <v>11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11</v>
      </c>
      <c r="R239" s="305"/>
      <c r="S239" s="307"/>
      <c r="T239" s="305"/>
      <c r="U239" s="31" t="s">
        <v>11</v>
      </c>
      <c r="V239" s="31" t="s">
        <v>11</v>
      </c>
      <c r="W239" s="380" t="s">
        <v>11</v>
      </c>
      <c r="X239" s="31" t="s">
        <v>11</v>
      </c>
      <c r="Y239" s="305"/>
      <c r="Z239" s="305"/>
      <c r="AA239" s="31" t="s">
        <v>11</v>
      </c>
      <c r="AB239" s="31" t="s">
        <v>11</v>
      </c>
      <c r="AC239" s="31" t="s">
        <v>11</v>
      </c>
      <c r="AD239" s="31" t="s">
        <v>11</v>
      </c>
      <c r="AE239" s="31" t="s">
        <v>11</v>
      </c>
      <c r="AF239" s="305"/>
      <c r="AG239" s="305"/>
      <c r="AH239" s="31" t="s">
        <v>11</v>
      </c>
      <c r="AI239" s="31" t="s">
        <v>11</v>
      </c>
      <c r="AJ239" s="31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19.5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0.5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425</v>
      </c>
      <c r="B240" s="179" t="s">
        <v>189</v>
      </c>
      <c r="C240" s="196" t="s">
        <v>7</v>
      </c>
      <c r="D240" s="165"/>
      <c r="E240" s="166" t="s">
        <v>4</v>
      </c>
      <c r="F240" s="303"/>
      <c r="G240" s="37" t="s">
        <v>11</v>
      </c>
      <c r="H240" s="37" t="s">
        <v>11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7" t="s">
        <v>11</v>
      </c>
      <c r="Q240" s="37" t="s">
        <v>57</v>
      </c>
      <c r="R240" s="306"/>
      <c r="S240" s="327"/>
      <c r="T240" s="306"/>
      <c r="U240" s="37" t="s">
        <v>11</v>
      </c>
      <c r="V240" s="37" t="s">
        <v>11</v>
      </c>
      <c r="W240" s="402" t="s">
        <v>11</v>
      </c>
      <c r="X240" s="37" t="s">
        <v>11</v>
      </c>
      <c r="Y240" s="306"/>
      <c r="Z240" s="306"/>
      <c r="AA240" s="37" t="s">
        <v>11</v>
      </c>
      <c r="AB240" s="37" t="s">
        <v>11</v>
      </c>
      <c r="AC240" s="37" t="s">
        <v>11</v>
      </c>
      <c r="AD240" s="37" t="s">
        <v>11</v>
      </c>
      <c r="AE240" s="37" t="s">
        <v>11</v>
      </c>
      <c r="AF240" s="306"/>
      <c r="AG240" s="306"/>
      <c r="AH240" s="37" t="s">
        <v>11</v>
      </c>
      <c r="AI240" s="37" t="s">
        <v>11</v>
      </c>
      <c r="AJ240" s="37"/>
      <c r="AK240" s="40"/>
      <c r="AL240" s="167">
        <f t="shared" si="247"/>
        <v>19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807">
        <v>5925</v>
      </c>
      <c r="D241" s="178" t="s">
        <v>280</v>
      </c>
      <c r="E241" s="156" t="s">
        <v>70</v>
      </c>
      <c r="F241" s="302"/>
      <c r="G241" s="31" t="s">
        <v>11</v>
      </c>
      <c r="H241" s="31" t="s">
        <v>11</v>
      </c>
      <c r="I241" s="32" t="s">
        <v>11</v>
      </c>
      <c r="J241" s="31" t="s">
        <v>11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67</v>
      </c>
      <c r="Q241" s="31" t="s">
        <v>11</v>
      </c>
      <c r="R241" s="305"/>
      <c r="S241" s="307"/>
      <c r="T241" s="305"/>
      <c r="U241" s="355" t="s">
        <v>13</v>
      </c>
      <c r="V241" s="31" t="s">
        <v>11</v>
      </c>
      <c r="W241" s="31" t="s">
        <v>11</v>
      </c>
      <c r="X241" s="31" t="s">
        <v>67</v>
      </c>
      <c r="Y241" s="305"/>
      <c r="Z241" s="305"/>
      <c r="AA241" s="31" t="s">
        <v>11</v>
      </c>
      <c r="AB241" s="31" t="s">
        <v>11</v>
      </c>
      <c r="AC241" s="31" t="s">
        <v>67</v>
      </c>
      <c r="AD241" s="31" t="s">
        <v>11</v>
      </c>
      <c r="AE241" s="31" t="s">
        <v>11</v>
      </c>
      <c r="AF241" s="305"/>
      <c r="AG241" s="305"/>
      <c r="AH241" s="31" t="s">
        <v>11</v>
      </c>
      <c r="AI241" s="31" t="s">
        <v>11</v>
      </c>
      <c r="AJ241" s="31"/>
      <c r="AK241" s="34">
        <f>IF(CA241=0,"",TIME(0,CA241,0))</f>
        <v>0.27499999999999997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0.5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396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396</v>
      </c>
      <c r="CB241" s="35">
        <f>SUM(AM241+AO241+AQ241+AS241+AU241+AW241+BB241+BD241+BG241+AY241)</f>
        <v>16.5</v>
      </c>
    </row>
    <row r="242" spans="1:80" ht="18.75" customHeight="1" thickBot="1" x14ac:dyDescent="0.3">
      <c r="A242" s="137" t="s">
        <v>425</v>
      </c>
      <c r="B242" s="179" t="s">
        <v>189</v>
      </c>
      <c r="C242" s="192" t="s">
        <v>6</v>
      </c>
      <c r="D242" s="165"/>
      <c r="E242" s="166" t="s">
        <v>4</v>
      </c>
      <c r="F242" s="303"/>
      <c r="G242" s="37" t="s">
        <v>11</v>
      </c>
      <c r="H242" s="37" t="s">
        <v>11</v>
      </c>
      <c r="I242" s="38" t="s">
        <v>11</v>
      </c>
      <c r="J242" s="37" t="s">
        <v>11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67</v>
      </c>
      <c r="Q242" s="37" t="s">
        <v>11</v>
      </c>
      <c r="R242" s="306"/>
      <c r="S242" s="327"/>
      <c r="T242" s="306"/>
      <c r="U242" s="37" t="s">
        <v>11</v>
      </c>
      <c r="V242" s="37" t="s">
        <v>11</v>
      </c>
      <c r="W242" s="37" t="s">
        <v>11</v>
      </c>
      <c r="X242" s="37" t="s">
        <v>67</v>
      </c>
      <c r="Y242" s="306"/>
      <c r="Z242" s="306"/>
      <c r="AA242" s="37" t="s">
        <v>11</v>
      </c>
      <c r="AB242" s="37" t="s">
        <v>11</v>
      </c>
      <c r="AC242" s="37" t="s">
        <v>67</v>
      </c>
      <c r="AD242" s="37" t="s">
        <v>11</v>
      </c>
      <c r="AE242" s="37" t="s">
        <v>11</v>
      </c>
      <c r="AF242" s="306"/>
      <c r="AG242" s="306"/>
      <c r="AH242" s="37" t="s">
        <v>11</v>
      </c>
      <c r="AI242" s="37" t="s">
        <v>67</v>
      </c>
      <c r="AJ242" s="37"/>
      <c r="AK242" s="40"/>
      <c r="AL242" s="167">
        <f t="shared" si="247"/>
        <v>16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807" t="s">
        <v>408</v>
      </c>
      <c r="D243" s="155" t="str">
        <f>VLOOKUP(C243,ListeAppel,2,FALSE)</f>
        <v>Nom 093</v>
      </c>
      <c r="E243" s="156" t="s">
        <v>70</v>
      </c>
      <c r="F243" s="302"/>
      <c r="G243" s="31" t="s">
        <v>11</v>
      </c>
      <c r="H243" s="31" t="s">
        <v>11</v>
      </c>
      <c r="I243" s="454" t="s">
        <v>13</v>
      </c>
      <c r="J243" s="55" t="s">
        <v>11</v>
      </c>
      <c r="K243" s="305"/>
      <c r="L243" s="332"/>
      <c r="M243" s="55" t="s">
        <v>11</v>
      </c>
      <c r="N243" s="31" t="s">
        <v>11</v>
      </c>
      <c r="O243" s="31" t="s">
        <v>67</v>
      </c>
      <c r="P243" s="55" t="s">
        <v>11</v>
      </c>
      <c r="Q243" s="31" t="s">
        <v>11</v>
      </c>
      <c r="R243" s="332"/>
      <c r="S243" s="332"/>
      <c r="T243" s="332"/>
      <c r="U243" s="31" t="s">
        <v>67</v>
      </c>
      <c r="V243" s="31" t="s">
        <v>11</v>
      </c>
      <c r="W243" s="380" t="s">
        <v>11</v>
      </c>
      <c r="X243" s="355" t="s">
        <v>13</v>
      </c>
      <c r="Y243" s="332"/>
      <c r="Z243" s="332"/>
      <c r="AA243" s="55" t="s">
        <v>11</v>
      </c>
      <c r="AB243" s="31" t="s">
        <v>11</v>
      </c>
      <c r="AC243" s="31" t="s">
        <v>67</v>
      </c>
      <c r="AD243" s="355" t="s">
        <v>13</v>
      </c>
      <c r="AE243" s="31" t="s">
        <v>11</v>
      </c>
      <c r="AF243" s="305"/>
      <c r="AG243" s="305"/>
      <c r="AH243" s="353" t="s">
        <v>7</v>
      </c>
      <c r="AI243" s="353" t="s">
        <v>7</v>
      </c>
      <c r="AJ243" s="31"/>
      <c r="AK243" s="34">
        <f>IF(CA243=0,"",TIME(0,CA243,0))</f>
        <v>0.25</v>
      </c>
      <c r="AL243" s="157">
        <f t="shared" si="247"/>
        <v>12</v>
      </c>
      <c r="AM243" s="158">
        <f>SUM(AL243:AL244)/2</f>
        <v>11.5</v>
      </c>
      <c r="AN243" s="158">
        <f t="shared" si="248"/>
        <v>3</v>
      </c>
      <c r="AO243" s="158">
        <f>SUM((AN243+AN244)/2)</f>
        <v>3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0.5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425</v>
      </c>
      <c r="B244" s="179" t="s">
        <v>189</v>
      </c>
      <c r="C244" s="192" t="s">
        <v>6</v>
      </c>
      <c r="D244" s="165">
        <v>11460</v>
      </c>
      <c r="E244" s="166" t="s">
        <v>4</v>
      </c>
      <c r="F244" s="303"/>
      <c r="G244" s="37" t="s">
        <v>11</v>
      </c>
      <c r="H244" s="37" t="s">
        <v>11</v>
      </c>
      <c r="I244" s="459" t="s">
        <v>13</v>
      </c>
      <c r="J244" s="56" t="s">
        <v>11</v>
      </c>
      <c r="K244" s="306"/>
      <c r="L244" s="331"/>
      <c r="M244" s="56" t="s">
        <v>11</v>
      </c>
      <c r="N244" s="37" t="s">
        <v>11</v>
      </c>
      <c r="O244" s="37" t="s">
        <v>67</v>
      </c>
      <c r="P244" s="56" t="s">
        <v>11</v>
      </c>
      <c r="Q244" s="37" t="s">
        <v>11</v>
      </c>
      <c r="R244" s="331"/>
      <c r="S244" s="331"/>
      <c r="T244" s="331"/>
      <c r="U244" s="37" t="s">
        <v>67</v>
      </c>
      <c r="V244" s="37" t="s">
        <v>11</v>
      </c>
      <c r="W244" s="402" t="s">
        <v>11</v>
      </c>
      <c r="X244" s="356" t="s">
        <v>13</v>
      </c>
      <c r="Y244" s="331"/>
      <c r="Z244" s="331"/>
      <c r="AA244" s="56" t="s">
        <v>11</v>
      </c>
      <c r="AB244" s="37" t="s">
        <v>11</v>
      </c>
      <c r="AC244" s="37" t="s">
        <v>67</v>
      </c>
      <c r="AD244" s="356" t="s">
        <v>13</v>
      </c>
      <c r="AE244" s="37" t="s">
        <v>57</v>
      </c>
      <c r="AF244" s="306"/>
      <c r="AG244" s="306"/>
      <c r="AH244" s="354" t="s">
        <v>7</v>
      </c>
      <c r="AI244" s="354" t="s">
        <v>7</v>
      </c>
      <c r="AJ244" s="37"/>
      <c r="AK244" s="40"/>
      <c r="AL244" s="167">
        <f t="shared" si="247"/>
        <v>11</v>
      </c>
      <c r="AM244" s="168"/>
      <c r="AN244" s="168">
        <f t="shared" si="248"/>
        <v>3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1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6" t="s">
        <v>409</v>
      </c>
      <c r="D245" s="178" t="str">
        <f>VLOOKUP(C245,ListeAppel,2,FALSE)</f>
        <v>Nom 096</v>
      </c>
      <c r="E245" s="156" t="s">
        <v>70</v>
      </c>
      <c r="F245" s="302"/>
      <c r="G245" s="355" t="s">
        <v>13</v>
      </c>
      <c r="H245" s="357" t="s">
        <v>7</v>
      </c>
      <c r="I245" s="410" t="s">
        <v>14</v>
      </c>
      <c r="J245" s="410" t="s">
        <v>14</v>
      </c>
      <c r="K245" s="410" t="s">
        <v>14</v>
      </c>
      <c r="L245" s="410" t="s">
        <v>14</v>
      </c>
      <c r="M245" s="410" t="s">
        <v>14</v>
      </c>
      <c r="N245" s="410" t="s">
        <v>14</v>
      </c>
      <c r="O245" s="410" t="s">
        <v>14</v>
      </c>
      <c r="P245" s="410" t="s">
        <v>14</v>
      </c>
      <c r="Q245" s="410" t="s">
        <v>14</v>
      </c>
      <c r="R245" s="332"/>
      <c r="S245" s="305"/>
      <c r="T245" s="305"/>
      <c r="U245" s="442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442" t="s">
        <v>11</v>
      </c>
      <c r="AB245" s="355" t="s">
        <v>13</v>
      </c>
      <c r="AC245" s="31" t="s">
        <v>11</v>
      </c>
      <c r="AD245" s="358" t="s">
        <v>7</v>
      </c>
      <c r="AE245" s="353" t="s">
        <v>7</v>
      </c>
      <c r="AF245" s="353" t="s">
        <v>7</v>
      </c>
      <c r="AG245" s="353" t="s">
        <v>7</v>
      </c>
      <c r="AH245" s="353" t="s">
        <v>7</v>
      </c>
      <c r="AI245" s="353" t="s">
        <v>7</v>
      </c>
      <c r="AJ245" s="31"/>
      <c r="AK245" s="34">
        <f>IF(CA245=0,"",TIME(0,CA245,0))</f>
        <v>0.13333333333333333</v>
      </c>
      <c r="AL245" s="157">
        <f t="shared" si="247"/>
        <v>6</v>
      </c>
      <c r="AM245" s="158">
        <f>SUM(AL245:AL246)/2</f>
        <v>5.5</v>
      </c>
      <c r="AN245" s="158">
        <f t="shared" si="248"/>
        <v>2</v>
      </c>
      <c r="AO245" s="158">
        <f>SUM((AN245+AN246)/2)</f>
        <v>1.5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0.5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192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9</v>
      </c>
      <c r="BL245" s="162">
        <f>SUM(BK245+BK246)/2</f>
        <v>9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7</v>
      </c>
      <c r="BR245" s="158">
        <f>SUM((BQ245+BQ246)/2)</f>
        <v>7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192</v>
      </c>
      <c r="CB245" s="35">
        <f>SUM(AM245+AO245+AQ245+AS245+AU245+AW245+BB245+BD245+BG245+AY245)</f>
        <v>8</v>
      </c>
    </row>
    <row r="246" spans="1:80" ht="18.75" customHeight="1" thickBot="1" x14ac:dyDescent="0.3">
      <c r="A246" s="137" t="s">
        <v>425</v>
      </c>
      <c r="B246" s="179" t="s">
        <v>189</v>
      </c>
      <c r="C246" s="164" t="s">
        <v>8</v>
      </c>
      <c r="D246" s="194"/>
      <c r="E246" s="166" t="s">
        <v>4</v>
      </c>
      <c r="F246" s="303"/>
      <c r="G246" s="37" t="s">
        <v>11</v>
      </c>
      <c r="H246" s="453" t="s">
        <v>7</v>
      </c>
      <c r="I246" s="441" t="s">
        <v>14</v>
      </c>
      <c r="J246" s="441" t="s">
        <v>14</v>
      </c>
      <c r="K246" s="441" t="s">
        <v>14</v>
      </c>
      <c r="L246" s="441" t="s">
        <v>14</v>
      </c>
      <c r="M246" s="441" t="s">
        <v>14</v>
      </c>
      <c r="N246" s="441" t="s">
        <v>14</v>
      </c>
      <c r="O246" s="441" t="s">
        <v>14</v>
      </c>
      <c r="P246" s="441" t="s">
        <v>14</v>
      </c>
      <c r="Q246" s="441" t="s">
        <v>14</v>
      </c>
      <c r="R246" s="331"/>
      <c r="S246" s="306"/>
      <c r="T246" s="306"/>
      <c r="U246" s="402" t="s">
        <v>11</v>
      </c>
      <c r="V246" s="440" t="s">
        <v>39</v>
      </c>
      <c r="W246" s="37" t="s">
        <v>11</v>
      </c>
      <c r="X246" s="37" t="s">
        <v>57</v>
      </c>
      <c r="Y246" s="306"/>
      <c r="Z246" s="331"/>
      <c r="AA246" s="402" t="s">
        <v>11</v>
      </c>
      <c r="AB246" s="356" t="s">
        <v>13</v>
      </c>
      <c r="AC246" s="37" t="s">
        <v>11</v>
      </c>
      <c r="AD246" s="453" t="s">
        <v>7</v>
      </c>
      <c r="AE246" s="354" t="s">
        <v>7</v>
      </c>
      <c r="AF246" s="354" t="s">
        <v>7</v>
      </c>
      <c r="AG246" s="354" t="s">
        <v>7</v>
      </c>
      <c r="AH246" s="354" t="s">
        <v>7</v>
      </c>
      <c r="AI246" s="354" t="s">
        <v>7</v>
      </c>
      <c r="AJ246" s="37"/>
      <c r="AK246" s="40"/>
      <c r="AL246" s="167">
        <f t="shared" si="247"/>
        <v>5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9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7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AA175:AI176"/>
    <mergeCell ref="C85:D85"/>
    <mergeCell ref="C201:D201"/>
    <mergeCell ref="C101:D101"/>
    <mergeCell ref="C125:D125"/>
    <mergeCell ref="C143:D143"/>
    <mergeCell ref="C157:D157"/>
    <mergeCell ref="C167:D167"/>
    <mergeCell ref="C193:D193"/>
    <mergeCell ref="BW19:BW20"/>
    <mergeCell ref="BY19:BY20"/>
    <mergeCell ref="CA19:CA20"/>
    <mergeCell ref="C29:D29"/>
    <mergeCell ref="C73:D73"/>
    <mergeCell ref="BS19:BS20"/>
    <mergeCell ref="BU19:BU20"/>
    <mergeCell ref="AT19:AT20"/>
    <mergeCell ref="BK19:BK20"/>
    <mergeCell ref="BM19:BM20"/>
    <mergeCell ref="BO19:BO20"/>
    <mergeCell ref="BQ19:BQ20"/>
    <mergeCell ref="AV19:AV20"/>
    <mergeCell ref="AX19:AX20"/>
    <mergeCell ref="BA19:BA20"/>
    <mergeCell ref="BC19:BC20"/>
    <mergeCell ref="A12:B12"/>
    <mergeCell ref="C15:D15"/>
    <mergeCell ref="C17:AJ17"/>
    <mergeCell ref="BE19:BE20"/>
    <mergeCell ref="BH19:BH20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7:C28 C177:C178">
    <cfRule type="cellIs" dxfId="12480" priority="4508" operator="equal">
      <formula>"C"</formula>
    </cfRule>
  </conditionalFormatting>
  <conditionalFormatting sqref="F71:T72 F85:AJ85 F18:AJ18 H37:M38 O37:T38 V37:AA38 AC37:AH38 AJ37:AJ38 F95:V96 F127:AJ128 Q107:S108 F245:H246 AJ86 F93:I94 K93:N94 R93:V94 AF93:AJ94 F131:I132 K131:P132 R131:V132 Y131:AD132 AF131:AJ132 AE23:AF26 F21:O24 F38:F42 H39:I39 K39:L42 Y39:Z40 AF39:AG42 AI39:AJ42 H42 N42:O42 R42:V42 H41:I41 H40 N41:P41 R39:T40 J75:N76 P75:V76 AJ109:AJ110 K25:L26 O39:P39 O40 W39:W40 AC39:AD39 F61:T62 X61:AC62 AJ71:AJ72 F189:T190 F154 R154:T154 AF154:AG154 K154:L154 Y154:Z154 AE33:AJ36 F49:AJ50 F119:F120 F187:G188 F25:I26 F111:H111 F151:G152 F112:I112 R245:AC246 H119:AJ120 N21:P22 F107:O108 P93:P94 F63:AC66 F155:AJ156 F109:AG110 F173:AJ174 I187:V188 V61:V62 V189:V190 F181:AJ184 F33:AC36 F43:AJ44 F185:U186 F177:AJ178 F175:U176 W176:Z176 U107:AJ107 F53:AC60 X95:AJ96 F105:V106 F153:AJ153 W175:AA175 AJ175:AJ176 U108:W108 Y108:AJ108 F159:AJ160 AE63:AJ66 AJ61:AJ62 F51:V52 X189:AH190 AJ189:AJ190 AC40 K151:AJ152 F99:AJ100 AF21:AF22 Y93:AD94 F171:AB172 AD171:AJ172 R41:AD41 X185:AC186 J111:AJ112 X51:AJ52 AE61:AH62 F121:AJ124 AJ245:AJ246 AE185:AJ186 F89:AJ90 X105:AJ106 F113:AJ118 AJ154 AE53:AJ60 X187:AJ188">
    <cfRule type="cellIs" dxfId="12479" priority="4497" operator="equal">
      <formula>"Me"</formula>
    </cfRule>
  </conditionalFormatting>
  <conditionalFormatting sqref="F21:O24 K25:L26 F25:I26 N21:P22 AF21:AJ22 AE23:AJ26">
    <cfRule type="cellIs" dxfId="12478" priority="4495" operator="equal">
      <formula>"Me"</formula>
    </cfRule>
  </conditionalFormatting>
  <conditionalFormatting sqref="D49">
    <cfRule type="cellIs" dxfId="12477" priority="4494" operator="equal">
      <formula>"C"</formula>
    </cfRule>
  </conditionalFormatting>
  <conditionalFormatting sqref="D49">
    <cfRule type="cellIs" dxfId="12476" priority="4492" operator="equal">
      <formula>"B"</formula>
    </cfRule>
    <cfRule type="cellIs" dxfId="12475" priority="4493" operator="equal">
      <formula>"A"</formula>
    </cfRule>
  </conditionalFormatting>
  <conditionalFormatting sqref="F71:T72 F33:O36 F85:O85 S85:AJ85 F18:AJ18 H37:M38 O37:T38 V37:AA38 AC37:AH38 AJ37:AJ38 F95:V96 F127:AJ128 Q107:S108 F245:H246 AJ86 F93:I94 K93:N94 R93:V94 AF93:AJ94 F131:I132 K131:P132 R131:V132 Y131:AD132 AF131:AJ132 F21:O24 F38:F42 H39:I39 N41:O42 K39:L42 Y39:Z40 AF39:AG42 AI39:AJ42 H42 S42:V42 H41:I41 H40 S39:T40 J75:N76 P75:V76 AJ109:AJ110 K25:L26 O39:P39 O40 W39:W40 AC39:AD39 S61:T62 X61:AC62 AJ71:AJ72 F189:T190 F154 R154:T154 AF154:AG154 K154:L154 Y154:Z154 AE33:AJ36 F49:AJ50 F119:F120 F187:G188 F25:I26 F111:H111 F151:G152 F112:I112 R245:AC246 H119:AJ120 N21:P22 F107:O108 P93:P94 S63:AC66 F155:AJ156 F109:AG110 F53:O66 F173:AJ174 I187:V188 V61:V62 V189:V190 F181:AJ184 S33:AC36 F43:AJ44 F185:U186 F177:AJ178 F175:U176 W176:Z176 U107:AJ107 S53:AC60 X95:AJ96 F105:V106 F153:AJ153 W175:AA175 AJ175:AJ176 U108:W108 Y108:AJ108 F159:AJ160 AE63:AJ66 AJ61:AJ62 F51:V52 X189:AH190 AJ189:AJ190 AC40 K151:AJ152 F99:AJ100 AF21:AJ22 Y93:AD94 F171:AB172 AD171:AJ172 S41:AD41 X185:AC186 J111:AJ112 X51:AJ52 AE61:AH62 F121:AJ124 AJ245:AJ246 AE185:AJ186 F89:AJ90 X105:AJ106 F113:AJ118 AE23:AJ26 AJ154 AE53:AJ60 X187:AJ188">
    <cfRule type="cellIs" dxfId="12474" priority="4488" operator="equal">
      <formula>"TD"</formula>
    </cfRule>
  </conditionalFormatting>
  <conditionalFormatting sqref="Y21:Z22 S21:X26">
    <cfRule type="cellIs" dxfId="12473" priority="4420" operator="equal">
      <formula>"Me"</formula>
    </cfRule>
  </conditionalFormatting>
  <conditionalFormatting sqref="Y21:Z22 S21:X26">
    <cfRule type="cellIs" dxfId="12472" priority="4419" operator="equal">
      <formula>"TD"</formula>
    </cfRule>
  </conditionalFormatting>
  <conditionalFormatting sqref="AD54 AD34:AD36 AD56 AD60:AD66 AD58:AE58">
    <cfRule type="cellIs" dxfId="12471" priority="4454" operator="equal">
      <formula>"Me"</formula>
    </cfRule>
  </conditionalFormatting>
  <conditionalFormatting sqref="AD54 AD34:AD36 AD56 AD60:AD66 AD58:AE58">
    <cfRule type="cellIs" dxfId="12470" priority="4453" operator="equal">
      <formula>"TD"</formula>
    </cfRule>
  </conditionalFormatting>
  <conditionalFormatting sqref="AD53 AD59 AD33 AD55 AD57:AE57">
    <cfRule type="cellIs" dxfId="12469" priority="4447" operator="equal">
      <formula>"Me"</formula>
    </cfRule>
  </conditionalFormatting>
  <conditionalFormatting sqref="AD53 AD59 AD33 AD55 AD57:AE57">
    <cfRule type="cellIs" dxfId="12468" priority="4446" operator="equal">
      <formula>"TD"</formula>
    </cfRule>
  </conditionalFormatting>
  <conditionalFormatting sqref="Y21:Y26 AA23:AC26 AB21:AC22">
    <cfRule type="cellIs" dxfId="12467" priority="4440" operator="equal">
      <formula>"Me"</formula>
    </cfRule>
  </conditionalFormatting>
  <conditionalFormatting sqref="Y21:Y26 AA23:AC26 AB21:AC22">
    <cfRule type="cellIs" dxfId="12466" priority="4439" operator="equal">
      <formula>"TD"</formula>
    </cfRule>
  </conditionalFormatting>
  <conditionalFormatting sqref="Z21:Z26">
    <cfRule type="cellIs" dxfId="12465" priority="4433" operator="equal">
      <formula>"Me"</formula>
    </cfRule>
  </conditionalFormatting>
  <conditionalFormatting sqref="Z21:Z26">
    <cfRule type="cellIs" dxfId="12464" priority="4432" operator="equal">
      <formula>"TD"</formula>
    </cfRule>
  </conditionalFormatting>
  <conditionalFormatting sqref="Z21">
    <cfRule type="cellIs" dxfId="12463" priority="4431" operator="equal">
      <formula>"Me"</formula>
    </cfRule>
  </conditionalFormatting>
  <conditionalFormatting sqref="P22:R24 R21 R25:R26">
    <cfRule type="cellIs" dxfId="12462" priority="4413" operator="equal">
      <formula>"Me"</formula>
    </cfRule>
  </conditionalFormatting>
  <conditionalFormatting sqref="AD22:AD26 AE25:AE26">
    <cfRule type="cellIs" dxfId="12461" priority="4410" operator="equal">
      <formula>"Me"</formula>
    </cfRule>
  </conditionalFormatting>
  <conditionalFormatting sqref="AD22:AD26 AE25:AE26">
    <cfRule type="cellIs" dxfId="12460" priority="4409" operator="equal">
      <formula>"TD"</formula>
    </cfRule>
  </conditionalFormatting>
  <conditionalFormatting sqref="AD21">
    <cfRule type="cellIs" dxfId="12459" priority="4403" operator="equal">
      <formula>"Me"</formula>
    </cfRule>
  </conditionalFormatting>
  <conditionalFormatting sqref="AD21">
    <cfRule type="cellIs" dxfId="12458" priority="4402" operator="equal">
      <formula>"TD"</formula>
    </cfRule>
  </conditionalFormatting>
  <conditionalFormatting sqref="P21">
    <cfRule type="cellIs" dxfId="12457" priority="4396" operator="equal">
      <formula>"Me"</formula>
    </cfRule>
  </conditionalFormatting>
  <conditionalFormatting sqref="P21">
    <cfRule type="cellIs" dxfId="12456" priority="4395" operator="equal">
      <formula>"Me"</formula>
    </cfRule>
  </conditionalFormatting>
  <conditionalFormatting sqref="P21">
    <cfRule type="cellIs" dxfId="12455" priority="4394" operator="equal">
      <formula>"TD"</formula>
    </cfRule>
  </conditionalFormatting>
  <conditionalFormatting sqref="Q21">
    <cfRule type="cellIs" dxfId="12454" priority="4388" operator="equal">
      <formula>"Me"</formula>
    </cfRule>
  </conditionalFormatting>
  <conditionalFormatting sqref="F71:T72 F85:AJ85 F18:AJ18 H37:M38 O37:T38 AC37:AH38 AJ37:AJ38 F95:V96 Q107:S108 F245:H246 AJ86 F93:I94 K93:N94 R93:V94 AF93:AJ94 F131:I132 K131:P132 R131:V132 Y131:AD132 AF131:AJ132 F38:F42 H39:I39 K39:L42 Y39:Z40 AF39:AG42 AI39:AJ42 H42 N42:O42 R42:V42 H41:I41 H40 N41:P41 R39:T40 J75:N76 P75:V76 AJ109:AJ110 R25:AJ26 K25:L26 O39:P39 O40 W39:W40 AC39:AD39 F61:T62 AJ71:AJ72 F189:T190 F154 R154:T154 AF154:AG154 K154:L154 Y154:Z154 F49:AJ50 F119:F120 F187:G188 F25:I26 F111:H111 F151:G152 F112:I112 R245:AC246 H119:AJ120 F107:O108 P93:P94 F127:AJ128 V37:AA38 F63:AJ66 F155:AJ156 F109:AG110 F173:AJ174 I187:V188 V61:V62 V189:V190 F181:AJ184 F33:AJ36 F43:AJ44 F185:U186 F177:AJ178 F175:U176 W176:Z176 U107:AJ107 X95:AJ96 F105:V106 F153:AJ153 W175:AA175 AJ175:AJ176 U108:W108 Y108:AJ108 AB21:AD22 F159:AJ160 AJ61:AJ62 F51:V52 X189:AH190 AJ189:AJ190 AC40 K151:AJ152 F99:AJ100 F21:Z22 AF21:AJ22 Y93:AD94 F171:AB172 AD171:AJ172 R41:AD41 X185:AC186 J111:AJ112 X51:AJ52 X61:AH62 F121:AJ124 AJ245:AJ246 AE185:AJ186 F89:AJ90 X105:AJ106 F113:AJ118 AJ154 F53:AJ60 X187:AJ188 F23:AJ24">
    <cfRule type="cellIs" dxfId="12453" priority="4385" operator="equal">
      <formula>"PR"</formula>
    </cfRule>
  </conditionalFormatting>
  <conditionalFormatting sqref="U21">
    <cfRule type="cellIs" dxfId="12452" priority="4356" operator="equal">
      <formula>"Me"</formula>
    </cfRule>
  </conditionalFormatting>
  <conditionalFormatting sqref="U21">
    <cfRule type="cellIs" dxfId="12451" priority="4355" operator="equal">
      <formula>"TD"</formula>
    </cfRule>
  </conditionalFormatting>
  <conditionalFormatting sqref="Z49:Z50">
    <cfRule type="cellIs" dxfId="12450" priority="4335" operator="equal">
      <formula>"Me"</formula>
    </cfRule>
  </conditionalFormatting>
  <conditionalFormatting sqref="Z49:Z50">
    <cfRule type="cellIs" dxfId="12449" priority="4334" operator="equal">
      <formula>"TD"</formula>
    </cfRule>
  </conditionalFormatting>
  <conditionalFormatting sqref="AG53 AG59 AG39 AG33 AG57 AG41 AG55">
    <cfRule type="cellIs" dxfId="12448" priority="4321" operator="equal">
      <formula>"Me"</formula>
    </cfRule>
  </conditionalFormatting>
  <conditionalFormatting sqref="AG53 AG59 AG39 AG33 AG57 AG41 AG55">
    <cfRule type="cellIs" dxfId="12447" priority="4320" operator="equal">
      <formula>"TD"</formula>
    </cfRule>
  </conditionalFormatting>
  <conditionalFormatting sqref="AD50">
    <cfRule type="cellIs" dxfId="12446" priority="4307" operator="equal">
      <formula>"Me"</formula>
    </cfRule>
  </conditionalFormatting>
  <conditionalFormatting sqref="AD50">
    <cfRule type="cellIs" dxfId="12445" priority="4306" operator="equal">
      <formula>"TD"</formula>
    </cfRule>
  </conditionalFormatting>
  <conditionalFormatting sqref="AI49:AI50">
    <cfRule type="cellIs" dxfId="12444" priority="4271" operator="equal">
      <formula>"Me"</formula>
    </cfRule>
  </conditionalFormatting>
  <conditionalFormatting sqref="AI49:AI50">
    <cfRule type="cellIs" dxfId="12443" priority="4270" operator="equal">
      <formula>"TD"</formula>
    </cfRule>
  </conditionalFormatting>
  <conditionalFormatting sqref="AG54 AG40 AG34:AG36 AG58 AG56 AG60:AG66">
    <cfRule type="cellIs" dxfId="12442" priority="4264" operator="equal">
      <formula>"Me"</formula>
    </cfRule>
  </conditionalFormatting>
  <conditionalFormatting sqref="AG54 AG40 AG34:AG36 AG58 AG56 AG60:AG66">
    <cfRule type="cellIs" dxfId="12441" priority="4263" operator="equal">
      <formula>"TD"</formula>
    </cfRule>
  </conditionalFormatting>
  <conditionalFormatting sqref="AG54 AG40 AG34:AG36 AG58 AG56 AG60:AG66">
    <cfRule type="cellIs" dxfId="12440" priority="4257" operator="equal">
      <formula>"Me"</formula>
    </cfRule>
  </conditionalFormatting>
  <conditionalFormatting sqref="AG54 AG40 AG34:AG36 AG58 AG56 AG60:AG66">
    <cfRule type="cellIs" dxfId="12439" priority="4256" operator="equal">
      <formula>"TD"</formula>
    </cfRule>
  </conditionalFormatting>
  <conditionalFormatting sqref="AG54 AG40 AG34:AG36 AG58 AG56 AG60:AG66">
    <cfRule type="cellIs" dxfId="12438" priority="4250" operator="equal">
      <formula>"Me"</formula>
    </cfRule>
  </conditionalFormatting>
  <conditionalFormatting sqref="AG54 AG40 AG34:AG36 AG58 AG56 AG60:AG66">
    <cfRule type="cellIs" dxfId="12437" priority="4249" operator="equal">
      <formula>"TD"</formula>
    </cfRule>
  </conditionalFormatting>
  <conditionalFormatting sqref="AG54 AG40 AG34:AG36 AG58 AG56 AG60:AG66">
    <cfRule type="cellIs" dxfId="12436" priority="4243" operator="equal">
      <formula>"Me"</formula>
    </cfRule>
  </conditionalFormatting>
  <conditionalFormatting sqref="AG54 AG40 AG34:AG36 AG58 AG56 AG60:AG66">
    <cfRule type="cellIs" dxfId="12435" priority="4242" operator="equal">
      <formula>"TD"</formula>
    </cfRule>
  </conditionalFormatting>
  <conditionalFormatting sqref="AG54 AG40 AG34:AG36 AG58 AG56 AG60:AG66">
    <cfRule type="cellIs" dxfId="12434" priority="4236" operator="equal">
      <formula>"Me"</formula>
    </cfRule>
  </conditionalFormatting>
  <conditionalFormatting sqref="AG54 AG40 AG34:AG36 AG58 AG56 AG60:AG66">
    <cfRule type="cellIs" dxfId="12433" priority="4235" operator="equal">
      <formula>"TD"</formula>
    </cfRule>
  </conditionalFormatting>
  <conditionalFormatting sqref="F37">
    <cfRule type="cellIs" dxfId="12432" priority="4221" operator="equal">
      <formula>"Me"</formula>
    </cfRule>
  </conditionalFormatting>
  <conditionalFormatting sqref="F37">
    <cfRule type="cellIs" dxfId="12431" priority="4220" operator="equal">
      <formula>"TD"</formula>
    </cfRule>
  </conditionalFormatting>
  <conditionalFormatting sqref="F37">
    <cfRule type="cellIs" dxfId="12430" priority="4214" operator="equal">
      <formula>"PR"</formula>
    </cfRule>
  </conditionalFormatting>
  <conditionalFormatting sqref="AG47:AG48">
    <cfRule type="cellIs" dxfId="12429" priority="4183" operator="equal">
      <formula>"Me"</formula>
    </cfRule>
  </conditionalFormatting>
  <conditionalFormatting sqref="AG47:AG48">
    <cfRule type="cellIs" dxfId="12428" priority="4182" operator="equal">
      <formula>"TD"</formula>
    </cfRule>
  </conditionalFormatting>
  <conditionalFormatting sqref="R51:V52">
    <cfRule type="cellIs" dxfId="12427" priority="4167" operator="equal">
      <formula>"Me"</formula>
    </cfRule>
  </conditionalFormatting>
  <conditionalFormatting sqref="R51:V52">
    <cfRule type="cellIs" dxfId="12426" priority="4166" operator="equal">
      <formula>"TD"</formula>
    </cfRule>
  </conditionalFormatting>
  <conditionalFormatting sqref="S51:T52">
    <cfRule type="cellIs" dxfId="12425" priority="4160" operator="equal">
      <formula>"Me"</formula>
    </cfRule>
  </conditionalFormatting>
  <conditionalFormatting sqref="S51:T52">
    <cfRule type="cellIs" dxfId="12424" priority="4159" operator="equal">
      <formula>"TD"</formula>
    </cfRule>
  </conditionalFormatting>
  <conditionalFormatting sqref="U51:U52">
    <cfRule type="cellIs" dxfId="12423" priority="4153" operator="equal">
      <formula>"Me"</formula>
    </cfRule>
  </conditionalFormatting>
  <conditionalFormatting sqref="U51:U52">
    <cfRule type="cellIs" dxfId="12422" priority="4152" operator="equal">
      <formula>"TD"</formula>
    </cfRule>
  </conditionalFormatting>
  <conditionalFormatting sqref="C27:C28 C177:C178">
    <cfRule type="cellIs" dxfId="12421" priority="4144" operator="equal">
      <formula>"B"</formula>
    </cfRule>
  </conditionalFormatting>
  <conditionalFormatting sqref="C27:C28 C177:C178">
    <cfRule type="cellIs" dxfId="12420" priority="4143" operator="equal">
      <formula>"A"</formula>
    </cfRule>
  </conditionalFormatting>
  <conditionalFormatting sqref="F69:F70 I69:V70 X69:AJ70 F67:AB67 AD67:AJ67 F68:AJ68">
    <cfRule type="cellIs" dxfId="12419" priority="4058" operator="equal">
      <formula>"Me"</formula>
    </cfRule>
  </conditionalFormatting>
  <conditionalFormatting sqref="F69:F70 I69:V70 X69:AJ70 F67:AB67 AD67:AJ67 F68:AJ68">
    <cfRule type="cellIs" dxfId="12418" priority="4057" operator="equal">
      <formula>"TD"</formula>
    </cfRule>
  </conditionalFormatting>
  <conditionalFormatting sqref="F69:F70 I69:V70 X69:AJ70 F67:AB67 AD67:AJ67 F68:AJ68">
    <cfRule type="cellIs" dxfId="12417" priority="4051" operator="equal">
      <formula>"PR"</formula>
    </cfRule>
  </conditionalFormatting>
  <conditionalFormatting sqref="F83:L84 N83:N84 P83:U84 X83:AC84 AE83:AH84 AJ83:AJ84">
    <cfRule type="cellIs" dxfId="12416" priority="3822" operator="equal">
      <formula>"Me"</formula>
    </cfRule>
  </conditionalFormatting>
  <conditionalFormatting sqref="F83:L84 N83:N84 P83:U84 X83:AC84 AE83:AH84 AJ83:AJ84">
    <cfRule type="cellIs" dxfId="12415" priority="3821" operator="equal">
      <formula>"TD"</formula>
    </cfRule>
  </conditionalFormatting>
  <conditionalFormatting sqref="F83:L84 N83:N84 P83:U84 X83:AC84 AE83:AH84 AJ83:AJ84">
    <cfRule type="cellIs" dxfId="12414" priority="3815" operator="equal">
      <formula>"PR"</formula>
    </cfRule>
  </conditionalFormatting>
  <conditionalFormatting sqref="Z83:AC84">
    <cfRule type="cellIs" dxfId="12413" priority="3814" operator="equal">
      <formula>"Me"</formula>
    </cfRule>
  </conditionalFormatting>
  <conditionalFormatting sqref="Z83:AC84">
    <cfRule type="cellIs" dxfId="12412" priority="3813" operator="equal">
      <formula>"TD"</formula>
    </cfRule>
  </conditionalFormatting>
  <conditionalFormatting sqref="C27:C28 C125:D125 C157:D157 C143:D143 C167:D167 C29:D29 C73:D73 C85:D85 C101:D101">
    <cfRule type="cellIs" dxfId="12411" priority="3787" operator="lessThan">
      <formula>#REF!</formula>
    </cfRule>
  </conditionalFormatting>
  <conditionalFormatting sqref="F87:Z88 AB87:AB88 AD87:AJ88">
    <cfRule type="cellIs" dxfId="12410" priority="3786" operator="equal">
      <formula>"Me"</formula>
    </cfRule>
  </conditionalFormatting>
  <conditionalFormatting sqref="F87:Z88 AB87:AB88 AD87:AJ88">
    <cfRule type="cellIs" dxfId="12409" priority="3785" operator="equal">
      <formula>"TD"</formula>
    </cfRule>
  </conditionalFormatting>
  <conditionalFormatting sqref="F87:Z88 AB87:AB88 AD87:AJ88">
    <cfRule type="cellIs" dxfId="12408" priority="3779" operator="equal">
      <formula>"PR"</formula>
    </cfRule>
  </conditionalFormatting>
  <conditionalFormatting sqref="Z87:Z88 AB87:AB88 AD87:AD88">
    <cfRule type="cellIs" dxfId="12407" priority="3778" operator="equal">
      <formula>"Me"</formula>
    </cfRule>
  </conditionalFormatting>
  <conditionalFormatting sqref="Z87:Z88 AB87:AB88 AD87:AD88">
    <cfRule type="cellIs" dxfId="12406" priority="3777" operator="equal">
      <formula>"TD"</formula>
    </cfRule>
  </conditionalFormatting>
  <conditionalFormatting sqref="F143:AJ143 AJ144">
    <cfRule type="cellIs" dxfId="12405" priority="3754" operator="equal">
      <formula>"Me"</formula>
    </cfRule>
  </conditionalFormatting>
  <conditionalFormatting sqref="F143:O143 S143:AJ143 AJ144">
    <cfRule type="cellIs" dxfId="12404" priority="3753" operator="equal">
      <formula>"TD"</formula>
    </cfRule>
  </conditionalFormatting>
  <conditionalFormatting sqref="F143:AJ143 AJ144">
    <cfRule type="cellIs" dxfId="12403" priority="3740" operator="equal">
      <formula>"PR"</formula>
    </cfRule>
  </conditionalFormatting>
  <conditionalFormatting sqref="F147:N148 F149:T150 P147:U148 W147:AB148 AD147:AJ148 X149:AJ150 V149:V150">
    <cfRule type="cellIs" dxfId="12402" priority="3730" operator="equal">
      <formula>"Me"</formula>
    </cfRule>
  </conditionalFormatting>
  <conditionalFormatting sqref="F147:N148 F149:T150 P147:U148 W147:AB148 AD147:AJ148 X149:AJ150 V149:V150">
    <cfRule type="cellIs" dxfId="12401" priority="3729" operator="equal">
      <formula>"TD"</formula>
    </cfRule>
  </conditionalFormatting>
  <conditionalFormatting sqref="F147:N148 F149:T150 P147:U148 W147:AB148 AD147:AJ148 X149:AJ150 V149:V150">
    <cfRule type="cellIs" dxfId="12400" priority="3723" operator="equal">
      <formula>"PR"</formula>
    </cfRule>
  </conditionalFormatting>
  <conditionalFormatting sqref="Z149:AD150 Z147:AB148 AD147:AD148">
    <cfRule type="cellIs" dxfId="12399" priority="3722" operator="equal">
      <formula>"Me"</formula>
    </cfRule>
  </conditionalFormatting>
  <conditionalFormatting sqref="Z149:AD150 Z147:AB148 AD147:AD148">
    <cfRule type="cellIs" dxfId="12398" priority="3721" operator="equal">
      <formula>"TD"</formula>
    </cfRule>
  </conditionalFormatting>
  <conditionalFormatting sqref="F167:AJ167 AJ168">
    <cfRule type="cellIs" dxfId="12397" priority="3703" operator="equal">
      <formula>"Me"</formula>
    </cfRule>
  </conditionalFormatting>
  <conditionalFormatting sqref="F167:O167 S167:AJ167 AJ168">
    <cfRule type="cellIs" dxfId="12396" priority="3702" operator="equal">
      <formula>"TD"</formula>
    </cfRule>
  </conditionalFormatting>
  <conditionalFormatting sqref="F167:AJ167 AJ168">
    <cfRule type="cellIs" dxfId="12395" priority="3689" operator="equal">
      <formula>"PR"</formula>
    </cfRule>
  </conditionalFormatting>
  <conditionalFormatting sqref="F169:AJ170">
    <cfRule type="cellIs" dxfId="12394" priority="3679" operator="equal">
      <formula>"Me"</formula>
    </cfRule>
  </conditionalFormatting>
  <conditionalFormatting sqref="F169:AJ170">
    <cfRule type="cellIs" dxfId="12393" priority="3678" operator="equal">
      <formula>"TD"</formula>
    </cfRule>
  </conditionalFormatting>
  <conditionalFormatting sqref="F169:AJ170">
    <cfRule type="cellIs" dxfId="12392" priority="3672" operator="equal">
      <formula>"PR"</formula>
    </cfRule>
  </conditionalFormatting>
  <conditionalFormatting sqref="Z169:AD170">
    <cfRule type="cellIs" dxfId="12391" priority="3671" operator="equal">
      <formula>"Me"</formula>
    </cfRule>
  </conditionalFormatting>
  <conditionalFormatting sqref="Z169:AD170">
    <cfRule type="cellIs" dxfId="12390" priority="3670" operator="equal">
      <formula>"TD"</formula>
    </cfRule>
  </conditionalFormatting>
  <conditionalFormatting sqref="F191:F192 H191:H192 J191:M192 O191:O192 R191:AG192 AI191:AJ192">
    <cfRule type="cellIs" dxfId="12389" priority="3599" operator="equal">
      <formula>"Me"</formula>
    </cfRule>
  </conditionalFormatting>
  <conditionalFormatting sqref="F191:F192 H191:H192 J191:M192 O191:O192 R191:AG192 AI191:AJ192">
    <cfRule type="cellIs" dxfId="12388" priority="3598" operator="equal">
      <formula>"TD"</formula>
    </cfRule>
  </conditionalFormatting>
  <conditionalFormatting sqref="F191:F192 H191:H192 J191:M192 O191:O192 R191:AG192 AI191:AJ192">
    <cfRule type="cellIs" dxfId="12387" priority="3587" operator="equal">
      <formula>"PR"</formula>
    </cfRule>
  </conditionalFormatting>
  <conditionalFormatting sqref="G27:Q27 F28:Q28 R27:AJ28">
    <cfRule type="cellIs" dxfId="12386" priority="3568" operator="equal">
      <formula>"Me"</formula>
    </cfRule>
  </conditionalFormatting>
  <conditionalFormatting sqref="G27:Q27 F28:Q28 R27:AJ28">
    <cfRule type="cellIs" dxfId="12385" priority="3567" operator="equal">
      <formula>"TD"</formula>
    </cfRule>
  </conditionalFormatting>
  <conditionalFormatting sqref="G27:Q27 F28:Q28 R27:AJ28">
    <cfRule type="cellIs" dxfId="12384" priority="3561" operator="equal">
      <formula>"PR"</formula>
    </cfRule>
  </conditionalFormatting>
  <conditionalFormatting sqref="C37:C38 C41:C44 C95:C96 C109:C112 C114 C177:C178">
    <cfRule type="cellIs" dxfId="12383" priority="3544" operator="lessThan">
      <formula>#REF!</formula>
    </cfRule>
  </conditionalFormatting>
  <conditionalFormatting sqref="C22">
    <cfRule type="cellIs" dxfId="12382" priority="3543" operator="equal">
      <formula>"C"</formula>
    </cfRule>
  </conditionalFormatting>
  <conditionalFormatting sqref="C22">
    <cfRule type="cellIs" dxfId="12381" priority="3542" operator="equal">
      <formula>"B"</formula>
    </cfRule>
  </conditionalFormatting>
  <conditionalFormatting sqref="C22">
    <cfRule type="cellIs" dxfId="12380" priority="3541" operator="equal">
      <formula>"A"</formula>
    </cfRule>
  </conditionalFormatting>
  <conditionalFormatting sqref="C22">
    <cfRule type="cellIs" dxfId="12379" priority="3540" operator="lessThan">
      <formula>#REF!</formula>
    </cfRule>
  </conditionalFormatting>
  <conditionalFormatting sqref="C21">
    <cfRule type="cellIs" dxfId="12378" priority="3539" operator="equal">
      <formula>"C"</formula>
    </cfRule>
  </conditionalFormatting>
  <conditionalFormatting sqref="C21">
    <cfRule type="cellIs" dxfId="12377" priority="3538" operator="equal">
      <formula>"B"</formula>
    </cfRule>
  </conditionalFormatting>
  <conditionalFormatting sqref="C21">
    <cfRule type="cellIs" dxfId="12376" priority="3537" operator="equal">
      <formula>"A"</formula>
    </cfRule>
  </conditionalFormatting>
  <conditionalFormatting sqref="C21">
    <cfRule type="cellIs" dxfId="12375" priority="3536" operator="lessThan">
      <formula>#REF!</formula>
    </cfRule>
  </conditionalFormatting>
  <conditionalFormatting sqref="C30">
    <cfRule type="cellIs" dxfId="12374" priority="3531" operator="lessThan">
      <formula>#REF!</formula>
    </cfRule>
  </conditionalFormatting>
  <conditionalFormatting sqref="C37:C38 C41:C44">
    <cfRule type="cellIs" dxfId="12373" priority="3529" operator="equal">
      <formula>"C"</formula>
    </cfRule>
  </conditionalFormatting>
  <conditionalFormatting sqref="C37:C38 C41:C44">
    <cfRule type="cellIs" dxfId="12372" priority="3528" operator="equal">
      <formula>"B"</formula>
    </cfRule>
  </conditionalFormatting>
  <conditionalFormatting sqref="C37:C38 C41:C44">
    <cfRule type="cellIs" dxfId="12371" priority="3527" operator="equal">
      <formula>"A"</formula>
    </cfRule>
  </conditionalFormatting>
  <conditionalFormatting sqref="C39:C40">
    <cfRule type="cellIs" dxfId="12370" priority="3525" operator="equal">
      <formula>"C"</formula>
    </cfRule>
  </conditionalFormatting>
  <conditionalFormatting sqref="C39:C40">
    <cfRule type="cellIs" dxfId="12369" priority="3524" operator="equal">
      <formula>"B"</formula>
    </cfRule>
  </conditionalFormatting>
  <conditionalFormatting sqref="C39:C40">
    <cfRule type="cellIs" dxfId="12368" priority="3523" operator="equal">
      <formula>"A"</formula>
    </cfRule>
  </conditionalFormatting>
  <conditionalFormatting sqref="C39:C40">
    <cfRule type="cellIs" dxfId="12367" priority="3522" operator="lessThan">
      <formula>#REF!</formula>
    </cfRule>
  </conditionalFormatting>
  <conditionalFormatting sqref="C33:C34">
    <cfRule type="cellIs" dxfId="12366" priority="3521" operator="equal">
      <formula>"C"</formula>
    </cfRule>
  </conditionalFormatting>
  <conditionalFormatting sqref="C33:C34">
    <cfRule type="cellIs" dxfId="12365" priority="3520" operator="equal">
      <formula>"B"</formula>
    </cfRule>
  </conditionalFormatting>
  <conditionalFormatting sqref="C33:C34">
    <cfRule type="cellIs" dxfId="12364" priority="3519" operator="equal">
      <formula>"A"</formula>
    </cfRule>
  </conditionalFormatting>
  <conditionalFormatting sqref="C33:C34">
    <cfRule type="cellIs" dxfId="12363" priority="3518" operator="lessThan">
      <formula>#REF!</formula>
    </cfRule>
  </conditionalFormatting>
  <conditionalFormatting sqref="C57:C58">
    <cfRule type="cellIs" dxfId="12362" priority="3517" operator="equal">
      <formula>"C"</formula>
    </cfRule>
  </conditionalFormatting>
  <conditionalFormatting sqref="C57:C58">
    <cfRule type="cellIs" dxfId="12361" priority="3516" operator="equal">
      <formula>"B"</formula>
    </cfRule>
  </conditionalFormatting>
  <conditionalFormatting sqref="C57:C58">
    <cfRule type="cellIs" dxfId="12360" priority="3515" operator="equal">
      <formula>"A"</formula>
    </cfRule>
  </conditionalFormatting>
  <conditionalFormatting sqref="C57:C58">
    <cfRule type="cellIs" dxfId="12359" priority="3514" operator="lessThan">
      <formula>#REF!</formula>
    </cfRule>
  </conditionalFormatting>
  <conditionalFormatting sqref="C53:C54">
    <cfRule type="cellIs" dxfId="12358" priority="3501" operator="equal">
      <formula>"C"</formula>
    </cfRule>
  </conditionalFormatting>
  <conditionalFormatting sqref="C53:C54">
    <cfRule type="cellIs" dxfId="12357" priority="3500" operator="equal">
      <formula>"B"</formula>
    </cfRule>
  </conditionalFormatting>
  <conditionalFormatting sqref="C53:C54">
    <cfRule type="cellIs" dxfId="12356" priority="3499" operator="equal">
      <formula>"A"</formula>
    </cfRule>
  </conditionalFormatting>
  <conditionalFormatting sqref="C53:C54">
    <cfRule type="cellIs" dxfId="12355" priority="3498" operator="lessThan">
      <formula>#REF!</formula>
    </cfRule>
  </conditionalFormatting>
  <conditionalFormatting sqref="C50">
    <cfRule type="cellIs" dxfId="12354" priority="3497" operator="equal">
      <formula>"C"</formula>
    </cfRule>
  </conditionalFormatting>
  <conditionalFormatting sqref="C50">
    <cfRule type="cellIs" dxfId="12353" priority="3496" operator="equal">
      <formula>"B"</formula>
    </cfRule>
  </conditionalFormatting>
  <conditionalFormatting sqref="C50">
    <cfRule type="cellIs" dxfId="12352" priority="3495" operator="equal">
      <formula>"A"</formula>
    </cfRule>
  </conditionalFormatting>
  <conditionalFormatting sqref="C50">
    <cfRule type="cellIs" dxfId="12351" priority="3494" operator="lessThan">
      <formula>#REF!</formula>
    </cfRule>
  </conditionalFormatting>
  <conditionalFormatting sqref="C49">
    <cfRule type="cellIs" dxfId="12350" priority="3493" operator="equal">
      <formula>"C"</formula>
    </cfRule>
  </conditionalFormatting>
  <conditionalFormatting sqref="C49">
    <cfRule type="cellIs" dxfId="12349" priority="3492" operator="equal">
      <formula>"B"</formula>
    </cfRule>
  </conditionalFormatting>
  <conditionalFormatting sqref="C49">
    <cfRule type="cellIs" dxfId="12348" priority="3491" operator="equal">
      <formula>"A"</formula>
    </cfRule>
  </conditionalFormatting>
  <conditionalFormatting sqref="C49">
    <cfRule type="cellIs" dxfId="12347" priority="3490" operator="lessThan">
      <formula>#REF!</formula>
    </cfRule>
  </conditionalFormatting>
  <conditionalFormatting sqref="C55:C56">
    <cfRule type="cellIs" dxfId="12346" priority="3489" operator="equal">
      <formula>"C"</formula>
    </cfRule>
  </conditionalFormatting>
  <conditionalFormatting sqref="C55:C56">
    <cfRule type="cellIs" dxfId="12345" priority="3488" operator="equal">
      <formula>"B"</formula>
    </cfRule>
  </conditionalFormatting>
  <conditionalFormatting sqref="C55:C56">
    <cfRule type="cellIs" dxfId="12344" priority="3487" operator="equal">
      <formula>"A"</formula>
    </cfRule>
  </conditionalFormatting>
  <conditionalFormatting sqref="C55:C56">
    <cfRule type="cellIs" dxfId="12343" priority="3486" operator="lessThan">
      <formula>#REF!</formula>
    </cfRule>
  </conditionalFormatting>
  <conditionalFormatting sqref="D43:D44">
    <cfRule type="cellIs" dxfId="12342" priority="3459" operator="equal">
      <formula>"c"</formula>
    </cfRule>
    <cfRule type="cellIs" dxfId="12341" priority="3460" operator="equal">
      <formula>"b"</formula>
    </cfRule>
    <cfRule type="cellIs" dxfId="12340" priority="3461" operator="equal">
      <formula>"a"</formula>
    </cfRule>
  </conditionalFormatting>
  <conditionalFormatting sqref="F77:AJ78 F81:AJ82 F79:O80 Y79:AJ80">
    <cfRule type="cellIs" dxfId="12339" priority="3456" operator="equal">
      <formula>"Me"</formula>
    </cfRule>
  </conditionalFormatting>
  <conditionalFormatting sqref="F77:AJ78 F81:AJ82 F79:O80 Y79:AJ80">
    <cfRule type="cellIs" dxfId="12338" priority="3455" operator="equal">
      <formula>"TD"</formula>
    </cfRule>
  </conditionalFormatting>
  <conditionalFormatting sqref="Z77:AD82">
    <cfRule type="cellIs" dxfId="12337" priority="3448" operator="equal">
      <formula>"Me"</formula>
    </cfRule>
  </conditionalFormatting>
  <conditionalFormatting sqref="Z77:AD82">
    <cfRule type="cellIs" dxfId="12336" priority="3447" operator="equal">
      <formula>"TD"</formula>
    </cfRule>
  </conditionalFormatting>
  <conditionalFormatting sqref="F77:AJ78 F81:AJ82 F79:O80 Y79:AJ80">
    <cfRule type="cellIs" dxfId="12335" priority="3449" operator="equal">
      <formula>"PR"</formula>
    </cfRule>
  </conditionalFormatting>
  <conditionalFormatting sqref="C78">
    <cfRule type="cellIs" dxfId="12334" priority="3417" operator="lessThan">
      <formula>#REF!</formula>
    </cfRule>
  </conditionalFormatting>
  <conditionalFormatting sqref="C78">
    <cfRule type="cellIs" dxfId="12333" priority="3420" operator="equal">
      <formula>"C"</formula>
    </cfRule>
  </conditionalFormatting>
  <conditionalFormatting sqref="C78">
    <cfRule type="cellIs" dxfId="12332" priority="3419" operator="equal">
      <formula>"B"</formula>
    </cfRule>
  </conditionalFormatting>
  <conditionalFormatting sqref="C78">
    <cfRule type="cellIs" dxfId="12331" priority="3418" operator="equal">
      <formula>"A"</formula>
    </cfRule>
  </conditionalFormatting>
  <conditionalFormatting sqref="C86">
    <cfRule type="cellIs" dxfId="12330" priority="3368" operator="lessThan">
      <formula>#REF!</formula>
    </cfRule>
  </conditionalFormatting>
  <conditionalFormatting sqref="C89:C90 C95:C96">
    <cfRule type="cellIs" dxfId="12329" priority="3366" operator="equal">
      <formula>"C"</formula>
    </cfRule>
  </conditionalFormatting>
  <conditionalFormatting sqref="C89:C90 C95:C96">
    <cfRule type="cellIs" dxfId="12328" priority="3365" operator="equal">
      <formula>"B"</formula>
    </cfRule>
  </conditionalFormatting>
  <conditionalFormatting sqref="C89:C90 C95:C96">
    <cfRule type="cellIs" dxfId="12327" priority="3364" operator="equal">
      <formula>"A"</formula>
    </cfRule>
  </conditionalFormatting>
  <conditionalFormatting sqref="C89:C90">
    <cfRule type="cellIs" dxfId="12326" priority="3363" operator="lessThan">
      <formula>#REF!</formula>
    </cfRule>
  </conditionalFormatting>
  <conditionalFormatting sqref="C99:C100">
    <cfRule type="cellIs" dxfId="12325" priority="3362" operator="equal">
      <formula>"C"</formula>
    </cfRule>
  </conditionalFormatting>
  <conditionalFormatting sqref="C99:C100">
    <cfRule type="cellIs" dxfId="12324" priority="3361" operator="equal">
      <formula>"B"</formula>
    </cfRule>
  </conditionalFormatting>
  <conditionalFormatting sqref="C99:C100">
    <cfRule type="cellIs" dxfId="12323" priority="3360" operator="equal">
      <formula>"A"</formula>
    </cfRule>
  </conditionalFormatting>
  <conditionalFormatting sqref="C99:C100">
    <cfRule type="cellIs" dxfId="12322" priority="3359" operator="lessThan">
      <formula>#REF!</formula>
    </cfRule>
  </conditionalFormatting>
  <conditionalFormatting sqref="C94">
    <cfRule type="cellIs" dxfId="12321" priority="3358" operator="equal">
      <formula>"C"</formula>
    </cfRule>
  </conditionalFormatting>
  <conditionalFormatting sqref="C94">
    <cfRule type="cellIs" dxfId="12320" priority="3357" operator="equal">
      <formula>"B"</formula>
    </cfRule>
  </conditionalFormatting>
  <conditionalFormatting sqref="C94">
    <cfRule type="cellIs" dxfId="12319" priority="3356" operator="equal">
      <formula>"A"</formula>
    </cfRule>
  </conditionalFormatting>
  <conditionalFormatting sqref="C94">
    <cfRule type="cellIs" dxfId="12318" priority="3355" operator="lessThan">
      <formula>#REF!</formula>
    </cfRule>
  </conditionalFormatting>
  <conditionalFormatting sqref="C88">
    <cfRule type="cellIs" dxfId="12317" priority="3354" operator="equal">
      <formula>"C"</formula>
    </cfRule>
  </conditionalFormatting>
  <conditionalFormatting sqref="C88">
    <cfRule type="cellIs" dxfId="12316" priority="3353" operator="equal">
      <formula>"B"</formula>
    </cfRule>
  </conditionalFormatting>
  <conditionalFormatting sqref="C88">
    <cfRule type="cellIs" dxfId="12315" priority="3352" operator="equal">
      <formula>"A"</formula>
    </cfRule>
  </conditionalFormatting>
  <conditionalFormatting sqref="C88">
    <cfRule type="cellIs" dxfId="12314" priority="3351" operator="lessThan">
      <formula>#REF!</formula>
    </cfRule>
  </conditionalFormatting>
  <conditionalFormatting sqref="C87">
    <cfRule type="cellIs" dxfId="12313" priority="3350" operator="equal">
      <formula>"C"</formula>
    </cfRule>
  </conditionalFormatting>
  <conditionalFormatting sqref="C87">
    <cfRule type="cellIs" dxfId="12312" priority="3349" operator="equal">
      <formula>"B"</formula>
    </cfRule>
  </conditionalFormatting>
  <conditionalFormatting sqref="C87">
    <cfRule type="cellIs" dxfId="12311" priority="3348" operator="equal">
      <formula>"A"</formula>
    </cfRule>
  </conditionalFormatting>
  <conditionalFormatting sqref="C87">
    <cfRule type="cellIs" dxfId="12310" priority="3347" operator="lessThan">
      <formula>#REF!</formula>
    </cfRule>
  </conditionalFormatting>
  <conditionalFormatting sqref="F101:AJ101 AJ102">
    <cfRule type="cellIs" dxfId="12309" priority="3342" operator="equal">
      <formula>"Me"</formula>
    </cfRule>
  </conditionalFormatting>
  <conditionalFormatting sqref="F101:O101 S101:AJ101 AJ102">
    <cfRule type="cellIs" dxfId="12308" priority="3341" operator="equal">
      <formula>"TD"</formula>
    </cfRule>
  </conditionalFormatting>
  <conditionalFormatting sqref="F101:AJ101 AJ102">
    <cfRule type="cellIs" dxfId="12307" priority="3328" operator="equal">
      <formula>"PR"</formula>
    </cfRule>
  </conditionalFormatting>
  <conditionalFormatting sqref="C102">
    <cfRule type="cellIs" dxfId="12306" priority="3319" operator="lessThan">
      <formula>#REF!</formula>
    </cfRule>
  </conditionalFormatting>
  <conditionalFormatting sqref="C109:C112">
    <cfRule type="cellIs" dxfId="12305" priority="3290" operator="equal">
      <formula>"C"</formula>
    </cfRule>
  </conditionalFormatting>
  <conditionalFormatting sqref="C109:C112">
    <cfRule type="cellIs" dxfId="12304" priority="3289" operator="equal">
      <formula>"B"</formula>
    </cfRule>
  </conditionalFormatting>
  <conditionalFormatting sqref="C109:C112">
    <cfRule type="cellIs" dxfId="12303" priority="3288" operator="equal">
      <formula>"A"</formula>
    </cfRule>
  </conditionalFormatting>
  <conditionalFormatting sqref="C44 C114">
    <cfRule type="cellIs" dxfId="12302" priority="3282" operator="equal">
      <formula>"C"</formula>
    </cfRule>
  </conditionalFormatting>
  <conditionalFormatting sqref="C44 C114">
    <cfRule type="cellIs" dxfId="12301" priority="3281" operator="equal">
      <formula>"B"</formula>
    </cfRule>
  </conditionalFormatting>
  <conditionalFormatting sqref="C44 C114">
    <cfRule type="cellIs" dxfId="12300" priority="3280" operator="equal">
      <formula>"A"</formula>
    </cfRule>
  </conditionalFormatting>
  <conditionalFormatting sqref="C44">
    <cfRule type="cellIs" dxfId="12299" priority="3279" operator="lessThan">
      <formula>#REF!</formula>
    </cfRule>
  </conditionalFormatting>
  <conditionalFormatting sqref="C43 C113">
    <cfRule type="cellIs" dxfId="12298" priority="3276" operator="equal">
      <formula>"c"</formula>
    </cfRule>
    <cfRule type="cellIs" dxfId="12297" priority="3277" operator="equal">
      <formula>"b"</formula>
    </cfRule>
    <cfRule type="cellIs" dxfId="12296" priority="3278" operator="equal">
      <formula>"a"</formula>
    </cfRule>
  </conditionalFormatting>
  <conditionalFormatting sqref="C115:C118">
    <cfRule type="cellIs" dxfId="12295" priority="3273" operator="equal">
      <formula>"c"</formula>
    </cfRule>
    <cfRule type="cellIs" dxfId="12294" priority="3274" operator="equal">
      <formula>"b"</formula>
    </cfRule>
    <cfRule type="cellIs" dxfId="12293" priority="3275" operator="equal">
      <formula>"a"</formula>
    </cfRule>
  </conditionalFormatting>
  <conditionalFormatting sqref="C121:C122">
    <cfRule type="cellIs" dxfId="12292" priority="3270" operator="equal">
      <formula>"c"</formula>
    </cfRule>
    <cfRule type="cellIs" dxfId="12291" priority="3271" operator="equal">
      <formula>"b"</formula>
    </cfRule>
    <cfRule type="cellIs" dxfId="12290" priority="3272" operator="equal">
      <formula>"a"</formula>
    </cfRule>
  </conditionalFormatting>
  <conditionalFormatting sqref="C122">
    <cfRule type="cellIs" dxfId="12289" priority="3267" operator="equal">
      <formula>"c"</formula>
    </cfRule>
    <cfRule type="cellIs" dxfId="12288" priority="3268" operator="equal">
      <formula>"b"</formula>
    </cfRule>
    <cfRule type="cellIs" dxfId="12287" priority="3269" operator="equal">
      <formula>"a"</formula>
    </cfRule>
  </conditionalFormatting>
  <conditionalFormatting sqref="C121">
    <cfRule type="cellIs" dxfId="12286" priority="3264" operator="equal">
      <formula>"c"</formula>
    </cfRule>
    <cfRule type="cellIs" dxfId="12285" priority="3265" operator="equal">
      <formula>"b"</formula>
    </cfRule>
    <cfRule type="cellIs" dxfId="12284" priority="3266" operator="equal">
      <formula>"a"</formula>
    </cfRule>
  </conditionalFormatting>
  <conditionalFormatting sqref="C123:C124">
    <cfRule type="cellIs" dxfId="12283" priority="3253" operator="equal">
      <formula>"c"</formula>
    </cfRule>
    <cfRule type="cellIs" dxfId="12282" priority="3254" operator="equal">
      <formula>"b"</formula>
    </cfRule>
    <cfRule type="cellIs" dxfId="12281" priority="3255" operator="equal">
      <formula>"a"</formula>
    </cfRule>
  </conditionalFormatting>
  <conditionalFormatting sqref="F125:AJ125 AJ126">
    <cfRule type="cellIs" dxfId="12280" priority="3252" operator="equal">
      <formula>"Me"</formula>
    </cfRule>
  </conditionalFormatting>
  <conditionalFormatting sqref="F125:O125 S125:AJ125 AJ126">
    <cfRule type="cellIs" dxfId="12279" priority="3251" operator="equal">
      <formula>"TD"</formula>
    </cfRule>
  </conditionalFormatting>
  <conditionalFormatting sqref="F125:AJ125 AJ126">
    <cfRule type="cellIs" dxfId="12278" priority="3238" operator="equal">
      <formula>"PR"</formula>
    </cfRule>
  </conditionalFormatting>
  <conditionalFormatting sqref="C126">
    <cfRule type="cellIs" dxfId="12277" priority="3192" operator="lessThan">
      <formula>#REF!</formula>
    </cfRule>
  </conditionalFormatting>
  <conditionalFormatting sqref="C158">
    <cfRule type="cellIs" dxfId="12276" priority="3040" operator="lessThan">
      <formula>#REF!</formula>
    </cfRule>
  </conditionalFormatting>
  <conditionalFormatting sqref="F131:V132 F129:U130 X131:AJ132 X129:AH130 AJ129:AJ130">
    <cfRule type="cellIs" dxfId="12275" priority="3191" operator="equal">
      <formula>"Me"</formula>
    </cfRule>
  </conditionalFormatting>
  <conditionalFormatting sqref="F131:V132 F129:U130 X131:AJ132 X129:AH130 AJ129:AJ130">
    <cfRule type="cellIs" dxfId="12274" priority="3190" operator="equal">
      <formula>"TD"</formula>
    </cfRule>
  </conditionalFormatting>
  <conditionalFormatting sqref="F131:V132 F129:U130 X131:AJ132 X129:AH130 AJ129:AJ130">
    <cfRule type="cellIs" dxfId="12273" priority="3179" operator="equal">
      <formula>"PR"</formula>
    </cfRule>
  </conditionalFormatting>
  <conditionalFormatting sqref="F135:F136 H135:H136 N135:P136 AB135:AG136 F133:V134 J135:L136 X133:AJ134 F137:V140 R135:V136 X137:AJ140 X135:Z136 AI135:AJ136">
    <cfRule type="cellIs" dxfId="12272" priority="3164" operator="equal">
      <formula>"Me"</formula>
    </cfRule>
  </conditionalFormatting>
  <conditionalFormatting sqref="F135:F136 H135:H136 N135:P136 AB135:AG136 F133:V134 J135:L136 X133:AJ134 F137:V140 R135:V136 X137:AJ140 X135:Z136 AI135:AJ136">
    <cfRule type="cellIs" dxfId="12271" priority="3163" operator="equal">
      <formula>"TD"</formula>
    </cfRule>
  </conditionalFormatting>
  <conditionalFormatting sqref="F135:F136 H135:H136 N135:P136 AB135:AG136 F133:V134 J135:L136 X133:AJ134 F137:V140 R135:V136 X137:AJ140 X135:Z136 AI135:AJ136">
    <cfRule type="cellIs" dxfId="12270" priority="3152" operator="equal">
      <formula>"PR"</formula>
    </cfRule>
  </conditionalFormatting>
  <conditionalFormatting sqref="C162 C156 C154 C152 C148">
    <cfRule type="cellIs" dxfId="12269" priority="3001" operator="equal">
      <formula>"c"</formula>
    </cfRule>
    <cfRule type="cellIs" dxfId="12268" priority="3002" operator="equal">
      <formula>"b"</formula>
    </cfRule>
    <cfRule type="cellIs" dxfId="12267" priority="3003" operator="equal">
      <formula>"a"</formula>
    </cfRule>
  </conditionalFormatting>
  <conditionalFormatting sqref="F141:V142 AD141:AJ141 Y141:AB141 Y142:AJ142">
    <cfRule type="cellIs" dxfId="12266" priority="3110" operator="equal">
      <formula>"Me"</formula>
    </cfRule>
  </conditionalFormatting>
  <conditionalFormatting sqref="F141:V142 AD141:AJ141 Y141:AB141 Y142:AJ142">
    <cfRule type="cellIs" dxfId="12265" priority="3109" operator="equal">
      <formula>"TD"</formula>
    </cfRule>
  </conditionalFormatting>
  <conditionalFormatting sqref="F141:V142 AD141:AJ141 Y141:AB141 Y142:AJ142">
    <cfRule type="cellIs" dxfId="12264" priority="3098" operator="equal">
      <formula>"PR"</formula>
    </cfRule>
  </conditionalFormatting>
  <conditionalFormatting sqref="C144">
    <cfRule type="cellIs" dxfId="12263" priority="3068" operator="lessThan">
      <formula>#REF!</formula>
    </cfRule>
  </conditionalFormatting>
  <conditionalFormatting sqref="C151 C153 C155 C147">
    <cfRule type="cellIs" dxfId="12262" priority="3065" operator="equal">
      <formula>"c"</formula>
    </cfRule>
    <cfRule type="cellIs" dxfId="12261" priority="3066" operator="equal">
      <formula>"b"</formula>
    </cfRule>
    <cfRule type="cellIs" dxfId="12260" priority="3067" operator="equal">
      <formula>"a"</formula>
    </cfRule>
  </conditionalFormatting>
  <conditionalFormatting sqref="F157:AJ157 AJ158">
    <cfRule type="cellIs" dxfId="12259" priority="3063" operator="equal">
      <formula>"Me"</formula>
    </cfRule>
  </conditionalFormatting>
  <conditionalFormatting sqref="F157:O157 S157:AJ157 AJ158">
    <cfRule type="cellIs" dxfId="12258" priority="3062" operator="equal">
      <formula>"TD"</formula>
    </cfRule>
  </conditionalFormatting>
  <conditionalFormatting sqref="F157:AJ157 AJ158">
    <cfRule type="cellIs" dxfId="12257" priority="3049" operator="equal">
      <formula>"PR"</formula>
    </cfRule>
  </conditionalFormatting>
  <conditionalFormatting sqref="R161:AA164 F165:AA166 AB161:AJ166">
    <cfRule type="cellIs" dxfId="12256" priority="3039" operator="equal">
      <formula>"Me"</formula>
    </cfRule>
  </conditionalFormatting>
  <conditionalFormatting sqref="R161:AA164 F165:AA166 AB161:AJ166">
    <cfRule type="cellIs" dxfId="12255" priority="3038" operator="equal">
      <formula>"TD"</formula>
    </cfRule>
  </conditionalFormatting>
  <conditionalFormatting sqref="R161:AA164 F165:AA166 AB161:AJ166">
    <cfRule type="cellIs" dxfId="12254" priority="3027" operator="equal">
      <formula>"PR"</formula>
    </cfRule>
  </conditionalFormatting>
  <conditionalFormatting sqref="C159 C161">
    <cfRule type="cellIs" dxfId="12253" priority="3010" operator="equal">
      <formula>"c"</formula>
    </cfRule>
    <cfRule type="cellIs" dxfId="12252" priority="3011" operator="equal">
      <formula>"b"</formula>
    </cfRule>
    <cfRule type="cellIs" dxfId="12251" priority="3012" operator="equal">
      <formula>"a"</formula>
    </cfRule>
  </conditionalFormatting>
  <conditionalFormatting sqref="C160">
    <cfRule type="cellIs" dxfId="12250" priority="3004" operator="equal">
      <formula>"c"</formula>
    </cfRule>
    <cfRule type="cellIs" dxfId="12249" priority="3005" operator="equal">
      <formula>"b"</formula>
    </cfRule>
    <cfRule type="cellIs" dxfId="12248" priority="3006" operator="equal">
      <formula>"a"</formula>
    </cfRule>
  </conditionalFormatting>
  <conditionalFormatting sqref="C173:C174">
    <cfRule type="cellIs" dxfId="12247" priority="2997" operator="equal">
      <formula>"c"</formula>
    </cfRule>
    <cfRule type="cellIs" dxfId="12246" priority="2998" operator="equal">
      <formula>"b"</formula>
    </cfRule>
    <cfRule type="cellIs" dxfId="12245" priority="2999" operator="equal">
      <formula>"a"</formula>
    </cfRule>
  </conditionalFormatting>
  <conditionalFormatting sqref="C169:C170 C181:C182">
    <cfRule type="cellIs" dxfId="12244" priority="2994" operator="equal">
      <formula>"c"</formula>
    </cfRule>
    <cfRule type="cellIs" dxfId="12243" priority="2995" operator="equal">
      <formula>"b"</formula>
    </cfRule>
    <cfRule type="cellIs" dxfId="12242" priority="2996" operator="equal">
      <formula>"a"</formula>
    </cfRule>
  </conditionalFormatting>
  <conditionalFormatting sqref="C191:C192">
    <cfRule type="cellIs" dxfId="12241" priority="2993" operator="equal">
      <formula>"C"</formula>
    </cfRule>
  </conditionalFormatting>
  <conditionalFormatting sqref="C191:C192">
    <cfRule type="cellIs" dxfId="12240" priority="2992" operator="equal">
      <formula>"B"</formula>
    </cfRule>
  </conditionalFormatting>
  <conditionalFormatting sqref="C191:C192">
    <cfRule type="cellIs" dxfId="12239" priority="2991" operator="equal">
      <formula>"A"</formula>
    </cfRule>
  </conditionalFormatting>
  <conditionalFormatting sqref="C191:C192">
    <cfRule type="cellIs" dxfId="12238" priority="2990" operator="lessThan">
      <formula>#REF!</formula>
    </cfRule>
  </conditionalFormatting>
  <conditionalFormatting sqref="C183:C184">
    <cfRule type="cellIs" dxfId="12237" priority="2981" operator="equal">
      <formula>"C"</formula>
    </cfRule>
  </conditionalFormatting>
  <conditionalFormatting sqref="C183:C184">
    <cfRule type="cellIs" dxfId="12236" priority="2980" operator="equal">
      <formula>"B"</formula>
    </cfRule>
  </conditionalFormatting>
  <conditionalFormatting sqref="C183:C184">
    <cfRule type="cellIs" dxfId="12235" priority="2979" operator="equal">
      <formula>"A"</formula>
    </cfRule>
  </conditionalFormatting>
  <conditionalFormatting sqref="C183:C184">
    <cfRule type="cellIs" dxfId="12234" priority="2978" operator="lessThan">
      <formula>#REF!</formula>
    </cfRule>
  </conditionalFormatting>
  <conditionalFormatting sqref="C168">
    <cfRule type="cellIs" dxfId="12233" priority="2969" operator="lessThan">
      <formula>#REF!</formula>
    </cfRule>
  </conditionalFormatting>
  <conditionalFormatting sqref="G37:G38">
    <cfRule type="cellIs" dxfId="12232" priority="2382" operator="equal">
      <formula>"Me"</formula>
    </cfRule>
  </conditionalFormatting>
  <conditionalFormatting sqref="G37:G38">
    <cfRule type="cellIs" dxfId="12231" priority="2381" operator="equal">
      <formula>"TD"</formula>
    </cfRule>
  </conditionalFormatting>
  <conditionalFormatting sqref="G37:G38">
    <cfRule type="cellIs" dxfId="12230" priority="2380" operator="equal">
      <formula>"PR"</formula>
    </cfRule>
  </conditionalFormatting>
  <conditionalFormatting sqref="N37:N38">
    <cfRule type="cellIs" dxfId="12229" priority="2379" operator="equal">
      <formula>"Me"</formula>
    </cfRule>
  </conditionalFormatting>
  <conditionalFormatting sqref="N37:N38">
    <cfRule type="cellIs" dxfId="12228" priority="2378" operator="equal">
      <formula>"TD"</formula>
    </cfRule>
  </conditionalFormatting>
  <conditionalFormatting sqref="N37:N38">
    <cfRule type="cellIs" dxfId="12227" priority="2377" operator="equal">
      <formula>"PR"</formula>
    </cfRule>
  </conditionalFormatting>
  <conditionalFormatting sqref="U37:U38">
    <cfRule type="cellIs" dxfId="12226" priority="2376" operator="equal">
      <formula>"Me"</formula>
    </cfRule>
  </conditionalFormatting>
  <conditionalFormatting sqref="U37:U38">
    <cfRule type="cellIs" dxfId="12225" priority="2375" operator="equal">
      <formula>"TD"</formula>
    </cfRule>
  </conditionalFormatting>
  <conditionalFormatting sqref="U37:U38">
    <cfRule type="cellIs" dxfId="12224" priority="2374" operator="equal">
      <formula>"PR"</formula>
    </cfRule>
  </conditionalFormatting>
  <conditionalFormatting sqref="AB37:AB38">
    <cfRule type="cellIs" dxfId="12223" priority="2373" operator="equal">
      <formula>"Me"</formula>
    </cfRule>
  </conditionalFormatting>
  <conditionalFormatting sqref="AB37:AB38">
    <cfRule type="cellIs" dxfId="12222" priority="2372" operator="equal">
      <formula>"TD"</formula>
    </cfRule>
  </conditionalFormatting>
  <conditionalFormatting sqref="AB37:AB38">
    <cfRule type="cellIs" dxfId="12221" priority="2371" operator="equal">
      <formula>"PR"</formula>
    </cfRule>
  </conditionalFormatting>
  <conditionalFormatting sqref="AI37:AI38">
    <cfRule type="cellIs" dxfId="12220" priority="2370" operator="equal">
      <formula>"Me"</formula>
    </cfRule>
  </conditionalFormatting>
  <conditionalFormatting sqref="AI37:AI38">
    <cfRule type="cellIs" dxfId="12219" priority="2369" operator="equal">
      <formula>"TD"</formula>
    </cfRule>
  </conditionalFormatting>
  <conditionalFormatting sqref="AI37:AI38">
    <cfRule type="cellIs" dxfId="12218" priority="2368" operator="equal">
      <formula>"PR"</formula>
    </cfRule>
  </conditionalFormatting>
  <conditionalFormatting sqref="F161:H164">
    <cfRule type="cellIs" dxfId="12217" priority="2286" operator="equal">
      <formula>"Me"</formula>
    </cfRule>
  </conditionalFormatting>
  <conditionalFormatting sqref="F161:H164">
    <cfRule type="cellIs" dxfId="12216" priority="2285" operator="equal">
      <formula>"TD"</formula>
    </cfRule>
  </conditionalFormatting>
  <conditionalFormatting sqref="F161:H164">
    <cfRule type="cellIs" dxfId="12215" priority="2284" operator="equal">
      <formula>"PR"</formula>
    </cfRule>
  </conditionalFormatting>
  <conditionalFormatting sqref="I161:K164">
    <cfRule type="cellIs" dxfId="12214" priority="2283" operator="equal">
      <formula>"Me"</formula>
    </cfRule>
  </conditionalFormatting>
  <conditionalFormatting sqref="I161:K164">
    <cfRule type="cellIs" dxfId="12213" priority="2282" operator="equal">
      <formula>"TD"</formula>
    </cfRule>
  </conditionalFormatting>
  <conditionalFormatting sqref="I161:K164">
    <cfRule type="cellIs" dxfId="12212" priority="2281" operator="equal">
      <formula>"PR"</formula>
    </cfRule>
  </conditionalFormatting>
  <conditionalFormatting sqref="L161:N164">
    <cfRule type="cellIs" dxfId="12211" priority="2280" operator="equal">
      <formula>"Me"</formula>
    </cfRule>
  </conditionalFormatting>
  <conditionalFormatting sqref="L161:N164">
    <cfRule type="cellIs" dxfId="12210" priority="2279" operator="equal">
      <formula>"TD"</formula>
    </cfRule>
  </conditionalFormatting>
  <conditionalFormatting sqref="L161:N164">
    <cfRule type="cellIs" dxfId="12209" priority="2278" operator="equal">
      <formula>"PR"</formula>
    </cfRule>
  </conditionalFormatting>
  <conditionalFormatting sqref="O161:Q164">
    <cfRule type="cellIs" dxfId="12208" priority="2277" operator="equal">
      <formula>"Me"</formula>
    </cfRule>
  </conditionalFormatting>
  <conditionalFormatting sqref="O161:Q164">
    <cfRule type="cellIs" dxfId="12207" priority="2276" operator="equal">
      <formula>"TD"</formula>
    </cfRule>
  </conditionalFormatting>
  <conditionalFormatting sqref="O161:Q164">
    <cfRule type="cellIs" dxfId="12206" priority="2275" operator="equal">
      <formula>"PR"</formula>
    </cfRule>
  </conditionalFormatting>
  <conditionalFormatting sqref="F97:M98 P97:V98 AD97:AJ98 X97:AB98">
    <cfRule type="cellIs" dxfId="12205" priority="2202" operator="equal">
      <formula>"Me"</formula>
    </cfRule>
  </conditionalFormatting>
  <conditionalFormatting sqref="F97:M98 P97:V98 AD97:AJ98 X97:AB98">
    <cfRule type="cellIs" dxfId="12204" priority="2201" operator="equal">
      <formula>"TD"</formula>
    </cfRule>
  </conditionalFormatting>
  <conditionalFormatting sqref="F97:M98 P97:V98 AD97:AJ98 X97:AB98">
    <cfRule type="cellIs" dxfId="12203" priority="2200" operator="equal">
      <formula>"PR"</formula>
    </cfRule>
  </conditionalFormatting>
  <conditionalFormatting sqref="C97:C98">
    <cfRule type="cellIs" dxfId="12202" priority="2192" operator="equal">
      <formula>"C"</formula>
    </cfRule>
  </conditionalFormatting>
  <conditionalFormatting sqref="C97:C98">
    <cfRule type="cellIs" dxfId="12201" priority="2191" operator="equal">
      <formula>"B"</formula>
    </cfRule>
  </conditionalFormatting>
  <conditionalFormatting sqref="C97:C98">
    <cfRule type="cellIs" dxfId="12200" priority="2190" operator="equal">
      <formula>"A"</formula>
    </cfRule>
  </conditionalFormatting>
  <conditionalFormatting sqref="F103:AA103 F104:I104 K104:M104 O104:AA104 AF103:AJ104">
    <cfRule type="cellIs" dxfId="12199" priority="2189" operator="equal">
      <formula>"Me"</formula>
    </cfRule>
  </conditionalFormatting>
  <conditionalFormatting sqref="F103:AA103 F104:I104 K104:M104 O104:AA104 AF103:AJ104">
    <cfRule type="cellIs" dxfId="12198" priority="2188" operator="equal">
      <formula>"TD"</formula>
    </cfRule>
  </conditionalFormatting>
  <conditionalFormatting sqref="F103:AA103 F104:I104 K104:M104 O104:AA104 AF103:AJ104">
    <cfRule type="cellIs" dxfId="12197" priority="2187" operator="equal">
      <formula>"PR"</formula>
    </cfRule>
  </conditionalFormatting>
  <conditionalFormatting sqref="C103:C104">
    <cfRule type="cellIs" dxfId="12196" priority="2180" operator="equal">
      <formula>"C"</formula>
    </cfRule>
  </conditionalFormatting>
  <conditionalFormatting sqref="C103:C104">
    <cfRule type="cellIs" dxfId="12195" priority="2179" operator="equal">
      <formula>"B"</formula>
    </cfRule>
  </conditionalFormatting>
  <conditionalFormatting sqref="C103:C104">
    <cfRule type="cellIs" dxfId="12194" priority="2178" operator="equal">
      <formula>"A"</formula>
    </cfRule>
  </conditionalFormatting>
  <conditionalFormatting sqref="F91:I92 K91:K92 M91:P92 R91:R92 T91:V92 Y91:AJ92">
    <cfRule type="cellIs" dxfId="12193" priority="2157" operator="equal">
      <formula>"Me"</formula>
    </cfRule>
  </conditionalFormatting>
  <conditionalFormatting sqref="F91:I92 K91:K92 M91:P92 R91:R92 T91:V92 Y91:AJ92">
    <cfRule type="cellIs" dxfId="12192" priority="2156" operator="equal">
      <formula>"TD"</formula>
    </cfRule>
  </conditionalFormatting>
  <conditionalFormatting sqref="F91:I92 K91:K92 M91:P92 R91:R92 T91:V92 Y91:AJ92">
    <cfRule type="cellIs" dxfId="12191" priority="2155" operator="equal">
      <formula>"PR"</formula>
    </cfRule>
  </conditionalFormatting>
  <conditionalFormatting sqref="C92">
    <cfRule type="cellIs" dxfId="12190" priority="2148" operator="equal">
      <formula>"C"</formula>
    </cfRule>
  </conditionalFormatting>
  <conditionalFormatting sqref="C92">
    <cfRule type="cellIs" dxfId="12189" priority="2147" operator="equal">
      <formula>"B"</formula>
    </cfRule>
  </conditionalFormatting>
  <conditionalFormatting sqref="C92">
    <cfRule type="cellIs" dxfId="12188" priority="2146" operator="equal">
      <formula>"A"</formula>
    </cfRule>
  </conditionalFormatting>
  <conditionalFormatting sqref="C91">
    <cfRule type="cellIs" dxfId="12187" priority="2144" operator="equal">
      <formula>"C"</formula>
    </cfRule>
  </conditionalFormatting>
  <conditionalFormatting sqref="C91">
    <cfRule type="cellIs" dxfId="12186" priority="2143" operator="equal">
      <formula>"B"</formula>
    </cfRule>
  </conditionalFormatting>
  <conditionalFormatting sqref="C91">
    <cfRule type="cellIs" dxfId="12185" priority="2142" operator="equal">
      <formula>"A"</formula>
    </cfRule>
  </conditionalFormatting>
  <conditionalFormatting sqref="F179:H180 N179:O180 U179:V180 AB179:AC180 AI179:AJ180">
    <cfRule type="cellIs" dxfId="12184" priority="2122" operator="equal">
      <formula>"Me"</formula>
    </cfRule>
  </conditionalFormatting>
  <conditionalFormatting sqref="F179:H180 N179:O180 U179:V180 AB179:AC180 AI179:AJ180">
    <cfRule type="cellIs" dxfId="12183" priority="2121" operator="equal">
      <formula>"TD"</formula>
    </cfRule>
  </conditionalFormatting>
  <conditionalFormatting sqref="F179:H180 N179:O180 U179:V180 AB179:AC180 AI179:AJ180">
    <cfRule type="cellIs" dxfId="12182" priority="2120" operator="equal">
      <formula>"PR"</formula>
    </cfRule>
  </conditionalFormatting>
  <conditionalFormatting sqref="C179:C180">
    <cfRule type="cellIs" dxfId="12181" priority="2111" operator="equal">
      <formula>"c"</formula>
    </cfRule>
    <cfRule type="cellIs" dxfId="12180" priority="2112" operator="equal">
      <formula>"b"</formula>
    </cfRule>
    <cfRule type="cellIs" dxfId="12179" priority="2113" operator="equal">
      <formula>"a"</formula>
    </cfRule>
  </conditionalFormatting>
  <conditionalFormatting sqref="C107:C108">
    <cfRule type="cellIs" dxfId="12178" priority="2106" operator="equal">
      <formula>"C"</formula>
    </cfRule>
  </conditionalFormatting>
  <conditionalFormatting sqref="C107:C108">
    <cfRule type="cellIs" dxfId="12177" priority="2105" operator="equal">
      <formula>"B"</formula>
    </cfRule>
  </conditionalFormatting>
  <conditionalFormatting sqref="C107:C108">
    <cfRule type="cellIs" dxfId="12176" priority="2104" operator="equal">
      <formula>"A"</formula>
    </cfRule>
  </conditionalFormatting>
  <conditionalFormatting sqref="F233:F234 N233:O234 R233:S234 Z233:Z234 AB233:AJ234 K233:K234">
    <cfRule type="cellIs" dxfId="12175" priority="2065" operator="equal">
      <formula>"Me"</formula>
    </cfRule>
  </conditionalFormatting>
  <conditionalFormatting sqref="F233:F234 N233:O234 R233:S234 Z233:Z234 AB233:AJ234 K233:K234">
    <cfRule type="cellIs" dxfId="12174" priority="2064" operator="equal">
      <formula>"TD"</formula>
    </cfRule>
  </conditionalFormatting>
  <conditionalFormatting sqref="F233:F234 N233:O234 R233:S234 Z233:Z234 AB233:AJ234 K233:K234">
    <cfRule type="cellIs" dxfId="12173" priority="2063" operator="equal">
      <formula>"PR"</formula>
    </cfRule>
  </conditionalFormatting>
  <conditionalFormatting sqref="T233:V234">
    <cfRule type="cellIs" dxfId="12172" priority="2062" operator="equal">
      <formula>"Me"</formula>
    </cfRule>
  </conditionalFormatting>
  <conditionalFormatting sqref="T233:V234">
    <cfRule type="cellIs" dxfId="12171" priority="2061" operator="equal">
      <formula>"TD"</formula>
    </cfRule>
  </conditionalFormatting>
  <conditionalFormatting sqref="T233:V234">
    <cfRule type="cellIs" dxfId="12170" priority="2060" operator="equal">
      <formula>"PR"</formula>
    </cfRule>
  </conditionalFormatting>
  <conditionalFormatting sqref="C233:C234">
    <cfRule type="cellIs" dxfId="12169" priority="2056" operator="equal">
      <formula>"C"</formula>
    </cfRule>
  </conditionalFormatting>
  <conditionalFormatting sqref="C233:C234">
    <cfRule type="cellIs" dxfId="12168" priority="2055" operator="equal">
      <formula>"B"</formula>
    </cfRule>
  </conditionalFormatting>
  <conditionalFormatting sqref="C233:C234">
    <cfRule type="cellIs" dxfId="12167" priority="2054" operator="equal">
      <formula>"A"</formula>
    </cfRule>
  </conditionalFormatting>
  <conditionalFormatting sqref="C105:C106">
    <cfRule type="cellIs" dxfId="12166" priority="2021" operator="equal">
      <formula>"C"</formula>
    </cfRule>
  </conditionalFormatting>
  <conditionalFormatting sqref="C105:C106">
    <cfRule type="cellIs" dxfId="12165" priority="2020" operator="equal">
      <formula>"B"</formula>
    </cfRule>
  </conditionalFormatting>
  <conditionalFormatting sqref="C105:C106">
    <cfRule type="cellIs" dxfId="12164" priority="2019" operator="equal">
      <formula>"A"</formula>
    </cfRule>
  </conditionalFormatting>
  <conditionalFormatting sqref="N145:S146 V145:V146 F145:L146 AJ145:AJ146 X145:AH146">
    <cfRule type="cellIs" dxfId="12163" priority="1962" operator="equal">
      <formula>"Me"</formula>
    </cfRule>
  </conditionalFormatting>
  <conditionalFormatting sqref="N145:S146 V145:V146 F145:L146 AJ145:AJ146 X145:AH146">
    <cfRule type="cellIs" dxfId="12162" priority="1961" operator="equal">
      <formula>"TD"</formula>
    </cfRule>
  </conditionalFormatting>
  <conditionalFormatting sqref="N145:S146 V145:V146 F145:L146 AJ145:AJ146 X145:AH146">
    <cfRule type="cellIs" dxfId="12161" priority="1960" operator="equal">
      <formula>"PR"</formula>
    </cfRule>
  </conditionalFormatting>
  <conditionalFormatting sqref="Z145:AD146">
    <cfRule type="cellIs" dxfId="12160" priority="1959" operator="equal">
      <formula>"Me"</formula>
    </cfRule>
  </conditionalFormatting>
  <conditionalFormatting sqref="Z145:AD146">
    <cfRule type="cellIs" dxfId="12159" priority="1958" operator="equal">
      <formula>"TD"</formula>
    </cfRule>
  </conditionalFormatting>
  <conditionalFormatting sqref="C146">
    <cfRule type="cellIs" dxfId="12158" priority="1946" operator="equal">
      <formula>"c"</formula>
    </cfRule>
    <cfRule type="cellIs" dxfId="12157" priority="1947" operator="equal">
      <formula>"b"</formula>
    </cfRule>
    <cfRule type="cellIs" dxfId="12156" priority="1948" operator="equal">
      <formula>"a"</formula>
    </cfRule>
  </conditionalFormatting>
  <conditionalFormatting sqref="C145">
    <cfRule type="cellIs" dxfId="12155" priority="1949" operator="equal">
      <formula>"c"</formula>
    </cfRule>
    <cfRule type="cellIs" dxfId="12154" priority="1950" operator="equal">
      <formula>"b"</formula>
    </cfRule>
    <cfRule type="cellIs" dxfId="12153" priority="1951" operator="equal">
      <formula>"a"</formula>
    </cfRule>
  </conditionalFormatting>
  <conditionalFormatting sqref="F195:AJ198">
    <cfRule type="cellIs" dxfId="12152" priority="1943" operator="equal">
      <formula>"Me"</formula>
    </cfRule>
  </conditionalFormatting>
  <conditionalFormatting sqref="F195:AJ198">
    <cfRule type="cellIs" dxfId="12151" priority="1942" operator="equal">
      <formula>"TD"</formula>
    </cfRule>
  </conditionalFormatting>
  <conditionalFormatting sqref="F195:AJ198">
    <cfRule type="cellIs" dxfId="12150" priority="1941" operator="equal">
      <formula>"PR"</formula>
    </cfRule>
  </conditionalFormatting>
  <conditionalFormatting sqref="F193:AJ193 AJ194">
    <cfRule type="cellIs" dxfId="12149" priority="1932" operator="equal">
      <formula>"Me"</formula>
    </cfRule>
  </conditionalFormatting>
  <conditionalFormatting sqref="F193:O193 S193:AJ193 AJ194">
    <cfRule type="cellIs" dxfId="12148" priority="1931" operator="equal">
      <formula>"TD"</formula>
    </cfRule>
  </conditionalFormatting>
  <conditionalFormatting sqref="F193:AJ193 AJ194">
    <cfRule type="cellIs" dxfId="12147" priority="1930" operator="equal">
      <formula>"PR"</formula>
    </cfRule>
  </conditionalFormatting>
  <conditionalFormatting sqref="C23:C24">
    <cfRule type="cellIs" dxfId="12146" priority="1910" operator="equal">
      <formula>"C"</formula>
    </cfRule>
  </conditionalFormatting>
  <conditionalFormatting sqref="C23:C24">
    <cfRule type="cellIs" dxfId="12145" priority="1909" operator="equal">
      <formula>"B"</formula>
    </cfRule>
  </conditionalFormatting>
  <conditionalFormatting sqref="C23:C24">
    <cfRule type="cellIs" dxfId="12144" priority="1908" operator="equal">
      <formula>"A"</formula>
    </cfRule>
  </conditionalFormatting>
  <conditionalFormatting sqref="F75:F76 Y75:AB76 AD75:AG75 AI75:AJ76 AD76 AF76:AG76">
    <cfRule type="cellIs" dxfId="12143" priority="1896" operator="equal">
      <formula>"Me"</formula>
    </cfRule>
  </conditionalFormatting>
  <conditionalFormatting sqref="F75:F76 Y75:AB76 AD75:AG75 AI75:AJ76 AD76 AF76:AG76">
    <cfRule type="cellIs" dxfId="12142" priority="1895" operator="equal">
      <formula>"TD"</formula>
    </cfRule>
  </conditionalFormatting>
  <conditionalFormatting sqref="Z75:AB76 AD75:AD76">
    <cfRule type="cellIs" dxfId="12141" priority="1893" operator="equal">
      <formula>"Me"</formula>
    </cfRule>
  </conditionalFormatting>
  <conditionalFormatting sqref="Z75:AB76 AD75:AD76">
    <cfRule type="cellIs" dxfId="12140" priority="1892" operator="equal">
      <formula>"TD"</formula>
    </cfRule>
  </conditionalFormatting>
  <conditionalFormatting sqref="F75:F76 Y75:AB76 AD75:AG75 AI75:AJ76 AD76 AF76:AG76">
    <cfRule type="cellIs" dxfId="12139" priority="1894" operator="equal">
      <formula>"PR"</formula>
    </cfRule>
  </conditionalFormatting>
  <conditionalFormatting sqref="C79:C80">
    <cfRule type="cellIs" dxfId="12138" priority="1890" operator="equal">
      <formula>"C"</formula>
    </cfRule>
  </conditionalFormatting>
  <conditionalFormatting sqref="C79:C80">
    <cfRule type="cellIs" dxfId="12137" priority="1889" operator="equal">
      <formula>"B"</formula>
    </cfRule>
  </conditionalFormatting>
  <conditionalFormatting sqref="C79:C80">
    <cfRule type="cellIs" dxfId="12136" priority="1888" operator="equal">
      <formula>"A"</formula>
    </cfRule>
  </conditionalFormatting>
  <conditionalFormatting sqref="C81:C82">
    <cfRule type="cellIs" dxfId="12135" priority="1879" operator="equal">
      <formula>"c"</formula>
    </cfRule>
    <cfRule type="cellIs" dxfId="12134" priority="1880" operator="equal">
      <formula>"b"</formula>
    </cfRule>
    <cfRule type="cellIs" dxfId="12133" priority="1881" operator="equal">
      <formula>"a"</formula>
    </cfRule>
  </conditionalFormatting>
  <conditionalFormatting sqref="F31:F32 H31:H32 K31:L32 R31:Z32 AJ31">
    <cfRule type="cellIs" dxfId="12132" priority="1855" operator="equal">
      <formula>"Me"</formula>
    </cfRule>
  </conditionalFormatting>
  <conditionalFormatting sqref="S31:Z32 F31:F32 H31:H32 K31:L32 AJ31">
    <cfRule type="cellIs" dxfId="12131" priority="1854" operator="equal">
      <formula>"TD"</formula>
    </cfRule>
  </conditionalFormatting>
  <conditionalFormatting sqref="F31:F32 H31:H32 K31:L32 R31:Z32 AJ31">
    <cfRule type="cellIs" dxfId="12130" priority="1849" operator="equal">
      <formula>"PR"</formula>
    </cfRule>
  </conditionalFormatting>
  <conditionalFormatting sqref="AJ31">
    <cfRule type="cellIs" dxfId="12129" priority="1848" operator="equal">
      <formula>"Me"</formula>
    </cfRule>
  </conditionalFormatting>
  <conditionalFormatting sqref="AJ31">
    <cfRule type="cellIs" dxfId="12128" priority="1847" operator="equal">
      <formula>"TD"</formula>
    </cfRule>
  </conditionalFormatting>
  <conditionalFormatting sqref="C31:C32">
    <cfRule type="cellIs" dxfId="12127" priority="1831" operator="equal">
      <formula>"C"</formula>
    </cfRule>
  </conditionalFormatting>
  <conditionalFormatting sqref="C31:C32">
    <cfRule type="cellIs" dxfId="12126" priority="1830" operator="equal">
      <formula>"B"</formula>
    </cfRule>
  </conditionalFormatting>
  <conditionalFormatting sqref="C31:C32">
    <cfRule type="cellIs" dxfId="12125" priority="1829" operator="equal">
      <formula>"A"</formula>
    </cfRule>
  </conditionalFormatting>
  <conditionalFormatting sqref="F199:AJ200">
    <cfRule type="cellIs" dxfId="12124" priority="1827" operator="equal">
      <formula>"Me"</formula>
    </cfRule>
  </conditionalFormatting>
  <conditionalFormatting sqref="F199:AJ200">
    <cfRule type="cellIs" dxfId="12123" priority="1826" operator="equal">
      <formula>"TD"</formula>
    </cfRule>
  </conditionalFormatting>
  <conditionalFormatting sqref="F199:AJ200">
    <cfRule type="cellIs" dxfId="12122" priority="1825" operator="equal">
      <formula>"PR"</formula>
    </cfRule>
  </conditionalFormatting>
  <conditionalFormatting sqref="C199:C200">
    <cfRule type="cellIs" dxfId="12121" priority="1803" operator="equal">
      <formula>"C"</formula>
    </cfRule>
  </conditionalFormatting>
  <conditionalFormatting sqref="C199:C200">
    <cfRule type="cellIs" dxfId="12120" priority="1802" operator="equal">
      <formula>"B"</formula>
    </cfRule>
  </conditionalFormatting>
  <conditionalFormatting sqref="C199:C200">
    <cfRule type="cellIs" dxfId="12119" priority="1801" operator="equal">
      <formula>"A"</formula>
    </cfRule>
  </conditionalFormatting>
  <conditionalFormatting sqref="C129:C133">
    <cfRule type="cellIs" dxfId="12118" priority="1780" operator="equal">
      <formula>"c"</formula>
    </cfRule>
    <cfRule type="cellIs" dxfId="12117" priority="1781" operator="equal">
      <formula>"b"</formula>
    </cfRule>
    <cfRule type="cellIs" dxfId="12116" priority="1782" operator="equal">
      <formula>"a"</formula>
    </cfRule>
  </conditionalFormatting>
  <conditionalFormatting sqref="C134">
    <cfRule type="cellIs" dxfId="12115" priority="1777" operator="equal">
      <formula>"c"</formula>
    </cfRule>
    <cfRule type="cellIs" dxfId="12114" priority="1778" operator="equal">
      <formula>"b"</formula>
    </cfRule>
    <cfRule type="cellIs" dxfId="12113" priority="1779" operator="equal">
      <formula>"a"</formula>
    </cfRule>
  </conditionalFormatting>
  <conditionalFormatting sqref="C127:C128">
    <cfRule type="cellIs" dxfId="12112" priority="1751" operator="equal">
      <formula>"c"</formula>
    </cfRule>
    <cfRule type="cellIs" dxfId="12111" priority="1752" operator="equal">
      <formula>"b"</formula>
    </cfRule>
    <cfRule type="cellIs" dxfId="12110" priority="1753" operator="equal">
      <formula>"a"</formula>
    </cfRule>
  </conditionalFormatting>
  <conditionalFormatting sqref="M45:P46 AG45:AJ46 T45:V46 F45:I46 Z45:AD46">
    <cfRule type="cellIs" dxfId="12109" priority="1738" operator="equal">
      <formula>"Me"</formula>
    </cfRule>
  </conditionalFormatting>
  <conditionalFormatting sqref="M45:O46 AG45:AJ46 T45:V46 F45:I46 Z45:AD46">
    <cfRule type="cellIs" dxfId="12108" priority="1737" operator="equal">
      <formula>"TD"</formula>
    </cfRule>
  </conditionalFormatting>
  <conditionalFormatting sqref="M45:P46 AG45:AJ46 T45:V46 F45:I46 Z45:AD46">
    <cfRule type="cellIs" dxfId="12107" priority="1736" operator="equal">
      <formula>"PR"</formula>
    </cfRule>
  </conditionalFormatting>
  <conditionalFormatting sqref="P45:P46">
    <cfRule type="cellIs" dxfId="12106" priority="1735" operator="equal">
      <formula>"TD"</formula>
    </cfRule>
  </conditionalFormatting>
  <conditionalFormatting sqref="L45:L46">
    <cfRule type="cellIs" dxfId="12105" priority="1734" operator="equal">
      <formula>"Me"</formula>
    </cfRule>
  </conditionalFormatting>
  <conditionalFormatting sqref="L45:L46">
    <cfRule type="cellIs" dxfId="12104" priority="1733" operator="equal">
      <formula>"TD"</formula>
    </cfRule>
  </conditionalFormatting>
  <conditionalFormatting sqref="L45:L46">
    <cfRule type="cellIs" dxfId="12103" priority="1732" operator="equal">
      <formula>"PR"</formula>
    </cfRule>
  </conditionalFormatting>
  <conditionalFormatting sqref="S45:S46">
    <cfRule type="cellIs" dxfId="12102" priority="1731" operator="equal">
      <formula>"Me"</formula>
    </cfRule>
  </conditionalFormatting>
  <conditionalFormatting sqref="S45:S46">
    <cfRule type="cellIs" dxfId="12101" priority="1730" operator="equal">
      <formula>"TD"</formula>
    </cfRule>
  </conditionalFormatting>
  <conditionalFormatting sqref="S45:S46">
    <cfRule type="cellIs" dxfId="12100" priority="1729" operator="equal">
      <formula>"PR"</formula>
    </cfRule>
  </conditionalFormatting>
  <conditionalFormatting sqref="C45:C46">
    <cfRule type="cellIs" dxfId="12099" priority="1723" operator="lessThan">
      <formula>#REF!</formula>
    </cfRule>
  </conditionalFormatting>
  <conditionalFormatting sqref="C45:C46">
    <cfRule type="cellIs" dxfId="12098" priority="1722" operator="equal">
      <formula>"C"</formula>
    </cfRule>
  </conditionalFormatting>
  <conditionalFormatting sqref="C45:C46">
    <cfRule type="cellIs" dxfId="12097" priority="1721" operator="equal">
      <formula>"B"</formula>
    </cfRule>
  </conditionalFormatting>
  <conditionalFormatting sqref="C45:C46">
    <cfRule type="cellIs" dxfId="12096" priority="1720" operator="equal">
      <formula>"A"</formula>
    </cfRule>
  </conditionalFormatting>
  <conditionalFormatting sqref="D45:D46">
    <cfRule type="cellIs" dxfId="12095" priority="1717" operator="equal">
      <formula>"c"</formula>
    </cfRule>
    <cfRule type="cellIs" dxfId="12094" priority="1718" operator="equal">
      <formula>"b"</formula>
    </cfRule>
    <cfRule type="cellIs" dxfId="12093" priority="1719" operator="equal">
      <formula>"a"</formula>
    </cfRule>
  </conditionalFormatting>
  <conditionalFormatting sqref="C84">
    <cfRule type="cellIs" dxfId="12092" priority="1710" operator="equal">
      <formula>"C"</formula>
    </cfRule>
  </conditionalFormatting>
  <conditionalFormatting sqref="C84">
    <cfRule type="cellIs" dxfId="12091" priority="1709" operator="equal">
      <formula>"B"</formula>
    </cfRule>
  </conditionalFormatting>
  <conditionalFormatting sqref="C84">
    <cfRule type="cellIs" dxfId="12090" priority="1708" operator="equal">
      <formula>"A"</formula>
    </cfRule>
  </conditionalFormatting>
  <conditionalFormatting sqref="C171">
    <cfRule type="cellIs" dxfId="12089" priority="1698" operator="equal">
      <formula>"c"</formula>
    </cfRule>
    <cfRule type="cellIs" dxfId="12088" priority="1699" operator="equal">
      <formula>"b"</formula>
    </cfRule>
    <cfRule type="cellIs" dxfId="12087" priority="1700" operator="equal">
      <formula>"a"</formula>
    </cfRule>
  </conditionalFormatting>
  <conditionalFormatting sqref="C172">
    <cfRule type="cellIs" dxfId="12086" priority="1695" operator="equal">
      <formula>"c"</formula>
    </cfRule>
    <cfRule type="cellIs" dxfId="12085" priority="1696" operator="equal">
      <formula>"b"</formula>
    </cfRule>
    <cfRule type="cellIs" dxfId="12084" priority="1697" operator="equal">
      <formula>"a"</formula>
    </cfRule>
  </conditionalFormatting>
  <conditionalFormatting sqref="C188">
    <cfRule type="cellIs" dxfId="12083" priority="1688" operator="equal">
      <formula>"C"</formula>
    </cfRule>
  </conditionalFormatting>
  <conditionalFormatting sqref="C188">
    <cfRule type="cellIs" dxfId="12082" priority="1687" operator="equal">
      <formula>"B"</formula>
    </cfRule>
  </conditionalFormatting>
  <conditionalFormatting sqref="C188">
    <cfRule type="cellIs" dxfId="12081" priority="1686" operator="equal">
      <formula>"A"</formula>
    </cfRule>
  </conditionalFormatting>
  <conditionalFormatting sqref="C131">
    <cfRule type="cellIs" dxfId="12080" priority="1676" operator="equal">
      <formula>"c"</formula>
    </cfRule>
    <cfRule type="cellIs" dxfId="12079" priority="1677" operator="equal">
      <formula>"b"</formula>
    </cfRule>
    <cfRule type="cellIs" dxfId="12078" priority="1678" operator="equal">
      <formula>"a"</formula>
    </cfRule>
  </conditionalFormatting>
  <conditionalFormatting sqref="C132">
    <cfRule type="cellIs" dxfId="12077" priority="1673" operator="equal">
      <formula>"c"</formula>
    </cfRule>
    <cfRule type="cellIs" dxfId="12076" priority="1674" operator="equal">
      <formula>"b"</formula>
    </cfRule>
    <cfRule type="cellIs" dxfId="12075" priority="1675" operator="equal">
      <formula>"a"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4" priority="1548" operator="equal">
      <formula>"Me"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3" priority="1547" operator="equal">
      <formula>"TD"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2" priority="1546" operator="equal">
      <formula>"PR"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1" priority="1545" operator="equal">
      <formula>"Me"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0" priority="1544" operator="equal">
      <formula>"TD"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69" priority="1543" operator="equal">
      <formula>"PR"</formula>
    </cfRule>
  </conditionalFormatting>
  <conditionalFormatting sqref="F201:AJ201">
    <cfRule type="cellIs" dxfId="12068" priority="1542" operator="equal">
      <formula>"Me"</formula>
    </cfRule>
  </conditionalFormatting>
  <conditionalFormatting sqref="F201:O201 S201:AJ201">
    <cfRule type="cellIs" dxfId="12067" priority="1541" operator="equal">
      <formula>"TD"</formula>
    </cfRule>
  </conditionalFormatting>
  <conditionalFormatting sqref="F201:AJ201">
    <cfRule type="cellIs" dxfId="12066" priority="1540" operator="equal">
      <formula>"PR"</formula>
    </cfRule>
  </conditionalFormatting>
  <conditionalFormatting sqref="M223:M224">
    <cfRule type="cellIs" dxfId="12065" priority="1522" operator="equal">
      <formula>"Me"</formula>
    </cfRule>
  </conditionalFormatting>
  <conditionalFormatting sqref="M223:M224">
    <cfRule type="cellIs" dxfId="12064" priority="1521" operator="equal">
      <formula>"TD"</formula>
    </cfRule>
  </conditionalFormatting>
  <conditionalFormatting sqref="M223:M224">
    <cfRule type="cellIs" dxfId="12063" priority="1520" operator="equal">
      <formula>"PR"</formula>
    </cfRule>
  </conditionalFormatting>
  <conditionalFormatting sqref="T223:T224">
    <cfRule type="cellIs" dxfId="12062" priority="1519" operator="equal">
      <formula>"Me"</formula>
    </cfRule>
  </conditionalFormatting>
  <conditionalFormatting sqref="T223:T224">
    <cfRule type="cellIs" dxfId="12061" priority="1518" operator="equal">
      <formula>"TD"</formula>
    </cfRule>
  </conditionalFormatting>
  <conditionalFormatting sqref="T223:T224">
    <cfRule type="cellIs" dxfId="12060" priority="1517" operator="equal">
      <formula>"PR"</formula>
    </cfRule>
  </conditionalFormatting>
  <conditionalFormatting sqref="AA223:AA224">
    <cfRule type="cellIs" dxfId="12059" priority="1516" operator="equal">
      <formula>"Me"</formula>
    </cfRule>
  </conditionalFormatting>
  <conditionalFormatting sqref="AA223:AA224">
    <cfRule type="cellIs" dxfId="12058" priority="1515" operator="equal">
      <formula>"TD"</formula>
    </cfRule>
  </conditionalFormatting>
  <conditionalFormatting sqref="AA223:AA224">
    <cfRule type="cellIs" dxfId="12057" priority="1514" operator="equal">
      <formula>"PR"</formula>
    </cfRule>
  </conditionalFormatting>
  <conditionalFormatting sqref="AH223:AH224">
    <cfRule type="cellIs" dxfId="12056" priority="1513" operator="equal">
      <formula>"Me"</formula>
    </cfRule>
  </conditionalFormatting>
  <conditionalFormatting sqref="AH223:AH224">
    <cfRule type="cellIs" dxfId="12055" priority="1512" operator="equal">
      <formula>"TD"</formula>
    </cfRule>
  </conditionalFormatting>
  <conditionalFormatting sqref="AH223:AH224">
    <cfRule type="cellIs" dxfId="12054" priority="1511" operator="equal">
      <formula>"PR"</formula>
    </cfRule>
  </conditionalFormatting>
  <conditionalFormatting sqref="Q229:Q230">
    <cfRule type="cellIs" dxfId="12053" priority="1510" operator="equal">
      <formula>"Me"</formula>
    </cfRule>
  </conditionalFormatting>
  <conditionalFormatting sqref="Q229:Q230">
    <cfRule type="cellIs" dxfId="12052" priority="1509" operator="equal">
      <formula>"TD"</formula>
    </cfRule>
  </conditionalFormatting>
  <conditionalFormatting sqref="Q229:Q230">
    <cfRule type="cellIs" dxfId="12051" priority="1508" operator="equal">
      <formula>"PR"</formula>
    </cfRule>
  </conditionalFormatting>
  <conditionalFormatting sqref="T217:T220">
    <cfRule type="cellIs" dxfId="12050" priority="1486" operator="equal">
      <formula>"Me"</formula>
    </cfRule>
  </conditionalFormatting>
  <conditionalFormatting sqref="T217:T220">
    <cfRule type="cellIs" dxfId="12049" priority="1485" operator="equal">
      <formula>"TD"</formula>
    </cfRule>
  </conditionalFormatting>
  <conditionalFormatting sqref="T217:T220">
    <cfRule type="cellIs" dxfId="12048" priority="1484" operator="equal">
      <formula>"PR"</formula>
    </cfRule>
  </conditionalFormatting>
  <conditionalFormatting sqref="C203:C204 C223:C226">
    <cfRule type="cellIs" dxfId="12047" priority="1476" operator="equal">
      <formula>"C"</formula>
    </cfRule>
  </conditionalFormatting>
  <conditionalFormatting sqref="C203:C204 C223:C226">
    <cfRule type="cellIs" dxfId="12046" priority="1475" operator="equal">
      <formula>"B"</formula>
    </cfRule>
  </conditionalFormatting>
  <conditionalFormatting sqref="C203:C204 C223:C226">
    <cfRule type="cellIs" dxfId="12045" priority="1474" operator="equal">
      <formula>"A"</formula>
    </cfRule>
  </conditionalFormatting>
  <conditionalFormatting sqref="C213:C214 C243:C244 C229:C230">
    <cfRule type="cellIs" dxfId="12044" priority="1467" operator="equal">
      <formula>"C"</formula>
    </cfRule>
  </conditionalFormatting>
  <conditionalFormatting sqref="C213:C214 C243:C244 C229:C230">
    <cfRule type="cellIs" dxfId="12043" priority="1466" operator="equal">
      <formula>"B"</formula>
    </cfRule>
  </conditionalFormatting>
  <conditionalFormatting sqref="C213:C214 C243:C244 C229:C230">
    <cfRule type="cellIs" dxfId="12042" priority="1465" operator="equal">
      <formula>"A"</formula>
    </cfRule>
  </conditionalFormatting>
  <conditionalFormatting sqref="C217:C218">
    <cfRule type="cellIs" dxfId="12041" priority="1463" operator="equal">
      <formula>"C"</formula>
    </cfRule>
  </conditionalFormatting>
  <conditionalFormatting sqref="C217:C218">
    <cfRule type="cellIs" dxfId="12040" priority="1462" operator="equal">
      <formula>"B"</formula>
    </cfRule>
  </conditionalFormatting>
  <conditionalFormatting sqref="C217:C218">
    <cfRule type="cellIs" dxfId="12039" priority="1461" operator="equal">
      <formula>"A"</formula>
    </cfRule>
  </conditionalFormatting>
  <conditionalFormatting sqref="C221:C222">
    <cfRule type="cellIs" dxfId="12038" priority="1457" operator="equal">
      <formula>"C"</formula>
    </cfRule>
  </conditionalFormatting>
  <conditionalFormatting sqref="C221:C222">
    <cfRule type="cellIs" dxfId="12037" priority="1456" operator="equal">
      <formula>"B"</formula>
    </cfRule>
  </conditionalFormatting>
  <conditionalFormatting sqref="C221:C222">
    <cfRule type="cellIs" dxfId="12036" priority="1455" operator="equal">
      <formula>"A"</formula>
    </cfRule>
  </conditionalFormatting>
  <conditionalFormatting sqref="C205:C206">
    <cfRule type="cellIs" dxfId="12035" priority="1454" operator="equal">
      <formula>"C"</formula>
    </cfRule>
  </conditionalFormatting>
  <conditionalFormatting sqref="C205:C206">
    <cfRule type="cellIs" dxfId="12034" priority="1453" operator="equal">
      <formula>"B"</formula>
    </cfRule>
  </conditionalFormatting>
  <conditionalFormatting sqref="C205:C206">
    <cfRule type="cellIs" dxfId="12033" priority="1452" operator="equal">
      <formula>"A"</formula>
    </cfRule>
  </conditionalFormatting>
  <conditionalFormatting sqref="C209:C210">
    <cfRule type="cellIs" dxfId="12032" priority="1450" operator="equal">
      <formula>"C"</formula>
    </cfRule>
  </conditionalFormatting>
  <conditionalFormatting sqref="C209:C210">
    <cfRule type="cellIs" dxfId="12031" priority="1449" operator="equal">
      <formula>"B"</formula>
    </cfRule>
  </conditionalFormatting>
  <conditionalFormatting sqref="C209:C210">
    <cfRule type="cellIs" dxfId="12030" priority="1448" operator="equal">
      <formula>"A"</formula>
    </cfRule>
  </conditionalFormatting>
  <conditionalFormatting sqref="C211">
    <cfRule type="cellIs" dxfId="12029" priority="1446" operator="equal">
      <formula>"C"</formula>
    </cfRule>
  </conditionalFormatting>
  <conditionalFormatting sqref="C211">
    <cfRule type="cellIs" dxfId="12028" priority="1445" operator="equal">
      <formula>"B"</formula>
    </cfRule>
  </conditionalFormatting>
  <conditionalFormatting sqref="C211">
    <cfRule type="cellIs" dxfId="12027" priority="1444" operator="equal">
      <formula>"A"</formula>
    </cfRule>
  </conditionalFormatting>
  <conditionalFormatting sqref="C245:C246">
    <cfRule type="cellIs" dxfId="12026" priority="1442" operator="equal">
      <formula>"C"</formula>
    </cfRule>
  </conditionalFormatting>
  <conditionalFormatting sqref="C245:C246">
    <cfRule type="cellIs" dxfId="12025" priority="1441" operator="equal">
      <formula>"B"</formula>
    </cfRule>
  </conditionalFormatting>
  <conditionalFormatting sqref="C245:C246">
    <cfRule type="cellIs" dxfId="12024" priority="1440" operator="equal">
      <formula>"A"</formula>
    </cfRule>
  </conditionalFormatting>
  <conditionalFormatting sqref="C237:C238">
    <cfRule type="cellIs" dxfId="12023" priority="1438" operator="equal">
      <formula>"C"</formula>
    </cfRule>
  </conditionalFormatting>
  <conditionalFormatting sqref="C237:C238">
    <cfRule type="cellIs" dxfId="12022" priority="1437" operator="equal">
      <formula>"B"</formula>
    </cfRule>
  </conditionalFormatting>
  <conditionalFormatting sqref="C237:C238">
    <cfRule type="cellIs" dxfId="12021" priority="1436" operator="equal">
      <formula>"A"</formula>
    </cfRule>
  </conditionalFormatting>
  <conditionalFormatting sqref="C212">
    <cfRule type="cellIs" dxfId="12020" priority="1432" operator="equal">
      <formula>"c"</formula>
    </cfRule>
    <cfRule type="cellIs" dxfId="12019" priority="1433" operator="equal">
      <formula>"b"</formula>
    </cfRule>
    <cfRule type="cellIs" dxfId="12018" priority="1434" operator="equal">
      <formula>"a"</formula>
    </cfRule>
  </conditionalFormatting>
  <conditionalFormatting sqref="C207:C208">
    <cfRule type="cellIs" dxfId="12017" priority="1424" operator="equal">
      <formula>"C"</formula>
    </cfRule>
  </conditionalFormatting>
  <conditionalFormatting sqref="C207:C208">
    <cfRule type="cellIs" dxfId="12016" priority="1423" operator="equal">
      <formula>"B"</formula>
    </cfRule>
  </conditionalFormatting>
  <conditionalFormatting sqref="C207:C208">
    <cfRule type="cellIs" dxfId="12015" priority="1422" operator="equal">
      <formula>"A"</formula>
    </cfRule>
  </conditionalFormatting>
  <conditionalFormatting sqref="C215:C216">
    <cfRule type="cellIs" dxfId="12014" priority="1420" operator="equal">
      <formula>"C"</formula>
    </cfRule>
  </conditionalFormatting>
  <conditionalFormatting sqref="C215:C216">
    <cfRule type="cellIs" dxfId="12013" priority="1419" operator="equal">
      <formula>"B"</formula>
    </cfRule>
  </conditionalFormatting>
  <conditionalFormatting sqref="C215:C216">
    <cfRule type="cellIs" dxfId="12012" priority="1418" operator="equal">
      <formula>"A"</formula>
    </cfRule>
  </conditionalFormatting>
  <conditionalFormatting sqref="C231:C234">
    <cfRule type="cellIs" dxfId="12011" priority="1411" operator="equal">
      <formula>"C"</formula>
    </cfRule>
  </conditionalFormatting>
  <conditionalFormatting sqref="C231:C234">
    <cfRule type="cellIs" dxfId="12010" priority="1410" operator="equal">
      <formula>"B"</formula>
    </cfRule>
  </conditionalFormatting>
  <conditionalFormatting sqref="C231:C234">
    <cfRule type="cellIs" dxfId="12009" priority="1409" operator="equal">
      <formula>"A"</formula>
    </cfRule>
  </conditionalFormatting>
  <conditionalFormatting sqref="C239:C240">
    <cfRule type="cellIs" dxfId="12008" priority="1401" operator="equal">
      <formula>"C"</formula>
    </cfRule>
  </conditionalFormatting>
  <conditionalFormatting sqref="C239:C240">
    <cfRule type="cellIs" dxfId="12007" priority="1400" operator="equal">
      <formula>"B"</formula>
    </cfRule>
  </conditionalFormatting>
  <conditionalFormatting sqref="C239:C240">
    <cfRule type="cellIs" dxfId="12006" priority="1399" operator="equal">
      <formula>"A"</formula>
    </cfRule>
  </conditionalFormatting>
  <conditionalFormatting sqref="C241:C242">
    <cfRule type="cellIs" dxfId="12005" priority="1385" operator="equal">
      <formula>"C"</formula>
    </cfRule>
  </conditionalFormatting>
  <conditionalFormatting sqref="C241:C242">
    <cfRule type="cellIs" dxfId="12004" priority="1384" operator="equal">
      <formula>"B"</formula>
    </cfRule>
  </conditionalFormatting>
  <conditionalFormatting sqref="C241:C242">
    <cfRule type="cellIs" dxfId="12003" priority="1383" operator="equal">
      <formula>"A"</formula>
    </cfRule>
  </conditionalFormatting>
  <conditionalFormatting sqref="C227">
    <cfRule type="cellIs" dxfId="12002" priority="1374" operator="equal">
      <formula>"C"</formula>
    </cfRule>
  </conditionalFormatting>
  <conditionalFormatting sqref="C227">
    <cfRule type="cellIs" dxfId="12001" priority="1373" operator="equal">
      <formula>"B"</formula>
    </cfRule>
  </conditionalFormatting>
  <conditionalFormatting sqref="C227">
    <cfRule type="cellIs" dxfId="12000" priority="1372" operator="equal">
      <formula>"A"</formula>
    </cfRule>
  </conditionalFormatting>
  <conditionalFormatting sqref="C228">
    <cfRule type="cellIs" dxfId="11999" priority="1371" operator="lessThan">
      <formula>#REF!</formula>
    </cfRule>
  </conditionalFormatting>
  <conditionalFormatting sqref="C228">
    <cfRule type="cellIs" dxfId="11998" priority="1370" operator="equal">
      <formula>"C"</formula>
    </cfRule>
  </conditionalFormatting>
  <conditionalFormatting sqref="C228">
    <cfRule type="cellIs" dxfId="11997" priority="1369" operator="equal">
      <formula>"B"</formula>
    </cfRule>
  </conditionalFormatting>
  <conditionalFormatting sqref="C228">
    <cfRule type="cellIs" dxfId="11996" priority="1368" operator="equal">
      <formula>"A"</formula>
    </cfRule>
  </conditionalFormatting>
  <conditionalFormatting sqref="C186">
    <cfRule type="cellIs" dxfId="11995" priority="1365" operator="lessThan">
      <formula>#REF!</formula>
    </cfRule>
  </conditionalFormatting>
  <conditionalFormatting sqref="C186">
    <cfRule type="cellIs" dxfId="11994" priority="1361" operator="equal">
      <formula>"C"</formula>
    </cfRule>
  </conditionalFormatting>
  <conditionalFormatting sqref="C186">
    <cfRule type="cellIs" dxfId="11993" priority="1360" operator="equal">
      <formula>"B"</formula>
    </cfRule>
  </conditionalFormatting>
  <conditionalFormatting sqref="C186">
    <cfRule type="cellIs" dxfId="11992" priority="1359" operator="equal">
      <formula>"A"</formula>
    </cfRule>
  </conditionalFormatting>
  <conditionalFormatting sqref="C185">
    <cfRule type="cellIs" dxfId="11991" priority="1357" operator="equal">
      <formula>"C"</formula>
    </cfRule>
  </conditionalFormatting>
  <conditionalFormatting sqref="C185">
    <cfRule type="cellIs" dxfId="11990" priority="1356" operator="equal">
      <formula>"B"</formula>
    </cfRule>
  </conditionalFormatting>
  <conditionalFormatting sqref="C185">
    <cfRule type="cellIs" dxfId="11989" priority="1355" operator="equal">
      <formula>"A"</formula>
    </cfRule>
  </conditionalFormatting>
  <conditionalFormatting sqref="C150">
    <cfRule type="cellIs" dxfId="11988" priority="1341" operator="equal">
      <formula>"c"</formula>
    </cfRule>
    <cfRule type="cellIs" dxfId="11987" priority="1342" operator="equal">
      <formula>"b"</formula>
    </cfRule>
    <cfRule type="cellIs" dxfId="11986" priority="1343" operator="equal">
      <formula>"a"</formula>
    </cfRule>
  </conditionalFormatting>
  <conditionalFormatting sqref="C149">
    <cfRule type="cellIs" dxfId="11985" priority="1344" operator="equal">
      <formula>"c"</formula>
    </cfRule>
    <cfRule type="cellIs" dxfId="11984" priority="1345" operator="equal">
      <formula>"b"</formula>
    </cfRule>
    <cfRule type="cellIs" dxfId="11983" priority="1346" operator="equal">
      <formula>"a"</formula>
    </cfRule>
  </conditionalFormatting>
  <conditionalFormatting sqref="C26">
    <cfRule type="cellIs" dxfId="11982" priority="1339" operator="equal">
      <formula>"C"</formula>
    </cfRule>
  </conditionalFormatting>
  <conditionalFormatting sqref="C26">
    <cfRule type="cellIs" dxfId="11981" priority="1338" operator="equal">
      <formula>"B"</formula>
    </cfRule>
  </conditionalFormatting>
  <conditionalFormatting sqref="C26">
    <cfRule type="cellIs" dxfId="11980" priority="1337" operator="equal">
      <formula>"A"</formula>
    </cfRule>
  </conditionalFormatting>
  <conditionalFormatting sqref="C26">
    <cfRule type="cellIs" dxfId="11979" priority="1334" operator="lessThan">
      <formula>#REF!</formula>
    </cfRule>
  </conditionalFormatting>
  <conditionalFormatting sqref="C135:C136">
    <cfRule type="cellIs" dxfId="11978" priority="1285" operator="equal">
      <formula>"c"</formula>
    </cfRule>
    <cfRule type="cellIs" dxfId="11977" priority="1286" operator="equal">
      <formula>"b"</formula>
    </cfRule>
    <cfRule type="cellIs" dxfId="11976" priority="1287" operator="equal">
      <formula>"a"</formula>
    </cfRule>
  </conditionalFormatting>
  <conditionalFormatting sqref="C142">
    <cfRule type="cellIs" dxfId="11975" priority="1264" operator="equal">
      <formula>"c"</formula>
    </cfRule>
    <cfRule type="cellIs" dxfId="11974" priority="1265" operator="equal">
      <formula>"b"</formula>
    </cfRule>
    <cfRule type="cellIs" dxfId="11973" priority="1266" operator="equal">
      <formula>"a"</formula>
    </cfRule>
  </conditionalFormatting>
  <conditionalFormatting sqref="C140">
    <cfRule type="cellIs" dxfId="11972" priority="1273" operator="equal">
      <formula>"c"</formula>
    </cfRule>
    <cfRule type="cellIs" dxfId="11971" priority="1274" operator="equal">
      <formula>"b"</formula>
    </cfRule>
    <cfRule type="cellIs" dxfId="11970" priority="1275" operator="equal">
      <formula>"a"</formula>
    </cfRule>
  </conditionalFormatting>
  <conditionalFormatting sqref="C139">
    <cfRule type="cellIs" dxfId="11969" priority="1276" operator="equal">
      <formula>"c"</formula>
    </cfRule>
    <cfRule type="cellIs" dxfId="11968" priority="1277" operator="equal">
      <formula>"b"</formula>
    </cfRule>
    <cfRule type="cellIs" dxfId="11967" priority="1278" operator="equal">
      <formula>"a"</formula>
    </cfRule>
  </conditionalFormatting>
  <conditionalFormatting sqref="C138">
    <cfRule type="cellIs" dxfId="11966" priority="1256" operator="equal">
      <formula>"c"</formula>
    </cfRule>
    <cfRule type="cellIs" dxfId="11965" priority="1257" operator="equal">
      <formula>"b"</formula>
    </cfRule>
    <cfRule type="cellIs" dxfId="11964" priority="1258" operator="equal">
      <formula>"a"</formula>
    </cfRule>
  </conditionalFormatting>
  <conditionalFormatting sqref="C67:C68">
    <cfRule type="cellIs" dxfId="11963" priority="1254" operator="equal">
      <formula>"C"</formula>
    </cfRule>
  </conditionalFormatting>
  <conditionalFormatting sqref="D71">
    <cfRule type="cellIs" dxfId="11962" priority="1252" operator="equal">
      <formula>"C"</formula>
    </cfRule>
  </conditionalFormatting>
  <conditionalFormatting sqref="D71">
    <cfRule type="cellIs" dxfId="11961" priority="1250" operator="equal">
      <formula>"B"</formula>
    </cfRule>
    <cfRule type="cellIs" dxfId="11960" priority="1251" operator="equal">
      <formula>"A"</formula>
    </cfRule>
  </conditionalFormatting>
  <conditionalFormatting sqref="C67:C68">
    <cfRule type="cellIs" dxfId="11959" priority="1249" operator="equal">
      <formula>"B"</formula>
    </cfRule>
  </conditionalFormatting>
  <conditionalFormatting sqref="C67:C68">
    <cfRule type="cellIs" dxfId="11958" priority="1248" operator="equal">
      <formula>"A"</formula>
    </cfRule>
  </conditionalFormatting>
  <conditionalFormatting sqref="D67">
    <cfRule type="cellIs" dxfId="11957" priority="1246" operator="equal">
      <formula>"C"</formula>
    </cfRule>
  </conditionalFormatting>
  <conditionalFormatting sqref="D67">
    <cfRule type="cellIs" dxfId="11956" priority="1244" operator="equal">
      <formula>"B"</formula>
    </cfRule>
    <cfRule type="cellIs" dxfId="11955" priority="1245" operator="equal">
      <formula>"A"</formula>
    </cfRule>
  </conditionalFormatting>
  <conditionalFormatting sqref="C67:C68">
    <cfRule type="cellIs" dxfId="11954" priority="1238" operator="lessThan">
      <formula>#REF!</formula>
    </cfRule>
  </conditionalFormatting>
  <conditionalFormatting sqref="C71:C72">
    <cfRule type="cellIs" dxfId="11953" priority="1237" operator="equal">
      <formula>"C"</formula>
    </cfRule>
  </conditionalFormatting>
  <conditionalFormatting sqref="C71:C72">
    <cfRule type="cellIs" dxfId="11952" priority="1236" operator="equal">
      <formula>"B"</formula>
    </cfRule>
  </conditionalFormatting>
  <conditionalFormatting sqref="C71:C72">
    <cfRule type="cellIs" dxfId="11951" priority="1235" operator="equal">
      <formula>"A"</formula>
    </cfRule>
  </conditionalFormatting>
  <conditionalFormatting sqref="C71:C72">
    <cfRule type="cellIs" dxfId="11950" priority="1234" operator="lessThan">
      <formula>#REF!</formula>
    </cfRule>
  </conditionalFormatting>
  <conditionalFormatting sqref="C61:C62">
    <cfRule type="cellIs" dxfId="11949" priority="1233" operator="equal">
      <formula>"C"</formula>
    </cfRule>
  </conditionalFormatting>
  <conditionalFormatting sqref="C61:C62">
    <cfRule type="cellIs" dxfId="11948" priority="1232" operator="equal">
      <formula>"B"</formula>
    </cfRule>
  </conditionalFormatting>
  <conditionalFormatting sqref="C61:C62">
    <cfRule type="cellIs" dxfId="11947" priority="1231" operator="equal">
      <formula>"A"</formula>
    </cfRule>
  </conditionalFormatting>
  <conditionalFormatting sqref="C61:C62">
    <cfRule type="cellIs" dxfId="11946" priority="1230" operator="lessThan">
      <formula>#REF!</formula>
    </cfRule>
  </conditionalFormatting>
  <conditionalFormatting sqref="D69">
    <cfRule type="cellIs" dxfId="11945" priority="1228" operator="equal">
      <formula>"C"</formula>
    </cfRule>
  </conditionalFormatting>
  <conditionalFormatting sqref="D69">
    <cfRule type="cellIs" dxfId="11944" priority="1226" operator="equal">
      <formula>"B"</formula>
    </cfRule>
    <cfRule type="cellIs" dxfId="11943" priority="1227" operator="equal">
      <formula>"A"</formula>
    </cfRule>
  </conditionalFormatting>
  <conditionalFormatting sqref="C69:C70">
    <cfRule type="cellIs" dxfId="11942" priority="1220" operator="equal">
      <formula>"C"</formula>
    </cfRule>
  </conditionalFormatting>
  <conditionalFormatting sqref="C69:C70">
    <cfRule type="cellIs" dxfId="11941" priority="1219" operator="equal">
      <formula>"B"</formula>
    </cfRule>
  </conditionalFormatting>
  <conditionalFormatting sqref="C69:C70">
    <cfRule type="cellIs" dxfId="11940" priority="1218" operator="equal">
      <formula>"A"</formula>
    </cfRule>
  </conditionalFormatting>
  <conditionalFormatting sqref="C69:C70">
    <cfRule type="cellIs" dxfId="11939" priority="1217" operator="lessThan">
      <formula>#REF!</formula>
    </cfRule>
  </conditionalFormatting>
  <conditionalFormatting sqref="C59:C60">
    <cfRule type="cellIs" dxfId="11938" priority="1211" operator="equal">
      <formula>"c"</formula>
    </cfRule>
    <cfRule type="cellIs" dxfId="11937" priority="1212" operator="equal">
      <formula>"b"</formula>
    </cfRule>
    <cfRule type="cellIs" dxfId="11936" priority="1213" operator="equal">
      <formula>"a"</formula>
    </cfRule>
  </conditionalFormatting>
  <conditionalFormatting sqref="C60">
    <cfRule type="cellIs" dxfId="11935" priority="1208" operator="equal">
      <formula>"c"</formula>
    </cfRule>
    <cfRule type="cellIs" dxfId="11934" priority="1209" operator="equal">
      <formula>"b"</formula>
    </cfRule>
    <cfRule type="cellIs" dxfId="11933" priority="1210" operator="equal">
      <formula>"a"</formula>
    </cfRule>
  </conditionalFormatting>
  <conditionalFormatting sqref="C59">
    <cfRule type="cellIs" dxfId="11932" priority="1205" operator="equal">
      <formula>"c"</formula>
    </cfRule>
    <cfRule type="cellIs" dxfId="11931" priority="1206" operator="equal">
      <formula>"b"</formula>
    </cfRule>
    <cfRule type="cellIs" dxfId="11930" priority="1207" operator="equal">
      <formula>"a"</formula>
    </cfRule>
  </conditionalFormatting>
  <conditionalFormatting sqref="C76">
    <cfRule type="cellIs" dxfId="11929" priority="1189" operator="equal">
      <formula>"C"</formula>
    </cfRule>
  </conditionalFormatting>
  <conditionalFormatting sqref="C76">
    <cfRule type="cellIs" dxfId="11928" priority="1188" operator="equal">
      <formula>"B"</formula>
    </cfRule>
  </conditionalFormatting>
  <conditionalFormatting sqref="C76">
    <cfRule type="cellIs" dxfId="11927" priority="1187" operator="equal">
      <formula>"A"</formula>
    </cfRule>
  </conditionalFormatting>
  <conditionalFormatting sqref="C195:C196">
    <cfRule type="cellIs" dxfId="11926" priority="1183" operator="equal">
      <formula>"C"</formula>
    </cfRule>
  </conditionalFormatting>
  <conditionalFormatting sqref="C195:C196">
    <cfRule type="cellIs" dxfId="11925" priority="1182" operator="equal">
      <formula>"B"</formula>
    </cfRule>
  </conditionalFormatting>
  <conditionalFormatting sqref="C195:C196">
    <cfRule type="cellIs" dxfId="11924" priority="1181" operator="equal">
      <formula>"A"</formula>
    </cfRule>
  </conditionalFormatting>
  <conditionalFormatting sqref="C197:C198">
    <cfRule type="cellIs" dxfId="11923" priority="1173" operator="equal">
      <formula>"C"</formula>
    </cfRule>
  </conditionalFormatting>
  <conditionalFormatting sqref="C197:C198">
    <cfRule type="cellIs" dxfId="11922" priority="1172" operator="equal">
      <formula>"B"</formula>
    </cfRule>
  </conditionalFormatting>
  <conditionalFormatting sqref="C197:C198">
    <cfRule type="cellIs" dxfId="11921" priority="1171" operator="equal">
      <formula>"A"</formula>
    </cfRule>
  </conditionalFormatting>
  <conditionalFormatting sqref="C235:C236">
    <cfRule type="cellIs" dxfId="11920" priority="1164" operator="equal">
      <formula>"C"</formula>
    </cfRule>
  </conditionalFormatting>
  <conditionalFormatting sqref="C235:C236">
    <cfRule type="cellIs" dxfId="11919" priority="1163" operator="equal">
      <formula>"B"</formula>
    </cfRule>
  </conditionalFormatting>
  <conditionalFormatting sqref="C235:C236">
    <cfRule type="cellIs" dxfId="11918" priority="1162" operator="equal">
      <formula>"A"</formula>
    </cfRule>
  </conditionalFormatting>
  <conditionalFormatting sqref="C219:C220">
    <cfRule type="cellIs" dxfId="11917" priority="1148" operator="equal">
      <formula>"C"</formula>
    </cfRule>
  </conditionalFormatting>
  <conditionalFormatting sqref="C219:C220">
    <cfRule type="cellIs" dxfId="11916" priority="1147" operator="equal">
      <formula>"B"</formula>
    </cfRule>
  </conditionalFormatting>
  <conditionalFormatting sqref="C219:C220">
    <cfRule type="cellIs" dxfId="11915" priority="1146" operator="equal">
      <formula>"A"</formula>
    </cfRule>
  </conditionalFormatting>
  <conditionalFormatting sqref="C51:C52">
    <cfRule type="cellIs" dxfId="11914" priority="1133" operator="equal">
      <formula>"C"</formula>
    </cfRule>
  </conditionalFormatting>
  <conditionalFormatting sqref="C51:C52">
    <cfRule type="cellIs" dxfId="11913" priority="1132" operator="equal">
      <formula>"B"</formula>
    </cfRule>
  </conditionalFormatting>
  <conditionalFormatting sqref="C51:C52">
    <cfRule type="cellIs" dxfId="11912" priority="1131" operator="equal">
      <formula>"A"</formula>
    </cfRule>
  </conditionalFormatting>
  <conditionalFormatting sqref="C63:C64">
    <cfRule type="cellIs" dxfId="11911" priority="1124" operator="equal">
      <formula>"C"</formula>
    </cfRule>
  </conditionalFormatting>
  <conditionalFormatting sqref="C63:C64">
    <cfRule type="cellIs" dxfId="11910" priority="1123" operator="equal">
      <formula>"B"</formula>
    </cfRule>
  </conditionalFormatting>
  <conditionalFormatting sqref="C63:C64">
    <cfRule type="cellIs" dxfId="11909" priority="1122" operator="equal">
      <formula>"A"</formula>
    </cfRule>
  </conditionalFormatting>
  <conditionalFormatting sqref="C63:C64">
    <cfRule type="cellIs" dxfId="11908" priority="1121" operator="lessThan">
      <formula>#REF!</formula>
    </cfRule>
  </conditionalFormatting>
  <conditionalFormatting sqref="J93:J94">
    <cfRule type="cellIs" dxfId="11907" priority="1120" operator="equal">
      <formula>"Me"</formula>
    </cfRule>
  </conditionalFormatting>
  <conditionalFormatting sqref="J93:J94">
    <cfRule type="cellIs" dxfId="11906" priority="1119" operator="equal">
      <formula>"TD"</formula>
    </cfRule>
  </conditionalFormatting>
  <conditionalFormatting sqref="J93:J94">
    <cfRule type="cellIs" dxfId="11905" priority="1118" operator="equal">
      <formula>"PR"</formula>
    </cfRule>
  </conditionalFormatting>
  <conditionalFormatting sqref="Q93:Q94">
    <cfRule type="cellIs" dxfId="11904" priority="1117" operator="equal">
      <formula>"Me"</formula>
    </cfRule>
  </conditionalFormatting>
  <conditionalFormatting sqref="Q93:Q94">
    <cfRule type="cellIs" dxfId="11903" priority="1116" operator="equal">
      <formula>"TD"</formula>
    </cfRule>
  </conditionalFormatting>
  <conditionalFormatting sqref="Q93:Q94">
    <cfRule type="cellIs" dxfId="11902" priority="1115" operator="equal">
      <formula>"PR"</formula>
    </cfRule>
  </conditionalFormatting>
  <conditionalFormatting sqref="X93:X94">
    <cfRule type="cellIs" dxfId="11901" priority="1114" operator="equal">
      <formula>"Me"</formula>
    </cfRule>
  </conditionalFormatting>
  <conditionalFormatting sqref="X93:X94">
    <cfRule type="cellIs" dxfId="11900" priority="1113" operator="equal">
      <formula>"TD"</formula>
    </cfRule>
  </conditionalFormatting>
  <conditionalFormatting sqref="X93:X94">
    <cfRule type="cellIs" dxfId="11899" priority="1112" operator="equal">
      <formula>"PR"</formula>
    </cfRule>
  </conditionalFormatting>
  <conditionalFormatting sqref="AE93:AE94">
    <cfRule type="cellIs" dxfId="11898" priority="1111" operator="equal">
      <formula>"Me"</formula>
    </cfRule>
  </conditionalFormatting>
  <conditionalFormatting sqref="AE93:AE94">
    <cfRule type="cellIs" dxfId="11897" priority="1110" operator="equal">
      <formula>"TD"</formula>
    </cfRule>
  </conditionalFormatting>
  <conditionalFormatting sqref="AE93:AE94">
    <cfRule type="cellIs" dxfId="11896" priority="1109" operator="equal">
      <formula>"PR"</formula>
    </cfRule>
  </conditionalFormatting>
  <conditionalFormatting sqref="C175">
    <cfRule type="cellIs" dxfId="11895" priority="1088" operator="equal">
      <formula>"c"</formula>
    </cfRule>
    <cfRule type="cellIs" dxfId="11894" priority="1089" operator="equal">
      <formula>"b"</formula>
    </cfRule>
    <cfRule type="cellIs" dxfId="11893" priority="1090" operator="equal">
      <formula>"a"</formula>
    </cfRule>
  </conditionalFormatting>
  <conditionalFormatting sqref="C176">
    <cfRule type="cellIs" dxfId="11892" priority="1085" operator="equal">
      <formula>"c"</formula>
    </cfRule>
    <cfRule type="cellIs" dxfId="11891" priority="1086" operator="equal">
      <formula>"b"</formula>
    </cfRule>
    <cfRule type="cellIs" dxfId="11890" priority="1087" operator="equal">
      <formula>"a"</formula>
    </cfRule>
  </conditionalFormatting>
  <conditionalFormatting sqref="J131:J132">
    <cfRule type="cellIs" dxfId="11889" priority="1084" operator="equal">
      <formula>"Me"</formula>
    </cfRule>
  </conditionalFormatting>
  <conditionalFormatting sqref="J131:J132">
    <cfRule type="cellIs" dxfId="11888" priority="1083" operator="equal">
      <formula>"TD"</formula>
    </cfRule>
  </conditionalFormatting>
  <conditionalFormatting sqref="J131:J132">
    <cfRule type="cellIs" dxfId="11887" priority="1082" operator="equal">
      <formula>"PR"</formula>
    </cfRule>
  </conditionalFormatting>
  <conditionalFormatting sqref="Q131:Q132">
    <cfRule type="cellIs" dxfId="11886" priority="1081" operator="equal">
      <formula>"Me"</formula>
    </cfRule>
  </conditionalFormatting>
  <conditionalFormatting sqref="Q131:Q132">
    <cfRule type="cellIs" dxfId="11885" priority="1080" operator="equal">
      <formula>"TD"</formula>
    </cfRule>
  </conditionalFormatting>
  <conditionalFormatting sqref="Q131:Q132">
    <cfRule type="cellIs" dxfId="11884" priority="1079" operator="equal">
      <formula>"PR"</formula>
    </cfRule>
  </conditionalFormatting>
  <conditionalFormatting sqref="X131:X132">
    <cfRule type="cellIs" dxfId="11883" priority="1078" operator="equal">
      <formula>"Me"</formula>
    </cfRule>
  </conditionalFormatting>
  <conditionalFormatting sqref="X131:X132">
    <cfRule type="cellIs" dxfId="11882" priority="1077" operator="equal">
      <formula>"TD"</formula>
    </cfRule>
  </conditionalFormatting>
  <conditionalFormatting sqref="X131:X132">
    <cfRule type="cellIs" dxfId="11881" priority="1076" operator="equal">
      <formula>"PR"</formula>
    </cfRule>
  </conditionalFormatting>
  <conditionalFormatting sqref="AE131:AE132">
    <cfRule type="cellIs" dxfId="11880" priority="1075" operator="equal">
      <formula>"Me"</formula>
    </cfRule>
  </conditionalFormatting>
  <conditionalFormatting sqref="AE131:AE132">
    <cfRule type="cellIs" dxfId="11879" priority="1074" operator="equal">
      <formula>"TD"</formula>
    </cfRule>
  </conditionalFormatting>
  <conditionalFormatting sqref="AE131:AE132">
    <cfRule type="cellIs" dxfId="11878" priority="1073" operator="equal">
      <formula>"PR"</formula>
    </cfRule>
  </conditionalFormatting>
  <conditionalFormatting sqref="AA25:AE26">
    <cfRule type="cellIs" dxfId="11877" priority="1072" operator="equal">
      <formula>"Me"</formula>
    </cfRule>
  </conditionalFormatting>
  <conditionalFormatting sqref="AA25:AE26">
    <cfRule type="cellIs" dxfId="11876" priority="1071" operator="equal">
      <formula>"TD"</formula>
    </cfRule>
  </conditionalFormatting>
  <conditionalFormatting sqref="AH25:AI26">
    <cfRule type="cellIs" dxfId="11875" priority="1070" operator="equal">
      <formula>"Me"</formula>
    </cfRule>
  </conditionalFormatting>
  <conditionalFormatting sqref="AH25:AI26">
    <cfRule type="cellIs" dxfId="11874" priority="1069" operator="equal">
      <formula>"TD"</formula>
    </cfRule>
  </conditionalFormatting>
  <conditionalFormatting sqref="AH25:AI26">
    <cfRule type="cellIs" dxfId="11873" priority="1068" operator="equal">
      <formula>"Me"</formula>
    </cfRule>
  </conditionalFormatting>
  <conditionalFormatting sqref="AH25:AI26">
    <cfRule type="cellIs" dxfId="11872" priority="1067" operator="equal">
      <formula>"TD"</formula>
    </cfRule>
  </conditionalFormatting>
  <conditionalFormatting sqref="Q21:Q22">
    <cfRule type="cellIs" dxfId="11871" priority="1066" operator="equal">
      <formula>"Me"</formula>
    </cfRule>
  </conditionalFormatting>
  <conditionalFormatting sqref="Q21:Q22">
    <cfRule type="cellIs" dxfId="11870" priority="1065" operator="equal">
      <formula>"Me"</formula>
    </cfRule>
  </conditionalFormatting>
  <conditionalFormatting sqref="Q21:Q22">
    <cfRule type="cellIs" dxfId="11869" priority="1064" operator="equal">
      <formula>"TD"</formula>
    </cfRule>
  </conditionalFormatting>
  <conditionalFormatting sqref="G135:G136">
    <cfRule type="cellIs" dxfId="11868" priority="1063" operator="equal">
      <formula>"Me"</formula>
    </cfRule>
  </conditionalFormatting>
  <conditionalFormatting sqref="G135:G136">
    <cfRule type="cellIs" dxfId="11867" priority="1062" operator="equal">
      <formula>"TD"</formula>
    </cfRule>
  </conditionalFormatting>
  <conditionalFormatting sqref="G135:G136">
    <cfRule type="cellIs" dxfId="11866" priority="1061" operator="equal">
      <formula>"PR"</formula>
    </cfRule>
  </conditionalFormatting>
  <conditionalFormatting sqref="M135:M136">
    <cfRule type="cellIs" dxfId="11865" priority="1060" operator="equal">
      <formula>"Me"</formula>
    </cfRule>
  </conditionalFormatting>
  <conditionalFormatting sqref="M135:M136">
    <cfRule type="cellIs" dxfId="11864" priority="1059" operator="equal">
      <formula>"TD"</formula>
    </cfRule>
  </conditionalFormatting>
  <conditionalFormatting sqref="M135:M136">
    <cfRule type="cellIs" dxfId="11863" priority="1058" operator="equal">
      <formula>"PR"</formula>
    </cfRule>
  </conditionalFormatting>
  <conditionalFormatting sqref="AA135:AA136">
    <cfRule type="cellIs" dxfId="11862" priority="1057" operator="equal">
      <formula>"Me"</formula>
    </cfRule>
  </conditionalFormatting>
  <conditionalFormatting sqref="AA135:AA136">
    <cfRule type="cellIs" dxfId="11861" priority="1056" operator="equal">
      <formula>"TD"</formula>
    </cfRule>
  </conditionalFormatting>
  <conditionalFormatting sqref="AA135:AA136">
    <cfRule type="cellIs" dxfId="11860" priority="1055" operator="equal">
      <formula>"PR"</formula>
    </cfRule>
  </conditionalFormatting>
  <conditionalFormatting sqref="AH135:AH136">
    <cfRule type="cellIs" dxfId="11859" priority="1054" operator="equal">
      <formula>"Me"</formula>
    </cfRule>
  </conditionalFormatting>
  <conditionalFormatting sqref="AH135:AH136">
    <cfRule type="cellIs" dxfId="11858" priority="1053" operator="equal">
      <formula>"TD"</formula>
    </cfRule>
  </conditionalFormatting>
  <conditionalFormatting sqref="AH135:AH136">
    <cfRule type="cellIs" dxfId="11857" priority="1052" operator="equal">
      <formula>"PR"</formula>
    </cfRule>
  </conditionalFormatting>
  <conditionalFormatting sqref="H221:H222">
    <cfRule type="cellIs" dxfId="11856" priority="1051" operator="equal">
      <formula>"Me"</formula>
    </cfRule>
  </conditionalFormatting>
  <conditionalFormatting sqref="H221:H222">
    <cfRule type="cellIs" dxfId="11855" priority="1050" operator="equal">
      <formula>"TD"</formula>
    </cfRule>
  </conditionalFormatting>
  <conditionalFormatting sqref="H221:H222">
    <cfRule type="cellIs" dxfId="11854" priority="1049" operator="equal">
      <formula>"PR"</formula>
    </cfRule>
  </conditionalFormatting>
  <conditionalFormatting sqref="J223:J224">
    <cfRule type="cellIs" dxfId="11853" priority="1039" operator="equal">
      <formula>"Me"</formula>
    </cfRule>
  </conditionalFormatting>
  <conditionalFormatting sqref="J223:J224">
    <cfRule type="cellIs" dxfId="11852" priority="1038" operator="equal">
      <formula>"TD"</formula>
    </cfRule>
  </conditionalFormatting>
  <conditionalFormatting sqref="J223:J224">
    <cfRule type="cellIs" dxfId="11851" priority="1037" operator="equal">
      <formula>"PR"</formula>
    </cfRule>
  </conditionalFormatting>
  <conditionalFormatting sqref="Q223:Q224">
    <cfRule type="cellIs" dxfId="11850" priority="1036" operator="equal">
      <formula>"Me"</formula>
    </cfRule>
  </conditionalFormatting>
  <conditionalFormatting sqref="Q223:Q224">
    <cfRule type="cellIs" dxfId="11849" priority="1035" operator="equal">
      <formula>"TD"</formula>
    </cfRule>
  </conditionalFormatting>
  <conditionalFormatting sqref="Q223:Q224">
    <cfRule type="cellIs" dxfId="11848" priority="1034" operator="equal">
      <formula>"PR"</formula>
    </cfRule>
  </conditionalFormatting>
  <conditionalFormatting sqref="X223:X224">
    <cfRule type="cellIs" dxfId="11847" priority="1033" operator="equal">
      <formula>"Me"</formula>
    </cfRule>
  </conditionalFormatting>
  <conditionalFormatting sqref="X223:X224">
    <cfRule type="cellIs" dxfId="11846" priority="1032" operator="equal">
      <formula>"TD"</formula>
    </cfRule>
  </conditionalFormatting>
  <conditionalFormatting sqref="X223:X224">
    <cfRule type="cellIs" dxfId="11845" priority="1031" operator="equal">
      <formula>"PR"</formula>
    </cfRule>
  </conditionalFormatting>
  <conditionalFormatting sqref="AE223:AE224">
    <cfRule type="cellIs" dxfId="11844" priority="1030" operator="equal">
      <formula>"Me"</formula>
    </cfRule>
  </conditionalFormatting>
  <conditionalFormatting sqref="AE223:AE224">
    <cfRule type="cellIs" dxfId="11843" priority="1029" operator="equal">
      <formula>"TD"</formula>
    </cfRule>
  </conditionalFormatting>
  <conditionalFormatting sqref="AE223:AE224">
    <cfRule type="cellIs" dxfId="11842" priority="1028" operator="equal">
      <formula>"PR"</formula>
    </cfRule>
  </conditionalFormatting>
  <conditionalFormatting sqref="D40">
    <cfRule type="cellIs" dxfId="11841" priority="1025" operator="equal">
      <formula>"c"</formula>
    </cfRule>
    <cfRule type="cellIs" dxfId="11840" priority="1026" operator="equal">
      <formula>"b"</formula>
    </cfRule>
    <cfRule type="cellIs" dxfId="11839" priority="1027" operator="equal">
      <formula>"a"</formula>
    </cfRule>
  </conditionalFormatting>
  <conditionalFormatting sqref="D42">
    <cfRule type="cellIs" dxfId="11838" priority="1022" operator="equal">
      <formula>"c"</formula>
    </cfRule>
    <cfRule type="cellIs" dxfId="11837" priority="1023" operator="equal">
      <formula>"b"</formula>
    </cfRule>
    <cfRule type="cellIs" dxfId="11836" priority="1024" operator="equal">
      <formula>"a"</formula>
    </cfRule>
  </conditionalFormatting>
  <conditionalFormatting sqref="G40">
    <cfRule type="cellIs" dxfId="11835" priority="1021" operator="equal">
      <formula>"Me"</formula>
    </cfRule>
  </conditionalFormatting>
  <conditionalFormatting sqref="G40">
    <cfRule type="cellIs" dxfId="11834" priority="1020" operator="equal">
      <formula>"TD"</formula>
    </cfRule>
  </conditionalFormatting>
  <conditionalFormatting sqref="G40">
    <cfRule type="cellIs" dxfId="11833" priority="1019" operator="equal">
      <formula>"PR"</formula>
    </cfRule>
  </conditionalFormatting>
  <conditionalFormatting sqref="G42">
    <cfRule type="cellIs" dxfId="11832" priority="1018" operator="equal">
      <formula>"Me"</formula>
    </cfRule>
  </conditionalFormatting>
  <conditionalFormatting sqref="G42">
    <cfRule type="cellIs" dxfId="11831" priority="1017" operator="equal">
      <formula>"TD"</formula>
    </cfRule>
  </conditionalFormatting>
  <conditionalFormatting sqref="G42">
    <cfRule type="cellIs" dxfId="11830" priority="1016" operator="equal">
      <formula>"PR"</formula>
    </cfRule>
  </conditionalFormatting>
  <conditionalFormatting sqref="M40">
    <cfRule type="cellIs" dxfId="11829" priority="1015" operator="equal">
      <formula>"Me"</formula>
    </cfRule>
  </conditionalFormatting>
  <conditionalFormatting sqref="M40">
    <cfRule type="cellIs" dxfId="11828" priority="1014" operator="equal">
      <formula>"TD"</formula>
    </cfRule>
  </conditionalFormatting>
  <conditionalFormatting sqref="M40">
    <cfRule type="cellIs" dxfId="11827" priority="1013" operator="equal">
      <formula>"PR"</formula>
    </cfRule>
  </conditionalFormatting>
  <conditionalFormatting sqref="M42">
    <cfRule type="cellIs" dxfId="11826" priority="1012" operator="equal">
      <formula>"Me"</formula>
    </cfRule>
  </conditionalFormatting>
  <conditionalFormatting sqref="M42">
    <cfRule type="cellIs" dxfId="11825" priority="1011" operator="equal">
      <formula>"TD"</formula>
    </cfRule>
  </conditionalFormatting>
  <conditionalFormatting sqref="M42">
    <cfRule type="cellIs" dxfId="11824" priority="1010" operator="equal">
      <formula>"PR"</formula>
    </cfRule>
  </conditionalFormatting>
  <conditionalFormatting sqref="I40:J40">
    <cfRule type="cellIs" dxfId="11823" priority="1003" operator="equal">
      <formula>"Me"</formula>
    </cfRule>
  </conditionalFormatting>
  <conditionalFormatting sqref="I40:J40">
    <cfRule type="cellIs" dxfId="11822" priority="1002" operator="equal">
      <formula>"TD"</formula>
    </cfRule>
  </conditionalFormatting>
  <conditionalFormatting sqref="I40:J40">
    <cfRule type="cellIs" dxfId="11821" priority="1001" operator="equal">
      <formula>"PR"</formula>
    </cfRule>
  </conditionalFormatting>
  <conditionalFormatting sqref="I42:J42">
    <cfRule type="cellIs" dxfId="11820" priority="1000" operator="equal">
      <formula>"Me"</formula>
    </cfRule>
  </conditionalFormatting>
  <conditionalFormatting sqref="I42:J42">
    <cfRule type="cellIs" dxfId="11819" priority="999" operator="equal">
      <formula>"TD"</formula>
    </cfRule>
  </conditionalFormatting>
  <conditionalFormatting sqref="I42:J42">
    <cfRule type="cellIs" dxfId="11818" priority="998" operator="equal">
      <formula>"PR"</formula>
    </cfRule>
  </conditionalFormatting>
  <conditionalFormatting sqref="Q42">
    <cfRule type="cellIs" dxfId="11817" priority="994" operator="equal">
      <formula>"Me"</formula>
    </cfRule>
  </conditionalFormatting>
  <conditionalFormatting sqref="Q42">
    <cfRule type="cellIs" dxfId="11816" priority="993" operator="equal">
      <formula>"TD"</formula>
    </cfRule>
  </conditionalFormatting>
  <conditionalFormatting sqref="Q42">
    <cfRule type="cellIs" dxfId="11815" priority="992" operator="equal">
      <formula>"PR"</formula>
    </cfRule>
  </conditionalFormatting>
  <conditionalFormatting sqref="W42:AD42">
    <cfRule type="cellIs" dxfId="11814" priority="988" operator="equal">
      <formula>"Me"</formula>
    </cfRule>
  </conditionalFormatting>
  <conditionalFormatting sqref="W42:AD42">
    <cfRule type="cellIs" dxfId="11813" priority="987" operator="equal">
      <formula>"TD"</formula>
    </cfRule>
  </conditionalFormatting>
  <conditionalFormatting sqref="W42:AD42">
    <cfRule type="cellIs" dxfId="11812" priority="986" operator="equal">
      <formula>"PR"</formula>
    </cfRule>
  </conditionalFormatting>
  <conditionalFormatting sqref="AH40">
    <cfRule type="cellIs" dxfId="11811" priority="979" operator="equal">
      <formula>"Me"</formula>
    </cfRule>
  </conditionalFormatting>
  <conditionalFormatting sqref="AH40">
    <cfRule type="cellIs" dxfId="11810" priority="978" operator="equal">
      <formula>"TD"</formula>
    </cfRule>
  </conditionalFormatting>
  <conditionalFormatting sqref="AH40">
    <cfRule type="cellIs" dxfId="11809" priority="977" operator="equal">
      <formula>"PR"</formula>
    </cfRule>
  </conditionalFormatting>
  <conditionalFormatting sqref="AH42">
    <cfRule type="cellIs" dxfId="11808" priority="976" operator="equal">
      <formula>"Me"</formula>
    </cfRule>
  </conditionalFormatting>
  <conditionalFormatting sqref="AH42">
    <cfRule type="cellIs" dxfId="11807" priority="975" operator="equal">
      <formula>"TD"</formula>
    </cfRule>
  </conditionalFormatting>
  <conditionalFormatting sqref="AH42">
    <cfRule type="cellIs" dxfId="11806" priority="974" operator="equal">
      <formula>"PR"</formula>
    </cfRule>
  </conditionalFormatting>
  <conditionalFormatting sqref="P42">
    <cfRule type="cellIs" dxfId="11805" priority="973" operator="equal">
      <formula>"Me"</formula>
    </cfRule>
  </conditionalFormatting>
  <conditionalFormatting sqref="P42">
    <cfRule type="cellIs" dxfId="11804" priority="972" operator="equal">
      <formula>"TD"</formula>
    </cfRule>
  </conditionalFormatting>
  <conditionalFormatting sqref="P42">
    <cfRule type="cellIs" dxfId="11803" priority="971" operator="equal">
      <formula>"PR"</formula>
    </cfRule>
  </conditionalFormatting>
  <conditionalFormatting sqref="N23:O24">
    <cfRule type="cellIs" dxfId="11802" priority="955" operator="equal">
      <formula>"Me"</formula>
    </cfRule>
  </conditionalFormatting>
  <conditionalFormatting sqref="N23:O24">
    <cfRule type="cellIs" dxfId="11801" priority="954" operator="equal">
      <formula>"TD"</formula>
    </cfRule>
  </conditionalFormatting>
  <conditionalFormatting sqref="N23:O24">
    <cfRule type="cellIs" dxfId="11800" priority="953" operator="equal">
      <formula>"Me"</formula>
    </cfRule>
  </conditionalFormatting>
  <conditionalFormatting sqref="N23:O24">
    <cfRule type="cellIs" dxfId="11799" priority="952" operator="equal">
      <formula>"TD"</formula>
    </cfRule>
  </conditionalFormatting>
  <conditionalFormatting sqref="AC23:AC24">
    <cfRule type="cellIs" dxfId="11798" priority="951" operator="equal">
      <formula>"Me"</formula>
    </cfRule>
  </conditionalFormatting>
  <conditionalFormatting sqref="AC23:AC24">
    <cfRule type="cellIs" dxfId="11797" priority="950" operator="equal">
      <formula>"TD"</formula>
    </cfRule>
  </conditionalFormatting>
  <conditionalFormatting sqref="AC23:AC24">
    <cfRule type="cellIs" dxfId="11796" priority="949" operator="equal">
      <formula>"Me"</formula>
    </cfRule>
  </conditionalFormatting>
  <conditionalFormatting sqref="AC23:AC24">
    <cfRule type="cellIs" dxfId="11795" priority="948" operator="equal">
      <formula>"Me"</formula>
    </cfRule>
  </conditionalFormatting>
  <conditionalFormatting sqref="AC23:AC24">
    <cfRule type="cellIs" dxfId="11794" priority="947" operator="equal">
      <formula>"TD"</formula>
    </cfRule>
  </conditionalFormatting>
  <conditionalFormatting sqref="AC23:AC24">
    <cfRule type="cellIs" dxfId="11793" priority="946" operator="equal">
      <formula>"Me"</formula>
    </cfRule>
  </conditionalFormatting>
  <conditionalFormatting sqref="AC23:AC24">
    <cfRule type="cellIs" dxfId="11792" priority="945" operator="equal">
      <formula>"TD"</formula>
    </cfRule>
  </conditionalFormatting>
  <conditionalFormatting sqref="AC23:AC24">
    <cfRule type="cellIs" dxfId="11791" priority="944" operator="equal">
      <formula>"Me"</formula>
    </cfRule>
  </conditionalFormatting>
  <conditionalFormatting sqref="AC23:AC24">
    <cfRule type="cellIs" dxfId="11790" priority="943" operator="equal">
      <formula>"TD"</formula>
    </cfRule>
  </conditionalFormatting>
  <conditionalFormatting sqref="N97:O98">
    <cfRule type="cellIs" dxfId="11789" priority="942" operator="equal">
      <formula>"Me"</formula>
    </cfRule>
  </conditionalFormatting>
  <conditionalFormatting sqref="N97:O98">
    <cfRule type="cellIs" dxfId="11788" priority="941" operator="equal">
      <formula>"Me"</formula>
    </cfRule>
  </conditionalFormatting>
  <conditionalFormatting sqref="N97:O98">
    <cfRule type="cellIs" dxfId="11787" priority="940" operator="equal">
      <formula>"TD"</formula>
    </cfRule>
  </conditionalFormatting>
  <conditionalFormatting sqref="N97:O98">
    <cfRule type="cellIs" dxfId="11786" priority="939" operator="equal">
      <formula>"PR"</formula>
    </cfRule>
  </conditionalFormatting>
  <conditionalFormatting sqref="N97:O98">
    <cfRule type="cellIs" dxfId="11785" priority="938" operator="equal">
      <formula>"Me"</formula>
    </cfRule>
  </conditionalFormatting>
  <conditionalFormatting sqref="N97:O98">
    <cfRule type="cellIs" dxfId="11784" priority="937" operator="equal">
      <formula>"TD"</formula>
    </cfRule>
  </conditionalFormatting>
  <conditionalFormatting sqref="N97:O98">
    <cfRule type="cellIs" dxfId="11783" priority="936" operator="equal">
      <formula>"Me"</formula>
    </cfRule>
  </conditionalFormatting>
  <conditionalFormatting sqref="N97:O98">
    <cfRule type="cellIs" dxfId="11782" priority="935" operator="equal">
      <formula>"TD"</formula>
    </cfRule>
  </conditionalFormatting>
  <conditionalFormatting sqref="AC97:AC98">
    <cfRule type="cellIs" dxfId="11781" priority="934" operator="equal">
      <formula>"Me"</formula>
    </cfRule>
  </conditionalFormatting>
  <conditionalFormatting sqref="AC97:AC98">
    <cfRule type="cellIs" dxfId="11780" priority="933" operator="equal">
      <formula>"Me"</formula>
    </cfRule>
  </conditionalFormatting>
  <conditionalFormatting sqref="AC97:AC98">
    <cfRule type="cellIs" dxfId="11779" priority="932" operator="equal">
      <formula>"TD"</formula>
    </cfRule>
  </conditionalFormatting>
  <conditionalFormatting sqref="AC97:AC98">
    <cfRule type="cellIs" dxfId="11778" priority="931" operator="equal">
      <formula>"PR"</formula>
    </cfRule>
  </conditionalFormatting>
  <conditionalFormatting sqref="AC97:AC98">
    <cfRule type="cellIs" dxfId="11777" priority="930" operator="equal">
      <formula>"Me"</formula>
    </cfRule>
  </conditionalFormatting>
  <conditionalFormatting sqref="AC97:AC98">
    <cfRule type="cellIs" dxfId="11776" priority="929" operator="equal">
      <formula>"TD"</formula>
    </cfRule>
  </conditionalFormatting>
  <conditionalFormatting sqref="AC97:AC98">
    <cfRule type="cellIs" dxfId="11775" priority="928" operator="equal">
      <formula>"Me"</formula>
    </cfRule>
  </conditionalFormatting>
  <conditionalFormatting sqref="AC97:AC98">
    <cfRule type="cellIs" dxfId="11774" priority="927" operator="equal">
      <formula>"TD"</formula>
    </cfRule>
  </conditionalFormatting>
  <conditionalFormatting sqref="G75:G76">
    <cfRule type="cellIs" dxfId="11773" priority="926" operator="equal">
      <formula>"Me"</formula>
    </cfRule>
  </conditionalFormatting>
  <conditionalFormatting sqref="G75:G76">
    <cfRule type="cellIs" dxfId="11772" priority="925" operator="equal">
      <formula>"TD"</formula>
    </cfRule>
  </conditionalFormatting>
  <conditionalFormatting sqref="G75:G76">
    <cfRule type="cellIs" dxfId="11771" priority="924" operator="equal">
      <formula>"PR"</formula>
    </cfRule>
  </conditionalFormatting>
  <conditionalFormatting sqref="O75:O76">
    <cfRule type="cellIs" dxfId="11770" priority="923" operator="equal">
      <formula>"Me"</formula>
    </cfRule>
  </conditionalFormatting>
  <conditionalFormatting sqref="O75:O76">
    <cfRule type="cellIs" dxfId="11769" priority="922" operator="equal">
      <formula>"TD"</formula>
    </cfRule>
  </conditionalFormatting>
  <conditionalFormatting sqref="O75:O76">
    <cfRule type="cellIs" dxfId="11768" priority="921" operator="equal">
      <formula>"PR"</formula>
    </cfRule>
  </conditionalFormatting>
  <conditionalFormatting sqref="H75:I76">
    <cfRule type="cellIs" dxfId="11767" priority="920" operator="equal">
      <formula>"Me"</formula>
    </cfRule>
  </conditionalFormatting>
  <conditionalFormatting sqref="H75:I76">
    <cfRule type="cellIs" dxfId="11766" priority="919" operator="equal">
      <formula>"TD"</formula>
    </cfRule>
  </conditionalFormatting>
  <conditionalFormatting sqref="H75:I76">
    <cfRule type="cellIs" dxfId="11765" priority="918" operator="equal">
      <formula>"PR"</formula>
    </cfRule>
  </conditionalFormatting>
  <conditionalFormatting sqref="W75:X76">
    <cfRule type="cellIs" dxfId="11764" priority="917" operator="equal">
      <formula>"Me"</formula>
    </cfRule>
  </conditionalFormatting>
  <conditionalFormatting sqref="W75:X76">
    <cfRule type="cellIs" dxfId="11763" priority="916" operator="equal">
      <formula>"TD"</formula>
    </cfRule>
  </conditionalFormatting>
  <conditionalFormatting sqref="W75:X76">
    <cfRule type="cellIs" dxfId="11762" priority="915" operator="equal">
      <formula>"PR"</formula>
    </cfRule>
  </conditionalFormatting>
  <conditionalFormatting sqref="AH109:AI110">
    <cfRule type="cellIs" dxfId="11761" priority="914" operator="equal">
      <formula>"Me"</formula>
    </cfRule>
  </conditionalFormatting>
  <conditionalFormatting sqref="AH109:AI110">
    <cfRule type="cellIs" dxfId="11760" priority="913" operator="equal">
      <formula>"TD"</formula>
    </cfRule>
  </conditionalFormatting>
  <conditionalFormatting sqref="AH109:AI110">
    <cfRule type="cellIs" dxfId="11759" priority="912" operator="equal">
      <formula>"PR"</formula>
    </cfRule>
  </conditionalFormatting>
  <conditionalFormatting sqref="C166 C164">
    <cfRule type="cellIs" dxfId="11758" priority="900" operator="equal">
      <formula>"c"</formula>
    </cfRule>
    <cfRule type="cellIs" dxfId="11757" priority="901" operator="equal">
      <formula>"b"</formula>
    </cfRule>
    <cfRule type="cellIs" dxfId="11756" priority="902" operator="equal">
      <formula>"a"</formula>
    </cfRule>
  </conditionalFormatting>
  <conditionalFormatting sqref="C165">
    <cfRule type="cellIs" dxfId="11755" priority="903" operator="equal">
      <formula>"c"</formula>
    </cfRule>
    <cfRule type="cellIs" dxfId="11754" priority="904" operator="equal">
      <formula>"b"</formula>
    </cfRule>
    <cfRule type="cellIs" dxfId="11753" priority="905" operator="equal">
      <formula>"a"</formula>
    </cfRule>
  </conditionalFormatting>
  <conditionalFormatting sqref="C163">
    <cfRule type="cellIs" dxfId="11752" priority="894" operator="equal">
      <formula>"c"</formula>
    </cfRule>
    <cfRule type="cellIs" dxfId="11751" priority="895" operator="equal">
      <formula>"b"</formula>
    </cfRule>
    <cfRule type="cellIs" dxfId="11750" priority="896" operator="equal">
      <formula>"a"</formula>
    </cfRule>
  </conditionalFormatting>
  <conditionalFormatting sqref="J25:J26">
    <cfRule type="cellIs" dxfId="11749" priority="681" operator="equal">
      <formula>"Me"</formula>
    </cfRule>
  </conditionalFormatting>
  <conditionalFormatting sqref="J25:J26">
    <cfRule type="cellIs" dxfId="11748" priority="680" operator="equal">
      <formula>"TD"</formula>
    </cfRule>
  </conditionalFormatting>
  <conditionalFormatting sqref="J25:J26">
    <cfRule type="cellIs" dxfId="11747" priority="679" operator="equal">
      <formula>"PR"</formula>
    </cfRule>
  </conditionalFormatting>
  <conditionalFormatting sqref="M25:M26">
    <cfRule type="cellIs" dxfId="11746" priority="678" operator="equal">
      <formula>"Me"</formula>
    </cfRule>
  </conditionalFormatting>
  <conditionalFormatting sqref="M25:M26">
    <cfRule type="cellIs" dxfId="11745" priority="677" operator="equal">
      <formula>"TD"</formula>
    </cfRule>
  </conditionalFormatting>
  <conditionalFormatting sqref="M25:M26">
    <cfRule type="cellIs" dxfId="11744" priority="676" operator="equal">
      <formula>"PR"</formula>
    </cfRule>
  </conditionalFormatting>
  <conditionalFormatting sqref="N25:N26">
    <cfRule type="cellIs" dxfId="11743" priority="675" operator="equal">
      <formula>"Me"</formula>
    </cfRule>
  </conditionalFormatting>
  <conditionalFormatting sqref="N25:N26">
    <cfRule type="cellIs" dxfId="11742" priority="674" operator="equal">
      <formula>"TD"</formula>
    </cfRule>
  </conditionalFormatting>
  <conditionalFormatting sqref="N25:N26">
    <cfRule type="cellIs" dxfId="11741" priority="673" operator="equal">
      <formula>"PR"</formula>
    </cfRule>
  </conditionalFormatting>
  <conditionalFormatting sqref="O25:O26">
    <cfRule type="cellIs" dxfId="11740" priority="672" operator="equal">
      <formula>"Me"</formula>
    </cfRule>
  </conditionalFormatting>
  <conditionalFormatting sqref="O25:O26">
    <cfRule type="cellIs" dxfId="11739" priority="671" operator="equal">
      <formula>"TD"</formula>
    </cfRule>
  </conditionalFormatting>
  <conditionalFormatting sqref="O25:O26">
    <cfRule type="cellIs" dxfId="11738" priority="670" operator="equal">
      <formula>"PR"</formula>
    </cfRule>
  </conditionalFormatting>
  <conditionalFormatting sqref="P25:P26">
    <cfRule type="cellIs" dxfId="11737" priority="669" operator="equal">
      <formula>"Me"</formula>
    </cfRule>
  </conditionalFormatting>
  <conditionalFormatting sqref="P25:P26">
    <cfRule type="cellIs" dxfId="11736" priority="668" operator="equal">
      <formula>"TD"</formula>
    </cfRule>
  </conditionalFormatting>
  <conditionalFormatting sqref="P25:P26">
    <cfRule type="cellIs" dxfId="11735" priority="667" operator="equal">
      <formula>"PR"</formula>
    </cfRule>
  </conditionalFormatting>
  <conditionalFormatting sqref="Q25:Q26">
    <cfRule type="cellIs" dxfId="11734" priority="666" operator="equal">
      <formula>"Me"</formula>
    </cfRule>
  </conditionalFormatting>
  <conditionalFormatting sqref="Q25:Q26">
    <cfRule type="cellIs" dxfId="11733" priority="665" operator="equal">
      <formula>"TD"</formula>
    </cfRule>
  </conditionalFormatting>
  <conditionalFormatting sqref="Q25:Q26">
    <cfRule type="cellIs" dxfId="11732" priority="664" operator="equal">
      <formula>"PR"</formula>
    </cfRule>
  </conditionalFormatting>
  <conditionalFormatting sqref="N40">
    <cfRule type="cellIs" dxfId="11731" priority="663" operator="equal">
      <formula>"Me"</formula>
    </cfRule>
  </conditionalFormatting>
  <conditionalFormatting sqref="N40">
    <cfRule type="cellIs" dxfId="11730" priority="662" operator="equal">
      <formula>"TD"</formula>
    </cfRule>
  </conditionalFormatting>
  <conditionalFormatting sqref="N40">
    <cfRule type="cellIs" dxfId="11729" priority="661" operator="equal">
      <formula>"PR"</formula>
    </cfRule>
  </conditionalFormatting>
  <conditionalFormatting sqref="V40">
    <cfRule type="cellIs" dxfId="11728" priority="654" operator="equal">
      <formula>"Me"</formula>
    </cfRule>
  </conditionalFormatting>
  <conditionalFormatting sqref="V40">
    <cfRule type="cellIs" dxfId="11727" priority="653" operator="equal">
      <formula>"TD"</formula>
    </cfRule>
  </conditionalFormatting>
  <conditionalFormatting sqref="V40">
    <cfRule type="cellIs" dxfId="11726" priority="652" operator="equal">
      <formula>"PR"</formula>
    </cfRule>
  </conditionalFormatting>
  <conditionalFormatting sqref="AA40">
    <cfRule type="cellIs" dxfId="11725" priority="648" operator="equal">
      <formula>"Me"</formula>
    </cfRule>
  </conditionalFormatting>
  <conditionalFormatting sqref="AA40">
    <cfRule type="cellIs" dxfId="11724" priority="647" operator="equal">
      <formula>"TD"</formula>
    </cfRule>
  </conditionalFormatting>
  <conditionalFormatting sqref="AA40">
    <cfRule type="cellIs" dxfId="11723" priority="646" operator="equal">
      <formula>"PR"</formula>
    </cfRule>
  </conditionalFormatting>
  <conditionalFormatting sqref="AB40">
    <cfRule type="cellIs" dxfId="11722" priority="645" operator="equal">
      <formula>"Me"</formula>
    </cfRule>
  </conditionalFormatting>
  <conditionalFormatting sqref="AB40">
    <cfRule type="cellIs" dxfId="11721" priority="644" operator="equal">
      <formula>"TD"</formula>
    </cfRule>
  </conditionalFormatting>
  <conditionalFormatting sqref="AB40">
    <cfRule type="cellIs" dxfId="11720" priority="643" operator="equal">
      <formula>"PR"</formula>
    </cfRule>
  </conditionalFormatting>
  <conditionalFormatting sqref="C190">
    <cfRule type="cellIs" dxfId="11719" priority="634" operator="equal">
      <formula>"C"</formula>
    </cfRule>
  </conditionalFormatting>
  <conditionalFormatting sqref="C190">
    <cfRule type="cellIs" dxfId="11718" priority="633" operator="equal">
      <formula>"B"</formula>
    </cfRule>
  </conditionalFormatting>
  <conditionalFormatting sqref="C190">
    <cfRule type="cellIs" dxfId="11717" priority="632" operator="equal">
      <formula>"A"</formula>
    </cfRule>
  </conditionalFormatting>
  <conditionalFormatting sqref="C65:C66">
    <cfRule type="cellIs" dxfId="11716" priority="603" operator="equal">
      <formula>"C"</formula>
    </cfRule>
  </conditionalFormatting>
  <conditionalFormatting sqref="C65:C66">
    <cfRule type="cellIs" dxfId="11715" priority="602" operator="equal">
      <formula>"B"</formula>
    </cfRule>
  </conditionalFormatting>
  <conditionalFormatting sqref="C65:C66">
    <cfRule type="cellIs" dxfId="11714" priority="601" operator="equal">
      <formula>"A"</formula>
    </cfRule>
  </conditionalFormatting>
  <conditionalFormatting sqref="C65:C66">
    <cfRule type="cellIs" dxfId="11713" priority="600" operator="lessThan">
      <formula>#REF!</formula>
    </cfRule>
  </conditionalFormatting>
  <conditionalFormatting sqref="G47:AJ47 F48:AJ48">
    <cfRule type="cellIs" dxfId="11712" priority="595" operator="equal">
      <formula>"PR"</formula>
    </cfRule>
  </conditionalFormatting>
  <conditionalFormatting sqref="F47">
    <cfRule type="cellIs" dxfId="11711" priority="594" operator="equal">
      <formula>"Me"</formula>
    </cfRule>
  </conditionalFormatting>
  <conditionalFormatting sqref="F47">
    <cfRule type="cellIs" dxfId="11710" priority="593" operator="equal">
      <formula>"TD"</formula>
    </cfRule>
  </conditionalFormatting>
  <conditionalFormatting sqref="F47">
    <cfRule type="cellIs" dxfId="11709" priority="592" operator="equal">
      <formula>"PR"</formula>
    </cfRule>
  </conditionalFormatting>
  <conditionalFormatting sqref="AH47:AJ48 F48:AF48">
    <cfRule type="cellIs" dxfId="11708" priority="599" operator="equal">
      <formula>"Me"</formula>
    </cfRule>
  </conditionalFormatting>
  <conditionalFormatting sqref="AH47:AJ48 F48:AF48">
    <cfRule type="cellIs" dxfId="11707" priority="598" operator="equal">
      <formula>"TD"</formula>
    </cfRule>
  </conditionalFormatting>
  <conditionalFormatting sqref="G47:AF47">
    <cfRule type="cellIs" dxfId="11706" priority="597" operator="equal">
      <formula>"Me"</formula>
    </cfRule>
  </conditionalFormatting>
  <conditionalFormatting sqref="G47:AF47">
    <cfRule type="cellIs" dxfId="11705" priority="596" operator="equal">
      <formula>"TD"</formula>
    </cfRule>
  </conditionalFormatting>
  <conditionalFormatting sqref="C47:C48">
    <cfRule type="cellIs" dxfId="11704" priority="573" operator="lessThan">
      <formula>#REF!</formula>
    </cfRule>
  </conditionalFormatting>
  <conditionalFormatting sqref="C47:C48">
    <cfRule type="cellIs" dxfId="11703" priority="572" operator="equal">
      <formula>"C"</formula>
    </cfRule>
  </conditionalFormatting>
  <conditionalFormatting sqref="C47:C48">
    <cfRule type="cellIs" dxfId="11702" priority="571" operator="equal">
      <formula>"B"</formula>
    </cfRule>
  </conditionalFormatting>
  <conditionalFormatting sqref="C47:C48">
    <cfRule type="cellIs" dxfId="11701" priority="570" operator="equal">
      <formula>"A"</formula>
    </cfRule>
  </conditionalFormatting>
  <conditionalFormatting sqref="D47:D48">
    <cfRule type="cellIs" dxfId="11700" priority="567" operator="equal">
      <formula>"c"</formula>
    </cfRule>
    <cfRule type="cellIs" dxfId="11699" priority="568" operator="equal">
      <formula>"b"</formula>
    </cfRule>
    <cfRule type="cellIs" dxfId="11698" priority="569" operator="equal">
      <formula>"a"</formula>
    </cfRule>
  </conditionalFormatting>
  <conditionalFormatting sqref="C119:C120">
    <cfRule type="cellIs" dxfId="11697" priority="554" operator="equal">
      <formula>"c"</formula>
    </cfRule>
    <cfRule type="cellIs" dxfId="11696" priority="555" operator="equal">
      <formula>"b"</formula>
    </cfRule>
    <cfRule type="cellIs" dxfId="11695" priority="556" operator="equal">
      <formula>"a"</formula>
    </cfRule>
  </conditionalFormatting>
  <conditionalFormatting sqref="M154:Q154">
    <cfRule type="cellIs" dxfId="11694" priority="547" operator="equal">
      <formula>"Me"</formula>
    </cfRule>
  </conditionalFormatting>
  <conditionalFormatting sqref="M154:Q154">
    <cfRule type="cellIs" dxfId="11693" priority="546" operator="equal">
      <formula>"TD"</formula>
    </cfRule>
  </conditionalFormatting>
  <conditionalFormatting sqref="M154:Q154">
    <cfRule type="cellIs" dxfId="11692" priority="545" operator="equal">
      <formula>"PR"</formula>
    </cfRule>
  </conditionalFormatting>
  <conditionalFormatting sqref="AA154:AE154">
    <cfRule type="cellIs" dxfId="11691" priority="544" operator="equal">
      <formula>"Me"</formula>
    </cfRule>
  </conditionalFormatting>
  <conditionalFormatting sqref="AA154:AE154">
    <cfRule type="cellIs" dxfId="11690" priority="543" operator="equal">
      <formula>"TD"</formula>
    </cfRule>
  </conditionalFormatting>
  <conditionalFormatting sqref="AA154:AE154">
    <cfRule type="cellIs" dxfId="11689" priority="542" operator="equal">
      <formula>"PR"</formula>
    </cfRule>
  </conditionalFormatting>
  <conditionalFormatting sqref="G154:J154">
    <cfRule type="cellIs" dxfId="11688" priority="541" operator="equal">
      <formula>"Me"</formula>
    </cfRule>
  </conditionalFormatting>
  <conditionalFormatting sqref="G154:J154">
    <cfRule type="cellIs" dxfId="11687" priority="540" operator="equal">
      <formula>"TD"</formula>
    </cfRule>
  </conditionalFormatting>
  <conditionalFormatting sqref="G154:J154">
    <cfRule type="cellIs" dxfId="11686" priority="539" operator="equal">
      <formula>"PR"</formula>
    </cfRule>
  </conditionalFormatting>
  <conditionalFormatting sqref="U154:X154">
    <cfRule type="cellIs" dxfId="11685" priority="538" operator="equal">
      <formula>"Me"</formula>
    </cfRule>
  </conditionalFormatting>
  <conditionalFormatting sqref="U154:X154">
    <cfRule type="cellIs" dxfId="11684" priority="537" operator="equal">
      <formula>"TD"</formula>
    </cfRule>
  </conditionalFormatting>
  <conditionalFormatting sqref="U154:X154">
    <cfRule type="cellIs" dxfId="11683" priority="536" operator="equal">
      <formula>"PR"</formula>
    </cfRule>
  </conditionalFormatting>
  <conditionalFormatting sqref="C35:C36">
    <cfRule type="cellIs" dxfId="11682" priority="530" operator="equal">
      <formula>"C"</formula>
    </cfRule>
  </conditionalFormatting>
  <conditionalFormatting sqref="C35:C36">
    <cfRule type="cellIs" dxfId="11681" priority="529" operator="equal">
      <formula>"B"</formula>
    </cfRule>
  </conditionalFormatting>
  <conditionalFormatting sqref="C35:C36">
    <cfRule type="cellIs" dxfId="11680" priority="528" operator="equal">
      <formula>"A"</formula>
    </cfRule>
  </conditionalFormatting>
  <conditionalFormatting sqref="AC223">
    <cfRule type="cellIs" dxfId="11679" priority="526" operator="equal">
      <formula>"Me"</formula>
    </cfRule>
  </conditionalFormatting>
  <conditionalFormatting sqref="AC223">
    <cfRule type="cellIs" dxfId="11678" priority="525" operator="equal">
      <formula>"TD"</formula>
    </cfRule>
  </conditionalFormatting>
  <conditionalFormatting sqref="AC223">
    <cfRule type="cellIs" dxfId="11677" priority="524" operator="equal">
      <formula>"PR"</formula>
    </cfRule>
  </conditionalFormatting>
  <conditionalFormatting sqref="AC141">
    <cfRule type="cellIs" dxfId="11676" priority="523" operator="equal">
      <formula>"Me"</formula>
    </cfRule>
  </conditionalFormatting>
  <conditionalFormatting sqref="AC141">
    <cfRule type="cellIs" dxfId="11675" priority="522" operator="equal">
      <formula>"TD"</formula>
    </cfRule>
  </conditionalFormatting>
  <conditionalFormatting sqref="AC141">
    <cfRule type="cellIs" dxfId="11674" priority="521" operator="equal">
      <formula>"PR"</formula>
    </cfRule>
  </conditionalFormatting>
  <conditionalFormatting sqref="M24">
    <cfRule type="cellIs" dxfId="11673" priority="520" operator="equal">
      <formula>"Me"</formula>
    </cfRule>
  </conditionalFormatting>
  <conditionalFormatting sqref="M23">
    <cfRule type="cellIs" dxfId="11672" priority="519" operator="equal">
      <formula>"Me"</formula>
    </cfRule>
  </conditionalFormatting>
  <conditionalFormatting sqref="M23:M24">
    <cfRule type="cellIs" dxfId="11671" priority="518" operator="equal">
      <formula>"Me"</formula>
    </cfRule>
  </conditionalFormatting>
  <conditionalFormatting sqref="M23:M24">
    <cfRule type="cellIs" dxfId="11670" priority="517" operator="equal">
      <formula>"Me"</formula>
    </cfRule>
  </conditionalFormatting>
  <conditionalFormatting sqref="M23:M24">
    <cfRule type="cellIs" dxfId="11669" priority="516" operator="equal">
      <formula>"TD"</formula>
    </cfRule>
  </conditionalFormatting>
  <conditionalFormatting sqref="V24">
    <cfRule type="cellIs" dxfId="11668" priority="515" operator="equal">
      <formula>"Me"</formula>
    </cfRule>
  </conditionalFormatting>
  <conditionalFormatting sqref="V23">
    <cfRule type="cellIs" dxfId="11667" priority="514" operator="equal">
      <formula>"Me"</formula>
    </cfRule>
  </conditionalFormatting>
  <conditionalFormatting sqref="V23:V24">
    <cfRule type="cellIs" dxfId="11666" priority="513" operator="equal">
      <formula>"Me"</formula>
    </cfRule>
  </conditionalFormatting>
  <conditionalFormatting sqref="V23:V24">
    <cfRule type="cellIs" dxfId="11665" priority="512" operator="equal">
      <formula>"Me"</formula>
    </cfRule>
  </conditionalFormatting>
  <conditionalFormatting sqref="V23:V24">
    <cfRule type="cellIs" dxfId="11664" priority="511" operator="equal">
      <formula>"TD"</formula>
    </cfRule>
  </conditionalFormatting>
  <conditionalFormatting sqref="AA24">
    <cfRule type="cellIs" dxfId="11663" priority="510" operator="equal">
      <formula>"Me"</formula>
    </cfRule>
  </conditionalFormatting>
  <conditionalFormatting sqref="AA23">
    <cfRule type="cellIs" dxfId="11662" priority="509" operator="equal">
      <formula>"Me"</formula>
    </cfRule>
  </conditionalFormatting>
  <conditionalFormatting sqref="AA23:AA24">
    <cfRule type="cellIs" dxfId="11661" priority="508" operator="equal">
      <formula>"Me"</formula>
    </cfRule>
  </conditionalFormatting>
  <conditionalFormatting sqref="AA23:AA24">
    <cfRule type="cellIs" dxfId="11660" priority="507" operator="equal">
      <formula>"Me"</formula>
    </cfRule>
  </conditionalFormatting>
  <conditionalFormatting sqref="AA23:AA24">
    <cfRule type="cellIs" dxfId="11659" priority="506" operator="equal">
      <formula>"TD"</formula>
    </cfRule>
  </conditionalFormatting>
  <conditionalFormatting sqref="AH24">
    <cfRule type="cellIs" dxfId="11658" priority="505" operator="equal">
      <formula>"Me"</formula>
    </cfRule>
  </conditionalFormatting>
  <conditionalFormatting sqref="AH23">
    <cfRule type="cellIs" dxfId="11657" priority="504" operator="equal">
      <formula>"Me"</formula>
    </cfRule>
  </conditionalFormatting>
  <conditionalFormatting sqref="AH23:AH24">
    <cfRule type="cellIs" dxfId="11656" priority="503" operator="equal">
      <formula>"Me"</formula>
    </cfRule>
  </conditionalFormatting>
  <conditionalFormatting sqref="AH23:AH24">
    <cfRule type="cellIs" dxfId="11655" priority="502" operator="equal">
      <formula>"Me"</formula>
    </cfRule>
  </conditionalFormatting>
  <conditionalFormatting sqref="AH23:AH24">
    <cfRule type="cellIs" dxfId="11654" priority="501" operator="equal">
      <formula>"TD"</formula>
    </cfRule>
  </conditionalFormatting>
  <conditionalFormatting sqref="G119:G120">
    <cfRule type="cellIs" dxfId="11653" priority="500" operator="equal">
      <formula>"Me"</formula>
    </cfRule>
  </conditionalFormatting>
  <conditionalFormatting sqref="G119:G120">
    <cfRule type="cellIs" dxfId="11652" priority="499" operator="equal">
      <formula>"TD"</formula>
    </cfRule>
  </conditionalFormatting>
  <conditionalFormatting sqref="G119:G120">
    <cfRule type="cellIs" dxfId="11651" priority="498" operator="equal">
      <formula>"PR"</formula>
    </cfRule>
  </conditionalFormatting>
  <conditionalFormatting sqref="H187:H188">
    <cfRule type="cellIs" dxfId="11650" priority="497" operator="equal">
      <formula>"Me"</formula>
    </cfRule>
  </conditionalFormatting>
  <conditionalFormatting sqref="H187:H188">
    <cfRule type="cellIs" dxfId="11649" priority="496" operator="equal">
      <formula>"TD"</formula>
    </cfRule>
  </conditionalFormatting>
  <conditionalFormatting sqref="H187:H188">
    <cfRule type="cellIs" dxfId="11648" priority="495" operator="equal">
      <formula>"PR"</formula>
    </cfRule>
  </conditionalFormatting>
  <conditionalFormatting sqref="I245:Q246">
    <cfRule type="cellIs" dxfId="11647" priority="494" operator="equal">
      <formula>"Me"</formula>
    </cfRule>
  </conditionalFormatting>
  <conditionalFormatting sqref="I245:Q246">
    <cfRule type="cellIs" dxfId="11646" priority="493" operator="equal">
      <formula>"TD"</formula>
    </cfRule>
  </conditionalFormatting>
  <conditionalFormatting sqref="I245:Q246">
    <cfRule type="cellIs" dxfId="11645" priority="492" operator="equal">
      <formula>"PR"</formula>
    </cfRule>
  </conditionalFormatting>
  <conditionalFormatting sqref="G69:H70">
    <cfRule type="cellIs" dxfId="11644" priority="491" operator="equal">
      <formula>"Me"</formula>
    </cfRule>
  </conditionalFormatting>
  <conditionalFormatting sqref="G69:H70">
    <cfRule type="cellIs" dxfId="11643" priority="490" operator="equal">
      <formula>"TD"</formula>
    </cfRule>
  </conditionalFormatting>
  <conditionalFormatting sqref="G69:H70">
    <cfRule type="cellIs" dxfId="11642" priority="489" operator="equal">
      <formula>"PR"</formula>
    </cfRule>
  </conditionalFormatting>
  <conditionalFormatting sqref="P23:P24">
    <cfRule type="cellIs" dxfId="11641" priority="488" operator="equal">
      <formula>"Me"</formula>
    </cfRule>
  </conditionalFormatting>
  <conditionalFormatting sqref="P23:P24">
    <cfRule type="cellIs" dxfId="11640" priority="487" operator="equal">
      <formula>"Me"</formula>
    </cfRule>
  </conditionalFormatting>
  <conditionalFormatting sqref="P23:P24">
    <cfRule type="cellIs" dxfId="11639" priority="486" operator="equal">
      <formula>"TD"</formula>
    </cfRule>
  </conditionalFormatting>
  <conditionalFormatting sqref="P24">
    <cfRule type="cellIs" dxfId="11638" priority="485" operator="equal">
      <formula>"Me"</formula>
    </cfRule>
  </conditionalFormatting>
  <conditionalFormatting sqref="P23">
    <cfRule type="cellIs" dxfId="11637" priority="484" operator="equal">
      <formula>"Me"</formula>
    </cfRule>
  </conditionalFormatting>
  <conditionalFormatting sqref="P23:P24">
    <cfRule type="cellIs" dxfId="11636" priority="483" operator="equal">
      <formula>"Me"</formula>
    </cfRule>
  </conditionalFormatting>
  <conditionalFormatting sqref="P23:P24">
    <cfRule type="cellIs" dxfId="11635" priority="482" operator="equal">
      <formula>"Me"</formula>
    </cfRule>
  </conditionalFormatting>
  <conditionalFormatting sqref="P23:P24">
    <cfRule type="cellIs" dxfId="11634" priority="481" operator="equal">
      <formula>"TD"</formula>
    </cfRule>
  </conditionalFormatting>
  <conditionalFormatting sqref="G191:G192">
    <cfRule type="cellIs" dxfId="11633" priority="480" operator="equal">
      <formula>"Me"</formula>
    </cfRule>
  </conditionalFormatting>
  <conditionalFormatting sqref="G191:G192">
    <cfRule type="cellIs" dxfId="11632" priority="479" operator="equal">
      <formula>"TD"</formula>
    </cfRule>
  </conditionalFormatting>
  <conditionalFormatting sqref="G191:G192">
    <cfRule type="cellIs" dxfId="11631" priority="478" operator="equal">
      <formula>"PR"</formula>
    </cfRule>
  </conditionalFormatting>
  <conditionalFormatting sqref="I191:I192">
    <cfRule type="cellIs" dxfId="11630" priority="477" operator="equal">
      <formula>"Me"</formula>
    </cfRule>
  </conditionalFormatting>
  <conditionalFormatting sqref="I191:I192">
    <cfRule type="cellIs" dxfId="11629" priority="476" operator="equal">
      <formula>"TD"</formula>
    </cfRule>
  </conditionalFormatting>
  <conditionalFormatting sqref="I191:I192">
    <cfRule type="cellIs" dxfId="11628" priority="475" operator="equal">
      <formula>"PR"</formula>
    </cfRule>
  </conditionalFormatting>
  <conditionalFormatting sqref="H151:J152">
    <cfRule type="cellIs" dxfId="11627" priority="474" operator="equal">
      <formula>"Me"</formula>
    </cfRule>
  </conditionalFormatting>
  <conditionalFormatting sqref="H151:J152">
    <cfRule type="cellIs" dxfId="11626" priority="473" operator="equal">
      <formula>"TD"</formula>
    </cfRule>
  </conditionalFormatting>
  <conditionalFormatting sqref="H151:J152">
    <cfRule type="cellIs" dxfId="11625" priority="472" operator="equal">
      <formula>"PR"</formula>
    </cfRule>
  </conditionalFormatting>
  <conditionalFormatting sqref="I135">
    <cfRule type="cellIs" dxfId="11624" priority="471" operator="equal">
      <formula>"Me"</formula>
    </cfRule>
  </conditionalFormatting>
  <conditionalFormatting sqref="I135">
    <cfRule type="cellIs" dxfId="11623" priority="470" operator="equal">
      <formula>"TD"</formula>
    </cfRule>
  </conditionalFormatting>
  <conditionalFormatting sqref="I135">
    <cfRule type="cellIs" dxfId="11622" priority="469" operator="equal">
      <formula>"PR"</formula>
    </cfRule>
  </conditionalFormatting>
  <conditionalFormatting sqref="I135">
    <cfRule type="cellIs" dxfId="11621" priority="468" operator="equal">
      <formula>"Me"</formula>
    </cfRule>
  </conditionalFormatting>
  <conditionalFormatting sqref="I135">
    <cfRule type="cellIs" dxfId="11620" priority="467" operator="equal">
      <formula>"TD"</formula>
    </cfRule>
  </conditionalFormatting>
  <conditionalFormatting sqref="I135">
    <cfRule type="cellIs" dxfId="11619" priority="466" operator="equal">
      <formula>"PR"</formula>
    </cfRule>
  </conditionalFormatting>
  <conditionalFormatting sqref="M179:M180">
    <cfRule type="cellIs" dxfId="11618" priority="465" operator="equal">
      <formula>"Me"</formula>
    </cfRule>
  </conditionalFormatting>
  <conditionalFormatting sqref="M179:M180">
    <cfRule type="cellIs" dxfId="11617" priority="464" operator="equal">
      <formula>"TD"</formula>
    </cfRule>
  </conditionalFormatting>
  <conditionalFormatting sqref="M179:M180">
    <cfRule type="cellIs" dxfId="11616" priority="463" operator="equal">
      <formula>"PR"</formula>
    </cfRule>
  </conditionalFormatting>
  <conditionalFormatting sqref="X179:X180">
    <cfRule type="cellIs" dxfId="11615" priority="462" operator="equal">
      <formula>"Me"</formula>
    </cfRule>
  </conditionalFormatting>
  <conditionalFormatting sqref="X179:X180">
    <cfRule type="cellIs" dxfId="11614" priority="461" operator="equal">
      <formula>"TD"</formula>
    </cfRule>
  </conditionalFormatting>
  <conditionalFormatting sqref="X179:X180">
    <cfRule type="cellIs" dxfId="11613" priority="460" operator="equal">
      <formula>"PR"</formula>
    </cfRule>
  </conditionalFormatting>
  <conditionalFormatting sqref="AE179:AE180">
    <cfRule type="cellIs" dxfId="11612" priority="459" operator="equal">
      <formula>"Me"</formula>
    </cfRule>
  </conditionalFormatting>
  <conditionalFormatting sqref="AE179:AE180">
    <cfRule type="cellIs" dxfId="11611" priority="458" operator="equal">
      <formula>"TD"</formula>
    </cfRule>
  </conditionalFormatting>
  <conditionalFormatting sqref="AE179:AE180">
    <cfRule type="cellIs" dxfId="11610" priority="457" operator="equal">
      <formula>"PR"</formula>
    </cfRule>
  </conditionalFormatting>
  <conditionalFormatting sqref="I213:I214">
    <cfRule type="cellIs" dxfId="11609" priority="456" operator="equal">
      <formula>"Me"</formula>
    </cfRule>
  </conditionalFormatting>
  <conditionalFormatting sqref="I213:I214">
    <cfRule type="cellIs" dxfId="11608" priority="455" operator="equal">
      <formula>"TD"</formula>
    </cfRule>
  </conditionalFormatting>
  <conditionalFormatting sqref="I213:I214">
    <cfRule type="cellIs" dxfId="11607" priority="454" operator="equal">
      <formula>"PR"</formula>
    </cfRule>
  </conditionalFormatting>
  <conditionalFormatting sqref="M31:Q32">
    <cfRule type="cellIs" dxfId="11606" priority="453" operator="equal">
      <formula>"Me"</formula>
    </cfRule>
  </conditionalFormatting>
  <conditionalFormatting sqref="M31:Q32">
    <cfRule type="cellIs" dxfId="11605" priority="452" operator="equal">
      <formula>"TD"</formula>
    </cfRule>
  </conditionalFormatting>
  <conditionalFormatting sqref="M31:Q32">
    <cfRule type="cellIs" dxfId="11604" priority="451" operator="equal">
      <formula>"PR"</formula>
    </cfRule>
  </conditionalFormatting>
  <conditionalFormatting sqref="M83:M84">
    <cfRule type="cellIs" dxfId="11603" priority="450" operator="equal">
      <formula>"Me"</formula>
    </cfRule>
  </conditionalFormatting>
  <conditionalFormatting sqref="M83:M84">
    <cfRule type="cellIs" dxfId="11602" priority="449" operator="equal">
      <formula>"TD"</formula>
    </cfRule>
  </conditionalFormatting>
  <conditionalFormatting sqref="M83:M84">
    <cfRule type="cellIs" dxfId="11601" priority="448" operator="equal">
      <formula>"PR"</formula>
    </cfRule>
  </conditionalFormatting>
  <conditionalFormatting sqref="W187:W188">
    <cfRule type="cellIs" dxfId="11600" priority="447" operator="equal">
      <formula>"Me"</formula>
    </cfRule>
  </conditionalFormatting>
  <conditionalFormatting sqref="W187:W188">
    <cfRule type="cellIs" dxfId="11599" priority="446" operator="equal">
      <formula>"TD"</formula>
    </cfRule>
  </conditionalFormatting>
  <conditionalFormatting sqref="W187:W188">
    <cfRule type="cellIs" dxfId="11598" priority="445" operator="equal">
      <formula>"PR"</formula>
    </cfRule>
  </conditionalFormatting>
  <conditionalFormatting sqref="O83:O84">
    <cfRule type="cellIs" dxfId="11597" priority="444" operator="equal">
      <formula>"Me"</formula>
    </cfRule>
  </conditionalFormatting>
  <conditionalFormatting sqref="O83:O84">
    <cfRule type="cellIs" dxfId="11596" priority="443" operator="equal">
      <formula>"TD"</formula>
    </cfRule>
  </conditionalFormatting>
  <conditionalFormatting sqref="O83:O84">
    <cfRule type="cellIs" dxfId="11595" priority="442" operator="equal">
      <formula>"PR"</formula>
    </cfRule>
  </conditionalFormatting>
  <conditionalFormatting sqref="V83:V84">
    <cfRule type="cellIs" dxfId="11594" priority="441" operator="equal">
      <formula>"Me"</formula>
    </cfRule>
  </conditionalFormatting>
  <conditionalFormatting sqref="V83:V84">
    <cfRule type="cellIs" dxfId="11593" priority="440" operator="equal">
      <formula>"TD"</formula>
    </cfRule>
  </conditionalFormatting>
  <conditionalFormatting sqref="V83:V84">
    <cfRule type="cellIs" dxfId="11592" priority="439" operator="equal">
      <formula>"PR"</formula>
    </cfRule>
  </conditionalFormatting>
  <conditionalFormatting sqref="AD179">
    <cfRule type="cellIs" dxfId="11591" priority="438" operator="equal">
      <formula>"Me"</formula>
    </cfRule>
  </conditionalFormatting>
  <conditionalFormatting sqref="AD179">
    <cfRule type="cellIs" dxfId="11590" priority="437" operator="equal">
      <formula>"TD"</formula>
    </cfRule>
  </conditionalFormatting>
  <conditionalFormatting sqref="AD179">
    <cfRule type="cellIs" dxfId="11589" priority="436" operator="equal">
      <formula>"PR"</formula>
    </cfRule>
  </conditionalFormatting>
  <conditionalFormatting sqref="I136">
    <cfRule type="cellIs" dxfId="11588" priority="435" operator="equal">
      <formula>"Me"</formula>
    </cfRule>
  </conditionalFormatting>
  <conditionalFormatting sqref="I136">
    <cfRule type="cellIs" dxfId="11587" priority="434" operator="equal">
      <formula>"TD"</formula>
    </cfRule>
  </conditionalFormatting>
  <conditionalFormatting sqref="I136">
    <cfRule type="cellIs" dxfId="11586" priority="433" operator="equal">
      <formula>"PR"</formula>
    </cfRule>
  </conditionalFormatting>
  <conditionalFormatting sqref="J210">
    <cfRule type="cellIs" dxfId="11585" priority="432" operator="equal">
      <formula>"Me"</formula>
    </cfRule>
  </conditionalFormatting>
  <conditionalFormatting sqref="J210">
    <cfRule type="cellIs" dxfId="11584" priority="431" operator="equal">
      <formula>"TD"</formula>
    </cfRule>
  </conditionalFormatting>
  <conditionalFormatting sqref="J210">
    <cfRule type="cellIs" dxfId="11583" priority="430" operator="equal">
      <formula>"PR"</formula>
    </cfRule>
  </conditionalFormatting>
  <conditionalFormatting sqref="J104">
    <cfRule type="cellIs" dxfId="11582" priority="420" operator="equal">
      <formula>"Me"</formula>
    </cfRule>
  </conditionalFormatting>
  <conditionalFormatting sqref="J104">
    <cfRule type="cellIs" dxfId="11581" priority="419" operator="equal">
      <formula>"TD"</formula>
    </cfRule>
  </conditionalFormatting>
  <conditionalFormatting sqref="J104">
    <cfRule type="cellIs" dxfId="11580" priority="418" operator="equal">
      <formula>"PR"</formula>
    </cfRule>
  </conditionalFormatting>
  <conditionalFormatting sqref="O93:O94">
    <cfRule type="cellIs" dxfId="11579" priority="417" operator="equal">
      <formula>"Me"</formula>
    </cfRule>
  </conditionalFormatting>
  <conditionalFormatting sqref="O93:O94">
    <cfRule type="cellIs" dxfId="11578" priority="416" operator="equal">
      <formula>"TD"</formula>
    </cfRule>
  </conditionalFormatting>
  <conditionalFormatting sqref="O93:O94">
    <cfRule type="cellIs" dxfId="11577" priority="415" operator="equal">
      <formula>"PR"</formula>
    </cfRule>
  </conditionalFormatting>
  <conditionalFormatting sqref="O147:O148">
    <cfRule type="cellIs" dxfId="11576" priority="408" operator="equal">
      <formula>"Me"</formula>
    </cfRule>
  </conditionalFormatting>
  <conditionalFormatting sqref="O147:O148">
    <cfRule type="cellIs" dxfId="11575" priority="407" operator="equal">
      <formula>"TD"</formula>
    </cfRule>
  </conditionalFormatting>
  <conditionalFormatting sqref="O147:O148">
    <cfRule type="cellIs" dxfId="11574" priority="406" operator="equal">
      <formula>"PR"</formula>
    </cfRule>
  </conditionalFormatting>
  <conditionalFormatting sqref="O147:O148">
    <cfRule type="cellIs" dxfId="11573" priority="405" operator="equal">
      <formula>"Me"</formula>
    </cfRule>
  </conditionalFormatting>
  <conditionalFormatting sqref="O147:O148">
    <cfRule type="cellIs" dxfId="11572" priority="404" operator="equal">
      <formula>"TD"</formula>
    </cfRule>
  </conditionalFormatting>
  <conditionalFormatting sqref="V147:V148">
    <cfRule type="cellIs" dxfId="11571" priority="403" operator="equal">
      <formula>"Me"</formula>
    </cfRule>
  </conditionalFormatting>
  <conditionalFormatting sqref="V147:V148">
    <cfRule type="cellIs" dxfId="11570" priority="402" operator="equal">
      <formula>"TD"</formula>
    </cfRule>
  </conditionalFormatting>
  <conditionalFormatting sqref="V147:V148">
    <cfRule type="cellIs" dxfId="11569" priority="401" operator="equal">
      <formula>"PR"</formula>
    </cfRule>
  </conditionalFormatting>
  <conditionalFormatting sqref="V147:V148">
    <cfRule type="cellIs" dxfId="11568" priority="400" operator="equal">
      <formula>"Me"</formula>
    </cfRule>
  </conditionalFormatting>
  <conditionalFormatting sqref="V147:V148">
    <cfRule type="cellIs" dxfId="11567" priority="399" operator="equal">
      <formula>"TD"</formula>
    </cfRule>
  </conditionalFormatting>
  <conditionalFormatting sqref="AC147:AC148">
    <cfRule type="cellIs" dxfId="11566" priority="398" operator="equal">
      <formula>"Me"</formula>
    </cfRule>
  </conditionalFormatting>
  <conditionalFormatting sqref="AC147:AC148">
    <cfRule type="cellIs" dxfId="11565" priority="397" operator="equal">
      <formula>"TD"</formula>
    </cfRule>
  </conditionalFormatting>
  <conditionalFormatting sqref="AC147:AC148">
    <cfRule type="cellIs" dxfId="11564" priority="396" operator="equal">
      <formula>"PR"</formula>
    </cfRule>
  </conditionalFormatting>
  <conditionalFormatting sqref="AC147:AC148">
    <cfRule type="cellIs" dxfId="11563" priority="395" operator="equal">
      <formula>"Me"</formula>
    </cfRule>
  </conditionalFormatting>
  <conditionalFormatting sqref="AC147:AC148">
    <cfRule type="cellIs" dxfId="11562" priority="394" operator="equal">
      <formula>"TD"</formula>
    </cfRule>
  </conditionalFormatting>
  <conditionalFormatting sqref="N191:N192">
    <cfRule type="cellIs" dxfId="11561" priority="393" operator="equal">
      <formula>"Me"</formula>
    </cfRule>
  </conditionalFormatting>
  <conditionalFormatting sqref="N191:N192">
    <cfRule type="cellIs" dxfId="11560" priority="392" operator="equal">
      <formula>"TD"</formula>
    </cfRule>
  </conditionalFormatting>
  <conditionalFormatting sqref="N191:N192">
    <cfRule type="cellIs" dxfId="11559" priority="391" operator="equal">
      <formula>"PR"</formula>
    </cfRule>
  </conditionalFormatting>
  <conditionalFormatting sqref="P191:P192">
    <cfRule type="cellIs" dxfId="11558" priority="390" operator="equal">
      <formula>"Me"</formula>
    </cfRule>
  </conditionalFormatting>
  <conditionalFormatting sqref="P191:P192">
    <cfRule type="cellIs" dxfId="11557" priority="389" operator="equal">
      <formula>"TD"</formula>
    </cfRule>
  </conditionalFormatting>
  <conditionalFormatting sqref="P191:P192">
    <cfRule type="cellIs" dxfId="11556" priority="388" operator="equal">
      <formula>"PR"</formula>
    </cfRule>
  </conditionalFormatting>
  <conditionalFormatting sqref="N104">
    <cfRule type="cellIs" dxfId="11555" priority="387" operator="equal">
      <formula>"Me"</formula>
    </cfRule>
  </conditionalFormatting>
  <conditionalFormatting sqref="N104">
    <cfRule type="cellIs" dxfId="11554" priority="386" operator="equal">
      <formula>"TD"</formula>
    </cfRule>
  </conditionalFormatting>
  <conditionalFormatting sqref="N104">
    <cfRule type="cellIs" dxfId="11553" priority="385" operator="equal">
      <formula>"PR"</formula>
    </cfRule>
  </conditionalFormatting>
  <conditionalFormatting sqref="Q211:Q212">
    <cfRule type="cellIs" dxfId="11552" priority="384" operator="equal">
      <formula>"Me"</formula>
    </cfRule>
  </conditionalFormatting>
  <conditionalFormatting sqref="Q211:Q212">
    <cfRule type="cellIs" dxfId="11551" priority="383" operator="equal">
      <formula>"TD"</formula>
    </cfRule>
  </conditionalFormatting>
  <conditionalFormatting sqref="Q211:Q212">
    <cfRule type="cellIs" dxfId="11550" priority="382" operator="equal">
      <formula>"PR"</formula>
    </cfRule>
  </conditionalFormatting>
  <conditionalFormatting sqref="P59:P60">
    <cfRule type="cellIs" dxfId="11549" priority="381" operator="equal">
      <formula>"TD"</formula>
    </cfRule>
  </conditionalFormatting>
  <conditionalFormatting sqref="W127:W136">
    <cfRule type="cellIs" dxfId="11548" priority="380" operator="equal">
      <formula>"Me"</formula>
    </cfRule>
  </conditionalFormatting>
  <conditionalFormatting sqref="W127:W136">
    <cfRule type="cellIs" dxfId="11547" priority="379" operator="equal">
      <formula>"TD"</formula>
    </cfRule>
  </conditionalFormatting>
  <conditionalFormatting sqref="W207:W208">
    <cfRule type="cellIs" dxfId="11546" priority="378" operator="equal">
      <formula>"Me"</formula>
    </cfRule>
  </conditionalFormatting>
  <conditionalFormatting sqref="W207:W208">
    <cfRule type="cellIs" dxfId="11545" priority="377" operator="equal">
      <formula>"TD"</formula>
    </cfRule>
  </conditionalFormatting>
  <conditionalFormatting sqref="W207:W208">
    <cfRule type="cellIs" dxfId="11544" priority="376" operator="equal">
      <formula>"PR"</formula>
    </cfRule>
  </conditionalFormatting>
  <conditionalFormatting sqref="W37:W38">
    <cfRule type="cellIs" dxfId="11543" priority="372" operator="equal">
      <formula>"Me"</formula>
    </cfRule>
  </conditionalFormatting>
  <conditionalFormatting sqref="W37:W38">
    <cfRule type="cellIs" dxfId="11542" priority="371" operator="equal">
      <formula>"TD"</formula>
    </cfRule>
  </conditionalFormatting>
  <conditionalFormatting sqref="W217:W218">
    <cfRule type="cellIs" dxfId="11541" priority="370" operator="equal">
      <formula>"Me"</formula>
    </cfRule>
  </conditionalFormatting>
  <conditionalFormatting sqref="W217:W218">
    <cfRule type="cellIs" dxfId="11540" priority="369" operator="equal">
      <formula>"TD"</formula>
    </cfRule>
  </conditionalFormatting>
  <conditionalFormatting sqref="W217:W218">
    <cfRule type="cellIs" dxfId="11539" priority="368" operator="equal">
      <formula>"PR"</formula>
    </cfRule>
  </conditionalFormatting>
  <conditionalFormatting sqref="W55:W56">
    <cfRule type="cellIs" dxfId="11538" priority="362" operator="equal">
      <formula>"Me"</formula>
    </cfRule>
  </conditionalFormatting>
  <conditionalFormatting sqref="W55:W56">
    <cfRule type="cellIs" dxfId="11537" priority="361" operator="equal">
      <formula>"TD"</formula>
    </cfRule>
  </conditionalFormatting>
  <conditionalFormatting sqref="W63:W64">
    <cfRule type="cellIs" dxfId="11536" priority="360" operator="equal">
      <formula>"Me"</formula>
    </cfRule>
  </conditionalFormatting>
  <conditionalFormatting sqref="W63:W64">
    <cfRule type="cellIs" dxfId="11535" priority="359" operator="equal">
      <formula>"TD"</formula>
    </cfRule>
  </conditionalFormatting>
  <conditionalFormatting sqref="W243:W244">
    <cfRule type="cellIs" dxfId="11534" priority="358" operator="equal">
      <formula>"Me"</formula>
    </cfRule>
  </conditionalFormatting>
  <conditionalFormatting sqref="W243:W244">
    <cfRule type="cellIs" dxfId="11533" priority="357" operator="equal">
      <formula>"TD"</formula>
    </cfRule>
  </conditionalFormatting>
  <conditionalFormatting sqref="W243:W244">
    <cfRule type="cellIs" dxfId="11532" priority="356" operator="equal">
      <formula>"PR"</formula>
    </cfRule>
  </conditionalFormatting>
  <conditionalFormatting sqref="W243:W244">
    <cfRule type="cellIs" dxfId="11531" priority="355" operator="equal">
      <formula>"Me"</formula>
    </cfRule>
  </conditionalFormatting>
  <conditionalFormatting sqref="W243:W244">
    <cfRule type="cellIs" dxfId="11530" priority="354" operator="equal">
      <formula>"TD"</formula>
    </cfRule>
  </conditionalFormatting>
  <conditionalFormatting sqref="W65:W66">
    <cfRule type="cellIs" dxfId="11529" priority="353" operator="equal">
      <formula>"Me"</formula>
    </cfRule>
  </conditionalFormatting>
  <conditionalFormatting sqref="W65:W66">
    <cfRule type="cellIs" dxfId="11528" priority="352" operator="equal">
      <formula>"TD"</formula>
    </cfRule>
  </conditionalFormatting>
  <conditionalFormatting sqref="W83:W84">
    <cfRule type="cellIs" dxfId="11527" priority="351" operator="equal">
      <formula>"Me"</formula>
    </cfRule>
  </conditionalFormatting>
  <conditionalFormatting sqref="W83:W84">
    <cfRule type="cellIs" dxfId="11526" priority="350" operator="equal">
      <formula>"TD"</formula>
    </cfRule>
  </conditionalFormatting>
  <conditionalFormatting sqref="W83:W84">
    <cfRule type="cellIs" dxfId="11525" priority="349" operator="equal">
      <formula>"PR"</formula>
    </cfRule>
  </conditionalFormatting>
  <conditionalFormatting sqref="W83:W84">
    <cfRule type="cellIs" dxfId="11524" priority="348" operator="equal">
      <formula>"Me"</formula>
    </cfRule>
  </conditionalFormatting>
  <conditionalFormatting sqref="W83:W84">
    <cfRule type="cellIs" dxfId="11523" priority="347" operator="equal">
      <formula>"TD"</formula>
    </cfRule>
  </conditionalFormatting>
  <conditionalFormatting sqref="W155:W156">
    <cfRule type="cellIs" dxfId="11522" priority="341" operator="equal">
      <formula>"Me"</formula>
    </cfRule>
  </conditionalFormatting>
  <conditionalFormatting sqref="W155:W156">
    <cfRule type="cellIs" dxfId="11521" priority="340" operator="equal">
      <formula>"TD"</formula>
    </cfRule>
  </conditionalFormatting>
  <conditionalFormatting sqref="P216">
    <cfRule type="cellIs" dxfId="11520" priority="339" operator="equal">
      <formula>"Me"</formula>
    </cfRule>
  </conditionalFormatting>
  <conditionalFormatting sqref="P216">
    <cfRule type="cellIs" dxfId="11519" priority="338" operator="equal">
      <formula>"TD"</formula>
    </cfRule>
  </conditionalFormatting>
  <conditionalFormatting sqref="P216">
    <cfRule type="cellIs" dxfId="11518" priority="337" operator="equal">
      <formula>"PR"</formula>
    </cfRule>
  </conditionalFormatting>
  <conditionalFormatting sqref="P53:P54">
    <cfRule type="cellIs" dxfId="11517" priority="336" operator="equal">
      <formula>"TD"</formula>
    </cfRule>
  </conditionalFormatting>
  <conditionalFormatting sqref="P40">
    <cfRule type="cellIs" dxfId="11516" priority="335" operator="equal">
      <formula>"Me"</formula>
    </cfRule>
  </conditionalFormatting>
  <conditionalFormatting sqref="P40">
    <cfRule type="cellIs" dxfId="11515" priority="334" operator="equal">
      <formula>"TD"</formula>
    </cfRule>
  </conditionalFormatting>
  <conditionalFormatting sqref="P40">
    <cfRule type="cellIs" dxfId="11514" priority="333" operator="equal">
      <formula>"PR"</formula>
    </cfRule>
  </conditionalFormatting>
  <conditionalFormatting sqref="Q135">
    <cfRule type="cellIs" dxfId="11513" priority="332" operator="equal">
      <formula>"Me"</formula>
    </cfRule>
  </conditionalFormatting>
  <conditionalFormatting sqref="Q135">
    <cfRule type="cellIs" dxfId="11512" priority="331" operator="equal">
      <formula>"TD"</formula>
    </cfRule>
  </conditionalFormatting>
  <conditionalFormatting sqref="Q135">
    <cfRule type="cellIs" dxfId="11511" priority="330" operator="equal">
      <formula>"PR"</formula>
    </cfRule>
  </conditionalFormatting>
  <conditionalFormatting sqref="Q191:Q192">
    <cfRule type="cellIs" dxfId="11510" priority="329" operator="equal">
      <formula>"Me"</formula>
    </cfRule>
  </conditionalFormatting>
  <conditionalFormatting sqref="Q191:Q192">
    <cfRule type="cellIs" dxfId="11509" priority="328" operator="equal">
      <formula>"TD"</formula>
    </cfRule>
  </conditionalFormatting>
  <conditionalFormatting sqref="Q191:Q192">
    <cfRule type="cellIs" dxfId="11508" priority="327" operator="equal">
      <formula>"PR"</formula>
    </cfRule>
  </conditionalFormatting>
  <conditionalFormatting sqref="W51:W52">
    <cfRule type="cellIs" dxfId="11507" priority="326" operator="equal">
      <formula>"Me"</formula>
    </cfRule>
  </conditionalFormatting>
  <conditionalFormatting sqref="W51:W52">
    <cfRule type="cellIs" dxfId="11506" priority="325" operator="equal">
      <formula>"TD"</formula>
    </cfRule>
  </conditionalFormatting>
  <conditionalFormatting sqref="W51:W52">
    <cfRule type="cellIs" dxfId="11505" priority="324" operator="equal">
      <formula>"PR"</formula>
    </cfRule>
  </conditionalFormatting>
  <conditionalFormatting sqref="W61:W62">
    <cfRule type="cellIs" dxfId="11504" priority="320" operator="equal">
      <formula>"Me"</formula>
    </cfRule>
  </conditionalFormatting>
  <conditionalFormatting sqref="W61:W62">
    <cfRule type="cellIs" dxfId="11503" priority="319" operator="equal">
      <formula>"TD"</formula>
    </cfRule>
  </conditionalFormatting>
  <conditionalFormatting sqref="W61:W62">
    <cfRule type="cellIs" dxfId="11502" priority="318" operator="equal">
      <formula>"PR"</formula>
    </cfRule>
  </conditionalFormatting>
  <conditionalFormatting sqref="W69:W70">
    <cfRule type="cellIs" dxfId="11501" priority="308" operator="equal">
      <formula>"Me"</formula>
    </cfRule>
  </conditionalFormatting>
  <conditionalFormatting sqref="W69:W70">
    <cfRule type="cellIs" dxfId="11500" priority="307" operator="equal">
      <formula>"TD"</formula>
    </cfRule>
  </conditionalFormatting>
  <conditionalFormatting sqref="W69:W70">
    <cfRule type="cellIs" dxfId="11499" priority="306" operator="equal">
      <formula>"PR"</formula>
    </cfRule>
  </conditionalFormatting>
  <conditionalFormatting sqref="W145:W146">
    <cfRule type="cellIs" dxfId="11498" priority="299" operator="equal">
      <formula>"Me"</formula>
    </cfRule>
  </conditionalFormatting>
  <conditionalFormatting sqref="W145:W146">
    <cfRule type="cellIs" dxfId="11497" priority="298" operator="equal">
      <formula>"TD"</formula>
    </cfRule>
  </conditionalFormatting>
  <conditionalFormatting sqref="W145:W146">
    <cfRule type="cellIs" dxfId="11496" priority="297" operator="equal">
      <formula>"PR"</formula>
    </cfRule>
  </conditionalFormatting>
  <conditionalFormatting sqref="W145:W146">
    <cfRule type="cellIs" dxfId="11495" priority="296" operator="equal">
      <formula>"Me"</formula>
    </cfRule>
  </conditionalFormatting>
  <conditionalFormatting sqref="W145:W146">
    <cfRule type="cellIs" dxfId="11494" priority="295" operator="equal">
      <formula>"TD"</formula>
    </cfRule>
  </conditionalFormatting>
  <conditionalFormatting sqref="U149:U150">
    <cfRule type="cellIs" dxfId="11493" priority="294" operator="equal">
      <formula>"Me"</formula>
    </cfRule>
  </conditionalFormatting>
  <conditionalFormatting sqref="U149:U150">
    <cfRule type="cellIs" dxfId="11492" priority="293" operator="equal">
      <formula>"TD"</formula>
    </cfRule>
  </conditionalFormatting>
  <conditionalFormatting sqref="U149:U150">
    <cfRule type="cellIs" dxfId="11491" priority="292" operator="equal">
      <formula>"PR"</formula>
    </cfRule>
  </conditionalFormatting>
  <conditionalFormatting sqref="W189:W190">
    <cfRule type="cellIs" dxfId="11490" priority="283" operator="equal">
      <formula>"Me"</formula>
    </cfRule>
  </conditionalFormatting>
  <conditionalFormatting sqref="W189:W190">
    <cfRule type="cellIs" dxfId="11489" priority="282" operator="equal">
      <formula>"TD"</formula>
    </cfRule>
  </conditionalFormatting>
  <conditionalFormatting sqref="W189:W190">
    <cfRule type="cellIs" dxfId="11488" priority="281" operator="equal">
      <formula>"PR"</formula>
    </cfRule>
  </conditionalFormatting>
  <conditionalFormatting sqref="Q136">
    <cfRule type="cellIs" dxfId="11487" priority="280" operator="equal">
      <formula>"Me"</formula>
    </cfRule>
  </conditionalFormatting>
  <conditionalFormatting sqref="Q136">
    <cfRule type="cellIs" dxfId="11486" priority="279" operator="equal">
      <formula>"TD"</formula>
    </cfRule>
  </conditionalFormatting>
  <conditionalFormatting sqref="Q136">
    <cfRule type="cellIs" dxfId="11485" priority="278" operator="equal">
      <formula>"PR"</formula>
    </cfRule>
  </conditionalFormatting>
  <conditionalFormatting sqref="Q33:Q34">
    <cfRule type="cellIs" dxfId="11484" priority="277" operator="equal">
      <formula>"TD"</formula>
    </cfRule>
  </conditionalFormatting>
  <conditionalFormatting sqref="V129:V130">
    <cfRule type="cellIs" dxfId="11483" priority="276" operator="equal">
      <formula>"Me"</formula>
    </cfRule>
  </conditionalFormatting>
  <conditionalFormatting sqref="V129:V130">
    <cfRule type="cellIs" dxfId="11482" priority="275" operator="equal">
      <formula>"TD"</formula>
    </cfRule>
  </conditionalFormatting>
  <conditionalFormatting sqref="V129:V130">
    <cfRule type="cellIs" dxfId="11481" priority="274" operator="equal">
      <formula>"PR"</formula>
    </cfRule>
  </conditionalFormatting>
  <conditionalFormatting sqref="W33:W34">
    <cfRule type="cellIs" dxfId="11480" priority="273" operator="equal">
      <formula>"Me"</formula>
    </cfRule>
  </conditionalFormatting>
  <conditionalFormatting sqref="W33:W34">
    <cfRule type="cellIs" dxfId="11479" priority="272" operator="equal">
      <formula>"TD"</formula>
    </cfRule>
  </conditionalFormatting>
  <conditionalFormatting sqref="W43:W46">
    <cfRule type="cellIs" dxfId="11478" priority="271" operator="equal">
      <formula>"Me"</formula>
    </cfRule>
  </conditionalFormatting>
  <conditionalFormatting sqref="W43:W46">
    <cfRule type="cellIs" dxfId="11477" priority="270" operator="equal">
      <formula>"TD"</formula>
    </cfRule>
  </conditionalFormatting>
  <conditionalFormatting sqref="U40">
    <cfRule type="cellIs" dxfId="11476" priority="266" operator="equal">
      <formula>"Me"</formula>
    </cfRule>
  </conditionalFormatting>
  <conditionalFormatting sqref="U40">
    <cfRule type="cellIs" dxfId="11475" priority="265" operator="equal">
      <formula>"TD"</formula>
    </cfRule>
  </conditionalFormatting>
  <conditionalFormatting sqref="U40">
    <cfRule type="cellIs" dxfId="11474" priority="264" operator="equal">
      <formula>"PR"</formula>
    </cfRule>
  </conditionalFormatting>
  <conditionalFormatting sqref="Q40">
    <cfRule type="cellIs" dxfId="11473" priority="263" operator="equal">
      <formula>"Me"</formula>
    </cfRule>
  </conditionalFormatting>
  <conditionalFormatting sqref="Q40">
    <cfRule type="cellIs" dxfId="11472" priority="262" operator="equal">
      <formula>"TD"</formula>
    </cfRule>
  </conditionalFormatting>
  <conditionalFormatting sqref="Q40">
    <cfRule type="cellIs" dxfId="11471" priority="261" operator="equal">
      <formula>"PR"</formula>
    </cfRule>
  </conditionalFormatting>
  <conditionalFormatting sqref="V175:V176">
    <cfRule type="cellIs" dxfId="11470" priority="260" operator="equal">
      <formula>"Me"</formula>
    </cfRule>
  </conditionalFormatting>
  <conditionalFormatting sqref="V175:V176">
    <cfRule type="cellIs" dxfId="11469" priority="259" operator="equal">
      <formula>"TD"</formula>
    </cfRule>
  </conditionalFormatting>
  <conditionalFormatting sqref="V175:V176">
    <cfRule type="cellIs" dxfId="11468" priority="258" operator="equal">
      <formula>"PR"</formula>
    </cfRule>
  </conditionalFormatting>
  <conditionalFormatting sqref="V185:V186">
    <cfRule type="cellIs" dxfId="11467" priority="257" operator="equal">
      <formula>"Me"</formula>
    </cfRule>
  </conditionalFormatting>
  <conditionalFormatting sqref="V185:V186">
    <cfRule type="cellIs" dxfId="11466" priority="256" operator="equal">
      <formula>"TD"</formula>
    </cfRule>
  </conditionalFormatting>
  <conditionalFormatting sqref="V185:V186">
    <cfRule type="cellIs" dxfId="11465" priority="255" operator="equal">
      <formula>"PR"</formula>
    </cfRule>
  </conditionalFormatting>
  <conditionalFormatting sqref="V228">
    <cfRule type="cellIs" dxfId="11464" priority="251" operator="equal">
      <formula>"Me"</formula>
    </cfRule>
  </conditionalFormatting>
  <conditionalFormatting sqref="V228">
    <cfRule type="cellIs" dxfId="11463" priority="250" operator="equal">
      <formula>"TD"</formula>
    </cfRule>
  </conditionalFormatting>
  <conditionalFormatting sqref="V228">
    <cfRule type="cellIs" dxfId="11462" priority="249" operator="equal">
      <formula>"PR"</formula>
    </cfRule>
  </conditionalFormatting>
  <conditionalFormatting sqref="V227">
    <cfRule type="cellIs" dxfId="11461" priority="248" operator="equal">
      <formula>"Me"</formula>
    </cfRule>
  </conditionalFormatting>
  <conditionalFormatting sqref="V227">
    <cfRule type="cellIs" dxfId="11460" priority="247" operator="equal">
      <formula>"TD"</formula>
    </cfRule>
  </conditionalFormatting>
  <conditionalFormatting sqref="V227">
    <cfRule type="cellIs" dxfId="11459" priority="246" operator="equal">
      <formula>"PR"</formula>
    </cfRule>
  </conditionalFormatting>
  <conditionalFormatting sqref="U71:X72">
    <cfRule type="cellIs" dxfId="11458" priority="245" operator="equal">
      <formula>"Me"</formula>
    </cfRule>
  </conditionalFormatting>
  <conditionalFormatting sqref="U71:X72">
    <cfRule type="cellIs" dxfId="11457" priority="244" operator="equal">
      <formula>"TD"</formula>
    </cfRule>
  </conditionalFormatting>
  <conditionalFormatting sqref="U71:X72">
    <cfRule type="cellIs" dxfId="11456" priority="243" operator="equal">
      <formula>"PR"</formula>
    </cfRule>
  </conditionalFormatting>
  <conditionalFormatting sqref="P79:X80">
    <cfRule type="cellIs" dxfId="11455" priority="242" operator="equal">
      <formula>"Me"</formula>
    </cfRule>
  </conditionalFormatting>
  <conditionalFormatting sqref="P79:X80">
    <cfRule type="cellIs" dxfId="11454" priority="241" operator="equal">
      <formula>"TD"</formula>
    </cfRule>
  </conditionalFormatting>
  <conditionalFormatting sqref="P79:X80">
    <cfRule type="cellIs" dxfId="11453" priority="240" operator="equal">
      <formula>"PR"</formula>
    </cfRule>
  </conditionalFormatting>
  <conditionalFormatting sqref="U229:U230">
    <cfRule type="cellIs" dxfId="11452" priority="239" operator="equal">
      <formula>"Me"</formula>
    </cfRule>
  </conditionalFormatting>
  <conditionalFormatting sqref="U229:U230">
    <cfRule type="cellIs" dxfId="11451" priority="238" operator="equal">
      <formula>"TD"</formula>
    </cfRule>
  </conditionalFormatting>
  <conditionalFormatting sqref="U229:U230">
    <cfRule type="cellIs" dxfId="11450" priority="237" operator="equal">
      <formula>"PR"</formula>
    </cfRule>
  </conditionalFormatting>
  <conditionalFormatting sqref="W91:W98">
    <cfRule type="cellIs" dxfId="11449" priority="236" operator="equal">
      <formula>"Me"</formula>
    </cfRule>
  </conditionalFormatting>
  <conditionalFormatting sqref="W91:W98">
    <cfRule type="cellIs" dxfId="11448" priority="235" operator="equal">
      <formula>"TD"</formula>
    </cfRule>
  </conditionalFormatting>
  <conditionalFormatting sqref="W91:W98">
    <cfRule type="cellIs" dxfId="11447" priority="234" operator="equal">
      <formula>"PR"</formula>
    </cfRule>
  </conditionalFormatting>
  <conditionalFormatting sqref="W91:W98">
    <cfRule type="cellIs" dxfId="11446" priority="233" operator="equal">
      <formula>"Me"</formula>
    </cfRule>
  </conditionalFormatting>
  <conditionalFormatting sqref="W91:W98">
    <cfRule type="cellIs" dxfId="11445" priority="232" operator="equal">
      <formula>"TD"</formula>
    </cfRule>
  </conditionalFormatting>
  <conditionalFormatting sqref="W149:W150">
    <cfRule type="cellIs" dxfId="11444" priority="231" operator="equal">
      <formula>"Me"</formula>
    </cfRule>
  </conditionalFormatting>
  <conditionalFormatting sqref="W149:W150">
    <cfRule type="cellIs" dxfId="11443" priority="230" operator="equal">
      <formula>"TD"</formula>
    </cfRule>
  </conditionalFormatting>
  <conditionalFormatting sqref="W149:W150">
    <cfRule type="cellIs" dxfId="11442" priority="229" operator="equal">
      <formula>"PR"</formula>
    </cfRule>
  </conditionalFormatting>
  <conditionalFormatting sqref="W105:W106">
    <cfRule type="cellIs" dxfId="11441" priority="228" operator="equal">
      <formula>"Me"</formula>
    </cfRule>
  </conditionalFormatting>
  <conditionalFormatting sqref="W105:W106">
    <cfRule type="cellIs" dxfId="11440" priority="227" operator="equal">
      <formula>"TD"</formula>
    </cfRule>
  </conditionalFormatting>
  <conditionalFormatting sqref="W105:W106">
    <cfRule type="cellIs" dxfId="11439" priority="226" operator="equal">
      <formula>"PR"</formula>
    </cfRule>
  </conditionalFormatting>
  <conditionalFormatting sqref="W105:W106">
    <cfRule type="cellIs" dxfId="11438" priority="225" operator="equal">
      <formula>"Me"</formula>
    </cfRule>
  </conditionalFormatting>
  <conditionalFormatting sqref="W105:W106">
    <cfRule type="cellIs" dxfId="11437" priority="224" operator="equal">
      <formula>"TD"</formula>
    </cfRule>
  </conditionalFormatting>
  <conditionalFormatting sqref="W223:W224">
    <cfRule type="cellIs" dxfId="11436" priority="223" operator="equal">
      <formula>"Me"</formula>
    </cfRule>
  </conditionalFormatting>
  <conditionalFormatting sqref="W223:W224">
    <cfRule type="cellIs" dxfId="11435" priority="222" operator="equal">
      <formula>"TD"</formula>
    </cfRule>
  </conditionalFormatting>
  <conditionalFormatting sqref="W223:W224">
    <cfRule type="cellIs" dxfId="11434" priority="221" operator="equal">
      <formula>"PR"</formula>
    </cfRule>
  </conditionalFormatting>
  <conditionalFormatting sqref="W129:W136">
    <cfRule type="cellIs" dxfId="11433" priority="220" operator="equal">
      <formula>"Me"</formula>
    </cfRule>
  </conditionalFormatting>
  <conditionalFormatting sqref="W129:W136">
    <cfRule type="cellIs" dxfId="11432" priority="219" operator="equal">
      <formula>"TD"</formula>
    </cfRule>
  </conditionalFormatting>
  <conditionalFormatting sqref="W129:W136">
    <cfRule type="cellIs" dxfId="11431" priority="218" operator="equal">
      <formula>"PR"</formula>
    </cfRule>
  </conditionalFormatting>
  <conditionalFormatting sqref="W227:W228">
    <cfRule type="cellIs" dxfId="11430" priority="217" operator="equal">
      <formula>"Me"</formula>
    </cfRule>
  </conditionalFormatting>
  <conditionalFormatting sqref="W227:W228">
    <cfRule type="cellIs" dxfId="11429" priority="216" operator="equal">
      <formula>"TD"</formula>
    </cfRule>
  </conditionalFormatting>
  <conditionalFormatting sqref="W227:W228">
    <cfRule type="cellIs" dxfId="11428" priority="215" operator="equal">
      <formula>"PR"</formula>
    </cfRule>
  </conditionalFormatting>
  <conditionalFormatting sqref="W137:W138">
    <cfRule type="cellIs" dxfId="11427" priority="214" operator="equal">
      <formula>"Me"</formula>
    </cfRule>
  </conditionalFormatting>
  <conditionalFormatting sqref="W137:W138">
    <cfRule type="cellIs" dxfId="11426" priority="213" operator="equal">
      <formula>"TD"</formula>
    </cfRule>
  </conditionalFormatting>
  <conditionalFormatting sqref="W137:W138">
    <cfRule type="cellIs" dxfId="11425" priority="212" operator="equal">
      <formula>"Me"</formula>
    </cfRule>
  </conditionalFormatting>
  <conditionalFormatting sqref="W137:W138">
    <cfRule type="cellIs" dxfId="11424" priority="211" operator="equal">
      <formula>"TD"</formula>
    </cfRule>
  </conditionalFormatting>
  <conditionalFormatting sqref="W137:W138">
    <cfRule type="cellIs" dxfId="11423" priority="210" operator="equal">
      <formula>"PR"</formula>
    </cfRule>
  </conditionalFormatting>
  <conditionalFormatting sqref="W139:W140">
    <cfRule type="cellIs" dxfId="11422" priority="209" operator="equal">
      <formula>"Me"</formula>
    </cfRule>
  </conditionalFormatting>
  <conditionalFormatting sqref="W139:W140">
    <cfRule type="cellIs" dxfId="11421" priority="208" operator="equal">
      <formula>"TD"</formula>
    </cfRule>
  </conditionalFormatting>
  <conditionalFormatting sqref="W139:W140">
    <cfRule type="cellIs" dxfId="11420" priority="207" operator="equal">
      <formula>"Me"</formula>
    </cfRule>
  </conditionalFormatting>
  <conditionalFormatting sqref="W139:W140">
    <cfRule type="cellIs" dxfId="11419" priority="206" operator="equal">
      <formula>"TD"</formula>
    </cfRule>
  </conditionalFormatting>
  <conditionalFormatting sqref="W139:W140">
    <cfRule type="cellIs" dxfId="11418" priority="205" operator="equal">
      <formula>"PR"</formula>
    </cfRule>
  </conditionalFormatting>
  <conditionalFormatting sqref="W141:W142">
    <cfRule type="cellIs" dxfId="11417" priority="204" operator="equal">
      <formula>"Me"</formula>
    </cfRule>
  </conditionalFormatting>
  <conditionalFormatting sqref="W141:W142">
    <cfRule type="cellIs" dxfId="11416" priority="203" operator="equal">
      <formula>"TD"</formula>
    </cfRule>
  </conditionalFormatting>
  <conditionalFormatting sqref="W141:W142">
    <cfRule type="cellIs" dxfId="11415" priority="202" operator="equal">
      <formula>"Me"</formula>
    </cfRule>
  </conditionalFormatting>
  <conditionalFormatting sqref="W141:W142">
    <cfRule type="cellIs" dxfId="11414" priority="201" operator="equal">
      <formula>"TD"</formula>
    </cfRule>
  </conditionalFormatting>
  <conditionalFormatting sqref="W141:W142">
    <cfRule type="cellIs" dxfId="11413" priority="200" operator="equal">
      <formula>"PR"</formula>
    </cfRule>
  </conditionalFormatting>
  <conditionalFormatting sqref="W239:W240">
    <cfRule type="cellIs" dxfId="11412" priority="199" operator="equal">
      <formula>"Me"</formula>
    </cfRule>
  </conditionalFormatting>
  <conditionalFormatting sqref="W239:W240">
    <cfRule type="cellIs" dxfId="11411" priority="198" operator="equal">
      <formula>"TD"</formula>
    </cfRule>
  </conditionalFormatting>
  <conditionalFormatting sqref="W239:W240">
    <cfRule type="cellIs" dxfId="11410" priority="197" operator="equal">
      <formula>"PR"</formula>
    </cfRule>
  </conditionalFormatting>
  <conditionalFormatting sqref="W239:W240">
    <cfRule type="cellIs" dxfId="11409" priority="196" operator="equal">
      <formula>"Me"</formula>
    </cfRule>
  </conditionalFormatting>
  <conditionalFormatting sqref="W239:W240">
    <cfRule type="cellIs" dxfId="11408" priority="195" operator="equal">
      <formula>"TD"</formula>
    </cfRule>
  </conditionalFormatting>
  <conditionalFormatting sqref="W225:W226">
    <cfRule type="cellIs" dxfId="11407" priority="189" operator="equal">
      <formula>"Me"</formula>
    </cfRule>
  </conditionalFormatting>
  <conditionalFormatting sqref="W225:W226">
    <cfRule type="cellIs" dxfId="11406" priority="188" operator="equal">
      <formula>"TD"</formula>
    </cfRule>
  </conditionalFormatting>
  <conditionalFormatting sqref="W225:W226">
    <cfRule type="cellIs" dxfId="11405" priority="187" operator="equal">
      <formula>"PR"</formula>
    </cfRule>
  </conditionalFormatting>
  <conditionalFormatting sqref="W225:W226">
    <cfRule type="cellIs" dxfId="11404" priority="186" operator="equal">
      <formula>"Me"</formula>
    </cfRule>
  </conditionalFormatting>
  <conditionalFormatting sqref="W225:W226">
    <cfRule type="cellIs" dxfId="11403" priority="185" operator="equal">
      <formula>"TD"</formula>
    </cfRule>
  </conditionalFormatting>
  <conditionalFormatting sqref="W211:W212">
    <cfRule type="cellIs" dxfId="11402" priority="184" operator="equal">
      <formula>"Me"</formula>
    </cfRule>
  </conditionalFormatting>
  <conditionalFormatting sqref="W211:W212">
    <cfRule type="cellIs" dxfId="11401" priority="183" operator="equal">
      <formula>"TD"</formula>
    </cfRule>
  </conditionalFormatting>
  <conditionalFormatting sqref="W211:W212">
    <cfRule type="cellIs" dxfId="11400" priority="182" operator="equal">
      <formula>"PR"</formula>
    </cfRule>
  </conditionalFormatting>
  <conditionalFormatting sqref="W211:W212">
    <cfRule type="cellIs" dxfId="11399" priority="181" operator="equal">
      <formula>"Me"</formula>
    </cfRule>
  </conditionalFormatting>
  <conditionalFormatting sqref="W211:W212">
    <cfRule type="cellIs" dxfId="11398" priority="180" operator="equal">
      <formula>"TD"</formula>
    </cfRule>
  </conditionalFormatting>
  <conditionalFormatting sqref="W203:W204">
    <cfRule type="cellIs" dxfId="11397" priority="179" operator="equal">
      <formula>"Me"</formula>
    </cfRule>
  </conditionalFormatting>
  <conditionalFormatting sqref="W203:W204">
    <cfRule type="cellIs" dxfId="11396" priority="178" operator="equal">
      <formula>"TD"</formula>
    </cfRule>
  </conditionalFormatting>
  <conditionalFormatting sqref="W203:W204">
    <cfRule type="cellIs" dxfId="11395" priority="177" operator="equal">
      <formula>"PR"</formula>
    </cfRule>
  </conditionalFormatting>
  <conditionalFormatting sqref="W185:W186">
    <cfRule type="cellIs" dxfId="11394" priority="176" operator="equal">
      <formula>"Me"</formula>
    </cfRule>
  </conditionalFormatting>
  <conditionalFormatting sqref="W185:W186">
    <cfRule type="cellIs" dxfId="11393" priority="175" operator="equal">
      <formula>"TD"</formula>
    </cfRule>
  </conditionalFormatting>
  <conditionalFormatting sqref="W185:W186">
    <cfRule type="cellIs" dxfId="11392" priority="174" operator="equal">
      <formula>"PR"</formula>
    </cfRule>
  </conditionalFormatting>
  <conditionalFormatting sqref="W179:W180">
    <cfRule type="cellIs" dxfId="11391" priority="173" operator="equal">
      <formula>"Me"</formula>
    </cfRule>
  </conditionalFormatting>
  <conditionalFormatting sqref="W179:W180">
    <cfRule type="cellIs" dxfId="11390" priority="172" operator="equal">
      <formula>"TD"</formula>
    </cfRule>
  </conditionalFormatting>
  <conditionalFormatting sqref="W179:W180">
    <cfRule type="cellIs" dxfId="11389" priority="171" operator="equal">
      <formula>"Me"</formula>
    </cfRule>
  </conditionalFormatting>
  <conditionalFormatting sqref="W179:W180">
    <cfRule type="cellIs" dxfId="11388" priority="170" operator="equal">
      <formula>"TD"</formula>
    </cfRule>
  </conditionalFormatting>
  <conditionalFormatting sqref="W179:W180">
    <cfRule type="cellIs" dxfId="11387" priority="169" operator="equal">
      <formula>"PR"</formula>
    </cfRule>
  </conditionalFormatting>
  <conditionalFormatting sqref="W45:W46">
    <cfRule type="cellIs" dxfId="11386" priority="168" operator="equal">
      <formula>"Me"</formula>
    </cfRule>
  </conditionalFormatting>
  <conditionalFormatting sqref="W45:W46">
    <cfRule type="cellIs" dxfId="11385" priority="167" operator="equal">
      <formula>"TD"</formula>
    </cfRule>
  </conditionalFormatting>
  <conditionalFormatting sqref="W45:W46">
    <cfRule type="cellIs" dxfId="11384" priority="166" operator="equal">
      <formula>"PR"</formula>
    </cfRule>
  </conditionalFormatting>
  <conditionalFormatting sqref="AB103:AE104">
    <cfRule type="cellIs" dxfId="11383" priority="165" operator="equal">
      <formula>"Me"</formula>
    </cfRule>
  </conditionalFormatting>
  <conditionalFormatting sqref="AB103:AE104">
    <cfRule type="cellIs" dxfId="11382" priority="164" operator="equal">
      <formula>"TD"</formula>
    </cfRule>
  </conditionalFormatting>
  <conditionalFormatting sqref="AB103:AE104">
    <cfRule type="cellIs" dxfId="11381" priority="163" operator="equal">
      <formula>"PR"</formula>
    </cfRule>
  </conditionalFormatting>
  <conditionalFormatting sqref="X141:X142">
    <cfRule type="cellIs" dxfId="11380" priority="162" operator="equal">
      <formula>"Me"</formula>
    </cfRule>
  </conditionalFormatting>
  <conditionalFormatting sqref="X141:X142">
    <cfRule type="cellIs" dxfId="11379" priority="161" operator="equal">
      <formula>"TD"</formula>
    </cfRule>
  </conditionalFormatting>
  <conditionalFormatting sqref="X141:X142">
    <cfRule type="cellIs" dxfId="11378" priority="160" operator="equal">
      <formula>"PR"</formula>
    </cfRule>
  </conditionalFormatting>
  <conditionalFormatting sqref="AE31:AI32">
    <cfRule type="cellIs" dxfId="11377" priority="159" operator="equal">
      <formula>"Me"</formula>
    </cfRule>
  </conditionalFormatting>
  <conditionalFormatting sqref="AE31:AI32">
    <cfRule type="cellIs" dxfId="11376" priority="158" operator="equal">
      <formula>"TD"</formula>
    </cfRule>
  </conditionalFormatting>
  <conditionalFormatting sqref="AE31:AI32">
    <cfRule type="cellIs" dxfId="11375" priority="157" operator="equal">
      <formula>"PR"</formula>
    </cfRule>
  </conditionalFormatting>
  <conditionalFormatting sqref="AA31:AD32">
    <cfRule type="cellIs" dxfId="11374" priority="156" operator="equal">
      <formula>"Me"</formula>
    </cfRule>
  </conditionalFormatting>
  <conditionalFormatting sqref="AA31:AD32">
    <cfRule type="cellIs" dxfId="11373" priority="155" operator="equal">
      <formula>"TD"</formula>
    </cfRule>
  </conditionalFormatting>
  <conditionalFormatting sqref="AA31:AD32">
    <cfRule type="cellIs" dxfId="11372" priority="154" operator="equal">
      <formula>"PR"</formula>
    </cfRule>
  </conditionalFormatting>
  <conditionalFormatting sqref="X108">
    <cfRule type="cellIs" dxfId="11371" priority="153" operator="equal">
      <formula>"Me"</formula>
    </cfRule>
  </conditionalFormatting>
  <conditionalFormatting sqref="X108">
    <cfRule type="cellIs" dxfId="11370" priority="152" operator="equal">
      <formula>"TD"</formula>
    </cfRule>
  </conditionalFormatting>
  <conditionalFormatting sqref="X108">
    <cfRule type="cellIs" dxfId="11369" priority="151" operator="equal">
      <formula>"PR"</formula>
    </cfRule>
  </conditionalFormatting>
  <conditionalFormatting sqref="AA21:AA22">
    <cfRule type="cellIs" dxfId="11368" priority="150" operator="equal">
      <formula>"Me"</formula>
    </cfRule>
  </conditionalFormatting>
  <conditionalFormatting sqref="AA21:AA22">
    <cfRule type="cellIs" dxfId="11367" priority="149" operator="equal">
      <formula>"TD"</formula>
    </cfRule>
  </conditionalFormatting>
  <conditionalFormatting sqref="AA21:AA22">
    <cfRule type="cellIs" dxfId="11366" priority="148" operator="equal">
      <formula>"PR"</formula>
    </cfRule>
  </conditionalFormatting>
  <conditionalFormatting sqref="Y71:AH72">
    <cfRule type="cellIs" dxfId="11365" priority="147" operator="equal">
      <formula>"Me"</formula>
    </cfRule>
  </conditionalFormatting>
  <conditionalFormatting sqref="Y71:AH72">
    <cfRule type="cellIs" dxfId="11364" priority="146" operator="equal">
      <formula>"TD"</formula>
    </cfRule>
  </conditionalFormatting>
  <conditionalFormatting sqref="Y71:AH72">
    <cfRule type="cellIs" dxfId="11363" priority="145" operator="equal">
      <formula>"PR"</formula>
    </cfRule>
  </conditionalFormatting>
  <conditionalFormatting sqref="AD83:AD84">
    <cfRule type="cellIs" dxfId="11362" priority="138" operator="equal">
      <formula>"Me"</formula>
    </cfRule>
  </conditionalFormatting>
  <conditionalFormatting sqref="AD83:AD84">
    <cfRule type="cellIs" dxfId="11361" priority="137" operator="equal">
      <formula>"TD"</formula>
    </cfRule>
  </conditionalFormatting>
  <conditionalFormatting sqref="AD83:AD84">
    <cfRule type="cellIs" dxfId="11360" priority="136" operator="equal">
      <formula>"PR"</formula>
    </cfRule>
  </conditionalFormatting>
  <conditionalFormatting sqref="AI83:AI84">
    <cfRule type="cellIs" dxfId="11359" priority="135" operator="equal">
      <formula>"Me"</formula>
    </cfRule>
  </conditionalFormatting>
  <conditionalFormatting sqref="AI83:AI84">
    <cfRule type="cellIs" dxfId="11358" priority="134" operator="equal">
      <formula>"TD"</formula>
    </cfRule>
  </conditionalFormatting>
  <conditionalFormatting sqref="AI83:AI84">
    <cfRule type="cellIs" dxfId="11357" priority="133" operator="equal">
      <formula>"PR"</formula>
    </cfRule>
  </conditionalFormatting>
  <conditionalFormatting sqref="U61:U62">
    <cfRule type="cellIs" dxfId="11356" priority="129" operator="equal">
      <formula>"Me"</formula>
    </cfRule>
  </conditionalFormatting>
  <conditionalFormatting sqref="U61:U62">
    <cfRule type="cellIs" dxfId="11355" priority="128" operator="equal">
      <formula>"TD"</formula>
    </cfRule>
  </conditionalFormatting>
  <conditionalFormatting sqref="U61:U62">
    <cfRule type="cellIs" dxfId="11354" priority="127" operator="equal">
      <formula>"PR"</formula>
    </cfRule>
  </conditionalFormatting>
  <conditionalFormatting sqref="AI51">
    <cfRule type="cellIs" dxfId="11353" priority="126" operator="equal">
      <formula>"Me"</formula>
    </cfRule>
  </conditionalFormatting>
  <conditionalFormatting sqref="AI51">
    <cfRule type="cellIs" dxfId="11352" priority="125" operator="equal">
      <formula>"TD"</formula>
    </cfRule>
  </conditionalFormatting>
  <conditionalFormatting sqref="AI51">
    <cfRule type="cellIs" dxfId="11351" priority="124" operator="equal">
      <formula>"Me"</formula>
    </cfRule>
  </conditionalFormatting>
  <conditionalFormatting sqref="AI51">
    <cfRule type="cellIs" dxfId="11350" priority="123" operator="equal">
      <formula>"TD"</formula>
    </cfRule>
  </conditionalFormatting>
  <conditionalFormatting sqref="AI145:AI146">
    <cfRule type="cellIs" dxfId="11349" priority="122" operator="equal">
      <formula>"Me"</formula>
    </cfRule>
  </conditionalFormatting>
  <conditionalFormatting sqref="AI145:AI146">
    <cfRule type="cellIs" dxfId="11348" priority="121" operator="equal">
      <formula>"TD"</formula>
    </cfRule>
  </conditionalFormatting>
  <conditionalFormatting sqref="AI145:AI146">
    <cfRule type="cellIs" dxfId="11347" priority="120" operator="equal">
      <formula>"PR"</formula>
    </cfRule>
  </conditionalFormatting>
  <conditionalFormatting sqref="U145:U146">
    <cfRule type="cellIs" dxfId="11346" priority="119" operator="equal">
      <formula>"Me"</formula>
    </cfRule>
  </conditionalFormatting>
  <conditionalFormatting sqref="U145:U146">
    <cfRule type="cellIs" dxfId="11345" priority="118" operator="equal">
      <formula>"TD"</formula>
    </cfRule>
  </conditionalFormatting>
  <conditionalFormatting sqref="U145:U146">
    <cfRule type="cellIs" dxfId="11344" priority="117" operator="equal">
      <formula>"PR"</formula>
    </cfRule>
  </conditionalFormatting>
  <conditionalFormatting sqref="AI189:AI190">
    <cfRule type="cellIs" dxfId="11343" priority="116" operator="equal">
      <formula>"Me"</formula>
    </cfRule>
  </conditionalFormatting>
  <conditionalFormatting sqref="AI189:AI190">
    <cfRule type="cellIs" dxfId="11342" priority="115" operator="equal">
      <formula>"TD"</formula>
    </cfRule>
  </conditionalFormatting>
  <conditionalFormatting sqref="AI189:AI190">
    <cfRule type="cellIs" dxfId="11341" priority="114" operator="equal">
      <formula>"PR"</formula>
    </cfRule>
  </conditionalFormatting>
  <conditionalFormatting sqref="U189:U190">
    <cfRule type="cellIs" dxfId="11340" priority="113" operator="equal">
      <formula>"Me"</formula>
    </cfRule>
  </conditionalFormatting>
  <conditionalFormatting sqref="U189:U190">
    <cfRule type="cellIs" dxfId="11339" priority="112" operator="equal">
      <formula>"TD"</formula>
    </cfRule>
  </conditionalFormatting>
  <conditionalFormatting sqref="U189:U190">
    <cfRule type="cellIs" dxfId="11338" priority="111" operator="equal">
      <formula>"PR"</formula>
    </cfRule>
  </conditionalFormatting>
  <conditionalFormatting sqref="AA87:AA88">
    <cfRule type="cellIs" dxfId="11337" priority="110" operator="equal">
      <formula>"Me"</formula>
    </cfRule>
  </conditionalFormatting>
  <conditionalFormatting sqref="AA87:AA88">
    <cfRule type="cellIs" dxfId="11336" priority="109" operator="equal">
      <formula>"TD"</formula>
    </cfRule>
  </conditionalFormatting>
  <conditionalFormatting sqref="AA87:AA88">
    <cfRule type="cellIs" dxfId="11335" priority="108" operator="equal">
      <formula>"PR"</formula>
    </cfRule>
  </conditionalFormatting>
  <conditionalFormatting sqref="AC67">
    <cfRule type="cellIs" dxfId="11334" priority="107" operator="equal">
      <formula>"Me"</formula>
    </cfRule>
  </conditionalFormatting>
  <conditionalFormatting sqref="AC67">
    <cfRule type="cellIs" dxfId="11333" priority="106" operator="equal">
      <formula>"TD"</formula>
    </cfRule>
  </conditionalFormatting>
  <conditionalFormatting sqref="AC67">
    <cfRule type="cellIs" dxfId="11332" priority="105" operator="equal">
      <formula>"PR"</formula>
    </cfRule>
  </conditionalFormatting>
  <conditionalFormatting sqref="AC75:AC76">
    <cfRule type="cellIs" dxfId="11331" priority="104" operator="equal">
      <formula>"Me"</formula>
    </cfRule>
  </conditionalFormatting>
  <conditionalFormatting sqref="AC75:AC76">
    <cfRule type="cellIs" dxfId="11330" priority="103" operator="equal">
      <formula>"TD"</formula>
    </cfRule>
  </conditionalFormatting>
  <conditionalFormatting sqref="AC75:AC76">
    <cfRule type="cellIs" dxfId="11329" priority="102" operator="equal">
      <formula>"PR"</formula>
    </cfRule>
  </conditionalFormatting>
  <conditionalFormatting sqref="AH75:AH76">
    <cfRule type="cellIs" dxfId="11328" priority="101" operator="equal">
      <formula>"Me"</formula>
    </cfRule>
  </conditionalFormatting>
  <conditionalFormatting sqref="AH75:AH76">
    <cfRule type="cellIs" dxfId="11327" priority="100" operator="equal">
      <formula>"TD"</formula>
    </cfRule>
  </conditionalFormatting>
  <conditionalFormatting sqref="AH75:AH76">
    <cfRule type="cellIs" dxfId="11326" priority="99" operator="equal">
      <formula>"PR"</formula>
    </cfRule>
  </conditionalFormatting>
  <conditionalFormatting sqref="AE76">
    <cfRule type="cellIs" dxfId="11325" priority="98" operator="equal">
      <formula>"Me"</formula>
    </cfRule>
  </conditionalFormatting>
  <conditionalFormatting sqref="AE76">
    <cfRule type="cellIs" dxfId="11324" priority="97" operator="equal">
      <formula>"TD"</formula>
    </cfRule>
  </conditionalFormatting>
  <conditionalFormatting sqref="AE76">
    <cfRule type="cellIs" dxfId="11323" priority="96" operator="equal">
      <formula>"PR"</formula>
    </cfRule>
  </conditionalFormatting>
  <conditionalFormatting sqref="AE21:AE22">
    <cfRule type="cellIs" dxfId="11322" priority="95" operator="equal">
      <formula>"Me"</formula>
    </cfRule>
  </conditionalFormatting>
  <conditionalFormatting sqref="AE21:AE22">
    <cfRule type="cellIs" dxfId="11321" priority="94" operator="equal">
      <formula>"TD"</formula>
    </cfRule>
  </conditionalFormatting>
  <conditionalFormatting sqref="AE21:AE22">
    <cfRule type="cellIs" dxfId="11320" priority="93" operator="equal">
      <formula>"PR"</formula>
    </cfRule>
  </conditionalFormatting>
  <conditionalFormatting sqref="AC87:AC88">
    <cfRule type="cellIs" dxfId="11319" priority="92" operator="equal">
      <formula>"Me"</formula>
    </cfRule>
  </conditionalFormatting>
  <conditionalFormatting sqref="AC87:AC88">
    <cfRule type="cellIs" dxfId="11318" priority="91" operator="equal">
      <formula>"TD"</formula>
    </cfRule>
  </conditionalFormatting>
  <conditionalFormatting sqref="AC87:AC88">
    <cfRule type="cellIs" dxfId="11317" priority="90" operator="equal">
      <formula>"PR"</formula>
    </cfRule>
  </conditionalFormatting>
  <conditionalFormatting sqref="AC171:AC172">
    <cfRule type="cellIs" dxfId="11316" priority="89" operator="equal">
      <formula>"Me"</formula>
    </cfRule>
  </conditionalFormatting>
  <conditionalFormatting sqref="AC171:AC172">
    <cfRule type="cellIs" dxfId="11315" priority="88" operator="equal">
      <formula>"TD"</formula>
    </cfRule>
  </conditionalFormatting>
  <conditionalFormatting sqref="AC171:AC172">
    <cfRule type="cellIs" dxfId="11314" priority="87" operator="equal">
      <formula>"PR"</formula>
    </cfRule>
  </conditionalFormatting>
  <conditionalFormatting sqref="X40">
    <cfRule type="cellIs" dxfId="11313" priority="86" operator="equal">
      <formula>"Me"</formula>
    </cfRule>
  </conditionalFormatting>
  <conditionalFormatting sqref="X40">
    <cfRule type="cellIs" dxfId="11312" priority="85" operator="equal">
      <formula>"TD"</formula>
    </cfRule>
  </conditionalFormatting>
  <conditionalFormatting sqref="X40">
    <cfRule type="cellIs" dxfId="11311" priority="84" operator="equal">
      <formula>"PR"</formula>
    </cfRule>
  </conditionalFormatting>
  <conditionalFormatting sqref="X91:X92">
    <cfRule type="cellIs" dxfId="11310" priority="83" operator="equal">
      <formula>"Me"</formula>
    </cfRule>
  </conditionalFormatting>
  <conditionalFormatting sqref="X91:X92">
    <cfRule type="cellIs" dxfId="11309" priority="82" operator="equal">
      <formula>"TD"</formula>
    </cfRule>
  </conditionalFormatting>
  <conditionalFormatting sqref="X91:X92">
    <cfRule type="cellIs" dxfId="11308" priority="81" operator="equal">
      <formula>"PR"</formula>
    </cfRule>
  </conditionalFormatting>
  <conditionalFormatting sqref="AA211:AA212">
    <cfRule type="cellIs" dxfId="11307" priority="80" operator="equal">
      <formula>"Me"</formula>
    </cfRule>
  </conditionalFormatting>
  <conditionalFormatting sqref="AA211:AA212">
    <cfRule type="cellIs" dxfId="11306" priority="79" operator="equal">
      <formula>"TD"</formula>
    </cfRule>
  </conditionalFormatting>
  <conditionalFormatting sqref="AA211:AA212">
    <cfRule type="cellIs" dxfId="11305" priority="78" operator="equal">
      <formula>"PR"</formula>
    </cfRule>
  </conditionalFormatting>
  <conditionalFormatting sqref="X209:X210">
    <cfRule type="cellIs" dxfId="11304" priority="77" operator="equal">
      <formula>"Me"</formula>
    </cfRule>
  </conditionalFormatting>
  <conditionalFormatting sqref="X209:X210">
    <cfRule type="cellIs" dxfId="11303" priority="76" operator="equal">
      <formula>"TD"</formula>
    </cfRule>
  </conditionalFormatting>
  <conditionalFormatting sqref="X209:X210">
    <cfRule type="cellIs" dxfId="11302" priority="75" operator="equal">
      <formula>"PR"</formula>
    </cfRule>
  </conditionalFormatting>
  <conditionalFormatting sqref="AD57:AD58">
    <cfRule type="cellIs" dxfId="11301" priority="71" operator="equal">
      <formula>"Me"</formula>
    </cfRule>
  </conditionalFormatting>
  <conditionalFormatting sqref="AD57:AD58">
    <cfRule type="cellIs" dxfId="11300" priority="70" operator="equal">
      <formula>"TD"</formula>
    </cfRule>
  </conditionalFormatting>
  <conditionalFormatting sqref="AD185:AD186">
    <cfRule type="cellIs" dxfId="11299" priority="66" operator="equal">
      <formula>"Me"</formula>
    </cfRule>
  </conditionalFormatting>
  <conditionalFormatting sqref="AD185:AD186">
    <cfRule type="cellIs" dxfId="11298" priority="65" operator="equal">
      <formula>"TD"</formula>
    </cfRule>
  </conditionalFormatting>
  <conditionalFormatting sqref="AD185:AD186">
    <cfRule type="cellIs" dxfId="11297" priority="64" operator="equal">
      <formula>"PR"</formula>
    </cfRule>
  </conditionalFormatting>
  <conditionalFormatting sqref="AD185:AD186">
    <cfRule type="cellIs" dxfId="11296" priority="63" operator="equal">
      <formula>"Me"</formula>
    </cfRule>
  </conditionalFormatting>
  <conditionalFormatting sqref="AD185:AD186">
    <cfRule type="cellIs" dxfId="11295" priority="62" operator="equal">
      <formula>"TD"</formula>
    </cfRule>
  </conditionalFormatting>
  <conditionalFormatting sqref="AD40:AE40">
    <cfRule type="cellIs" dxfId="11294" priority="61" operator="equal">
      <formula>"Me"</formula>
    </cfRule>
  </conditionalFormatting>
  <conditionalFormatting sqref="AD40:AE40">
    <cfRule type="cellIs" dxfId="11293" priority="60" operator="equal">
      <formula>"TD"</formula>
    </cfRule>
  </conditionalFormatting>
  <conditionalFormatting sqref="AD40:AE40">
    <cfRule type="cellIs" dxfId="11292" priority="59" operator="equal">
      <formula>"PR"</formula>
    </cfRule>
  </conditionalFormatting>
  <conditionalFormatting sqref="AD61:AD62">
    <cfRule type="cellIs" dxfId="11291" priority="58" operator="equal">
      <formula>"Me"</formula>
    </cfRule>
  </conditionalFormatting>
  <conditionalFormatting sqref="AD61:AD62">
    <cfRule type="cellIs" dxfId="11290" priority="57" operator="equal">
      <formula>"TD"</formula>
    </cfRule>
  </conditionalFormatting>
  <conditionalFormatting sqref="AI61:AI62">
    <cfRule type="cellIs" dxfId="11289" priority="56" operator="equal">
      <formula>"Me"</formula>
    </cfRule>
  </conditionalFormatting>
  <conditionalFormatting sqref="AI61:AI62">
    <cfRule type="cellIs" dxfId="11288" priority="55" operator="equal">
      <formula>"TD"</formula>
    </cfRule>
  </conditionalFormatting>
  <conditionalFormatting sqref="AI61:AI62">
    <cfRule type="cellIs" dxfId="11287" priority="54" operator="equal">
      <formula>"PR"</formula>
    </cfRule>
  </conditionalFormatting>
  <conditionalFormatting sqref="AI61">
    <cfRule type="cellIs" dxfId="11286" priority="53" operator="equal">
      <formula>"Me"</formula>
    </cfRule>
  </conditionalFormatting>
  <conditionalFormatting sqref="AI61">
    <cfRule type="cellIs" dxfId="11285" priority="52" operator="equal">
      <formula>"TD"</formula>
    </cfRule>
  </conditionalFormatting>
  <conditionalFormatting sqref="AI61">
    <cfRule type="cellIs" dxfId="11284" priority="51" operator="equal">
      <formula>"Me"</formula>
    </cfRule>
  </conditionalFormatting>
  <conditionalFormatting sqref="AI61">
    <cfRule type="cellIs" dxfId="11283" priority="50" operator="equal">
      <formula>"TD"</formula>
    </cfRule>
  </conditionalFormatting>
  <conditionalFormatting sqref="AD245:AD246">
    <cfRule type="cellIs" dxfId="11282" priority="49" operator="equal">
      <formula>"Me"</formula>
    </cfRule>
  </conditionalFormatting>
  <conditionalFormatting sqref="AD245:AD246">
    <cfRule type="cellIs" dxfId="11281" priority="48" operator="equal">
      <formula>"TD"</formula>
    </cfRule>
  </conditionalFormatting>
  <conditionalFormatting sqref="AD245:AD246">
    <cfRule type="cellIs" dxfId="11280" priority="47" operator="equal">
      <formula>"PR"</formula>
    </cfRule>
  </conditionalFormatting>
  <conditionalFormatting sqref="AE207:AE208">
    <cfRule type="cellIs" dxfId="11279" priority="46" operator="equal">
      <formula>"Me"</formula>
    </cfRule>
  </conditionalFormatting>
  <conditionalFormatting sqref="AE207:AE208">
    <cfRule type="cellIs" dxfId="11278" priority="45" operator="equal">
      <formula>"TD"</formula>
    </cfRule>
  </conditionalFormatting>
  <conditionalFormatting sqref="AE207:AE208">
    <cfRule type="cellIs" dxfId="11277" priority="44" operator="equal">
      <formula>"PR"</formula>
    </cfRule>
  </conditionalFormatting>
  <conditionalFormatting sqref="AE57:AE58">
    <cfRule type="cellIs" dxfId="11276" priority="43" operator="equal">
      <formula>"Me"</formula>
    </cfRule>
  </conditionalFormatting>
  <conditionalFormatting sqref="AE57:AE58">
    <cfRule type="cellIs" dxfId="11275" priority="42" operator="equal">
      <formula>"TD"</formula>
    </cfRule>
  </conditionalFormatting>
  <conditionalFormatting sqref="AE245:AI246">
    <cfRule type="cellIs" dxfId="11274" priority="41" operator="equal">
      <formula>"Me"</formula>
    </cfRule>
  </conditionalFormatting>
  <conditionalFormatting sqref="AE245:AI246">
    <cfRule type="cellIs" dxfId="11273" priority="40" operator="equal">
      <formula>"TD"</formula>
    </cfRule>
  </conditionalFormatting>
  <conditionalFormatting sqref="AE245:AI246">
    <cfRule type="cellIs" dxfId="11272" priority="39" operator="equal">
      <formula>"PR"</formula>
    </cfRule>
  </conditionalFormatting>
  <conditionalFormatting sqref="AE42">
    <cfRule type="cellIs" dxfId="11271" priority="38" operator="equal">
      <formula>"Me"</formula>
    </cfRule>
  </conditionalFormatting>
  <conditionalFormatting sqref="AE42">
    <cfRule type="cellIs" dxfId="11270" priority="37" operator="equal">
      <formula>"TD"</formula>
    </cfRule>
  </conditionalFormatting>
  <conditionalFormatting sqref="AE42">
    <cfRule type="cellIs" dxfId="11269" priority="36" operator="equal">
      <formula>"PR"</formula>
    </cfRule>
  </conditionalFormatting>
  <conditionalFormatting sqref="AH191:AH192">
    <cfRule type="cellIs" dxfId="11268" priority="35" operator="equal">
      <formula>"Me"</formula>
    </cfRule>
  </conditionalFormatting>
  <conditionalFormatting sqref="AH191:AH192">
    <cfRule type="cellIs" dxfId="11267" priority="34" operator="equal">
      <formula>"TD"</formula>
    </cfRule>
  </conditionalFormatting>
  <conditionalFormatting sqref="AH191:AH192">
    <cfRule type="cellIs" dxfId="11266" priority="33" operator="equal">
      <formula>"PR"</formula>
    </cfRule>
  </conditionalFormatting>
  <conditionalFormatting sqref="AI55">
    <cfRule type="cellIs" dxfId="11265" priority="32" operator="equal">
      <formula>"Me"</formula>
    </cfRule>
  </conditionalFormatting>
  <conditionalFormatting sqref="AI55">
    <cfRule type="cellIs" dxfId="11264" priority="31" operator="equal">
      <formula>"TD"</formula>
    </cfRule>
  </conditionalFormatting>
  <conditionalFormatting sqref="AI55">
    <cfRule type="cellIs" dxfId="11263" priority="30" operator="equal">
      <formula>"Me"</formula>
    </cfRule>
  </conditionalFormatting>
  <conditionalFormatting sqref="AI55">
    <cfRule type="cellIs" dxfId="11262" priority="29" operator="equal">
      <formula>"TD"</formula>
    </cfRule>
  </conditionalFormatting>
  <conditionalFormatting sqref="AH205:AH206">
    <cfRule type="cellIs" dxfId="11261" priority="28" operator="equal">
      <formula>"Me"</formula>
    </cfRule>
  </conditionalFormatting>
  <conditionalFormatting sqref="AH205:AH206">
    <cfRule type="cellIs" dxfId="11260" priority="27" operator="equal">
      <formula>"TD"</formula>
    </cfRule>
  </conditionalFormatting>
  <conditionalFormatting sqref="AH205:AH206">
    <cfRule type="cellIs" dxfId="11259" priority="26" operator="equal">
      <formula>"PR"</formula>
    </cfRule>
  </conditionalFormatting>
  <conditionalFormatting sqref="AH207:AH208">
    <cfRule type="cellIs" dxfId="11258" priority="25" operator="equal">
      <formula>"Me"</formula>
    </cfRule>
  </conditionalFormatting>
  <conditionalFormatting sqref="AH207:AH208">
    <cfRule type="cellIs" dxfId="11257" priority="24" operator="equal">
      <formula>"TD"</formula>
    </cfRule>
  </conditionalFormatting>
  <conditionalFormatting sqref="AH207:AH208">
    <cfRule type="cellIs" dxfId="11256" priority="23" operator="equal">
      <formula>"PR"</formula>
    </cfRule>
  </conditionalFormatting>
  <conditionalFormatting sqref="AI207:AI208">
    <cfRule type="cellIs" dxfId="11255" priority="22" operator="equal">
      <formula>"Me"</formula>
    </cfRule>
  </conditionalFormatting>
  <conditionalFormatting sqref="AI207:AI208">
    <cfRule type="cellIs" dxfId="11254" priority="21" operator="equal">
      <formula>"TD"</formula>
    </cfRule>
  </conditionalFormatting>
  <conditionalFormatting sqref="AI207:AI208">
    <cfRule type="cellIs" dxfId="11253" priority="20" operator="equal">
      <formula>"PR"</formula>
    </cfRule>
  </conditionalFormatting>
  <conditionalFormatting sqref="AH154:AI154">
    <cfRule type="cellIs" dxfId="11252" priority="19" operator="equal">
      <formula>"Me"</formula>
    </cfRule>
  </conditionalFormatting>
  <conditionalFormatting sqref="AH154:AI154">
    <cfRule type="cellIs" dxfId="11251" priority="18" operator="equal">
      <formula>"TD"</formula>
    </cfRule>
  </conditionalFormatting>
  <conditionalFormatting sqref="AH154:AI154">
    <cfRule type="cellIs" dxfId="11250" priority="17" operator="equal">
      <formula>"PR"</formula>
    </cfRule>
  </conditionalFormatting>
  <conditionalFormatting sqref="AI71:AI72">
    <cfRule type="cellIs" dxfId="11249" priority="16" operator="equal">
      <formula>"Me"</formula>
    </cfRule>
  </conditionalFormatting>
  <conditionalFormatting sqref="AI71:AI72">
    <cfRule type="cellIs" dxfId="11248" priority="15" operator="equal">
      <formula>"TD"</formula>
    </cfRule>
  </conditionalFormatting>
  <conditionalFormatting sqref="AI71:AI72">
    <cfRule type="cellIs" dxfId="11247" priority="14" operator="equal">
      <formula>"PR"</formula>
    </cfRule>
  </conditionalFormatting>
  <conditionalFormatting sqref="AI129:AI130">
    <cfRule type="cellIs" dxfId="11246" priority="13" operator="equal">
      <formula>"Me"</formula>
    </cfRule>
  </conditionalFormatting>
  <conditionalFormatting sqref="AI129:AI130">
    <cfRule type="cellIs" dxfId="11245" priority="12" operator="equal">
      <formula>"TD"</formula>
    </cfRule>
  </conditionalFormatting>
  <conditionalFormatting sqref="AI129:AI130">
    <cfRule type="cellIs" dxfId="11244" priority="11" operator="equal">
      <formula>"PR"</formula>
    </cfRule>
  </conditionalFormatting>
  <conditionalFormatting sqref="X24">
    <cfRule type="cellIs" dxfId="11243" priority="10" operator="equal">
      <formula>"Me"</formula>
    </cfRule>
  </conditionalFormatting>
  <conditionalFormatting sqref="X23">
    <cfRule type="cellIs" dxfId="11242" priority="9" operator="equal">
      <formula>"Me"</formula>
    </cfRule>
  </conditionalFormatting>
  <conditionalFormatting sqref="X23:X24">
    <cfRule type="cellIs" dxfId="11241" priority="8" operator="equal">
      <formula>"Me"</formula>
    </cfRule>
  </conditionalFormatting>
  <conditionalFormatting sqref="X23:X24">
    <cfRule type="cellIs" dxfId="11240" priority="7" operator="equal">
      <formula>"Me"</formula>
    </cfRule>
  </conditionalFormatting>
  <conditionalFormatting sqref="X23:X24">
    <cfRule type="cellIs" dxfId="11239" priority="6" operator="equal">
      <formula>"TD"</formula>
    </cfRule>
  </conditionalFormatting>
  <conditionalFormatting sqref="U24">
    <cfRule type="cellIs" dxfId="11238" priority="5" operator="equal">
      <formula>"Me"</formula>
    </cfRule>
  </conditionalFormatting>
  <conditionalFormatting sqref="U23">
    <cfRule type="cellIs" dxfId="11237" priority="4" operator="equal">
      <formula>"Me"</formula>
    </cfRule>
  </conditionalFormatting>
  <conditionalFormatting sqref="U23:U24">
    <cfRule type="cellIs" dxfId="11236" priority="3" operator="equal">
      <formula>"Me"</formula>
    </cfRule>
  </conditionalFormatting>
  <conditionalFormatting sqref="U23:U24">
    <cfRule type="cellIs" dxfId="11235" priority="2" operator="equal">
      <formula>"Me"</formula>
    </cfRule>
  </conditionalFormatting>
  <conditionalFormatting sqref="U23:U24">
    <cfRule type="cellIs" dxfId="11234" priority="1" operator="equal">
      <formula>"TD"</formula>
    </cfRule>
  </conditionalFormatting>
  <conditionalFormatting sqref="C227">
    <cfRule type="cellIs" dxfId="11233" priority="1378" operator="lessThan">
      <formula>#REF!</formula>
    </cfRule>
  </conditionalFormatting>
  <conditionalFormatting sqref="C105:C106 D193 C23:C24 C79:C80 C84 C188 D201 C76 C193:C211 C229:C246 C213:C226 C51:C52 C190 C35:C36">
    <cfRule type="cellIs" dxfId="11232" priority="663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612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77" operator="lessThan" id="{F4E1B0C0-B20C-448D-AB74-CF30AC2E5E3D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193" operator="lessThan" id="{CD17530A-DC6D-4985-A9E5-CC6A44E8A3E8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28" operator="lessThan" id="{B416E54D-DFFC-4621-A268-00D579F55F9A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354" operator="lessThan" id="{47DEC2B2-E8D8-4D7A-BBD9-801FB3859BB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C185</xm:sqref>
        </x14:conditionalFormatting>
        <x14:conditionalFormatting xmlns:xm="http://schemas.microsoft.com/office/excel/2006/main">
          <x14:cfRule type="cellIs" priority="6568" operator="lessThan" id="{C43153E1-0619-4125-BEF4-4A1CCEF6BA91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C233:C234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00B050"/>
  </sheetPr>
  <dimension ref="A1:CB246"/>
  <sheetViews>
    <sheetView zoomScale="90" zoomScaleNormal="90" workbookViewId="0">
      <pane ySplit="13" topLeftCell="A230" activePane="bottomLeft" state="frozen"/>
      <selection pane="bottomLeft" activeCell="E29" sqref="E2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300">
        <v>4</v>
      </c>
      <c r="J13" s="300">
        <v>5</v>
      </c>
      <c r="K13" s="25">
        <v>6</v>
      </c>
      <c r="L13" s="25">
        <v>7</v>
      </c>
      <c r="M13" s="481">
        <v>8</v>
      </c>
      <c r="N13" s="300">
        <v>9</v>
      </c>
      <c r="O13" s="300">
        <v>10</v>
      </c>
      <c r="P13" s="300">
        <v>11</v>
      </c>
      <c r="Q13" s="300">
        <v>12</v>
      </c>
      <c r="R13" s="25">
        <v>13</v>
      </c>
      <c r="S13" s="25">
        <v>14</v>
      </c>
      <c r="T13" s="481">
        <v>15</v>
      </c>
      <c r="U13" s="481">
        <v>16</v>
      </c>
      <c r="V13" s="481">
        <v>17</v>
      </c>
      <c r="W13" s="300">
        <v>18</v>
      </c>
      <c r="X13" s="300">
        <v>19</v>
      </c>
      <c r="Y13" s="300">
        <v>20</v>
      </c>
      <c r="Z13" s="25">
        <v>21</v>
      </c>
      <c r="AA13" s="25">
        <v>22</v>
      </c>
      <c r="AB13" s="481">
        <v>23</v>
      </c>
      <c r="AC13" s="25">
        <v>24</v>
      </c>
      <c r="AD13" s="300">
        <v>25</v>
      </c>
      <c r="AE13" s="300">
        <v>26</v>
      </c>
      <c r="AF13" s="25">
        <v>27</v>
      </c>
      <c r="AG13" s="26">
        <v>28</v>
      </c>
      <c r="AH13" s="551">
        <v>29</v>
      </c>
      <c r="AI13" s="481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85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99">
        <v>1</v>
      </c>
      <c r="G20" s="25">
        <v>2</v>
      </c>
      <c r="H20" s="25">
        <v>3</v>
      </c>
      <c r="I20" s="300">
        <v>4</v>
      </c>
      <c r="J20" s="300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300">
        <v>12</v>
      </c>
      <c r="R20" s="25">
        <v>13</v>
      </c>
      <c r="S20" s="25">
        <v>14</v>
      </c>
      <c r="T20" s="25">
        <v>15</v>
      </c>
      <c r="U20" s="25">
        <v>16</v>
      </c>
      <c r="V20" s="25">
        <v>17</v>
      </c>
      <c r="W20" s="300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300">
        <v>25</v>
      </c>
      <c r="AE20" s="300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310</v>
      </c>
      <c r="D21" s="178" t="str">
        <f>VLOOKUP(C21,ListeAppel,2,FALSE)</f>
        <v>Nom 031</v>
      </c>
      <c r="E21" s="156" t="s">
        <v>70</v>
      </c>
      <c r="F21" s="302"/>
      <c r="G21" s="358" t="s">
        <v>7</v>
      </c>
      <c r="H21" s="358" t="s">
        <v>7</v>
      </c>
      <c r="I21" s="308"/>
      <c r="J21" s="305"/>
      <c r="K21" s="31" t="s">
        <v>11</v>
      </c>
      <c r="L21" s="31" t="s">
        <v>11</v>
      </c>
      <c r="M21" s="31" t="s">
        <v>11</v>
      </c>
      <c r="N21" s="305"/>
      <c r="O21" s="305"/>
      <c r="P21" s="305"/>
      <c r="Q21" s="305"/>
      <c r="R21" s="31" t="s">
        <v>11</v>
      </c>
      <c r="S21" s="31" t="s">
        <v>11</v>
      </c>
      <c r="T21" s="31" t="s">
        <v>11</v>
      </c>
      <c r="U21" s="31" t="s">
        <v>11</v>
      </c>
      <c r="V21" s="31" t="s">
        <v>67</v>
      </c>
      <c r="W21" s="305"/>
      <c r="X21" s="305"/>
      <c r="Y21" s="305"/>
      <c r="Z21" s="31" t="s">
        <v>11</v>
      </c>
      <c r="AA21" s="31" t="s">
        <v>11</v>
      </c>
      <c r="AB21" s="31" t="s">
        <v>11</v>
      </c>
      <c r="AC21" s="31" t="s">
        <v>67</v>
      </c>
      <c r="AD21" s="305"/>
      <c r="AE21" s="305"/>
      <c r="AF21" s="31" t="s">
        <v>11</v>
      </c>
      <c r="AG21" s="31" t="s">
        <v>11</v>
      </c>
      <c r="AH21" s="31" t="s">
        <v>11</v>
      </c>
      <c r="AI21" s="353" t="s">
        <v>7</v>
      </c>
      <c r="AJ21" s="31" t="s">
        <v>67</v>
      </c>
      <c r="AK21" s="34">
        <f>IF(CA21=0,"",TIME(0,CA21,0))</f>
        <v>0.21666666666666667</v>
      </c>
      <c r="AL21" s="157">
        <f t="shared" ref="AL21:AL26" si="0">COUNTIF(F21:AJ21,"P")</f>
        <v>13</v>
      </c>
      <c r="AM21" s="158">
        <f>SUM(AL21:AL22)/2</f>
        <v>13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312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312</v>
      </c>
      <c r="CB21" s="35">
        <f>SUM(AM21+AO21+AQ21+AS21+AU21+AW21+BB21+BD21+BG21+AY21)</f>
        <v>13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54" t="s">
        <v>7</v>
      </c>
      <c r="I22" s="309"/>
      <c r="J22" s="306"/>
      <c r="K22" s="37" t="s">
        <v>11</v>
      </c>
      <c r="L22" s="37" t="s">
        <v>11</v>
      </c>
      <c r="M22" s="37" t="s">
        <v>11</v>
      </c>
      <c r="N22" s="306"/>
      <c r="O22" s="306"/>
      <c r="P22" s="306"/>
      <c r="Q22" s="306"/>
      <c r="R22" s="37" t="s">
        <v>11</v>
      </c>
      <c r="S22" s="37" t="s">
        <v>11</v>
      </c>
      <c r="T22" s="37" t="s">
        <v>11</v>
      </c>
      <c r="U22" s="37" t="s">
        <v>11</v>
      </c>
      <c r="V22" s="37" t="s">
        <v>67</v>
      </c>
      <c r="W22" s="306"/>
      <c r="X22" s="306"/>
      <c r="Y22" s="306"/>
      <c r="Z22" s="37" t="s">
        <v>11</v>
      </c>
      <c r="AA22" s="37" t="s">
        <v>11</v>
      </c>
      <c r="AB22" s="37" t="s">
        <v>11</v>
      </c>
      <c r="AC22" s="37" t="s">
        <v>67</v>
      </c>
      <c r="AD22" s="306"/>
      <c r="AE22" s="306"/>
      <c r="AF22" s="37" t="s">
        <v>11</v>
      </c>
      <c r="AG22" s="37" t="s">
        <v>11</v>
      </c>
      <c r="AH22" s="37" t="s">
        <v>11</v>
      </c>
      <c r="AI22" s="354" t="s">
        <v>7</v>
      </c>
      <c r="AJ22" s="37" t="s">
        <v>67</v>
      </c>
      <c r="AK22" s="40"/>
      <c r="AL22" s="167">
        <f t="shared" si="0"/>
        <v>13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196">
        <v>7933</v>
      </c>
      <c r="D23" s="252" t="s">
        <v>240</v>
      </c>
      <c r="E23" s="156" t="s">
        <v>70</v>
      </c>
      <c r="F23" s="304"/>
      <c r="G23" s="358" t="s">
        <v>7</v>
      </c>
      <c r="H23" s="358" t="s">
        <v>7</v>
      </c>
      <c r="I23" s="475" t="s">
        <v>7</v>
      </c>
      <c r="J23" s="353" t="s">
        <v>7</v>
      </c>
      <c r="K23" s="382" t="s">
        <v>7</v>
      </c>
      <c r="L23" s="353" t="s">
        <v>7</v>
      </c>
      <c r="M23" s="353" t="s">
        <v>7</v>
      </c>
      <c r="N23" s="307"/>
      <c r="O23" s="307"/>
      <c r="P23" s="307"/>
      <c r="Q23" s="307"/>
      <c r="R23" s="52" t="s">
        <v>11</v>
      </c>
      <c r="S23" s="52" t="s">
        <v>11</v>
      </c>
      <c r="T23" s="31" t="s">
        <v>67</v>
      </c>
      <c r="U23" s="52" t="s">
        <v>11</v>
      </c>
      <c r="V23" s="52" t="s">
        <v>11</v>
      </c>
      <c r="W23" s="307"/>
      <c r="X23" s="307"/>
      <c r="Y23" s="307"/>
      <c r="Z23" s="385" t="s">
        <v>58</v>
      </c>
      <c r="AA23" s="385" t="s">
        <v>58</v>
      </c>
      <c r="AB23" s="52" t="s">
        <v>11</v>
      </c>
      <c r="AC23" s="31" t="s">
        <v>67</v>
      </c>
      <c r="AD23" s="307"/>
      <c r="AE23" s="307"/>
      <c r="AF23" s="31" t="s">
        <v>11</v>
      </c>
      <c r="AG23" s="31" t="s">
        <v>11</v>
      </c>
      <c r="AH23" s="31" t="s">
        <v>11</v>
      </c>
      <c r="AI23" s="31" t="s">
        <v>11</v>
      </c>
      <c r="AJ23" s="259" t="s">
        <v>11</v>
      </c>
      <c r="AK23" s="34">
        <f>IF(CA23=0,"",TIME(0,CA23,0))</f>
        <v>0.14166666666666666</v>
      </c>
      <c r="AL23" s="157">
        <f t="shared" si="0"/>
        <v>10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7</v>
      </c>
      <c r="BR23" s="158">
        <f>SUM((BQ23+BQ24)/2)</f>
        <v>7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425</v>
      </c>
      <c r="B24" s="147" t="s">
        <v>179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476" t="s">
        <v>7</v>
      </c>
      <c r="J24" s="354" t="s">
        <v>7</v>
      </c>
      <c r="K24" s="354" t="s">
        <v>7</v>
      </c>
      <c r="L24" s="354" t="s">
        <v>7</v>
      </c>
      <c r="M24" s="354" t="s">
        <v>7</v>
      </c>
      <c r="N24" s="306"/>
      <c r="O24" s="306"/>
      <c r="P24" s="306"/>
      <c r="Q24" s="306"/>
      <c r="R24" s="37" t="s">
        <v>11</v>
      </c>
      <c r="S24" s="37" t="s">
        <v>11</v>
      </c>
      <c r="T24" s="37" t="s">
        <v>67</v>
      </c>
      <c r="U24" s="37" t="s">
        <v>11</v>
      </c>
      <c r="V24" s="37" t="s">
        <v>11</v>
      </c>
      <c r="W24" s="306"/>
      <c r="X24" s="306"/>
      <c r="Y24" s="306"/>
      <c r="Z24" s="385" t="s">
        <v>58</v>
      </c>
      <c r="AA24" s="431" t="s">
        <v>58</v>
      </c>
      <c r="AB24" s="64" t="s">
        <v>11</v>
      </c>
      <c r="AC24" s="37" t="s">
        <v>67</v>
      </c>
      <c r="AD24" s="306"/>
      <c r="AE24" s="306"/>
      <c r="AF24" s="37" t="s">
        <v>67</v>
      </c>
      <c r="AG24" s="37" t="s">
        <v>11</v>
      </c>
      <c r="AH24" s="37" t="s">
        <v>67</v>
      </c>
      <c r="AI24" s="37" t="s">
        <v>11</v>
      </c>
      <c r="AJ24" s="67" t="s">
        <v>67</v>
      </c>
      <c r="AK24" s="40"/>
      <c r="AL24" s="167">
        <f t="shared" si="0"/>
        <v>7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7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313</v>
      </c>
      <c r="D25" s="178" t="str">
        <f>VLOOKUP(C25,ListeAppel,2,FALSE)</f>
        <v>Nom 073</v>
      </c>
      <c r="E25" s="156" t="s">
        <v>70</v>
      </c>
      <c r="F25" s="304"/>
      <c r="G25" s="385" t="s">
        <v>58</v>
      </c>
      <c r="H25" s="385" t="s">
        <v>58</v>
      </c>
      <c r="I25" s="310"/>
      <c r="J25" s="307"/>
      <c r="K25" s="385" t="s">
        <v>58</v>
      </c>
      <c r="L25" s="385" t="s">
        <v>58</v>
      </c>
      <c r="M25" s="385" t="s">
        <v>58</v>
      </c>
      <c r="N25" s="307"/>
      <c r="O25" s="307"/>
      <c r="P25" s="307"/>
      <c r="Q25" s="307"/>
      <c r="R25" s="385" t="s">
        <v>58</v>
      </c>
      <c r="S25" s="385" t="s">
        <v>58</v>
      </c>
      <c r="T25" s="385" t="s">
        <v>58</v>
      </c>
      <c r="U25" s="385" t="s">
        <v>58</v>
      </c>
      <c r="V25" s="385" t="s">
        <v>58</v>
      </c>
      <c r="W25" s="307"/>
      <c r="X25" s="307"/>
      <c r="Y25" s="307"/>
      <c r="Z25" s="455" t="s">
        <v>58</v>
      </c>
      <c r="AA25" s="455" t="s">
        <v>58</v>
      </c>
      <c r="AB25" s="385" t="s">
        <v>58</v>
      </c>
      <c r="AC25" s="385" t="s">
        <v>58</v>
      </c>
      <c r="AD25" s="307"/>
      <c r="AE25" s="307"/>
      <c r="AF25" s="385" t="s">
        <v>58</v>
      </c>
      <c r="AG25" s="385" t="s">
        <v>58</v>
      </c>
      <c r="AH25" s="385" t="s">
        <v>58</v>
      </c>
      <c r="AI25" s="385" t="s">
        <v>58</v>
      </c>
      <c r="AJ25" s="385" t="s">
        <v>58</v>
      </c>
      <c r="AK25" s="34" t="str">
        <f>IF(CA25=0,"",TIME(0,CA25,0))</f>
        <v/>
      </c>
      <c r="AL25" s="157">
        <f t="shared" si="0"/>
        <v>0</v>
      </c>
      <c r="AM25" s="158">
        <f>SUM(AL25:AL26)/2</f>
        <v>0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0</v>
      </c>
      <c r="BR25" s="158">
        <f>SUM((BQ25+BQ26)/2)</f>
        <v>0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0</v>
      </c>
      <c r="CB25" s="35">
        <f>SUM(AM25+AO25+AQ25+AS25+AU25+AW25+BB25+BD25+BG25+AY25)</f>
        <v>0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85" t="s">
        <v>58</v>
      </c>
      <c r="H26" s="385" t="s">
        <v>58</v>
      </c>
      <c r="I26" s="310"/>
      <c r="J26" s="307"/>
      <c r="K26" s="385" t="s">
        <v>58</v>
      </c>
      <c r="L26" s="385" t="s">
        <v>58</v>
      </c>
      <c r="M26" s="385" t="s">
        <v>58</v>
      </c>
      <c r="N26" s="307"/>
      <c r="O26" s="307"/>
      <c r="P26" s="307"/>
      <c r="Q26" s="307"/>
      <c r="R26" s="385" t="s">
        <v>58</v>
      </c>
      <c r="S26" s="385" t="s">
        <v>58</v>
      </c>
      <c r="T26" s="385" t="s">
        <v>58</v>
      </c>
      <c r="U26" s="385" t="s">
        <v>58</v>
      </c>
      <c r="V26" s="352" t="s">
        <v>58</v>
      </c>
      <c r="W26" s="306"/>
      <c r="X26" s="306"/>
      <c r="Y26" s="331"/>
      <c r="Z26" s="385" t="s">
        <v>58</v>
      </c>
      <c r="AA26" s="385" t="s">
        <v>58</v>
      </c>
      <c r="AB26" s="385" t="s">
        <v>58</v>
      </c>
      <c r="AC26" s="385" t="s">
        <v>58</v>
      </c>
      <c r="AD26" s="307"/>
      <c r="AE26" s="307"/>
      <c r="AF26" s="385" t="s">
        <v>58</v>
      </c>
      <c r="AG26" s="385" t="s">
        <v>58</v>
      </c>
      <c r="AH26" s="385" t="s">
        <v>58</v>
      </c>
      <c r="AI26" s="385" t="s">
        <v>58</v>
      </c>
      <c r="AJ26" s="385" t="s">
        <v>58</v>
      </c>
      <c r="AK26" s="40"/>
      <c r="AL26" s="167">
        <f t="shared" si="0"/>
        <v>0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806" t="s">
        <v>311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08"/>
      <c r="J27" s="305"/>
      <c r="K27" s="31" t="s">
        <v>11</v>
      </c>
      <c r="L27" s="31" t="s">
        <v>11</v>
      </c>
      <c r="M27" s="353" t="s">
        <v>7</v>
      </c>
      <c r="N27" s="325"/>
      <c r="O27" s="305"/>
      <c r="P27" s="305"/>
      <c r="Q27" s="305"/>
      <c r="R27" s="31" t="s">
        <v>11</v>
      </c>
      <c r="S27" s="31" t="s">
        <v>11</v>
      </c>
      <c r="T27" s="31" t="s">
        <v>67</v>
      </c>
      <c r="U27" s="31" t="s">
        <v>11</v>
      </c>
      <c r="V27" s="55" t="s">
        <v>11</v>
      </c>
      <c r="W27" s="307"/>
      <c r="X27" s="307"/>
      <c r="Y27" s="307"/>
      <c r="Z27" s="353" t="s">
        <v>7</v>
      </c>
      <c r="AA27" s="353" t="s">
        <v>7</v>
      </c>
      <c r="AB27" s="353" t="s">
        <v>7</v>
      </c>
      <c r="AC27" s="353" t="s">
        <v>7</v>
      </c>
      <c r="AD27" s="305"/>
      <c r="AE27" s="305"/>
      <c r="AF27" s="31" t="s">
        <v>11</v>
      </c>
      <c r="AG27" s="31" t="s">
        <v>11</v>
      </c>
      <c r="AH27" s="31" t="s">
        <v>11</v>
      </c>
      <c r="AI27" s="31" t="s">
        <v>11</v>
      </c>
      <c r="AJ27" s="31" t="s">
        <v>11</v>
      </c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10.5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2.5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5</v>
      </c>
      <c r="BR27" s="158">
        <f>SUM((BQ27+BQ28)/2)</f>
        <v>5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425</v>
      </c>
      <c r="B28" s="147" t="s">
        <v>179</v>
      </c>
      <c r="C28" s="164" t="s">
        <v>6</v>
      </c>
      <c r="D28" s="165">
        <v>11554</v>
      </c>
      <c r="E28" s="166" t="s">
        <v>4</v>
      </c>
      <c r="F28" s="303"/>
      <c r="G28" s="633" t="s">
        <v>39</v>
      </c>
      <c r="H28" s="633" t="s">
        <v>39</v>
      </c>
      <c r="I28" s="309"/>
      <c r="J28" s="306"/>
      <c r="K28" s="440" t="s">
        <v>39</v>
      </c>
      <c r="L28" s="440" t="s">
        <v>39</v>
      </c>
      <c r="M28" s="354" t="s">
        <v>7</v>
      </c>
      <c r="N28" s="326"/>
      <c r="O28" s="306"/>
      <c r="P28" s="306"/>
      <c r="Q28" s="306"/>
      <c r="R28" s="37" t="s">
        <v>11</v>
      </c>
      <c r="S28" s="37" t="s">
        <v>11</v>
      </c>
      <c r="T28" s="37" t="s">
        <v>67</v>
      </c>
      <c r="U28" s="37" t="s">
        <v>11</v>
      </c>
      <c r="V28" s="37" t="s">
        <v>11</v>
      </c>
      <c r="W28" s="306"/>
      <c r="X28" s="306"/>
      <c r="Y28" s="306"/>
      <c r="Z28" s="354" t="s">
        <v>7</v>
      </c>
      <c r="AA28" s="354" t="s">
        <v>7</v>
      </c>
      <c r="AB28" s="354" t="s">
        <v>7</v>
      </c>
      <c r="AC28" s="354" t="s">
        <v>7</v>
      </c>
      <c r="AD28" s="306"/>
      <c r="AE28" s="306"/>
      <c r="AF28" s="37" t="s">
        <v>11</v>
      </c>
      <c r="AG28" s="37" t="s">
        <v>11</v>
      </c>
      <c r="AH28" s="395" t="s">
        <v>39</v>
      </c>
      <c r="AI28" s="37" t="s">
        <v>11</v>
      </c>
      <c r="AJ28" s="37" t="s">
        <v>11</v>
      </c>
      <c r="AK28" s="40"/>
      <c r="AL28" s="167">
        <f>COUNTIF(F28:AJ28,"P")</f>
        <v>8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5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5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79" t="s">
        <v>180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300">
        <v>4</v>
      </c>
      <c r="J30" s="300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300">
        <v>11</v>
      </c>
      <c r="Q30" s="300">
        <v>12</v>
      </c>
      <c r="R30" s="25">
        <v>13</v>
      </c>
      <c r="S30" s="25">
        <v>14</v>
      </c>
      <c r="T30" s="25">
        <v>15</v>
      </c>
      <c r="U30" s="25">
        <v>16</v>
      </c>
      <c r="V30" s="25">
        <v>17</v>
      </c>
      <c r="W30" s="300">
        <v>18</v>
      </c>
      <c r="X30" s="300">
        <v>19</v>
      </c>
      <c r="Y30" s="300">
        <v>20</v>
      </c>
      <c r="Z30" s="25">
        <v>21</v>
      </c>
      <c r="AA30" s="25">
        <v>22</v>
      </c>
      <c r="AB30" s="25">
        <v>23</v>
      </c>
      <c r="AC30" s="25">
        <v>24</v>
      </c>
      <c r="AD30" s="300">
        <v>25</v>
      </c>
      <c r="AE30" s="300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314</v>
      </c>
      <c r="D31" s="178" t="s">
        <v>191</v>
      </c>
      <c r="E31" s="156" t="s">
        <v>70</v>
      </c>
      <c r="F31" s="302"/>
      <c r="G31" s="55" t="s">
        <v>11</v>
      </c>
      <c r="H31" s="55" t="s">
        <v>11</v>
      </c>
      <c r="I31" s="332"/>
      <c r="J31" s="332"/>
      <c r="K31" s="31" t="s">
        <v>57</v>
      </c>
      <c r="L31" s="31" t="s">
        <v>11</v>
      </c>
      <c r="M31" s="55" t="s">
        <v>11</v>
      </c>
      <c r="N31" s="332"/>
      <c r="O31" s="305"/>
      <c r="P31" s="305"/>
      <c r="Q31" s="332"/>
      <c r="R31" s="31" t="s">
        <v>11</v>
      </c>
      <c r="S31" s="31" t="s">
        <v>11</v>
      </c>
      <c r="T31" s="31" t="s">
        <v>11</v>
      </c>
      <c r="U31" s="31" t="s">
        <v>11</v>
      </c>
      <c r="V31" s="31" t="s">
        <v>11</v>
      </c>
      <c r="W31" s="305"/>
      <c r="X31" s="305"/>
      <c r="Y31" s="305"/>
      <c r="Z31" s="31" t="s">
        <v>11</v>
      </c>
      <c r="AA31" s="353" t="s">
        <v>7</v>
      </c>
      <c r="AB31" s="31" t="s">
        <v>11</v>
      </c>
      <c r="AC31" s="31" t="s">
        <v>11</v>
      </c>
      <c r="AD31" s="305"/>
      <c r="AE31" s="305"/>
      <c r="AF31" s="31" t="s">
        <v>11</v>
      </c>
      <c r="AG31" s="353" t="s">
        <v>7</v>
      </c>
      <c r="AH31" s="353" t="s">
        <v>7</v>
      </c>
      <c r="AI31" s="353" t="s">
        <v>7</v>
      </c>
      <c r="AJ31" s="31" t="s">
        <v>11</v>
      </c>
      <c r="AK31" s="34">
        <f>IF(CA31=0,"",TIME(0,CA31,0))</f>
        <v>0.25</v>
      </c>
      <c r="AL31" s="157">
        <f>COUNTIF(F31:AJ31,"P")</f>
        <v>14</v>
      </c>
      <c r="AM31" s="158">
        <f>SUM(AL31:AL32)/2</f>
        <v>14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1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360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360</v>
      </c>
      <c r="CB31" s="35">
        <f>SUM(AM31+AO31+AQ31+AS31+AU31+AW31+BB31+BD31+BG31+AY31)</f>
        <v>15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331"/>
      <c r="J32" s="331"/>
      <c r="K32" s="37" t="s">
        <v>11</v>
      </c>
      <c r="L32" s="37" t="s">
        <v>11</v>
      </c>
      <c r="M32" s="56" t="s">
        <v>11</v>
      </c>
      <c r="N32" s="331"/>
      <c r="O32" s="306"/>
      <c r="P32" s="306"/>
      <c r="Q32" s="331"/>
      <c r="R32" s="37" t="s">
        <v>11</v>
      </c>
      <c r="S32" s="37" t="s">
        <v>11</v>
      </c>
      <c r="T32" s="37" t="s">
        <v>11</v>
      </c>
      <c r="U32" s="37" t="s">
        <v>11</v>
      </c>
      <c r="V32" s="37" t="s">
        <v>57</v>
      </c>
      <c r="W32" s="306"/>
      <c r="X32" s="306"/>
      <c r="Y32" s="306"/>
      <c r="Z32" s="37" t="s">
        <v>11</v>
      </c>
      <c r="AA32" s="354" t="s">
        <v>7</v>
      </c>
      <c r="AB32" s="37" t="s">
        <v>11</v>
      </c>
      <c r="AC32" s="37" t="s">
        <v>11</v>
      </c>
      <c r="AD32" s="306"/>
      <c r="AE32" s="306"/>
      <c r="AF32" s="37" t="s">
        <v>11</v>
      </c>
      <c r="AG32" s="354" t="s">
        <v>7</v>
      </c>
      <c r="AH32" s="354" t="s">
        <v>7</v>
      </c>
      <c r="AI32" s="354" t="s">
        <v>7</v>
      </c>
      <c r="AJ32" s="37" t="s">
        <v>11</v>
      </c>
      <c r="AK32" s="40"/>
      <c r="AL32" s="167">
        <f>COUNTIF(F32:AJ32,"P")</f>
        <v>14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425</v>
      </c>
      <c r="B33" s="179" t="s">
        <v>180</v>
      </c>
      <c r="C33" s="806" t="s">
        <v>315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67</v>
      </c>
      <c r="I33" s="308"/>
      <c r="J33" s="305"/>
      <c r="K33" s="31" t="s">
        <v>11</v>
      </c>
      <c r="L33" s="31" t="s">
        <v>11</v>
      </c>
      <c r="M33" s="31" t="s">
        <v>67</v>
      </c>
      <c r="N33" s="305"/>
      <c r="O33" s="305"/>
      <c r="P33" s="305"/>
      <c r="Q33" s="305"/>
      <c r="R33" s="31" t="s">
        <v>11</v>
      </c>
      <c r="S33" s="31" t="s">
        <v>11</v>
      </c>
      <c r="T33" s="31" t="s">
        <v>11</v>
      </c>
      <c r="U33" s="353" t="s">
        <v>7</v>
      </c>
      <c r="V33" s="31" t="s">
        <v>67</v>
      </c>
      <c r="W33" s="305"/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67</v>
      </c>
      <c r="AD33" s="305"/>
      <c r="AE33" s="305"/>
      <c r="AF33" s="31" t="s">
        <v>11</v>
      </c>
      <c r="AG33" s="31" t="s">
        <v>11</v>
      </c>
      <c r="AH33" s="355" t="s">
        <v>13</v>
      </c>
      <c r="AI33" s="31" t="s">
        <v>11</v>
      </c>
      <c r="AJ33" s="31" t="s">
        <v>67</v>
      </c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11.5</v>
      </c>
      <c r="AN33" s="158">
        <f t="shared" ref="AN33:AN38" si="20">COUNTIF(F33:AJ33,"Mi")</f>
        <v>1</v>
      </c>
      <c r="AO33" s="158">
        <f>SUM((AN33+AN34)/2)</f>
        <v>1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67</v>
      </c>
      <c r="I34" s="309"/>
      <c r="J34" s="306"/>
      <c r="K34" s="37" t="s">
        <v>11</v>
      </c>
      <c r="L34" s="37" t="s">
        <v>11</v>
      </c>
      <c r="M34" s="37" t="s">
        <v>67</v>
      </c>
      <c r="N34" s="306"/>
      <c r="O34" s="306"/>
      <c r="P34" s="306"/>
      <c r="Q34" s="306"/>
      <c r="R34" s="37" t="s">
        <v>11</v>
      </c>
      <c r="S34" s="37" t="s">
        <v>11</v>
      </c>
      <c r="T34" s="37" t="s">
        <v>11</v>
      </c>
      <c r="U34" s="354" t="s">
        <v>7</v>
      </c>
      <c r="V34" s="37" t="s">
        <v>67</v>
      </c>
      <c r="W34" s="306"/>
      <c r="X34" s="306"/>
      <c r="Y34" s="306"/>
      <c r="Z34" s="37" t="s">
        <v>11</v>
      </c>
      <c r="AA34" s="37" t="s">
        <v>11</v>
      </c>
      <c r="AB34" s="37" t="s">
        <v>11</v>
      </c>
      <c r="AC34" s="37" t="s">
        <v>67</v>
      </c>
      <c r="AD34" s="306"/>
      <c r="AE34" s="306"/>
      <c r="AF34" s="37" t="s">
        <v>11</v>
      </c>
      <c r="AG34" s="37" t="s">
        <v>11</v>
      </c>
      <c r="AH34" s="356" t="s">
        <v>13</v>
      </c>
      <c r="AI34" s="37" t="s">
        <v>57</v>
      </c>
      <c r="AJ34" s="37" t="s">
        <v>67</v>
      </c>
      <c r="AK34" s="40"/>
      <c r="AL34" s="167">
        <f t="shared" si="19"/>
        <v>11</v>
      </c>
      <c r="AM34" s="168"/>
      <c r="AN34" s="168">
        <f t="shared" si="20"/>
        <v>1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196">
        <v>3881</v>
      </c>
      <c r="D35" s="252" t="s">
        <v>200</v>
      </c>
      <c r="E35" s="156" t="s">
        <v>70</v>
      </c>
      <c r="F35" s="302"/>
      <c r="G35" s="31" t="s">
        <v>11</v>
      </c>
      <c r="H35" s="31" t="s">
        <v>67</v>
      </c>
      <c r="I35" s="308"/>
      <c r="J35" s="305"/>
      <c r="K35" s="31" t="s">
        <v>11</v>
      </c>
      <c r="L35" s="31" t="s">
        <v>11</v>
      </c>
      <c r="M35" s="31" t="s">
        <v>11</v>
      </c>
      <c r="N35" s="305"/>
      <c r="O35" s="305"/>
      <c r="P35" s="305"/>
      <c r="Q35" s="305"/>
      <c r="R35" s="31" t="s">
        <v>11</v>
      </c>
      <c r="S35" s="31" t="s">
        <v>11</v>
      </c>
      <c r="T35" s="31" t="s">
        <v>67</v>
      </c>
      <c r="U35" s="31" t="s">
        <v>11</v>
      </c>
      <c r="V35" s="31" t="s">
        <v>11</v>
      </c>
      <c r="W35" s="305"/>
      <c r="X35" s="305"/>
      <c r="Y35" s="305"/>
      <c r="Z35" s="31" t="s">
        <v>67</v>
      </c>
      <c r="AA35" s="31" t="s">
        <v>11</v>
      </c>
      <c r="AB35" s="31" t="s">
        <v>11</v>
      </c>
      <c r="AC35" s="31" t="s">
        <v>11</v>
      </c>
      <c r="AD35" s="305"/>
      <c r="AE35" s="305"/>
      <c r="AF35" s="31" t="s">
        <v>11</v>
      </c>
      <c r="AG35" s="31" t="s">
        <v>67</v>
      </c>
      <c r="AH35" s="31" t="s">
        <v>11</v>
      </c>
      <c r="AI35" s="31" t="s">
        <v>11</v>
      </c>
      <c r="AJ35" s="31" t="s">
        <v>11</v>
      </c>
      <c r="AK35" s="34">
        <f>IF(CA35=0,"",TIME(0,CA35,0))</f>
        <v>0.25</v>
      </c>
      <c r="AL35" s="157">
        <f>COUNTIF(F35:AJ35,"P")</f>
        <v>15</v>
      </c>
      <c r="AM35" s="158">
        <f>SUM(AL35:AL36)/2</f>
        <v>15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360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360</v>
      </c>
      <c r="CB35" s="35">
        <f>SUM(AM35+AO35+AQ35+AS35+AU35+AW35+BB35+BD35+BG35+AY35)</f>
        <v>15</v>
      </c>
    </row>
    <row r="36" spans="1:80" ht="18.75" customHeight="1" thickBot="1" x14ac:dyDescent="0.3">
      <c r="A36" s="137" t="s">
        <v>425</v>
      </c>
      <c r="B36" s="179" t="s">
        <v>180</v>
      </c>
      <c r="C36" s="196" t="s">
        <v>6</v>
      </c>
      <c r="D36" s="254"/>
      <c r="E36" s="166" t="s">
        <v>4</v>
      </c>
      <c r="F36" s="303"/>
      <c r="G36" s="37" t="s">
        <v>11</v>
      </c>
      <c r="H36" s="37" t="s">
        <v>67</v>
      </c>
      <c r="I36" s="309"/>
      <c r="J36" s="306"/>
      <c r="K36" s="37" t="s">
        <v>11</v>
      </c>
      <c r="L36" s="37" t="s">
        <v>11</v>
      </c>
      <c r="M36" s="37" t="s">
        <v>11</v>
      </c>
      <c r="N36" s="306"/>
      <c r="O36" s="306"/>
      <c r="P36" s="306"/>
      <c r="Q36" s="306"/>
      <c r="R36" s="37" t="s">
        <v>11</v>
      </c>
      <c r="S36" s="37" t="s">
        <v>11</v>
      </c>
      <c r="T36" s="37" t="s">
        <v>67</v>
      </c>
      <c r="U36" s="37" t="s">
        <v>11</v>
      </c>
      <c r="V36" s="37" t="s">
        <v>11</v>
      </c>
      <c r="W36" s="306"/>
      <c r="X36" s="306"/>
      <c r="Y36" s="306"/>
      <c r="Z36" s="37" t="s">
        <v>67</v>
      </c>
      <c r="AA36" s="37" t="s">
        <v>11</v>
      </c>
      <c r="AB36" s="37" t="s">
        <v>11</v>
      </c>
      <c r="AC36" s="37" t="s">
        <v>11</v>
      </c>
      <c r="AD36" s="306"/>
      <c r="AE36" s="306"/>
      <c r="AF36" s="37" t="s">
        <v>11</v>
      </c>
      <c r="AG36" s="37" t="s">
        <v>67</v>
      </c>
      <c r="AH36" s="37" t="s">
        <v>11</v>
      </c>
      <c r="AI36" s="37" t="s">
        <v>11</v>
      </c>
      <c r="AJ36" s="37" t="s">
        <v>11</v>
      </c>
      <c r="AK36" s="40"/>
      <c r="AL36" s="167">
        <f>COUNTIF(F36:AJ36,"P")</f>
        <v>15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806" t="s">
        <v>316</v>
      </c>
      <c r="D37" s="178" t="str">
        <f>VLOOKUP(C37,ListeAppel,2,FALSE)</f>
        <v>Nom 035</v>
      </c>
      <c r="E37" s="156" t="s">
        <v>70</v>
      </c>
      <c r="F37" s="369" t="s">
        <v>7</v>
      </c>
      <c r="G37" s="353" t="s">
        <v>7</v>
      </c>
      <c r="H37" s="353" t="s">
        <v>7</v>
      </c>
      <c r="I37" s="308"/>
      <c r="J37" s="305"/>
      <c r="K37" s="31" t="s">
        <v>11</v>
      </c>
      <c r="L37" s="47" t="s">
        <v>11</v>
      </c>
      <c r="M37" s="31" t="s">
        <v>11</v>
      </c>
      <c r="N37" s="305"/>
      <c r="O37" s="305"/>
      <c r="P37" s="305"/>
      <c r="Q37" s="305"/>
      <c r="R37" s="353" t="s">
        <v>7</v>
      </c>
      <c r="S37" s="47" t="s">
        <v>11</v>
      </c>
      <c r="T37" s="31" t="s">
        <v>67</v>
      </c>
      <c r="U37" s="31" t="s">
        <v>11</v>
      </c>
      <c r="V37" s="31" t="s">
        <v>11</v>
      </c>
      <c r="W37" s="305"/>
      <c r="X37" s="305"/>
      <c r="Y37" s="305"/>
      <c r="Z37" s="47" t="s">
        <v>11</v>
      </c>
      <c r="AA37" s="31" t="s">
        <v>11</v>
      </c>
      <c r="AB37" s="31" t="s">
        <v>67</v>
      </c>
      <c r="AC37" s="31" t="s">
        <v>11</v>
      </c>
      <c r="AD37" s="305"/>
      <c r="AE37" s="305"/>
      <c r="AF37" s="31" t="s">
        <v>11</v>
      </c>
      <c r="AG37" s="47" t="s">
        <v>11</v>
      </c>
      <c r="AH37" s="355" t="s">
        <v>13</v>
      </c>
      <c r="AI37" s="31" t="s">
        <v>67</v>
      </c>
      <c r="AJ37" s="31" t="s">
        <v>11</v>
      </c>
      <c r="AK37" s="34">
        <f>IF(CA37=0,"",TIME(0,CA37,0))</f>
        <v>0.21666666666666667</v>
      </c>
      <c r="AL37" s="157">
        <f t="shared" si="19"/>
        <v>12</v>
      </c>
      <c r="AM37" s="158">
        <f>SUM(AL37:AL38)/2</f>
        <v>11</v>
      </c>
      <c r="AN37" s="158">
        <f t="shared" si="20"/>
        <v>1</v>
      </c>
      <c r="AO37" s="158">
        <f>SUM((AN37+AN38)/2)</f>
        <v>1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312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312</v>
      </c>
      <c r="CB37" s="35">
        <f>SUM(AM37+AO37+AQ37+AS37+AU37+AW37+BB37+BD37+BG37+AY37)</f>
        <v>13</v>
      </c>
    </row>
    <row r="38" spans="1:80" ht="18.75" customHeight="1" thickBot="1" x14ac:dyDescent="0.3">
      <c r="A38" s="137" t="s">
        <v>425</v>
      </c>
      <c r="B38" s="179" t="s">
        <v>180</v>
      </c>
      <c r="C38" s="164" t="s">
        <v>6</v>
      </c>
      <c r="D38" s="165"/>
      <c r="E38" s="166" t="s">
        <v>4</v>
      </c>
      <c r="F38" s="370" t="s">
        <v>7</v>
      </c>
      <c r="G38" s="354" t="s">
        <v>7</v>
      </c>
      <c r="H38" s="354" t="s">
        <v>7</v>
      </c>
      <c r="I38" s="309"/>
      <c r="J38" s="306"/>
      <c r="K38" s="37" t="s">
        <v>11</v>
      </c>
      <c r="L38" s="49" t="s">
        <v>11</v>
      </c>
      <c r="M38" s="37" t="s">
        <v>57</v>
      </c>
      <c r="N38" s="306"/>
      <c r="O38" s="306"/>
      <c r="P38" s="306"/>
      <c r="Q38" s="306"/>
      <c r="R38" s="354" t="s">
        <v>7</v>
      </c>
      <c r="S38" s="49" t="s">
        <v>11</v>
      </c>
      <c r="T38" s="37" t="s">
        <v>67</v>
      </c>
      <c r="U38" s="37" t="s">
        <v>11</v>
      </c>
      <c r="V38" s="37" t="s">
        <v>11</v>
      </c>
      <c r="W38" s="306"/>
      <c r="X38" s="306"/>
      <c r="Y38" s="306"/>
      <c r="Z38" s="49" t="s">
        <v>11</v>
      </c>
      <c r="AA38" s="37" t="s">
        <v>11</v>
      </c>
      <c r="AB38" s="37" t="s">
        <v>67</v>
      </c>
      <c r="AC38" s="37" t="s">
        <v>57</v>
      </c>
      <c r="AD38" s="306"/>
      <c r="AE38" s="306"/>
      <c r="AF38" s="37" t="s">
        <v>11</v>
      </c>
      <c r="AG38" s="49" t="s">
        <v>11</v>
      </c>
      <c r="AH38" s="356" t="s">
        <v>13</v>
      </c>
      <c r="AI38" s="37" t="s">
        <v>67</v>
      </c>
      <c r="AJ38" s="37" t="s">
        <v>11</v>
      </c>
      <c r="AK38" s="40"/>
      <c r="AL38" s="167">
        <f t="shared" si="19"/>
        <v>10</v>
      </c>
      <c r="AM38" s="168"/>
      <c r="AN38" s="168">
        <f t="shared" si="20"/>
        <v>1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806" t="s">
        <v>317</v>
      </c>
      <c r="D39" s="178" t="str">
        <f>VLOOKUP(C39,ListeAppel,2,FALSE)</f>
        <v>Nom 038</v>
      </c>
      <c r="E39" s="156" t="s">
        <v>70</v>
      </c>
      <c r="F39" s="302"/>
      <c r="G39" s="353" t="s">
        <v>7</v>
      </c>
      <c r="H39" s="406" t="s">
        <v>41</v>
      </c>
      <c r="I39" s="308"/>
      <c r="J39" s="305"/>
      <c r="K39" s="406" t="s">
        <v>41</v>
      </c>
      <c r="L39" s="353" t="s">
        <v>7</v>
      </c>
      <c r="M39" s="353" t="s">
        <v>7</v>
      </c>
      <c r="N39" s="305"/>
      <c r="O39" s="305"/>
      <c r="P39" s="305"/>
      <c r="Q39" s="305"/>
      <c r="R39" s="406" t="s">
        <v>41</v>
      </c>
      <c r="S39" s="353" t="s">
        <v>7</v>
      </c>
      <c r="T39" s="353" t="s">
        <v>7</v>
      </c>
      <c r="U39" s="353" t="s">
        <v>7</v>
      </c>
      <c r="V39" s="406" t="s">
        <v>41</v>
      </c>
      <c r="W39" s="305"/>
      <c r="X39" s="305"/>
      <c r="Y39" s="305"/>
      <c r="Z39" s="353" t="s">
        <v>7</v>
      </c>
      <c r="AA39" s="353" t="s">
        <v>7</v>
      </c>
      <c r="AB39" s="353" t="s">
        <v>7</v>
      </c>
      <c r="AC39" s="406" t="s">
        <v>41</v>
      </c>
      <c r="AD39" s="305"/>
      <c r="AE39" s="305"/>
      <c r="AF39" s="406" t="s">
        <v>41</v>
      </c>
      <c r="AG39" s="365" t="s">
        <v>14</v>
      </c>
      <c r="AH39" s="365" t="s">
        <v>14</v>
      </c>
      <c r="AI39" s="365" t="s">
        <v>14</v>
      </c>
      <c r="AJ39" s="406" t="s">
        <v>41</v>
      </c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7</v>
      </c>
      <c r="BB39" s="159">
        <f>SUM((BA39+BA40)/2)</f>
        <v>8.5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3</v>
      </c>
      <c r="BL39" s="162">
        <f>SUM(BK39+BK40)/2</f>
        <v>3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9</v>
      </c>
      <c r="BR39" s="158">
        <f>SUM((BQ39+BQ40)/2)</f>
        <v>7.5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8.5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235" t="s">
        <v>79</v>
      </c>
      <c r="E40" s="166" t="s">
        <v>4</v>
      </c>
      <c r="F40" s="303"/>
      <c r="G40" s="405" t="s">
        <v>41</v>
      </c>
      <c r="H40" s="405" t="s">
        <v>41</v>
      </c>
      <c r="I40" s="309"/>
      <c r="J40" s="306"/>
      <c r="K40" s="405" t="s">
        <v>41</v>
      </c>
      <c r="L40" s="354" t="s">
        <v>7</v>
      </c>
      <c r="M40" s="354" t="s">
        <v>7</v>
      </c>
      <c r="N40" s="306"/>
      <c r="O40" s="306"/>
      <c r="P40" s="306"/>
      <c r="Q40" s="306"/>
      <c r="R40" s="405" t="s">
        <v>41</v>
      </c>
      <c r="S40" s="354" t="s">
        <v>7</v>
      </c>
      <c r="T40" s="354" t="s">
        <v>7</v>
      </c>
      <c r="U40" s="405" t="s">
        <v>41</v>
      </c>
      <c r="V40" s="405" t="s">
        <v>41</v>
      </c>
      <c r="W40" s="306"/>
      <c r="X40" s="306"/>
      <c r="Y40" s="306"/>
      <c r="Z40" s="354" t="s">
        <v>7</v>
      </c>
      <c r="AA40" s="354" t="s">
        <v>7</v>
      </c>
      <c r="AB40" s="405" t="s">
        <v>41</v>
      </c>
      <c r="AC40" s="405" t="s">
        <v>41</v>
      </c>
      <c r="AD40" s="306"/>
      <c r="AE40" s="306"/>
      <c r="AF40" s="405" t="s">
        <v>41</v>
      </c>
      <c r="AG40" s="367" t="s">
        <v>14</v>
      </c>
      <c r="AH40" s="367" t="s">
        <v>14</v>
      </c>
      <c r="AI40" s="367" t="s">
        <v>14</v>
      </c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3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318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06" t="s">
        <v>41</v>
      </c>
      <c r="I41" s="308"/>
      <c r="J41" s="305"/>
      <c r="K41" s="406" t="s">
        <v>41</v>
      </c>
      <c r="L41" s="31" t="s">
        <v>75</v>
      </c>
      <c r="M41" s="31" t="s">
        <v>75</v>
      </c>
      <c r="N41" s="305"/>
      <c r="O41" s="305"/>
      <c r="P41" s="305"/>
      <c r="Q41" s="305"/>
      <c r="R41" s="406" t="s">
        <v>41</v>
      </c>
      <c r="S41" s="31" t="s">
        <v>75</v>
      </c>
      <c r="T41" s="31" t="s">
        <v>75</v>
      </c>
      <c r="U41" s="353" t="s">
        <v>7</v>
      </c>
      <c r="V41" s="406" t="s">
        <v>41</v>
      </c>
      <c r="W41" s="305"/>
      <c r="X41" s="305"/>
      <c r="Y41" s="305"/>
      <c r="Z41" s="31" t="s">
        <v>75</v>
      </c>
      <c r="AA41" s="31" t="s">
        <v>75</v>
      </c>
      <c r="AB41" s="31" t="s">
        <v>75</v>
      </c>
      <c r="AC41" s="406" t="s">
        <v>41</v>
      </c>
      <c r="AD41" s="305"/>
      <c r="AE41" s="305"/>
      <c r="AF41" s="406" t="s">
        <v>41</v>
      </c>
      <c r="AG41" s="31" t="s">
        <v>75</v>
      </c>
      <c r="AH41" s="353" t="s">
        <v>7</v>
      </c>
      <c r="AI41" s="31" t="s">
        <v>75</v>
      </c>
      <c r="AJ41" s="406" t="s">
        <v>41</v>
      </c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7</v>
      </c>
      <c r="BB41" s="159">
        <f>SUM((BA41+BA42)/2)</f>
        <v>9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3</v>
      </c>
      <c r="BR41" s="158">
        <f>SUM((BQ41+BQ42)/2)</f>
        <v>2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9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10</v>
      </c>
      <c r="D42" s="235" t="s">
        <v>79</v>
      </c>
      <c r="E42" s="166" t="s">
        <v>4</v>
      </c>
      <c r="F42" s="303"/>
      <c r="G42" s="405" t="s">
        <v>41</v>
      </c>
      <c r="H42" s="405" t="s">
        <v>41</v>
      </c>
      <c r="I42" s="309"/>
      <c r="J42" s="306"/>
      <c r="K42" s="405" t="s">
        <v>41</v>
      </c>
      <c r="L42" s="37" t="s">
        <v>75</v>
      </c>
      <c r="M42" s="37" t="s">
        <v>75</v>
      </c>
      <c r="N42" s="306"/>
      <c r="O42" s="306"/>
      <c r="P42" s="306"/>
      <c r="Q42" s="306"/>
      <c r="R42" s="405" t="s">
        <v>41</v>
      </c>
      <c r="S42" s="37" t="s">
        <v>75</v>
      </c>
      <c r="T42" s="37" t="s">
        <v>75</v>
      </c>
      <c r="U42" s="405" t="s">
        <v>41</v>
      </c>
      <c r="V42" s="405" t="s">
        <v>41</v>
      </c>
      <c r="W42" s="306"/>
      <c r="X42" s="306"/>
      <c r="Y42" s="306"/>
      <c r="Z42" s="37" t="s">
        <v>75</v>
      </c>
      <c r="AA42" s="37" t="s">
        <v>75</v>
      </c>
      <c r="AB42" s="405" t="s">
        <v>41</v>
      </c>
      <c r="AC42" s="405" t="s">
        <v>41</v>
      </c>
      <c r="AD42" s="306"/>
      <c r="AE42" s="306"/>
      <c r="AF42" s="405" t="s">
        <v>41</v>
      </c>
      <c r="AG42" s="37" t="s">
        <v>75</v>
      </c>
      <c r="AH42" s="354" t="s">
        <v>7</v>
      </c>
      <c r="AI42" s="405" t="s">
        <v>41</v>
      </c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11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183</v>
      </c>
      <c r="C43" s="807" t="s">
        <v>319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308"/>
      <c r="J43" s="305"/>
      <c r="K43" s="31" t="s">
        <v>67</v>
      </c>
      <c r="L43" s="31" t="s">
        <v>11</v>
      </c>
      <c r="M43" s="355" t="s">
        <v>13</v>
      </c>
      <c r="N43" s="305"/>
      <c r="O43" s="305"/>
      <c r="P43" s="305"/>
      <c r="Q43" s="305"/>
      <c r="R43" s="355" t="s">
        <v>59</v>
      </c>
      <c r="S43" s="355" t="s">
        <v>59</v>
      </c>
      <c r="T43" s="355" t="s">
        <v>59</v>
      </c>
      <c r="U43" s="355" t="s">
        <v>59</v>
      </c>
      <c r="V43" s="355" t="s">
        <v>59</v>
      </c>
      <c r="W43" s="305"/>
      <c r="X43" s="305"/>
      <c r="Y43" s="305"/>
      <c r="Z43" s="31" t="s">
        <v>11</v>
      </c>
      <c r="AA43" s="31" t="s">
        <v>11</v>
      </c>
      <c r="AB43" s="355" t="s">
        <v>13</v>
      </c>
      <c r="AC43" s="31" t="s">
        <v>67</v>
      </c>
      <c r="AD43" s="305"/>
      <c r="AE43" s="305"/>
      <c r="AF43" s="31" t="s">
        <v>67</v>
      </c>
      <c r="AG43" s="31" t="s">
        <v>11</v>
      </c>
      <c r="AH43" s="31" t="s">
        <v>11</v>
      </c>
      <c r="AI43" s="31" t="s">
        <v>11</v>
      </c>
      <c r="AJ43" s="31" t="s">
        <v>67</v>
      </c>
      <c r="AK43" s="34">
        <f>IF(CA43=0,"",TIME(0,CA43,0))</f>
        <v>0.16666666666666666</v>
      </c>
      <c r="AL43" s="157">
        <f>COUNTIF(F43:AJ43,"P")</f>
        <v>8</v>
      </c>
      <c r="AM43" s="158">
        <f>SUM(AL43:AL44)/2</f>
        <v>8</v>
      </c>
      <c r="AN43" s="158">
        <f>COUNTIF(F43:AJ43,"Mi")</f>
        <v>2</v>
      </c>
      <c r="AO43" s="158">
        <f>SUM((AN43+AN44)/2)</f>
        <v>2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240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240</v>
      </c>
      <c r="CB43" s="35">
        <f>SUM(AM43+AO43+AQ43+AS43+AU43+AW43+BB43+BD43+BG43+AY43)</f>
        <v>10</v>
      </c>
    </row>
    <row r="44" spans="1:80" ht="18.75" customHeight="1" thickBot="1" x14ac:dyDescent="0.3">
      <c r="A44" s="137" t="s">
        <v>425</v>
      </c>
      <c r="B44" s="179" t="s">
        <v>183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09"/>
      <c r="J44" s="306"/>
      <c r="K44" s="37" t="s">
        <v>67</v>
      </c>
      <c r="L44" s="37" t="s">
        <v>11</v>
      </c>
      <c r="M44" s="356" t="s">
        <v>13</v>
      </c>
      <c r="N44" s="306"/>
      <c r="O44" s="306"/>
      <c r="P44" s="306"/>
      <c r="Q44" s="306"/>
      <c r="R44" s="356" t="s">
        <v>59</v>
      </c>
      <c r="S44" s="356" t="s">
        <v>59</v>
      </c>
      <c r="T44" s="356" t="s">
        <v>59</v>
      </c>
      <c r="U44" s="356" t="s">
        <v>59</v>
      </c>
      <c r="V44" s="356" t="s">
        <v>59</v>
      </c>
      <c r="W44" s="306"/>
      <c r="X44" s="306"/>
      <c r="Y44" s="306"/>
      <c r="Z44" s="37" t="s">
        <v>11</v>
      </c>
      <c r="AA44" s="37" t="s">
        <v>11</v>
      </c>
      <c r="AB44" s="356" t="s">
        <v>13</v>
      </c>
      <c r="AC44" s="37" t="s">
        <v>67</v>
      </c>
      <c r="AD44" s="306"/>
      <c r="AE44" s="306"/>
      <c r="AF44" s="37" t="s">
        <v>67</v>
      </c>
      <c r="AG44" s="37" t="s">
        <v>11</v>
      </c>
      <c r="AH44" s="37" t="s">
        <v>11</v>
      </c>
      <c r="AI44" s="37" t="s">
        <v>11</v>
      </c>
      <c r="AJ44" s="37" t="s">
        <v>67</v>
      </c>
      <c r="AK44" s="40"/>
      <c r="AL44" s="167">
        <f>COUNTIF(F44:AJ44,"P")</f>
        <v>8</v>
      </c>
      <c r="AM44" s="168"/>
      <c r="AN44" s="168">
        <f>COUNTIF(F44:AJ44,"Mi")</f>
        <v>2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242</v>
      </c>
      <c r="E45" s="156" t="s">
        <v>70</v>
      </c>
      <c r="F45" s="318"/>
      <c r="G45" s="58" t="s">
        <v>11</v>
      </c>
      <c r="H45" s="58" t="s">
        <v>11</v>
      </c>
      <c r="I45" s="342"/>
      <c r="J45" s="321"/>
      <c r="K45" s="375" t="s">
        <v>7</v>
      </c>
      <c r="L45" s="274" t="s">
        <v>11</v>
      </c>
      <c r="M45" s="274" t="s">
        <v>11</v>
      </c>
      <c r="N45" s="334"/>
      <c r="O45" s="334"/>
      <c r="P45" s="322"/>
      <c r="Q45" s="321"/>
      <c r="R45" s="58" t="s">
        <v>11</v>
      </c>
      <c r="S45" s="619" t="s">
        <v>13</v>
      </c>
      <c r="T45" s="274" t="s">
        <v>11</v>
      </c>
      <c r="U45" s="58" t="s">
        <v>11</v>
      </c>
      <c r="V45" s="58" t="s">
        <v>11</v>
      </c>
      <c r="W45" s="322"/>
      <c r="X45" s="321"/>
      <c r="Y45" s="321"/>
      <c r="Z45" s="619" t="s">
        <v>107</v>
      </c>
      <c r="AA45" s="274" t="s">
        <v>11</v>
      </c>
      <c r="AB45" s="58" t="s">
        <v>11</v>
      </c>
      <c r="AC45" s="670" t="s">
        <v>29</v>
      </c>
      <c r="AD45" s="322"/>
      <c r="AE45" s="321"/>
      <c r="AF45" s="58" t="s">
        <v>11</v>
      </c>
      <c r="AG45" s="274" t="s">
        <v>11</v>
      </c>
      <c r="AH45" s="619" t="s">
        <v>13</v>
      </c>
      <c r="AI45" s="670" t="s">
        <v>29</v>
      </c>
      <c r="AJ45" s="58" t="s">
        <v>11</v>
      </c>
      <c r="AK45" s="34">
        <f>IF(CA45=0,"",TIME(0,CA45,0))</f>
        <v>0.3</v>
      </c>
      <c r="AL45" s="157">
        <f t="shared" si="38"/>
        <v>13</v>
      </c>
      <c r="AM45" s="158">
        <f>SUM(AL45:AL46)/2</f>
        <v>13.5</v>
      </c>
      <c r="AN45" s="158">
        <f t="shared" si="39"/>
        <v>3</v>
      </c>
      <c r="AO45" s="158">
        <f>SUM((AN45+AN46)/2)</f>
        <v>2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309"/>
      <c r="J46" s="312"/>
      <c r="K46" s="354" t="s">
        <v>7</v>
      </c>
      <c r="L46" s="275" t="s">
        <v>11</v>
      </c>
      <c r="M46" s="275" t="s">
        <v>11</v>
      </c>
      <c r="N46" s="306"/>
      <c r="O46" s="306"/>
      <c r="P46" s="323"/>
      <c r="Q46" s="312"/>
      <c r="R46" s="37" t="s">
        <v>11</v>
      </c>
      <c r="S46" s="275" t="s">
        <v>11</v>
      </c>
      <c r="T46" s="275" t="s">
        <v>11</v>
      </c>
      <c r="U46" s="37" t="s">
        <v>11</v>
      </c>
      <c r="V46" s="37" t="s">
        <v>11</v>
      </c>
      <c r="W46" s="323"/>
      <c r="X46" s="312"/>
      <c r="Y46" s="312"/>
      <c r="Z46" s="275" t="s">
        <v>57</v>
      </c>
      <c r="AA46" s="275" t="s">
        <v>11</v>
      </c>
      <c r="AB46" s="37" t="s">
        <v>11</v>
      </c>
      <c r="AC46" s="668" t="s">
        <v>29</v>
      </c>
      <c r="AD46" s="323"/>
      <c r="AE46" s="312"/>
      <c r="AF46" s="37" t="s">
        <v>11</v>
      </c>
      <c r="AG46" s="275" t="s">
        <v>11</v>
      </c>
      <c r="AH46" s="641" t="s">
        <v>13</v>
      </c>
      <c r="AI46" s="668" t="s">
        <v>29</v>
      </c>
      <c r="AJ46" s="37" t="s">
        <v>11</v>
      </c>
      <c r="AK46" s="40"/>
      <c r="AL46" s="167">
        <f t="shared" si="38"/>
        <v>14</v>
      </c>
      <c r="AM46" s="168"/>
      <c r="AN46" s="168">
        <f t="shared" si="39"/>
        <v>1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425</v>
      </c>
      <c r="B47" s="179" t="s">
        <v>180</v>
      </c>
      <c r="C47" s="1130" t="s">
        <v>321</v>
      </c>
      <c r="D47" s="197" t="s">
        <v>244</v>
      </c>
      <c r="E47" s="156" t="s">
        <v>70</v>
      </c>
      <c r="F47" s="302"/>
      <c r="G47" s="31" t="s">
        <v>67</v>
      </c>
      <c r="H47" s="353" t="s">
        <v>7</v>
      </c>
      <c r="I47" s="308"/>
      <c r="J47" s="305"/>
      <c r="K47" s="31" t="s">
        <v>11</v>
      </c>
      <c r="L47" s="47" t="s">
        <v>11</v>
      </c>
      <c r="M47" s="31" t="s">
        <v>67</v>
      </c>
      <c r="N47" s="305"/>
      <c r="O47" s="305"/>
      <c r="P47" s="305"/>
      <c r="Q47" s="305"/>
      <c r="R47" s="31" t="s">
        <v>11</v>
      </c>
      <c r="S47" s="47" t="s">
        <v>11</v>
      </c>
      <c r="T47" s="31" t="s">
        <v>67</v>
      </c>
      <c r="U47" s="31" t="s">
        <v>11</v>
      </c>
      <c r="V47" s="31" t="s">
        <v>11</v>
      </c>
      <c r="W47" s="305"/>
      <c r="X47" s="305"/>
      <c r="Y47" s="305"/>
      <c r="Z47" s="47" t="s">
        <v>11</v>
      </c>
      <c r="AA47" s="47" t="s">
        <v>11</v>
      </c>
      <c r="AB47" s="31" t="s">
        <v>67</v>
      </c>
      <c r="AC47" s="31" t="s">
        <v>11</v>
      </c>
      <c r="AD47" s="305"/>
      <c r="AE47" s="305"/>
      <c r="AF47" s="353" t="s">
        <v>7</v>
      </c>
      <c r="AG47" s="47" t="s">
        <v>11</v>
      </c>
      <c r="AH47" s="31" t="s">
        <v>67</v>
      </c>
      <c r="AI47" s="31" t="s">
        <v>11</v>
      </c>
      <c r="AJ47" s="31" t="s">
        <v>11</v>
      </c>
      <c r="AK47" s="34">
        <f>IF(CA47=0,"",TIME(0,CA47,0))</f>
        <v>0.19999999999999998</v>
      </c>
      <c r="AL47" s="157">
        <f>COUNTIF(F47:AJ47,"P")</f>
        <v>12</v>
      </c>
      <c r="AM47" s="158">
        <f>SUM(AL47:AL48)/2</f>
        <v>12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288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288</v>
      </c>
      <c r="CB47" s="35">
        <f>SUM(AM47+AO47+AQ47+AS47+AU47+AW47+BB47+BD47+BG47+AY47)</f>
        <v>12</v>
      </c>
    </row>
    <row r="48" spans="1:80" ht="18.75" customHeight="1" thickBot="1" x14ac:dyDescent="0.3">
      <c r="A48" s="137" t="s">
        <v>425</v>
      </c>
      <c r="B48" s="179" t="s">
        <v>180</v>
      </c>
      <c r="C48" s="196" t="s">
        <v>6</v>
      </c>
      <c r="D48" s="198"/>
      <c r="E48" s="166" t="s">
        <v>4</v>
      </c>
      <c r="F48" s="303"/>
      <c r="G48" s="37" t="s">
        <v>67</v>
      </c>
      <c r="H48" s="354" t="s">
        <v>7</v>
      </c>
      <c r="I48" s="309"/>
      <c r="J48" s="306"/>
      <c r="K48" s="37" t="s">
        <v>11</v>
      </c>
      <c r="L48" s="49" t="s">
        <v>11</v>
      </c>
      <c r="M48" s="37" t="s">
        <v>67</v>
      </c>
      <c r="N48" s="306"/>
      <c r="O48" s="306"/>
      <c r="P48" s="306"/>
      <c r="Q48" s="306"/>
      <c r="R48" s="37" t="s">
        <v>11</v>
      </c>
      <c r="S48" s="49" t="s">
        <v>11</v>
      </c>
      <c r="T48" s="37" t="s">
        <v>67</v>
      </c>
      <c r="U48" s="37" t="s">
        <v>11</v>
      </c>
      <c r="V48" s="37" t="s">
        <v>11</v>
      </c>
      <c r="W48" s="306"/>
      <c r="X48" s="306"/>
      <c r="Y48" s="306"/>
      <c r="Z48" s="49" t="s">
        <v>11</v>
      </c>
      <c r="AA48" s="49" t="s">
        <v>11</v>
      </c>
      <c r="AB48" s="37" t="s">
        <v>67</v>
      </c>
      <c r="AC48" s="37" t="s">
        <v>11</v>
      </c>
      <c r="AD48" s="306"/>
      <c r="AE48" s="306"/>
      <c r="AF48" s="354" t="s">
        <v>7</v>
      </c>
      <c r="AG48" s="49" t="s">
        <v>11</v>
      </c>
      <c r="AH48" s="37" t="s">
        <v>67</v>
      </c>
      <c r="AI48" s="37" t="s">
        <v>11</v>
      </c>
      <c r="AJ48" s="37" t="s">
        <v>11</v>
      </c>
      <c r="AK48" s="40"/>
      <c r="AL48" s="167">
        <f>COUNTIF(F48:AJ48,"P")</f>
        <v>12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807" t="s">
        <v>323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67</v>
      </c>
      <c r="I49" s="308"/>
      <c r="J49" s="305"/>
      <c r="K49" s="31" t="s">
        <v>11</v>
      </c>
      <c r="L49" s="31" t="s">
        <v>11</v>
      </c>
      <c r="M49" s="31" t="s">
        <v>11</v>
      </c>
      <c r="N49" s="305"/>
      <c r="O49" s="305"/>
      <c r="P49" s="305"/>
      <c r="Q49" s="305"/>
      <c r="R49" s="31" t="s">
        <v>11</v>
      </c>
      <c r="S49" s="31" t="s">
        <v>11</v>
      </c>
      <c r="T49" s="31" t="s">
        <v>11</v>
      </c>
      <c r="U49" s="31" t="s">
        <v>11</v>
      </c>
      <c r="V49" s="31" t="s">
        <v>67</v>
      </c>
      <c r="W49" s="305"/>
      <c r="X49" s="305"/>
      <c r="Y49" s="305"/>
      <c r="Z49" s="31" t="s">
        <v>11</v>
      </c>
      <c r="AA49" s="31" t="s">
        <v>11</v>
      </c>
      <c r="AB49" s="31" t="s">
        <v>11</v>
      </c>
      <c r="AC49" s="31" t="s">
        <v>67</v>
      </c>
      <c r="AD49" s="305"/>
      <c r="AE49" s="305"/>
      <c r="AF49" s="31" t="s">
        <v>11</v>
      </c>
      <c r="AG49" s="31" t="s">
        <v>67</v>
      </c>
      <c r="AH49" s="31" t="s">
        <v>11</v>
      </c>
      <c r="AI49" s="31" t="s">
        <v>11</v>
      </c>
      <c r="AJ49" s="31" t="s">
        <v>11</v>
      </c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0</v>
      </c>
      <c r="BR49" s="158">
        <f>SUM((BQ49+BQ50)/2)</f>
        <v>0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425</v>
      </c>
      <c r="B50" s="179" t="s">
        <v>180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67</v>
      </c>
      <c r="I50" s="309"/>
      <c r="J50" s="306"/>
      <c r="K50" s="37" t="s">
        <v>11</v>
      </c>
      <c r="L50" s="37" t="s">
        <v>11</v>
      </c>
      <c r="M50" s="37" t="s">
        <v>11</v>
      </c>
      <c r="N50" s="306"/>
      <c r="O50" s="306"/>
      <c r="P50" s="306"/>
      <c r="Q50" s="306"/>
      <c r="R50" s="37" t="s">
        <v>11</v>
      </c>
      <c r="S50" s="37" t="s">
        <v>11</v>
      </c>
      <c r="T50" s="37" t="s">
        <v>11</v>
      </c>
      <c r="U50" s="37" t="s">
        <v>11</v>
      </c>
      <c r="V50" s="37" t="s">
        <v>67</v>
      </c>
      <c r="W50" s="306"/>
      <c r="X50" s="306"/>
      <c r="Y50" s="306"/>
      <c r="Z50" s="37" t="s">
        <v>11</v>
      </c>
      <c r="AA50" s="37" t="s">
        <v>11</v>
      </c>
      <c r="AB50" s="37" t="s">
        <v>11</v>
      </c>
      <c r="AC50" s="37" t="s">
        <v>67</v>
      </c>
      <c r="AD50" s="306"/>
      <c r="AE50" s="306"/>
      <c r="AF50" s="37" t="s">
        <v>11</v>
      </c>
      <c r="AG50" s="37" t="s">
        <v>67</v>
      </c>
      <c r="AH50" s="37" t="s">
        <v>11</v>
      </c>
      <c r="AI50" s="37" t="s">
        <v>11</v>
      </c>
      <c r="AJ50" s="37" t="s">
        <v>11</v>
      </c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0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>
        <v>9741</v>
      </c>
      <c r="D51" s="178" t="s">
        <v>252</v>
      </c>
      <c r="E51" s="236" t="s">
        <v>70</v>
      </c>
      <c r="F51" s="376" t="s">
        <v>7</v>
      </c>
      <c r="G51" s="353" t="s">
        <v>7</v>
      </c>
      <c r="H51" s="353" t="s">
        <v>7</v>
      </c>
      <c r="I51" s="308"/>
      <c r="J51" s="305"/>
      <c r="K51" s="351" t="s">
        <v>58</v>
      </c>
      <c r="L51" s="351" t="s">
        <v>58</v>
      </c>
      <c r="M51" s="351" t="s">
        <v>58</v>
      </c>
      <c r="N51" s="305"/>
      <c r="O51" s="305"/>
      <c r="P51" s="305"/>
      <c r="Q51" s="305"/>
      <c r="R51" s="351" t="s">
        <v>58</v>
      </c>
      <c r="S51" s="351" t="s">
        <v>58</v>
      </c>
      <c r="T51" s="351" t="s">
        <v>58</v>
      </c>
      <c r="U51" s="351" t="s">
        <v>58</v>
      </c>
      <c r="V51" s="351" t="s">
        <v>58</v>
      </c>
      <c r="W51" s="305"/>
      <c r="X51" s="305"/>
      <c r="Y51" s="305"/>
      <c r="Z51" s="31" t="s">
        <v>11</v>
      </c>
      <c r="AA51" s="31" t="s">
        <v>11</v>
      </c>
      <c r="AB51" s="355" t="s">
        <v>13</v>
      </c>
      <c r="AC51" s="31" t="s">
        <v>11</v>
      </c>
      <c r="AD51" s="305"/>
      <c r="AE51" s="305"/>
      <c r="AF51" s="31" t="s">
        <v>11</v>
      </c>
      <c r="AG51" s="31" t="s">
        <v>11</v>
      </c>
      <c r="AH51" s="31" t="s">
        <v>11</v>
      </c>
      <c r="AI51" s="442" t="s">
        <v>11</v>
      </c>
      <c r="AJ51" s="353" t="s">
        <v>7</v>
      </c>
      <c r="AK51" s="34">
        <f>IF(CA51=0,"",TIME(0,CA51,0))</f>
        <v>0.13333333333333333</v>
      </c>
      <c r="AL51" s="157">
        <f t="shared" si="38"/>
        <v>7</v>
      </c>
      <c r="AM51" s="158">
        <f>SUM(AL51:AL52)/2</f>
        <v>7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192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192</v>
      </c>
      <c r="CB51" s="35">
        <f>SUM(AM51+AO51+AQ51+AS51+AU51+AW51+BB51+BD51+BG51+AY51)</f>
        <v>8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8</v>
      </c>
      <c r="D52" s="165"/>
      <c r="E52" s="238" t="s">
        <v>4</v>
      </c>
      <c r="F52" s="377" t="s">
        <v>7</v>
      </c>
      <c r="G52" s="354" t="s">
        <v>7</v>
      </c>
      <c r="H52" s="354" t="s">
        <v>7</v>
      </c>
      <c r="I52" s="309"/>
      <c r="J52" s="306"/>
      <c r="K52" s="352" t="s">
        <v>58</v>
      </c>
      <c r="L52" s="352" t="s">
        <v>58</v>
      </c>
      <c r="M52" s="352" t="s">
        <v>58</v>
      </c>
      <c r="N52" s="306"/>
      <c r="O52" s="306"/>
      <c r="P52" s="306"/>
      <c r="Q52" s="306"/>
      <c r="R52" s="352" t="s">
        <v>58</v>
      </c>
      <c r="S52" s="352" t="s">
        <v>58</v>
      </c>
      <c r="T52" s="352" t="s">
        <v>58</v>
      </c>
      <c r="U52" s="352" t="s">
        <v>58</v>
      </c>
      <c r="V52" s="352" t="s">
        <v>58</v>
      </c>
      <c r="W52" s="306"/>
      <c r="X52" s="306"/>
      <c r="Y52" s="306"/>
      <c r="Z52" s="37" t="s">
        <v>11</v>
      </c>
      <c r="AA52" s="37" t="s">
        <v>11</v>
      </c>
      <c r="AB52" s="356" t="s">
        <v>13</v>
      </c>
      <c r="AC52" s="37" t="s">
        <v>11</v>
      </c>
      <c r="AD52" s="306"/>
      <c r="AE52" s="306"/>
      <c r="AF52" s="37" t="s">
        <v>11</v>
      </c>
      <c r="AG52" s="37" t="s">
        <v>11</v>
      </c>
      <c r="AH52" s="37" t="s">
        <v>11</v>
      </c>
      <c r="AI52" s="37" t="s">
        <v>11</v>
      </c>
      <c r="AJ52" s="354" t="s">
        <v>7</v>
      </c>
      <c r="AK52" s="40"/>
      <c r="AL52" s="167">
        <f t="shared" si="38"/>
        <v>7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 t="s">
        <v>325</v>
      </c>
      <c r="D53" s="155" t="str">
        <f>VLOOKUP(C53,ListeAppel,2,FALSE)</f>
        <v>Nom 065</v>
      </c>
      <c r="E53" s="156" t="s">
        <v>70</v>
      </c>
      <c r="F53" s="302"/>
      <c r="G53" s="31" t="s">
        <v>67</v>
      </c>
      <c r="H53" s="31" t="s">
        <v>11</v>
      </c>
      <c r="I53" s="308"/>
      <c r="J53" s="305"/>
      <c r="K53" s="31" t="s">
        <v>11</v>
      </c>
      <c r="L53" s="31" t="s">
        <v>67</v>
      </c>
      <c r="M53" s="355" t="s">
        <v>13</v>
      </c>
      <c r="N53" s="305"/>
      <c r="O53" s="305"/>
      <c r="P53" s="305"/>
      <c r="Q53" s="305"/>
      <c r="R53" s="31" t="s">
        <v>11</v>
      </c>
      <c r="S53" s="31" t="s">
        <v>67</v>
      </c>
      <c r="T53" s="31" t="s">
        <v>11</v>
      </c>
      <c r="U53" s="31" t="s">
        <v>67</v>
      </c>
      <c r="V53" s="31" t="s">
        <v>11</v>
      </c>
      <c r="W53" s="305"/>
      <c r="X53" s="305"/>
      <c r="Y53" s="305"/>
      <c r="Z53" s="31" t="s">
        <v>11</v>
      </c>
      <c r="AA53" s="31" t="s">
        <v>11</v>
      </c>
      <c r="AB53" s="31" t="s">
        <v>67</v>
      </c>
      <c r="AC53" s="353" t="s">
        <v>7</v>
      </c>
      <c r="AD53" s="305"/>
      <c r="AE53" s="305"/>
      <c r="AF53" s="31" t="s">
        <v>11</v>
      </c>
      <c r="AG53" s="31" t="s">
        <v>67</v>
      </c>
      <c r="AH53" s="31" t="s">
        <v>11</v>
      </c>
      <c r="AI53" s="353" t="s">
        <v>7</v>
      </c>
      <c r="AJ53" s="31" t="s">
        <v>11</v>
      </c>
      <c r="AK53" s="34">
        <f>IF(CA53=0,"",TIME(0,CA53,0))</f>
        <v>0.18333333333333335</v>
      </c>
      <c r="AL53" s="157">
        <f t="shared" si="38"/>
        <v>10</v>
      </c>
      <c r="AM53" s="158">
        <f>SUM(AL53:AL54)/2</f>
        <v>9.5</v>
      </c>
      <c r="AN53" s="158">
        <f t="shared" si="39"/>
        <v>1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10</v>
      </c>
      <c r="D54" s="165">
        <v>11600</v>
      </c>
      <c r="E54" s="166" t="s">
        <v>4</v>
      </c>
      <c r="F54" s="303"/>
      <c r="G54" s="37" t="s">
        <v>67</v>
      </c>
      <c r="H54" s="37" t="s">
        <v>11</v>
      </c>
      <c r="I54" s="309"/>
      <c r="J54" s="306"/>
      <c r="K54" s="37" t="s">
        <v>11</v>
      </c>
      <c r="L54" s="37" t="s">
        <v>67</v>
      </c>
      <c r="M54" s="356" t="s">
        <v>13</v>
      </c>
      <c r="N54" s="306"/>
      <c r="O54" s="306"/>
      <c r="P54" s="306"/>
      <c r="Q54" s="306"/>
      <c r="R54" s="37" t="s">
        <v>11</v>
      </c>
      <c r="S54" s="37" t="s">
        <v>67</v>
      </c>
      <c r="T54" s="37" t="s">
        <v>11</v>
      </c>
      <c r="U54" s="37" t="s">
        <v>67</v>
      </c>
      <c r="V54" s="37" t="s">
        <v>11</v>
      </c>
      <c r="W54" s="306"/>
      <c r="X54" s="306"/>
      <c r="Y54" s="306"/>
      <c r="Z54" s="37" t="s">
        <v>11</v>
      </c>
      <c r="AA54" s="37" t="s">
        <v>11</v>
      </c>
      <c r="AB54" s="37" t="s">
        <v>67</v>
      </c>
      <c r="AC54" s="354" t="s">
        <v>7</v>
      </c>
      <c r="AD54" s="306"/>
      <c r="AE54" s="306"/>
      <c r="AF54" s="37" t="s">
        <v>11</v>
      </c>
      <c r="AG54" s="37" t="s">
        <v>67</v>
      </c>
      <c r="AH54" s="37" t="s">
        <v>57</v>
      </c>
      <c r="AI54" s="354" t="s">
        <v>7</v>
      </c>
      <c r="AJ54" s="37" t="s">
        <v>11</v>
      </c>
      <c r="AK54" s="40"/>
      <c r="AL54" s="167">
        <f t="shared" si="38"/>
        <v>9</v>
      </c>
      <c r="AM54" s="168"/>
      <c r="AN54" s="168">
        <f t="shared" si="39"/>
        <v>1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326</v>
      </c>
      <c r="D55" s="155" t="str">
        <f>VLOOKUP(C55,ListeAppel,2,FALSE)</f>
        <v>Nom 069</v>
      </c>
      <c r="E55" s="236" t="s">
        <v>70</v>
      </c>
      <c r="F55" s="376" t="s">
        <v>7</v>
      </c>
      <c r="G55" s="353" t="s">
        <v>7</v>
      </c>
      <c r="H55" s="353" t="s">
        <v>7</v>
      </c>
      <c r="I55" s="353" t="s">
        <v>7</v>
      </c>
      <c r="J55" s="353" t="s">
        <v>7</v>
      </c>
      <c r="K55" s="353" t="s">
        <v>7</v>
      </c>
      <c r="L55" s="353" t="s">
        <v>7</v>
      </c>
      <c r="M55" s="31" t="s">
        <v>11</v>
      </c>
      <c r="N55" s="305"/>
      <c r="O55" s="305"/>
      <c r="P55" s="305"/>
      <c r="Q55" s="305"/>
      <c r="R55" s="31" t="s">
        <v>11</v>
      </c>
      <c r="S55" s="31" t="s">
        <v>11</v>
      </c>
      <c r="T55" s="353" t="s">
        <v>7</v>
      </c>
      <c r="U55" s="31" t="s">
        <v>11</v>
      </c>
      <c r="V55" s="473" t="s">
        <v>39</v>
      </c>
      <c r="W55" s="305"/>
      <c r="X55" s="305"/>
      <c r="Y55" s="305"/>
      <c r="Z55" s="31" t="s">
        <v>11</v>
      </c>
      <c r="AA55" s="31" t="s">
        <v>11</v>
      </c>
      <c r="AB55" s="31" t="s">
        <v>11</v>
      </c>
      <c r="AC55" s="353" t="s">
        <v>7</v>
      </c>
      <c r="AD55" s="305"/>
      <c r="AE55" s="305"/>
      <c r="AF55" s="31" t="s">
        <v>11</v>
      </c>
      <c r="AG55" s="31" t="s">
        <v>11</v>
      </c>
      <c r="AH55" s="355" t="s">
        <v>13</v>
      </c>
      <c r="AI55" s="31" t="s">
        <v>11</v>
      </c>
      <c r="AJ55" s="473" t="s">
        <v>39</v>
      </c>
      <c r="AK55" s="34">
        <f>IF(CA55=0,"",TIME(0,CA55,0))</f>
        <v>0.21666666666666667</v>
      </c>
      <c r="AL55" s="157">
        <f>COUNTIF(F55:AJ55,"P")</f>
        <v>10</v>
      </c>
      <c r="AM55" s="158">
        <f>SUM(AL55:AL56)/2</f>
        <v>10.5</v>
      </c>
      <c r="AN55" s="158">
        <f>COUNTIF(F55:AJ55,"Mi")</f>
        <v>1</v>
      </c>
      <c r="AO55" s="158">
        <f>SUM((AN55+AN56)/2)</f>
        <v>1</v>
      </c>
      <c r="AP55" s="159">
        <f>COUNTIF(F55:AJ55,"VS")</f>
        <v>0</v>
      </c>
      <c r="AQ55" s="159">
        <f>SUM((AP55+AP56)/2)</f>
        <v>0.5</v>
      </c>
      <c r="AR55" s="158">
        <f>COUNTIF(F55:AJ55,"C1")</f>
        <v>2</v>
      </c>
      <c r="AS55" s="159">
        <f>SUM((AR55+AR56)/2)</f>
        <v>1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312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9</v>
      </c>
      <c r="BR55" s="158">
        <f>SUM((BQ55+BQ56)/2)</f>
        <v>9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6</v>
      </c>
      <c r="D56" s="165">
        <v>11133</v>
      </c>
      <c r="E56" s="238" t="s">
        <v>4</v>
      </c>
      <c r="F56" s="377" t="s">
        <v>7</v>
      </c>
      <c r="G56" s="354" t="s">
        <v>7</v>
      </c>
      <c r="H56" s="354" t="s">
        <v>7</v>
      </c>
      <c r="I56" s="354" t="s">
        <v>7</v>
      </c>
      <c r="J56" s="354" t="s">
        <v>7</v>
      </c>
      <c r="K56" s="354" t="s">
        <v>7</v>
      </c>
      <c r="L56" s="354" t="s">
        <v>7</v>
      </c>
      <c r="M56" s="37" t="s">
        <v>11</v>
      </c>
      <c r="N56" s="306"/>
      <c r="O56" s="306"/>
      <c r="P56" s="306"/>
      <c r="Q56" s="306"/>
      <c r="R56" s="37" t="s">
        <v>11</v>
      </c>
      <c r="S56" s="37" t="s">
        <v>11</v>
      </c>
      <c r="T56" s="354" t="s">
        <v>7</v>
      </c>
      <c r="U56" s="37" t="s">
        <v>11</v>
      </c>
      <c r="V56" s="37" t="s">
        <v>11</v>
      </c>
      <c r="W56" s="306"/>
      <c r="X56" s="306"/>
      <c r="Y56" s="306"/>
      <c r="Z56" s="37" t="s">
        <v>11</v>
      </c>
      <c r="AA56" s="37" t="s">
        <v>33</v>
      </c>
      <c r="AB56" s="37" t="s">
        <v>11</v>
      </c>
      <c r="AC56" s="354" t="s">
        <v>7</v>
      </c>
      <c r="AD56" s="306"/>
      <c r="AE56" s="306"/>
      <c r="AF56" s="37" t="s">
        <v>11</v>
      </c>
      <c r="AG56" s="37" t="s">
        <v>11</v>
      </c>
      <c r="AH56" s="356" t="s">
        <v>13</v>
      </c>
      <c r="AI56" s="396" t="s">
        <v>11</v>
      </c>
      <c r="AJ56" s="37" t="s">
        <v>11</v>
      </c>
      <c r="AK56" s="40"/>
      <c r="AL56" s="167">
        <f>COUNTIF(F56:AJ56,"P")</f>
        <v>11</v>
      </c>
      <c r="AM56" s="168"/>
      <c r="AN56" s="168">
        <f>COUNTIF(F56:AJ56,"Mi")</f>
        <v>1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9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6" t="s">
        <v>327</v>
      </c>
      <c r="D57" s="178" t="str">
        <f>VLOOKUP(C57,ListeAppel,2,FALSE)</f>
        <v>Nom 071</v>
      </c>
      <c r="E57" s="156" t="s">
        <v>70</v>
      </c>
      <c r="F57" s="302"/>
      <c r="G57" s="365" t="s">
        <v>14</v>
      </c>
      <c r="H57" s="365" t="s">
        <v>14</v>
      </c>
      <c r="I57" s="365" t="s">
        <v>14</v>
      </c>
      <c r="J57" s="365" t="s">
        <v>14</v>
      </c>
      <c r="K57" s="365" t="s">
        <v>14</v>
      </c>
      <c r="L57" s="365" t="s">
        <v>14</v>
      </c>
      <c r="M57" s="365" t="s">
        <v>14</v>
      </c>
      <c r="N57" s="365" t="s">
        <v>14</v>
      </c>
      <c r="O57" s="365" t="s">
        <v>14</v>
      </c>
      <c r="P57" s="305"/>
      <c r="Q57" s="305"/>
      <c r="R57" s="31" t="s">
        <v>11</v>
      </c>
      <c r="S57" s="353" t="s">
        <v>7</v>
      </c>
      <c r="T57" s="667" t="s">
        <v>29</v>
      </c>
      <c r="U57" s="365" t="s">
        <v>14</v>
      </c>
      <c r="V57" s="365" t="s">
        <v>14</v>
      </c>
      <c r="W57" s="365" t="s">
        <v>14</v>
      </c>
      <c r="X57" s="365" t="s">
        <v>14</v>
      </c>
      <c r="Y57" s="365" t="s">
        <v>14</v>
      </c>
      <c r="Z57" s="365" t="s">
        <v>14</v>
      </c>
      <c r="AA57" s="365" t="s">
        <v>14</v>
      </c>
      <c r="AB57" s="365" t="s">
        <v>14</v>
      </c>
      <c r="AC57" s="365" t="s">
        <v>14</v>
      </c>
      <c r="AD57" s="305"/>
      <c r="AE57" s="305"/>
      <c r="AF57" s="31" t="s">
        <v>11</v>
      </c>
      <c r="AG57" s="31" t="s">
        <v>11</v>
      </c>
      <c r="AH57" s="31" t="s">
        <v>11</v>
      </c>
      <c r="AI57" s="31" t="s">
        <v>11</v>
      </c>
      <c r="AJ57" s="353" t="s">
        <v>7</v>
      </c>
      <c r="AK57" s="34">
        <f>IF(CA57=0,"",TIME(0,CA57,0))</f>
        <v>9.9999999999999992E-2</v>
      </c>
      <c r="AL57" s="157">
        <f t="shared" si="38"/>
        <v>5</v>
      </c>
      <c r="AM57" s="158">
        <f>SUM(AL57:AL58)/2</f>
        <v>4.5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0</v>
      </c>
      <c r="AV57" s="158">
        <f t="shared" si="43"/>
        <v>1</v>
      </c>
      <c r="AW57" s="158">
        <f>SUM((AV57+AV58)/2)</f>
        <v>1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144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18</v>
      </c>
      <c r="BL57" s="162">
        <f>SUM(BK57+BK58)/2</f>
        <v>18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2</v>
      </c>
      <c r="BR57" s="158">
        <f>SUM((BQ57+BQ58)/2)</f>
        <v>2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144</v>
      </c>
      <c r="CB57" s="35">
        <f>SUM(AM57+AO57+AQ57+AS57+AU57+AW57+BB57+BD57+BG57+AY57)</f>
        <v>6</v>
      </c>
    </row>
    <row r="58" spans="1:80" ht="18.75" customHeight="1" thickBot="1" x14ac:dyDescent="0.3">
      <c r="A58" s="137" t="s">
        <v>425</v>
      </c>
      <c r="B58" s="179" t="s">
        <v>180</v>
      </c>
      <c r="C58" s="164" t="s">
        <v>6</v>
      </c>
      <c r="D58" s="194"/>
      <c r="E58" s="166" t="s">
        <v>4</v>
      </c>
      <c r="F58" s="303"/>
      <c r="G58" s="367" t="s">
        <v>14</v>
      </c>
      <c r="H58" s="367" t="s">
        <v>14</v>
      </c>
      <c r="I58" s="367" t="s">
        <v>14</v>
      </c>
      <c r="J58" s="367" t="s">
        <v>14</v>
      </c>
      <c r="K58" s="367" t="s">
        <v>14</v>
      </c>
      <c r="L58" s="367" t="s">
        <v>14</v>
      </c>
      <c r="M58" s="367" t="s">
        <v>14</v>
      </c>
      <c r="N58" s="367" t="s">
        <v>14</v>
      </c>
      <c r="O58" s="367" t="s">
        <v>14</v>
      </c>
      <c r="P58" s="306"/>
      <c r="Q58" s="306"/>
      <c r="R58" s="395" t="s">
        <v>39</v>
      </c>
      <c r="S58" s="354" t="s">
        <v>7</v>
      </c>
      <c r="T58" s="668" t="s">
        <v>29</v>
      </c>
      <c r="U58" s="367" t="s">
        <v>14</v>
      </c>
      <c r="V58" s="367" t="s">
        <v>14</v>
      </c>
      <c r="W58" s="367" t="s">
        <v>14</v>
      </c>
      <c r="X58" s="367" t="s">
        <v>14</v>
      </c>
      <c r="Y58" s="367" t="s">
        <v>14</v>
      </c>
      <c r="Z58" s="367" t="s">
        <v>14</v>
      </c>
      <c r="AA58" s="367" t="s">
        <v>14</v>
      </c>
      <c r="AB58" s="367" t="s">
        <v>14</v>
      </c>
      <c r="AC58" s="367" t="s">
        <v>14</v>
      </c>
      <c r="AD58" s="306"/>
      <c r="AE58" s="306"/>
      <c r="AF58" s="37" t="s">
        <v>11</v>
      </c>
      <c r="AG58" s="37" t="s">
        <v>11</v>
      </c>
      <c r="AH58" s="37" t="s">
        <v>11</v>
      </c>
      <c r="AI58" s="37" t="s">
        <v>11</v>
      </c>
      <c r="AJ58" s="354" t="s">
        <v>7</v>
      </c>
      <c r="AK58" s="40"/>
      <c r="AL58" s="167">
        <f t="shared" si="38"/>
        <v>4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0</v>
      </c>
      <c r="AU58" s="168"/>
      <c r="AV58" s="168">
        <f t="shared" si="43"/>
        <v>1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18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2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8" t="s">
        <v>328</v>
      </c>
      <c r="D59" s="293" t="s">
        <v>267</v>
      </c>
      <c r="E59" s="156" t="s">
        <v>70</v>
      </c>
      <c r="F59" s="302"/>
      <c r="G59" s="31" t="s">
        <v>11</v>
      </c>
      <c r="H59" s="31" t="s">
        <v>11</v>
      </c>
      <c r="I59" s="308"/>
      <c r="J59" s="305"/>
      <c r="K59" s="31" t="s">
        <v>67</v>
      </c>
      <c r="L59" s="31" t="s">
        <v>11</v>
      </c>
      <c r="M59" s="31" t="s">
        <v>11</v>
      </c>
      <c r="N59" s="305"/>
      <c r="O59" s="305"/>
      <c r="P59" s="305"/>
      <c r="Q59" s="305"/>
      <c r="R59" s="31" t="s">
        <v>11</v>
      </c>
      <c r="S59" s="31" t="s">
        <v>11</v>
      </c>
      <c r="T59" s="31" t="s">
        <v>11</v>
      </c>
      <c r="U59" s="31" t="s">
        <v>11</v>
      </c>
      <c r="V59" s="31" t="s">
        <v>67</v>
      </c>
      <c r="W59" s="305"/>
      <c r="X59" s="305"/>
      <c r="Y59" s="305"/>
      <c r="Z59" s="31" t="s">
        <v>11</v>
      </c>
      <c r="AA59" s="31" t="s">
        <v>11</v>
      </c>
      <c r="AB59" s="31" t="s">
        <v>11</v>
      </c>
      <c r="AC59" s="31" t="s">
        <v>67</v>
      </c>
      <c r="AD59" s="305"/>
      <c r="AE59" s="305"/>
      <c r="AF59" s="31" t="s">
        <v>67</v>
      </c>
      <c r="AG59" s="664" t="s">
        <v>28</v>
      </c>
      <c r="AH59" s="664" t="s">
        <v>28</v>
      </c>
      <c r="AI59" s="31" t="s">
        <v>11</v>
      </c>
      <c r="AJ59" s="31" t="s">
        <v>11</v>
      </c>
      <c r="AK59" s="34">
        <f>IF(CA59=0,"",TIME(0,CA59,0))</f>
        <v>0.21666666666666667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312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0</v>
      </c>
      <c r="BR59" s="158">
        <f>SUM((BQ59+BQ60)/2)</f>
        <v>0</v>
      </c>
      <c r="BS59" s="158">
        <f t="shared" si="53"/>
        <v>2</v>
      </c>
      <c r="BT59" s="158">
        <f>SUM((BS59+BS60)/2)</f>
        <v>2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312</v>
      </c>
      <c r="CB59" s="35">
        <f>SUM(AM59+AO59+AQ59+AS59+AU59+AW59+BB59+BD59+BG59+AY59)</f>
        <v>13</v>
      </c>
    </row>
    <row r="60" spans="1:80" ht="18.75" customHeight="1" thickBot="1" x14ac:dyDescent="0.3">
      <c r="A60" s="137" t="s">
        <v>425</v>
      </c>
      <c r="B60" s="179" t="s">
        <v>180</v>
      </c>
      <c r="C60" s="295" t="s">
        <v>6</v>
      </c>
      <c r="D60" s="294"/>
      <c r="E60" s="166" t="s">
        <v>4</v>
      </c>
      <c r="F60" s="303"/>
      <c r="G60" s="37" t="s">
        <v>11</v>
      </c>
      <c r="H60" s="37" t="s">
        <v>11</v>
      </c>
      <c r="I60" s="309"/>
      <c r="J60" s="306"/>
      <c r="K60" s="37" t="s">
        <v>67</v>
      </c>
      <c r="L60" s="37" t="s">
        <v>11</v>
      </c>
      <c r="M60" s="37" t="s">
        <v>11</v>
      </c>
      <c r="N60" s="306"/>
      <c r="O60" s="306"/>
      <c r="P60" s="306"/>
      <c r="Q60" s="306"/>
      <c r="R60" s="37" t="s">
        <v>11</v>
      </c>
      <c r="S60" s="37" t="s">
        <v>11</v>
      </c>
      <c r="T60" s="37" t="s">
        <v>11</v>
      </c>
      <c r="U60" s="37" t="s">
        <v>11</v>
      </c>
      <c r="V60" s="37" t="s">
        <v>67</v>
      </c>
      <c r="W60" s="306"/>
      <c r="X60" s="306"/>
      <c r="Y60" s="306"/>
      <c r="Z60" s="37" t="s">
        <v>11</v>
      </c>
      <c r="AA60" s="37" t="s">
        <v>11</v>
      </c>
      <c r="AB60" s="37" t="s">
        <v>11</v>
      </c>
      <c r="AC60" s="37" t="s">
        <v>67</v>
      </c>
      <c r="AD60" s="306"/>
      <c r="AE60" s="306"/>
      <c r="AF60" s="37" t="s">
        <v>67</v>
      </c>
      <c r="AG60" s="665" t="s">
        <v>28</v>
      </c>
      <c r="AH60" s="665" t="s">
        <v>28</v>
      </c>
      <c r="AI60" s="37" t="s">
        <v>11</v>
      </c>
      <c r="AJ60" s="37" t="s">
        <v>11</v>
      </c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0</v>
      </c>
      <c r="BR60" s="168"/>
      <c r="BS60" s="168">
        <f t="shared" si="53"/>
        <v>2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279</v>
      </c>
      <c r="E61" s="156" t="s">
        <v>70</v>
      </c>
      <c r="F61" s="304"/>
      <c r="G61" s="52" t="s">
        <v>11</v>
      </c>
      <c r="H61" s="52" t="s">
        <v>11</v>
      </c>
      <c r="I61" s="310"/>
      <c r="J61" s="307"/>
      <c r="K61" s="52" t="s">
        <v>11</v>
      </c>
      <c r="L61" s="52" t="s">
        <v>11</v>
      </c>
      <c r="M61" s="378" t="s">
        <v>13</v>
      </c>
      <c r="N61" s="307"/>
      <c r="O61" s="307"/>
      <c r="P61" s="307"/>
      <c r="Q61" s="307"/>
      <c r="R61" s="52" t="s">
        <v>11</v>
      </c>
      <c r="S61" s="52" t="s">
        <v>11</v>
      </c>
      <c r="T61" s="378" t="s">
        <v>13</v>
      </c>
      <c r="U61" s="52" t="s">
        <v>11</v>
      </c>
      <c r="V61" s="358" t="s">
        <v>7</v>
      </c>
      <c r="W61" s="307"/>
      <c r="X61" s="307"/>
      <c r="Y61" s="307"/>
      <c r="Z61" s="52" t="s">
        <v>11</v>
      </c>
      <c r="AA61" s="52" t="s">
        <v>11</v>
      </c>
      <c r="AB61" s="378" t="s">
        <v>13</v>
      </c>
      <c r="AC61" s="52" t="s">
        <v>11</v>
      </c>
      <c r="AD61" s="307"/>
      <c r="AE61" s="307"/>
      <c r="AF61" s="52" t="s">
        <v>11</v>
      </c>
      <c r="AG61" s="52" t="s">
        <v>11</v>
      </c>
      <c r="AH61" s="52" t="s">
        <v>11</v>
      </c>
      <c r="AI61" s="52" t="s">
        <v>11</v>
      </c>
      <c r="AJ61" s="52" t="s">
        <v>11</v>
      </c>
      <c r="AK61" s="34">
        <f>IF(CA61=0,"",TIME(0,CA61,0))</f>
        <v>0.3</v>
      </c>
      <c r="AL61" s="157">
        <f t="shared" ref="AL61:AL72" si="57">COUNTIF(F61:AJ61,"P")</f>
        <v>15</v>
      </c>
      <c r="AM61" s="158">
        <f>SUM(AL61:AL62)/2</f>
        <v>15</v>
      </c>
      <c r="AN61" s="158">
        <f t="shared" ref="AN61:AN72" si="58">COUNTIF(F61:AJ61,"Mi")</f>
        <v>3</v>
      </c>
      <c r="AO61" s="158">
        <f>SUM((AN61+AN62)/2)</f>
        <v>3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09"/>
      <c r="J62" s="306"/>
      <c r="K62" s="37" t="s">
        <v>11</v>
      </c>
      <c r="L62" s="37" t="s">
        <v>11</v>
      </c>
      <c r="M62" s="356" t="s">
        <v>13</v>
      </c>
      <c r="N62" s="306"/>
      <c r="O62" s="306"/>
      <c r="P62" s="306"/>
      <c r="Q62" s="306"/>
      <c r="R62" s="37" t="s">
        <v>11</v>
      </c>
      <c r="S62" s="37" t="s">
        <v>11</v>
      </c>
      <c r="T62" s="356" t="s">
        <v>13</v>
      </c>
      <c r="U62" s="37" t="s">
        <v>11</v>
      </c>
      <c r="V62" s="354" t="s">
        <v>7</v>
      </c>
      <c r="W62" s="306"/>
      <c r="X62" s="306"/>
      <c r="Y62" s="306"/>
      <c r="Z62" s="37" t="s">
        <v>11</v>
      </c>
      <c r="AA62" s="37" t="s">
        <v>11</v>
      </c>
      <c r="AB62" s="356" t="s">
        <v>13</v>
      </c>
      <c r="AC62" s="37" t="s">
        <v>11</v>
      </c>
      <c r="AD62" s="306"/>
      <c r="AE62" s="306"/>
      <c r="AF62" s="37" t="s">
        <v>11</v>
      </c>
      <c r="AG62" s="37" t="s">
        <v>11</v>
      </c>
      <c r="AH62" s="37" t="s">
        <v>11</v>
      </c>
      <c r="AI62" s="37" t="s">
        <v>11</v>
      </c>
      <c r="AJ62" s="67" t="s">
        <v>11</v>
      </c>
      <c r="AK62" s="40"/>
      <c r="AL62" s="167">
        <f t="shared" si="57"/>
        <v>15</v>
      </c>
      <c r="AM62" s="168"/>
      <c r="AN62" s="168">
        <f t="shared" si="58"/>
        <v>3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281</v>
      </c>
      <c r="E63" s="209" t="s">
        <v>70</v>
      </c>
      <c r="F63" s="304"/>
      <c r="G63" s="52" t="s">
        <v>11</v>
      </c>
      <c r="H63" s="52" t="s">
        <v>11</v>
      </c>
      <c r="I63" s="310"/>
      <c r="J63" s="307"/>
      <c r="K63" s="358" t="s">
        <v>7</v>
      </c>
      <c r="L63" s="358" t="s">
        <v>7</v>
      </c>
      <c r="M63" s="358" t="s">
        <v>7</v>
      </c>
      <c r="N63" s="307"/>
      <c r="O63" s="307"/>
      <c r="P63" s="307"/>
      <c r="Q63" s="307"/>
      <c r="R63" s="52" t="s">
        <v>11</v>
      </c>
      <c r="S63" s="52" t="s">
        <v>11</v>
      </c>
      <c r="T63" s="52" t="s">
        <v>11</v>
      </c>
      <c r="U63" s="52" t="s">
        <v>11</v>
      </c>
      <c r="V63" s="52" t="s">
        <v>11</v>
      </c>
      <c r="W63" s="307"/>
      <c r="X63" s="307"/>
      <c r="Y63" s="307"/>
      <c r="Z63" s="52" t="s">
        <v>11</v>
      </c>
      <c r="AA63" s="52" t="s">
        <v>11</v>
      </c>
      <c r="AB63" s="52" t="s">
        <v>11</v>
      </c>
      <c r="AC63" s="52" t="s">
        <v>11</v>
      </c>
      <c r="AD63" s="307"/>
      <c r="AE63" s="307"/>
      <c r="AF63" s="52" t="s">
        <v>11</v>
      </c>
      <c r="AG63" s="365" t="s">
        <v>14</v>
      </c>
      <c r="AH63" s="365" t="s">
        <v>14</v>
      </c>
      <c r="AI63" s="52" t="s">
        <v>11</v>
      </c>
      <c r="AJ63" s="52" t="s">
        <v>11</v>
      </c>
      <c r="AK63" s="34">
        <f>IF(CA63=0,"",TIME(0,CA63,0))</f>
        <v>0.23333333333333331</v>
      </c>
      <c r="AL63" s="157">
        <f>COUNTIF(F63:AJ63,"P")</f>
        <v>14</v>
      </c>
      <c r="AM63" s="158">
        <f>SUM(AL63:AL64)/2</f>
        <v>14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2</v>
      </c>
      <c r="BL63" s="162">
        <f>SUM(BK63+BK64)/2</f>
        <v>2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3</v>
      </c>
      <c r="BR63" s="158">
        <f>SUM((BQ63+BQ64)/2)</f>
        <v>3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09"/>
      <c r="J64" s="306"/>
      <c r="K64" s="354" t="s">
        <v>7</v>
      </c>
      <c r="L64" s="354" t="s">
        <v>7</v>
      </c>
      <c r="M64" s="354" t="s">
        <v>7</v>
      </c>
      <c r="N64" s="306"/>
      <c r="O64" s="306"/>
      <c r="P64" s="306"/>
      <c r="Q64" s="306"/>
      <c r="R64" s="37" t="s">
        <v>11</v>
      </c>
      <c r="S64" s="37" t="s">
        <v>11</v>
      </c>
      <c r="T64" s="37" t="s">
        <v>11</v>
      </c>
      <c r="U64" s="37" t="s">
        <v>11</v>
      </c>
      <c r="V64" s="37" t="s">
        <v>11</v>
      </c>
      <c r="W64" s="306"/>
      <c r="X64" s="306"/>
      <c r="Y64" s="306"/>
      <c r="Z64" s="37" t="s">
        <v>11</v>
      </c>
      <c r="AA64" s="37" t="s">
        <v>11</v>
      </c>
      <c r="AB64" s="37" t="s">
        <v>11</v>
      </c>
      <c r="AC64" s="37" t="s">
        <v>11</v>
      </c>
      <c r="AD64" s="306"/>
      <c r="AE64" s="306"/>
      <c r="AF64" s="37" t="s">
        <v>11</v>
      </c>
      <c r="AG64" s="367" t="s">
        <v>14</v>
      </c>
      <c r="AH64" s="367" t="s">
        <v>14</v>
      </c>
      <c r="AI64" s="37" t="s">
        <v>11</v>
      </c>
      <c r="AJ64" s="67" t="s">
        <v>11</v>
      </c>
      <c r="AK64" s="40"/>
      <c r="AL64" s="167">
        <f>COUNTIF(F64:AJ64,"P")</f>
        <v>14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2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3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284</v>
      </c>
      <c r="E65" s="209" t="s">
        <v>70</v>
      </c>
      <c r="F65" s="304"/>
      <c r="G65" s="52" t="s">
        <v>11</v>
      </c>
      <c r="H65" s="358" t="s">
        <v>7</v>
      </c>
      <c r="I65" s="358" t="s">
        <v>7</v>
      </c>
      <c r="J65" s="358" t="s">
        <v>7</v>
      </c>
      <c r="K65" s="358" t="s">
        <v>7</v>
      </c>
      <c r="L65" s="358" t="s">
        <v>7</v>
      </c>
      <c r="M65" s="358" t="s">
        <v>7</v>
      </c>
      <c r="N65" s="358" t="s">
        <v>7</v>
      </c>
      <c r="O65" s="358" t="s">
        <v>7</v>
      </c>
      <c r="P65" s="358" t="s">
        <v>7</v>
      </c>
      <c r="Q65" s="358" t="s">
        <v>7</v>
      </c>
      <c r="R65" s="358" t="s">
        <v>7</v>
      </c>
      <c r="S65" s="52" t="s">
        <v>11</v>
      </c>
      <c r="T65" s="52" t="s">
        <v>11</v>
      </c>
      <c r="U65" s="52" t="s">
        <v>11</v>
      </c>
      <c r="V65" s="52" t="s">
        <v>11</v>
      </c>
      <c r="W65" s="307"/>
      <c r="X65" s="307"/>
      <c r="Y65" s="307"/>
      <c r="Z65" s="52" t="s">
        <v>11</v>
      </c>
      <c r="AA65" s="52" t="s">
        <v>11</v>
      </c>
      <c r="AB65" s="380" t="s">
        <v>11</v>
      </c>
      <c r="AC65" s="52" t="s">
        <v>11</v>
      </c>
      <c r="AD65" s="307"/>
      <c r="AE65" s="307"/>
      <c r="AF65" s="52" t="s">
        <v>11</v>
      </c>
      <c r="AG65" s="52" t="s">
        <v>11</v>
      </c>
      <c r="AH65" s="378" t="s">
        <v>13</v>
      </c>
      <c r="AI65" s="52" t="s">
        <v>11</v>
      </c>
      <c r="AJ65" s="52" t="s">
        <v>11</v>
      </c>
      <c r="AK65" s="34">
        <f>IF(CA65=0,"",TIME(0,CA65,0))</f>
        <v>0.23333333333333331</v>
      </c>
      <c r="AL65" s="157">
        <f>COUNTIF(F65:AJ65,"P")</f>
        <v>13</v>
      </c>
      <c r="AM65" s="158">
        <f>SUM(AL65:AL66)/2</f>
        <v>13</v>
      </c>
      <c r="AN65" s="158">
        <f>COUNTIF(F65:AJ65,"Mi")</f>
        <v>1</v>
      </c>
      <c r="AO65" s="158">
        <f>SUM((AN65+AN66)/2)</f>
        <v>1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11</v>
      </c>
      <c r="BR65" s="158">
        <f>SUM((BQ65+BQ66)/2)</f>
        <v>11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7" t="s">
        <v>11</v>
      </c>
      <c r="H66" s="354" t="s">
        <v>7</v>
      </c>
      <c r="I66" s="354" t="s">
        <v>7</v>
      </c>
      <c r="J66" s="354" t="s">
        <v>7</v>
      </c>
      <c r="K66" s="354" t="s">
        <v>7</v>
      </c>
      <c r="L66" s="354" t="s">
        <v>7</v>
      </c>
      <c r="M66" s="354" t="s">
        <v>7</v>
      </c>
      <c r="N66" s="354" t="s">
        <v>7</v>
      </c>
      <c r="O66" s="354" t="s">
        <v>7</v>
      </c>
      <c r="P66" s="354" t="s">
        <v>7</v>
      </c>
      <c r="Q66" s="354" t="s">
        <v>7</v>
      </c>
      <c r="R66" s="354" t="s">
        <v>7</v>
      </c>
      <c r="S66" s="37" t="s">
        <v>11</v>
      </c>
      <c r="T66" s="37" t="s">
        <v>11</v>
      </c>
      <c r="U66" s="37" t="s">
        <v>11</v>
      </c>
      <c r="V66" s="37" t="s">
        <v>11</v>
      </c>
      <c r="W66" s="306"/>
      <c r="X66" s="306"/>
      <c r="Y66" s="306"/>
      <c r="Z66" s="37" t="s">
        <v>11</v>
      </c>
      <c r="AA66" s="37" t="s">
        <v>11</v>
      </c>
      <c r="AB66" s="402" t="s">
        <v>11</v>
      </c>
      <c r="AC66" s="37" t="s">
        <v>11</v>
      </c>
      <c r="AD66" s="306"/>
      <c r="AE66" s="306"/>
      <c r="AF66" s="37" t="s">
        <v>11</v>
      </c>
      <c r="AG66" s="37" t="s">
        <v>11</v>
      </c>
      <c r="AH66" s="356" t="s">
        <v>13</v>
      </c>
      <c r="AI66" s="37" t="s">
        <v>11</v>
      </c>
      <c r="AJ66" s="67" t="s">
        <v>11</v>
      </c>
      <c r="AK66" s="40"/>
      <c r="AL66" s="167">
        <f>COUNTIF(F66:AJ66,"P")</f>
        <v>13</v>
      </c>
      <c r="AM66" s="168"/>
      <c r="AN66" s="168">
        <f>COUNTIF(F66:AJ66,"Mi")</f>
        <v>1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807" t="s">
        <v>331</v>
      </c>
      <c r="D67" s="178" t="str">
        <f>VLOOKUP(C67,ListeAppel,2,FALSE)</f>
        <v>Nom 098</v>
      </c>
      <c r="E67" s="156" t="s">
        <v>70</v>
      </c>
      <c r="F67" s="302"/>
      <c r="G67" s="358" t="s">
        <v>7</v>
      </c>
      <c r="H67" s="358" t="s">
        <v>7</v>
      </c>
      <c r="I67" s="358" t="s">
        <v>7</v>
      </c>
      <c r="J67" s="358" t="s">
        <v>7</v>
      </c>
      <c r="K67" s="358" t="s">
        <v>7</v>
      </c>
      <c r="L67" s="442" t="s">
        <v>11</v>
      </c>
      <c r="M67" s="31" t="s">
        <v>11</v>
      </c>
      <c r="N67" s="305"/>
      <c r="O67" s="305"/>
      <c r="P67" s="305"/>
      <c r="Q67" s="305"/>
      <c r="R67" s="31" t="s">
        <v>33</v>
      </c>
      <c r="S67" s="31" t="s">
        <v>11</v>
      </c>
      <c r="T67" s="52" t="s">
        <v>67</v>
      </c>
      <c r="U67" s="52" t="s">
        <v>11</v>
      </c>
      <c r="V67" s="52" t="s">
        <v>11</v>
      </c>
      <c r="W67" s="307"/>
      <c r="X67" s="307"/>
      <c r="Y67" s="307"/>
      <c r="Z67" s="380" t="s">
        <v>11</v>
      </c>
      <c r="AA67" s="52" t="s">
        <v>67</v>
      </c>
      <c r="AB67" s="31" t="s">
        <v>11</v>
      </c>
      <c r="AC67" s="31" t="s">
        <v>11</v>
      </c>
      <c r="AD67" s="305"/>
      <c r="AE67" s="305"/>
      <c r="AF67" s="31" t="s">
        <v>11</v>
      </c>
      <c r="AG67" s="31" t="s">
        <v>11</v>
      </c>
      <c r="AH67" s="31" t="s">
        <v>67</v>
      </c>
      <c r="AI67" s="31" t="s">
        <v>11</v>
      </c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12</v>
      </c>
      <c r="AN67" s="158">
        <f t="shared" si="58"/>
        <v>0</v>
      </c>
      <c r="AO67" s="158">
        <f>SUM((AN67+AN68)/2)</f>
        <v>0</v>
      </c>
      <c r="AP67" s="159">
        <f t="shared" si="59"/>
        <v>1</v>
      </c>
      <c r="AQ67" s="159">
        <f>SUM((AP67+AP68)/2)</f>
        <v>0.5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0.5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5</v>
      </c>
      <c r="BR67" s="158">
        <f>SUM((BQ67+BQ68)/2)</f>
        <v>5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425</v>
      </c>
      <c r="B68" s="179" t="s">
        <v>180</v>
      </c>
      <c r="C68" s="192" t="s">
        <v>10</v>
      </c>
      <c r="D68" s="194"/>
      <c r="E68" s="166" t="s">
        <v>4</v>
      </c>
      <c r="F68" s="303"/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402" t="s">
        <v>11</v>
      </c>
      <c r="M68" s="37" t="s">
        <v>11</v>
      </c>
      <c r="N68" s="306"/>
      <c r="O68" s="306"/>
      <c r="P68" s="306"/>
      <c r="Q68" s="306"/>
      <c r="R68" s="37" t="s">
        <v>11</v>
      </c>
      <c r="S68" s="37" t="s">
        <v>57</v>
      </c>
      <c r="T68" s="37" t="s">
        <v>67</v>
      </c>
      <c r="U68" s="37" t="s">
        <v>11</v>
      </c>
      <c r="V68" s="37" t="s">
        <v>11</v>
      </c>
      <c r="W68" s="306"/>
      <c r="X68" s="306"/>
      <c r="Y68" s="306"/>
      <c r="Z68" s="402" t="s">
        <v>11</v>
      </c>
      <c r="AA68" s="37" t="s">
        <v>67</v>
      </c>
      <c r="AB68" s="37" t="s">
        <v>11</v>
      </c>
      <c r="AC68" s="37" t="s">
        <v>11</v>
      </c>
      <c r="AD68" s="306"/>
      <c r="AE68" s="306"/>
      <c r="AF68" s="37" t="s">
        <v>11</v>
      </c>
      <c r="AG68" s="37" t="s">
        <v>11</v>
      </c>
      <c r="AH68" s="37" t="s">
        <v>67</v>
      </c>
      <c r="AI68" s="37" t="s">
        <v>11</v>
      </c>
      <c r="AJ68" s="37" t="s">
        <v>11</v>
      </c>
      <c r="AK68" s="40"/>
      <c r="AL68" s="167">
        <f t="shared" si="57"/>
        <v>12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1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5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332</v>
      </c>
      <c r="D69" s="178" t="str">
        <f>VLOOKUP(C69,ListeAppel,2,FALSE)</f>
        <v>Nom 100</v>
      </c>
      <c r="E69" s="156" t="s">
        <v>70</v>
      </c>
      <c r="F69" s="304"/>
      <c r="G69" s="358" t="s">
        <v>7</v>
      </c>
      <c r="H69" s="358" t="s">
        <v>7</v>
      </c>
      <c r="I69" s="310"/>
      <c r="J69" s="307"/>
      <c r="K69" s="52" t="s">
        <v>11</v>
      </c>
      <c r="L69" s="52" t="s">
        <v>11</v>
      </c>
      <c r="M69" s="52" t="s">
        <v>11</v>
      </c>
      <c r="N69" s="307"/>
      <c r="O69" s="307"/>
      <c r="P69" s="307"/>
      <c r="Q69" s="307"/>
      <c r="R69" s="52" t="s">
        <v>11</v>
      </c>
      <c r="S69" s="52" t="s">
        <v>11</v>
      </c>
      <c r="T69" s="52" t="s">
        <v>11</v>
      </c>
      <c r="U69" s="52" t="s">
        <v>11</v>
      </c>
      <c r="V69" s="52" t="s">
        <v>11</v>
      </c>
      <c r="W69" s="307"/>
      <c r="X69" s="307"/>
      <c r="Y69" s="307"/>
      <c r="Z69" s="52" t="s">
        <v>11</v>
      </c>
      <c r="AA69" s="52" t="s">
        <v>11</v>
      </c>
      <c r="AB69" s="52" t="s">
        <v>11</v>
      </c>
      <c r="AC69" s="358" t="s">
        <v>7</v>
      </c>
      <c r="AD69" s="307"/>
      <c r="AE69" s="307"/>
      <c r="AF69" s="52" t="s">
        <v>11</v>
      </c>
      <c r="AG69" s="52" t="s">
        <v>11</v>
      </c>
      <c r="AH69" s="52" t="s">
        <v>11</v>
      </c>
      <c r="AI69" s="52" t="s">
        <v>11</v>
      </c>
      <c r="AJ69" s="52" t="s">
        <v>11</v>
      </c>
      <c r="AK69" s="34">
        <f>IF(CA69=0,"",TIME(0,CA69,0))</f>
        <v>0.26666666666666666</v>
      </c>
      <c r="AL69" s="157">
        <f t="shared" si="57"/>
        <v>16</v>
      </c>
      <c r="AM69" s="158">
        <f>SUM(AL69:AL70)/2</f>
        <v>15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3</v>
      </c>
      <c r="BR69" s="158">
        <f>SUM((BQ69+BQ70)/2)</f>
        <v>3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54" t="s">
        <v>7</v>
      </c>
      <c r="H70" s="354" t="s">
        <v>7</v>
      </c>
      <c r="I70" s="310"/>
      <c r="J70" s="307"/>
      <c r="K70" s="52" t="s">
        <v>11</v>
      </c>
      <c r="L70" s="52" t="s">
        <v>11</v>
      </c>
      <c r="M70" s="52" t="s">
        <v>11</v>
      </c>
      <c r="N70" s="307"/>
      <c r="O70" s="307"/>
      <c r="P70" s="307"/>
      <c r="Q70" s="307"/>
      <c r="R70" s="52" t="s">
        <v>11</v>
      </c>
      <c r="S70" s="52" t="s">
        <v>11</v>
      </c>
      <c r="T70" s="443" t="s">
        <v>39</v>
      </c>
      <c r="U70" s="52" t="s">
        <v>11</v>
      </c>
      <c r="V70" s="52" t="s">
        <v>11</v>
      </c>
      <c r="W70" s="307"/>
      <c r="X70" s="307"/>
      <c r="Y70" s="307"/>
      <c r="Z70" s="52" t="s">
        <v>11</v>
      </c>
      <c r="AA70" s="52" t="s">
        <v>11</v>
      </c>
      <c r="AB70" s="52" t="s">
        <v>57</v>
      </c>
      <c r="AC70" s="358" t="s">
        <v>7</v>
      </c>
      <c r="AD70" s="307"/>
      <c r="AE70" s="307"/>
      <c r="AF70" s="52" t="s">
        <v>11</v>
      </c>
      <c r="AG70" s="52" t="s">
        <v>11</v>
      </c>
      <c r="AH70" s="52" t="s">
        <v>11</v>
      </c>
      <c r="AI70" s="52" t="s">
        <v>11</v>
      </c>
      <c r="AJ70" s="52" t="s">
        <v>11</v>
      </c>
      <c r="AK70" s="40"/>
      <c r="AL70" s="167">
        <f t="shared" si="57"/>
        <v>14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3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425</v>
      </c>
      <c r="B71" s="179" t="s">
        <v>180</v>
      </c>
      <c r="C71" s="807" t="s">
        <v>333</v>
      </c>
      <c r="D71" s="178" t="s">
        <v>290</v>
      </c>
      <c r="E71" s="156" t="s">
        <v>70</v>
      </c>
      <c r="F71" s="364" t="s">
        <v>14</v>
      </c>
      <c r="G71" s="365" t="s">
        <v>14</v>
      </c>
      <c r="H71" s="365" t="s">
        <v>14</v>
      </c>
      <c r="I71" s="308"/>
      <c r="J71" s="305"/>
      <c r="K71" s="31" t="s">
        <v>11</v>
      </c>
      <c r="L71" s="31" t="s">
        <v>11</v>
      </c>
      <c r="M71" s="31" t="s">
        <v>11</v>
      </c>
      <c r="N71" s="305"/>
      <c r="O71" s="305"/>
      <c r="P71" s="305"/>
      <c r="Q71" s="305"/>
      <c r="R71" s="31" t="s">
        <v>11</v>
      </c>
      <c r="S71" s="365" t="s">
        <v>14</v>
      </c>
      <c r="T71" s="365" t="s">
        <v>14</v>
      </c>
      <c r="U71" s="365" t="s">
        <v>14</v>
      </c>
      <c r="V71" s="365" t="s">
        <v>14</v>
      </c>
      <c r="W71" s="305"/>
      <c r="X71" s="305"/>
      <c r="Y71" s="305"/>
      <c r="Z71" s="31" t="s">
        <v>11</v>
      </c>
      <c r="AA71" s="31" t="s">
        <v>11</v>
      </c>
      <c r="AB71" s="31" t="s">
        <v>11</v>
      </c>
      <c r="AC71" s="31" t="s">
        <v>11</v>
      </c>
      <c r="AD71" s="305"/>
      <c r="AE71" s="305"/>
      <c r="AF71" s="31" t="s">
        <v>11</v>
      </c>
      <c r="AG71" s="31" t="s">
        <v>11</v>
      </c>
      <c r="AH71" s="31" t="s">
        <v>11</v>
      </c>
      <c r="AI71" s="31" t="s">
        <v>11</v>
      </c>
      <c r="AJ71" s="31" t="s">
        <v>11</v>
      </c>
      <c r="AK71" s="34">
        <f>IF(CA71=0,"",TIME(0,CA71,0))</f>
        <v>0.21666666666666667</v>
      </c>
      <c r="AL71" s="157">
        <f t="shared" si="57"/>
        <v>13</v>
      </c>
      <c r="AM71" s="158">
        <f>SUM(AL71:AL72)/2</f>
        <v>13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7</v>
      </c>
      <c r="BL71" s="162">
        <f>SUM(BK71+BK72)/2</f>
        <v>7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425</v>
      </c>
      <c r="B72" s="179" t="s">
        <v>180</v>
      </c>
      <c r="C72" s="192" t="s">
        <v>6</v>
      </c>
      <c r="D72" s="194"/>
      <c r="E72" s="166" t="s">
        <v>4</v>
      </c>
      <c r="F72" s="366" t="s">
        <v>14</v>
      </c>
      <c r="G72" s="367" t="s">
        <v>14</v>
      </c>
      <c r="H72" s="367" t="s">
        <v>14</v>
      </c>
      <c r="I72" s="309"/>
      <c r="J72" s="306"/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06"/>
      <c r="R72" s="37" t="s">
        <v>11</v>
      </c>
      <c r="S72" s="367" t="s">
        <v>14</v>
      </c>
      <c r="T72" s="367" t="s">
        <v>14</v>
      </c>
      <c r="U72" s="367" t="s">
        <v>14</v>
      </c>
      <c r="V72" s="367" t="s">
        <v>14</v>
      </c>
      <c r="W72" s="306"/>
      <c r="X72" s="306"/>
      <c r="Y72" s="306"/>
      <c r="Z72" s="37" t="s">
        <v>11</v>
      </c>
      <c r="AA72" s="37" t="s">
        <v>11</v>
      </c>
      <c r="AB72" s="37" t="s">
        <v>11</v>
      </c>
      <c r="AC72" s="37" t="s">
        <v>11</v>
      </c>
      <c r="AD72" s="306"/>
      <c r="AE72" s="306"/>
      <c r="AF72" s="37" t="s">
        <v>11</v>
      </c>
      <c r="AG72" s="37" t="s">
        <v>11</v>
      </c>
      <c r="AH72" s="37" t="s">
        <v>11</v>
      </c>
      <c r="AI72" s="37" t="s">
        <v>11</v>
      </c>
      <c r="AJ72" s="37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7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425</v>
      </c>
      <c r="B73" s="179" t="s">
        <v>181</v>
      </c>
      <c r="C73" s="1174" t="s">
        <v>181</v>
      </c>
      <c r="D73" s="1175"/>
      <c r="E73" s="74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425</v>
      </c>
      <c r="B74" s="179" t="s">
        <v>181</v>
      </c>
      <c r="D74" s="45" t="s">
        <v>69</v>
      </c>
      <c r="F74" s="299">
        <v>1</v>
      </c>
      <c r="G74" s="25">
        <v>2</v>
      </c>
      <c r="H74" s="25">
        <v>3</v>
      </c>
      <c r="I74" s="300">
        <v>4</v>
      </c>
      <c r="J74" s="300">
        <v>5</v>
      </c>
      <c r="K74" s="25">
        <v>6</v>
      </c>
      <c r="L74" s="25">
        <v>7</v>
      </c>
      <c r="M74" s="25">
        <v>8</v>
      </c>
      <c r="N74" s="300">
        <v>9</v>
      </c>
      <c r="O74" s="300">
        <v>10</v>
      </c>
      <c r="P74" s="300">
        <v>11</v>
      </c>
      <c r="Q74" s="300">
        <v>12</v>
      </c>
      <c r="R74" s="25">
        <v>13</v>
      </c>
      <c r="S74" s="25">
        <v>14</v>
      </c>
      <c r="T74" s="25">
        <v>15</v>
      </c>
      <c r="U74" s="25">
        <v>16</v>
      </c>
      <c r="V74" s="25">
        <v>17</v>
      </c>
      <c r="W74" s="300">
        <v>18</v>
      </c>
      <c r="X74" s="300">
        <v>19</v>
      </c>
      <c r="Y74" s="300">
        <v>20</v>
      </c>
      <c r="Z74" s="25">
        <v>21</v>
      </c>
      <c r="AA74" s="25">
        <v>22</v>
      </c>
      <c r="AB74" s="25">
        <v>23</v>
      </c>
      <c r="AC74" s="25">
        <v>24</v>
      </c>
      <c r="AD74" s="300">
        <v>25</v>
      </c>
      <c r="AE74" s="300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31</v>
      </c>
      <c r="AK74" s="40"/>
      <c r="BL74" s="82"/>
    </row>
    <row r="75" spans="1:80" ht="18.75" customHeight="1" x14ac:dyDescent="0.25">
      <c r="A75" s="137" t="s">
        <v>425</v>
      </c>
      <c r="B75" s="179" t="s">
        <v>181</v>
      </c>
      <c r="C75" s="1133" t="s">
        <v>334</v>
      </c>
      <c r="D75" s="293" t="s">
        <v>193</v>
      </c>
      <c r="E75" s="236" t="s">
        <v>70</v>
      </c>
      <c r="F75" s="302"/>
      <c r="G75" s="31" t="s">
        <v>11</v>
      </c>
      <c r="H75" s="31" t="s">
        <v>11</v>
      </c>
      <c r="I75" s="308"/>
      <c r="J75" s="305"/>
      <c r="K75" s="31" t="s">
        <v>67</v>
      </c>
      <c r="L75" s="31" t="s">
        <v>11</v>
      </c>
      <c r="M75" s="31" t="s">
        <v>11</v>
      </c>
      <c r="N75" s="305"/>
      <c r="O75" s="305"/>
      <c r="P75" s="305"/>
      <c r="Q75" s="305"/>
      <c r="R75" s="353" t="s">
        <v>7</v>
      </c>
      <c r="S75" s="353" t="s">
        <v>7</v>
      </c>
      <c r="T75" s="351" t="s">
        <v>58</v>
      </c>
      <c r="U75" s="351" t="s">
        <v>58</v>
      </c>
      <c r="V75" s="31" t="s">
        <v>11</v>
      </c>
      <c r="W75" s="305"/>
      <c r="X75" s="305"/>
      <c r="Y75" s="305"/>
      <c r="Z75" s="31" t="s">
        <v>11</v>
      </c>
      <c r="AA75" s="31" t="s">
        <v>11</v>
      </c>
      <c r="AB75" s="31" t="s">
        <v>67</v>
      </c>
      <c r="AC75" s="31" t="s">
        <v>11</v>
      </c>
      <c r="AD75" s="305"/>
      <c r="AE75" s="305"/>
      <c r="AF75" s="31" t="s">
        <v>67</v>
      </c>
      <c r="AG75" s="31" t="s">
        <v>11</v>
      </c>
      <c r="AH75" s="671" t="s">
        <v>24</v>
      </c>
      <c r="AI75" s="664" t="s">
        <v>28</v>
      </c>
      <c r="AJ75" s="353" t="s">
        <v>7</v>
      </c>
      <c r="AK75" s="34">
        <f>IF(CA75=0,"",TIME(0,CA75,0))</f>
        <v>0.13333333333333333</v>
      </c>
      <c r="AL75" s="157">
        <f>COUNTIF(F75:AJ75,"P")</f>
        <v>9</v>
      </c>
      <c r="AM75" s="158">
        <f>SUM(AL75:AL76)/2</f>
        <v>7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192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1</v>
      </c>
      <c r="BN75" s="158">
        <f>SUM(BM75+BM76)/2</f>
        <v>1</v>
      </c>
      <c r="BO75" s="158">
        <f>COUNTIF(F75:AJ75,"Jsc")</f>
        <v>0</v>
      </c>
      <c r="BP75" s="158">
        <f>SUM(BO75+BO76)/2</f>
        <v>0</v>
      </c>
      <c r="BQ75" s="158">
        <f>COUNTIF(F75:AJ75,"C")</f>
        <v>3</v>
      </c>
      <c r="BR75" s="158">
        <f>SUM((BQ75+BQ76)/2)</f>
        <v>3</v>
      </c>
      <c r="BS75" s="158">
        <f>COUNTIF(F75:AJ75,"CC")</f>
        <v>1</v>
      </c>
      <c r="BT75" s="158">
        <f>SUM((BS75+BS76)/2)</f>
        <v>1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192</v>
      </c>
      <c r="CB75" s="35">
        <f>SUM(AM75+AO75+AQ75+AS75+AU75+AW75+BB75+BD75+BG75+AY75)</f>
        <v>8</v>
      </c>
    </row>
    <row r="76" spans="1:80" ht="18.75" customHeight="1" thickBot="1" x14ac:dyDescent="0.3">
      <c r="A76" s="137" t="s">
        <v>425</v>
      </c>
      <c r="B76" s="381" t="s">
        <v>181</v>
      </c>
      <c r="C76" s="296" t="s">
        <v>10</v>
      </c>
      <c r="D76" s="297"/>
      <c r="E76" s="238" t="s">
        <v>4</v>
      </c>
      <c r="F76" s="303"/>
      <c r="G76" s="37" t="s">
        <v>67</v>
      </c>
      <c r="H76" s="37" t="s">
        <v>67</v>
      </c>
      <c r="I76" s="309"/>
      <c r="J76" s="306"/>
      <c r="K76" s="37" t="s">
        <v>67</v>
      </c>
      <c r="L76" s="37" t="s">
        <v>11</v>
      </c>
      <c r="M76" s="37" t="s">
        <v>11</v>
      </c>
      <c r="N76" s="306"/>
      <c r="O76" s="306"/>
      <c r="P76" s="306"/>
      <c r="Q76" s="306"/>
      <c r="R76" s="354" t="s">
        <v>7</v>
      </c>
      <c r="S76" s="354" t="s">
        <v>7</v>
      </c>
      <c r="T76" s="352" t="s">
        <v>58</v>
      </c>
      <c r="U76" s="352" t="s">
        <v>58</v>
      </c>
      <c r="V76" s="37" t="s">
        <v>57</v>
      </c>
      <c r="W76" s="306"/>
      <c r="X76" s="306"/>
      <c r="Y76" s="306"/>
      <c r="Z76" s="37" t="s">
        <v>11</v>
      </c>
      <c r="AA76" s="37" t="s">
        <v>11</v>
      </c>
      <c r="AB76" s="37" t="s">
        <v>67</v>
      </c>
      <c r="AC76" s="37" t="s">
        <v>57</v>
      </c>
      <c r="AD76" s="306"/>
      <c r="AE76" s="306"/>
      <c r="AF76" s="37" t="s">
        <v>67</v>
      </c>
      <c r="AG76" s="37" t="s">
        <v>11</v>
      </c>
      <c r="AH76" s="672" t="s">
        <v>24</v>
      </c>
      <c r="AI76" s="665" t="s">
        <v>28</v>
      </c>
      <c r="AJ76" s="354" t="s">
        <v>7</v>
      </c>
      <c r="AK76" s="40"/>
      <c r="AL76" s="167">
        <f>COUNTIF(F76:AJ76,"P")</f>
        <v>5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1</v>
      </c>
      <c r="BN76" s="174"/>
      <c r="BO76" s="168">
        <f>COUNTIF(F76:AJ76,"Jsc")</f>
        <v>0</v>
      </c>
      <c r="BP76" s="169"/>
      <c r="BQ76" s="168">
        <f>COUNTIF(F76:AJ76,"C")</f>
        <v>3</v>
      </c>
      <c r="BR76" s="168"/>
      <c r="BS76" s="168">
        <f>COUNTIF(F76:AJ76,"CC")</f>
        <v>1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425</v>
      </c>
      <c r="B77" s="179" t="s">
        <v>181</v>
      </c>
      <c r="C77" s="806" t="s">
        <v>336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08"/>
      <c r="J77" s="305"/>
      <c r="K77" s="353" t="s">
        <v>7</v>
      </c>
      <c r="L77" s="353" t="s">
        <v>7</v>
      </c>
      <c r="M77" s="353" t="s">
        <v>7</v>
      </c>
      <c r="N77" s="305"/>
      <c r="O77" s="305"/>
      <c r="P77" s="305"/>
      <c r="Q77" s="305"/>
      <c r="R77" s="31" t="s">
        <v>11</v>
      </c>
      <c r="S77" s="31" t="s">
        <v>11</v>
      </c>
      <c r="T77" s="31" t="s">
        <v>11</v>
      </c>
      <c r="U77" s="31" t="s">
        <v>11</v>
      </c>
      <c r="V77" s="31" t="s">
        <v>11</v>
      </c>
      <c r="W77" s="305"/>
      <c r="X77" s="305"/>
      <c r="Y77" s="305"/>
      <c r="Z77" s="31" t="s">
        <v>11</v>
      </c>
      <c r="AA77" s="31" t="s">
        <v>11</v>
      </c>
      <c r="AB77" s="31" t="s">
        <v>11</v>
      </c>
      <c r="AC77" s="31" t="s">
        <v>11</v>
      </c>
      <c r="AD77" s="305"/>
      <c r="AE77" s="305"/>
      <c r="AF77" s="31" t="s">
        <v>11</v>
      </c>
      <c r="AG77" s="31" t="s">
        <v>11</v>
      </c>
      <c r="AH77" s="31" t="s">
        <v>11</v>
      </c>
      <c r="AI77" s="31" t="s">
        <v>11</v>
      </c>
      <c r="AJ77" s="31" t="s">
        <v>11</v>
      </c>
      <c r="AK77" s="34">
        <f>IF(CA77=0,"",TIME(0,CA77,0))</f>
        <v>0.26666666666666666</v>
      </c>
      <c r="AL77" s="157">
        <f t="shared" ref="AL77:AL84" si="76">COUNTIF(F77:AJ77,"P")</f>
        <v>16</v>
      </c>
      <c r="AM77" s="158">
        <f>SUM(AL77:AL78)/2</f>
        <v>16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384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3</v>
      </c>
      <c r="BR77" s="158">
        <f>SUM((BQ77+BQ78)/2)</f>
        <v>3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384</v>
      </c>
      <c r="CB77" s="35">
        <f>SUM(AM77+AO77+AQ77+AS77+AU77+AW77+BB77+BD77+BG77+AY77)</f>
        <v>16</v>
      </c>
    </row>
    <row r="78" spans="1:80" ht="18.75" customHeight="1" thickBot="1" x14ac:dyDescent="0.3">
      <c r="A78" s="137" t="s">
        <v>425</v>
      </c>
      <c r="B78" s="179" t="s">
        <v>181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09"/>
      <c r="J78" s="306"/>
      <c r="K78" s="354" t="s">
        <v>7</v>
      </c>
      <c r="L78" s="354" t="s">
        <v>7</v>
      </c>
      <c r="M78" s="354" t="s">
        <v>7</v>
      </c>
      <c r="N78" s="306"/>
      <c r="O78" s="306"/>
      <c r="P78" s="306"/>
      <c r="Q78" s="306"/>
      <c r="R78" s="37" t="s">
        <v>11</v>
      </c>
      <c r="S78" s="37" t="s">
        <v>11</v>
      </c>
      <c r="T78" s="37" t="s">
        <v>11</v>
      </c>
      <c r="U78" s="37" t="s">
        <v>11</v>
      </c>
      <c r="V78" s="37" t="s">
        <v>11</v>
      </c>
      <c r="W78" s="306"/>
      <c r="X78" s="306"/>
      <c r="Y78" s="306"/>
      <c r="Z78" s="37" t="s">
        <v>11</v>
      </c>
      <c r="AA78" s="37" t="s">
        <v>11</v>
      </c>
      <c r="AB78" s="37" t="s">
        <v>11</v>
      </c>
      <c r="AC78" s="37" t="s">
        <v>11</v>
      </c>
      <c r="AD78" s="306"/>
      <c r="AE78" s="306"/>
      <c r="AF78" s="37" t="s">
        <v>11</v>
      </c>
      <c r="AG78" s="37" t="s">
        <v>11</v>
      </c>
      <c r="AH78" s="37" t="s">
        <v>11</v>
      </c>
      <c r="AI78" s="37" t="s">
        <v>11</v>
      </c>
      <c r="AJ78" s="37" t="s">
        <v>11</v>
      </c>
      <c r="AK78" s="40"/>
      <c r="AL78" s="167">
        <f t="shared" si="76"/>
        <v>16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7" t="s">
        <v>337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08"/>
      <c r="J79" s="305"/>
      <c r="K79" s="353" t="s">
        <v>7</v>
      </c>
      <c r="L79" s="353" t="s">
        <v>7</v>
      </c>
      <c r="M79" s="353" t="s">
        <v>7</v>
      </c>
      <c r="N79" s="305"/>
      <c r="O79" s="305"/>
      <c r="P79" s="305"/>
      <c r="Q79" s="305"/>
      <c r="R79" s="31" t="s">
        <v>11</v>
      </c>
      <c r="S79" s="31" t="s">
        <v>11</v>
      </c>
      <c r="T79" s="31" t="s">
        <v>11</v>
      </c>
      <c r="U79" s="31" t="s">
        <v>11</v>
      </c>
      <c r="V79" s="31" t="s">
        <v>11</v>
      </c>
      <c r="W79" s="305"/>
      <c r="X79" s="305"/>
      <c r="Y79" s="305"/>
      <c r="Z79" s="31" t="s">
        <v>11</v>
      </c>
      <c r="AA79" s="31" t="s">
        <v>11</v>
      </c>
      <c r="AB79" s="31" t="s">
        <v>11</v>
      </c>
      <c r="AC79" s="31" t="s">
        <v>11</v>
      </c>
      <c r="AD79" s="305"/>
      <c r="AE79" s="305"/>
      <c r="AF79" s="31" t="s">
        <v>11</v>
      </c>
      <c r="AG79" s="31" t="s">
        <v>11</v>
      </c>
      <c r="AH79" s="31" t="s">
        <v>11</v>
      </c>
      <c r="AI79" s="31" t="s">
        <v>11</v>
      </c>
      <c r="AJ79" s="31" t="s">
        <v>11</v>
      </c>
      <c r="AK79" s="34">
        <f>IF(CA79=0,"",TIME(0,CA79,0))</f>
        <v>0.26666666666666666</v>
      </c>
      <c r="AL79" s="157">
        <f>COUNTIF(F79:AJ79,"P")</f>
        <v>16</v>
      </c>
      <c r="AM79" s="158">
        <f>SUM(AL79:AL80)/2</f>
        <v>16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384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3</v>
      </c>
      <c r="BR79" s="158">
        <f>SUM((BQ79+BQ80)/2)</f>
        <v>3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384</v>
      </c>
      <c r="CB79" s="35">
        <f>SUM(AM79+AO79+AQ79+AS79+AU79+AW79+BB79+BD79+BG79+AY79)</f>
        <v>16</v>
      </c>
    </row>
    <row r="80" spans="1:80" ht="18.75" customHeight="1" thickBot="1" x14ac:dyDescent="0.3">
      <c r="A80" s="137" t="s">
        <v>425</v>
      </c>
      <c r="B80" s="179" t="s">
        <v>181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09"/>
      <c r="J80" s="306"/>
      <c r="K80" s="354" t="s">
        <v>7</v>
      </c>
      <c r="L80" s="354" t="s">
        <v>7</v>
      </c>
      <c r="M80" s="354" t="s">
        <v>7</v>
      </c>
      <c r="N80" s="306"/>
      <c r="O80" s="306"/>
      <c r="P80" s="306"/>
      <c r="Q80" s="306"/>
      <c r="R80" s="37" t="s">
        <v>11</v>
      </c>
      <c r="S80" s="37" t="s">
        <v>11</v>
      </c>
      <c r="T80" s="37" t="s">
        <v>11</v>
      </c>
      <c r="U80" s="37" t="s">
        <v>11</v>
      </c>
      <c r="V80" s="37" t="s">
        <v>11</v>
      </c>
      <c r="W80" s="306"/>
      <c r="X80" s="306"/>
      <c r="Y80" s="306"/>
      <c r="Z80" s="37" t="s">
        <v>11</v>
      </c>
      <c r="AA80" s="37" t="s">
        <v>11</v>
      </c>
      <c r="AB80" s="37" t="s">
        <v>11</v>
      </c>
      <c r="AC80" s="37" t="s">
        <v>11</v>
      </c>
      <c r="AD80" s="306"/>
      <c r="AE80" s="306"/>
      <c r="AF80" s="37" t="s">
        <v>11</v>
      </c>
      <c r="AG80" s="37" t="s">
        <v>11</v>
      </c>
      <c r="AH80" s="37" t="s">
        <v>11</v>
      </c>
      <c r="AI80" s="37" t="s">
        <v>11</v>
      </c>
      <c r="AJ80" s="37" t="s">
        <v>11</v>
      </c>
      <c r="AK80" s="40"/>
      <c r="AL80" s="167">
        <f>COUNTIF(F80:AJ80,"P")</f>
        <v>16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3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6" t="s">
        <v>338</v>
      </c>
      <c r="D81" s="155" t="str">
        <f>VLOOKUP(C81,ListeAppel,2,FALSE)</f>
        <v>Nom 077</v>
      </c>
      <c r="E81" s="156" t="s">
        <v>70</v>
      </c>
      <c r="F81" s="302"/>
      <c r="G81" s="353" t="s">
        <v>7</v>
      </c>
      <c r="H81" s="353" t="s">
        <v>7</v>
      </c>
      <c r="I81" s="308"/>
      <c r="J81" s="305"/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05"/>
      <c r="R81" s="31" t="s">
        <v>11</v>
      </c>
      <c r="S81" s="31" t="s">
        <v>11</v>
      </c>
      <c r="T81" s="31" t="s">
        <v>11</v>
      </c>
      <c r="U81" s="31" t="s">
        <v>11</v>
      </c>
      <c r="V81" s="31" t="s">
        <v>11</v>
      </c>
      <c r="W81" s="305"/>
      <c r="X81" s="305"/>
      <c r="Y81" s="305"/>
      <c r="Z81" s="31" t="s">
        <v>11</v>
      </c>
      <c r="AA81" s="31" t="s">
        <v>11</v>
      </c>
      <c r="AB81" s="31" t="s">
        <v>11</v>
      </c>
      <c r="AC81" s="31" t="s">
        <v>11</v>
      </c>
      <c r="AD81" s="305"/>
      <c r="AE81" s="305"/>
      <c r="AF81" s="31" t="s">
        <v>11</v>
      </c>
      <c r="AG81" s="31" t="s">
        <v>11</v>
      </c>
      <c r="AH81" s="31" t="s">
        <v>11</v>
      </c>
      <c r="AI81" s="31" t="s">
        <v>11</v>
      </c>
      <c r="AJ81" s="31" t="s">
        <v>11</v>
      </c>
      <c r="AK81" s="34">
        <f>IF(CA81=0,"",TIME(0,CA81,0))</f>
        <v>0.28333333333333333</v>
      </c>
      <c r="AL81" s="157">
        <f>COUNTIF(F81:AJ81,"P")</f>
        <v>17</v>
      </c>
      <c r="AM81" s="158">
        <f>SUM(AL81:AL82)/2</f>
        <v>17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425</v>
      </c>
      <c r="B82" s="179" t="s">
        <v>181</v>
      </c>
      <c r="C82" s="164" t="s">
        <v>6</v>
      </c>
      <c r="D82" s="165">
        <v>11463</v>
      </c>
      <c r="E82" s="166" t="s">
        <v>4</v>
      </c>
      <c r="F82" s="303"/>
      <c r="G82" s="354" t="s">
        <v>7</v>
      </c>
      <c r="H82" s="354" t="s">
        <v>7</v>
      </c>
      <c r="I82" s="309"/>
      <c r="J82" s="306"/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06"/>
      <c r="R82" s="37" t="s">
        <v>11</v>
      </c>
      <c r="S82" s="37" t="s">
        <v>11</v>
      </c>
      <c r="T82" s="37" t="s">
        <v>11</v>
      </c>
      <c r="U82" s="37" t="s">
        <v>11</v>
      </c>
      <c r="V82" s="37" t="s">
        <v>11</v>
      </c>
      <c r="W82" s="306"/>
      <c r="X82" s="306"/>
      <c r="Y82" s="306"/>
      <c r="Z82" s="37" t="s">
        <v>11</v>
      </c>
      <c r="AA82" s="37" t="s">
        <v>11</v>
      </c>
      <c r="AB82" s="37" t="s">
        <v>11</v>
      </c>
      <c r="AC82" s="37" t="s">
        <v>11</v>
      </c>
      <c r="AD82" s="306"/>
      <c r="AE82" s="306"/>
      <c r="AF82" s="37" t="s">
        <v>11</v>
      </c>
      <c r="AG82" s="37" t="s">
        <v>11</v>
      </c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17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7" t="s">
        <v>339</v>
      </c>
      <c r="D83" s="155" t="s">
        <v>292</v>
      </c>
      <c r="E83" s="156" t="s">
        <v>70</v>
      </c>
      <c r="F83" s="302"/>
      <c r="G83" s="31" t="s">
        <v>11</v>
      </c>
      <c r="H83" s="353" t="s">
        <v>7</v>
      </c>
      <c r="I83" s="308"/>
      <c r="J83" s="305"/>
      <c r="K83" s="442" t="s">
        <v>11</v>
      </c>
      <c r="L83" s="31" t="s">
        <v>11</v>
      </c>
      <c r="M83" s="31" t="s">
        <v>11</v>
      </c>
      <c r="N83" s="305"/>
      <c r="O83" s="305"/>
      <c r="P83" s="305"/>
      <c r="Q83" s="305"/>
      <c r="R83" s="31" t="s">
        <v>11</v>
      </c>
      <c r="S83" s="31" t="s">
        <v>11</v>
      </c>
      <c r="T83" s="31" t="s">
        <v>11</v>
      </c>
      <c r="U83" s="31" t="s">
        <v>11</v>
      </c>
      <c r="V83" s="442" t="s">
        <v>11</v>
      </c>
      <c r="W83" s="305"/>
      <c r="X83" s="305"/>
      <c r="Y83" s="305"/>
      <c r="Z83" s="31" t="s">
        <v>11</v>
      </c>
      <c r="AA83" s="31" t="s">
        <v>11</v>
      </c>
      <c r="AB83" s="31" t="s">
        <v>11</v>
      </c>
      <c r="AC83" s="31" t="s">
        <v>11</v>
      </c>
      <c r="AD83" s="305"/>
      <c r="AE83" s="305"/>
      <c r="AF83" s="31" t="s">
        <v>11</v>
      </c>
      <c r="AG83" s="355" t="s">
        <v>13</v>
      </c>
      <c r="AH83" s="31" t="s">
        <v>11</v>
      </c>
      <c r="AI83" s="380" t="s">
        <v>11</v>
      </c>
      <c r="AJ83" s="31" t="s">
        <v>11</v>
      </c>
      <c r="AK83" s="34">
        <f>IF(CA83=0,"",TIME(0,CA83,0))</f>
        <v>0.3</v>
      </c>
      <c r="AL83" s="157">
        <f t="shared" si="76"/>
        <v>17</v>
      </c>
      <c r="AM83" s="158">
        <f>SUM(AL83:AL84)/2</f>
        <v>17.5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432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425</v>
      </c>
      <c r="B84" s="179" t="s">
        <v>181</v>
      </c>
      <c r="C84" s="202" t="s">
        <v>9</v>
      </c>
      <c r="D84" s="165">
        <v>11393</v>
      </c>
      <c r="E84" s="166" t="s">
        <v>4</v>
      </c>
      <c r="F84" s="303"/>
      <c r="G84" s="37" t="s">
        <v>11</v>
      </c>
      <c r="H84" s="354" t="s">
        <v>7</v>
      </c>
      <c r="I84" s="309"/>
      <c r="J84" s="306"/>
      <c r="K84" s="402" t="s">
        <v>11</v>
      </c>
      <c r="L84" s="37" t="s">
        <v>11</v>
      </c>
      <c r="M84" s="37" t="s">
        <v>11</v>
      </c>
      <c r="N84" s="306"/>
      <c r="O84" s="306"/>
      <c r="P84" s="306"/>
      <c r="Q84" s="306"/>
      <c r="R84" s="37" t="s">
        <v>11</v>
      </c>
      <c r="S84" s="37" t="s">
        <v>11</v>
      </c>
      <c r="T84" s="37" t="s">
        <v>11</v>
      </c>
      <c r="U84" s="37" t="s">
        <v>11</v>
      </c>
      <c r="V84" s="402" t="s">
        <v>11</v>
      </c>
      <c r="W84" s="306"/>
      <c r="X84" s="306"/>
      <c r="Y84" s="306"/>
      <c r="Z84" s="37" t="s">
        <v>11</v>
      </c>
      <c r="AA84" s="37" t="s">
        <v>11</v>
      </c>
      <c r="AB84" s="37" t="s">
        <v>11</v>
      </c>
      <c r="AC84" s="37" t="s">
        <v>11</v>
      </c>
      <c r="AD84" s="306"/>
      <c r="AE84" s="306"/>
      <c r="AF84" s="37" t="s">
        <v>11</v>
      </c>
      <c r="AG84" s="37" t="s">
        <v>11</v>
      </c>
      <c r="AH84" s="37" t="s">
        <v>11</v>
      </c>
      <c r="AI84" s="402" t="s">
        <v>11</v>
      </c>
      <c r="AJ84" s="37" t="s">
        <v>11</v>
      </c>
      <c r="AK84" s="40"/>
      <c r="AL84" s="167">
        <f t="shared" si="76"/>
        <v>18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425</v>
      </c>
      <c r="B85" s="179" t="s">
        <v>182</v>
      </c>
      <c r="C85" s="1174" t="s">
        <v>182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425</v>
      </c>
      <c r="B86" s="179" t="s">
        <v>182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300">
        <v>4</v>
      </c>
      <c r="J86" s="300">
        <v>5</v>
      </c>
      <c r="K86" s="25">
        <v>6</v>
      </c>
      <c r="L86" s="25">
        <v>7</v>
      </c>
      <c r="M86" s="25">
        <v>8</v>
      </c>
      <c r="N86" s="300">
        <v>9</v>
      </c>
      <c r="O86" s="300">
        <v>10</v>
      </c>
      <c r="P86" s="300">
        <v>11</v>
      </c>
      <c r="Q86" s="300">
        <v>12</v>
      </c>
      <c r="R86" s="25">
        <v>13</v>
      </c>
      <c r="S86" s="25">
        <v>14</v>
      </c>
      <c r="T86" s="25">
        <v>15</v>
      </c>
      <c r="U86" s="25">
        <v>16</v>
      </c>
      <c r="V86" s="25">
        <v>17</v>
      </c>
      <c r="W86" s="300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300">
        <v>25</v>
      </c>
      <c r="AE86" s="300">
        <v>26</v>
      </c>
      <c r="AF86" s="25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425</v>
      </c>
      <c r="B87" s="179" t="s">
        <v>182</v>
      </c>
      <c r="C87" s="807" t="s">
        <v>340</v>
      </c>
      <c r="D87" s="155" t="str">
        <f>VLOOKUP(C87,ListeAppel,2,FALSE)</f>
        <v>Nom 010</v>
      </c>
      <c r="E87" s="156" t="s">
        <v>70</v>
      </c>
      <c r="F87" s="302"/>
      <c r="G87" s="31" t="s">
        <v>67</v>
      </c>
      <c r="H87" s="31" t="s">
        <v>67</v>
      </c>
      <c r="I87" s="308"/>
      <c r="J87" s="305"/>
      <c r="K87" s="31" t="s">
        <v>11</v>
      </c>
      <c r="L87" s="31" t="s">
        <v>67</v>
      </c>
      <c r="M87" s="31" t="s">
        <v>11</v>
      </c>
      <c r="N87" s="305"/>
      <c r="O87" s="305"/>
      <c r="P87" s="305"/>
      <c r="Q87" s="305"/>
      <c r="R87" s="675" t="s">
        <v>23</v>
      </c>
      <c r="S87" s="31" t="s">
        <v>67</v>
      </c>
      <c r="T87" s="31" t="s">
        <v>11</v>
      </c>
      <c r="U87" s="31" t="s">
        <v>11</v>
      </c>
      <c r="V87" s="31" t="s">
        <v>11</v>
      </c>
      <c r="W87" s="305"/>
      <c r="X87" s="305"/>
      <c r="Y87" s="305"/>
      <c r="Z87" s="353" t="s">
        <v>7</v>
      </c>
      <c r="AA87" s="31" t="s">
        <v>11</v>
      </c>
      <c r="AB87" s="31" t="s">
        <v>106</v>
      </c>
      <c r="AC87" s="31" t="s">
        <v>11</v>
      </c>
      <c r="AD87" s="305"/>
      <c r="AE87" s="305"/>
      <c r="AF87" s="31" t="s">
        <v>11</v>
      </c>
      <c r="AG87" s="31" t="s">
        <v>11</v>
      </c>
      <c r="AH87" s="31" t="s">
        <v>67</v>
      </c>
      <c r="AI87" s="31" t="s">
        <v>11</v>
      </c>
      <c r="AJ87" s="353" t="s">
        <v>7</v>
      </c>
      <c r="AK87" s="34">
        <f>IF(CA87=0,"",TIME(0,CA87,0))</f>
        <v>0.18333333333333335</v>
      </c>
      <c r="AL87" s="157">
        <f t="shared" ref="AL87:AL156" si="95">COUNTIF(F87:AJ87,"P")</f>
        <v>10</v>
      </c>
      <c r="AM87" s="158">
        <f>SUM(AL87:AL88)/2</f>
        <v>11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264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1</v>
      </c>
      <c r="BP87" s="158">
        <f>SUM(BO87+BO88)/2</f>
        <v>1</v>
      </c>
      <c r="BQ87" s="158">
        <f t="shared" ref="BQ87:BQ156" si="109">COUNTIF(F87:AJ87,"C")</f>
        <v>2</v>
      </c>
      <c r="BR87" s="158">
        <f>SUM((BQ87+BQ88)/2)</f>
        <v>2</v>
      </c>
      <c r="BS87" s="158">
        <f t="shared" ref="BS87:BS156" si="110">COUNTIF(F87:AJ87,"CC")</f>
        <v>0</v>
      </c>
      <c r="BT87" s="158">
        <f>SUM((BS87+BS88)/2)</f>
        <v>0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264</v>
      </c>
      <c r="CB87" s="35">
        <f>SUM(AM87+AO87+AQ87+AS87+AU87+AW87+BB87+BD87+BG87+AY87)</f>
        <v>11</v>
      </c>
    </row>
    <row r="88" spans="1:80" ht="18.75" customHeight="1" thickBot="1" x14ac:dyDescent="0.3">
      <c r="A88" s="137" t="s">
        <v>425</v>
      </c>
      <c r="B88" s="179" t="s">
        <v>182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11</v>
      </c>
      <c r="I88" s="309"/>
      <c r="J88" s="306"/>
      <c r="K88" s="37" t="s">
        <v>11</v>
      </c>
      <c r="L88" s="37" t="s">
        <v>67</v>
      </c>
      <c r="M88" s="37" t="s">
        <v>11</v>
      </c>
      <c r="N88" s="306"/>
      <c r="O88" s="306"/>
      <c r="P88" s="306"/>
      <c r="Q88" s="306"/>
      <c r="R88" s="676" t="s">
        <v>23</v>
      </c>
      <c r="S88" s="37" t="s">
        <v>67</v>
      </c>
      <c r="T88" s="37" t="s">
        <v>11</v>
      </c>
      <c r="U88" s="37" t="s">
        <v>11</v>
      </c>
      <c r="V88" s="37" t="s">
        <v>11</v>
      </c>
      <c r="W88" s="306"/>
      <c r="X88" s="306"/>
      <c r="Y88" s="306"/>
      <c r="Z88" s="354" t="s">
        <v>7</v>
      </c>
      <c r="AA88" s="37" t="s">
        <v>11</v>
      </c>
      <c r="AB88" s="37" t="s">
        <v>106</v>
      </c>
      <c r="AC88" s="37" t="s">
        <v>11</v>
      </c>
      <c r="AD88" s="306"/>
      <c r="AE88" s="306"/>
      <c r="AF88" s="37" t="s">
        <v>11</v>
      </c>
      <c r="AG88" s="37" t="s">
        <v>11</v>
      </c>
      <c r="AH88" s="37" t="s">
        <v>67</v>
      </c>
      <c r="AI88" s="37" t="s">
        <v>11</v>
      </c>
      <c r="AJ88" s="354" t="s">
        <v>7</v>
      </c>
      <c r="AK88" s="40"/>
      <c r="AL88" s="167">
        <f t="shared" si="95"/>
        <v>12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1</v>
      </c>
      <c r="BP88" s="169"/>
      <c r="BQ88" s="168">
        <f t="shared" si="109"/>
        <v>2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425</v>
      </c>
      <c r="B89" s="179" t="s">
        <v>182</v>
      </c>
      <c r="C89" s="807" t="s">
        <v>341</v>
      </c>
      <c r="D89" s="178" t="str">
        <f>VLOOKUP(C89,ListeAppel,2,FALSE)</f>
        <v>Nom 020</v>
      </c>
      <c r="E89" s="156" t="s">
        <v>70</v>
      </c>
      <c r="F89" s="302"/>
      <c r="G89" s="31" t="s">
        <v>67</v>
      </c>
      <c r="H89" s="31" t="s">
        <v>11</v>
      </c>
      <c r="I89" s="308"/>
      <c r="J89" s="305"/>
      <c r="K89" s="675" t="s">
        <v>23</v>
      </c>
      <c r="L89" s="31" t="s">
        <v>11</v>
      </c>
      <c r="M89" s="442" t="s">
        <v>111</v>
      </c>
      <c r="N89" s="305"/>
      <c r="O89" s="305"/>
      <c r="P89" s="305"/>
      <c r="Q89" s="305"/>
      <c r="R89" s="31" t="s">
        <v>11</v>
      </c>
      <c r="S89" s="31" t="s">
        <v>11</v>
      </c>
      <c r="T89" s="667" t="s">
        <v>29</v>
      </c>
      <c r="U89" s="31" t="s">
        <v>11</v>
      </c>
      <c r="V89" s="664" t="s">
        <v>28</v>
      </c>
      <c r="W89" s="305"/>
      <c r="X89" s="305"/>
      <c r="Y89" s="305"/>
      <c r="Z89" s="31" t="s">
        <v>11</v>
      </c>
      <c r="AA89" s="639" t="s">
        <v>7</v>
      </c>
      <c r="AB89" s="669" t="s">
        <v>28</v>
      </c>
      <c r="AC89" s="664" t="s">
        <v>28</v>
      </c>
      <c r="AD89" s="664" t="s">
        <v>28</v>
      </c>
      <c r="AE89" s="664" t="s">
        <v>28</v>
      </c>
      <c r="AF89" s="664" t="s">
        <v>28</v>
      </c>
      <c r="AG89" s="664" t="s">
        <v>28</v>
      </c>
      <c r="AH89" s="365" t="s">
        <v>14</v>
      </c>
      <c r="AI89" s="365" t="s">
        <v>14</v>
      </c>
      <c r="AJ89" s="365" t="s">
        <v>14</v>
      </c>
      <c r="AK89" s="34">
        <f>IF(CA89=0,"",TIME(0,CA89,0))</f>
        <v>0.11666666666666665</v>
      </c>
      <c r="AL89" s="157">
        <f t="shared" si="95"/>
        <v>6</v>
      </c>
      <c r="AM89" s="158">
        <f>SUM(AL89:AL90)/2</f>
        <v>6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1</v>
      </c>
      <c r="AW89" s="158">
        <f>SUM((AV89+AV90)/2)</f>
        <v>1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168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</v>
      </c>
      <c r="BL89" s="162">
        <f>SUM(BK89+BK90)/2</f>
        <v>3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1</v>
      </c>
      <c r="BR89" s="158">
        <f>SUM((BQ89+BQ90)/2)</f>
        <v>1</v>
      </c>
      <c r="BS89" s="158">
        <f t="shared" si="110"/>
        <v>7</v>
      </c>
      <c r="BT89" s="158">
        <f>SUM((BS89+BS90)/2)</f>
        <v>7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168</v>
      </c>
      <c r="CB89" s="35">
        <f>SUM(AM89+AO89+AQ89+AS89+AU89+AW89+BB89+BD89+BG89+AY89)</f>
        <v>7</v>
      </c>
    </row>
    <row r="90" spans="1:80" ht="18.75" customHeight="1" thickBot="1" x14ac:dyDescent="0.3">
      <c r="A90" s="137" t="s">
        <v>425</v>
      </c>
      <c r="B90" s="179" t="s">
        <v>182</v>
      </c>
      <c r="C90" s="192" t="s">
        <v>10</v>
      </c>
      <c r="D90" s="194"/>
      <c r="E90" s="166" t="s">
        <v>4</v>
      </c>
      <c r="F90" s="303"/>
      <c r="G90" s="37" t="s">
        <v>67</v>
      </c>
      <c r="H90" s="37" t="s">
        <v>11</v>
      </c>
      <c r="I90" s="309"/>
      <c r="J90" s="306"/>
      <c r="K90" s="676" t="s">
        <v>23</v>
      </c>
      <c r="L90" s="37" t="s">
        <v>11</v>
      </c>
      <c r="M90" s="402" t="s">
        <v>111</v>
      </c>
      <c r="N90" s="306"/>
      <c r="O90" s="306"/>
      <c r="P90" s="306"/>
      <c r="Q90" s="306"/>
      <c r="R90" s="37" t="s">
        <v>11</v>
      </c>
      <c r="S90" s="37" t="s">
        <v>11</v>
      </c>
      <c r="T90" s="668" t="s">
        <v>29</v>
      </c>
      <c r="U90" s="37" t="s">
        <v>11</v>
      </c>
      <c r="V90" s="665" t="s">
        <v>28</v>
      </c>
      <c r="W90" s="306"/>
      <c r="X90" s="306"/>
      <c r="Y90" s="306"/>
      <c r="Z90" s="37" t="s">
        <v>11</v>
      </c>
      <c r="AA90" s="354" t="s">
        <v>7</v>
      </c>
      <c r="AB90" s="665" t="s">
        <v>28</v>
      </c>
      <c r="AC90" s="665" t="s">
        <v>28</v>
      </c>
      <c r="AD90" s="665" t="s">
        <v>28</v>
      </c>
      <c r="AE90" s="665" t="s">
        <v>28</v>
      </c>
      <c r="AF90" s="665" t="s">
        <v>28</v>
      </c>
      <c r="AG90" s="665" t="s">
        <v>28</v>
      </c>
      <c r="AH90" s="367" t="s">
        <v>14</v>
      </c>
      <c r="AI90" s="367" t="s">
        <v>14</v>
      </c>
      <c r="AJ90" s="367" t="s">
        <v>14</v>
      </c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1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1</v>
      </c>
      <c r="BR90" s="168"/>
      <c r="BS90" s="168">
        <f t="shared" si="110"/>
        <v>7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807">
        <v>8487</v>
      </c>
      <c r="D91" s="178" t="s">
        <v>214</v>
      </c>
      <c r="E91" s="156" t="s">
        <v>70</v>
      </c>
      <c r="F91" s="304"/>
      <c r="G91" s="353" t="s">
        <v>7</v>
      </c>
      <c r="H91" s="353" t="s">
        <v>7</v>
      </c>
      <c r="I91" s="310"/>
      <c r="J91" s="333"/>
      <c r="K91" s="52" t="s">
        <v>11</v>
      </c>
      <c r="L91" s="675" t="s">
        <v>23</v>
      </c>
      <c r="M91" s="52" t="s">
        <v>11</v>
      </c>
      <c r="N91" s="307"/>
      <c r="O91" s="307"/>
      <c r="P91" s="307"/>
      <c r="Q91" s="333"/>
      <c r="R91" s="52" t="s">
        <v>11</v>
      </c>
      <c r="S91" s="255" t="s">
        <v>11</v>
      </c>
      <c r="T91" s="52" t="s">
        <v>11</v>
      </c>
      <c r="U91" s="52" t="s">
        <v>11</v>
      </c>
      <c r="V91" s="52" t="s">
        <v>67</v>
      </c>
      <c r="W91" s="307"/>
      <c r="X91" s="333"/>
      <c r="Y91" s="307"/>
      <c r="Z91" s="52" t="s">
        <v>11</v>
      </c>
      <c r="AA91" s="52" t="s">
        <v>11</v>
      </c>
      <c r="AB91" s="52" t="s">
        <v>67</v>
      </c>
      <c r="AC91" s="52" t="s">
        <v>11</v>
      </c>
      <c r="AD91" s="307"/>
      <c r="AE91" s="307"/>
      <c r="AF91" s="52" t="s">
        <v>11</v>
      </c>
      <c r="AG91" s="52" t="s">
        <v>67</v>
      </c>
      <c r="AH91" s="52" t="s">
        <v>11</v>
      </c>
      <c r="AI91" s="52" t="s">
        <v>11</v>
      </c>
      <c r="AJ91" s="52" t="s">
        <v>11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13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1</v>
      </c>
      <c r="BP91" s="158">
        <f>SUM(BO91+BO92)/2</f>
        <v>1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425</v>
      </c>
      <c r="B92" s="179" t="s">
        <v>182</v>
      </c>
      <c r="C92" s="192" t="s">
        <v>10</v>
      </c>
      <c r="D92" s="194"/>
      <c r="E92" s="166" t="s">
        <v>4</v>
      </c>
      <c r="F92" s="304"/>
      <c r="G92" s="354" t="s">
        <v>7</v>
      </c>
      <c r="H92" s="354" t="s">
        <v>7</v>
      </c>
      <c r="I92" s="310"/>
      <c r="J92" s="333"/>
      <c r="K92" s="52" t="s">
        <v>11</v>
      </c>
      <c r="L92" s="676" t="s">
        <v>23</v>
      </c>
      <c r="M92" s="52" t="s">
        <v>11</v>
      </c>
      <c r="N92" s="307"/>
      <c r="O92" s="307"/>
      <c r="P92" s="307"/>
      <c r="Q92" s="333"/>
      <c r="R92" s="52" t="s">
        <v>11</v>
      </c>
      <c r="S92" s="255" t="s">
        <v>11</v>
      </c>
      <c r="T92" s="52" t="s">
        <v>11</v>
      </c>
      <c r="U92" s="52" t="s">
        <v>11</v>
      </c>
      <c r="V92" s="52" t="s">
        <v>67</v>
      </c>
      <c r="W92" s="307"/>
      <c r="X92" s="333"/>
      <c r="Y92" s="307"/>
      <c r="Z92" s="52" t="s">
        <v>11</v>
      </c>
      <c r="AA92" s="52" t="s">
        <v>11</v>
      </c>
      <c r="AB92" s="52" t="s">
        <v>67</v>
      </c>
      <c r="AC92" s="52" t="s">
        <v>11</v>
      </c>
      <c r="AD92" s="307"/>
      <c r="AE92" s="307"/>
      <c r="AF92" s="52" t="s">
        <v>11</v>
      </c>
      <c r="AG92" s="52" t="s">
        <v>67</v>
      </c>
      <c r="AH92" s="52" t="s">
        <v>11</v>
      </c>
      <c r="AI92" s="37" t="s">
        <v>11</v>
      </c>
      <c r="AJ92" s="52" t="s">
        <v>11</v>
      </c>
      <c r="AK92" s="40"/>
      <c r="AL92" s="167">
        <f t="shared" si="95"/>
        <v>13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1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806" t="s">
        <v>343</v>
      </c>
      <c r="D93" s="155" t="str">
        <f>VLOOKUP(C93,ListeAppel,2,FALSE)</f>
        <v>Nom 044</v>
      </c>
      <c r="E93" s="156" t="s">
        <v>70</v>
      </c>
      <c r="F93" s="302"/>
      <c r="G93" s="353" t="s">
        <v>7</v>
      </c>
      <c r="H93" s="662" t="s">
        <v>45</v>
      </c>
      <c r="I93" s="308"/>
      <c r="J93" s="305"/>
      <c r="K93" s="31" t="s">
        <v>11</v>
      </c>
      <c r="L93" s="31" t="s">
        <v>11</v>
      </c>
      <c r="M93" s="31" t="s">
        <v>67</v>
      </c>
      <c r="N93" s="305"/>
      <c r="O93" s="673" t="s">
        <v>45</v>
      </c>
      <c r="P93" s="305"/>
      <c r="Q93" s="305"/>
      <c r="R93" s="31" t="s">
        <v>11</v>
      </c>
      <c r="S93" s="31" t="s">
        <v>11</v>
      </c>
      <c r="T93" s="31" t="s">
        <v>67</v>
      </c>
      <c r="U93" s="31" t="s">
        <v>11</v>
      </c>
      <c r="V93" s="662" t="s">
        <v>45</v>
      </c>
      <c r="W93" s="305"/>
      <c r="X93" s="305"/>
      <c r="Y93" s="305"/>
      <c r="Z93" s="31" t="s">
        <v>11</v>
      </c>
      <c r="AA93" s="31" t="s">
        <v>67</v>
      </c>
      <c r="AB93" s="31" t="s">
        <v>11</v>
      </c>
      <c r="AC93" s="662" t="s">
        <v>45</v>
      </c>
      <c r="AD93" s="305"/>
      <c r="AE93" s="305"/>
      <c r="AF93" s="31" t="s">
        <v>11</v>
      </c>
      <c r="AG93" s="31" t="s">
        <v>11</v>
      </c>
      <c r="AH93" s="31" t="s">
        <v>67</v>
      </c>
      <c r="AI93" s="355" t="s">
        <v>13</v>
      </c>
      <c r="AJ93" s="662" t="s">
        <v>45</v>
      </c>
      <c r="AK93" s="34">
        <f>IF(CA93=0,"",TIME(0,CA93,0))</f>
        <v>0.16666666666666666</v>
      </c>
      <c r="AL93" s="157">
        <f t="shared" si="95"/>
        <v>9</v>
      </c>
      <c r="AM93" s="158">
        <f>SUM(AL93:AL94)/2</f>
        <v>9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240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5</v>
      </c>
      <c r="BZ93" s="160">
        <f>SUM((BY93+BY94)/2)</f>
        <v>5</v>
      </c>
      <c r="CA93" s="163">
        <f>SUM(AZ93)</f>
        <v>240</v>
      </c>
      <c r="CB93" s="35">
        <f>SUM(AM93+AO93+AQ93+AS93+AU93+AW93+BB93+BD93+BG93+AY93)</f>
        <v>10</v>
      </c>
    </row>
    <row r="94" spans="1:80" ht="18.75" customHeight="1" thickBot="1" x14ac:dyDescent="0.3">
      <c r="A94" s="137" t="s">
        <v>425</v>
      </c>
      <c r="B94" s="179" t="s">
        <v>182</v>
      </c>
      <c r="C94" s="192" t="s">
        <v>3</v>
      </c>
      <c r="D94" s="195" t="s">
        <v>105</v>
      </c>
      <c r="E94" s="166" t="s">
        <v>4</v>
      </c>
      <c r="F94" s="303"/>
      <c r="G94" s="354" t="s">
        <v>7</v>
      </c>
      <c r="H94" s="663" t="s">
        <v>45</v>
      </c>
      <c r="I94" s="309"/>
      <c r="J94" s="306"/>
      <c r="K94" s="37" t="s">
        <v>11</v>
      </c>
      <c r="L94" s="37" t="s">
        <v>11</v>
      </c>
      <c r="M94" s="37" t="s">
        <v>67</v>
      </c>
      <c r="N94" s="306"/>
      <c r="O94" s="674" t="s">
        <v>45</v>
      </c>
      <c r="P94" s="306"/>
      <c r="Q94" s="306"/>
      <c r="R94" s="37" t="s">
        <v>11</v>
      </c>
      <c r="S94" s="37" t="s">
        <v>11</v>
      </c>
      <c r="T94" s="37" t="s">
        <v>67</v>
      </c>
      <c r="U94" s="37" t="s">
        <v>11</v>
      </c>
      <c r="V94" s="663" t="s">
        <v>45</v>
      </c>
      <c r="W94" s="306"/>
      <c r="X94" s="306"/>
      <c r="Y94" s="306"/>
      <c r="Z94" s="37" t="s">
        <v>11</v>
      </c>
      <c r="AA94" s="37" t="s">
        <v>67</v>
      </c>
      <c r="AB94" s="37" t="s">
        <v>11</v>
      </c>
      <c r="AC94" s="663" t="s">
        <v>45</v>
      </c>
      <c r="AD94" s="306"/>
      <c r="AE94" s="306"/>
      <c r="AF94" s="37" t="s">
        <v>11</v>
      </c>
      <c r="AG94" s="37" t="s">
        <v>11</v>
      </c>
      <c r="AH94" s="37" t="s">
        <v>67</v>
      </c>
      <c r="AI94" s="356" t="s">
        <v>13</v>
      </c>
      <c r="AJ94" s="663" t="s">
        <v>45</v>
      </c>
      <c r="AK94" s="40"/>
      <c r="AL94" s="167">
        <f t="shared" si="95"/>
        <v>9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5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807" t="s">
        <v>344</v>
      </c>
      <c r="D95" s="178" t="str">
        <f>VLOOKUP(C95,ListeAppel,2,FALSE)</f>
        <v>Nom 057</v>
      </c>
      <c r="E95" s="156" t="s">
        <v>70</v>
      </c>
      <c r="F95" s="302"/>
      <c r="G95" s="31" t="s">
        <v>11</v>
      </c>
      <c r="H95" s="353" t="s">
        <v>7</v>
      </c>
      <c r="I95" s="353" t="s">
        <v>7</v>
      </c>
      <c r="J95" s="353" t="s">
        <v>7</v>
      </c>
      <c r="K95" s="353" t="s">
        <v>7</v>
      </c>
      <c r="L95" s="353" t="s">
        <v>7</v>
      </c>
      <c r="M95" s="353" t="s">
        <v>7</v>
      </c>
      <c r="N95" s="305"/>
      <c r="O95" s="305"/>
      <c r="P95" s="305"/>
      <c r="Q95" s="305"/>
      <c r="R95" s="31" t="s">
        <v>11</v>
      </c>
      <c r="S95" s="355" t="s">
        <v>13</v>
      </c>
      <c r="T95" s="355" t="s">
        <v>13</v>
      </c>
      <c r="U95" s="31" t="s">
        <v>11</v>
      </c>
      <c r="V95" s="355" t="s">
        <v>13</v>
      </c>
      <c r="W95" s="305"/>
      <c r="X95" s="305"/>
      <c r="Y95" s="305"/>
      <c r="Z95" s="31" t="s">
        <v>11</v>
      </c>
      <c r="AA95" s="355" t="s">
        <v>13</v>
      </c>
      <c r="AB95" s="355" t="s">
        <v>13</v>
      </c>
      <c r="AC95" s="31" t="s">
        <v>11</v>
      </c>
      <c r="AD95" s="305"/>
      <c r="AE95" s="305"/>
      <c r="AF95" s="355" t="s">
        <v>13</v>
      </c>
      <c r="AG95" s="355" t="s">
        <v>13</v>
      </c>
      <c r="AH95" s="355" t="s">
        <v>13</v>
      </c>
      <c r="AI95" s="355" t="s">
        <v>13</v>
      </c>
      <c r="AJ95" s="31" t="s">
        <v>11</v>
      </c>
      <c r="AK95" s="34">
        <f>IF(CA95=0,"",TIME(0,CA95,0))</f>
        <v>0.25</v>
      </c>
      <c r="AL95" s="157">
        <f t="shared" si="95"/>
        <v>6</v>
      </c>
      <c r="AM95" s="158">
        <f>SUM(AL95:AL96)/2</f>
        <v>5</v>
      </c>
      <c r="AN95" s="158">
        <f t="shared" si="96"/>
        <v>9</v>
      </c>
      <c r="AO95" s="158">
        <f>SUM((AN95+AN96)/2)</f>
        <v>10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360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6</v>
      </c>
      <c r="BR95" s="158">
        <f>SUM((BQ95+BQ96)/2)</f>
        <v>6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360</v>
      </c>
      <c r="CB95" s="35">
        <f>SUM(AM95+AO95+AQ95+AS95+AU95+AW95+BB95+BD95+BG95+AY95)</f>
        <v>15</v>
      </c>
    </row>
    <row r="96" spans="1:80" ht="18.75" customHeight="1" thickBot="1" x14ac:dyDescent="0.3">
      <c r="A96" s="137" t="s">
        <v>425</v>
      </c>
      <c r="B96" s="179" t="s">
        <v>182</v>
      </c>
      <c r="C96" s="192" t="s">
        <v>10</v>
      </c>
      <c r="D96" s="194"/>
      <c r="E96" s="166" t="s">
        <v>4</v>
      </c>
      <c r="F96" s="303"/>
      <c r="G96" s="37" t="s">
        <v>11</v>
      </c>
      <c r="H96" s="354" t="s">
        <v>7</v>
      </c>
      <c r="I96" s="354" t="s">
        <v>7</v>
      </c>
      <c r="J96" s="354" t="s">
        <v>7</v>
      </c>
      <c r="K96" s="354" t="s">
        <v>7</v>
      </c>
      <c r="L96" s="354" t="s">
        <v>7</v>
      </c>
      <c r="M96" s="354" t="s">
        <v>7</v>
      </c>
      <c r="N96" s="306"/>
      <c r="O96" s="306"/>
      <c r="P96" s="306"/>
      <c r="Q96" s="306"/>
      <c r="R96" s="356" t="s">
        <v>13</v>
      </c>
      <c r="S96" s="356" t="s">
        <v>13</v>
      </c>
      <c r="T96" s="356" t="s">
        <v>13</v>
      </c>
      <c r="U96" s="37" t="s">
        <v>11</v>
      </c>
      <c r="V96" s="356" t="s">
        <v>13</v>
      </c>
      <c r="W96" s="306"/>
      <c r="X96" s="306"/>
      <c r="Y96" s="306"/>
      <c r="Z96" s="356" t="s">
        <v>13</v>
      </c>
      <c r="AA96" s="356" t="s">
        <v>13</v>
      </c>
      <c r="AB96" s="356" t="s">
        <v>13</v>
      </c>
      <c r="AC96" s="37" t="s">
        <v>11</v>
      </c>
      <c r="AD96" s="306"/>
      <c r="AE96" s="306"/>
      <c r="AF96" s="356" t="s">
        <v>13</v>
      </c>
      <c r="AG96" s="356" t="s">
        <v>13</v>
      </c>
      <c r="AH96" s="356" t="s">
        <v>13</v>
      </c>
      <c r="AI96" s="356" t="s">
        <v>13</v>
      </c>
      <c r="AJ96" s="37" t="s">
        <v>11</v>
      </c>
      <c r="AK96" s="40"/>
      <c r="AL96" s="167">
        <f t="shared" si="95"/>
        <v>4</v>
      </c>
      <c r="AM96" s="168"/>
      <c r="AN96" s="168">
        <f t="shared" si="96"/>
        <v>11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6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807" t="s">
        <v>345</v>
      </c>
      <c r="D97" s="178" t="s">
        <v>270</v>
      </c>
      <c r="E97" s="156" t="s">
        <v>70</v>
      </c>
      <c r="F97" s="304"/>
      <c r="G97" s="52" t="s">
        <v>67</v>
      </c>
      <c r="H97" s="52" t="s">
        <v>57</v>
      </c>
      <c r="I97" s="310"/>
      <c r="J97" s="307"/>
      <c r="K97" s="52" t="s">
        <v>11</v>
      </c>
      <c r="L97" s="52" t="s">
        <v>11</v>
      </c>
      <c r="M97" s="52" t="s">
        <v>67</v>
      </c>
      <c r="N97" s="307"/>
      <c r="O97" s="307"/>
      <c r="P97" s="307"/>
      <c r="Q97" s="307"/>
      <c r="R97" s="52" t="s">
        <v>11</v>
      </c>
      <c r="S97" s="52" t="s">
        <v>11</v>
      </c>
      <c r="T97" s="52" t="s">
        <v>67</v>
      </c>
      <c r="U97" s="52" t="s">
        <v>11</v>
      </c>
      <c r="V97" s="358" t="s">
        <v>7</v>
      </c>
      <c r="W97" s="307"/>
      <c r="X97" s="307"/>
      <c r="Y97" s="307"/>
      <c r="Z97" s="385" t="s">
        <v>58</v>
      </c>
      <c r="AA97" s="385" t="s">
        <v>58</v>
      </c>
      <c r="AB97" s="380" t="s">
        <v>11</v>
      </c>
      <c r="AC97" s="52" t="s">
        <v>11</v>
      </c>
      <c r="AD97" s="307"/>
      <c r="AE97" s="307"/>
      <c r="AF97" s="52" t="s">
        <v>11</v>
      </c>
      <c r="AG97" s="52" t="s">
        <v>67</v>
      </c>
      <c r="AH97" s="52" t="s">
        <v>11</v>
      </c>
      <c r="AI97" s="52" t="s">
        <v>11</v>
      </c>
      <c r="AJ97" s="52" t="s">
        <v>11</v>
      </c>
      <c r="AK97" s="34">
        <f>IF(CA97=0,"",TIME(0,CA97,0))</f>
        <v>0.19999999999999998</v>
      </c>
      <c r="AL97" s="157">
        <f t="shared" si="95"/>
        <v>11</v>
      </c>
      <c r="AM97" s="158">
        <f>SUM(AL97:AL98)/2</f>
        <v>11.5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1</v>
      </c>
      <c r="AU97" s="160">
        <f>SUM((AT97+AT98)/2)</f>
        <v>0.5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425</v>
      </c>
      <c r="B98" s="179" t="s">
        <v>182</v>
      </c>
      <c r="C98" s="192" t="s">
        <v>10</v>
      </c>
      <c r="D98" s="165"/>
      <c r="E98" s="166" t="s">
        <v>4</v>
      </c>
      <c r="F98" s="304"/>
      <c r="G98" s="52" t="s">
        <v>67</v>
      </c>
      <c r="H98" s="52" t="s">
        <v>11</v>
      </c>
      <c r="I98" s="310"/>
      <c r="J98" s="307"/>
      <c r="K98" s="52" t="s">
        <v>11</v>
      </c>
      <c r="L98" s="52" t="s">
        <v>11</v>
      </c>
      <c r="M98" s="52" t="s">
        <v>67</v>
      </c>
      <c r="N98" s="307"/>
      <c r="O98" s="307"/>
      <c r="P98" s="307"/>
      <c r="Q98" s="307"/>
      <c r="R98" s="52" t="s">
        <v>11</v>
      </c>
      <c r="S98" s="52" t="s">
        <v>11</v>
      </c>
      <c r="T98" s="52" t="s">
        <v>67</v>
      </c>
      <c r="U98" s="52" t="s">
        <v>11</v>
      </c>
      <c r="V98" s="358" t="s">
        <v>7</v>
      </c>
      <c r="W98" s="307"/>
      <c r="X98" s="307"/>
      <c r="Y98" s="307"/>
      <c r="Z98" s="385" t="s">
        <v>58</v>
      </c>
      <c r="AA98" s="431" t="s">
        <v>58</v>
      </c>
      <c r="AB98" s="637" t="s">
        <v>11</v>
      </c>
      <c r="AC98" s="52" t="s">
        <v>11</v>
      </c>
      <c r="AD98" s="307"/>
      <c r="AE98" s="307"/>
      <c r="AF98" s="52" t="s">
        <v>11</v>
      </c>
      <c r="AG98" s="52" t="s">
        <v>67</v>
      </c>
      <c r="AH98" s="52" t="s">
        <v>11</v>
      </c>
      <c r="AI98" s="52" t="s">
        <v>11</v>
      </c>
      <c r="AJ98" s="52" t="s">
        <v>11</v>
      </c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807" t="s">
        <v>346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65" t="s">
        <v>14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31</v>
      </c>
      <c r="BL99" s="162">
        <f>SUM(BK99+BK100)/2</f>
        <v>31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425</v>
      </c>
      <c r="B100" s="179" t="s">
        <v>182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67" t="s">
        <v>14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31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425</v>
      </c>
      <c r="B101" s="179" t="s">
        <v>183</v>
      </c>
      <c r="C101" s="1174" t="s">
        <v>183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425</v>
      </c>
      <c r="B102" s="179" t="s">
        <v>183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300">
        <v>4</v>
      </c>
      <c r="J102" s="300">
        <v>5</v>
      </c>
      <c r="K102" s="25">
        <v>6</v>
      </c>
      <c r="L102" s="25">
        <v>7</v>
      </c>
      <c r="M102" s="25">
        <v>8</v>
      </c>
      <c r="N102" s="300">
        <v>9</v>
      </c>
      <c r="O102" s="300">
        <v>10</v>
      </c>
      <c r="P102" s="300">
        <v>11</v>
      </c>
      <c r="Q102" s="300">
        <v>12</v>
      </c>
      <c r="R102" s="25">
        <v>13</v>
      </c>
      <c r="S102" s="25">
        <v>14</v>
      </c>
      <c r="T102" s="25">
        <v>15</v>
      </c>
      <c r="U102" s="25">
        <v>16</v>
      </c>
      <c r="V102" s="25">
        <v>17</v>
      </c>
      <c r="W102" s="300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300">
        <v>25</v>
      </c>
      <c r="AE102" s="300">
        <v>26</v>
      </c>
      <c r="AF102" s="25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425</v>
      </c>
      <c r="B103" s="179" t="s">
        <v>183</v>
      </c>
      <c r="C103" s="806">
        <v>9622</v>
      </c>
      <c r="D103" s="178" t="s">
        <v>190</v>
      </c>
      <c r="E103" s="156" t="s">
        <v>70</v>
      </c>
      <c r="F103" s="302"/>
      <c r="G103" s="353" t="s">
        <v>7</v>
      </c>
      <c r="H103" s="353" t="s">
        <v>7</v>
      </c>
      <c r="I103" s="353" t="s">
        <v>7</v>
      </c>
      <c r="J103" s="353" t="s">
        <v>7</v>
      </c>
      <c r="K103" s="353" t="s">
        <v>7</v>
      </c>
      <c r="L103" s="353" t="s">
        <v>7</v>
      </c>
      <c r="M103" s="353" t="s">
        <v>7</v>
      </c>
      <c r="N103" s="305"/>
      <c r="O103" s="305"/>
      <c r="P103" s="305"/>
      <c r="Q103" s="305"/>
      <c r="R103" s="31" t="s">
        <v>11</v>
      </c>
      <c r="S103" s="31" t="s">
        <v>11</v>
      </c>
      <c r="T103" s="31" t="s">
        <v>11</v>
      </c>
      <c r="U103" s="31" t="s">
        <v>11</v>
      </c>
      <c r="V103" s="31" t="s">
        <v>11</v>
      </c>
      <c r="W103" s="305"/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05"/>
      <c r="AE103" s="305"/>
      <c r="AF103" s="31" t="s">
        <v>11</v>
      </c>
      <c r="AG103" s="31" t="s">
        <v>11</v>
      </c>
      <c r="AH103" s="355" t="s">
        <v>13</v>
      </c>
      <c r="AI103" s="31" t="s">
        <v>11</v>
      </c>
      <c r="AJ103" s="31" t="s">
        <v>11</v>
      </c>
      <c r="AK103" s="34">
        <f>IF(CA103=0,"",TIME(0,CA103,0))</f>
        <v>0.23333333333333331</v>
      </c>
      <c r="AL103" s="157">
        <f t="shared" ref="AL103:AL108" si="114">COUNTIF(F103:AJ103,"P")</f>
        <v>13</v>
      </c>
      <c r="AM103" s="158">
        <f>SUM(AL103:AL104)/2</f>
        <v>10</v>
      </c>
      <c r="AN103" s="158">
        <f t="shared" ref="AN103:AN108" si="115">COUNTIF(F103:AJ103,"Mi")</f>
        <v>1</v>
      </c>
      <c r="AO103" s="158">
        <f>SUM((AN103+AN104)/2)</f>
        <v>1</v>
      </c>
      <c r="AP103" s="159">
        <f t="shared" ref="AP103:AP108" si="116">COUNTIF(F103:AJ103,"VS")</f>
        <v>0</v>
      </c>
      <c r="AQ103" s="159">
        <f>SUM((AP103+AP104)/2)</f>
        <v>0.5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0.5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336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7</v>
      </c>
      <c r="BR103" s="158">
        <f>SUM((BQ103+BQ104)/2)</f>
        <v>7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336</v>
      </c>
      <c r="CB103" s="35">
        <f>SUM(AM103+AO103+AQ103+AS103+AU103+AW103+BB103+BD103+BG103+AY103)</f>
        <v>14</v>
      </c>
    </row>
    <row r="104" spans="1:80" ht="18.75" customHeight="1" thickBot="1" x14ac:dyDescent="0.3">
      <c r="A104" s="137" t="s">
        <v>425</v>
      </c>
      <c r="B104" s="179" t="s">
        <v>183</v>
      </c>
      <c r="C104" s="164" t="s">
        <v>6</v>
      </c>
      <c r="D104" s="194"/>
      <c r="E104" s="166" t="s">
        <v>4</v>
      </c>
      <c r="F104" s="303"/>
      <c r="G104" s="354" t="s">
        <v>7</v>
      </c>
      <c r="H104" s="354" t="s">
        <v>7</v>
      </c>
      <c r="I104" s="354" t="s">
        <v>7</v>
      </c>
      <c r="J104" s="354" t="s">
        <v>7</v>
      </c>
      <c r="K104" s="354" t="s">
        <v>7</v>
      </c>
      <c r="L104" s="354" t="s">
        <v>7</v>
      </c>
      <c r="M104" s="354" t="s">
        <v>7</v>
      </c>
      <c r="N104" s="306"/>
      <c r="O104" s="306"/>
      <c r="P104" s="306"/>
      <c r="Q104" s="306"/>
      <c r="R104" s="37" t="s">
        <v>33</v>
      </c>
      <c r="S104" s="37" t="s">
        <v>11</v>
      </c>
      <c r="T104" s="37" t="s">
        <v>11</v>
      </c>
      <c r="U104" s="37" t="s">
        <v>11</v>
      </c>
      <c r="V104" s="440" t="s">
        <v>39</v>
      </c>
      <c r="W104" s="306"/>
      <c r="X104" s="306"/>
      <c r="Y104" s="306"/>
      <c r="Z104" s="37" t="s">
        <v>11</v>
      </c>
      <c r="AA104" s="37" t="s">
        <v>11</v>
      </c>
      <c r="AB104" s="395" t="s">
        <v>39</v>
      </c>
      <c r="AC104" s="395" t="s">
        <v>39</v>
      </c>
      <c r="AD104" s="306"/>
      <c r="AE104" s="306"/>
      <c r="AF104" s="37" t="s">
        <v>11</v>
      </c>
      <c r="AG104" s="37" t="s">
        <v>57</v>
      </c>
      <c r="AH104" s="356" t="s">
        <v>13</v>
      </c>
      <c r="AI104" s="37" t="s">
        <v>11</v>
      </c>
      <c r="AJ104" s="395" t="s">
        <v>39</v>
      </c>
      <c r="AK104" s="40"/>
      <c r="AL104" s="167">
        <f t="shared" si="114"/>
        <v>7</v>
      </c>
      <c r="AM104" s="168"/>
      <c r="AN104" s="168">
        <f t="shared" si="115"/>
        <v>1</v>
      </c>
      <c r="AO104" s="169"/>
      <c r="AP104" s="170">
        <f t="shared" si="116"/>
        <v>1</v>
      </c>
      <c r="AQ104" s="171"/>
      <c r="AR104" s="168">
        <f t="shared" si="117"/>
        <v>4</v>
      </c>
      <c r="AS104" s="168"/>
      <c r="AT104" s="168">
        <f t="shared" si="118"/>
        <v>1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7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425</v>
      </c>
      <c r="B105" s="179" t="s">
        <v>183</v>
      </c>
      <c r="C105" s="806">
        <v>5294</v>
      </c>
      <c r="D105" s="178" t="s">
        <v>211</v>
      </c>
      <c r="E105" s="156" t="s">
        <v>70</v>
      </c>
      <c r="F105" s="1187" t="s">
        <v>114</v>
      </c>
      <c r="G105" s="1188"/>
      <c r="H105" s="1188"/>
      <c r="I105" s="1188"/>
      <c r="J105" s="1188"/>
      <c r="K105" s="1188"/>
      <c r="L105" s="1188"/>
      <c r="M105" s="1188"/>
      <c r="N105" s="1188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8"/>
      <c r="Z105" s="1188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9"/>
      <c r="AK105" s="34" t="str">
        <f>IF(CA105=0,"",TIME(0,CA105,0))</f>
        <v/>
      </c>
      <c r="AL105" s="157">
        <f t="shared" si="114"/>
        <v>0</v>
      </c>
      <c r="AM105" s="158">
        <f>SUM(AL105:AL106)/2</f>
        <v>0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0</v>
      </c>
      <c r="BL105" s="162">
        <f>SUM(BK105+BK106)/2</f>
        <v>0</v>
      </c>
      <c r="BM105" s="158">
        <f t="shared" si="126"/>
        <v>0</v>
      </c>
      <c r="BN105" s="158">
        <f>SUM(BM105+BM106)/2</f>
        <v>0</v>
      </c>
      <c r="BO105" s="158">
        <f t="shared" si="127"/>
        <v>0</v>
      </c>
      <c r="BP105" s="158">
        <f>SUM(BO105+BO106)/2</f>
        <v>0</v>
      </c>
      <c r="BQ105" s="158">
        <f t="shared" si="128"/>
        <v>0</v>
      </c>
      <c r="BR105" s="158">
        <f>SUM((BQ105+BQ106)/2)</f>
        <v>0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425</v>
      </c>
      <c r="B106" s="179" t="s">
        <v>183</v>
      </c>
      <c r="C106" s="164" t="s">
        <v>9</v>
      </c>
      <c r="D106" s="194"/>
      <c r="E106" s="166" t="s">
        <v>4</v>
      </c>
      <c r="F106" s="1190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1191"/>
      <c r="X106" s="1191"/>
      <c r="Y106" s="1191"/>
      <c r="Z106" s="1191"/>
      <c r="AA106" s="1191"/>
      <c r="AB106" s="1191"/>
      <c r="AC106" s="1191"/>
      <c r="AD106" s="1191"/>
      <c r="AE106" s="1191"/>
      <c r="AF106" s="1191"/>
      <c r="AG106" s="1191"/>
      <c r="AH106" s="1191"/>
      <c r="AI106" s="1191"/>
      <c r="AJ106" s="1192"/>
      <c r="AK106" s="40"/>
      <c r="AL106" s="167">
        <f t="shared" si="114"/>
        <v>0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0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806">
        <v>8914</v>
      </c>
      <c r="D107" s="178" t="s">
        <v>219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353" t="s">
        <v>7</v>
      </c>
      <c r="K107" s="353" t="s">
        <v>7</v>
      </c>
      <c r="L107" s="353" t="s">
        <v>7</v>
      </c>
      <c r="M107" s="353" t="s">
        <v>7</v>
      </c>
      <c r="N107" s="307"/>
      <c r="O107" s="307"/>
      <c r="P107" s="307"/>
      <c r="Q107" s="307"/>
      <c r="R107" s="31" t="s">
        <v>11</v>
      </c>
      <c r="S107" s="31" t="s">
        <v>11</v>
      </c>
      <c r="T107" s="667" t="s">
        <v>29</v>
      </c>
      <c r="U107" s="31" t="s">
        <v>11</v>
      </c>
      <c r="V107" s="31" t="s">
        <v>11</v>
      </c>
      <c r="W107" s="305"/>
      <c r="X107" s="305"/>
      <c r="Y107" s="305"/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1" t="s">
        <v>11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9.9999999999999992E-2</v>
      </c>
      <c r="AL107" s="157">
        <f t="shared" si="114"/>
        <v>5</v>
      </c>
      <c r="AM107" s="158">
        <f>SUM(AL107:AL108)/2</f>
        <v>5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1</v>
      </c>
      <c r="AW107" s="158">
        <f>SUM((AV107+AV108)/2)</f>
        <v>1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144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8</v>
      </c>
      <c r="BL107" s="162">
        <f>SUM(BK107+BK108)/2</f>
        <v>8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7</v>
      </c>
      <c r="BR107" s="158">
        <f>SUM((BQ107+BQ108)/2)</f>
        <v>7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144</v>
      </c>
      <c r="CB107" s="35">
        <f>SUM(AM107+AO107+AQ107+AS107+AU107+AW107+BB107+BD107+BG107+AY107)</f>
        <v>6</v>
      </c>
    </row>
    <row r="108" spans="1:80" ht="18.75" customHeight="1" thickBot="1" x14ac:dyDescent="0.3">
      <c r="A108" s="137" t="s">
        <v>425</v>
      </c>
      <c r="B108" s="179" t="s">
        <v>183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354" t="s">
        <v>7</v>
      </c>
      <c r="K108" s="354" t="s">
        <v>7</v>
      </c>
      <c r="L108" s="354" t="s">
        <v>7</v>
      </c>
      <c r="M108" s="354" t="s">
        <v>7</v>
      </c>
      <c r="N108" s="307"/>
      <c r="O108" s="307"/>
      <c r="P108" s="307"/>
      <c r="Q108" s="307"/>
      <c r="R108" s="37" t="s">
        <v>11</v>
      </c>
      <c r="S108" s="37" t="s">
        <v>11</v>
      </c>
      <c r="T108" s="668" t="s">
        <v>29</v>
      </c>
      <c r="U108" s="37" t="s">
        <v>11</v>
      </c>
      <c r="V108" s="37" t="s">
        <v>11</v>
      </c>
      <c r="W108" s="306"/>
      <c r="X108" s="306"/>
      <c r="Y108" s="306"/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7" t="s">
        <v>11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5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1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8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7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6" t="s">
        <v>351</v>
      </c>
      <c r="D109" s="178" t="str">
        <f>VLOOKUP(C109,ListeAppel,2,FALSE)</f>
        <v>Nom 032</v>
      </c>
      <c r="E109" s="156" t="s">
        <v>70</v>
      </c>
      <c r="F109" s="369" t="s">
        <v>7</v>
      </c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05"/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05"/>
      <c r="AE109" s="305"/>
      <c r="AF109" s="31" t="s">
        <v>11</v>
      </c>
      <c r="AG109" s="31" t="s">
        <v>11</v>
      </c>
      <c r="AH109" s="355" t="s">
        <v>13</v>
      </c>
      <c r="AI109" s="31" t="s">
        <v>11</v>
      </c>
      <c r="AJ109" s="31" t="s">
        <v>11</v>
      </c>
      <c r="AK109" s="34">
        <f>IF(CA109=0,"",TIME(0,CA109,0))</f>
        <v>0.15</v>
      </c>
      <c r="AL109" s="157">
        <f t="shared" si="95"/>
        <v>8</v>
      </c>
      <c r="AM109" s="158">
        <f>SUM(AL109:AL110)/2</f>
        <v>8</v>
      </c>
      <c r="AN109" s="158">
        <f t="shared" si="96"/>
        <v>1</v>
      </c>
      <c r="AO109" s="158">
        <f>SUM((AN109+AN110)/2)</f>
        <v>1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17</v>
      </c>
      <c r="BR109" s="158">
        <f>SUM((BQ109+BQ110)/2)</f>
        <v>17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425</v>
      </c>
      <c r="B110" s="179" t="s">
        <v>183</v>
      </c>
      <c r="C110" s="164" t="s">
        <v>10</v>
      </c>
      <c r="D110" s="194"/>
      <c r="E110" s="166" t="s">
        <v>4</v>
      </c>
      <c r="F110" s="370" t="s">
        <v>7</v>
      </c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06"/>
      <c r="X110" s="306"/>
      <c r="Y110" s="306"/>
      <c r="Z110" s="37" t="s">
        <v>11</v>
      </c>
      <c r="AA110" s="37" t="s">
        <v>11</v>
      </c>
      <c r="AB110" s="37" t="s">
        <v>11</v>
      </c>
      <c r="AC110" s="37" t="s">
        <v>11</v>
      </c>
      <c r="AD110" s="306"/>
      <c r="AE110" s="306"/>
      <c r="AF110" s="37" t="s">
        <v>11</v>
      </c>
      <c r="AG110" s="37" t="s">
        <v>11</v>
      </c>
      <c r="AH110" s="356" t="s">
        <v>13</v>
      </c>
      <c r="AI110" s="37" t="s">
        <v>11</v>
      </c>
      <c r="AJ110" s="37" t="s">
        <v>11</v>
      </c>
      <c r="AK110" s="40"/>
      <c r="AL110" s="167">
        <f t="shared" si="95"/>
        <v>8</v>
      </c>
      <c r="AM110" s="168"/>
      <c r="AN110" s="168">
        <f t="shared" si="96"/>
        <v>1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17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6" t="s">
        <v>352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53" t="s">
        <v>7</v>
      </c>
      <c r="I111" s="308"/>
      <c r="J111" s="305"/>
      <c r="K111" s="31" t="s">
        <v>11</v>
      </c>
      <c r="L111" s="31" t="s">
        <v>11</v>
      </c>
      <c r="M111" s="31" t="s">
        <v>11</v>
      </c>
      <c r="N111" s="305"/>
      <c r="O111" s="305"/>
      <c r="P111" s="305"/>
      <c r="Q111" s="305"/>
      <c r="R111" s="31" t="s">
        <v>11</v>
      </c>
      <c r="S111" s="31" t="s">
        <v>11</v>
      </c>
      <c r="T111" s="31" t="s">
        <v>11</v>
      </c>
      <c r="U111" s="353" t="s">
        <v>7</v>
      </c>
      <c r="V111" s="353" t="s">
        <v>7</v>
      </c>
      <c r="W111" s="305"/>
      <c r="X111" s="305"/>
      <c r="Y111" s="305"/>
      <c r="Z111" s="31" t="s">
        <v>11</v>
      </c>
      <c r="AA111" s="31" t="s">
        <v>11</v>
      </c>
      <c r="AB111" s="31" t="s">
        <v>11</v>
      </c>
      <c r="AC111" s="353" t="s">
        <v>7</v>
      </c>
      <c r="AD111" s="305"/>
      <c r="AE111" s="305"/>
      <c r="AF111" s="31" t="s">
        <v>11</v>
      </c>
      <c r="AG111" s="31" t="s">
        <v>11</v>
      </c>
      <c r="AH111" s="31" t="s">
        <v>11</v>
      </c>
      <c r="AI111" s="31" t="s">
        <v>11</v>
      </c>
      <c r="AJ111" s="353" t="s">
        <v>7</v>
      </c>
      <c r="AK111" s="34">
        <f>IF(CA111=0,"",TIME(0,CA111,0))</f>
        <v>0.23333333333333331</v>
      </c>
      <c r="AL111" s="157">
        <f t="shared" si="95"/>
        <v>14</v>
      </c>
      <c r="AM111" s="158">
        <f>SUM(AL111:AL112)/2</f>
        <v>14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336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5</v>
      </c>
      <c r="BR111" s="158">
        <f>SUM((BQ111+BQ112)/2)</f>
        <v>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336</v>
      </c>
      <c r="CB111" s="35">
        <f>SUM(AM111+AO111+AQ111+AS111+AU111+AW111+BB111+BD111+BG111+AY111)</f>
        <v>14</v>
      </c>
    </row>
    <row r="112" spans="1:80" ht="18.75" customHeight="1" thickBot="1" x14ac:dyDescent="0.3">
      <c r="A112" s="137" t="s">
        <v>425</v>
      </c>
      <c r="B112" s="179" t="s">
        <v>183</v>
      </c>
      <c r="C112" s="164" t="s">
        <v>9</v>
      </c>
      <c r="D112" s="194"/>
      <c r="E112" s="166" t="s">
        <v>4</v>
      </c>
      <c r="F112" s="303"/>
      <c r="G112" s="37" t="s">
        <v>11</v>
      </c>
      <c r="H112" s="354" t="s">
        <v>7</v>
      </c>
      <c r="I112" s="309"/>
      <c r="J112" s="306"/>
      <c r="K112" s="37" t="s">
        <v>11</v>
      </c>
      <c r="L112" s="37" t="s">
        <v>11</v>
      </c>
      <c r="M112" s="37" t="s">
        <v>11</v>
      </c>
      <c r="N112" s="306"/>
      <c r="O112" s="306"/>
      <c r="P112" s="306"/>
      <c r="Q112" s="306"/>
      <c r="R112" s="37" t="s">
        <v>11</v>
      </c>
      <c r="S112" s="37" t="s">
        <v>11</v>
      </c>
      <c r="T112" s="37" t="s">
        <v>11</v>
      </c>
      <c r="U112" s="354" t="s">
        <v>7</v>
      </c>
      <c r="V112" s="354" t="s">
        <v>7</v>
      </c>
      <c r="W112" s="306"/>
      <c r="X112" s="306"/>
      <c r="Y112" s="306"/>
      <c r="Z112" s="37" t="s">
        <v>11</v>
      </c>
      <c r="AA112" s="37" t="s">
        <v>11</v>
      </c>
      <c r="AB112" s="37" t="s">
        <v>11</v>
      </c>
      <c r="AC112" s="354" t="s">
        <v>7</v>
      </c>
      <c r="AD112" s="306"/>
      <c r="AE112" s="306"/>
      <c r="AF112" s="37" t="s">
        <v>11</v>
      </c>
      <c r="AG112" s="37" t="s">
        <v>11</v>
      </c>
      <c r="AH112" s="37" t="s">
        <v>11</v>
      </c>
      <c r="AI112" s="37" t="s">
        <v>11</v>
      </c>
      <c r="AJ112" s="354" t="s">
        <v>7</v>
      </c>
      <c r="AK112" s="40"/>
      <c r="AL112" s="167">
        <f t="shared" si="95"/>
        <v>14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7" t="s">
        <v>353</v>
      </c>
      <c r="D113" s="178" t="str">
        <f>VLOOKUP(C113,ListeAppel,2,FALSE)</f>
        <v>Nom 050</v>
      </c>
      <c r="E113" s="156" t="s">
        <v>70</v>
      </c>
      <c r="F113" s="302"/>
      <c r="G113" s="353" t="s">
        <v>7</v>
      </c>
      <c r="H113" s="353" t="s">
        <v>7</v>
      </c>
      <c r="I113" s="353" t="s">
        <v>7</v>
      </c>
      <c r="J113" s="353" t="s">
        <v>7</v>
      </c>
      <c r="K113" s="353" t="s">
        <v>7</v>
      </c>
      <c r="L113" s="353" t="s">
        <v>7</v>
      </c>
      <c r="M113" s="353" t="s">
        <v>7</v>
      </c>
      <c r="N113" s="305"/>
      <c r="O113" s="305"/>
      <c r="P113" s="305"/>
      <c r="Q113" s="305"/>
      <c r="R113" s="31" t="s">
        <v>11</v>
      </c>
      <c r="S113" s="31" t="s">
        <v>11</v>
      </c>
      <c r="T113" s="31" t="s">
        <v>11</v>
      </c>
      <c r="U113" s="31" t="s">
        <v>11</v>
      </c>
      <c r="V113" s="675" t="s">
        <v>23</v>
      </c>
      <c r="W113" s="305"/>
      <c r="X113" s="305"/>
      <c r="Y113" s="305"/>
      <c r="Z113" s="31" t="s">
        <v>11</v>
      </c>
      <c r="AA113" s="31" t="s">
        <v>11</v>
      </c>
      <c r="AB113" s="31" t="s">
        <v>11</v>
      </c>
      <c r="AC113" s="353" t="s">
        <v>7</v>
      </c>
      <c r="AD113" s="305"/>
      <c r="AE113" s="305"/>
      <c r="AF113" s="31" t="s">
        <v>11</v>
      </c>
      <c r="AG113" s="31" t="s">
        <v>11</v>
      </c>
      <c r="AH113" s="355" t="s">
        <v>13</v>
      </c>
      <c r="AI113" s="31" t="s">
        <v>11</v>
      </c>
      <c r="AJ113" s="31" t="s">
        <v>11</v>
      </c>
      <c r="AK113" s="34">
        <f>IF(CA113=0,"",TIME(0,CA113,0))</f>
        <v>0.19999999999999998</v>
      </c>
      <c r="AL113" s="157">
        <f t="shared" si="95"/>
        <v>11</v>
      </c>
      <c r="AM113" s="158">
        <f>SUM(AL113:AL114)/2</f>
        <v>10.5</v>
      </c>
      <c r="AN113" s="158">
        <f t="shared" si="96"/>
        <v>1</v>
      </c>
      <c r="AO113" s="158">
        <f>SUM((AN113+AN114)/2)</f>
        <v>1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288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8</v>
      </c>
      <c r="BR113" s="158">
        <f>SUM((BQ113+BQ114)/2)</f>
        <v>8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288</v>
      </c>
      <c r="CB113" s="35">
        <f>SUM(AM113+AO113+AQ113+AS113+AU113+AW113+BB113+BD113+BG113+AY113)</f>
        <v>12</v>
      </c>
    </row>
    <row r="114" spans="1:80" ht="18.75" customHeight="1" thickBot="1" x14ac:dyDescent="0.3">
      <c r="A114" s="137" t="s">
        <v>425</v>
      </c>
      <c r="B114" s="179" t="s">
        <v>183</v>
      </c>
      <c r="C114" s="192" t="s">
        <v>6</v>
      </c>
      <c r="D114" s="194"/>
      <c r="E114" s="166" t="s">
        <v>4</v>
      </c>
      <c r="F114" s="303"/>
      <c r="G114" s="354" t="s">
        <v>7</v>
      </c>
      <c r="H114" s="354" t="s">
        <v>7</v>
      </c>
      <c r="I114" s="354" t="s">
        <v>7</v>
      </c>
      <c r="J114" s="354" t="s">
        <v>7</v>
      </c>
      <c r="K114" s="354" t="s">
        <v>7</v>
      </c>
      <c r="L114" s="354" t="s">
        <v>7</v>
      </c>
      <c r="M114" s="354" t="s">
        <v>7</v>
      </c>
      <c r="N114" s="306"/>
      <c r="O114" s="306"/>
      <c r="P114" s="306"/>
      <c r="Q114" s="306"/>
      <c r="R114" s="37" t="s">
        <v>57</v>
      </c>
      <c r="S114" s="37" t="s">
        <v>11</v>
      </c>
      <c r="T114" s="37" t="s">
        <v>11</v>
      </c>
      <c r="U114" s="37" t="s">
        <v>11</v>
      </c>
      <c r="V114" s="676" t="s">
        <v>23</v>
      </c>
      <c r="W114" s="306"/>
      <c r="X114" s="306"/>
      <c r="Y114" s="306"/>
      <c r="Z114" s="37" t="s">
        <v>11</v>
      </c>
      <c r="AA114" s="37" t="s">
        <v>11</v>
      </c>
      <c r="AB114" s="37" t="s">
        <v>11</v>
      </c>
      <c r="AC114" s="354" t="s">
        <v>7</v>
      </c>
      <c r="AD114" s="306"/>
      <c r="AE114" s="306"/>
      <c r="AF114" s="37" t="s">
        <v>11</v>
      </c>
      <c r="AG114" s="37" t="s">
        <v>11</v>
      </c>
      <c r="AH114" s="356" t="s">
        <v>13</v>
      </c>
      <c r="AI114" s="37" t="s">
        <v>11</v>
      </c>
      <c r="AJ114" s="37" t="s">
        <v>11</v>
      </c>
      <c r="AK114" s="40"/>
      <c r="AL114" s="167">
        <f t="shared" si="95"/>
        <v>10</v>
      </c>
      <c r="AM114" s="168"/>
      <c r="AN114" s="168">
        <f t="shared" si="96"/>
        <v>1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8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7" t="s">
        <v>354</v>
      </c>
      <c r="D115" s="178" t="str">
        <f>VLOOKUP(C115,ListeAppel,2,FALSE)</f>
        <v>Nom 051</v>
      </c>
      <c r="E115" s="156" t="s">
        <v>70</v>
      </c>
      <c r="F115" s="302"/>
      <c r="G115" s="353" t="s">
        <v>7</v>
      </c>
      <c r="H115" s="353" t="s">
        <v>7</v>
      </c>
      <c r="I115" s="308"/>
      <c r="J115" s="305"/>
      <c r="K115" s="365" t="s">
        <v>14</v>
      </c>
      <c r="L115" s="365" t="s">
        <v>14</v>
      </c>
      <c r="M115" s="365" t="s">
        <v>14</v>
      </c>
      <c r="N115" s="305"/>
      <c r="O115" s="305"/>
      <c r="P115" s="305"/>
      <c r="Q115" s="305"/>
      <c r="R115" s="353" t="s">
        <v>7</v>
      </c>
      <c r="S115" s="31" t="s">
        <v>11</v>
      </c>
      <c r="T115" s="31" t="s">
        <v>11</v>
      </c>
      <c r="U115" s="31" t="s">
        <v>11</v>
      </c>
      <c r="V115" s="31" t="s">
        <v>11</v>
      </c>
      <c r="W115" s="305"/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05"/>
      <c r="AE115" s="305"/>
      <c r="AF115" s="31" t="s">
        <v>11</v>
      </c>
      <c r="AG115" s="31" t="s">
        <v>11</v>
      </c>
      <c r="AH115" s="355" t="s">
        <v>13</v>
      </c>
      <c r="AI115" s="31" t="s">
        <v>11</v>
      </c>
      <c r="AJ115" s="31" t="s">
        <v>11</v>
      </c>
      <c r="AK115" s="34">
        <f>IF(CA115=0,"",TIME(0,CA115,0))</f>
        <v>0.21666666666666667</v>
      </c>
      <c r="AL115" s="157">
        <f t="shared" si="95"/>
        <v>12</v>
      </c>
      <c r="AM115" s="158">
        <f>SUM(AL115:AL116)/2</f>
        <v>12</v>
      </c>
      <c r="AN115" s="158">
        <f t="shared" si="96"/>
        <v>1</v>
      </c>
      <c r="AO115" s="158">
        <f>SUM((AN115+AN116)/2)</f>
        <v>1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3</v>
      </c>
      <c r="BL115" s="162">
        <f>SUM(BK115+BK116)/2</f>
        <v>3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425</v>
      </c>
      <c r="B116" s="179" t="s">
        <v>183</v>
      </c>
      <c r="C116" s="192" t="s">
        <v>10</v>
      </c>
      <c r="D116" s="194"/>
      <c r="E116" s="166" t="s">
        <v>4</v>
      </c>
      <c r="F116" s="303"/>
      <c r="G116" s="354" t="s">
        <v>7</v>
      </c>
      <c r="H116" s="354" t="s">
        <v>7</v>
      </c>
      <c r="I116" s="309"/>
      <c r="J116" s="306"/>
      <c r="K116" s="367" t="s">
        <v>14</v>
      </c>
      <c r="L116" s="367" t="s">
        <v>14</v>
      </c>
      <c r="M116" s="367" t="s">
        <v>14</v>
      </c>
      <c r="N116" s="306"/>
      <c r="O116" s="306"/>
      <c r="P116" s="306"/>
      <c r="Q116" s="306"/>
      <c r="R116" s="354" t="s">
        <v>7</v>
      </c>
      <c r="S116" s="37" t="s">
        <v>11</v>
      </c>
      <c r="T116" s="37" t="s">
        <v>11</v>
      </c>
      <c r="U116" s="37" t="s">
        <v>11</v>
      </c>
      <c r="V116" s="37" t="s">
        <v>11</v>
      </c>
      <c r="W116" s="306"/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306"/>
      <c r="AE116" s="306"/>
      <c r="AF116" s="37" t="s">
        <v>11</v>
      </c>
      <c r="AG116" s="37" t="s">
        <v>11</v>
      </c>
      <c r="AH116" s="356" t="s">
        <v>13</v>
      </c>
      <c r="AI116" s="37" t="s">
        <v>11</v>
      </c>
      <c r="AJ116" s="37" t="s">
        <v>11</v>
      </c>
      <c r="AK116" s="40"/>
      <c r="AL116" s="167">
        <f t="shared" si="95"/>
        <v>12</v>
      </c>
      <c r="AM116" s="168"/>
      <c r="AN116" s="168">
        <f t="shared" si="96"/>
        <v>1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3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6" t="s">
        <v>355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08"/>
      <c r="J117" s="305"/>
      <c r="K117" s="31" t="s">
        <v>11</v>
      </c>
      <c r="L117" s="31" t="s">
        <v>11</v>
      </c>
      <c r="M117" s="31" t="s">
        <v>11</v>
      </c>
      <c r="N117" s="305"/>
      <c r="O117" s="305"/>
      <c r="P117" s="305"/>
      <c r="Q117" s="305"/>
      <c r="R117" s="31" t="s">
        <v>11</v>
      </c>
      <c r="S117" s="31" t="s">
        <v>11</v>
      </c>
      <c r="T117" s="31" t="s">
        <v>11</v>
      </c>
      <c r="U117" s="31" t="s">
        <v>11</v>
      </c>
      <c r="V117" s="31" t="s">
        <v>11</v>
      </c>
      <c r="W117" s="305"/>
      <c r="X117" s="305"/>
      <c r="Y117" s="305"/>
      <c r="Z117" s="31" t="s">
        <v>11</v>
      </c>
      <c r="AA117" s="31" t="s">
        <v>11</v>
      </c>
      <c r="AB117" s="31" t="s">
        <v>11</v>
      </c>
      <c r="AC117" s="31" t="s">
        <v>11</v>
      </c>
      <c r="AD117" s="305"/>
      <c r="AE117" s="305"/>
      <c r="AF117" s="31" t="s">
        <v>11</v>
      </c>
      <c r="AG117" s="31" t="s">
        <v>11</v>
      </c>
      <c r="AH117" s="31" t="s">
        <v>11</v>
      </c>
      <c r="AI117" s="353" t="s">
        <v>7</v>
      </c>
      <c r="AJ117" s="353" t="s">
        <v>7</v>
      </c>
      <c r="AK117" s="34">
        <f>IF(CA117=0,"",TIME(0,CA117,0))</f>
        <v>0.28333333333333333</v>
      </c>
      <c r="AL117" s="157">
        <f t="shared" si="95"/>
        <v>17</v>
      </c>
      <c r="AM117" s="158">
        <f>SUM(AL117:AL118)/2</f>
        <v>15.5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408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2</v>
      </c>
      <c r="BR117" s="158">
        <f>SUM((BQ117+BQ118)/2)</f>
        <v>2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408</v>
      </c>
      <c r="CB117" s="35">
        <f>SUM(AM117+AO117+AQ117+AS117+AU117+AW117+BB117+BD117+BG117+AY117)</f>
        <v>17</v>
      </c>
    </row>
    <row r="118" spans="1:80" ht="18.75" customHeight="1" thickBot="1" x14ac:dyDescent="0.3">
      <c r="A118" s="137" t="s">
        <v>425</v>
      </c>
      <c r="B118" s="179" t="s">
        <v>183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440" t="s">
        <v>39</v>
      </c>
      <c r="I118" s="309"/>
      <c r="J118" s="306"/>
      <c r="K118" s="37" t="s">
        <v>11</v>
      </c>
      <c r="L118" s="37" t="s">
        <v>11</v>
      </c>
      <c r="M118" s="37" t="s">
        <v>11</v>
      </c>
      <c r="N118" s="306"/>
      <c r="O118" s="306"/>
      <c r="P118" s="306"/>
      <c r="Q118" s="306"/>
      <c r="R118" s="37" t="s">
        <v>11</v>
      </c>
      <c r="S118" s="37" t="s">
        <v>11</v>
      </c>
      <c r="T118" s="37" t="s">
        <v>11</v>
      </c>
      <c r="U118" s="37" t="s">
        <v>11</v>
      </c>
      <c r="V118" s="37" t="s">
        <v>11</v>
      </c>
      <c r="W118" s="306"/>
      <c r="X118" s="306"/>
      <c r="Y118" s="306"/>
      <c r="Z118" s="37" t="s">
        <v>33</v>
      </c>
      <c r="AA118" s="37" t="s">
        <v>11</v>
      </c>
      <c r="AB118" s="37" t="s">
        <v>11</v>
      </c>
      <c r="AC118" s="37" t="s">
        <v>57</v>
      </c>
      <c r="AD118" s="306"/>
      <c r="AE118" s="306"/>
      <c r="AF118" s="37" t="s">
        <v>11</v>
      </c>
      <c r="AG118" s="37" t="s">
        <v>11</v>
      </c>
      <c r="AH118" s="37" t="s">
        <v>11</v>
      </c>
      <c r="AI118" s="354" t="s">
        <v>7</v>
      </c>
      <c r="AJ118" s="354" t="s">
        <v>7</v>
      </c>
      <c r="AK118" s="40"/>
      <c r="AL118" s="167">
        <f t="shared" si="95"/>
        <v>14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2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6">
        <v>3578</v>
      </c>
      <c r="D119" s="178" t="s">
        <v>258</v>
      </c>
      <c r="E119" s="236" t="s">
        <v>70</v>
      </c>
      <c r="F119" s="302"/>
      <c r="G119" s="353" t="s">
        <v>7</v>
      </c>
      <c r="H119" s="353" t="s">
        <v>7</v>
      </c>
      <c r="I119" s="308"/>
      <c r="J119" s="305"/>
      <c r="K119" s="31" t="s">
        <v>11</v>
      </c>
      <c r="L119" s="31" t="s">
        <v>11</v>
      </c>
      <c r="M119" s="31" t="s">
        <v>11</v>
      </c>
      <c r="N119" s="305"/>
      <c r="O119" s="305"/>
      <c r="P119" s="305"/>
      <c r="Q119" s="305"/>
      <c r="R119" s="353" t="s">
        <v>7</v>
      </c>
      <c r="S119" s="31" t="s">
        <v>11</v>
      </c>
      <c r="T119" s="31" t="s">
        <v>11</v>
      </c>
      <c r="U119" s="31" t="s">
        <v>11</v>
      </c>
      <c r="V119" s="353" t="s">
        <v>7</v>
      </c>
      <c r="W119" s="305"/>
      <c r="X119" s="305"/>
      <c r="Y119" s="305"/>
      <c r="Z119" s="31" t="s">
        <v>11</v>
      </c>
      <c r="AA119" s="31" t="s">
        <v>11</v>
      </c>
      <c r="AB119" s="380" t="s">
        <v>11</v>
      </c>
      <c r="AC119" s="31" t="s">
        <v>11</v>
      </c>
      <c r="AD119" s="305"/>
      <c r="AE119" s="305"/>
      <c r="AF119" s="31" t="s">
        <v>11</v>
      </c>
      <c r="AG119" s="31" t="s">
        <v>11</v>
      </c>
      <c r="AH119" s="355" t="s">
        <v>13</v>
      </c>
      <c r="AI119" s="31" t="s">
        <v>11</v>
      </c>
      <c r="AJ119" s="380" t="s">
        <v>11</v>
      </c>
      <c r="AK119" s="34">
        <f>IF(CA119=0,"",TIME(0,CA119,0))</f>
        <v>0.25</v>
      </c>
      <c r="AL119" s="157">
        <f>COUNTIF(F119:AJ119,"P")</f>
        <v>14</v>
      </c>
      <c r="AM119" s="158">
        <f>SUM(AL119:AL120)/2</f>
        <v>13.5</v>
      </c>
      <c r="AN119" s="158">
        <f>COUNTIF(F119:AJ119,"Mi")</f>
        <v>1</v>
      </c>
      <c r="AO119" s="158">
        <f>SUM((AN119+AN120)/2)</f>
        <v>1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0.5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360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0</v>
      </c>
      <c r="BP119" s="158">
        <f>SUM(BO119+BO120)/2</f>
        <v>0</v>
      </c>
      <c r="BQ119" s="158">
        <f>COUNTIF(F119:AJ119,"C")</f>
        <v>4</v>
      </c>
      <c r="BR119" s="158">
        <f>SUM((BQ119+BQ120)/2)</f>
        <v>4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360</v>
      </c>
      <c r="CB119" s="35">
        <f>SUM(AM119+AO119+AQ119+AS119+AU119+AW119+BB119+BD119+BG119+AY119)</f>
        <v>15</v>
      </c>
    </row>
    <row r="120" spans="1:80" ht="18.75" customHeight="1" thickBot="1" x14ac:dyDescent="0.3">
      <c r="A120" s="137" t="s">
        <v>425</v>
      </c>
      <c r="B120" s="179" t="s">
        <v>183</v>
      </c>
      <c r="C120" s="192" t="s">
        <v>6</v>
      </c>
      <c r="D120" s="165"/>
      <c r="E120" s="238" t="s">
        <v>4</v>
      </c>
      <c r="F120" s="303"/>
      <c r="G120" s="354" t="s">
        <v>7</v>
      </c>
      <c r="H120" s="354" t="s">
        <v>7</v>
      </c>
      <c r="I120" s="309"/>
      <c r="J120" s="306"/>
      <c r="K120" s="37" t="s">
        <v>11</v>
      </c>
      <c r="L120" s="37" t="s">
        <v>11</v>
      </c>
      <c r="M120" s="37" t="s">
        <v>11</v>
      </c>
      <c r="N120" s="306"/>
      <c r="O120" s="306"/>
      <c r="P120" s="306"/>
      <c r="Q120" s="306"/>
      <c r="R120" s="354" t="s">
        <v>7</v>
      </c>
      <c r="S120" s="37" t="s">
        <v>11</v>
      </c>
      <c r="T120" s="37" t="s">
        <v>11</v>
      </c>
      <c r="U120" s="37" t="s">
        <v>11</v>
      </c>
      <c r="V120" s="354" t="s">
        <v>7</v>
      </c>
      <c r="W120" s="306"/>
      <c r="X120" s="306"/>
      <c r="Y120" s="306"/>
      <c r="Z120" s="37" t="s">
        <v>11</v>
      </c>
      <c r="AA120" s="37" t="s">
        <v>11</v>
      </c>
      <c r="AB120" s="402" t="s">
        <v>11</v>
      </c>
      <c r="AC120" s="395" t="s">
        <v>39</v>
      </c>
      <c r="AD120" s="306"/>
      <c r="AE120" s="306"/>
      <c r="AF120" s="37" t="s">
        <v>11</v>
      </c>
      <c r="AG120" s="37" t="s">
        <v>11</v>
      </c>
      <c r="AH120" s="356" t="s">
        <v>13</v>
      </c>
      <c r="AI120" s="37" t="s">
        <v>11</v>
      </c>
      <c r="AJ120" s="402" t="s">
        <v>11</v>
      </c>
      <c r="AK120" s="40"/>
      <c r="AL120" s="167">
        <f>COUNTIF(F120:AJ120,"P")</f>
        <v>13</v>
      </c>
      <c r="AM120" s="168"/>
      <c r="AN120" s="168">
        <f>COUNTIF(F120:AJ120,"Mi")</f>
        <v>1</v>
      </c>
      <c r="AO120" s="169"/>
      <c r="AP120" s="170">
        <f>COUNTIF(F120:AJ120,"VS")</f>
        <v>0</v>
      </c>
      <c r="AQ120" s="171"/>
      <c r="AR120" s="168">
        <f>COUNTIF(F120:AJ120,"C1")</f>
        <v>1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0</v>
      </c>
      <c r="BP120" s="169"/>
      <c r="BQ120" s="168">
        <f>COUNTIF(F120:AJ120,"C")</f>
        <v>4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806" t="s">
        <v>358</v>
      </c>
      <c r="D121" s="155" t="str">
        <f>VLOOKUP(C121,ListeAppel,2,FALSE)</f>
        <v>Nom 076</v>
      </c>
      <c r="E121" s="156" t="s">
        <v>70</v>
      </c>
      <c r="F121" s="302"/>
      <c r="G121" s="353" t="s">
        <v>7</v>
      </c>
      <c r="H121" s="31" t="s">
        <v>11</v>
      </c>
      <c r="I121" s="308"/>
      <c r="J121" s="305"/>
      <c r="K121" s="353" t="s">
        <v>7</v>
      </c>
      <c r="L121" s="31" t="s">
        <v>11</v>
      </c>
      <c r="M121" s="31" t="s">
        <v>11</v>
      </c>
      <c r="N121" s="305"/>
      <c r="O121" s="305"/>
      <c r="P121" s="305"/>
      <c r="Q121" s="305"/>
      <c r="R121" s="353" t="s">
        <v>7</v>
      </c>
      <c r="S121" s="31" t="s">
        <v>11</v>
      </c>
      <c r="T121" s="353" t="s">
        <v>7</v>
      </c>
      <c r="U121" s="31" t="s">
        <v>11</v>
      </c>
      <c r="V121" s="31" t="s">
        <v>11</v>
      </c>
      <c r="W121" s="305"/>
      <c r="X121" s="305"/>
      <c r="Y121" s="305"/>
      <c r="Z121" s="31" t="s">
        <v>11</v>
      </c>
      <c r="AA121" s="31" t="s">
        <v>11</v>
      </c>
      <c r="AB121" s="31" t="s">
        <v>11</v>
      </c>
      <c r="AC121" s="31" t="s">
        <v>11</v>
      </c>
      <c r="AD121" s="305"/>
      <c r="AE121" s="305"/>
      <c r="AF121" s="31" t="s">
        <v>11</v>
      </c>
      <c r="AG121" s="31" t="s">
        <v>11</v>
      </c>
      <c r="AH121" s="355" t="s">
        <v>13</v>
      </c>
      <c r="AI121" s="31" t="s">
        <v>11</v>
      </c>
      <c r="AJ121" s="31" t="s">
        <v>11</v>
      </c>
      <c r="AK121" s="34">
        <f>IF(CA121=0,"",TIME(0,CA121,0))</f>
        <v>0.25</v>
      </c>
      <c r="AL121" s="157">
        <f t="shared" si="95"/>
        <v>14</v>
      </c>
      <c r="AM121" s="158">
        <f>SUM(AL121:AL122)/2</f>
        <v>14</v>
      </c>
      <c r="AN121" s="158">
        <f t="shared" si="96"/>
        <v>1</v>
      </c>
      <c r="AO121" s="158">
        <f>SUM((AN121+AN122)/2)</f>
        <v>1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360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4</v>
      </c>
      <c r="BR121" s="158">
        <f>SUM((BQ121+BQ122)/2)</f>
        <v>4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360</v>
      </c>
      <c r="CB121" s="35">
        <f>SUM(AM121+AO121+AQ121+AS121+AU121+AW121+BB121+BD121+BG121+AY121)</f>
        <v>15</v>
      </c>
    </row>
    <row r="122" spans="1:80" ht="18.75" customHeight="1" thickBot="1" x14ac:dyDescent="0.3">
      <c r="A122" s="137" t="s">
        <v>425</v>
      </c>
      <c r="B122" s="179" t="s">
        <v>183</v>
      </c>
      <c r="C122" s="207" t="s">
        <v>10</v>
      </c>
      <c r="D122" s="165">
        <v>11491</v>
      </c>
      <c r="E122" s="166" t="s">
        <v>4</v>
      </c>
      <c r="F122" s="303"/>
      <c r="G122" s="354" t="s">
        <v>7</v>
      </c>
      <c r="H122" s="37" t="s">
        <v>11</v>
      </c>
      <c r="I122" s="309"/>
      <c r="J122" s="306"/>
      <c r="K122" s="354" t="s">
        <v>7</v>
      </c>
      <c r="L122" s="37" t="s">
        <v>11</v>
      </c>
      <c r="M122" s="37" t="s">
        <v>11</v>
      </c>
      <c r="N122" s="306"/>
      <c r="O122" s="306"/>
      <c r="P122" s="306"/>
      <c r="Q122" s="306"/>
      <c r="R122" s="354" t="s">
        <v>7</v>
      </c>
      <c r="S122" s="37" t="s">
        <v>11</v>
      </c>
      <c r="T122" s="354" t="s">
        <v>7</v>
      </c>
      <c r="U122" s="37" t="s">
        <v>11</v>
      </c>
      <c r="V122" s="37" t="s">
        <v>11</v>
      </c>
      <c r="W122" s="306"/>
      <c r="X122" s="306"/>
      <c r="Y122" s="306"/>
      <c r="Z122" s="37" t="s">
        <v>11</v>
      </c>
      <c r="AA122" s="37" t="s">
        <v>11</v>
      </c>
      <c r="AB122" s="37" t="s">
        <v>11</v>
      </c>
      <c r="AC122" s="37" t="s">
        <v>11</v>
      </c>
      <c r="AD122" s="306"/>
      <c r="AE122" s="306"/>
      <c r="AF122" s="37" t="s">
        <v>11</v>
      </c>
      <c r="AG122" s="37" t="s">
        <v>11</v>
      </c>
      <c r="AH122" s="356" t="s">
        <v>13</v>
      </c>
      <c r="AI122" s="37" t="s">
        <v>11</v>
      </c>
      <c r="AJ122" s="37" t="s">
        <v>11</v>
      </c>
      <c r="AK122" s="40"/>
      <c r="AL122" s="167">
        <f t="shared" si="95"/>
        <v>14</v>
      </c>
      <c r="AM122" s="168"/>
      <c r="AN122" s="168">
        <f t="shared" si="96"/>
        <v>1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4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425</v>
      </c>
      <c r="B123" s="179" t="s">
        <v>183</v>
      </c>
      <c r="C123" s="807" t="s">
        <v>359</v>
      </c>
      <c r="D123" s="155" t="str">
        <f>VLOOKUP(C123,ListeAppel,2,FALSE)</f>
        <v>Nom 094</v>
      </c>
      <c r="E123" s="156" t="s">
        <v>70</v>
      </c>
      <c r="F123" s="302"/>
      <c r="G123" s="353" t="s">
        <v>7</v>
      </c>
      <c r="H123" s="31" t="s">
        <v>11</v>
      </c>
      <c r="I123" s="308"/>
      <c r="J123" s="305"/>
      <c r="K123" s="353" t="s">
        <v>7</v>
      </c>
      <c r="L123" s="353" t="s">
        <v>7</v>
      </c>
      <c r="M123" s="353" t="s">
        <v>7</v>
      </c>
      <c r="N123" s="305"/>
      <c r="O123" s="305"/>
      <c r="P123" s="305"/>
      <c r="Q123" s="305"/>
      <c r="R123" s="31" t="s">
        <v>11</v>
      </c>
      <c r="S123" s="31" t="s">
        <v>11</v>
      </c>
      <c r="T123" s="31" t="s">
        <v>11</v>
      </c>
      <c r="U123" s="31" t="s">
        <v>33</v>
      </c>
      <c r="V123" s="31" t="s">
        <v>67</v>
      </c>
      <c r="W123" s="305"/>
      <c r="X123" s="305"/>
      <c r="Y123" s="305"/>
      <c r="Z123" s="520" t="s">
        <v>24</v>
      </c>
      <c r="AA123" s="365" t="s">
        <v>14</v>
      </c>
      <c r="AB123" s="365" t="s">
        <v>14</v>
      </c>
      <c r="AC123" s="365" t="s">
        <v>14</v>
      </c>
      <c r="AD123" s="365" t="s">
        <v>14</v>
      </c>
      <c r="AE123" s="365" t="s">
        <v>14</v>
      </c>
      <c r="AF123" s="365" t="s">
        <v>14</v>
      </c>
      <c r="AG123" s="365" t="s">
        <v>14</v>
      </c>
      <c r="AH123" s="365" t="s">
        <v>14</v>
      </c>
      <c r="AI123" s="365" t="s">
        <v>14</v>
      </c>
      <c r="AJ123" s="365" t="s">
        <v>14</v>
      </c>
      <c r="AK123" s="34">
        <f>IF(CA123=0,"",TIME(0,CA123,0))</f>
        <v>8.3333333333333329E-2</v>
      </c>
      <c r="AL123" s="157">
        <f t="shared" si="95"/>
        <v>4</v>
      </c>
      <c r="AM123" s="158">
        <f>SUM(AL123:AL124)/2</f>
        <v>4</v>
      </c>
      <c r="AN123" s="158">
        <f t="shared" si="96"/>
        <v>0</v>
      </c>
      <c r="AO123" s="158">
        <f>SUM((AN123+AN124)/2)</f>
        <v>0</v>
      </c>
      <c r="AP123" s="159">
        <f t="shared" si="97"/>
        <v>1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0.5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120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10</v>
      </c>
      <c r="BL123" s="162">
        <f>SUM(BK123+BK124)/2</f>
        <v>10</v>
      </c>
      <c r="BM123" s="158">
        <f t="shared" si="107"/>
        <v>1</v>
      </c>
      <c r="BN123" s="158">
        <f>SUM(BM123+BM124)/2</f>
        <v>1</v>
      </c>
      <c r="BO123" s="158">
        <f t="shared" si="108"/>
        <v>0</v>
      </c>
      <c r="BP123" s="158">
        <f>SUM(BO123+BO124)/2</f>
        <v>0</v>
      </c>
      <c r="BQ123" s="158">
        <f t="shared" si="109"/>
        <v>4</v>
      </c>
      <c r="BR123" s="158">
        <f>SUM((BQ123+BQ124)/2)</f>
        <v>4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120</v>
      </c>
      <c r="CB123" s="35">
        <f>SUM(AM123+AO123+AQ123+AS123+AU123+AW123+BB123+BD123+BG123+AY123)</f>
        <v>5</v>
      </c>
    </row>
    <row r="124" spans="1:80" ht="18.75" customHeight="1" thickBot="1" x14ac:dyDescent="0.3">
      <c r="A124" s="137" t="s">
        <v>425</v>
      </c>
      <c r="B124" s="179" t="s">
        <v>183</v>
      </c>
      <c r="C124" s="202" t="s">
        <v>10</v>
      </c>
      <c r="D124" s="165">
        <v>11576</v>
      </c>
      <c r="E124" s="166" t="s">
        <v>4</v>
      </c>
      <c r="F124" s="303"/>
      <c r="G124" s="354" t="s">
        <v>7</v>
      </c>
      <c r="H124" s="37" t="s">
        <v>57</v>
      </c>
      <c r="I124" s="309"/>
      <c r="J124" s="306"/>
      <c r="K124" s="354" t="s">
        <v>7</v>
      </c>
      <c r="L124" s="354" t="s">
        <v>7</v>
      </c>
      <c r="M124" s="354" t="s">
        <v>7</v>
      </c>
      <c r="N124" s="306"/>
      <c r="O124" s="306"/>
      <c r="P124" s="306"/>
      <c r="Q124" s="306"/>
      <c r="R124" s="37" t="s">
        <v>11</v>
      </c>
      <c r="S124" s="37" t="s">
        <v>11</v>
      </c>
      <c r="T124" s="37" t="s">
        <v>11</v>
      </c>
      <c r="U124" s="37" t="s">
        <v>11</v>
      </c>
      <c r="V124" s="37" t="s">
        <v>67</v>
      </c>
      <c r="W124" s="306"/>
      <c r="X124" s="306"/>
      <c r="Y124" s="306"/>
      <c r="Z124" s="638" t="s">
        <v>24</v>
      </c>
      <c r="AA124" s="367" t="s">
        <v>14</v>
      </c>
      <c r="AB124" s="367" t="s">
        <v>14</v>
      </c>
      <c r="AC124" s="367" t="s">
        <v>14</v>
      </c>
      <c r="AD124" s="367" t="s">
        <v>14</v>
      </c>
      <c r="AE124" s="367" t="s">
        <v>14</v>
      </c>
      <c r="AF124" s="367" t="s">
        <v>14</v>
      </c>
      <c r="AG124" s="367" t="s">
        <v>14</v>
      </c>
      <c r="AH124" s="367" t="s">
        <v>14</v>
      </c>
      <c r="AI124" s="367" t="s">
        <v>14</v>
      </c>
      <c r="AJ124" s="367" t="s">
        <v>14</v>
      </c>
      <c r="AK124" s="40"/>
      <c r="AL124" s="167">
        <f t="shared" si="95"/>
        <v>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1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10</v>
      </c>
      <c r="BL124" s="173"/>
      <c r="BM124" s="168">
        <f t="shared" si="107"/>
        <v>1</v>
      </c>
      <c r="BN124" s="174"/>
      <c r="BO124" s="168">
        <f t="shared" si="108"/>
        <v>0</v>
      </c>
      <c r="BP124" s="169"/>
      <c r="BQ124" s="168">
        <f t="shared" si="109"/>
        <v>4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425</v>
      </c>
      <c r="B125" s="179" t="s">
        <v>184</v>
      </c>
      <c r="C125" s="1174" t="s">
        <v>184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425</v>
      </c>
      <c r="B126" s="179" t="s">
        <v>184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300">
        <v>4</v>
      </c>
      <c r="J126" s="300">
        <v>5</v>
      </c>
      <c r="K126" s="25">
        <v>6</v>
      </c>
      <c r="L126" s="25">
        <v>7</v>
      </c>
      <c r="M126" s="25">
        <v>8</v>
      </c>
      <c r="N126" s="300">
        <v>9</v>
      </c>
      <c r="O126" s="300">
        <v>10</v>
      </c>
      <c r="P126" s="300">
        <v>11</v>
      </c>
      <c r="Q126" s="300">
        <v>12</v>
      </c>
      <c r="R126" s="25">
        <v>13</v>
      </c>
      <c r="S126" s="25">
        <v>14</v>
      </c>
      <c r="T126" s="25">
        <v>15</v>
      </c>
      <c r="U126" s="25">
        <v>16</v>
      </c>
      <c r="V126" s="25">
        <v>17</v>
      </c>
      <c r="W126" s="300">
        <v>18</v>
      </c>
      <c r="X126" s="300">
        <v>19</v>
      </c>
      <c r="Y126" s="300">
        <v>20</v>
      </c>
      <c r="Z126" s="25">
        <v>21</v>
      </c>
      <c r="AA126" s="25">
        <v>22</v>
      </c>
      <c r="AB126" s="25">
        <v>23</v>
      </c>
      <c r="AC126" s="25">
        <v>24</v>
      </c>
      <c r="AD126" s="300">
        <v>25</v>
      </c>
      <c r="AE126" s="300">
        <v>26</v>
      </c>
      <c r="AF126" s="25">
        <v>27</v>
      </c>
      <c r="AG126" s="26">
        <v>28</v>
      </c>
      <c r="AH126" s="26">
        <v>29</v>
      </c>
      <c r="AI126" s="25">
        <v>30</v>
      </c>
      <c r="AJ126" s="129">
        <v>31</v>
      </c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425</v>
      </c>
      <c r="B127" s="179" t="s">
        <v>184</v>
      </c>
      <c r="C127" s="807">
        <v>2919</v>
      </c>
      <c r="D127" s="178" t="s">
        <v>201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05"/>
      <c r="O127" s="305"/>
      <c r="P127" s="305"/>
      <c r="Q127" s="305"/>
      <c r="R127" s="31" t="s">
        <v>11</v>
      </c>
      <c r="S127" s="355" t="s">
        <v>13</v>
      </c>
      <c r="T127" s="355" t="s">
        <v>13</v>
      </c>
      <c r="U127" s="31" t="s">
        <v>11</v>
      </c>
      <c r="V127" s="355" t="s">
        <v>13</v>
      </c>
      <c r="W127" s="305"/>
      <c r="X127" s="305"/>
      <c r="Y127" s="305"/>
      <c r="Z127" s="31" t="s">
        <v>11</v>
      </c>
      <c r="AA127" s="355" t="s">
        <v>13</v>
      </c>
      <c r="AB127" s="355" t="s">
        <v>13</v>
      </c>
      <c r="AC127" s="31" t="s">
        <v>11</v>
      </c>
      <c r="AD127" s="305"/>
      <c r="AE127" s="305"/>
      <c r="AF127" s="355" t="s">
        <v>13</v>
      </c>
      <c r="AG127" s="355" t="s">
        <v>13</v>
      </c>
      <c r="AH127" s="355" t="s">
        <v>13</v>
      </c>
      <c r="AI127" s="355" t="s">
        <v>13</v>
      </c>
      <c r="AJ127" s="31" t="s">
        <v>11</v>
      </c>
      <c r="AK127" s="34">
        <f>IF(CA127=0,"",TIME(0,CA127,0))</f>
        <v>0.23333333333333331</v>
      </c>
      <c r="AL127" s="157">
        <f t="shared" si="95"/>
        <v>5</v>
      </c>
      <c r="AM127" s="158">
        <f>SUM(AL127:AL128)/2</f>
        <v>4</v>
      </c>
      <c r="AN127" s="158">
        <f t="shared" si="96"/>
        <v>9</v>
      </c>
      <c r="AO127" s="158">
        <f>SUM((AN127+AN128)/2)</f>
        <v>10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8</v>
      </c>
      <c r="BR127" s="158">
        <f>SUM((BQ127+BQ128)/2)</f>
        <v>8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425</v>
      </c>
      <c r="B128" s="179" t="s">
        <v>184</v>
      </c>
      <c r="C128" s="192" t="s">
        <v>6</v>
      </c>
      <c r="D128" s="194"/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06"/>
      <c r="O128" s="306"/>
      <c r="P128" s="306"/>
      <c r="Q128" s="306"/>
      <c r="R128" s="356" t="s">
        <v>13</v>
      </c>
      <c r="S128" s="356" t="s">
        <v>13</v>
      </c>
      <c r="T128" s="356" t="s">
        <v>13</v>
      </c>
      <c r="U128" s="37" t="s">
        <v>11</v>
      </c>
      <c r="V128" s="356" t="s">
        <v>13</v>
      </c>
      <c r="W128" s="306"/>
      <c r="X128" s="306"/>
      <c r="Y128" s="306"/>
      <c r="Z128" s="356" t="s">
        <v>13</v>
      </c>
      <c r="AA128" s="356" t="s">
        <v>13</v>
      </c>
      <c r="AB128" s="356" t="s">
        <v>13</v>
      </c>
      <c r="AC128" s="37" t="s">
        <v>11</v>
      </c>
      <c r="AD128" s="306"/>
      <c r="AE128" s="306"/>
      <c r="AF128" s="356" t="s">
        <v>13</v>
      </c>
      <c r="AG128" s="356" t="s">
        <v>13</v>
      </c>
      <c r="AH128" s="356" t="s">
        <v>13</v>
      </c>
      <c r="AI128" s="356" t="s">
        <v>13</v>
      </c>
      <c r="AJ128" s="37" t="s">
        <v>11</v>
      </c>
      <c r="AK128" s="40"/>
      <c r="AL128" s="167">
        <f t="shared" si="95"/>
        <v>3</v>
      </c>
      <c r="AM128" s="168"/>
      <c r="AN128" s="168">
        <f t="shared" si="96"/>
        <v>11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8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184</v>
      </c>
      <c r="C129" s="806" t="s">
        <v>361</v>
      </c>
      <c r="D129" s="155" t="str">
        <f>VLOOKUP(C129,ListeAppel,2,FALSE)</f>
        <v>Nom 026</v>
      </c>
      <c r="E129" s="156" t="s">
        <v>70</v>
      </c>
      <c r="F129" s="364" t="s">
        <v>14</v>
      </c>
      <c r="G129" s="365" t="s">
        <v>14</v>
      </c>
      <c r="H129" s="365" t="s">
        <v>14</v>
      </c>
      <c r="I129" s="308"/>
      <c r="J129" s="305"/>
      <c r="K129" s="31" t="s">
        <v>11</v>
      </c>
      <c r="L129" s="675" t="s">
        <v>23</v>
      </c>
      <c r="M129" s="353" t="s">
        <v>7</v>
      </c>
      <c r="N129" s="305"/>
      <c r="O129" s="305"/>
      <c r="P129" s="305"/>
      <c r="Q129" s="305"/>
      <c r="R129" s="31" t="s">
        <v>11</v>
      </c>
      <c r="S129" s="31" t="s">
        <v>11</v>
      </c>
      <c r="T129" s="31" t="s">
        <v>11</v>
      </c>
      <c r="U129" s="31" t="s">
        <v>11</v>
      </c>
      <c r="V129" s="31" t="s">
        <v>11</v>
      </c>
      <c r="W129" s="305"/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305"/>
      <c r="AE129" s="305"/>
      <c r="AF129" s="31" t="s">
        <v>11</v>
      </c>
      <c r="AG129" s="31" t="s">
        <v>11</v>
      </c>
      <c r="AH129" s="355" t="s">
        <v>107</v>
      </c>
      <c r="AI129" s="31" t="s">
        <v>11</v>
      </c>
      <c r="AJ129" s="31" t="s">
        <v>11</v>
      </c>
      <c r="AK129" s="34">
        <f>IF(CA129=0,"",TIME(0,CA129,0))</f>
        <v>0.25</v>
      </c>
      <c r="AL129" s="157">
        <f t="shared" si="95"/>
        <v>14</v>
      </c>
      <c r="AM129" s="158">
        <f>SUM(AL129:AL130)/2</f>
        <v>13.5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0.5</v>
      </c>
      <c r="AT129" s="159">
        <f t="shared" si="99"/>
        <v>0</v>
      </c>
      <c r="AU129" s="160">
        <f>SUM((AT129+AT130)/2)</f>
        <v>0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3</v>
      </c>
      <c r="BL129" s="162">
        <f>SUM(BK129+BK130)/2</f>
        <v>3</v>
      </c>
      <c r="BM129" s="158">
        <f t="shared" si="107"/>
        <v>0</v>
      </c>
      <c r="BN129" s="158">
        <f>SUM(BM129+BM130)/2</f>
        <v>0</v>
      </c>
      <c r="BO129" s="158">
        <f t="shared" si="108"/>
        <v>1</v>
      </c>
      <c r="BP129" s="158">
        <f>SUM(BO129+BO130)/2</f>
        <v>1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425</v>
      </c>
      <c r="B130" s="179" t="s">
        <v>184</v>
      </c>
      <c r="C130" s="164" t="s">
        <v>9</v>
      </c>
      <c r="D130" s="165">
        <v>11418</v>
      </c>
      <c r="E130" s="166" t="s">
        <v>4</v>
      </c>
      <c r="F130" s="366" t="s">
        <v>14</v>
      </c>
      <c r="G130" s="367" t="s">
        <v>14</v>
      </c>
      <c r="H130" s="367" t="s">
        <v>14</v>
      </c>
      <c r="I130" s="309"/>
      <c r="J130" s="306"/>
      <c r="K130" s="37" t="s">
        <v>11</v>
      </c>
      <c r="L130" s="676" t="s">
        <v>23</v>
      </c>
      <c r="M130" s="354" t="s">
        <v>7</v>
      </c>
      <c r="N130" s="306"/>
      <c r="O130" s="306"/>
      <c r="P130" s="306"/>
      <c r="Q130" s="306"/>
      <c r="R130" s="37" t="s">
        <v>11</v>
      </c>
      <c r="S130" s="37" t="s">
        <v>11</v>
      </c>
      <c r="T130" s="37" t="s">
        <v>11</v>
      </c>
      <c r="U130" s="37" t="s">
        <v>11</v>
      </c>
      <c r="V130" s="37" t="s">
        <v>11</v>
      </c>
      <c r="W130" s="306"/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06"/>
      <c r="AE130" s="306"/>
      <c r="AF130" s="37" t="s">
        <v>11</v>
      </c>
      <c r="AG130" s="37" t="s">
        <v>11</v>
      </c>
      <c r="AH130" s="356" t="s">
        <v>13</v>
      </c>
      <c r="AI130" s="37" t="s">
        <v>11</v>
      </c>
      <c r="AJ130" s="440" t="s">
        <v>39</v>
      </c>
      <c r="AK130" s="40"/>
      <c r="AL130" s="167">
        <f t="shared" si="95"/>
        <v>13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1</v>
      </c>
      <c r="AS130" s="168"/>
      <c r="AT130" s="168">
        <f t="shared" si="99"/>
        <v>0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3</v>
      </c>
      <c r="BL130" s="173"/>
      <c r="BM130" s="168">
        <f t="shared" si="107"/>
        <v>0</v>
      </c>
      <c r="BN130" s="174"/>
      <c r="BO130" s="168">
        <f t="shared" si="108"/>
        <v>1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425</v>
      </c>
      <c r="B131" s="179" t="s">
        <v>187</v>
      </c>
      <c r="C131" s="806">
        <v>1738</v>
      </c>
      <c r="D131" s="178" t="s">
        <v>229</v>
      </c>
      <c r="E131" s="266" t="s">
        <v>70</v>
      </c>
      <c r="F131" s="318"/>
      <c r="G131" s="358" t="s">
        <v>7</v>
      </c>
      <c r="H131" s="662" t="s">
        <v>45</v>
      </c>
      <c r="I131" s="342"/>
      <c r="J131" s="334"/>
      <c r="K131" s="58" t="s">
        <v>11</v>
      </c>
      <c r="L131" s="58" t="s">
        <v>11</v>
      </c>
      <c r="M131" s="58" t="s">
        <v>11</v>
      </c>
      <c r="N131" s="334"/>
      <c r="O131" s="677" t="s">
        <v>45</v>
      </c>
      <c r="P131" s="334"/>
      <c r="Q131" s="334"/>
      <c r="R131" s="58" t="s">
        <v>11</v>
      </c>
      <c r="S131" s="58" t="s">
        <v>11</v>
      </c>
      <c r="T131" s="58" t="s">
        <v>11</v>
      </c>
      <c r="U131" s="58" t="s">
        <v>11</v>
      </c>
      <c r="V131" s="662" t="s">
        <v>45</v>
      </c>
      <c r="W131" s="334"/>
      <c r="X131" s="334"/>
      <c r="Y131" s="334"/>
      <c r="Z131" s="31" t="s">
        <v>11</v>
      </c>
      <c r="AA131" s="58" t="s">
        <v>11</v>
      </c>
      <c r="AB131" s="618" t="s">
        <v>11</v>
      </c>
      <c r="AC131" s="662" t="s">
        <v>45</v>
      </c>
      <c r="AD131" s="334"/>
      <c r="AE131" s="334"/>
      <c r="AF131" s="58" t="s">
        <v>11</v>
      </c>
      <c r="AG131" s="58" t="s">
        <v>11</v>
      </c>
      <c r="AH131" s="355" t="s">
        <v>13</v>
      </c>
      <c r="AI131" s="640" t="s">
        <v>39</v>
      </c>
      <c r="AJ131" s="662" t="s">
        <v>45</v>
      </c>
      <c r="AK131" s="34">
        <f>IF(CA131=0,"",TIME(0,CA131,0))</f>
        <v>0.23333333333333331</v>
      </c>
      <c r="AL131" s="157">
        <f>COUNTIF(F131:AJ131,"P")</f>
        <v>12</v>
      </c>
      <c r="AM131" s="158">
        <f>SUM(AL131:AL132)/2</f>
        <v>12</v>
      </c>
      <c r="AN131" s="158">
        <f>COUNTIF(F131:AJ131,"Mi")</f>
        <v>1</v>
      </c>
      <c r="AO131" s="158">
        <f>SUM((AN131+AN132)/2)</f>
        <v>1</v>
      </c>
      <c r="AP131" s="159">
        <f>COUNTIF(F131:AJ131,"VS")</f>
        <v>0</v>
      </c>
      <c r="AQ131" s="159">
        <f>SUM((AP131+AP132)/2)</f>
        <v>0.5</v>
      </c>
      <c r="AR131" s="158">
        <f>COUNTIF(F131:AJ131,"C1")</f>
        <v>1</v>
      </c>
      <c r="AS131" s="159">
        <f>SUM((AR131+AR132)/2)</f>
        <v>0.5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336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5</v>
      </c>
      <c r="BZ131" s="160">
        <f>SUM((BY131+BY132)/2)</f>
        <v>5</v>
      </c>
      <c r="CA131" s="163">
        <f>SUM(AZ131)</f>
        <v>336</v>
      </c>
      <c r="CB131" s="85"/>
    </row>
    <row r="132" spans="1:80" ht="18.75" customHeight="1" thickBot="1" x14ac:dyDescent="0.3">
      <c r="A132" s="137" t="s">
        <v>425</v>
      </c>
      <c r="B132" s="179" t="s">
        <v>187</v>
      </c>
      <c r="C132" s="192" t="s">
        <v>3</v>
      </c>
      <c r="D132" s="276" t="s">
        <v>97</v>
      </c>
      <c r="E132" s="238" t="s">
        <v>4</v>
      </c>
      <c r="F132" s="303"/>
      <c r="G132" s="354" t="s">
        <v>7</v>
      </c>
      <c r="H132" s="663" t="s">
        <v>45</v>
      </c>
      <c r="I132" s="309"/>
      <c r="J132" s="306"/>
      <c r="K132" s="37" t="s">
        <v>11</v>
      </c>
      <c r="L132" s="37" t="s">
        <v>11</v>
      </c>
      <c r="M132" s="37" t="s">
        <v>11</v>
      </c>
      <c r="N132" s="306"/>
      <c r="O132" s="674" t="s">
        <v>45</v>
      </c>
      <c r="P132" s="306"/>
      <c r="Q132" s="306"/>
      <c r="R132" s="37" t="s">
        <v>11</v>
      </c>
      <c r="S132" s="37" t="s">
        <v>11</v>
      </c>
      <c r="T132" s="37" t="s">
        <v>11</v>
      </c>
      <c r="U132" s="37" t="s">
        <v>11</v>
      </c>
      <c r="V132" s="663" t="s">
        <v>45</v>
      </c>
      <c r="W132" s="306"/>
      <c r="X132" s="306"/>
      <c r="Y132" s="306"/>
      <c r="Z132" s="37" t="s">
        <v>11</v>
      </c>
      <c r="AA132" s="37" t="s">
        <v>11</v>
      </c>
      <c r="AB132" s="402" t="s">
        <v>11</v>
      </c>
      <c r="AC132" s="663" t="s">
        <v>45</v>
      </c>
      <c r="AD132" s="306"/>
      <c r="AE132" s="306"/>
      <c r="AF132" s="37" t="s">
        <v>11</v>
      </c>
      <c r="AG132" s="37" t="s">
        <v>11</v>
      </c>
      <c r="AH132" s="356" t="s">
        <v>13</v>
      </c>
      <c r="AI132" s="37" t="s">
        <v>33</v>
      </c>
      <c r="AJ132" s="663" t="s">
        <v>45</v>
      </c>
      <c r="AK132" s="40"/>
      <c r="AL132" s="167">
        <f>COUNTIF(F132:AJ132,"P")</f>
        <v>12</v>
      </c>
      <c r="AM132" s="168"/>
      <c r="AN132" s="168">
        <f>COUNTIF(F132:AJ132,"Mi")</f>
        <v>1</v>
      </c>
      <c r="AO132" s="169"/>
      <c r="AP132" s="170">
        <f>COUNTIF(F132:AJ132,"VS")</f>
        <v>1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5</v>
      </c>
      <c r="BZ132" s="175"/>
      <c r="CA132" s="176"/>
      <c r="CB132" s="85"/>
    </row>
    <row r="133" spans="1:80" ht="18.75" customHeight="1" x14ac:dyDescent="0.25">
      <c r="A133" s="137" t="s">
        <v>425</v>
      </c>
      <c r="B133" s="179" t="s">
        <v>184</v>
      </c>
      <c r="C133" s="806" t="s">
        <v>362</v>
      </c>
      <c r="D133" s="155" t="str">
        <f>VLOOKUP(C133,ListeAppel,2,FALSE)</f>
        <v>Nom 063</v>
      </c>
      <c r="E133" s="236" t="s">
        <v>70</v>
      </c>
      <c r="F133" s="414" t="s">
        <v>7</v>
      </c>
      <c r="G133" s="358" t="s">
        <v>7</v>
      </c>
      <c r="H133" s="358" t="s">
        <v>7</v>
      </c>
      <c r="I133" s="358" t="s">
        <v>7</v>
      </c>
      <c r="J133" s="358" t="s">
        <v>7</v>
      </c>
      <c r="K133" s="358" t="s">
        <v>7</v>
      </c>
      <c r="L133" s="358" t="s">
        <v>7</v>
      </c>
      <c r="M133" s="358" t="s">
        <v>7</v>
      </c>
      <c r="N133" s="307"/>
      <c r="O133" s="307"/>
      <c r="P133" s="305"/>
      <c r="Q133" s="305"/>
      <c r="R133" s="31" t="s">
        <v>11</v>
      </c>
      <c r="S133" s="355" t="s">
        <v>13</v>
      </c>
      <c r="T133" s="355" t="s">
        <v>13</v>
      </c>
      <c r="U133" s="31" t="s">
        <v>11</v>
      </c>
      <c r="V133" s="355" t="s">
        <v>13</v>
      </c>
      <c r="W133" s="305"/>
      <c r="X133" s="305"/>
      <c r="Y133" s="305"/>
      <c r="Z133" s="31" t="s">
        <v>11</v>
      </c>
      <c r="AA133" s="355" t="s">
        <v>13</v>
      </c>
      <c r="AB133" s="355" t="s">
        <v>13</v>
      </c>
      <c r="AC133" s="31" t="s">
        <v>11</v>
      </c>
      <c r="AD133" s="305"/>
      <c r="AE133" s="305"/>
      <c r="AF133" s="355" t="s">
        <v>13</v>
      </c>
      <c r="AG133" s="355" t="s">
        <v>13</v>
      </c>
      <c r="AH133" s="355" t="s">
        <v>13</v>
      </c>
      <c r="AI133" s="454" t="s">
        <v>13</v>
      </c>
      <c r="AJ133" s="643" t="s">
        <v>11</v>
      </c>
      <c r="AK133" s="34">
        <f>IF(CA133=0,"",TIME(0,CA133,0))</f>
        <v>0.22500000000000001</v>
      </c>
      <c r="AL133" s="157">
        <f>COUNTIF(F133:AI133,"P")</f>
        <v>4</v>
      </c>
      <c r="AM133" s="158">
        <f>SUM(AL133:AL134)/2</f>
        <v>3.5</v>
      </c>
      <c r="AN133" s="158">
        <f>COUNTIF(F133:AI133,"Mi")</f>
        <v>9</v>
      </c>
      <c r="AO133" s="158">
        <f>SUM((AN133+AN134)/2)</f>
        <v>10</v>
      </c>
      <c r="AP133" s="159">
        <f>COUNTIF(F133:AI133,"VS")</f>
        <v>0</v>
      </c>
      <c r="AQ133" s="159">
        <f>SUM((AP133+AP134)/2)</f>
        <v>0</v>
      </c>
      <c r="AR133" s="158">
        <f>COUNTIF(F133:AI133,"C1")</f>
        <v>0</v>
      </c>
      <c r="AS133" s="159">
        <f>SUM((AR133+AR134)/2)</f>
        <v>0</v>
      </c>
      <c r="AT133" s="159">
        <f>COUNTIF(F133:AI133,"R1")</f>
        <v>0</v>
      </c>
      <c r="AU133" s="160">
        <f>SUM((AT133+AT134)/2)</f>
        <v>0</v>
      </c>
      <c r="AV133" s="158">
        <f>COUNTIF(F133:AI133,"CS")</f>
        <v>0</v>
      </c>
      <c r="AW133" s="158">
        <f>SUM((AV133+AV134)/2)</f>
        <v>0</v>
      </c>
      <c r="AX133" s="159">
        <f>COUNTIF(F133:AI133,"DA")</f>
        <v>0</v>
      </c>
      <c r="AY133" s="159">
        <f>SUM((AX133+AX134)/2)</f>
        <v>0</v>
      </c>
      <c r="AZ133" s="161">
        <f>SUM(AM133+AO133+AQ133+AS133+AW133+AY133+AU133)*24</f>
        <v>324</v>
      </c>
      <c r="BA133" s="159">
        <f>COUNTIF(F133:AI133,"MT5")</f>
        <v>0</v>
      </c>
      <c r="BB133" s="159">
        <f>SUM((BA133+BA134)/2)</f>
        <v>0</v>
      </c>
      <c r="BC133" s="159">
        <f>COUNTIF(F133:AI133,"MT6")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COUNTIF(F133:AI133,"MT8")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COUNTIF(F133:AI133,"A")</f>
        <v>0</v>
      </c>
      <c r="BJ133" s="159">
        <f>SUM((BI133+BI134)/2)</f>
        <v>0</v>
      </c>
      <c r="BK133" s="159">
        <f>COUNTIF(F133:AI133,"Ma")</f>
        <v>0</v>
      </c>
      <c r="BL133" s="162">
        <f>SUM(BK133+BK134)/2</f>
        <v>0</v>
      </c>
      <c r="BM133" s="158">
        <f>COUNTIF(F133:AI133,"MJ")</f>
        <v>0</v>
      </c>
      <c r="BN133" s="158">
        <f>SUM(BM133+BM134)/2</f>
        <v>0</v>
      </c>
      <c r="BO133" s="158">
        <f>COUNTIF(F133:AI133,"Jsc")</f>
        <v>0</v>
      </c>
      <c r="BP133" s="158">
        <f>SUM(BO133+BO134)/2</f>
        <v>0</v>
      </c>
      <c r="BQ133" s="158">
        <f>COUNTIF(F133:AI133,"C")</f>
        <v>8</v>
      </c>
      <c r="BR133" s="158">
        <f>SUM((BQ133+BQ134)/2)</f>
        <v>8</v>
      </c>
      <c r="BS133" s="158">
        <f>COUNTIF(F133:AI133,"CC")</f>
        <v>0</v>
      </c>
      <c r="BT133" s="158">
        <f>SUM((BS133+BS134)/2)</f>
        <v>0</v>
      </c>
      <c r="BU133" s="158">
        <f>COUNTIF(F133:AI133,"DS")</f>
        <v>0</v>
      </c>
      <c r="BV133" s="158">
        <f>SUM((BU133+BU134)/2)</f>
        <v>0</v>
      </c>
      <c r="BW133" s="159">
        <f>COUNTIF(F133:AI133,"MT")</f>
        <v>0</v>
      </c>
      <c r="BX133" s="159">
        <f>SUM((BW133+BW134)/2)</f>
        <v>0</v>
      </c>
      <c r="BY133" s="159">
        <f>COUNTIF(F133:AI133,"4/5")</f>
        <v>0</v>
      </c>
      <c r="BZ133" s="160">
        <f>SUM((BY133+BY134)/2)</f>
        <v>0</v>
      </c>
      <c r="CA133" s="163">
        <f>SUM(AZ133)</f>
        <v>324</v>
      </c>
      <c r="CB133" s="35">
        <f>SUM(AM133+AO133+AQ133+AS133+AU133+AW133+BB133+BD133+BG133+AY133)</f>
        <v>13.5</v>
      </c>
    </row>
    <row r="134" spans="1:80" ht="18.75" customHeight="1" thickBot="1" x14ac:dyDescent="0.3">
      <c r="A134" s="137" t="s">
        <v>425</v>
      </c>
      <c r="B134" s="179" t="s">
        <v>184</v>
      </c>
      <c r="C134" s="192" t="s">
        <v>8</v>
      </c>
      <c r="D134" s="165">
        <v>11418</v>
      </c>
      <c r="E134" s="238" t="s">
        <v>4</v>
      </c>
      <c r="F134" s="495" t="s">
        <v>7</v>
      </c>
      <c r="G134" s="354" t="s">
        <v>7</v>
      </c>
      <c r="H134" s="354" t="s">
        <v>7</v>
      </c>
      <c r="I134" s="354" t="s">
        <v>7</v>
      </c>
      <c r="J134" s="354" t="s">
        <v>7</v>
      </c>
      <c r="K134" s="354" t="s">
        <v>7</v>
      </c>
      <c r="L134" s="354" t="s">
        <v>7</v>
      </c>
      <c r="M134" s="354" t="s">
        <v>7</v>
      </c>
      <c r="N134" s="306"/>
      <c r="O134" s="331"/>
      <c r="P134" s="306"/>
      <c r="Q134" s="306"/>
      <c r="R134" s="356" t="s">
        <v>13</v>
      </c>
      <c r="S134" s="356" t="s">
        <v>13</v>
      </c>
      <c r="T134" s="356" t="s">
        <v>13</v>
      </c>
      <c r="U134" s="37" t="s">
        <v>11</v>
      </c>
      <c r="V134" s="356" t="s">
        <v>13</v>
      </c>
      <c r="W134" s="306"/>
      <c r="X134" s="306"/>
      <c r="Y134" s="306"/>
      <c r="Z134" s="356" t="s">
        <v>13</v>
      </c>
      <c r="AA134" s="356" t="s">
        <v>13</v>
      </c>
      <c r="AB134" s="356" t="s">
        <v>13</v>
      </c>
      <c r="AC134" s="37" t="s">
        <v>11</v>
      </c>
      <c r="AD134" s="306"/>
      <c r="AE134" s="306"/>
      <c r="AF134" s="356" t="s">
        <v>13</v>
      </c>
      <c r="AG134" s="356" t="s">
        <v>13</v>
      </c>
      <c r="AH134" s="356" t="s">
        <v>13</v>
      </c>
      <c r="AI134" s="356" t="s">
        <v>13</v>
      </c>
      <c r="AJ134" s="37" t="s">
        <v>11</v>
      </c>
      <c r="AK134" s="40"/>
      <c r="AL134" s="167">
        <f t="shared" si="95"/>
        <v>3</v>
      </c>
      <c r="AM134" s="168"/>
      <c r="AN134" s="168">
        <f t="shared" si="96"/>
        <v>11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8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425</v>
      </c>
      <c r="B135" s="179" t="s">
        <v>184</v>
      </c>
      <c r="C135" s="196">
        <v>4659</v>
      </c>
      <c r="D135" s="252" t="s">
        <v>291</v>
      </c>
      <c r="E135" s="236" t="s">
        <v>70</v>
      </c>
      <c r="F135" s="304"/>
      <c r="G135" s="52" t="s">
        <v>11</v>
      </c>
      <c r="H135" s="358" t="s">
        <v>7</v>
      </c>
      <c r="I135" s="358" t="s">
        <v>7</v>
      </c>
      <c r="J135" s="358" t="s">
        <v>7</v>
      </c>
      <c r="K135" s="678" t="s">
        <v>45</v>
      </c>
      <c r="L135" s="358" t="s">
        <v>7</v>
      </c>
      <c r="M135" s="358" t="s">
        <v>7</v>
      </c>
      <c r="N135" s="307"/>
      <c r="O135" s="307"/>
      <c r="P135" s="307"/>
      <c r="Q135" s="307"/>
      <c r="R135" s="678" t="s">
        <v>45</v>
      </c>
      <c r="S135" s="52" t="s">
        <v>11</v>
      </c>
      <c r="T135" s="52" t="s">
        <v>11</v>
      </c>
      <c r="U135" s="52" t="s">
        <v>11</v>
      </c>
      <c r="V135" s="52" t="s">
        <v>11</v>
      </c>
      <c r="W135" s="307"/>
      <c r="X135" s="307"/>
      <c r="Y135" s="680" t="s">
        <v>45</v>
      </c>
      <c r="Z135" s="31" t="s">
        <v>11</v>
      </c>
      <c r="AA135" s="678" t="s">
        <v>45</v>
      </c>
      <c r="AB135" s="52" t="s">
        <v>11</v>
      </c>
      <c r="AC135" s="678" t="s">
        <v>45</v>
      </c>
      <c r="AD135" s="307"/>
      <c r="AE135" s="307"/>
      <c r="AF135" s="678" t="s">
        <v>45</v>
      </c>
      <c r="AG135" s="52" t="s">
        <v>11</v>
      </c>
      <c r="AH135" s="52" t="s">
        <v>11</v>
      </c>
      <c r="AI135" s="52" t="s">
        <v>11</v>
      </c>
      <c r="AJ135" s="52" t="s">
        <v>11</v>
      </c>
      <c r="AK135" s="34">
        <f>IF(CA135=0,"",TIME(0,CA135,0))</f>
        <v>0.18333333333333335</v>
      </c>
      <c r="AL135" s="157">
        <f t="shared" ref="AL135:AL140" si="133">COUNTIF(F135:AJ135,"P")</f>
        <v>11</v>
      </c>
      <c r="AM135" s="158">
        <f>SUM(AL135:AL136)/2</f>
        <v>10.5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264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5</v>
      </c>
      <c r="BR135" s="158">
        <f>SUM((BQ135+BQ136)/2)</f>
        <v>5</v>
      </c>
      <c r="BS135" s="158">
        <f t="shared" ref="BS135:BS140" si="148">COUNTIF(F135:AJ135,"CC")</f>
        <v>0</v>
      </c>
      <c r="BT135" s="158">
        <f>SUM((BS135+BS136)/2)</f>
        <v>0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6</v>
      </c>
      <c r="BZ135" s="160">
        <f>SUM((BY135+BY136)/2)</f>
        <v>6</v>
      </c>
      <c r="CA135" s="163">
        <f>SUM(AZ135)</f>
        <v>264</v>
      </c>
      <c r="CB135" s="35">
        <f>SUM(AM135+AO135+AQ135+AS135+AU135+AW135+BB135+BD135+BG135+AY135)</f>
        <v>11</v>
      </c>
    </row>
    <row r="136" spans="1:80" ht="18.75" customHeight="1" thickBot="1" x14ac:dyDescent="0.3">
      <c r="A136" s="137" t="s">
        <v>425</v>
      </c>
      <c r="B136" s="179" t="s">
        <v>184</v>
      </c>
      <c r="C136" s="164" t="s">
        <v>6</v>
      </c>
      <c r="D136" s="276" t="s">
        <v>103</v>
      </c>
      <c r="E136" s="386" t="s">
        <v>4</v>
      </c>
      <c r="F136" s="341"/>
      <c r="G136" s="37" t="s">
        <v>57</v>
      </c>
      <c r="H136" s="354" t="s">
        <v>7</v>
      </c>
      <c r="I136" s="354" t="s">
        <v>7</v>
      </c>
      <c r="J136" s="354" t="s">
        <v>7</v>
      </c>
      <c r="K136" s="679" t="s">
        <v>45</v>
      </c>
      <c r="L136" s="354" t="s">
        <v>7</v>
      </c>
      <c r="M136" s="354" t="s">
        <v>7</v>
      </c>
      <c r="N136" s="306"/>
      <c r="O136" s="306"/>
      <c r="P136" s="306"/>
      <c r="Q136" s="306"/>
      <c r="R136" s="679" t="s">
        <v>45</v>
      </c>
      <c r="S136" s="37" t="s">
        <v>11</v>
      </c>
      <c r="T136" s="37" t="s">
        <v>11</v>
      </c>
      <c r="U136" s="37" t="s">
        <v>11</v>
      </c>
      <c r="V136" s="37" t="s">
        <v>11</v>
      </c>
      <c r="W136" s="306"/>
      <c r="X136" s="306"/>
      <c r="Y136" s="681" t="s">
        <v>45</v>
      </c>
      <c r="Z136" s="37" t="s">
        <v>11</v>
      </c>
      <c r="AA136" s="679" t="s">
        <v>45</v>
      </c>
      <c r="AB136" s="37" t="s">
        <v>11</v>
      </c>
      <c r="AC136" s="679" t="s">
        <v>45</v>
      </c>
      <c r="AD136" s="306"/>
      <c r="AE136" s="306"/>
      <c r="AF136" s="679" t="s">
        <v>45</v>
      </c>
      <c r="AG136" s="37" t="s">
        <v>11</v>
      </c>
      <c r="AH136" s="37" t="s">
        <v>11</v>
      </c>
      <c r="AI136" s="37" t="s">
        <v>11</v>
      </c>
      <c r="AJ136" s="67" t="s">
        <v>11</v>
      </c>
      <c r="AK136" s="40"/>
      <c r="AL136" s="167">
        <f t="shared" si="133"/>
        <v>10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5</v>
      </c>
      <c r="BR136" s="168"/>
      <c r="BS136" s="168">
        <f t="shared" si="148"/>
        <v>0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6</v>
      </c>
      <c r="BZ136" s="175"/>
      <c r="CA136" s="176"/>
      <c r="CB136" s="85"/>
    </row>
    <row r="137" spans="1:80" ht="18.75" customHeight="1" x14ac:dyDescent="0.25">
      <c r="A137" s="137"/>
      <c r="B137" s="179"/>
      <c r="C137" s="284">
        <v>4500</v>
      </c>
      <c r="D137" s="252" t="s">
        <v>294</v>
      </c>
      <c r="E137" s="236" t="s">
        <v>70</v>
      </c>
      <c r="F137" s="414" t="s">
        <v>7</v>
      </c>
      <c r="G137" s="358" t="s">
        <v>7</v>
      </c>
      <c r="H137" s="358" t="s">
        <v>7</v>
      </c>
      <c r="I137" s="358" t="s">
        <v>7</v>
      </c>
      <c r="J137" s="358" t="s">
        <v>7</v>
      </c>
      <c r="K137" s="358" t="s">
        <v>7</v>
      </c>
      <c r="L137" s="358" t="s">
        <v>7</v>
      </c>
      <c r="M137" s="358" t="s">
        <v>7</v>
      </c>
      <c r="N137" s="307"/>
      <c r="O137" s="307"/>
      <c r="P137" s="307"/>
      <c r="Q137" s="307"/>
      <c r="R137" s="31" t="s">
        <v>11</v>
      </c>
      <c r="S137" s="355" t="s">
        <v>13</v>
      </c>
      <c r="T137" s="355" t="s">
        <v>13</v>
      </c>
      <c r="U137" s="31" t="s">
        <v>11</v>
      </c>
      <c r="V137" s="355" t="s">
        <v>13</v>
      </c>
      <c r="W137" s="305"/>
      <c r="X137" s="305"/>
      <c r="Y137" s="305"/>
      <c r="Z137" s="31" t="s">
        <v>11</v>
      </c>
      <c r="AA137" s="355" t="s">
        <v>13</v>
      </c>
      <c r="AB137" s="355" t="s">
        <v>13</v>
      </c>
      <c r="AC137" s="31" t="s">
        <v>11</v>
      </c>
      <c r="AD137" s="307"/>
      <c r="AE137" s="307"/>
      <c r="AF137" s="378" t="s">
        <v>13</v>
      </c>
      <c r="AG137" s="378" t="s">
        <v>13</v>
      </c>
      <c r="AH137" s="52" t="s">
        <v>11</v>
      </c>
      <c r="AI137" s="378" t="s">
        <v>13</v>
      </c>
      <c r="AJ137" s="52" t="s">
        <v>11</v>
      </c>
      <c r="AK137" s="34">
        <f>IF(CA137=0,"",TIME(0,CA137,0))</f>
        <v>0.23333333333333331</v>
      </c>
      <c r="AL137" s="157">
        <f t="shared" si="133"/>
        <v>6</v>
      </c>
      <c r="AM137" s="158">
        <f>SUM(AL137:AL138)/2</f>
        <v>4.5</v>
      </c>
      <c r="AN137" s="158">
        <f t="shared" si="134"/>
        <v>8</v>
      </c>
      <c r="AO137" s="158">
        <f>SUM((AN137+AN138)/2)</f>
        <v>9</v>
      </c>
      <c r="AP137" s="159">
        <f t="shared" si="135"/>
        <v>0</v>
      </c>
      <c r="AQ137" s="159">
        <f>SUM((AP137+AP138)/2)</f>
        <v>0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0.5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336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0</v>
      </c>
      <c r="BP137" s="158">
        <f>SUM(BO137+BO138)/2</f>
        <v>0</v>
      </c>
      <c r="BQ137" s="158">
        <f t="shared" si="147"/>
        <v>8</v>
      </c>
      <c r="BR137" s="158">
        <f>SUM((BQ137+BQ138)/2)</f>
        <v>8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336</v>
      </c>
      <c r="CB137" s="35">
        <f>SUM(AM137+AO137+AQ137+AS137+AU137+AW137+BB137+BD137+BG137+AY137)</f>
        <v>14</v>
      </c>
    </row>
    <row r="138" spans="1:80" ht="18.75" customHeight="1" thickBot="1" x14ac:dyDescent="0.3">
      <c r="A138" s="137"/>
      <c r="B138" s="179"/>
      <c r="C138" s="164" t="s">
        <v>10</v>
      </c>
      <c r="D138" s="254"/>
      <c r="E138" s="238" t="s">
        <v>4</v>
      </c>
      <c r="F138" s="377" t="s">
        <v>7</v>
      </c>
      <c r="G138" s="354" t="s">
        <v>7</v>
      </c>
      <c r="H138" s="354" t="s">
        <v>7</v>
      </c>
      <c r="I138" s="354" t="s">
        <v>7</v>
      </c>
      <c r="J138" s="354" t="s">
        <v>7</v>
      </c>
      <c r="K138" s="354" t="s">
        <v>7</v>
      </c>
      <c r="L138" s="354" t="s">
        <v>7</v>
      </c>
      <c r="M138" s="354" t="s">
        <v>7</v>
      </c>
      <c r="N138" s="306"/>
      <c r="O138" s="331"/>
      <c r="P138" s="306"/>
      <c r="Q138" s="306"/>
      <c r="R138" s="356" t="s">
        <v>13</v>
      </c>
      <c r="S138" s="356" t="s">
        <v>13</v>
      </c>
      <c r="T138" s="356" t="s">
        <v>13</v>
      </c>
      <c r="U138" s="37" t="s">
        <v>11</v>
      </c>
      <c r="V138" s="356" t="s">
        <v>13</v>
      </c>
      <c r="W138" s="306"/>
      <c r="X138" s="306"/>
      <c r="Y138" s="306"/>
      <c r="Z138" s="356" t="s">
        <v>13</v>
      </c>
      <c r="AA138" s="356" t="s">
        <v>13</v>
      </c>
      <c r="AB138" s="356" t="s">
        <v>13</v>
      </c>
      <c r="AC138" s="37" t="s">
        <v>11</v>
      </c>
      <c r="AD138" s="306"/>
      <c r="AE138" s="306"/>
      <c r="AF138" s="356" t="s">
        <v>13</v>
      </c>
      <c r="AG138" s="356" t="s">
        <v>13</v>
      </c>
      <c r="AH138" s="37" t="s">
        <v>57</v>
      </c>
      <c r="AI138" s="356" t="s">
        <v>13</v>
      </c>
      <c r="AJ138" s="67" t="s">
        <v>11</v>
      </c>
      <c r="AK138" s="40"/>
      <c r="AL138" s="167">
        <f t="shared" si="133"/>
        <v>3</v>
      </c>
      <c r="AM138" s="168"/>
      <c r="AN138" s="168">
        <f t="shared" si="134"/>
        <v>10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1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0</v>
      </c>
      <c r="BP138" s="169"/>
      <c r="BQ138" s="168">
        <f t="shared" si="147"/>
        <v>8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296</v>
      </c>
      <c r="E139" s="236" t="s">
        <v>70</v>
      </c>
      <c r="F139" s="343"/>
      <c r="G139" s="52" t="s">
        <v>11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58" t="s">
        <v>7</v>
      </c>
      <c r="P139" s="358" t="s">
        <v>7</v>
      </c>
      <c r="Q139" s="358" t="s">
        <v>7</v>
      </c>
      <c r="R139" s="358" t="s">
        <v>7</v>
      </c>
      <c r="S139" s="52" t="s">
        <v>11</v>
      </c>
      <c r="T139" s="365" t="s">
        <v>14</v>
      </c>
      <c r="U139" s="365" t="s">
        <v>14</v>
      </c>
      <c r="V139" s="365" t="s">
        <v>14</v>
      </c>
      <c r="W139" s="307"/>
      <c r="X139" s="307"/>
      <c r="Y139" s="307"/>
      <c r="Z139" s="31" t="s">
        <v>11</v>
      </c>
      <c r="AA139" s="52" t="s">
        <v>11</v>
      </c>
      <c r="AB139" s="52" t="s">
        <v>11</v>
      </c>
      <c r="AC139" s="52" t="s">
        <v>11</v>
      </c>
      <c r="AD139" s="307"/>
      <c r="AE139" s="307"/>
      <c r="AF139" s="52" t="s">
        <v>11</v>
      </c>
      <c r="AG139" s="52" t="s">
        <v>11</v>
      </c>
      <c r="AH139" s="52" t="s">
        <v>11</v>
      </c>
      <c r="AI139" s="52" t="s">
        <v>11</v>
      </c>
      <c r="AJ139" s="52" t="s">
        <v>11</v>
      </c>
      <c r="AK139" s="34">
        <f>IF(CA139=0,"",TIME(0,CA139,0))</f>
        <v>0.18333333333333335</v>
      </c>
      <c r="AL139" s="157">
        <f t="shared" si="133"/>
        <v>11</v>
      </c>
      <c r="AM139" s="158">
        <f>SUM(AL139:AL140)/2</f>
        <v>11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264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3</v>
      </c>
      <c r="BL139" s="162">
        <f>SUM(BK139+BK140)/2</f>
        <v>3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11</v>
      </c>
      <c r="BR139" s="158">
        <f>SUM((BQ139+BQ140)/2)</f>
        <v>11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264</v>
      </c>
      <c r="CB139" s="35">
        <f>SUM(AM139+AO139+AQ139+AS139+AU139+AW139+BB139+BD139+BG139+AY139)</f>
        <v>11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238" t="s">
        <v>4</v>
      </c>
      <c r="F140" s="303"/>
      <c r="G140" s="37" t="s">
        <v>11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54" t="s">
        <v>7</v>
      </c>
      <c r="P140" s="354" t="s">
        <v>7</v>
      </c>
      <c r="Q140" s="354" t="s">
        <v>7</v>
      </c>
      <c r="R140" s="354" t="s">
        <v>7</v>
      </c>
      <c r="S140" s="37" t="s">
        <v>11</v>
      </c>
      <c r="T140" s="367" t="s">
        <v>14</v>
      </c>
      <c r="U140" s="367" t="s">
        <v>14</v>
      </c>
      <c r="V140" s="367" t="s">
        <v>14</v>
      </c>
      <c r="W140" s="307"/>
      <c r="X140" s="307"/>
      <c r="Y140" s="307"/>
      <c r="Z140" s="37" t="s">
        <v>11</v>
      </c>
      <c r="AA140" s="52" t="s">
        <v>11</v>
      </c>
      <c r="AB140" s="52" t="s">
        <v>11</v>
      </c>
      <c r="AC140" s="52" t="s">
        <v>11</v>
      </c>
      <c r="AD140" s="307"/>
      <c r="AE140" s="307"/>
      <c r="AF140" s="52" t="s">
        <v>11</v>
      </c>
      <c r="AG140" s="52" t="s">
        <v>11</v>
      </c>
      <c r="AH140" s="52" t="s">
        <v>11</v>
      </c>
      <c r="AI140" s="52" t="s">
        <v>11</v>
      </c>
      <c r="AJ140" s="52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3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425</v>
      </c>
      <c r="B141" s="179" t="s">
        <v>184</v>
      </c>
      <c r="C141" s="283">
        <v>8106</v>
      </c>
      <c r="D141" s="178" t="s">
        <v>299</v>
      </c>
      <c r="E141" s="236" t="s">
        <v>70</v>
      </c>
      <c r="F141" s="414" t="s">
        <v>7</v>
      </c>
      <c r="G141" s="358" t="s">
        <v>7</v>
      </c>
      <c r="H141" s="358" t="s">
        <v>7</v>
      </c>
      <c r="I141" s="358" t="s">
        <v>7</v>
      </c>
      <c r="J141" s="358" t="s">
        <v>7</v>
      </c>
      <c r="K141" s="358" t="s">
        <v>7</v>
      </c>
      <c r="L141" s="358" t="s">
        <v>7</v>
      </c>
      <c r="M141" s="358" t="s">
        <v>7</v>
      </c>
      <c r="N141" s="307"/>
      <c r="O141" s="307"/>
      <c r="P141" s="305"/>
      <c r="Q141" s="305"/>
      <c r="R141" s="31" t="s">
        <v>11</v>
      </c>
      <c r="S141" s="355" t="s">
        <v>13</v>
      </c>
      <c r="T141" s="355" t="s">
        <v>13</v>
      </c>
      <c r="U141" s="31" t="s">
        <v>11</v>
      </c>
      <c r="V141" s="355" t="s">
        <v>13</v>
      </c>
      <c r="W141" s="305"/>
      <c r="X141" s="305"/>
      <c r="Y141" s="305"/>
      <c r="Z141" s="31" t="s">
        <v>11</v>
      </c>
      <c r="AA141" s="355" t="s">
        <v>13</v>
      </c>
      <c r="AB141" s="355" t="s">
        <v>13</v>
      </c>
      <c r="AC141" s="31" t="s">
        <v>11</v>
      </c>
      <c r="AD141" s="305"/>
      <c r="AE141" s="305"/>
      <c r="AF141" s="355" t="s">
        <v>13</v>
      </c>
      <c r="AG141" s="355" t="s">
        <v>13</v>
      </c>
      <c r="AH141" s="355" t="s">
        <v>13</v>
      </c>
      <c r="AI141" s="355" t="s">
        <v>13</v>
      </c>
      <c r="AJ141" s="31" t="s">
        <v>11</v>
      </c>
      <c r="AK141" s="34">
        <f>IF(CA141=0,"",TIME(0,CA141,0))</f>
        <v>0.23333333333333331</v>
      </c>
      <c r="AL141" s="157">
        <f t="shared" si="95"/>
        <v>5</v>
      </c>
      <c r="AM141" s="158">
        <f>SUM(AL141:AL142)/2</f>
        <v>4</v>
      </c>
      <c r="AN141" s="158">
        <f t="shared" si="96"/>
        <v>9</v>
      </c>
      <c r="AO141" s="158">
        <f>SUM((AN141+AN142)/2)</f>
        <v>10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0</v>
      </c>
      <c r="AT141" s="159">
        <f t="shared" si="99"/>
        <v>0</v>
      </c>
      <c r="AU141" s="160">
        <f>SUM((AT141+AT142)/2)</f>
        <v>0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336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0</v>
      </c>
      <c r="BP141" s="158">
        <f>SUM(BO141+BO142)/2</f>
        <v>0</v>
      </c>
      <c r="BQ141" s="158">
        <f t="shared" si="109"/>
        <v>8</v>
      </c>
      <c r="BR141" s="158">
        <f>SUM((BQ141+BQ142)/2)</f>
        <v>8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336</v>
      </c>
      <c r="CB141" s="35">
        <f>SUM(AM141+AO141+AQ141+AS141+AU141+AW141+BB141+BD141+BG141+AY141)</f>
        <v>14</v>
      </c>
    </row>
    <row r="142" spans="1:80" ht="18.75" customHeight="1" thickBot="1" x14ac:dyDescent="0.3">
      <c r="A142" s="137" t="s">
        <v>425</v>
      </c>
      <c r="B142" s="179" t="s">
        <v>184</v>
      </c>
      <c r="C142" s="164" t="s">
        <v>10</v>
      </c>
      <c r="D142" s="194"/>
      <c r="E142" s="238" t="s">
        <v>4</v>
      </c>
      <c r="F142" s="377" t="s">
        <v>7</v>
      </c>
      <c r="G142" s="354" t="s">
        <v>7</v>
      </c>
      <c r="H142" s="354" t="s">
        <v>7</v>
      </c>
      <c r="I142" s="354" t="s">
        <v>7</v>
      </c>
      <c r="J142" s="354" t="s">
        <v>7</v>
      </c>
      <c r="K142" s="354" t="s">
        <v>7</v>
      </c>
      <c r="L142" s="354" t="s">
        <v>7</v>
      </c>
      <c r="M142" s="354" t="s">
        <v>7</v>
      </c>
      <c r="N142" s="306"/>
      <c r="O142" s="331"/>
      <c r="P142" s="306"/>
      <c r="Q142" s="306"/>
      <c r="R142" s="356" t="s">
        <v>13</v>
      </c>
      <c r="S142" s="356" t="s">
        <v>13</v>
      </c>
      <c r="T142" s="356" t="s">
        <v>13</v>
      </c>
      <c r="U142" s="37" t="s">
        <v>11</v>
      </c>
      <c r="V142" s="356" t="s">
        <v>13</v>
      </c>
      <c r="W142" s="306"/>
      <c r="X142" s="306"/>
      <c r="Y142" s="306"/>
      <c r="Z142" s="356" t="s">
        <v>13</v>
      </c>
      <c r="AA142" s="356" t="s">
        <v>13</v>
      </c>
      <c r="AB142" s="356" t="s">
        <v>13</v>
      </c>
      <c r="AC142" s="37" t="s">
        <v>11</v>
      </c>
      <c r="AD142" s="306"/>
      <c r="AE142" s="306"/>
      <c r="AF142" s="356" t="s">
        <v>13</v>
      </c>
      <c r="AG142" s="356" t="s">
        <v>13</v>
      </c>
      <c r="AH142" s="356" t="s">
        <v>13</v>
      </c>
      <c r="AI142" s="356" t="s">
        <v>13</v>
      </c>
      <c r="AJ142" s="37" t="s">
        <v>11</v>
      </c>
      <c r="AK142" s="40"/>
      <c r="AL142" s="167">
        <f t="shared" si="95"/>
        <v>3</v>
      </c>
      <c r="AM142" s="168"/>
      <c r="AN142" s="168">
        <f t="shared" si="96"/>
        <v>11</v>
      </c>
      <c r="AO142" s="169"/>
      <c r="AP142" s="170">
        <f t="shared" si="97"/>
        <v>0</v>
      </c>
      <c r="AQ142" s="171"/>
      <c r="AR142" s="168">
        <f t="shared" si="98"/>
        <v>0</v>
      </c>
      <c r="AS142" s="168"/>
      <c r="AT142" s="168">
        <f t="shared" si="99"/>
        <v>0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0</v>
      </c>
      <c r="BP142" s="169"/>
      <c r="BQ142" s="168">
        <f t="shared" si="109"/>
        <v>8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425</v>
      </c>
      <c r="B143" s="179" t="s">
        <v>185</v>
      </c>
      <c r="C143" s="1174" t="s">
        <v>185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425</v>
      </c>
      <c r="B144" s="179" t="s">
        <v>185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300">
        <v>4</v>
      </c>
      <c r="J144" s="300">
        <v>5</v>
      </c>
      <c r="K144" s="25">
        <v>6</v>
      </c>
      <c r="L144" s="25">
        <v>7</v>
      </c>
      <c r="M144" s="25">
        <v>8</v>
      </c>
      <c r="N144" s="300">
        <v>9</v>
      </c>
      <c r="O144" s="300">
        <v>10</v>
      </c>
      <c r="P144" s="300">
        <v>11</v>
      </c>
      <c r="Q144" s="300">
        <v>12</v>
      </c>
      <c r="R144" s="25">
        <v>13</v>
      </c>
      <c r="S144" s="25">
        <v>14</v>
      </c>
      <c r="T144" s="25">
        <v>15</v>
      </c>
      <c r="U144" s="25">
        <v>16</v>
      </c>
      <c r="V144" s="25">
        <v>17</v>
      </c>
      <c r="W144" s="300">
        <v>18</v>
      </c>
      <c r="X144" s="300">
        <v>19</v>
      </c>
      <c r="Y144" s="300">
        <v>20</v>
      </c>
      <c r="Z144" s="25">
        <v>21</v>
      </c>
      <c r="AA144" s="25">
        <v>22</v>
      </c>
      <c r="AB144" s="25">
        <v>23</v>
      </c>
      <c r="AC144" s="25">
        <v>24</v>
      </c>
      <c r="AD144" s="300">
        <v>25</v>
      </c>
      <c r="AE144" s="300">
        <v>26</v>
      </c>
      <c r="AF144" s="25">
        <v>27</v>
      </c>
      <c r="AG144" s="26">
        <v>28</v>
      </c>
      <c r="AH144" s="26">
        <v>29</v>
      </c>
      <c r="AI144" s="25">
        <v>30</v>
      </c>
      <c r="AJ144" s="129">
        <v>31</v>
      </c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425</v>
      </c>
      <c r="B145" s="179" t="s">
        <v>185</v>
      </c>
      <c r="C145" s="807">
        <v>6922</v>
      </c>
      <c r="D145" s="178" t="s">
        <v>196</v>
      </c>
      <c r="E145" s="156" t="s">
        <v>70</v>
      </c>
      <c r="F145" s="302"/>
      <c r="G145" s="355" t="s">
        <v>13</v>
      </c>
      <c r="H145" s="31" t="s">
        <v>11</v>
      </c>
      <c r="I145" s="308"/>
      <c r="J145" s="305"/>
      <c r="K145" s="357" t="s">
        <v>7</v>
      </c>
      <c r="L145" s="31" t="s">
        <v>11</v>
      </c>
      <c r="M145" s="55" t="s">
        <v>11</v>
      </c>
      <c r="N145" s="305"/>
      <c r="O145" s="305"/>
      <c r="P145" s="305"/>
      <c r="Q145" s="305"/>
      <c r="R145" s="31" t="s">
        <v>11</v>
      </c>
      <c r="S145" s="31" t="s">
        <v>11</v>
      </c>
      <c r="T145" s="357" t="s">
        <v>7</v>
      </c>
      <c r="U145" s="357" t="s">
        <v>7</v>
      </c>
      <c r="V145" s="357" t="s">
        <v>7</v>
      </c>
      <c r="W145" s="357" t="s">
        <v>7</v>
      </c>
      <c r="X145" s="357" t="s">
        <v>7</v>
      </c>
      <c r="Y145" s="357" t="s">
        <v>7</v>
      </c>
      <c r="Z145" s="357" t="s">
        <v>7</v>
      </c>
      <c r="AA145" s="357" t="s">
        <v>7</v>
      </c>
      <c r="AB145" s="357" t="s">
        <v>7</v>
      </c>
      <c r="AC145" s="357" t="s">
        <v>7</v>
      </c>
      <c r="AD145" s="305"/>
      <c r="AE145" s="305"/>
      <c r="AF145" s="31" t="s">
        <v>11</v>
      </c>
      <c r="AG145" s="31" t="s">
        <v>11</v>
      </c>
      <c r="AH145" s="355" t="s">
        <v>13</v>
      </c>
      <c r="AI145" s="31" t="s">
        <v>11</v>
      </c>
      <c r="AJ145" s="31" t="s">
        <v>11</v>
      </c>
      <c r="AK145" s="34">
        <f>IF(CA145=0,"",TIME(0,CA145,0))</f>
        <v>0.18333333333333335</v>
      </c>
      <c r="AL145" s="157">
        <f t="shared" ref="AL145:AL150" si="152">COUNTIF(F145:AJ145,"P")</f>
        <v>9</v>
      </c>
      <c r="AM145" s="158">
        <f>SUM(AL145:AL146)/2</f>
        <v>9</v>
      </c>
      <c r="AN145" s="158">
        <f t="shared" ref="AN145:AN150" si="153">COUNTIF(F145:AJ145,"Mi")</f>
        <v>2</v>
      </c>
      <c r="AO145" s="158">
        <f>SUM((AN145+AN146)/2)</f>
        <v>2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0</v>
      </c>
      <c r="BL145" s="162">
        <f>SUM(BK145+BK146)/2</f>
        <v>0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11</v>
      </c>
      <c r="BR145" s="158">
        <f>SUM((BQ145+BQ146)/2)</f>
        <v>11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s="146" customFormat="1" ht="18.75" customHeight="1" thickBot="1" x14ac:dyDescent="0.3">
      <c r="A146" s="137" t="s">
        <v>425</v>
      </c>
      <c r="B146" s="179" t="s">
        <v>185</v>
      </c>
      <c r="C146" s="192" t="s">
        <v>8</v>
      </c>
      <c r="D146" s="165"/>
      <c r="E146" s="166" t="s">
        <v>4</v>
      </c>
      <c r="F146" s="303"/>
      <c r="G146" s="356" t="s">
        <v>13</v>
      </c>
      <c r="H146" s="37" t="s">
        <v>11</v>
      </c>
      <c r="I146" s="309"/>
      <c r="J146" s="306"/>
      <c r="K146" s="354" t="s">
        <v>7</v>
      </c>
      <c r="L146" s="37" t="s">
        <v>11</v>
      </c>
      <c r="M146" s="37" t="s">
        <v>11</v>
      </c>
      <c r="N146" s="306"/>
      <c r="O146" s="306"/>
      <c r="P146" s="306"/>
      <c r="Q146" s="306"/>
      <c r="R146" s="37" t="s">
        <v>11</v>
      </c>
      <c r="S146" s="37" t="s">
        <v>11</v>
      </c>
      <c r="T146" s="354" t="s">
        <v>7</v>
      </c>
      <c r="U146" s="354" t="s">
        <v>7</v>
      </c>
      <c r="V146" s="354" t="s">
        <v>7</v>
      </c>
      <c r="W146" s="354" t="s">
        <v>7</v>
      </c>
      <c r="X146" s="354" t="s">
        <v>7</v>
      </c>
      <c r="Y146" s="354" t="s">
        <v>7</v>
      </c>
      <c r="Z146" s="354" t="s">
        <v>7</v>
      </c>
      <c r="AA146" s="354" t="s">
        <v>7</v>
      </c>
      <c r="AB146" s="354" t="s">
        <v>7</v>
      </c>
      <c r="AC146" s="354" t="s">
        <v>7</v>
      </c>
      <c r="AD146" s="306"/>
      <c r="AE146" s="306"/>
      <c r="AF146" s="37" t="s">
        <v>11</v>
      </c>
      <c r="AG146" s="37" t="s">
        <v>11</v>
      </c>
      <c r="AH146" s="356" t="s">
        <v>13</v>
      </c>
      <c r="AI146" s="37" t="s">
        <v>11</v>
      </c>
      <c r="AJ146" s="37" t="s">
        <v>11</v>
      </c>
      <c r="AK146" s="40"/>
      <c r="AL146" s="167">
        <f t="shared" si="152"/>
        <v>9</v>
      </c>
      <c r="AM146" s="168"/>
      <c r="AN146" s="168">
        <f t="shared" si="153"/>
        <v>2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0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0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11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425</v>
      </c>
      <c r="B147" s="179" t="s">
        <v>185</v>
      </c>
      <c r="C147" s="806" t="s">
        <v>366</v>
      </c>
      <c r="D147" s="155" t="str">
        <f>VLOOKUP(C147,ListeAppel,2,FALSE)</f>
        <v>Nom 028</v>
      </c>
      <c r="E147" s="156" t="s">
        <v>70</v>
      </c>
      <c r="F147" s="302"/>
      <c r="G147" s="355" t="s">
        <v>13</v>
      </c>
      <c r="H147" s="31" t="s">
        <v>11</v>
      </c>
      <c r="I147" s="308"/>
      <c r="J147" s="305"/>
      <c r="K147" s="357" t="s">
        <v>7</v>
      </c>
      <c r="L147" s="357" t="s">
        <v>7</v>
      </c>
      <c r="M147" s="353" t="s">
        <v>7</v>
      </c>
      <c r="N147" s="305"/>
      <c r="O147" s="305"/>
      <c r="P147" s="305"/>
      <c r="Q147" s="305"/>
      <c r="R147" s="31" t="s">
        <v>11</v>
      </c>
      <c r="S147" s="31" t="s">
        <v>11</v>
      </c>
      <c r="T147" s="353" t="s">
        <v>7</v>
      </c>
      <c r="U147" s="31" t="s">
        <v>11</v>
      </c>
      <c r="V147" s="31" t="s">
        <v>11</v>
      </c>
      <c r="W147" s="305"/>
      <c r="X147" s="305"/>
      <c r="Y147" s="305"/>
      <c r="Z147" s="31" t="s">
        <v>11</v>
      </c>
      <c r="AA147" s="353" t="s">
        <v>7</v>
      </c>
      <c r="AB147" s="31" t="s">
        <v>11</v>
      </c>
      <c r="AC147" s="31" t="s">
        <v>11</v>
      </c>
      <c r="AD147" s="305"/>
      <c r="AE147" s="305"/>
      <c r="AF147" s="31" t="s">
        <v>11</v>
      </c>
      <c r="AG147" s="31" t="s">
        <v>11</v>
      </c>
      <c r="AH147" s="353" t="s">
        <v>7</v>
      </c>
      <c r="AI147" s="31" t="s">
        <v>11</v>
      </c>
      <c r="AJ147" s="31" t="s">
        <v>11</v>
      </c>
      <c r="AK147" s="34">
        <f>IF(CA147=0,"",TIME(0,CA147,0))</f>
        <v>0.21666666666666667</v>
      </c>
      <c r="AL147" s="157">
        <f t="shared" si="152"/>
        <v>12</v>
      </c>
      <c r="AM147" s="158">
        <f>SUM(AL147:AL148)/2</f>
        <v>12</v>
      </c>
      <c r="AN147" s="158">
        <f t="shared" si="153"/>
        <v>1</v>
      </c>
      <c r="AO147" s="158">
        <f>SUM((AN147+AN148)/2)</f>
        <v>1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6</v>
      </c>
      <c r="BR147" s="158">
        <f>SUM((BQ147+BQ148)/2)</f>
        <v>6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425</v>
      </c>
      <c r="B148" s="179" t="s">
        <v>185</v>
      </c>
      <c r="C148" s="192" t="s">
        <v>8</v>
      </c>
      <c r="D148" s="165">
        <v>12403</v>
      </c>
      <c r="E148" s="166" t="s">
        <v>4</v>
      </c>
      <c r="F148" s="303"/>
      <c r="G148" s="356" t="s">
        <v>13</v>
      </c>
      <c r="H148" s="37" t="s">
        <v>11</v>
      </c>
      <c r="I148" s="309"/>
      <c r="J148" s="306"/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06"/>
      <c r="R148" s="37" t="s">
        <v>11</v>
      </c>
      <c r="S148" s="37" t="s">
        <v>11</v>
      </c>
      <c r="T148" s="354" t="s">
        <v>7</v>
      </c>
      <c r="U148" s="37" t="s">
        <v>11</v>
      </c>
      <c r="V148" s="37" t="s">
        <v>11</v>
      </c>
      <c r="W148" s="306"/>
      <c r="X148" s="306"/>
      <c r="Y148" s="306"/>
      <c r="Z148" s="37" t="s">
        <v>11</v>
      </c>
      <c r="AA148" s="354" t="s">
        <v>7</v>
      </c>
      <c r="AB148" s="37" t="s">
        <v>11</v>
      </c>
      <c r="AC148" s="37" t="s">
        <v>11</v>
      </c>
      <c r="AD148" s="306"/>
      <c r="AE148" s="306"/>
      <c r="AF148" s="37" t="s">
        <v>11</v>
      </c>
      <c r="AG148" s="37" t="s">
        <v>11</v>
      </c>
      <c r="AH148" s="354" t="s">
        <v>7</v>
      </c>
      <c r="AI148" s="37" t="s">
        <v>11</v>
      </c>
      <c r="AJ148" s="37" t="s">
        <v>11</v>
      </c>
      <c r="AK148" s="40"/>
      <c r="AL148" s="167">
        <f t="shared" si="152"/>
        <v>12</v>
      </c>
      <c r="AM148" s="168"/>
      <c r="AN148" s="168">
        <f t="shared" si="153"/>
        <v>1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6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185</v>
      </c>
      <c r="C149" s="807">
        <v>3123</v>
      </c>
      <c r="D149" s="178" t="s">
        <v>234</v>
      </c>
      <c r="E149" s="236" t="s">
        <v>70</v>
      </c>
      <c r="F149" s="419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400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400" t="s">
        <v>14</v>
      </c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31</v>
      </c>
      <c r="BL149" s="162">
        <f>SUM(BK149+BK150)/2</f>
        <v>31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185</v>
      </c>
      <c r="C150" s="192" t="s">
        <v>8</v>
      </c>
      <c r="D150" s="194"/>
      <c r="E150" s="238" t="s">
        <v>4</v>
      </c>
      <c r="F150" s="419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400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367" t="s">
        <v>14</v>
      </c>
      <c r="AJ150" s="562" t="s">
        <v>14</v>
      </c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31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807" t="s">
        <v>368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1" t="s">
        <v>11</v>
      </c>
      <c r="I151" s="308"/>
      <c r="J151" s="305"/>
      <c r="K151" s="31" t="s">
        <v>11</v>
      </c>
      <c r="L151" s="31" t="s">
        <v>11</v>
      </c>
      <c r="M151" s="31" t="s">
        <v>11</v>
      </c>
      <c r="N151" s="305"/>
      <c r="O151" s="305"/>
      <c r="P151" s="305"/>
      <c r="Q151" s="305"/>
      <c r="R151" s="353" t="s">
        <v>7</v>
      </c>
      <c r="S151" s="31" t="s">
        <v>11</v>
      </c>
      <c r="T151" s="31" t="s">
        <v>11</v>
      </c>
      <c r="U151" s="31" t="s">
        <v>11</v>
      </c>
      <c r="V151" s="31" t="s">
        <v>11</v>
      </c>
      <c r="W151" s="305"/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05"/>
      <c r="AE151" s="305"/>
      <c r="AF151" s="31" t="s">
        <v>11</v>
      </c>
      <c r="AG151" s="31" t="s">
        <v>11</v>
      </c>
      <c r="AH151" s="357" t="s">
        <v>7</v>
      </c>
      <c r="AI151" s="400" t="s">
        <v>14</v>
      </c>
      <c r="AJ151" s="400" t="s">
        <v>14</v>
      </c>
      <c r="AK151" s="34">
        <f>IF(CA151=0,"",TIME(0,CA151,0))</f>
        <v>0.23333333333333331</v>
      </c>
      <c r="AL151" s="157">
        <f t="shared" si="95"/>
        <v>14</v>
      </c>
      <c r="AM151" s="158">
        <f>SUM(AL151:AL152)/2</f>
        <v>13.5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0.5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336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2</v>
      </c>
      <c r="BL151" s="162">
        <f>SUM(BK151+BK152)/2</f>
        <v>2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336</v>
      </c>
      <c r="CB151" s="35">
        <f>SUM(AM151+AO151+AQ151+AS151+AU151+AW151+BB151+BD151+BG151+AY151)</f>
        <v>14</v>
      </c>
    </row>
    <row r="152" spans="1:80" ht="18.75" customHeight="1" thickBot="1" x14ac:dyDescent="0.3">
      <c r="A152" s="137" t="s">
        <v>425</v>
      </c>
      <c r="B152" s="179" t="s">
        <v>185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7" t="s">
        <v>11</v>
      </c>
      <c r="I152" s="309"/>
      <c r="J152" s="306"/>
      <c r="K152" s="37" t="s">
        <v>11</v>
      </c>
      <c r="L152" s="37" t="s">
        <v>11</v>
      </c>
      <c r="M152" s="37" t="s">
        <v>11</v>
      </c>
      <c r="N152" s="306"/>
      <c r="O152" s="306"/>
      <c r="P152" s="306"/>
      <c r="Q152" s="306"/>
      <c r="R152" s="354" t="s">
        <v>7</v>
      </c>
      <c r="S152" s="37" t="s">
        <v>11</v>
      </c>
      <c r="T152" s="37" t="s">
        <v>11</v>
      </c>
      <c r="U152" s="37" t="s">
        <v>11</v>
      </c>
      <c r="V152" s="37" t="s">
        <v>11</v>
      </c>
      <c r="W152" s="306"/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06"/>
      <c r="AE152" s="306"/>
      <c r="AF152" s="37" t="s">
        <v>11</v>
      </c>
      <c r="AG152" s="440" t="s">
        <v>39</v>
      </c>
      <c r="AH152" s="354" t="s">
        <v>7</v>
      </c>
      <c r="AI152" s="367" t="s">
        <v>14</v>
      </c>
      <c r="AJ152" s="562" t="s">
        <v>14</v>
      </c>
      <c r="AK152" s="40"/>
      <c r="AL152" s="167">
        <f t="shared" si="95"/>
        <v>13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1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2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425</v>
      </c>
      <c r="B153" s="179" t="s">
        <v>185</v>
      </c>
      <c r="C153" s="807" t="s">
        <v>369</v>
      </c>
      <c r="D153" s="178" t="str">
        <f>VLOOKUP(C153,ListeAppel,2,FALSE)</f>
        <v>Nom 121</v>
      </c>
      <c r="E153" s="156" t="s">
        <v>70</v>
      </c>
      <c r="F153" s="302"/>
      <c r="G153" s="31" t="s">
        <v>11</v>
      </c>
      <c r="H153" s="31" t="s">
        <v>11</v>
      </c>
      <c r="I153" s="308"/>
      <c r="J153" s="305"/>
      <c r="K153" s="31" t="s">
        <v>11</v>
      </c>
      <c r="L153" s="31" t="s">
        <v>11</v>
      </c>
      <c r="M153" s="31" t="s">
        <v>11</v>
      </c>
      <c r="N153" s="305"/>
      <c r="O153" s="305"/>
      <c r="P153" s="305"/>
      <c r="Q153" s="305"/>
      <c r="R153" s="31" t="s">
        <v>11</v>
      </c>
      <c r="S153" s="31" t="s">
        <v>11</v>
      </c>
      <c r="T153" s="31" t="s">
        <v>11</v>
      </c>
      <c r="U153" s="31" t="s">
        <v>11</v>
      </c>
      <c r="V153" s="353" t="s">
        <v>7</v>
      </c>
      <c r="W153" s="305"/>
      <c r="X153" s="305"/>
      <c r="Y153" s="305"/>
      <c r="Z153" s="31" t="s">
        <v>11</v>
      </c>
      <c r="AA153" s="671" t="s">
        <v>24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365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0.16666666666666666</v>
      </c>
      <c r="AL153" s="157">
        <f t="shared" si="95"/>
        <v>10</v>
      </c>
      <c r="AM153" s="158">
        <f>SUM(AL153:AL154)/2</f>
        <v>9.5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240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9</v>
      </c>
      <c r="BL153" s="162">
        <f>SUM(BK153+BK154)/2</f>
        <v>9</v>
      </c>
      <c r="BM153" s="158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f>SUM(BO153+BO154)/2</f>
        <v>0</v>
      </c>
      <c r="BQ153" s="158">
        <f t="shared" si="109"/>
        <v>1</v>
      </c>
      <c r="BR153" s="158">
        <f>SUM((BQ153+BQ154)/2)</f>
        <v>1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240</v>
      </c>
      <c r="CB153" s="35">
        <f>SUM(AM153+AO153+AQ153+AS153+AU153+AW153+BB153+BD153+BG153+AY153)</f>
        <v>10</v>
      </c>
    </row>
    <row r="154" spans="1:80" ht="18.75" customHeight="1" thickBot="1" x14ac:dyDescent="0.3">
      <c r="A154" s="137" t="s">
        <v>425</v>
      </c>
      <c r="B154" s="179" t="s">
        <v>185</v>
      </c>
      <c r="C154" s="192" t="s">
        <v>8</v>
      </c>
      <c r="D154" s="194"/>
      <c r="E154" s="166" t="s">
        <v>4</v>
      </c>
      <c r="F154" s="303"/>
      <c r="G154" s="37" t="s">
        <v>11</v>
      </c>
      <c r="H154" s="37" t="s">
        <v>11</v>
      </c>
      <c r="I154" s="309"/>
      <c r="J154" s="306"/>
      <c r="K154" s="37" t="s">
        <v>11</v>
      </c>
      <c r="L154" s="440" t="s">
        <v>39</v>
      </c>
      <c r="M154" s="37" t="s">
        <v>11</v>
      </c>
      <c r="N154" s="306"/>
      <c r="O154" s="306"/>
      <c r="P154" s="306"/>
      <c r="Q154" s="306"/>
      <c r="R154" s="37" t="s">
        <v>11</v>
      </c>
      <c r="S154" s="37" t="s">
        <v>11</v>
      </c>
      <c r="T154" s="37" t="s">
        <v>11</v>
      </c>
      <c r="U154" s="37" t="s">
        <v>11</v>
      </c>
      <c r="V154" s="354" t="s">
        <v>7</v>
      </c>
      <c r="W154" s="306"/>
      <c r="X154" s="306"/>
      <c r="Y154" s="306"/>
      <c r="Z154" s="37" t="s">
        <v>11</v>
      </c>
      <c r="AA154" s="672" t="s">
        <v>24</v>
      </c>
      <c r="AB154" s="400" t="s">
        <v>14</v>
      </c>
      <c r="AC154" s="400" t="s">
        <v>14</v>
      </c>
      <c r="AD154" s="400" t="s">
        <v>14</v>
      </c>
      <c r="AE154" s="400" t="s">
        <v>14</v>
      </c>
      <c r="AF154" s="367" t="s">
        <v>14</v>
      </c>
      <c r="AG154" s="400" t="s">
        <v>14</v>
      </c>
      <c r="AH154" s="400" t="s">
        <v>14</v>
      </c>
      <c r="AI154" s="400" t="s">
        <v>14</v>
      </c>
      <c r="AJ154" s="400" t="s">
        <v>14</v>
      </c>
      <c r="AK154" s="40"/>
      <c r="AL154" s="167">
        <f t="shared" si="95"/>
        <v>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9</v>
      </c>
      <c r="BL154" s="173"/>
      <c r="BM154" s="168">
        <f t="shared" si="107"/>
        <v>1</v>
      </c>
      <c r="BN154" s="174"/>
      <c r="BO154" s="168">
        <f t="shared" si="108"/>
        <v>0</v>
      </c>
      <c r="BP154" s="169"/>
      <c r="BQ154" s="168">
        <f t="shared" si="109"/>
        <v>1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425</v>
      </c>
      <c r="B155" s="179" t="s">
        <v>185</v>
      </c>
      <c r="C155" s="807" t="s">
        <v>370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629" t="s">
        <v>23</v>
      </c>
      <c r="I155" s="308"/>
      <c r="J155" s="305"/>
      <c r="K155" s="31" t="s">
        <v>11</v>
      </c>
      <c r="L155" s="31" t="s">
        <v>11</v>
      </c>
      <c r="M155" s="31" t="s">
        <v>11</v>
      </c>
      <c r="N155" s="305"/>
      <c r="O155" s="305"/>
      <c r="P155" s="305"/>
      <c r="Q155" s="305"/>
      <c r="R155" s="31" t="s">
        <v>11</v>
      </c>
      <c r="S155" s="31" t="s">
        <v>11</v>
      </c>
      <c r="T155" s="31" t="s">
        <v>11</v>
      </c>
      <c r="U155" s="31" t="s">
        <v>11</v>
      </c>
      <c r="V155" s="31" t="s">
        <v>11</v>
      </c>
      <c r="W155" s="305"/>
      <c r="X155" s="305"/>
      <c r="Y155" s="305"/>
      <c r="Z155" s="31" t="s">
        <v>11</v>
      </c>
      <c r="AA155" s="31" t="s">
        <v>11</v>
      </c>
      <c r="AB155" s="31" t="s">
        <v>11</v>
      </c>
      <c r="AC155" s="31" t="s">
        <v>11</v>
      </c>
      <c r="AD155" s="305"/>
      <c r="AE155" s="305"/>
      <c r="AF155" s="31" t="s">
        <v>11</v>
      </c>
      <c r="AG155" s="357" t="s">
        <v>7</v>
      </c>
      <c r="AH155" s="355" t="s">
        <v>13</v>
      </c>
      <c r="AI155" s="31" t="s">
        <v>11</v>
      </c>
      <c r="AJ155" s="31" t="s">
        <v>11</v>
      </c>
      <c r="AK155" s="34">
        <f>IF(CA155=0,"",TIME(0,CA155,0))</f>
        <v>0.28333333333333333</v>
      </c>
      <c r="AL155" s="157">
        <f t="shared" si="95"/>
        <v>16</v>
      </c>
      <c r="AM155" s="158">
        <f>SUM(AL155:AL156)/2</f>
        <v>15</v>
      </c>
      <c r="AN155" s="158">
        <f t="shared" si="96"/>
        <v>1</v>
      </c>
      <c r="AO155" s="158">
        <f>SUM((AN155+AN156)/2)</f>
        <v>1</v>
      </c>
      <c r="AP155" s="159">
        <f t="shared" si="97"/>
        <v>0</v>
      </c>
      <c r="AQ155" s="159">
        <f>SUM((AP155+AP156)/2)</f>
        <v>0.5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0</v>
      </c>
      <c r="BL155" s="162">
        <f>SUM(BK155+BK156)/2</f>
        <v>0</v>
      </c>
      <c r="BM155" s="158">
        <f t="shared" si="107"/>
        <v>0</v>
      </c>
      <c r="BN155" s="158">
        <f>SUM(BM155+BM156)/2</f>
        <v>0</v>
      </c>
      <c r="BO155" s="158">
        <f t="shared" si="108"/>
        <v>1</v>
      </c>
      <c r="BP155" s="158">
        <f>SUM(BO155+BO156)/2</f>
        <v>1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425</v>
      </c>
      <c r="B156" s="179" t="s">
        <v>185</v>
      </c>
      <c r="C156" s="192" t="s">
        <v>8</v>
      </c>
      <c r="D156" s="194"/>
      <c r="E156" s="166" t="s">
        <v>4</v>
      </c>
      <c r="F156" s="303"/>
      <c r="G156" s="37" t="s">
        <v>11</v>
      </c>
      <c r="H156" s="630" t="s">
        <v>23</v>
      </c>
      <c r="I156" s="309"/>
      <c r="J156" s="306"/>
      <c r="K156" s="37" t="s">
        <v>11</v>
      </c>
      <c r="L156" s="37" t="s">
        <v>11</v>
      </c>
      <c r="M156" s="37" t="s">
        <v>11</v>
      </c>
      <c r="N156" s="306"/>
      <c r="O156" s="306"/>
      <c r="P156" s="306"/>
      <c r="Q156" s="306"/>
      <c r="R156" s="37" t="s">
        <v>33</v>
      </c>
      <c r="S156" s="37" t="s">
        <v>11</v>
      </c>
      <c r="T156" s="37" t="s">
        <v>11</v>
      </c>
      <c r="U156" s="37" t="s">
        <v>11</v>
      </c>
      <c r="V156" s="440" t="s">
        <v>39</v>
      </c>
      <c r="W156" s="306"/>
      <c r="X156" s="306"/>
      <c r="Y156" s="306"/>
      <c r="Z156" s="37" t="s">
        <v>11</v>
      </c>
      <c r="AA156" s="37" t="s">
        <v>11</v>
      </c>
      <c r="AB156" s="37" t="s">
        <v>11</v>
      </c>
      <c r="AC156" s="37" t="s">
        <v>11</v>
      </c>
      <c r="AD156" s="306"/>
      <c r="AE156" s="306"/>
      <c r="AF156" s="37" t="s">
        <v>11</v>
      </c>
      <c r="AG156" s="354" t="s">
        <v>7</v>
      </c>
      <c r="AH156" s="356" t="s">
        <v>13</v>
      </c>
      <c r="AI156" s="37" t="s">
        <v>11</v>
      </c>
      <c r="AJ156" s="37" t="s">
        <v>11</v>
      </c>
      <c r="AK156" s="40"/>
      <c r="AL156" s="167">
        <f t="shared" si="95"/>
        <v>14</v>
      </c>
      <c r="AM156" s="168"/>
      <c r="AN156" s="168">
        <f t="shared" si="96"/>
        <v>1</v>
      </c>
      <c r="AO156" s="169"/>
      <c r="AP156" s="170">
        <f t="shared" si="97"/>
        <v>1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0</v>
      </c>
      <c r="BL156" s="173"/>
      <c r="BM156" s="168">
        <f t="shared" si="107"/>
        <v>0</v>
      </c>
      <c r="BN156" s="174"/>
      <c r="BO156" s="168">
        <f t="shared" si="108"/>
        <v>1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425</v>
      </c>
      <c r="B157" s="179" t="s">
        <v>186</v>
      </c>
      <c r="C157" s="1174" t="s">
        <v>186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425</v>
      </c>
      <c r="B158" s="179" t="s">
        <v>186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300">
        <v>4</v>
      </c>
      <c r="J158" s="300">
        <v>5</v>
      </c>
      <c r="K158" s="25">
        <v>6</v>
      </c>
      <c r="L158" s="25">
        <v>7</v>
      </c>
      <c r="M158" s="25">
        <v>8</v>
      </c>
      <c r="N158" s="300">
        <v>9</v>
      </c>
      <c r="O158" s="300">
        <v>10</v>
      </c>
      <c r="P158" s="300">
        <v>11</v>
      </c>
      <c r="Q158" s="300">
        <v>12</v>
      </c>
      <c r="R158" s="25">
        <v>13</v>
      </c>
      <c r="S158" s="25">
        <v>14</v>
      </c>
      <c r="T158" s="25">
        <v>15</v>
      </c>
      <c r="U158" s="25">
        <v>16</v>
      </c>
      <c r="V158" s="25">
        <v>17</v>
      </c>
      <c r="W158" s="300">
        <v>18</v>
      </c>
      <c r="X158" s="300">
        <v>19</v>
      </c>
      <c r="Y158" s="300">
        <v>20</v>
      </c>
      <c r="Z158" s="25">
        <v>21</v>
      </c>
      <c r="AA158" s="25">
        <v>22</v>
      </c>
      <c r="AB158" s="25">
        <v>23</v>
      </c>
      <c r="AC158" s="25">
        <v>24</v>
      </c>
      <c r="AD158" s="300">
        <v>25</v>
      </c>
      <c r="AE158" s="300">
        <v>26</v>
      </c>
      <c r="AF158" s="25">
        <v>27</v>
      </c>
      <c r="AG158" s="26">
        <v>28</v>
      </c>
      <c r="AH158" s="26">
        <v>29</v>
      </c>
      <c r="AI158" s="25">
        <v>30</v>
      </c>
      <c r="AJ158" s="129">
        <v>31</v>
      </c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425</v>
      </c>
      <c r="B159" s="179" t="s">
        <v>186</v>
      </c>
      <c r="C159" s="807" t="s">
        <v>371</v>
      </c>
      <c r="D159" s="155" t="str">
        <f>VLOOKUP(C159,ListeAppel,2,FALSE)</f>
        <v xml:space="preserve">Nom 013 </v>
      </c>
      <c r="E159" s="236" t="s">
        <v>70</v>
      </c>
      <c r="F159" s="550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31</v>
      </c>
      <c r="BL159" s="162">
        <f>SUM(BK159+BK160)/2</f>
        <v>31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425</v>
      </c>
      <c r="B160" s="179" t="s">
        <v>186</v>
      </c>
      <c r="C160" s="164" t="s">
        <v>9</v>
      </c>
      <c r="D160" s="165">
        <v>11621</v>
      </c>
      <c r="E160" s="238" t="s">
        <v>4</v>
      </c>
      <c r="F160" s="420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31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425</v>
      </c>
      <c r="B161" s="179" t="s">
        <v>186</v>
      </c>
      <c r="C161" s="807" t="s">
        <v>372</v>
      </c>
      <c r="D161" s="155" t="str">
        <f>VLOOKUP(C161,ListeAppel,2,FALSE)</f>
        <v>Nom 024</v>
      </c>
      <c r="E161" s="156" t="s">
        <v>70</v>
      </c>
      <c r="F161" s="302"/>
      <c r="G161" s="355" t="s">
        <v>13</v>
      </c>
      <c r="H161" s="31" t="s">
        <v>11</v>
      </c>
      <c r="I161" s="305"/>
      <c r="J161" s="305"/>
      <c r="K161" s="353" t="s">
        <v>7</v>
      </c>
      <c r="L161" s="353" t="s">
        <v>7</v>
      </c>
      <c r="M161" s="353" t="s">
        <v>7</v>
      </c>
      <c r="N161" s="305"/>
      <c r="O161" s="305"/>
      <c r="P161" s="305"/>
      <c r="Q161" s="305"/>
      <c r="R161" s="31" t="s">
        <v>11</v>
      </c>
      <c r="S161" s="355" t="s">
        <v>13</v>
      </c>
      <c r="T161" s="355" t="s">
        <v>13</v>
      </c>
      <c r="U161" s="31" t="s">
        <v>11</v>
      </c>
      <c r="V161" s="355" t="s">
        <v>13</v>
      </c>
      <c r="W161" s="305"/>
      <c r="X161" s="305"/>
      <c r="Y161" s="305"/>
      <c r="Z161" s="31" t="s">
        <v>11</v>
      </c>
      <c r="AA161" s="355" t="s">
        <v>13</v>
      </c>
      <c r="AB161" s="353" t="s">
        <v>7</v>
      </c>
      <c r="AC161" s="31" t="s">
        <v>11</v>
      </c>
      <c r="AD161" s="305"/>
      <c r="AE161" s="305"/>
      <c r="AF161" s="31" t="s">
        <v>11</v>
      </c>
      <c r="AG161" s="31" t="s">
        <v>11</v>
      </c>
      <c r="AH161" s="31" t="s">
        <v>11</v>
      </c>
      <c r="AI161" s="355" t="s">
        <v>13</v>
      </c>
      <c r="AJ161" s="31" t="s">
        <v>11</v>
      </c>
      <c r="AK161" s="34">
        <f>IF(CA161=0,"",TIME(0,CA161,0))</f>
        <v>0.25</v>
      </c>
      <c r="AL161" s="157">
        <f t="shared" si="171"/>
        <v>9</v>
      </c>
      <c r="AM161" s="158">
        <f>SUM(AL161:AL162)/2</f>
        <v>8</v>
      </c>
      <c r="AN161" s="158">
        <f t="shared" si="172"/>
        <v>6</v>
      </c>
      <c r="AO161" s="158">
        <f>SUM((AN161+AN162)/2)</f>
        <v>6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1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4</v>
      </c>
      <c r="BR161" s="158">
        <f>SUM((BQ161+BQ162)/2)</f>
        <v>4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425</v>
      </c>
      <c r="B162" s="179" t="s">
        <v>186</v>
      </c>
      <c r="C162" s="192" t="s">
        <v>8</v>
      </c>
      <c r="D162" s="165">
        <v>11621</v>
      </c>
      <c r="E162" s="166" t="s">
        <v>4</v>
      </c>
      <c r="F162" s="303"/>
      <c r="G162" s="356" t="s">
        <v>107</v>
      </c>
      <c r="H162" s="37" t="s">
        <v>57</v>
      </c>
      <c r="I162" s="306"/>
      <c r="J162" s="306"/>
      <c r="K162" s="354" t="s">
        <v>7</v>
      </c>
      <c r="L162" s="354" t="s">
        <v>7</v>
      </c>
      <c r="M162" s="354" t="s">
        <v>7</v>
      </c>
      <c r="N162" s="306"/>
      <c r="O162" s="306"/>
      <c r="P162" s="306"/>
      <c r="Q162" s="306"/>
      <c r="R162" s="37" t="s">
        <v>11</v>
      </c>
      <c r="S162" s="356" t="s">
        <v>107</v>
      </c>
      <c r="T162" s="356" t="s">
        <v>107</v>
      </c>
      <c r="U162" s="37" t="s">
        <v>11</v>
      </c>
      <c r="V162" s="356" t="s">
        <v>107</v>
      </c>
      <c r="W162" s="306"/>
      <c r="X162" s="306"/>
      <c r="Y162" s="306"/>
      <c r="Z162" s="37" t="s">
        <v>11</v>
      </c>
      <c r="AA162" s="356" t="s">
        <v>107</v>
      </c>
      <c r="AB162" s="354" t="s">
        <v>7</v>
      </c>
      <c r="AC162" s="37" t="s">
        <v>57</v>
      </c>
      <c r="AD162" s="306"/>
      <c r="AE162" s="306"/>
      <c r="AF162" s="37" t="s">
        <v>11</v>
      </c>
      <c r="AG162" s="37" t="s">
        <v>11</v>
      </c>
      <c r="AH162" s="37" t="s">
        <v>11</v>
      </c>
      <c r="AI162" s="356" t="s">
        <v>107</v>
      </c>
      <c r="AJ162" s="37" t="s">
        <v>11</v>
      </c>
      <c r="AK162" s="40"/>
      <c r="AL162" s="167">
        <f t="shared" si="171"/>
        <v>7</v>
      </c>
      <c r="AM162" s="168"/>
      <c r="AN162" s="168">
        <f t="shared" si="172"/>
        <v>6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2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4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373</v>
      </c>
      <c r="D163" s="155" t="str">
        <f>VLOOKUP(C163,ListeAppel,2,FALSE)</f>
        <v>Nom 067</v>
      </c>
      <c r="E163" s="156" t="s">
        <v>70</v>
      </c>
      <c r="F163" s="304"/>
      <c r="G163" s="353" t="s">
        <v>7</v>
      </c>
      <c r="H163" s="353" t="s">
        <v>7</v>
      </c>
      <c r="I163" s="353" t="s">
        <v>7</v>
      </c>
      <c r="J163" s="353" t="s">
        <v>7</v>
      </c>
      <c r="K163" s="353" t="s">
        <v>7</v>
      </c>
      <c r="L163" s="353" t="s">
        <v>7</v>
      </c>
      <c r="M163" s="353" t="s">
        <v>7</v>
      </c>
      <c r="N163" s="307"/>
      <c r="O163" s="307"/>
      <c r="P163" s="307"/>
      <c r="Q163" s="307"/>
      <c r="R163" s="52" t="s">
        <v>11</v>
      </c>
      <c r="S163" s="355" t="s">
        <v>13</v>
      </c>
      <c r="T163" s="355" t="s">
        <v>13</v>
      </c>
      <c r="U163" s="52" t="s">
        <v>11</v>
      </c>
      <c r="V163" s="52" t="s">
        <v>11</v>
      </c>
      <c r="W163" s="307"/>
      <c r="X163" s="307"/>
      <c r="Y163" s="307"/>
      <c r="Z163" s="52" t="s">
        <v>11</v>
      </c>
      <c r="AA163" s="355" t="s">
        <v>13</v>
      </c>
      <c r="AB163" s="355" t="s">
        <v>13</v>
      </c>
      <c r="AC163" s="52" t="s">
        <v>11</v>
      </c>
      <c r="AD163" s="307"/>
      <c r="AE163" s="307"/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4">
        <f>IF(CA163=0,"",TIME(0,CA163,0))</f>
        <v>0.15</v>
      </c>
      <c r="AL163" s="157">
        <f>COUNTIF(F163:AJ163,"P")</f>
        <v>5</v>
      </c>
      <c r="AM163" s="158">
        <f>SUM(AL163:AL164)/2</f>
        <v>5</v>
      </c>
      <c r="AN163" s="158">
        <f>COUNTIF(F163:AJ163,"Mi")</f>
        <v>4</v>
      </c>
      <c r="AO163" s="158">
        <f>SUM((AN163+AN164)/2)</f>
        <v>4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216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5</v>
      </c>
      <c r="BL163" s="162">
        <f>SUM(BK163+BK164)/2</f>
        <v>5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7</v>
      </c>
      <c r="BR163" s="158">
        <f>SUM((BQ163+BQ164)/2)</f>
        <v>7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216</v>
      </c>
      <c r="CB163" s="35">
        <f>SUM(AM163+AO163+AQ163+AS163+AU163+AW163+BB163+BD163+BG163+AY163)</f>
        <v>9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304"/>
      <c r="G164" s="354" t="s">
        <v>7</v>
      </c>
      <c r="H164" s="354" t="s">
        <v>7</v>
      </c>
      <c r="I164" s="354" t="s">
        <v>7</v>
      </c>
      <c r="J164" s="354" t="s">
        <v>7</v>
      </c>
      <c r="K164" s="354" t="s">
        <v>7</v>
      </c>
      <c r="L164" s="354" t="s">
        <v>7</v>
      </c>
      <c r="M164" s="354" t="s">
        <v>7</v>
      </c>
      <c r="N164" s="307"/>
      <c r="O164" s="307"/>
      <c r="P164" s="307"/>
      <c r="Q164" s="307"/>
      <c r="R164" s="52" t="s">
        <v>11</v>
      </c>
      <c r="S164" s="356" t="s">
        <v>107</v>
      </c>
      <c r="T164" s="356" t="s">
        <v>107</v>
      </c>
      <c r="U164" s="52" t="s">
        <v>11</v>
      </c>
      <c r="V164" s="52" t="s">
        <v>11</v>
      </c>
      <c r="W164" s="307"/>
      <c r="X164" s="307"/>
      <c r="Y164" s="307"/>
      <c r="Z164" s="52" t="s">
        <v>11</v>
      </c>
      <c r="AA164" s="356" t="s">
        <v>107</v>
      </c>
      <c r="AB164" s="356" t="s">
        <v>107</v>
      </c>
      <c r="AC164" s="52" t="s">
        <v>11</v>
      </c>
      <c r="AD164" s="307"/>
      <c r="AE164" s="307"/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40"/>
      <c r="AL164" s="167">
        <f>COUNTIF(F164:AJ164,"P")</f>
        <v>5</v>
      </c>
      <c r="AM164" s="168"/>
      <c r="AN164" s="168">
        <f>COUNTIF(F164:AJ164,"Mi")</f>
        <v>4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5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7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425</v>
      </c>
      <c r="B165" s="179" t="s">
        <v>186</v>
      </c>
      <c r="C165" s="807">
        <v>1623</v>
      </c>
      <c r="D165" s="178" t="s">
        <v>293</v>
      </c>
      <c r="E165" s="156" t="s">
        <v>70</v>
      </c>
      <c r="F165" s="302"/>
      <c r="G165" s="355" t="s">
        <v>13</v>
      </c>
      <c r="H165" s="31" t="s">
        <v>11</v>
      </c>
      <c r="I165" s="308"/>
      <c r="J165" s="305"/>
      <c r="K165" s="31" t="s">
        <v>11</v>
      </c>
      <c r="L165" s="31" t="s">
        <v>11</v>
      </c>
      <c r="M165" s="353" t="s">
        <v>7</v>
      </c>
      <c r="N165" s="305"/>
      <c r="O165" s="305"/>
      <c r="P165" s="305"/>
      <c r="Q165" s="305"/>
      <c r="R165" s="31" t="s">
        <v>11</v>
      </c>
      <c r="S165" s="355" t="s">
        <v>13</v>
      </c>
      <c r="T165" s="355" t="s">
        <v>13</v>
      </c>
      <c r="U165" s="31" t="s">
        <v>11</v>
      </c>
      <c r="V165" s="355" t="s">
        <v>13</v>
      </c>
      <c r="W165" s="305"/>
      <c r="X165" s="305"/>
      <c r="Y165" s="305"/>
      <c r="Z165" s="31" t="s">
        <v>11</v>
      </c>
      <c r="AA165" s="31" t="s">
        <v>11</v>
      </c>
      <c r="AB165" s="355" t="s">
        <v>13</v>
      </c>
      <c r="AC165" s="31" t="s">
        <v>11</v>
      </c>
      <c r="AD165" s="305"/>
      <c r="AE165" s="305"/>
      <c r="AF165" s="31" t="s">
        <v>11</v>
      </c>
      <c r="AG165" s="31" t="s">
        <v>11</v>
      </c>
      <c r="AH165" s="353" t="s">
        <v>7</v>
      </c>
      <c r="AI165" s="355" t="s">
        <v>13</v>
      </c>
      <c r="AJ165" s="31" t="s">
        <v>11</v>
      </c>
      <c r="AK165" s="34">
        <f>IF(CA165=0,"",TIME(0,CA165,0))</f>
        <v>0.28333333333333333</v>
      </c>
      <c r="AL165" s="157">
        <f t="shared" si="171"/>
        <v>11</v>
      </c>
      <c r="AM165" s="158">
        <f>SUM(AL165:AL166)/2</f>
        <v>11</v>
      </c>
      <c r="AN165" s="158">
        <f t="shared" si="172"/>
        <v>6</v>
      </c>
      <c r="AO165" s="158">
        <f>SUM((AN165+AN166)/2)</f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408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2</v>
      </c>
      <c r="BR165" s="158">
        <f>SUM((BQ165+BQ166)/2)</f>
        <v>2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408</v>
      </c>
      <c r="CB165" s="35">
        <f>SUM(AM165+AO165+AQ165+AS165+AU165+AW165+BB165+BD165+BG165+AY165)</f>
        <v>17</v>
      </c>
    </row>
    <row r="166" spans="1:80" ht="18.75" customHeight="1" thickBot="1" x14ac:dyDescent="0.3">
      <c r="A166" s="137" t="s">
        <v>425</v>
      </c>
      <c r="B166" s="179" t="s">
        <v>186</v>
      </c>
      <c r="C166" s="192" t="s">
        <v>9</v>
      </c>
      <c r="D166" s="165"/>
      <c r="E166" s="166" t="s">
        <v>4</v>
      </c>
      <c r="F166" s="303"/>
      <c r="G166" s="356" t="s">
        <v>107</v>
      </c>
      <c r="H166" s="37" t="s">
        <v>11</v>
      </c>
      <c r="I166" s="309"/>
      <c r="J166" s="306"/>
      <c r="K166" s="37" t="s">
        <v>11</v>
      </c>
      <c r="L166" s="37" t="s">
        <v>11</v>
      </c>
      <c r="M166" s="354" t="s">
        <v>7</v>
      </c>
      <c r="N166" s="306"/>
      <c r="O166" s="306"/>
      <c r="P166" s="306"/>
      <c r="Q166" s="306"/>
      <c r="R166" s="37" t="s">
        <v>11</v>
      </c>
      <c r="S166" s="356" t="s">
        <v>107</v>
      </c>
      <c r="T166" s="356" t="s">
        <v>107</v>
      </c>
      <c r="U166" s="37" t="s">
        <v>11</v>
      </c>
      <c r="V166" s="356" t="s">
        <v>107</v>
      </c>
      <c r="W166" s="306"/>
      <c r="X166" s="306"/>
      <c r="Y166" s="306"/>
      <c r="Z166" s="37" t="s">
        <v>11</v>
      </c>
      <c r="AA166" s="37" t="s">
        <v>11</v>
      </c>
      <c r="AB166" s="356" t="s">
        <v>107</v>
      </c>
      <c r="AC166" s="37" t="s">
        <v>11</v>
      </c>
      <c r="AD166" s="306"/>
      <c r="AE166" s="306"/>
      <c r="AF166" s="37" t="s">
        <v>11</v>
      </c>
      <c r="AG166" s="37" t="s">
        <v>11</v>
      </c>
      <c r="AH166" s="354" t="s">
        <v>7</v>
      </c>
      <c r="AI166" s="356" t="s">
        <v>107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6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2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425</v>
      </c>
      <c r="B167" s="179" t="s">
        <v>187</v>
      </c>
      <c r="C167" s="1174" t="s">
        <v>187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425</v>
      </c>
      <c r="B168" s="179" t="s">
        <v>187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300">
        <v>4</v>
      </c>
      <c r="J168" s="300">
        <v>5</v>
      </c>
      <c r="K168" s="25">
        <v>6</v>
      </c>
      <c r="L168" s="25">
        <v>7</v>
      </c>
      <c r="M168" s="25">
        <v>8</v>
      </c>
      <c r="N168" s="300">
        <v>9</v>
      </c>
      <c r="O168" s="300">
        <v>10</v>
      </c>
      <c r="P168" s="300">
        <v>11</v>
      </c>
      <c r="Q168" s="300">
        <v>12</v>
      </c>
      <c r="R168" s="25">
        <v>13</v>
      </c>
      <c r="S168" s="25">
        <v>14</v>
      </c>
      <c r="T168" s="25">
        <v>15</v>
      </c>
      <c r="U168" s="25">
        <v>16</v>
      </c>
      <c r="V168" s="25">
        <v>17</v>
      </c>
      <c r="W168" s="300">
        <v>18</v>
      </c>
      <c r="X168" s="300">
        <v>19</v>
      </c>
      <c r="Y168" s="300">
        <v>20</v>
      </c>
      <c r="Z168" s="25">
        <v>21</v>
      </c>
      <c r="AA168" s="25">
        <v>22</v>
      </c>
      <c r="AB168" s="25">
        <v>23</v>
      </c>
      <c r="AC168" s="25">
        <v>24</v>
      </c>
      <c r="AD168" s="300">
        <v>25</v>
      </c>
      <c r="AE168" s="300">
        <v>26</v>
      </c>
      <c r="AF168" s="25">
        <v>27</v>
      </c>
      <c r="AG168" s="26">
        <v>28</v>
      </c>
      <c r="AH168" s="26">
        <v>29</v>
      </c>
      <c r="AI168" s="25">
        <v>30</v>
      </c>
      <c r="AJ168" s="129">
        <v>31</v>
      </c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425</v>
      </c>
      <c r="B169" s="179" t="s">
        <v>187</v>
      </c>
      <c r="C169" s="806">
        <v>4373</v>
      </c>
      <c r="D169" s="178" t="e">
        <f>VLOOKUP(C169,ListeAppel,2,FALSE)</f>
        <v>#N/A</v>
      </c>
      <c r="E169" s="156" t="s">
        <v>70</v>
      </c>
      <c r="F169" s="369" t="s">
        <v>7</v>
      </c>
      <c r="G169" s="353" t="s">
        <v>7</v>
      </c>
      <c r="H169" s="353" t="s">
        <v>7</v>
      </c>
      <c r="I169" s="353" t="s">
        <v>7</v>
      </c>
      <c r="J169" s="353" t="s">
        <v>7</v>
      </c>
      <c r="K169" s="353" t="s">
        <v>7</v>
      </c>
      <c r="L169" s="353" t="s">
        <v>7</v>
      </c>
      <c r="M169" s="353" t="s">
        <v>7</v>
      </c>
      <c r="N169" s="305"/>
      <c r="O169" s="305"/>
      <c r="P169" s="305"/>
      <c r="Q169" s="305"/>
      <c r="R169" s="31" t="s">
        <v>11</v>
      </c>
      <c r="S169" s="31" t="s">
        <v>11</v>
      </c>
      <c r="T169" s="365" t="s">
        <v>14</v>
      </c>
      <c r="U169" s="365" t="s">
        <v>14</v>
      </c>
      <c r="V169" s="365" t="s">
        <v>14</v>
      </c>
      <c r="W169" s="365" t="s">
        <v>14</v>
      </c>
      <c r="X169" s="365" t="s">
        <v>14</v>
      </c>
      <c r="Y169" s="365" t="s">
        <v>14</v>
      </c>
      <c r="Z169" s="365" t="s">
        <v>14</v>
      </c>
      <c r="AA169" s="365" t="s">
        <v>14</v>
      </c>
      <c r="AB169" s="365" t="s">
        <v>14</v>
      </c>
      <c r="AC169" s="365" t="s">
        <v>14</v>
      </c>
      <c r="AD169" s="365" t="s">
        <v>14</v>
      </c>
      <c r="AE169" s="365" t="s">
        <v>14</v>
      </c>
      <c r="AF169" s="365" t="s">
        <v>14</v>
      </c>
      <c r="AG169" s="365" t="s">
        <v>14</v>
      </c>
      <c r="AH169" s="365" t="s">
        <v>14</v>
      </c>
      <c r="AI169" s="365" t="s">
        <v>14</v>
      </c>
      <c r="AJ169" s="365" t="s">
        <v>14</v>
      </c>
      <c r="AK169" s="34">
        <f>IF(CA169=0,"",TIME(0,CA169,0))</f>
        <v>3.3333333333333333E-2</v>
      </c>
      <c r="AL169" s="157">
        <f t="shared" ref="AL169:AL190" si="190">COUNTIF(F169:AJ169,"P")</f>
        <v>2</v>
      </c>
      <c r="AM169" s="158">
        <f>SUM(AL169:AL170)/2</f>
        <v>2</v>
      </c>
      <c r="AN169" s="158">
        <f t="shared" ref="AN169:AN190" si="191">COUNTIF(F169:AJ169,"Mi")</f>
        <v>0</v>
      </c>
      <c r="AO169" s="158">
        <f>SUM((AN169+AN170)/2)</f>
        <v>0</v>
      </c>
      <c r="AP169" s="159">
        <f t="shared" ref="AP169:AP190" si="192">COUNTIF(F169:AJ169,"VS")</f>
        <v>0</v>
      </c>
      <c r="AQ169" s="159">
        <f>SUM((AP169+AP170)/2)</f>
        <v>0</v>
      </c>
      <c r="AR169" s="158">
        <f t="shared" ref="AR169:AR190" si="193">COUNTIF(F169:AJ169,"C1")</f>
        <v>0</v>
      </c>
      <c r="AS169" s="159">
        <f>SUM((AR169+AR170)/2)</f>
        <v>0</v>
      </c>
      <c r="AT169" s="159">
        <f t="shared" ref="AT169:AT190" si="194">COUNTIF(F169:AJ169,"R1")</f>
        <v>0</v>
      </c>
      <c r="AU169" s="160">
        <f>SUM((AT169+AT170)/2)</f>
        <v>0</v>
      </c>
      <c r="AV169" s="158">
        <f t="shared" ref="AV169:AV190" si="195">COUNTIF(F169:AJ169,"CS")</f>
        <v>0</v>
      </c>
      <c r="AW169" s="158">
        <f>SUM((AV169+AV170)/2)</f>
        <v>0</v>
      </c>
      <c r="AX169" s="159">
        <f t="shared" ref="AX169:AX190" si="196">COUNTIF(F169:AJ169,"DA")</f>
        <v>0</v>
      </c>
      <c r="AY169" s="159">
        <f>SUM((AX169+AX170)/2)</f>
        <v>0</v>
      </c>
      <c r="AZ169" s="161">
        <f>SUM(AM169+AO169+AQ169+AS169+AW169+AY169+AU169)*24</f>
        <v>48</v>
      </c>
      <c r="BA169" s="159">
        <f t="shared" ref="BA169:BA190" si="197">COUNTIF(F169:AJ169,"MT5")</f>
        <v>0</v>
      </c>
      <c r="BB169" s="159">
        <f>SUM((BA169+BA170)/2)</f>
        <v>0</v>
      </c>
      <c r="BC169" s="159">
        <f t="shared" ref="BC169:BC190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0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0" si="200">COUNTIF(F169:AJ169,"A")</f>
        <v>0</v>
      </c>
      <c r="BJ169" s="159">
        <f>SUM((BI169+BI170)/2)</f>
        <v>0</v>
      </c>
      <c r="BK169" s="159">
        <f t="shared" ref="BK169:BK190" si="201">COUNTIF(F169:AJ169,"Ma")</f>
        <v>17</v>
      </c>
      <c r="BL169" s="162">
        <f>SUM(BK169+BK170)/2</f>
        <v>17</v>
      </c>
      <c r="BM169" s="158">
        <f t="shared" ref="BM169:BM190" si="202">COUNTIF(F169:AJ169,"MJ")</f>
        <v>0</v>
      </c>
      <c r="BN169" s="158">
        <f>SUM(BM169+BM170)/2</f>
        <v>0</v>
      </c>
      <c r="BO169" s="158">
        <f t="shared" ref="BO169:BO190" si="203">COUNTIF(F169:AJ169,"Jsc")</f>
        <v>0</v>
      </c>
      <c r="BP169" s="158">
        <f>SUM(BO169+BO170)/2</f>
        <v>0</v>
      </c>
      <c r="BQ169" s="158">
        <f t="shared" ref="BQ169:BQ190" si="204">COUNTIF(F169:AJ169,"C")</f>
        <v>8</v>
      </c>
      <c r="BR169" s="158">
        <f>SUM((BQ169+BQ170)/2)</f>
        <v>8</v>
      </c>
      <c r="BS169" s="158">
        <f t="shared" ref="BS169:BS190" si="205">COUNTIF(F169:AJ169,"CC")</f>
        <v>0</v>
      </c>
      <c r="BT169" s="158">
        <f>SUM((BS169+BS170)/2)</f>
        <v>0</v>
      </c>
      <c r="BU169" s="158">
        <f t="shared" ref="BU169:BU190" si="206">COUNTIF(F169:AJ169,"DS")</f>
        <v>0</v>
      </c>
      <c r="BV169" s="158">
        <f>SUM((BU169+BU170)/2)</f>
        <v>0</v>
      </c>
      <c r="BW169" s="159">
        <f t="shared" ref="BW169:BW190" si="207">COUNTIF(F169:AJ169,"MT")</f>
        <v>0</v>
      </c>
      <c r="BX169" s="159">
        <f>SUM((BW169+BW170)/2)</f>
        <v>0</v>
      </c>
      <c r="BY169" s="159">
        <f t="shared" ref="BY169:BY190" si="208">COUNTIF(F169:AJ169,"4/5")</f>
        <v>0</v>
      </c>
      <c r="BZ169" s="160">
        <f>SUM((BY169+BY170)/2)</f>
        <v>0</v>
      </c>
      <c r="CA169" s="163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 t="s">
        <v>425</v>
      </c>
      <c r="B170" s="179" t="s">
        <v>187</v>
      </c>
      <c r="C170" s="164" t="s">
        <v>10</v>
      </c>
      <c r="D170" s="194"/>
      <c r="E170" s="166" t="s">
        <v>4</v>
      </c>
      <c r="F170" s="370" t="s">
        <v>7</v>
      </c>
      <c r="G170" s="354" t="s">
        <v>7</v>
      </c>
      <c r="H170" s="354" t="s">
        <v>7</v>
      </c>
      <c r="I170" s="354" t="s">
        <v>7</v>
      </c>
      <c r="J170" s="354" t="s">
        <v>7</v>
      </c>
      <c r="K170" s="354" t="s">
        <v>7</v>
      </c>
      <c r="L170" s="354" t="s">
        <v>7</v>
      </c>
      <c r="M170" s="354" t="s">
        <v>7</v>
      </c>
      <c r="N170" s="306"/>
      <c r="O170" s="306"/>
      <c r="P170" s="306"/>
      <c r="Q170" s="306"/>
      <c r="R170" s="37" t="s">
        <v>11</v>
      </c>
      <c r="S170" s="37" t="s">
        <v>11</v>
      </c>
      <c r="T170" s="367" t="s">
        <v>14</v>
      </c>
      <c r="U170" s="367" t="s">
        <v>14</v>
      </c>
      <c r="V170" s="367" t="s">
        <v>14</v>
      </c>
      <c r="W170" s="367" t="s">
        <v>14</v>
      </c>
      <c r="X170" s="367" t="s">
        <v>14</v>
      </c>
      <c r="Y170" s="367" t="s">
        <v>14</v>
      </c>
      <c r="Z170" s="367" t="s">
        <v>14</v>
      </c>
      <c r="AA170" s="367" t="s">
        <v>14</v>
      </c>
      <c r="AB170" s="367" t="s">
        <v>14</v>
      </c>
      <c r="AC170" s="367" t="s">
        <v>14</v>
      </c>
      <c r="AD170" s="367" t="s">
        <v>14</v>
      </c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67" t="s">
        <v>14</v>
      </c>
      <c r="AK170" s="40"/>
      <c r="AL170" s="167">
        <f t="shared" si="190"/>
        <v>2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0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17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8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226</v>
      </c>
      <c r="E171" s="266" t="s">
        <v>70</v>
      </c>
      <c r="F171" s="304"/>
      <c r="G171" s="378" t="s">
        <v>13</v>
      </c>
      <c r="H171" s="52" t="s">
        <v>11</v>
      </c>
      <c r="I171" s="310"/>
      <c r="J171" s="307"/>
      <c r="K171" s="52" t="s">
        <v>11</v>
      </c>
      <c r="L171" s="353" t="s">
        <v>7</v>
      </c>
      <c r="M171" s="52" t="s">
        <v>11</v>
      </c>
      <c r="N171" s="307"/>
      <c r="O171" s="307"/>
      <c r="P171" s="307"/>
      <c r="Q171" s="307"/>
      <c r="R171" s="52" t="s">
        <v>11</v>
      </c>
      <c r="S171" s="31" t="s">
        <v>11</v>
      </c>
      <c r="T171" s="52" t="s">
        <v>11</v>
      </c>
      <c r="U171" s="52" t="s">
        <v>11</v>
      </c>
      <c r="V171" s="52" t="s">
        <v>11</v>
      </c>
      <c r="W171" s="307"/>
      <c r="X171" s="307"/>
      <c r="Y171" s="307"/>
      <c r="Z171" s="52" t="s">
        <v>11</v>
      </c>
      <c r="AA171" s="52" t="s">
        <v>11</v>
      </c>
      <c r="AB171" s="52" t="s">
        <v>11</v>
      </c>
      <c r="AC171" s="52" t="s">
        <v>11</v>
      </c>
      <c r="AD171" s="307"/>
      <c r="AE171" s="307"/>
      <c r="AF171" s="52" t="s">
        <v>11</v>
      </c>
      <c r="AG171" s="52" t="s">
        <v>11</v>
      </c>
      <c r="AH171" s="52" t="s">
        <v>11</v>
      </c>
      <c r="AI171" s="378" t="s">
        <v>13</v>
      </c>
      <c r="AJ171" s="52" t="s">
        <v>11</v>
      </c>
      <c r="AK171" s="34">
        <f>IF(CA171=0,"",TIME(0,CA171,0))</f>
        <v>0.3</v>
      </c>
      <c r="AL171" s="210">
        <f>COUNTIF(F171:AJ171,"P")</f>
        <v>16</v>
      </c>
      <c r="AM171" s="211">
        <f>SUM(AL171:AL172)/2</f>
        <v>15</v>
      </c>
      <c r="AN171" s="211">
        <f>COUNTIF(F171:AJ171,"Mi")</f>
        <v>2</v>
      </c>
      <c r="AO171" s="211">
        <f>SUM((AN171+AN172)/2)</f>
        <v>2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0.5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0</v>
      </c>
      <c r="BL171" s="215">
        <f>SUM(BK171+BK172)/2</f>
        <v>0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378" t="s">
        <v>13</v>
      </c>
      <c r="H172" s="52" t="s">
        <v>57</v>
      </c>
      <c r="I172" s="310"/>
      <c r="J172" s="307"/>
      <c r="K172" s="52" t="s">
        <v>11</v>
      </c>
      <c r="L172" s="354" t="s">
        <v>7</v>
      </c>
      <c r="M172" s="427" t="s">
        <v>39</v>
      </c>
      <c r="N172" s="307"/>
      <c r="O172" s="307"/>
      <c r="P172" s="307"/>
      <c r="Q172" s="307"/>
      <c r="R172" s="52" t="s">
        <v>11</v>
      </c>
      <c r="S172" s="37" t="s">
        <v>11</v>
      </c>
      <c r="T172" s="52" t="s">
        <v>11</v>
      </c>
      <c r="U172" s="52" t="s">
        <v>11</v>
      </c>
      <c r="V172" s="52" t="s">
        <v>11</v>
      </c>
      <c r="W172" s="307"/>
      <c r="X172" s="307"/>
      <c r="Y172" s="307"/>
      <c r="Z172" s="52" t="s">
        <v>11</v>
      </c>
      <c r="AA172" s="52" t="s">
        <v>11</v>
      </c>
      <c r="AB172" s="52" t="s">
        <v>11</v>
      </c>
      <c r="AC172" s="56" t="s">
        <v>11</v>
      </c>
      <c r="AD172" s="307"/>
      <c r="AE172" s="307"/>
      <c r="AF172" s="52" t="s">
        <v>11</v>
      </c>
      <c r="AG172" s="52" t="s">
        <v>11</v>
      </c>
      <c r="AH172" s="52" t="s">
        <v>11</v>
      </c>
      <c r="AI172" s="356" t="s">
        <v>13</v>
      </c>
      <c r="AJ172" s="52" t="s">
        <v>11</v>
      </c>
      <c r="AK172" s="40"/>
      <c r="AL172" s="167">
        <f>COUNTIF(F172:AJ172,"P")</f>
        <v>14</v>
      </c>
      <c r="AM172" s="168"/>
      <c r="AN172" s="168">
        <f>COUNTIF(F172:AJ172,"Mi")</f>
        <v>2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6" t="s">
        <v>376</v>
      </c>
      <c r="D173" s="178" t="str">
        <f>VLOOKUP(C173,ListeAppel,2,FALSE)</f>
        <v>Nom 039</v>
      </c>
      <c r="E173" s="156" t="s">
        <v>70</v>
      </c>
      <c r="F173" s="302"/>
      <c r="G173" s="353" t="s">
        <v>7</v>
      </c>
      <c r="H173" s="353" t="s">
        <v>7</v>
      </c>
      <c r="I173" s="308"/>
      <c r="J173" s="305"/>
      <c r="K173" s="31" t="s">
        <v>11</v>
      </c>
      <c r="L173" s="31" t="s">
        <v>11</v>
      </c>
      <c r="M173" s="353" t="s">
        <v>7</v>
      </c>
      <c r="N173" s="305"/>
      <c r="O173" s="305"/>
      <c r="P173" s="305"/>
      <c r="Q173" s="305"/>
      <c r="R173" s="31" t="s">
        <v>11</v>
      </c>
      <c r="S173" s="31" t="s">
        <v>11</v>
      </c>
      <c r="T173" s="31" t="s">
        <v>11</v>
      </c>
      <c r="U173" s="31" t="s">
        <v>11</v>
      </c>
      <c r="V173" s="31" t="s">
        <v>11</v>
      </c>
      <c r="W173" s="305"/>
      <c r="X173" s="305"/>
      <c r="Y173" s="305"/>
      <c r="Z173" s="353" t="s">
        <v>7</v>
      </c>
      <c r="AA173" s="31" t="s">
        <v>11</v>
      </c>
      <c r="AB173" s="31" t="s">
        <v>11</v>
      </c>
      <c r="AC173" s="52" t="s">
        <v>11</v>
      </c>
      <c r="AD173" s="305"/>
      <c r="AE173" s="305"/>
      <c r="AF173" s="31" t="s">
        <v>11</v>
      </c>
      <c r="AG173" s="31" t="s">
        <v>11</v>
      </c>
      <c r="AH173" s="31" t="s">
        <v>11</v>
      </c>
      <c r="AI173" s="378" t="s">
        <v>13</v>
      </c>
      <c r="AJ173" s="31" t="s">
        <v>11</v>
      </c>
      <c r="AK173" s="34">
        <f>IF(CA173=0,"",TIME(0,CA173,0))</f>
        <v>0.25</v>
      </c>
      <c r="AL173" s="157">
        <f t="shared" si="190"/>
        <v>14</v>
      </c>
      <c r="AM173" s="158">
        <f>SUM(AL173:AL174)/2</f>
        <v>14</v>
      </c>
      <c r="AN173" s="158">
        <f t="shared" si="191"/>
        <v>1</v>
      </c>
      <c r="AO173" s="158">
        <f>SUM((AN173+AN174)/2)</f>
        <v>1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4</v>
      </c>
      <c r="BR173" s="158">
        <f>SUM((BQ173+BQ174)/2)</f>
        <v>4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425</v>
      </c>
      <c r="B174" s="179" t="s">
        <v>187</v>
      </c>
      <c r="C174" s="164" t="s">
        <v>10</v>
      </c>
      <c r="D174" s="194"/>
      <c r="E174" s="166" t="s">
        <v>4</v>
      </c>
      <c r="F174" s="303"/>
      <c r="G174" s="354" t="s">
        <v>7</v>
      </c>
      <c r="H174" s="354" t="s">
        <v>7</v>
      </c>
      <c r="I174" s="309"/>
      <c r="J174" s="306"/>
      <c r="K174" s="37" t="s">
        <v>11</v>
      </c>
      <c r="L174" s="37" t="s">
        <v>11</v>
      </c>
      <c r="M174" s="354" t="s">
        <v>7</v>
      </c>
      <c r="N174" s="306"/>
      <c r="O174" s="306"/>
      <c r="P174" s="306"/>
      <c r="Q174" s="306"/>
      <c r="R174" s="37" t="s">
        <v>11</v>
      </c>
      <c r="S174" s="37" t="s">
        <v>11</v>
      </c>
      <c r="T174" s="37" t="s">
        <v>11</v>
      </c>
      <c r="U174" s="37" t="s">
        <v>11</v>
      </c>
      <c r="V174" s="37" t="s">
        <v>11</v>
      </c>
      <c r="W174" s="306"/>
      <c r="X174" s="306"/>
      <c r="Y174" s="306"/>
      <c r="Z174" s="354" t="s">
        <v>7</v>
      </c>
      <c r="AA174" s="37" t="s">
        <v>11</v>
      </c>
      <c r="AB174" s="37" t="s">
        <v>11</v>
      </c>
      <c r="AC174" s="52" t="s">
        <v>11</v>
      </c>
      <c r="AD174" s="306"/>
      <c r="AE174" s="306"/>
      <c r="AF174" s="37" t="s">
        <v>11</v>
      </c>
      <c r="AG174" s="37" t="s">
        <v>11</v>
      </c>
      <c r="AH174" s="37" t="s">
        <v>11</v>
      </c>
      <c r="AI174" s="356" t="s">
        <v>13</v>
      </c>
      <c r="AJ174" s="37" t="s">
        <v>11</v>
      </c>
      <c r="AK174" s="40"/>
      <c r="AL174" s="167">
        <f t="shared" si="190"/>
        <v>14</v>
      </c>
      <c r="AM174" s="168"/>
      <c r="AN174" s="168">
        <f t="shared" si="191"/>
        <v>1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4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6" t="s">
        <v>378</v>
      </c>
      <c r="D175" s="178" t="str">
        <f>VLOOKUP(C175,ListeAppel,2,FALSE)</f>
        <v>Nom 059</v>
      </c>
      <c r="E175" s="156" t="s">
        <v>70</v>
      </c>
      <c r="F175" s="302"/>
      <c r="G175" s="31" t="s">
        <v>11</v>
      </c>
      <c r="H175" s="31" t="s">
        <v>11</v>
      </c>
      <c r="I175" s="308"/>
      <c r="J175" s="305"/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05"/>
      <c r="R175" s="31" t="s">
        <v>11</v>
      </c>
      <c r="S175" s="31" t="s">
        <v>11</v>
      </c>
      <c r="T175" s="31" t="s">
        <v>11</v>
      </c>
      <c r="U175" s="31" t="s">
        <v>11</v>
      </c>
      <c r="V175" s="353" t="s">
        <v>7</v>
      </c>
      <c r="W175" s="305"/>
      <c r="X175" s="305"/>
      <c r="Y175" s="305"/>
      <c r="Z175" s="31" t="s">
        <v>11</v>
      </c>
      <c r="AA175" s="31" t="s">
        <v>11</v>
      </c>
      <c r="AB175" s="31" t="s">
        <v>11</v>
      </c>
      <c r="AC175" s="353" t="s">
        <v>7</v>
      </c>
      <c r="AD175" s="305"/>
      <c r="AE175" s="305"/>
      <c r="AF175" s="31" t="s">
        <v>11</v>
      </c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>COUNTIF(F175:AJ175,"P")</f>
        <v>17</v>
      </c>
      <c r="AM175" s="158">
        <f>SUM(AL175:AL176)/2</f>
        <v>14.5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2.5</v>
      </c>
      <c r="AT175" s="159">
        <f>COUNTIF(F175:AJ175,"R1")</f>
        <v>0</v>
      </c>
      <c r="AU175" s="160">
        <f>SUM((AT175+AT176)/2)</f>
        <v>0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425</v>
      </c>
      <c r="B176" s="179" t="s">
        <v>187</v>
      </c>
      <c r="C176" s="196" t="s">
        <v>6</v>
      </c>
      <c r="D176" s="194"/>
      <c r="E176" s="166" t="s">
        <v>4</v>
      </c>
      <c r="F176" s="303"/>
      <c r="G176" s="37" t="s">
        <v>11</v>
      </c>
      <c r="H176" s="37" t="s">
        <v>11</v>
      </c>
      <c r="I176" s="309"/>
      <c r="J176" s="306"/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06"/>
      <c r="R176" s="440" t="s">
        <v>39</v>
      </c>
      <c r="S176" s="37" t="s">
        <v>11</v>
      </c>
      <c r="T176" s="395" t="s">
        <v>39</v>
      </c>
      <c r="U176" s="440" t="s">
        <v>39</v>
      </c>
      <c r="V176" s="354" t="s">
        <v>7</v>
      </c>
      <c r="W176" s="306"/>
      <c r="X176" s="306"/>
      <c r="Y176" s="306"/>
      <c r="Z176" s="395" t="s">
        <v>39</v>
      </c>
      <c r="AA176" s="395" t="s">
        <v>39</v>
      </c>
      <c r="AB176" s="37" t="s">
        <v>11</v>
      </c>
      <c r="AC176" s="354" t="s">
        <v>7</v>
      </c>
      <c r="AD176" s="306"/>
      <c r="AE176" s="306"/>
      <c r="AF176" s="37" t="s">
        <v>11</v>
      </c>
      <c r="AG176" s="37" t="s">
        <v>11</v>
      </c>
      <c r="AH176" s="37" t="s">
        <v>11</v>
      </c>
      <c r="AI176" s="37" t="s">
        <v>11</v>
      </c>
      <c r="AJ176" s="37" t="s">
        <v>11</v>
      </c>
      <c r="AK176" s="40"/>
      <c r="AL176" s="167">
        <f>COUNTIF(F176:AJ176,"P")</f>
        <v>12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5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6">
        <v>8995</v>
      </c>
      <c r="D177" s="178" t="s">
        <v>269</v>
      </c>
      <c r="E177" s="156" t="s">
        <v>70</v>
      </c>
      <c r="F177" s="304"/>
      <c r="G177" s="353" t="s">
        <v>7</v>
      </c>
      <c r="H177" s="353" t="s">
        <v>7</v>
      </c>
      <c r="I177" s="307"/>
      <c r="J177" s="307"/>
      <c r="K177" s="52" t="s">
        <v>11</v>
      </c>
      <c r="L177" s="52" t="s">
        <v>11</v>
      </c>
      <c r="M177" s="52" t="s">
        <v>11</v>
      </c>
      <c r="N177" s="307"/>
      <c r="O177" s="307"/>
      <c r="P177" s="307"/>
      <c r="Q177" s="307"/>
      <c r="R177" s="52" t="s">
        <v>11</v>
      </c>
      <c r="S177" s="31" t="s">
        <v>11</v>
      </c>
      <c r="T177" s="52" t="s">
        <v>11</v>
      </c>
      <c r="U177" s="52" t="s">
        <v>11</v>
      </c>
      <c r="V177" s="353" t="s">
        <v>7</v>
      </c>
      <c r="W177" s="307"/>
      <c r="X177" s="307"/>
      <c r="Y177" s="307"/>
      <c r="Z177" s="52" t="s">
        <v>11</v>
      </c>
      <c r="AA177" s="52" t="s">
        <v>11</v>
      </c>
      <c r="AB177" s="52" t="s">
        <v>11</v>
      </c>
      <c r="AC177" s="353" t="s">
        <v>7</v>
      </c>
      <c r="AD177" s="307"/>
      <c r="AE177" s="307"/>
      <c r="AF177" s="52" t="s">
        <v>11</v>
      </c>
      <c r="AG177" s="52" t="s">
        <v>11</v>
      </c>
      <c r="AH177" s="52" t="s">
        <v>11</v>
      </c>
      <c r="AI177" s="353" t="s">
        <v>7</v>
      </c>
      <c r="AJ177" s="31" t="s">
        <v>11</v>
      </c>
      <c r="AK177" s="34">
        <f>IF(CA177=0,"",TIME(0,CA177,0))</f>
        <v>0.23333333333333331</v>
      </c>
      <c r="AL177" s="157">
        <f t="shared" si="190"/>
        <v>14</v>
      </c>
      <c r="AM177" s="158">
        <f>SUM(AL177:AL178)/2</f>
        <v>14</v>
      </c>
      <c r="AN177" s="158">
        <f t="shared" si="191"/>
        <v>0</v>
      </c>
      <c r="AO177" s="158">
        <f>SUM((AN177+AN178)/2)</f>
        <v>0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5</v>
      </c>
      <c r="BR177" s="158">
        <f>SUM((BQ177+BQ178)/2)</f>
        <v>5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425</v>
      </c>
      <c r="B178" s="179" t="s">
        <v>187</v>
      </c>
      <c r="C178" s="164" t="s">
        <v>10</v>
      </c>
      <c r="D178" s="165"/>
      <c r="E178" s="166" t="s">
        <v>4</v>
      </c>
      <c r="F178" s="304"/>
      <c r="G178" s="354" t="s">
        <v>7</v>
      </c>
      <c r="H178" s="354" t="s">
        <v>7</v>
      </c>
      <c r="I178" s="307"/>
      <c r="J178" s="307"/>
      <c r="K178" s="52" t="s">
        <v>11</v>
      </c>
      <c r="L178" s="52" t="s">
        <v>11</v>
      </c>
      <c r="M178" s="52" t="s">
        <v>11</v>
      </c>
      <c r="N178" s="307"/>
      <c r="O178" s="307"/>
      <c r="P178" s="307"/>
      <c r="Q178" s="307"/>
      <c r="R178" s="52" t="s">
        <v>11</v>
      </c>
      <c r="S178" s="37" t="s">
        <v>11</v>
      </c>
      <c r="T178" s="52" t="s">
        <v>11</v>
      </c>
      <c r="U178" s="52" t="s">
        <v>11</v>
      </c>
      <c r="V178" s="354" t="s">
        <v>7</v>
      </c>
      <c r="W178" s="307"/>
      <c r="X178" s="307"/>
      <c r="Y178" s="307"/>
      <c r="Z178" s="52" t="s">
        <v>11</v>
      </c>
      <c r="AA178" s="52" t="s">
        <v>11</v>
      </c>
      <c r="AB178" s="52" t="s">
        <v>11</v>
      </c>
      <c r="AC178" s="354" t="s">
        <v>7</v>
      </c>
      <c r="AD178" s="307"/>
      <c r="AE178" s="307"/>
      <c r="AF178" s="52" t="s">
        <v>11</v>
      </c>
      <c r="AG178" s="52" t="s">
        <v>11</v>
      </c>
      <c r="AH178" s="52" t="s">
        <v>11</v>
      </c>
      <c r="AI178" s="354" t="s">
        <v>7</v>
      </c>
      <c r="AJ178" s="37" t="s">
        <v>11</v>
      </c>
      <c r="AK178" s="40"/>
      <c r="AL178" s="167">
        <f t="shared" si="190"/>
        <v>14</v>
      </c>
      <c r="AM178" s="168"/>
      <c r="AN178" s="168">
        <f t="shared" si="191"/>
        <v>0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0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5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6" t="s">
        <v>379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05"/>
      <c r="O179" s="305"/>
      <c r="P179" s="305"/>
      <c r="Q179" s="305"/>
      <c r="R179" s="31" t="s">
        <v>11</v>
      </c>
      <c r="S179" s="31" t="s">
        <v>11</v>
      </c>
      <c r="T179" s="31" t="s">
        <v>11</v>
      </c>
      <c r="U179" s="31" t="s">
        <v>11</v>
      </c>
      <c r="V179" s="31" t="s">
        <v>11</v>
      </c>
      <c r="W179" s="305"/>
      <c r="X179" s="305"/>
      <c r="Y179" s="305"/>
      <c r="Z179" s="31" t="s">
        <v>11</v>
      </c>
      <c r="AA179" s="31" t="s">
        <v>11</v>
      </c>
      <c r="AB179" s="31" t="s">
        <v>11</v>
      </c>
      <c r="AC179" s="353" t="s">
        <v>7</v>
      </c>
      <c r="AD179" s="305"/>
      <c r="AE179" s="305"/>
      <c r="AF179" s="31" t="s">
        <v>11</v>
      </c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90"/>
        <v>13</v>
      </c>
      <c r="AM179" s="158">
        <f>SUM(AL179:AL180)/2</f>
        <v>11.5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1.5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425</v>
      </c>
      <c r="B180" s="179" t="s">
        <v>187</v>
      </c>
      <c r="C180" s="164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06"/>
      <c r="O180" s="306"/>
      <c r="P180" s="306"/>
      <c r="Q180" s="306"/>
      <c r="R180" s="37" t="s">
        <v>11</v>
      </c>
      <c r="S180" s="37" t="s">
        <v>11</v>
      </c>
      <c r="T180" s="37" t="s">
        <v>11</v>
      </c>
      <c r="U180" s="37" t="s">
        <v>11</v>
      </c>
      <c r="V180" s="37" t="s">
        <v>11</v>
      </c>
      <c r="W180" s="306"/>
      <c r="X180" s="306"/>
      <c r="Y180" s="306"/>
      <c r="Z180" s="37" t="s">
        <v>57</v>
      </c>
      <c r="AA180" s="37" t="s">
        <v>57</v>
      </c>
      <c r="AB180" s="37" t="s">
        <v>57</v>
      </c>
      <c r="AC180" s="354" t="s">
        <v>7</v>
      </c>
      <c r="AD180" s="306"/>
      <c r="AE180" s="306"/>
      <c r="AF180" s="37" t="s">
        <v>11</v>
      </c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90"/>
        <v>10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3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187</v>
      </c>
      <c r="C181" s="806" t="s">
        <v>380</v>
      </c>
      <c r="D181" s="178" t="str">
        <f>VLOOKUP(C181,ListeAppel,2,FALSE)</f>
        <v>Nom 089</v>
      </c>
      <c r="E181" s="156" t="s">
        <v>70</v>
      </c>
      <c r="F181" s="302"/>
      <c r="G181" s="353" t="s">
        <v>7</v>
      </c>
      <c r="H181" s="353" t="s">
        <v>7</v>
      </c>
      <c r="I181" s="308"/>
      <c r="J181" s="305"/>
      <c r="K181" s="31" t="s">
        <v>11</v>
      </c>
      <c r="L181" s="31" t="s">
        <v>11</v>
      </c>
      <c r="M181" s="31" t="s">
        <v>11</v>
      </c>
      <c r="N181" s="305"/>
      <c r="O181" s="305"/>
      <c r="P181" s="305"/>
      <c r="Q181" s="305"/>
      <c r="R181" s="31" t="s">
        <v>11</v>
      </c>
      <c r="S181" s="31" t="s">
        <v>11</v>
      </c>
      <c r="T181" s="31" t="s">
        <v>11</v>
      </c>
      <c r="U181" s="31" t="s">
        <v>11</v>
      </c>
      <c r="V181" s="353" t="s">
        <v>7</v>
      </c>
      <c r="W181" s="305"/>
      <c r="X181" s="305"/>
      <c r="Y181" s="305"/>
      <c r="Z181" s="31" t="s">
        <v>11</v>
      </c>
      <c r="AA181" s="31" t="s">
        <v>11</v>
      </c>
      <c r="AB181" s="31" t="s">
        <v>11</v>
      </c>
      <c r="AC181" s="52" t="s">
        <v>11</v>
      </c>
      <c r="AD181" s="305"/>
      <c r="AE181" s="305"/>
      <c r="AF181" s="31" t="s">
        <v>11</v>
      </c>
      <c r="AG181" s="31" t="s">
        <v>11</v>
      </c>
      <c r="AH181" s="31" t="s">
        <v>11</v>
      </c>
      <c r="AI181" s="31" t="s">
        <v>11</v>
      </c>
      <c r="AJ181" s="31" t="s">
        <v>11</v>
      </c>
      <c r="AK181" s="34">
        <f>IF(CA181=0,"",TIME(0,CA181,0))</f>
        <v>0.26666666666666666</v>
      </c>
      <c r="AL181" s="157">
        <f t="shared" si="190"/>
        <v>16</v>
      </c>
      <c r="AM181" s="158">
        <f>SUM(AL181:AL182)/2</f>
        <v>16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384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384</v>
      </c>
      <c r="CB181" s="35">
        <f>SUM(AM181+AO181+AQ181+AS181+AU181+AW181+BB181+BD181+BG181+AY181)</f>
        <v>16</v>
      </c>
    </row>
    <row r="182" spans="1:80" ht="18.75" customHeight="1" thickBot="1" x14ac:dyDescent="0.3">
      <c r="A182" s="137" t="s">
        <v>425</v>
      </c>
      <c r="B182" s="179" t="s">
        <v>187</v>
      </c>
      <c r="C182" s="164" t="s">
        <v>9</v>
      </c>
      <c r="D182" s="194"/>
      <c r="E182" s="166" t="s">
        <v>4</v>
      </c>
      <c r="F182" s="303"/>
      <c r="G182" s="354" t="s">
        <v>7</v>
      </c>
      <c r="H182" s="354" t="s">
        <v>7</v>
      </c>
      <c r="I182" s="309"/>
      <c r="J182" s="306"/>
      <c r="K182" s="37" t="s">
        <v>11</v>
      </c>
      <c r="L182" s="37" t="s">
        <v>11</v>
      </c>
      <c r="M182" s="37" t="s">
        <v>11</v>
      </c>
      <c r="N182" s="306"/>
      <c r="O182" s="306"/>
      <c r="P182" s="306"/>
      <c r="Q182" s="306"/>
      <c r="R182" s="37" t="s">
        <v>11</v>
      </c>
      <c r="S182" s="37" t="s">
        <v>11</v>
      </c>
      <c r="T182" s="37" t="s">
        <v>11</v>
      </c>
      <c r="U182" s="37" t="s">
        <v>11</v>
      </c>
      <c r="V182" s="354" t="s">
        <v>7</v>
      </c>
      <c r="W182" s="306"/>
      <c r="X182" s="306"/>
      <c r="Y182" s="306"/>
      <c r="Z182" s="37" t="s">
        <v>11</v>
      </c>
      <c r="AA182" s="37" t="s">
        <v>11</v>
      </c>
      <c r="AB182" s="37" t="s">
        <v>11</v>
      </c>
      <c r="AC182" s="56" t="s">
        <v>11</v>
      </c>
      <c r="AD182" s="306"/>
      <c r="AE182" s="306"/>
      <c r="AF182" s="37" t="s">
        <v>11</v>
      </c>
      <c r="AG182" s="37" t="s">
        <v>11</v>
      </c>
      <c r="AH182" s="37" t="s">
        <v>11</v>
      </c>
      <c r="AI182" s="37" t="s">
        <v>11</v>
      </c>
      <c r="AJ182" s="37" t="s">
        <v>11</v>
      </c>
      <c r="AK182" s="40"/>
      <c r="AL182" s="167">
        <f t="shared" si="190"/>
        <v>16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425</v>
      </c>
      <c r="B183" s="179" t="s">
        <v>189</v>
      </c>
      <c r="C183" s="807" t="s">
        <v>381</v>
      </c>
      <c r="D183" s="178" t="s">
        <v>288</v>
      </c>
      <c r="E183" s="156" t="s">
        <v>70</v>
      </c>
      <c r="F183" s="304"/>
      <c r="G183" s="400" t="s">
        <v>14</v>
      </c>
      <c r="H183" s="400" t="s">
        <v>14</v>
      </c>
      <c r="I183" s="307"/>
      <c r="J183" s="307"/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307"/>
      <c r="R183" s="52" t="s">
        <v>11</v>
      </c>
      <c r="S183" s="31" t="s">
        <v>11</v>
      </c>
      <c r="T183" s="52" t="s">
        <v>11</v>
      </c>
      <c r="U183" s="52" t="s">
        <v>11</v>
      </c>
      <c r="V183" s="52" t="s">
        <v>11</v>
      </c>
      <c r="W183" s="307"/>
      <c r="X183" s="307"/>
      <c r="Y183" s="307"/>
      <c r="Z183" s="255" t="s">
        <v>11</v>
      </c>
      <c r="AA183" s="52" t="s">
        <v>11</v>
      </c>
      <c r="AB183" s="31" t="s">
        <v>11</v>
      </c>
      <c r="AC183" s="52" t="s">
        <v>11</v>
      </c>
      <c r="AD183" s="307"/>
      <c r="AE183" s="307"/>
      <c r="AF183" s="52" t="s">
        <v>33</v>
      </c>
      <c r="AG183" s="52" t="s">
        <v>11</v>
      </c>
      <c r="AH183" s="52" t="s">
        <v>11</v>
      </c>
      <c r="AI183" s="52" t="s">
        <v>11</v>
      </c>
      <c r="AJ183" s="52" t="s">
        <v>11</v>
      </c>
      <c r="AK183" s="34">
        <f>IF(CA183=0,"",TIME(0,CA183,0))</f>
        <v>0.28333333333333333</v>
      </c>
      <c r="AL183" s="157">
        <f t="shared" ref="AL183:AL188" si="209">COUNTIF(F183:AJ183,"P")</f>
        <v>16</v>
      </c>
      <c r="AM183" s="158">
        <f>SUM(AL183:AL184)/2</f>
        <v>16.5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1</v>
      </c>
      <c r="AQ183" s="159">
        <f>SUM((AP183+AP184)/2)</f>
        <v>0.5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</v>
      </c>
      <c r="BL183" s="162">
        <f>SUM(BK183+BK184)/2</f>
        <v>2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 t="s">
        <v>425</v>
      </c>
      <c r="B184" s="179" t="s">
        <v>189</v>
      </c>
      <c r="C184" s="196" t="s">
        <v>10</v>
      </c>
      <c r="D184" s="254"/>
      <c r="E184" s="166" t="s">
        <v>4</v>
      </c>
      <c r="F184" s="303"/>
      <c r="G184" s="367" t="s">
        <v>14</v>
      </c>
      <c r="H184" s="367" t="s">
        <v>14</v>
      </c>
      <c r="I184" s="306"/>
      <c r="J184" s="306"/>
      <c r="K184" s="37" t="s">
        <v>11</v>
      </c>
      <c r="L184" s="37" t="s">
        <v>11</v>
      </c>
      <c r="M184" s="37" t="s">
        <v>11</v>
      </c>
      <c r="N184" s="306"/>
      <c r="O184" s="306"/>
      <c r="P184" s="306"/>
      <c r="Q184" s="306"/>
      <c r="R184" s="37" t="s">
        <v>11</v>
      </c>
      <c r="S184" s="37" t="s">
        <v>11</v>
      </c>
      <c r="T184" s="37" t="s">
        <v>11</v>
      </c>
      <c r="U184" s="37" t="s">
        <v>11</v>
      </c>
      <c r="V184" s="37" t="s">
        <v>11</v>
      </c>
      <c r="W184" s="306"/>
      <c r="X184" s="306"/>
      <c r="Y184" s="306"/>
      <c r="Z184" s="56" t="s">
        <v>11</v>
      </c>
      <c r="AA184" s="37" t="s">
        <v>11</v>
      </c>
      <c r="AB184" s="37" t="s">
        <v>11</v>
      </c>
      <c r="AC184" s="56" t="s">
        <v>11</v>
      </c>
      <c r="AD184" s="306"/>
      <c r="AE184" s="306"/>
      <c r="AF184" s="37" t="s">
        <v>11</v>
      </c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209"/>
        <v>17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55" t="s">
        <v>295</v>
      </c>
      <c r="E185" s="156" t="s">
        <v>70</v>
      </c>
      <c r="F185" s="304"/>
      <c r="G185" s="52" t="s">
        <v>11</v>
      </c>
      <c r="H185" s="442" t="s">
        <v>11</v>
      </c>
      <c r="I185" s="307"/>
      <c r="J185" s="307"/>
      <c r="K185" s="52" t="s">
        <v>11</v>
      </c>
      <c r="L185" s="52" t="s">
        <v>11</v>
      </c>
      <c r="M185" s="380" t="s">
        <v>11</v>
      </c>
      <c r="N185" s="307"/>
      <c r="O185" s="307"/>
      <c r="P185" s="307"/>
      <c r="Q185" s="307"/>
      <c r="R185" s="358" t="s">
        <v>7</v>
      </c>
      <c r="S185" s="353" t="s">
        <v>7</v>
      </c>
      <c r="T185" s="353" t="s">
        <v>7</v>
      </c>
      <c r="U185" s="380" t="s">
        <v>11</v>
      </c>
      <c r="V185" s="442" t="s">
        <v>11</v>
      </c>
      <c r="W185" s="307"/>
      <c r="X185" s="307"/>
      <c r="Y185" s="307"/>
      <c r="Z185" s="52" t="s">
        <v>11</v>
      </c>
      <c r="AA185" s="380" t="s">
        <v>11</v>
      </c>
      <c r="AB185" s="52" t="s">
        <v>11</v>
      </c>
      <c r="AC185" s="353" t="s">
        <v>7</v>
      </c>
      <c r="AD185" s="307"/>
      <c r="AE185" s="307"/>
      <c r="AF185" s="52" t="s">
        <v>11</v>
      </c>
      <c r="AG185" s="380" t="s">
        <v>11</v>
      </c>
      <c r="AH185" s="378" t="s">
        <v>13</v>
      </c>
      <c r="AI185" s="378" t="s">
        <v>13</v>
      </c>
      <c r="AJ185" s="52" t="s">
        <v>11</v>
      </c>
      <c r="AK185" s="34">
        <f>IF(CA185=0,"",TIME(0,CA185,0))</f>
        <v>0.25</v>
      </c>
      <c r="AL185" s="157">
        <f t="shared" si="209"/>
        <v>13</v>
      </c>
      <c r="AM185" s="158">
        <f>SUM(AL185:AL186)/2</f>
        <v>13</v>
      </c>
      <c r="AN185" s="158">
        <f t="shared" si="210"/>
        <v>2</v>
      </c>
      <c r="AO185" s="158">
        <f>SUM((AN185+AN186)/2)</f>
        <v>2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4</v>
      </c>
      <c r="BR185" s="158">
        <f>SUM((BQ185+BQ186)/2)</f>
        <v>4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166" t="s">
        <v>4</v>
      </c>
      <c r="F186" s="303"/>
      <c r="G186" s="37" t="s">
        <v>11</v>
      </c>
      <c r="H186" s="402" t="s">
        <v>11</v>
      </c>
      <c r="I186" s="306"/>
      <c r="J186" s="306"/>
      <c r="K186" s="37" t="s">
        <v>11</v>
      </c>
      <c r="L186" s="37" t="s">
        <v>11</v>
      </c>
      <c r="M186" s="402" t="s">
        <v>11</v>
      </c>
      <c r="N186" s="306"/>
      <c r="O186" s="306"/>
      <c r="P186" s="306"/>
      <c r="Q186" s="306"/>
      <c r="R186" s="354" t="s">
        <v>7</v>
      </c>
      <c r="S186" s="354" t="s">
        <v>7</v>
      </c>
      <c r="T186" s="354" t="s">
        <v>7</v>
      </c>
      <c r="U186" s="402" t="s">
        <v>11</v>
      </c>
      <c r="V186" s="37" t="s">
        <v>11</v>
      </c>
      <c r="W186" s="306"/>
      <c r="X186" s="306"/>
      <c r="Y186" s="306"/>
      <c r="Z186" s="37" t="s">
        <v>11</v>
      </c>
      <c r="AA186" s="402" t="s">
        <v>11</v>
      </c>
      <c r="AB186" s="37" t="s">
        <v>11</v>
      </c>
      <c r="AC186" s="354" t="s">
        <v>7</v>
      </c>
      <c r="AD186" s="306"/>
      <c r="AE186" s="306"/>
      <c r="AF186" s="37" t="s">
        <v>11</v>
      </c>
      <c r="AG186" s="402" t="s">
        <v>11</v>
      </c>
      <c r="AH186" s="356" t="s">
        <v>13</v>
      </c>
      <c r="AI186" s="356" t="s">
        <v>13</v>
      </c>
      <c r="AJ186" s="67" t="s">
        <v>11</v>
      </c>
      <c r="AK186" s="40"/>
      <c r="AL186" s="167">
        <f t="shared" si="209"/>
        <v>13</v>
      </c>
      <c r="AM186" s="168"/>
      <c r="AN186" s="168">
        <f t="shared" si="210"/>
        <v>2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4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297</v>
      </c>
      <c r="E187" s="236" t="s">
        <v>70</v>
      </c>
      <c r="F187" s="304"/>
      <c r="G187" s="353" t="s">
        <v>7</v>
      </c>
      <c r="H187" s="353" t="s">
        <v>7</v>
      </c>
      <c r="I187" s="307"/>
      <c r="J187" s="307"/>
      <c r="K187" s="385" t="s">
        <v>58</v>
      </c>
      <c r="L187" s="385" t="s">
        <v>58</v>
      </c>
      <c r="M187" s="385" t="s">
        <v>58</v>
      </c>
      <c r="N187" s="307"/>
      <c r="O187" s="307"/>
      <c r="P187" s="307"/>
      <c r="Q187" s="307"/>
      <c r="R187" s="385" t="s">
        <v>58</v>
      </c>
      <c r="S187" s="385" t="s">
        <v>58</v>
      </c>
      <c r="T187" s="385" t="s">
        <v>58</v>
      </c>
      <c r="U187" s="385" t="s">
        <v>58</v>
      </c>
      <c r="V187" s="385" t="s">
        <v>58</v>
      </c>
      <c r="W187" s="307"/>
      <c r="X187" s="307"/>
      <c r="Y187" s="307"/>
      <c r="Z187" s="385" t="s">
        <v>58</v>
      </c>
      <c r="AA187" s="385" t="s">
        <v>58</v>
      </c>
      <c r="AB187" s="385" t="s">
        <v>58</v>
      </c>
      <c r="AC187" s="385" t="s">
        <v>58</v>
      </c>
      <c r="AD187" s="307"/>
      <c r="AE187" s="307"/>
      <c r="AF187" s="385" t="s">
        <v>58</v>
      </c>
      <c r="AG187" s="385" t="s">
        <v>58</v>
      </c>
      <c r="AH187" s="385" t="s">
        <v>58</v>
      </c>
      <c r="AI187" s="385" t="s">
        <v>58</v>
      </c>
      <c r="AJ187" s="385" t="s">
        <v>58</v>
      </c>
      <c r="AK187" s="34" t="str">
        <f>IF(CA187=0,"",TIME(0,CA187,0))</f>
        <v/>
      </c>
      <c r="AL187" s="157">
        <f t="shared" si="209"/>
        <v>0</v>
      </c>
      <c r="AM187" s="158">
        <f>SUM(AL187:AL188)/2</f>
        <v>0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0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2</v>
      </c>
      <c r="BR187" s="158">
        <f>SUM((BQ187+BQ188)/2)</f>
        <v>2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0</v>
      </c>
      <c r="CB187" s="35">
        <f>SUM(AM187+AO187+AQ187+AS187+AU187+AW187+BB187+BD187+BG187+AY187)</f>
        <v>0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238" t="s">
        <v>4</v>
      </c>
      <c r="F188" s="304"/>
      <c r="G188" s="354" t="s">
        <v>7</v>
      </c>
      <c r="H188" s="354" t="s">
        <v>7</v>
      </c>
      <c r="I188" s="306"/>
      <c r="J188" s="306"/>
      <c r="K188" s="352" t="s">
        <v>58</v>
      </c>
      <c r="L188" s="352" t="s">
        <v>58</v>
      </c>
      <c r="M188" s="352" t="s">
        <v>58</v>
      </c>
      <c r="N188" s="306"/>
      <c r="O188" s="306"/>
      <c r="P188" s="306"/>
      <c r="Q188" s="306"/>
      <c r="R188" s="352" t="s">
        <v>58</v>
      </c>
      <c r="S188" s="352" t="s">
        <v>58</v>
      </c>
      <c r="T188" s="352" t="s">
        <v>58</v>
      </c>
      <c r="U188" s="352" t="s">
        <v>58</v>
      </c>
      <c r="V188" s="352" t="s">
        <v>58</v>
      </c>
      <c r="W188" s="306"/>
      <c r="X188" s="306"/>
      <c r="Y188" s="306"/>
      <c r="Z188" s="352" t="s">
        <v>58</v>
      </c>
      <c r="AA188" s="352" t="s">
        <v>58</v>
      </c>
      <c r="AB188" s="352" t="s">
        <v>58</v>
      </c>
      <c r="AC188" s="352" t="s">
        <v>58</v>
      </c>
      <c r="AD188" s="306"/>
      <c r="AE188" s="306"/>
      <c r="AF188" s="352" t="s">
        <v>58</v>
      </c>
      <c r="AG188" s="352" t="s">
        <v>58</v>
      </c>
      <c r="AH188" s="352" t="s">
        <v>58</v>
      </c>
      <c r="AI188" s="352" t="s">
        <v>58</v>
      </c>
      <c r="AJ188" s="352" t="s">
        <v>58</v>
      </c>
      <c r="AK188" s="40"/>
      <c r="AL188" s="167">
        <f t="shared" si="209"/>
        <v>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2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425</v>
      </c>
      <c r="B189" s="179" t="s">
        <v>187</v>
      </c>
      <c r="C189" s="806" t="s">
        <v>383</v>
      </c>
      <c r="D189" s="178" t="str">
        <f>VLOOKUP(C189,REF!A59:C177,2,FALSE)</f>
        <v>Nom 112</v>
      </c>
      <c r="E189" s="156" t="s">
        <v>70</v>
      </c>
      <c r="F189" s="302"/>
      <c r="G189" s="31" t="s">
        <v>113</v>
      </c>
      <c r="H189" s="353" t="s">
        <v>7</v>
      </c>
      <c r="I189" s="353" t="s">
        <v>7</v>
      </c>
      <c r="J189" s="353" t="s">
        <v>7</v>
      </c>
      <c r="K189" s="353" t="s">
        <v>7</v>
      </c>
      <c r="L189" s="31" t="s">
        <v>108</v>
      </c>
      <c r="M189" s="31" t="s">
        <v>11</v>
      </c>
      <c r="N189" s="305"/>
      <c r="O189" s="305"/>
      <c r="P189" s="305"/>
      <c r="Q189" s="305"/>
      <c r="R189" s="31" t="s">
        <v>11</v>
      </c>
      <c r="S189" s="31" t="s">
        <v>108</v>
      </c>
      <c r="T189" s="31" t="s">
        <v>11</v>
      </c>
      <c r="U189" s="31" t="s">
        <v>108</v>
      </c>
      <c r="V189" s="353" t="s">
        <v>7</v>
      </c>
      <c r="W189" s="305"/>
      <c r="X189" s="305"/>
      <c r="Y189" s="305"/>
      <c r="Z189" s="31" t="s">
        <v>108</v>
      </c>
      <c r="AA189" s="353" t="s">
        <v>7</v>
      </c>
      <c r="AB189" s="31" t="s">
        <v>108</v>
      </c>
      <c r="AC189" s="353" t="s">
        <v>7</v>
      </c>
      <c r="AD189" s="353" t="s">
        <v>7</v>
      </c>
      <c r="AE189" s="353" t="s">
        <v>7</v>
      </c>
      <c r="AF189" s="353" t="s">
        <v>7</v>
      </c>
      <c r="AG189" s="31" t="s">
        <v>108</v>
      </c>
      <c r="AH189" s="353" t="s">
        <v>7</v>
      </c>
      <c r="AI189" s="31" t="s">
        <v>108</v>
      </c>
      <c r="AJ189" s="31" t="s">
        <v>11</v>
      </c>
      <c r="AK189" s="34">
        <f>IF(CA189=0,"",TIME(0,CA189,0))</f>
        <v>6.6666666666666666E-2</v>
      </c>
      <c r="AL189" s="157">
        <f t="shared" si="190"/>
        <v>4</v>
      </c>
      <c r="AM189" s="158">
        <f>SUM(AL189:AL190)/2</f>
        <v>4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11</v>
      </c>
      <c r="BR189" s="158">
        <f>SUM((BQ189+BQ190)/2)</f>
        <v>11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96</v>
      </c>
      <c r="CB189" s="35">
        <f>SUM(AM189+AO189+AQ189+AS189+AU189+AW189+BB189+BD189+BG189+AY189)</f>
        <v>4</v>
      </c>
    </row>
    <row r="190" spans="1:80" ht="18.75" customHeight="1" thickBot="1" x14ac:dyDescent="0.3">
      <c r="A190" s="137" t="s">
        <v>425</v>
      </c>
      <c r="B190" s="179" t="s">
        <v>187</v>
      </c>
      <c r="C190" s="164" t="s">
        <v>6</v>
      </c>
      <c r="D190" s="194"/>
      <c r="E190" s="166" t="s">
        <v>4</v>
      </c>
      <c r="F190" s="303"/>
      <c r="G190" s="37" t="s">
        <v>108</v>
      </c>
      <c r="H190" s="354" t="s">
        <v>7</v>
      </c>
      <c r="I190" s="354" t="s">
        <v>7</v>
      </c>
      <c r="J190" s="354" t="s">
        <v>7</v>
      </c>
      <c r="K190" s="354" t="s">
        <v>7</v>
      </c>
      <c r="L190" s="37" t="s">
        <v>108</v>
      </c>
      <c r="M190" s="37" t="s">
        <v>11</v>
      </c>
      <c r="N190" s="306"/>
      <c r="O190" s="306"/>
      <c r="P190" s="306"/>
      <c r="Q190" s="306"/>
      <c r="R190" s="37" t="s">
        <v>11</v>
      </c>
      <c r="S190" s="37" t="s">
        <v>108</v>
      </c>
      <c r="T190" s="37" t="s">
        <v>11</v>
      </c>
      <c r="U190" s="37" t="s">
        <v>108</v>
      </c>
      <c r="V190" s="354" t="s">
        <v>7</v>
      </c>
      <c r="W190" s="306"/>
      <c r="X190" s="306"/>
      <c r="Y190" s="306"/>
      <c r="Z190" s="37" t="s">
        <v>108</v>
      </c>
      <c r="AA190" s="354" t="s">
        <v>7</v>
      </c>
      <c r="AB190" s="37" t="s">
        <v>108</v>
      </c>
      <c r="AC190" s="354" t="s">
        <v>7</v>
      </c>
      <c r="AD190" s="354" t="s">
        <v>7</v>
      </c>
      <c r="AE190" s="354" t="s">
        <v>7</v>
      </c>
      <c r="AF190" s="354" t="s">
        <v>7</v>
      </c>
      <c r="AG190" s="37" t="s">
        <v>108</v>
      </c>
      <c r="AH190" s="354" t="s">
        <v>7</v>
      </c>
      <c r="AI190" s="37" t="s">
        <v>108</v>
      </c>
      <c r="AJ190" s="37" t="s">
        <v>11</v>
      </c>
      <c r="AK190" s="40"/>
      <c r="AL190" s="167">
        <f t="shared" si="190"/>
        <v>4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0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11</v>
      </c>
      <c r="BR190" s="168"/>
      <c r="BS190" s="168">
        <f t="shared" si="205"/>
        <v>0</v>
      </c>
      <c r="BT190" s="169"/>
      <c r="BU190" s="168">
        <f t="shared" si="206"/>
        <v>0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425</v>
      </c>
      <c r="B191" s="179" t="s">
        <v>188</v>
      </c>
      <c r="C191" s="1174" t="s">
        <v>188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425</v>
      </c>
      <c r="B192" s="179" t="s">
        <v>188</v>
      </c>
      <c r="C192" s="190"/>
      <c r="D192" s="45" t="s">
        <v>69</v>
      </c>
      <c r="E192" s="204"/>
      <c r="F192" s="299">
        <v>1</v>
      </c>
      <c r="G192" s="25">
        <v>2</v>
      </c>
      <c r="H192" s="25">
        <v>3</v>
      </c>
      <c r="I192" s="300">
        <v>4</v>
      </c>
      <c r="J192" s="300">
        <v>5</v>
      </c>
      <c r="K192" s="25">
        <v>6</v>
      </c>
      <c r="L192" s="25">
        <v>7</v>
      </c>
      <c r="M192" s="25">
        <v>8</v>
      </c>
      <c r="N192" s="300">
        <v>9</v>
      </c>
      <c r="O192" s="300">
        <v>10</v>
      </c>
      <c r="P192" s="300">
        <v>11</v>
      </c>
      <c r="Q192" s="300">
        <v>12</v>
      </c>
      <c r="R192" s="25">
        <v>13</v>
      </c>
      <c r="S192" s="25">
        <v>14</v>
      </c>
      <c r="T192" s="25">
        <v>15</v>
      </c>
      <c r="U192" s="25">
        <v>16</v>
      </c>
      <c r="V192" s="25">
        <v>17</v>
      </c>
      <c r="W192" s="300">
        <v>18</v>
      </c>
      <c r="X192" s="300">
        <v>19</v>
      </c>
      <c r="Y192" s="300">
        <v>20</v>
      </c>
      <c r="Z192" s="25">
        <v>21</v>
      </c>
      <c r="AA192" s="25">
        <v>22</v>
      </c>
      <c r="AB192" s="25">
        <v>23</v>
      </c>
      <c r="AC192" s="25">
        <v>24</v>
      </c>
      <c r="AD192" s="300">
        <v>25</v>
      </c>
      <c r="AE192" s="300">
        <v>26</v>
      </c>
      <c r="AF192" s="25">
        <v>27</v>
      </c>
      <c r="AG192" s="26">
        <v>28</v>
      </c>
      <c r="AH192" s="26">
        <v>29</v>
      </c>
      <c r="AI192" s="25">
        <v>30</v>
      </c>
      <c r="AJ192" s="1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425</v>
      </c>
      <c r="B193" s="179" t="s">
        <v>188</v>
      </c>
      <c r="C193" s="807">
        <v>7035</v>
      </c>
      <c r="D193" s="178" t="s">
        <v>206</v>
      </c>
      <c r="E193" s="156" t="s">
        <v>70</v>
      </c>
      <c r="F193" s="302"/>
      <c r="G193" s="31" t="s">
        <v>11</v>
      </c>
      <c r="H193" s="31" t="s">
        <v>11</v>
      </c>
      <c r="I193" s="308"/>
      <c r="J193" s="305"/>
      <c r="K193" s="353" t="s">
        <v>7</v>
      </c>
      <c r="L193" s="353" t="s">
        <v>7</v>
      </c>
      <c r="M193" s="353" t="s">
        <v>7</v>
      </c>
      <c r="N193" s="305"/>
      <c r="O193" s="305"/>
      <c r="P193" s="305"/>
      <c r="Q193" s="305"/>
      <c r="R193" s="31" t="s">
        <v>11</v>
      </c>
      <c r="S193" s="31" t="s">
        <v>11</v>
      </c>
      <c r="T193" s="31" t="s">
        <v>11</v>
      </c>
      <c r="U193" s="31" t="s">
        <v>11</v>
      </c>
      <c r="V193" s="31" t="s">
        <v>11</v>
      </c>
      <c r="W193" s="305"/>
      <c r="X193" s="305"/>
      <c r="Y193" s="305"/>
      <c r="Z193" s="31" t="s">
        <v>11</v>
      </c>
      <c r="AA193" s="31" t="s">
        <v>11</v>
      </c>
      <c r="AB193" s="31" t="s">
        <v>11</v>
      </c>
      <c r="AC193" s="31" t="s">
        <v>11</v>
      </c>
      <c r="AD193" s="305"/>
      <c r="AE193" s="305"/>
      <c r="AF193" s="31" t="s">
        <v>11</v>
      </c>
      <c r="AG193" s="31" t="s">
        <v>11</v>
      </c>
      <c r="AH193" s="31" t="s">
        <v>11</v>
      </c>
      <c r="AI193" s="31" t="s">
        <v>11</v>
      </c>
      <c r="AJ193" s="31" t="s">
        <v>11</v>
      </c>
      <c r="AK193" s="34">
        <f>IF(CA193=0,"",TIME(0,CA193,0))</f>
        <v>0.26666666666666666</v>
      </c>
      <c r="AL193" s="157">
        <f t="shared" ref="AL193:AL198" si="228">COUNTIF(F193:AJ193,"P")</f>
        <v>16</v>
      </c>
      <c r="AM193" s="158">
        <f>SUM(AL193:AL194)/2</f>
        <v>15</v>
      </c>
      <c r="AN193" s="158">
        <f t="shared" ref="AN193:AN198" si="229">COUNTIF(F193:AJ193,"Mi")</f>
        <v>0</v>
      </c>
      <c r="AO193" s="158">
        <f>SUM((AN193+AN194)/2)</f>
        <v>0</v>
      </c>
      <c r="AP193" s="159">
        <f t="shared" ref="AP193:AP198" si="230">COUNTIF(F193:AJ193,"VS")</f>
        <v>0</v>
      </c>
      <c r="AQ193" s="159">
        <f>SUM((AP193+AP194)/2)</f>
        <v>0</v>
      </c>
      <c r="AR193" s="158">
        <f t="shared" ref="AR193:AR198" si="231">COUNTIF(F193:AJ193,"C1")</f>
        <v>0</v>
      </c>
      <c r="AS193" s="159">
        <f>SUM((AR193+AR194)/2)</f>
        <v>1</v>
      </c>
      <c r="AT193" s="159">
        <f t="shared" ref="AT193:AT198" si="232">COUNTIF(F193:AJ193,"R1")</f>
        <v>0</v>
      </c>
      <c r="AU193" s="160">
        <f>SUM((AT193+AT194)/2)</f>
        <v>0</v>
      </c>
      <c r="AV193" s="158">
        <f t="shared" ref="AV193:AV198" si="233">COUNTIF(F193:AJ193,"CS")</f>
        <v>0</v>
      </c>
      <c r="AW193" s="158">
        <f>SUM((AV193+AV194)/2)</f>
        <v>0</v>
      </c>
      <c r="AX193" s="159">
        <f t="shared" ref="AX193:AX198" si="234">COUNTIF(F193:AJ193,"DA")</f>
        <v>0</v>
      </c>
      <c r="AY193" s="159">
        <f>SUM((AX193+AX194)/2)</f>
        <v>0</v>
      </c>
      <c r="AZ193" s="161">
        <f>SUM(AM193+AO193+AQ193+AS193+AW193+AY193+AU193)*24</f>
        <v>384</v>
      </c>
      <c r="BA193" s="159">
        <f t="shared" ref="BA193:BA198" si="235">COUNTIF(F193:AJ193,"MT5")</f>
        <v>0</v>
      </c>
      <c r="BB193" s="159">
        <f>SUM((BA193+BA194)/2)</f>
        <v>0</v>
      </c>
      <c r="BC193" s="159">
        <f t="shared" ref="BC193:BC198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198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198" si="238">COUNTIF(F193:AJ193,"A")</f>
        <v>0</v>
      </c>
      <c r="BJ193" s="159">
        <f>SUM((BI193+BI194)/2)</f>
        <v>0</v>
      </c>
      <c r="BK193" s="159">
        <f t="shared" ref="BK193:BK198" si="239">COUNTIF(F193:AJ193,"Ma")</f>
        <v>0</v>
      </c>
      <c r="BL193" s="162">
        <f>SUM(BK193+BK194)/2</f>
        <v>0</v>
      </c>
      <c r="BM193" s="158">
        <f t="shared" ref="BM193:BM198" si="240">COUNTIF(F193:AJ193,"MJ")</f>
        <v>0</v>
      </c>
      <c r="BN193" s="158">
        <f>SUM(BM193+BM194)/2</f>
        <v>0</v>
      </c>
      <c r="BO193" s="158">
        <f t="shared" ref="BO193:BO198" si="241">COUNTIF(F193:AJ193,"Jsc")</f>
        <v>0</v>
      </c>
      <c r="BP193" s="158">
        <f>SUM(BO193+BO194)/2</f>
        <v>0</v>
      </c>
      <c r="BQ193" s="158">
        <f t="shared" ref="BQ193:BQ198" si="242">COUNTIF(F193:AJ193,"C")</f>
        <v>3</v>
      </c>
      <c r="BR193" s="158">
        <f>SUM((BQ193+BQ194)/2)</f>
        <v>3</v>
      </c>
      <c r="BS193" s="158">
        <f t="shared" ref="BS193:BS198" si="243">COUNTIF(F193:AJ193,"CC")</f>
        <v>0</v>
      </c>
      <c r="BT193" s="158">
        <f>SUM((BS193+BS194)/2)</f>
        <v>0</v>
      </c>
      <c r="BU193" s="158">
        <f t="shared" ref="BU193:BU198" si="244">COUNTIF(F193:AJ193,"DS")</f>
        <v>0</v>
      </c>
      <c r="BV193" s="158">
        <f>SUM((BU193+BU194)/2)</f>
        <v>0</v>
      </c>
      <c r="BW193" s="159">
        <f t="shared" ref="BW193:BW198" si="245">COUNTIF(F193:AJ193,"MT")</f>
        <v>0</v>
      </c>
      <c r="BX193" s="159">
        <f>SUM((BW193+BW194)/2)</f>
        <v>0</v>
      </c>
      <c r="BY193" s="159">
        <f t="shared" ref="BY193:BY198" si="246">COUNTIF(F193:AJ193,"4/5")</f>
        <v>0</v>
      </c>
      <c r="BZ193" s="160">
        <f>SUM((BY193+BY194)/2)</f>
        <v>0</v>
      </c>
      <c r="CA193" s="163">
        <f>SUM(AZ193)</f>
        <v>384</v>
      </c>
      <c r="CB193" s="35">
        <f>SUM(AM193+AO193+AQ193+AS193+AU193+AW193+BB193+BD193+BG193+AY193)</f>
        <v>16</v>
      </c>
    </row>
    <row r="194" spans="1:80" ht="18.75" customHeight="1" thickBot="1" x14ac:dyDescent="0.3">
      <c r="A194" s="137" t="s">
        <v>425</v>
      </c>
      <c r="B194" s="179" t="s">
        <v>188</v>
      </c>
      <c r="C194" s="192" t="s">
        <v>3</v>
      </c>
      <c r="D194" s="194"/>
      <c r="E194" s="166" t="s">
        <v>4</v>
      </c>
      <c r="F194" s="303"/>
      <c r="G194" s="37" t="s">
        <v>11</v>
      </c>
      <c r="H194" s="37" t="s">
        <v>11</v>
      </c>
      <c r="I194" s="309"/>
      <c r="J194" s="306"/>
      <c r="K194" s="354" t="s">
        <v>7</v>
      </c>
      <c r="L194" s="354" t="s">
        <v>7</v>
      </c>
      <c r="M194" s="354" t="s">
        <v>7</v>
      </c>
      <c r="N194" s="306"/>
      <c r="O194" s="306"/>
      <c r="P194" s="306"/>
      <c r="Q194" s="306"/>
      <c r="R194" s="37" t="s">
        <v>11</v>
      </c>
      <c r="S194" s="37" t="s">
        <v>11</v>
      </c>
      <c r="T194" s="395" t="s">
        <v>39</v>
      </c>
      <c r="U194" s="37" t="s">
        <v>11</v>
      </c>
      <c r="V194" s="37" t="s">
        <v>11</v>
      </c>
      <c r="W194" s="306"/>
      <c r="X194" s="306"/>
      <c r="Y194" s="306"/>
      <c r="Z194" s="37" t="s">
        <v>11</v>
      </c>
      <c r="AA194" s="37" t="s">
        <v>11</v>
      </c>
      <c r="AB194" s="37" t="s">
        <v>11</v>
      </c>
      <c r="AC194" s="37" t="s">
        <v>11</v>
      </c>
      <c r="AD194" s="306"/>
      <c r="AE194" s="306"/>
      <c r="AF194" s="37" t="s">
        <v>11</v>
      </c>
      <c r="AG194" s="37" t="s">
        <v>11</v>
      </c>
      <c r="AH194" s="395" t="s">
        <v>39</v>
      </c>
      <c r="AI194" s="37" t="s">
        <v>11</v>
      </c>
      <c r="AJ194" s="37" t="s">
        <v>11</v>
      </c>
      <c r="AK194" s="40"/>
      <c r="AL194" s="167">
        <f t="shared" si="228"/>
        <v>14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2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>
        <v>2703</v>
      </c>
      <c r="D195" s="155" t="s">
        <v>207</v>
      </c>
      <c r="E195" s="156" t="s">
        <v>70</v>
      </c>
      <c r="F195" s="304"/>
      <c r="G195" s="353" t="s">
        <v>7</v>
      </c>
      <c r="H195" s="52" t="s">
        <v>11</v>
      </c>
      <c r="I195" s="310"/>
      <c r="J195" s="307"/>
      <c r="K195" s="52" t="s">
        <v>11</v>
      </c>
      <c r="L195" s="55" t="s">
        <v>11</v>
      </c>
      <c r="M195" s="52" t="s">
        <v>11</v>
      </c>
      <c r="N195" s="307"/>
      <c r="O195" s="307"/>
      <c r="P195" s="307"/>
      <c r="Q195" s="307"/>
      <c r="R195" s="52" t="s">
        <v>11</v>
      </c>
      <c r="S195" s="52" t="s">
        <v>11</v>
      </c>
      <c r="T195" s="52" t="s">
        <v>67</v>
      </c>
      <c r="U195" s="52" t="s">
        <v>11</v>
      </c>
      <c r="V195" s="52" t="s">
        <v>11</v>
      </c>
      <c r="W195" s="307"/>
      <c r="X195" s="307"/>
      <c r="Y195" s="307"/>
      <c r="Z195" s="52" t="s">
        <v>11</v>
      </c>
      <c r="AA195" s="52" t="s">
        <v>67</v>
      </c>
      <c r="AB195" s="52" t="s">
        <v>11</v>
      </c>
      <c r="AC195" s="52" t="s">
        <v>11</v>
      </c>
      <c r="AD195" s="307"/>
      <c r="AE195" s="307"/>
      <c r="AF195" s="52" t="s">
        <v>11</v>
      </c>
      <c r="AG195" s="353" t="s">
        <v>7</v>
      </c>
      <c r="AH195" s="52" t="s">
        <v>11</v>
      </c>
      <c r="AI195" s="52" t="s">
        <v>11</v>
      </c>
      <c r="AJ195" s="358" t="s">
        <v>7</v>
      </c>
      <c r="AK195" s="34">
        <f>IF(CA195=0,"",TIME(0,CA195,0))</f>
        <v>0.22500000000000001</v>
      </c>
      <c r="AL195" s="157">
        <f t="shared" si="228"/>
        <v>14</v>
      </c>
      <c r="AM195" s="158">
        <f>SUM(AL195:AL196)/2</f>
        <v>13.5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324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3</v>
      </c>
      <c r="BR195" s="158">
        <f>SUM((BQ195+BQ196)/2)</f>
        <v>3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324</v>
      </c>
      <c r="CB195" s="35">
        <f>SUM(AM195+AO195+AQ195+AS195+AU195+AW195+BB195+BD195+BG195+AY195)</f>
        <v>13.5</v>
      </c>
    </row>
    <row r="196" spans="1:80" ht="18.75" customHeight="1" thickBot="1" x14ac:dyDescent="0.3">
      <c r="A196" s="137"/>
      <c r="B196" s="179"/>
      <c r="C196" s="192" t="s">
        <v>6</v>
      </c>
      <c r="D196" s="165">
        <v>11161</v>
      </c>
      <c r="E196" s="166" t="s">
        <v>4</v>
      </c>
      <c r="F196" s="304"/>
      <c r="G196" s="354" t="s">
        <v>7</v>
      </c>
      <c r="H196" s="52" t="s">
        <v>11</v>
      </c>
      <c r="I196" s="310"/>
      <c r="J196" s="307"/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307"/>
      <c r="R196" s="52" t="s">
        <v>11</v>
      </c>
      <c r="S196" s="52" t="s">
        <v>11</v>
      </c>
      <c r="T196" s="52" t="s">
        <v>67</v>
      </c>
      <c r="U196" s="52" t="s">
        <v>11</v>
      </c>
      <c r="V196" s="52" t="s">
        <v>11</v>
      </c>
      <c r="W196" s="307"/>
      <c r="X196" s="307"/>
      <c r="Y196" s="307"/>
      <c r="Z196" s="52" t="s">
        <v>11</v>
      </c>
      <c r="AA196" s="52" t="s">
        <v>67</v>
      </c>
      <c r="AB196" s="52" t="s">
        <v>11</v>
      </c>
      <c r="AC196" s="52" t="s">
        <v>11</v>
      </c>
      <c r="AD196" s="307"/>
      <c r="AE196" s="307"/>
      <c r="AF196" s="52" t="s">
        <v>11</v>
      </c>
      <c r="AG196" s="354" t="s">
        <v>7</v>
      </c>
      <c r="AH196" s="52" t="s">
        <v>67</v>
      </c>
      <c r="AI196" s="52" t="s">
        <v>11</v>
      </c>
      <c r="AJ196" s="358" t="s">
        <v>7</v>
      </c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3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 t="s">
        <v>425</v>
      </c>
      <c r="B197" s="179" t="s">
        <v>188</v>
      </c>
      <c r="C197" s="807" t="s">
        <v>386</v>
      </c>
      <c r="D197" s="178" t="s">
        <v>232</v>
      </c>
      <c r="E197" s="156" t="s">
        <v>70</v>
      </c>
      <c r="F197" s="302"/>
      <c r="G197" s="353" t="s">
        <v>7</v>
      </c>
      <c r="H197" s="31" t="s">
        <v>11</v>
      </c>
      <c r="I197" s="308"/>
      <c r="J197" s="305"/>
      <c r="K197" s="31" t="s">
        <v>11</v>
      </c>
      <c r="L197" s="55" t="s">
        <v>11</v>
      </c>
      <c r="M197" s="31" t="s">
        <v>11</v>
      </c>
      <c r="N197" s="305"/>
      <c r="O197" s="305"/>
      <c r="P197" s="305"/>
      <c r="Q197" s="305"/>
      <c r="R197" s="31" t="s">
        <v>11</v>
      </c>
      <c r="S197" s="31" t="s">
        <v>11</v>
      </c>
      <c r="T197" s="31" t="s">
        <v>11</v>
      </c>
      <c r="U197" s="31" t="s">
        <v>11</v>
      </c>
      <c r="V197" s="31" t="s">
        <v>11</v>
      </c>
      <c r="W197" s="305"/>
      <c r="X197" s="305"/>
      <c r="Y197" s="305"/>
      <c r="Z197" s="31" t="s">
        <v>11</v>
      </c>
      <c r="AA197" s="31" t="s">
        <v>11</v>
      </c>
      <c r="AB197" s="31" t="s">
        <v>11</v>
      </c>
      <c r="AC197" s="31" t="s">
        <v>11</v>
      </c>
      <c r="AD197" s="305"/>
      <c r="AE197" s="305"/>
      <c r="AF197" s="31" t="s">
        <v>11</v>
      </c>
      <c r="AG197" s="31" t="s">
        <v>11</v>
      </c>
      <c r="AH197" s="31" t="s">
        <v>11</v>
      </c>
      <c r="AI197" s="31" t="s">
        <v>11</v>
      </c>
      <c r="AJ197" s="353" t="s">
        <v>7</v>
      </c>
      <c r="AK197" s="34">
        <f>IF(CA197=0,"",TIME(0,CA197,0))</f>
        <v>0.28333333333333333</v>
      </c>
      <c r="AL197" s="157">
        <f t="shared" si="228"/>
        <v>17</v>
      </c>
      <c r="AM197" s="158">
        <f>SUM(AL197:AL198)/2</f>
        <v>16.5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0.5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408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408</v>
      </c>
      <c r="CB197" s="35">
        <f>SUM(AM197+AO197+AQ197+AS197+AU197+AW197+BB197+BD197+BG197+AY197)</f>
        <v>17</v>
      </c>
    </row>
    <row r="198" spans="1:80" ht="18.75" customHeight="1" thickBot="1" x14ac:dyDescent="0.3">
      <c r="A198" s="137" t="s">
        <v>425</v>
      </c>
      <c r="B198" s="179" t="s">
        <v>188</v>
      </c>
      <c r="C198" s="192" t="s">
        <v>6</v>
      </c>
      <c r="D198" s="194"/>
      <c r="E198" s="166" t="s">
        <v>4</v>
      </c>
      <c r="F198" s="303"/>
      <c r="G198" s="354" t="s">
        <v>7</v>
      </c>
      <c r="H198" s="37" t="s">
        <v>11</v>
      </c>
      <c r="I198" s="309"/>
      <c r="J198" s="306"/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06"/>
      <c r="R198" s="37" t="s">
        <v>11</v>
      </c>
      <c r="S198" s="37" t="s">
        <v>11</v>
      </c>
      <c r="T198" s="37" t="s">
        <v>11</v>
      </c>
      <c r="U198" s="37" t="s">
        <v>11</v>
      </c>
      <c r="V198" s="37" t="s">
        <v>11</v>
      </c>
      <c r="W198" s="306"/>
      <c r="X198" s="306"/>
      <c r="Y198" s="306"/>
      <c r="Z198" s="37" t="s">
        <v>57</v>
      </c>
      <c r="AA198" s="37" t="s">
        <v>11</v>
      </c>
      <c r="AB198" s="37" t="s">
        <v>11</v>
      </c>
      <c r="AC198" s="37" t="s">
        <v>11</v>
      </c>
      <c r="AD198" s="306"/>
      <c r="AE198" s="306"/>
      <c r="AF198" s="37" t="s">
        <v>11</v>
      </c>
      <c r="AG198" s="37" t="s">
        <v>11</v>
      </c>
      <c r="AH198" s="37" t="s">
        <v>11</v>
      </c>
      <c r="AI198" s="37" t="s">
        <v>11</v>
      </c>
      <c r="AJ198" s="354" t="s">
        <v>7</v>
      </c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1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425</v>
      </c>
      <c r="B199" s="179" t="s">
        <v>189</v>
      </c>
      <c r="C199" s="1174" t="s">
        <v>189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425</v>
      </c>
      <c r="B200" s="179" t="s">
        <v>189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300">
        <v>4</v>
      </c>
      <c r="J200" s="300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300">
        <v>12</v>
      </c>
      <c r="R200" s="25">
        <v>13</v>
      </c>
      <c r="S200" s="25">
        <v>14</v>
      </c>
      <c r="T200" s="25">
        <v>15</v>
      </c>
      <c r="U200" s="25">
        <v>16</v>
      </c>
      <c r="V200" s="25">
        <v>17</v>
      </c>
      <c r="W200" s="300">
        <v>18</v>
      </c>
      <c r="X200" s="300">
        <v>19</v>
      </c>
      <c r="Y200" s="300">
        <v>20</v>
      </c>
      <c r="Z200" s="25">
        <v>21</v>
      </c>
      <c r="AA200" s="25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25">
        <v>27</v>
      </c>
      <c r="AG200" s="26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425</v>
      </c>
      <c r="B201" s="179" t="s">
        <v>189</v>
      </c>
      <c r="C201" s="807" t="s">
        <v>387</v>
      </c>
      <c r="D201" s="155" t="str">
        <f>VLOOKUP(C201,ListeAppel,2,FALSE)</f>
        <v>Nom 006</v>
      </c>
      <c r="E201" s="156" t="s">
        <v>70</v>
      </c>
      <c r="F201" s="302"/>
      <c r="G201" s="358" t="s">
        <v>7</v>
      </c>
      <c r="H201" s="358" t="s">
        <v>7</v>
      </c>
      <c r="I201" s="332"/>
      <c r="J201" s="332"/>
      <c r="K201" s="55" t="s">
        <v>11</v>
      </c>
      <c r="L201" s="355" t="s">
        <v>13</v>
      </c>
      <c r="M201" s="454" t="s">
        <v>13</v>
      </c>
      <c r="N201" s="305"/>
      <c r="O201" s="305"/>
      <c r="P201" s="305"/>
      <c r="Q201" s="305"/>
      <c r="R201" s="355" t="s">
        <v>107</v>
      </c>
      <c r="S201" s="355" t="s">
        <v>13</v>
      </c>
      <c r="T201" s="55" t="s">
        <v>11</v>
      </c>
      <c r="U201" s="31" t="s">
        <v>11</v>
      </c>
      <c r="V201" s="31" t="s">
        <v>11</v>
      </c>
      <c r="W201" s="332"/>
      <c r="X201" s="305"/>
      <c r="Y201" s="332"/>
      <c r="Z201" s="31" t="s">
        <v>11</v>
      </c>
      <c r="AA201" s="31" t="s">
        <v>11</v>
      </c>
      <c r="AB201" s="442" t="s">
        <v>11</v>
      </c>
      <c r="AC201" s="353" t="s">
        <v>7</v>
      </c>
      <c r="AD201" s="305"/>
      <c r="AE201" s="305"/>
      <c r="AF201" s="31" t="s">
        <v>11</v>
      </c>
      <c r="AG201" s="31" t="s">
        <v>11</v>
      </c>
      <c r="AH201" s="31" t="s">
        <v>11</v>
      </c>
      <c r="AI201" s="355" t="s">
        <v>13</v>
      </c>
      <c r="AJ201" s="353" t="s">
        <v>7</v>
      </c>
      <c r="AK201" s="34">
        <f>IF(CA201=0,"",TIME(0,CA201,0))</f>
        <v>0.25</v>
      </c>
      <c r="AL201" s="157">
        <f t="shared" ref="AL201:AL246" si="247">COUNTIF(F201:AJ201,"P")</f>
        <v>10</v>
      </c>
      <c r="AM201" s="158">
        <f>SUM(AL201:AL202)/2</f>
        <v>9.5</v>
      </c>
      <c r="AN201" s="158">
        <f t="shared" ref="AN201:AN246" si="248">COUNTIF(F201:AJ201,"Mi")</f>
        <v>5</v>
      </c>
      <c r="AO201" s="158">
        <f>SUM((AN201+AN202)/2)</f>
        <v>5</v>
      </c>
      <c r="AP201" s="159">
        <f t="shared" ref="AP201:AP246" si="249">COUNTIF(F201:AJ201,"VS")</f>
        <v>0</v>
      </c>
      <c r="AQ201" s="159">
        <f>SUM((AP201+AP202)/2)</f>
        <v>0</v>
      </c>
      <c r="AR201" s="158">
        <f t="shared" ref="AR201:AR246" si="250">COUNTIF(F201:AJ201,"C1")</f>
        <v>0</v>
      </c>
      <c r="AS201" s="159">
        <f>SUM((AR201+AR202)/2)</f>
        <v>0</v>
      </c>
      <c r="AT201" s="159">
        <f t="shared" ref="AT201:AT246" si="251">COUNTIF(F201:AJ201,"R1")</f>
        <v>0</v>
      </c>
      <c r="AU201" s="160">
        <f>SUM((AT201+AT202)/2)</f>
        <v>0.5</v>
      </c>
      <c r="AV201" s="158">
        <f t="shared" ref="AV201:AV246" si="252">COUNTIF(F201:AJ201,"CS")</f>
        <v>0</v>
      </c>
      <c r="AW201" s="158">
        <f>SUM((AV201+AV202)/2)</f>
        <v>0</v>
      </c>
      <c r="AX201" s="159">
        <f t="shared" ref="AX201:AX246" si="253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54">COUNTIF(F201:AJ201,"MT5")</f>
        <v>0</v>
      </c>
      <c r="BB201" s="159">
        <f>SUM((BA201+BA202)/2)</f>
        <v>0</v>
      </c>
      <c r="BC201" s="159">
        <f t="shared" ref="BC201:BC246" si="255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56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57">COUNTIF(F201:AJ201,"A")</f>
        <v>0</v>
      </c>
      <c r="BJ201" s="159">
        <f>SUM((BI201+BI202)/2)</f>
        <v>0</v>
      </c>
      <c r="BK201" s="159">
        <f t="shared" ref="BK201:BK246" si="258">COUNTIF(F201:AJ201,"Ma")</f>
        <v>0</v>
      </c>
      <c r="BL201" s="162">
        <f>SUM(BK201+BK202)/2</f>
        <v>0</v>
      </c>
      <c r="BM201" s="158">
        <f t="shared" ref="BM201:BM246" si="259">COUNTIF(F201:AJ201,"MJ")</f>
        <v>0</v>
      </c>
      <c r="BN201" s="158">
        <f>SUM(BM201+BM202)/2</f>
        <v>0</v>
      </c>
      <c r="BO201" s="158">
        <f t="shared" ref="BO201:BO246" si="260">COUNTIF(F201:AJ201,"Jsc")</f>
        <v>0</v>
      </c>
      <c r="BP201" s="158">
        <f>SUM(BO201+BO202)/2</f>
        <v>0</v>
      </c>
      <c r="BQ201" s="158">
        <f t="shared" ref="BQ201:BQ246" si="261">COUNTIF(F201:AJ201,"C")</f>
        <v>4</v>
      </c>
      <c r="BR201" s="158">
        <f>SUM((BQ201+BQ202)/2)</f>
        <v>4</v>
      </c>
      <c r="BS201" s="158">
        <f t="shared" ref="BS201:BS246" si="262">COUNTIF(F201:AJ201,"CC")</f>
        <v>0</v>
      </c>
      <c r="BT201" s="158">
        <f>SUM((BS201+BS202)/2)</f>
        <v>0</v>
      </c>
      <c r="BU201" s="158">
        <f t="shared" ref="BU201:BU246" si="263">COUNTIF(F201:AJ201,"DS")</f>
        <v>0</v>
      </c>
      <c r="BV201" s="158">
        <f>SUM((BU201+BU202)/2)</f>
        <v>0</v>
      </c>
      <c r="BW201" s="159">
        <f t="shared" ref="BW201:BW246" si="264">COUNTIF(F201:AJ201,"MT")</f>
        <v>0</v>
      </c>
      <c r="BX201" s="159">
        <f>SUM((BW201+BW202)/2)</f>
        <v>0</v>
      </c>
      <c r="BY201" s="159">
        <f t="shared" ref="BY201:BY246" si="265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425</v>
      </c>
      <c r="B202" s="179" t="s">
        <v>189</v>
      </c>
      <c r="C202" s="192" t="s">
        <v>10</v>
      </c>
      <c r="D202" s="165">
        <v>11608</v>
      </c>
      <c r="E202" s="166" t="s">
        <v>4</v>
      </c>
      <c r="F202" s="303"/>
      <c r="G202" s="453" t="s">
        <v>7</v>
      </c>
      <c r="H202" s="453" t="s">
        <v>7</v>
      </c>
      <c r="I202" s="331"/>
      <c r="J202" s="331"/>
      <c r="K202" s="56" t="s">
        <v>11</v>
      </c>
      <c r="L202" s="356" t="s">
        <v>13</v>
      </c>
      <c r="M202" s="459" t="s">
        <v>13</v>
      </c>
      <c r="N202" s="306"/>
      <c r="O202" s="306"/>
      <c r="P202" s="306"/>
      <c r="Q202" s="306"/>
      <c r="R202" s="37" t="s">
        <v>11</v>
      </c>
      <c r="S202" s="356" t="s">
        <v>13</v>
      </c>
      <c r="T202" s="56" t="s">
        <v>57</v>
      </c>
      <c r="U202" s="37" t="s">
        <v>11</v>
      </c>
      <c r="V202" s="37" t="s">
        <v>11</v>
      </c>
      <c r="W202" s="331"/>
      <c r="X202" s="306"/>
      <c r="Y202" s="331"/>
      <c r="Z202" s="356" t="s">
        <v>13</v>
      </c>
      <c r="AA202" s="37" t="s">
        <v>11</v>
      </c>
      <c r="AB202" s="402" t="s">
        <v>11</v>
      </c>
      <c r="AC202" s="354" t="s">
        <v>7</v>
      </c>
      <c r="AD202" s="306"/>
      <c r="AE202" s="306"/>
      <c r="AF202" s="37" t="s">
        <v>11</v>
      </c>
      <c r="AG202" s="37" t="s">
        <v>11</v>
      </c>
      <c r="AH202" s="37" t="s">
        <v>11</v>
      </c>
      <c r="AI202" s="356" t="s">
        <v>13</v>
      </c>
      <c r="AJ202" s="354" t="s">
        <v>7</v>
      </c>
      <c r="AK202" s="40"/>
      <c r="AL202" s="167">
        <f t="shared" si="247"/>
        <v>9</v>
      </c>
      <c r="AM202" s="168"/>
      <c r="AN202" s="168">
        <f t="shared" si="248"/>
        <v>5</v>
      </c>
      <c r="AO202" s="169"/>
      <c r="AP202" s="170">
        <f t="shared" si="249"/>
        <v>0</v>
      </c>
      <c r="AQ202" s="171"/>
      <c r="AR202" s="168">
        <f t="shared" si="250"/>
        <v>0</v>
      </c>
      <c r="AS202" s="168"/>
      <c r="AT202" s="168">
        <f t="shared" si="251"/>
        <v>1</v>
      </c>
      <c r="AU202" s="168"/>
      <c r="AV202" s="168">
        <f t="shared" si="252"/>
        <v>0</v>
      </c>
      <c r="AW202" s="169"/>
      <c r="AX202" s="170">
        <f t="shared" si="253"/>
        <v>0</v>
      </c>
      <c r="AY202" s="171"/>
      <c r="AZ202" s="172"/>
      <c r="BA202" s="170">
        <f t="shared" si="254"/>
        <v>0</v>
      </c>
      <c r="BB202" s="171"/>
      <c r="BC202" s="170">
        <f t="shared" si="255"/>
        <v>0</v>
      </c>
      <c r="BD202" s="171"/>
      <c r="BE202" s="171"/>
      <c r="BF202" s="170">
        <f t="shared" si="256"/>
        <v>0</v>
      </c>
      <c r="BG202" s="171"/>
      <c r="BH202" s="171"/>
      <c r="BI202" s="170">
        <f t="shared" si="257"/>
        <v>0</v>
      </c>
      <c r="BJ202" s="171"/>
      <c r="BK202" s="170">
        <f t="shared" si="258"/>
        <v>0</v>
      </c>
      <c r="BL202" s="173"/>
      <c r="BM202" s="168">
        <f t="shared" si="259"/>
        <v>0</v>
      </c>
      <c r="BN202" s="174"/>
      <c r="BO202" s="168">
        <f t="shared" si="260"/>
        <v>0</v>
      </c>
      <c r="BP202" s="169"/>
      <c r="BQ202" s="168">
        <f t="shared" si="261"/>
        <v>4</v>
      </c>
      <c r="BR202" s="168"/>
      <c r="BS202" s="168">
        <f t="shared" si="262"/>
        <v>0</v>
      </c>
      <c r="BT202" s="169"/>
      <c r="BU202" s="168">
        <f t="shared" si="263"/>
        <v>0</v>
      </c>
      <c r="BV202" s="169"/>
      <c r="BW202" s="170">
        <f t="shared" si="264"/>
        <v>0</v>
      </c>
      <c r="BX202" s="171"/>
      <c r="BY202" s="170">
        <f t="shared" si="265"/>
        <v>0</v>
      </c>
      <c r="BZ202" s="175"/>
      <c r="CA202" s="176"/>
      <c r="CB202" s="85"/>
    </row>
    <row r="203" spans="1:80" ht="18.75" customHeight="1" x14ac:dyDescent="0.25">
      <c r="A203" s="137" t="s">
        <v>425</v>
      </c>
      <c r="B203" s="179" t="s">
        <v>189</v>
      </c>
      <c r="C203" s="806" t="s">
        <v>388</v>
      </c>
      <c r="D203" s="178" t="str">
        <f>VLOOKUP(C203,ListeAppel,2,FALSE)</f>
        <v>Nom 015</v>
      </c>
      <c r="E203" s="156" t="s">
        <v>70</v>
      </c>
      <c r="F203" s="302"/>
      <c r="G203" s="355" t="s">
        <v>13</v>
      </c>
      <c r="H203" s="31" t="s">
        <v>11</v>
      </c>
      <c r="I203" s="308"/>
      <c r="J203" s="305"/>
      <c r="K203" s="355" t="s">
        <v>13</v>
      </c>
      <c r="L203" s="355" t="s">
        <v>13</v>
      </c>
      <c r="M203" s="355" t="s">
        <v>13</v>
      </c>
      <c r="N203" s="305"/>
      <c r="O203" s="305"/>
      <c r="P203" s="305"/>
      <c r="Q203" s="305"/>
      <c r="R203" s="31" t="s">
        <v>11</v>
      </c>
      <c r="S203" s="55" t="s">
        <v>11</v>
      </c>
      <c r="T203" s="31" t="s">
        <v>11</v>
      </c>
      <c r="U203" s="355" t="s">
        <v>13</v>
      </c>
      <c r="V203" s="353" t="s">
        <v>7</v>
      </c>
      <c r="W203" s="305"/>
      <c r="X203" s="305"/>
      <c r="Y203" s="305"/>
      <c r="Z203" s="31" t="s">
        <v>11</v>
      </c>
      <c r="AA203" s="31" t="s">
        <v>11</v>
      </c>
      <c r="AB203" s="355" t="s">
        <v>13</v>
      </c>
      <c r="AC203" s="355" t="s">
        <v>13</v>
      </c>
      <c r="AD203" s="305"/>
      <c r="AE203" s="305"/>
      <c r="AF203" s="355" t="s">
        <v>13</v>
      </c>
      <c r="AG203" s="31" t="s">
        <v>11</v>
      </c>
      <c r="AH203" s="353" t="s">
        <v>7</v>
      </c>
      <c r="AI203" s="353" t="s">
        <v>7</v>
      </c>
      <c r="AJ203" s="353" t="s">
        <v>7</v>
      </c>
      <c r="AK203" s="34">
        <f>IF(CA203=0,"",TIME(0,CA203,0))</f>
        <v>0.25</v>
      </c>
      <c r="AL203" s="157">
        <f t="shared" si="247"/>
        <v>7</v>
      </c>
      <c r="AM203" s="158">
        <f>SUM(AL203:AL204)/2</f>
        <v>8</v>
      </c>
      <c r="AN203" s="158">
        <f t="shared" si="248"/>
        <v>8</v>
      </c>
      <c r="AO203" s="158">
        <f>SUM((AN203+AN204)/2)</f>
        <v>7</v>
      </c>
      <c r="AP203" s="159">
        <f t="shared" si="249"/>
        <v>0</v>
      </c>
      <c r="AQ203" s="159">
        <f>SUM((AP203+AP204)/2)</f>
        <v>0</v>
      </c>
      <c r="AR203" s="158">
        <f t="shared" si="250"/>
        <v>0</v>
      </c>
      <c r="AS203" s="159">
        <f>SUM((AR203+AR204)/2)</f>
        <v>0</v>
      </c>
      <c r="AT203" s="159">
        <f t="shared" si="251"/>
        <v>0</v>
      </c>
      <c r="AU203" s="160">
        <f>SUM((AT203+AT204)/2)</f>
        <v>0</v>
      </c>
      <c r="AV203" s="158">
        <f t="shared" si="252"/>
        <v>0</v>
      </c>
      <c r="AW203" s="158">
        <f>SUM((AV203+AV204)/2)</f>
        <v>0</v>
      </c>
      <c r="AX203" s="159">
        <f t="shared" si="253"/>
        <v>0</v>
      </c>
      <c r="AY203" s="159">
        <f>SUM((AX203+AX204)/2)</f>
        <v>0</v>
      </c>
      <c r="AZ203" s="161">
        <f>SUM(AM203+AO203+AQ203+AS203+AW203+AY203+AU203)*24</f>
        <v>360</v>
      </c>
      <c r="BA203" s="159">
        <f t="shared" si="254"/>
        <v>0</v>
      </c>
      <c r="BB203" s="159">
        <f>SUM((BA203+BA204)/2)</f>
        <v>0</v>
      </c>
      <c r="BC203" s="159">
        <f t="shared" si="255"/>
        <v>0</v>
      </c>
      <c r="BD203" s="159">
        <f>SUM((BC203+BC204)/2)</f>
        <v>0</v>
      </c>
      <c r="BE203" s="159">
        <f>SUM((BD203+BD204)/2)</f>
        <v>0</v>
      </c>
      <c r="BF203" s="159">
        <f t="shared" si="256"/>
        <v>0</v>
      </c>
      <c r="BG203" s="159">
        <f>SUM((BF203+BF204)/2)</f>
        <v>0</v>
      </c>
      <c r="BH203" s="159">
        <f>SUM((BG203+BG204)/2)</f>
        <v>0</v>
      </c>
      <c r="BI203" s="159">
        <f t="shared" si="257"/>
        <v>0</v>
      </c>
      <c r="BJ203" s="159">
        <f>SUM((BI203+BI204)/2)</f>
        <v>0</v>
      </c>
      <c r="BK203" s="159">
        <f t="shared" si="258"/>
        <v>0</v>
      </c>
      <c r="BL203" s="162">
        <f>SUM(BK203+BK204)/2</f>
        <v>0</v>
      </c>
      <c r="BM203" s="158">
        <f t="shared" si="259"/>
        <v>0</v>
      </c>
      <c r="BN203" s="158">
        <f>SUM(BM203+BM204)/2</f>
        <v>0</v>
      </c>
      <c r="BO203" s="158">
        <f t="shared" si="260"/>
        <v>0</v>
      </c>
      <c r="BP203" s="158">
        <f>SUM(BO203+BO204)/2</f>
        <v>0</v>
      </c>
      <c r="BQ203" s="158">
        <f t="shared" si="261"/>
        <v>4</v>
      </c>
      <c r="BR203" s="158">
        <f>SUM((BQ203+BQ204)/2)</f>
        <v>4</v>
      </c>
      <c r="BS203" s="158">
        <f t="shared" si="262"/>
        <v>0</v>
      </c>
      <c r="BT203" s="158">
        <f>SUM((BS203+BS204)/2)</f>
        <v>0</v>
      </c>
      <c r="BU203" s="158">
        <f t="shared" si="263"/>
        <v>0</v>
      </c>
      <c r="BV203" s="158">
        <f>SUM((BU203+BU204)/2)</f>
        <v>0</v>
      </c>
      <c r="BW203" s="159">
        <f t="shared" si="264"/>
        <v>0</v>
      </c>
      <c r="BX203" s="159">
        <f>SUM((BW203+BW204)/2)</f>
        <v>0</v>
      </c>
      <c r="BY203" s="159">
        <f t="shared" si="265"/>
        <v>0</v>
      </c>
      <c r="BZ203" s="160">
        <f>SUM((BY203+BY204)/2)</f>
        <v>0</v>
      </c>
      <c r="CA203" s="163">
        <f>SUM(AZ203)</f>
        <v>360</v>
      </c>
      <c r="CB203" s="35">
        <f>SUM(AM203+AO203+AQ203+AS203+AU203+AW203+BB203+BD203+BG203+AY203)</f>
        <v>15</v>
      </c>
    </row>
    <row r="204" spans="1:80" ht="18.75" customHeight="1" thickBot="1" x14ac:dyDescent="0.3">
      <c r="A204" s="137" t="s">
        <v>425</v>
      </c>
      <c r="B204" s="179" t="s">
        <v>189</v>
      </c>
      <c r="C204" s="192" t="s">
        <v>10</v>
      </c>
      <c r="D204" s="194"/>
      <c r="E204" s="166" t="s">
        <v>4</v>
      </c>
      <c r="F204" s="303"/>
      <c r="G204" s="37" t="s">
        <v>11</v>
      </c>
      <c r="H204" s="37" t="s">
        <v>11</v>
      </c>
      <c r="I204" s="309"/>
      <c r="J204" s="306"/>
      <c r="K204" s="356" t="s">
        <v>13</v>
      </c>
      <c r="L204" s="37" t="s">
        <v>11</v>
      </c>
      <c r="M204" s="356" t="s">
        <v>13</v>
      </c>
      <c r="N204" s="306"/>
      <c r="O204" s="306"/>
      <c r="P204" s="306"/>
      <c r="Q204" s="306"/>
      <c r="R204" s="37" t="s">
        <v>11</v>
      </c>
      <c r="S204" s="37" t="s">
        <v>11</v>
      </c>
      <c r="T204" s="37" t="s">
        <v>11</v>
      </c>
      <c r="U204" s="356" t="s">
        <v>13</v>
      </c>
      <c r="V204" s="354" t="s">
        <v>7</v>
      </c>
      <c r="W204" s="306"/>
      <c r="X204" s="306"/>
      <c r="Y204" s="306"/>
      <c r="Z204" s="356" t="s">
        <v>13</v>
      </c>
      <c r="AA204" s="37" t="s">
        <v>11</v>
      </c>
      <c r="AB204" s="37" t="s">
        <v>11</v>
      </c>
      <c r="AC204" s="356" t="s">
        <v>13</v>
      </c>
      <c r="AD204" s="306"/>
      <c r="AE204" s="306"/>
      <c r="AF204" s="356" t="s">
        <v>13</v>
      </c>
      <c r="AG204" s="37" t="s">
        <v>11</v>
      </c>
      <c r="AH204" s="354" t="s">
        <v>7</v>
      </c>
      <c r="AI204" s="354" t="s">
        <v>7</v>
      </c>
      <c r="AJ204" s="354" t="s">
        <v>7</v>
      </c>
      <c r="AK204" s="40"/>
      <c r="AL204" s="167">
        <f t="shared" si="247"/>
        <v>9</v>
      </c>
      <c r="AM204" s="168"/>
      <c r="AN204" s="168">
        <f t="shared" si="248"/>
        <v>6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4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196">
        <v>4998</v>
      </c>
      <c r="D205" s="208" t="s">
        <v>205</v>
      </c>
      <c r="E205" s="236" t="s">
        <v>70</v>
      </c>
      <c r="F205" s="498" t="s">
        <v>7</v>
      </c>
      <c r="G205" s="357" t="s">
        <v>7</v>
      </c>
      <c r="H205" s="357" t="s">
        <v>7</v>
      </c>
      <c r="I205" s="357" t="s">
        <v>7</v>
      </c>
      <c r="J205" s="357" t="s">
        <v>7</v>
      </c>
      <c r="K205" s="357" t="s">
        <v>7</v>
      </c>
      <c r="L205" s="357" t="s">
        <v>7</v>
      </c>
      <c r="M205" s="357" t="s">
        <v>7</v>
      </c>
      <c r="N205" s="305"/>
      <c r="O205" s="305"/>
      <c r="P205" s="305"/>
      <c r="Q205" s="305"/>
      <c r="R205" s="52" t="s">
        <v>11</v>
      </c>
      <c r="S205" s="52" t="s">
        <v>67</v>
      </c>
      <c r="T205" s="52" t="s">
        <v>67</v>
      </c>
      <c r="U205" s="52" t="s">
        <v>11</v>
      </c>
      <c r="V205" s="358" t="s">
        <v>7</v>
      </c>
      <c r="W205" s="307"/>
      <c r="X205" s="307"/>
      <c r="Y205" s="307"/>
      <c r="Z205" s="378" t="s">
        <v>13</v>
      </c>
      <c r="AA205" s="52" t="s">
        <v>67</v>
      </c>
      <c r="AB205" s="52" t="s">
        <v>11</v>
      </c>
      <c r="AC205" s="358" t="s">
        <v>7</v>
      </c>
      <c r="AD205" s="307"/>
      <c r="AE205" s="307"/>
      <c r="AF205" s="52" t="s">
        <v>11</v>
      </c>
      <c r="AG205" s="52" t="s">
        <v>11</v>
      </c>
      <c r="AH205" s="378" t="s">
        <v>13</v>
      </c>
      <c r="AI205" s="52" t="s">
        <v>11</v>
      </c>
      <c r="AJ205" s="378" t="s">
        <v>13</v>
      </c>
      <c r="AK205" s="34">
        <f>IF(CA205=0,"",TIME(0,CA205,0))</f>
        <v>0.15</v>
      </c>
      <c r="AL205" s="157">
        <f t="shared" si="247"/>
        <v>6</v>
      </c>
      <c r="AM205" s="158">
        <f>SUM(AL205:AL206)/2</f>
        <v>6</v>
      </c>
      <c r="AN205" s="158">
        <f t="shared" si="248"/>
        <v>3</v>
      </c>
      <c r="AO205" s="158">
        <f>SUM((AN205+AN206)/2)</f>
        <v>3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216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10</v>
      </c>
      <c r="BR205" s="158">
        <f>SUM((BQ205+BQ206)/2)</f>
        <v>10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216</v>
      </c>
      <c r="CB205" s="35">
        <f>SUM(AM205+AO205+AQ205+AS205+AU205+AW205+BB205+BD205+BG205+AY205)</f>
        <v>9</v>
      </c>
    </row>
    <row r="206" spans="1:80" ht="18.75" customHeight="1" thickBot="1" x14ac:dyDescent="0.3">
      <c r="A206" s="137" t="s">
        <v>425</v>
      </c>
      <c r="B206" s="179" t="s">
        <v>189</v>
      </c>
      <c r="C206" s="196" t="s">
        <v>6</v>
      </c>
      <c r="D206" s="254">
        <v>10876</v>
      </c>
      <c r="E206" s="238" t="s">
        <v>4</v>
      </c>
      <c r="F206" s="377" t="s">
        <v>7</v>
      </c>
      <c r="G206" s="354" t="s">
        <v>7</v>
      </c>
      <c r="H206" s="354" t="s">
        <v>7</v>
      </c>
      <c r="I206" s="354" t="s">
        <v>7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06"/>
      <c r="O206" s="306"/>
      <c r="P206" s="306"/>
      <c r="Q206" s="306"/>
      <c r="R206" s="52" t="s">
        <v>11</v>
      </c>
      <c r="S206" s="52" t="s">
        <v>67</v>
      </c>
      <c r="T206" s="52" t="s">
        <v>67</v>
      </c>
      <c r="U206" s="52" t="s">
        <v>11</v>
      </c>
      <c r="V206" s="358" t="s">
        <v>7</v>
      </c>
      <c r="W206" s="307"/>
      <c r="X206" s="307"/>
      <c r="Y206" s="307"/>
      <c r="Z206" s="378" t="s">
        <v>13</v>
      </c>
      <c r="AA206" s="52" t="s">
        <v>67</v>
      </c>
      <c r="AB206" s="52" t="s">
        <v>11</v>
      </c>
      <c r="AC206" s="358" t="s">
        <v>7</v>
      </c>
      <c r="AD206" s="307"/>
      <c r="AE206" s="307"/>
      <c r="AF206" s="52" t="s">
        <v>11</v>
      </c>
      <c r="AG206" s="52" t="s">
        <v>11</v>
      </c>
      <c r="AH206" s="378" t="s">
        <v>13</v>
      </c>
      <c r="AI206" s="52" t="s">
        <v>11</v>
      </c>
      <c r="AJ206" s="378" t="s">
        <v>13</v>
      </c>
      <c r="AK206" s="40"/>
      <c r="AL206" s="167">
        <f t="shared" si="247"/>
        <v>6</v>
      </c>
      <c r="AM206" s="168"/>
      <c r="AN206" s="168">
        <f t="shared" si="248"/>
        <v>3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10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806" t="s">
        <v>390</v>
      </c>
      <c r="D207" s="178" t="str">
        <f>VLOOKUP(C207,ListeAppel,2,FALSE)</f>
        <v>Nom 021</v>
      </c>
      <c r="E207" s="236" t="s">
        <v>70</v>
      </c>
      <c r="F207" s="498" t="s">
        <v>7</v>
      </c>
      <c r="G207" s="357" t="s">
        <v>7</v>
      </c>
      <c r="H207" s="357" t="s">
        <v>7</v>
      </c>
      <c r="I207" s="357" t="s">
        <v>7</v>
      </c>
      <c r="J207" s="357" t="s">
        <v>7</v>
      </c>
      <c r="K207" s="357" t="s">
        <v>7</v>
      </c>
      <c r="L207" s="357" t="s">
        <v>7</v>
      </c>
      <c r="M207" s="357" t="s">
        <v>7</v>
      </c>
      <c r="N207" s="307"/>
      <c r="O207" s="307"/>
      <c r="P207" s="305"/>
      <c r="Q207" s="332"/>
      <c r="R207" s="521" t="s">
        <v>28</v>
      </c>
      <c r="S207" s="55" t="s">
        <v>11</v>
      </c>
      <c r="T207" s="31" t="s">
        <v>67</v>
      </c>
      <c r="U207" s="355" t="s">
        <v>13</v>
      </c>
      <c r="V207" s="31" t="s">
        <v>67</v>
      </c>
      <c r="W207" s="305"/>
      <c r="X207" s="332"/>
      <c r="Y207" s="332"/>
      <c r="Z207" s="55" t="s">
        <v>11</v>
      </c>
      <c r="AA207" s="31" t="s">
        <v>67</v>
      </c>
      <c r="AB207" s="31" t="s">
        <v>67</v>
      </c>
      <c r="AC207" s="355" t="s">
        <v>13</v>
      </c>
      <c r="AD207" s="305"/>
      <c r="AE207" s="305"/>
      <c r="AF207" s="353" t="s">
        <v>7</v>
      </c>
      <c r="AG207" s="31" t="s">
        <v>11</v>
      </c>
      <c r="AH207" s="31" t="s">
        <v>67</v>
      </c>
      <c r="AI207" s="31" t="s">
        <v>67</v>
      </c>
      <c r="AJ207" s="355" t="s">
        <v>13</v>
      </c>
      <c r="AK207" s="34">
        <f>IF(CA207=0,"",TIME(0,CA207,0))</f>
        <v>9.9999999999999992E-2</v>
      </c>
      <c r="AL207" s="157">
        <f t="shared" si="247"/>
        <v>3</v>
      </c>
      <c r="AM207" s="158">
        <f>SUM(AL207:AL208)/2</f>
        <v>2.5</v>
      </c>
      <c r="AN207" s="158">
        <f t="shared" si="248"/>
        <v>3</v>
      </c>
      <c r="AO207" s="158">
        <f>SUM((AN207+AN208)/2)</f>
        <v>3.5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144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9</v>
      </c>
      <c r="BR207" s="158">
        <f>SUM((BQ207+BQ208)/2)</f>
        <v>9</v>
      </c>
      <c r="BS207" s="158">
        <f t="shared" si="262"/>
        <v>1</v>
      </c>
      <c r="BT207" s="158">
        <f>SUM((BS207+BS208)/2)</f>
        <v>1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144</v>
      </c>
      <c r="CB207" s="35">
        <f>SUM(AM207+AO207+AQ207+AS207+AU207+AW207+BB207+BD207+BG207+AY207)</f>
        <v>6</v>
      </c>
    </row>
    <row r="208" spans="1:80" ht="18.75" customHeight="1" thickBot="1" x14ac:dyDescent="0.3">
      <c r="A208" s="137" t="s">
        <v>425</v>
      </c>
      <c r="B208" s="179" t="s">
        <v>189</v>
      </c>
      <c r="C208" s="192" t="s">
        <v>3</v>
      </c>
      <c r="D208" s="165"/>
      <c r="E208" s="238" t="s">
        <v>4</v>
      </c>
      <c r="F208" s="377" t="s">
        <v>7</v>
      </c>
      <c r="G208" s="354" t="s">
        <v>7</v>
      </c>
      <c r="H208" s="354" t="s">
        <v>7</v>
      </c>
      <c r="I208" s="354" t="s">
        <v>7</v>
      </c>
      <c r="J208" s="354" t="s">
        <v>7</v>
      </c>
      <c r="K208" s="354" t="s">
        <v>7</v>
      </c>
      <c r="L208" s="354" t="s">
        <v>7</v>
      </c>
      <c r="M208" s="354" t="s">
        <v>7</v>
      </c>
      <c r="N208" s="307"/>
      <c r="O208" s="307"/>
      <c r="P208" s="306"/>
      <c r="Q208" s="331"/>
      <c r="R208" s="584" t="s">
        <v>28</v>
      </c>
      <c r="S208" s="37" t="s">
        <v>11</v>
      </c>
      <c r="T208" s="37" t="s">
        <v>67</v>
      </c>
      <c r="U208" s="356" t="s">
        <v>13</v>
      </c>
      <c r="V208" s="37" t="s">
        <v>67</v>
      </c>
      <c r="W208" s="306"/>
      <c r="X208" s="331"/>
      <c r="Y208" s="331"/>
      <c r="Z208" s="356" t="s">
        <v>13</v>
      </c>
      <c r="AA208" s="37" t="s">
        <v>67</v>
      </c>
      <c r="AB208" s="37" t="s">
        <v>67</v>
      </c>
      <c r="AC208" s="356" t="s">
        <v>13</v>
      </c>
      <c r="AD208" s="306"/>
      <c r="AE208" s="306"/>
      <c r="AF208" s="354" t="s">
        <v>7</v>
      </c>
      <c r="AG208" s="37" t="s">
        <v>11</v>
      </c>
      <c r="AH208" s="37" t="s">
        <v>67</v>
      </c>
      <c r="AI208" s="37" t="s">
        <v>67</v>
      </c>
      <c r="AJ208" s="356" t="s">
        <v>13</v>
      </c>
      <c r="AK208" s="40"/>
      <c r="AL208" s="167">
        <f t="shared" si="247"/>
        <v>2</v>
      </c>
      <c r="AM208" s="168"/>
      <c r="AN208" s="168">
        <f t="shared" si="248"/>
        <v>4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9</v>
      </c>
      <c r="BR208" s="168"/>
      <c r="BS208" s="168">
        <f t="shared" si="262"/>
        <v>1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6" t="s">
        <v>391</v>
      </c>
      <c r="D209" s="178" t="str">
        <f>VLOOKUP(C209,ListeAppel,2,FALSE)</f>
        <v>Nom 027</v>
      </c>
      <c r="E209" s="156" t="s">
        <v>70</v>
      </c>
      <c r="F209" s="302"/>
      <c r="G209" s="31" t="s">
        <v>11</v>
      </c>
      <c r="H209" s="31" t="s">
        <v>67</v>
      </c>
      <c r="I209" s="308"/>
      <c r="J209" s="332"/>
      <c r="K209" s="357" t="s">
        <v>7</v>
      </c>
      <c r="L209" s="357" t="s">
        <v>7</v>
      </c>
      <c r="M209" s="357" t="s">
        <v>7</v>
      </c>
      <c r="N209" s="305"/>
      <c r="O209" s="305"/>
      <c r="P209" s="305"/>
      <c r="Q209" s="332"/>
      <c r="R209" s="31" t="s">
        <v>67</v>
      </c>
      <c r="S209" s="52" t="s">
        <v>67</v>
      </c>
      <c r="T209" s="55" t="s">
        <v>11</v>
      </c>
      <c r="U209" s="31" t="s">
        <v>11</v>
      </c>
      <c r="V209" s="31" t="s">
        <v>11</v>
      </c>
      <c r="W209" s="305"/>
      <c r="X209" s="332"/>
      <c r="Y209" s="332"/>
      <c r="Z209" s="55" t="s">
        <v>11</v>
      </c>
      <c r="AA209" s="454" t="s">
        <v>13</v>
      </c>
      <c r="AB209" s="442" t="s">
        <v>11</v>
      </c>
      <c r="AC209" s="31" t="s">
        <v>67</v>
      </c>
      <c r="AD209" s="305"/>
      <c r="AE209" s="305"/>
      <c r="AF209" s="31" t="s">
        <v>11</v>
      </c>
      <c r="AG209" s="31" t="s">
        <v>11</v>
      </c>
      <c r="AH209" s="355" t="s">
        <v>13</v>
      </c>
      <c r="AI209" s="31" t="s">
        <v>11</v>
      </c>
      <c r="AJ209" s="31" t="s">
        <v>11</v>
      </c>
      <c r="AK209" s="34">
        <f>IF(CA209=0,"",TIME(0,CA209,0))</f>
        <v>0.19166666666666665</v>
      </c>
      <c r="AL209" s="157">
        <f t="shared" si="247"/>
        <v>10</v>
      </c>
      <c r="AM209" s="158">
        <f>SUM(AL209:AL210)/2</f>
        <v>9</v>
      </c>
      <c r="AN209" s="158">
        <f t="shared" si="248"/>
        <v>2</v>
      </c>
      <c r="AO209" s="158">
        <f>SUM((AN209+AN210)/2)</f>
        <v>2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276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3</v>
      </c>
      <c r="BR209" s="158">
        <f>SUM((BQ209+BQ210)/2)</f>
        <v>3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276</v>
      </c>
      <c r="CB209" s="35">
        <f>SUM(AM209+AO209+AQ209+AS209+AU209+AW209+BB209+BD209+BG209+AY209)</f>
        <v>11.5</v>
      </c>
    </row>
    <row r="210" spans="1:80" ht="18.75" customHeight="1" thickBot="1" x14ac:dyDescent="0.3">
      <c r="A210" s="137" t="s">
        <v>425</v>
      </c>
      <c r="B210" s="179" t="s">
        <v>189</v>
      </c>
      <c r="C210" s="278" t="s">
        <v>6</v>
      </c>
      <c r="D210" s="194"/>
      <c r="E210" s="166" t="s">
        <v>4</v>
      </c>
      <c r="F210" s="303"/>
      <c r="G210" s="37" t="s">
        <v>11</v>
      </c>
      <c r="H210" s="37" t="s">
        <v>67</v>
      </c>
      <c r="I210" s="309"/>
      <c r="J210" s="331"/>
      <c r="K210" s="354" t="s">
        <v>7</v>
      </c>
      <c r="L210" s="354" t="s">
        <v>7</v>
      </c>
      <c r="M210" s="354" t="s">
        <v>7</v>
      </c>
      <c r="N210" s="306"/>
      <c r="O210" s="306"/>
      <c r="P210" s="306"/>
      <c r="Q210" s="331"/>
      <c r="R210" s="37" t="s">
        <v>67</v>
      </c>
      <c r="S210" s="52" t="s">
        <v>67</v>
      </c>
      <c r="T210" s="56" t="s">
        <v>11</v>
      </c>
      <c r="U210" s="37" t="s">
        <v>11</v>
      </c>
      <c r="V210" s="37" t="s">
        <v>11</v>
      </c>
      <c r="W210" s="306"/>
      <c r="X210" s="331"/>
      <c r="Y210" s="331"/>
      <c r="Z210" s="56" t="s">
        <v>11</v>
      </c>
      <c r="AA210" s="459" t="s">
        <v>13</v>
      </c>
      <c r="AB210" s="402" t="s">
        <v>11</v>
      </c>
      <c r="AC210" s="37" t="s">
        <v>67</v>
      </c>
      <c r="AD210" s="306"/>
      <c r="AE210" s="306"/>
      <c r="AF210" s="37" t="s">
        <v>11</v>
      </c>
      <c r="AG210" s="37" t="s">
        <v>11</v>
      </c>
      <c r="AH210" s="356" t="s">
        <v>13</v>
      </c>
      <c r="AI210" s="37" t="s">
        <v>67</v>
      </c>
      <c r="AJ210" s="37" t="s">
        <v>57</v>
      </c>
      <c r="AK210" s="40"/>
      <c r="AL210" s="167">
        <f t="shared" si="247"/>
        <v>8</v>
      </c>
      <c r="AM210" s="168"/>
      <c r="AN210" s="168">
        <f t="shared" si="248"/>
        <v>2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3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191" t="s">
        <v>392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332"/>
      <c r="J211" s="305"/>
      <c r="K211" s="31" t="s">
        <v>11</v>
      </c>
      <c r="L211" s="31" t="s">
        <v>11</v>
      </c>
      <c r="M211" s="31" t="s">
        <v>67</v>
      </c>
      <c r="N211" s="305"/>
      <c r="O211" s="305"/>
      <c r="P211" s="332"/>
      <c r="Q211" s="305"/>
      <c r="R211" s="31" t="s">
        <v>11</v>
      </c>
      <c r="S211" s="31" t="s">
        <v>67</v>
      </c>
      <c r="T211" s="55" t="s">
        <v>11</v>
      </c>
      <c r="U211" s="31" t="s">
        <v>11</v>
      </c>
      <c r="V211" s="31" t="s">
        <v>11</v>
      </c>
      <c r="W211" s="305"/>
      <c r="X211" s="305"/>
      <c r="Y211" s="305"/>
      <c r="Z211" s="31" t="s">
        <v>11</v>
      </c>
      <c r="AA211" s="31" t="s">
        <v>67</v>
      </c>
      <c r="AB211" s="31" t="s">
        <v>11</v>
      </c>
      <c r="AC211" s="31" t="s">
        <v>11</v>
      </c>
      <c r="AD211" s="305"/>
      <c r="AE211" s="305"/>
      <c r="AF211" s="31" t="s">
        <v>11</v>
      </c>
      <c r="AG211" s="31" t="s">
        <v>67</v>
      </c>
      <c r="AH211" s="31" t="s">
        <v>11</v>
      </c>
      <c r="AI211" s="31" t="s">
        <v>67</v>
      </c>
      <c r="AJ211" s="31" t="s">
        <v>11</v>
      </c>
      <c r="AK211" s="34">
        <f>IF(CA211=0,"",TIME(0,CA211,0))</f>
        <v>0.24166666666666667</v>
      </c>
      <c r="AL211" s="157">
        <f t="shared" si="247"/>
        <v>14</v>
      </c>
      <c r="AM211" s="158">
        <f>SUM(AL211:AL212)/2</f>
        <v>14.5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425</v>
      </c>
      <c r="B212" s="179" t="s">
        <v>189</v>
      </c>
      <c r="C212" s="271" t="s">
        <v>80</v>
      </c>
      <c r="D212" s="194"/>
      <c r="E212" s="166" t="s">
        <v>4</v>
      </c>
      <c r="F212" s="303"/>
      <c r="G212" s="37" t="s">
        <v>11</v>
      </c>
      <c r="H212" s="37" t="s">
        <v>11</v>
      </c>
      <c r="I212" s="331"/>
      <c r="J212" s="306"/>
      <c r="K212" s="37" t="s">
        <v>11</v>
      </c>
      <c r="L212" s="37" t="s">
        <v>11</v>
      </c>
      <c r="M212" s="37" t="s">
        <v>67</v>
      </c>
      <c r="N212" s="306"/>
      <c r="O212" s="306"/>
      <c r="P212" s="331"/>
      <c r="Q212" s="306"/>
      <c r="R212" s="37" t="s">
        <v>11</v>
      </c>
      <c r="S212" s="37" t="s">
        <v>67</v>
      </c>
      <c r="T212" s="56" t="s">
        <v>11</v>
      </c>
      <c r="U212" s="37" t="s">
        <v>11</v>
      </c>
      <c r="V212" s="37" t="s">
        <v>11</v>
      </c>
      <c r="W212" s="306"/>
      <c r="X212" s="306"/>
      <c r="Y212" s="306"/>
      <c r="Z212" s="37" t="s">
        <v>11</v>
      </c>
      <c r="AA212" s="37" t="s">
        <v>67</v>
      </c>
      <c r="AB212" s="37" t="s">
        <v>11</v>
      </c>
      <c r="AC212" s="37" t="s">
        <v>11</v>
      </c>
      <c r="AD212" s="306"/>
      <c r="AE212" s="306"/>
      <c r="AF212" s="37" t="s">
        <v>11</v>
      </c>
      <c r="AG212" s="37" t="s">
        <v>67</v>
      </c>
      <c r="AH212" s="37" t="s">
        <v>11</v>
      </c>
      <c r="AI212" s="37" t="s">
        <v>11</v>
      </c>
      <c r="AJ212" s="37" t="s">
        <v>11</v>
      </c>
      <c r="AK212" s="40"/>
      <c r="AL212" s="167">
        <f t="shared" si="247"/>
        <v>15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196">
        <v>8965</v>
      </c>
      <c r="D213" s="208" t="s">
        <v>222</v>
      </c>
      <c r="E213" s="156" t="s">
        <v>70</v>
      </c>
      <c r="F213" s="302"/>
      <c r="G213" s="31" t="s">
        <v>11</v>
      </c>
      <c r="H213" s="355" t="s">
        <v>13</v>
      </c>
      <c r="I213" s="332"/>
      <c r="J213" s="305"/>
      <c r="K213" s="31" t="s">
        <v>11</v>
      </c>
      <c r="L213" s="31" t="s">
        <v>11</v>
      </c>
      <c r="M213" s="454" t="s">
        <v>13</v>
      </c>
      <c r="N213" s="305"/>
      <c r="O213" s="305"/>
      <c r="P213" s="332"/>
      <c r="Q213" s="305"/>
      <c r="R213" s="353" t="s">
        <v>7</v>
      </c>
      <c r="S213" s="31" t="s">
        <v>11</v>
      </c>
      <c r="T213" s="55" t="s">
        <v>11</v>
      </c>
      <c r="U213" s="355" t="s">
        <v>13</v>
      </c>
      <c r="V213" s="31" t="s">
        <v>11</v>
      </c>
      <c r="W213" s="305"/>
      <c r="X213" s="305"/>
      <c r="Y213" s="305"/>
      <c r="Z213" s="31" t="s">
        <v>11</v>
      </c>
      <c r="AA213" s="31" t="s">
        <v>11</v>
      </c>
      <c r="AB213" s="31" t="s">
        <v>11</v>
      </c>
      <c r="AC213" s="31" t="s">
        <v>11</v>
      </c>
      <c r="AD213" s="305"/>
      <c r="AE213" s="305"/>
      <c r="AF213" s="31" t="s">
        <v>11</v>
      </c>
      <c r="AG213" s="31" t="s">
        <v>11</v>
      </c>
      <c r="AH213" s="31" t="s">
        <v>11</v>
      </c>
      <c r="AI213" s="31" t="s">
        <v>11</v>
      </c>
      <c r="AJ213" s="355" t="s">
        <v>13</v>
      </c>
      <c r="AK213" s="34">
        <f>IF(CA213=0,"",TIME(0,CA213,0))</f>
        <v>0.3</v>
      </c>
      <c r="AL213" s="157">
        <f t="shared" si="247"/>
        <v>14</v>
      </c>
      <c r="AM213" s="158">
        <f>SUM(AL213:AL214)/2</f>
        <v>15.5</v>
      </c>
      <c r="AN213" s="158">
        <f t="shared" si="248"/>
        <v>4</v>
      </c>
      <c r="AO213" s="158">
        <f>SUM((AN213+AN214)/2)</f>
        <v>2.5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432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1</v>
      </c>
      <c r="BR213" s="158">
        <f>SUM((BQ213+BQ214)/2)</f>
        <v>1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432</v>
      </c>
      <c r="CB213" s="35">
        <f>SUM(AM213+AO213+AQ213+AS213+AU213+AW213+BB213+BD213+BG213+AY213)</f>
        <v>18</v>
      </c>
    </row>
    <row r="214" spans="1:80" ht="18.75" customHeight="1" thickBot="1" x14ac:dyDescent="0.3">
      <c r="A214" s="137" t="s">
        <v>425</v>
      </c>
      <c r="B214" s="179" t="s">
        <v>189</v>
      </c>
      <c r="C214" s="196" t="s">
        <v>6</v>
      </c>
      <c r="D214" s="254">
        <v>11446</v>
      </c>
      <c r="E214" s="166" t="s">
        <v>4</v>
      </c>
      <c r="F214" s="303"/>
      <c r="G214" s="37" t="s">
        <v>11</v>
      </c>
      <c r="H214" s="37" t="s">
        <v>11</v>
      </c>
      <c r="I214" s="331"/>
      <c r="J214" s="306"/>
      <c r="K214" s="37" t="s">
        <v>11</v>
      </c>
      <c r="L214" s="37" t="s">
        <v>11</v>
      </c>
      <c r="M214" s="459" t="s">
        <v>13</v>
      </c>
      <c r="N214" s="306"/>
      <c r="O214" s="306"/>
      <c r="P214" s="331"/>
      <c r="Q214" s="306"/>
      <c r="R214" s="354" t="s">
        <v>7</v>
      </c>
      <c r="S214" s="37" t="s">
        <v>11</v>
      </c>
      <c r="T214" s="56" t="s">
        <v>11</v>
      </c>
      <c r="U214" s="37" t="s">
        <v>11</v>
      </c>
      <c r="V214" s="37" t="s">
        <v>11</v>
      </c>
      <c r="W214" s="306"/>
      <c r="X214" s="306"/>
      <c r="Y214" s="306"/>
      <c r="Z214" s="37" t="s">
        <v>11</v>
      </c>
      <c r="AA214" s="37" t="s">
        <v>11</v>
      </c>
      <c r="AB214" s="37" t="s">
        <v>11</v>
      </c>
      <c r="AC214" s="37" t="s">
        <v>11</v>
      </c>
      <c r="AD214" s="306"/>
      <c r="AE214" s="306"/>
      <c r="AF214" s="37" t="s">
        <v>11</v>
      </c>
      <c r="AG214" s="37" t="s">
        <v>11</v>
      </c>
      <c r="AH214" s="37" t="s">
        <v>11</v>
      </c>
      <c r="AI214" s="37" t="s">
        <v>11</v>
      </c>
      <c r="AJ214" s="37" t="s">
        <v>11</v>
      </c>
      <c r="AK214" s="40"/>
      <c r="AL214" s="167">
        <f t="shared" si="247"/>
        <v>17</v>
      </c>
      <c r="AM214" s="168"/>
      <c r="AN214" s="168">
        <f t="shared" si="248"/>
        <v>1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1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91" t="s">
        <v>394</v>
      </c>
      <c r="D215" s="178" t="str">
        <f>VLOOKUP(C215,ListeAppel,2,FALSE)</f>
        <v>Nom 036</v>
      </c>
      <c r="E215" s="156" t="s">
        <v>70</v>
      </c>
      <c r="F215" s="302"/>
      <c r="G215" s="353" t="s">
        <v>7</v>
      </c>
      <c r="H215" s="353" t="s">
        <v>7</v>
      </c>
      <c r="I215" s="308"/>
      <c r="J215" s="305"/>
      <c r="K215" s="682" t="s">
        <v>35</v>
      </c>
      <c r="L215" s="31" t="s">
        <v>11</v>
      </c>
      <c r="M215" s="31" t="s">
        <v>11</v>
      </c>
      <c r="N215" s="305"/>
      <c r="O215" s="305"/>
      <c r="P215" s="305"/>
      <c r="Q215" s="305"/>
      <c r="R215" s="31" t="s">
        <v>11</v>
      </c>
      <c r="S215" s="353" t="s">
        <v>7</v>
      </c>
      <c r="T215" s="353" t="s">
        <v>7</v>
      </c>
      <c r="U215" s="353" t="s">
        <v>7</v>
      </c>
      <c r="V215" s="353" t="s">
        <v>7</v>
      </c>
      <c r="W215" s="305"/>
      <c r="X215" s="305"/>
      <c r="Y215" s="305"/>
      <c r="Z215" s="31" t="s">
        <v>11</v>
      </c>
      <c r="AA215" s="31" t="s">
        <v>11</v>
      </c>
      <c r="AB215" s="442" t="s">
        <v>11</v>
      </c>
      <c r="AC215" s="31" t="s">
        <v>67</v>
      </c>
      <c r="AD215" s="305"/>
      <c r="AE215" s="305"/>
      <c r="AF215" s="31" t="s">
        <v>11</v>
      </c>
      <c r="AG215" s="31" t="s">
        <v>11</v>
      </c>
      <c r="AH215" s="454" t="s">
        <v>13</v>
      </c>
      <c r="AI215" s="442" t="s">
        <v>11</v>
      </c>
      <c r="AJ215" s="31" t="s">
        <v>67</v>
      </c>
      <c r="AK215" s="34">
        <f>IF(CA215=0,"",TIME(0,CA215,0))</f>
        <v>0.16666666666666666</v>
      </c>
      <c r="AL215" s="157">
        <f t="shared" si="247"/>
        <v>9</v>
      </c>
      <c r="AM215" s="158">
        <f>SUM(AL215:AL216)/2</f>
        <v>8</v>
      </c>
      <c r="AN215" s="158">
        <f t="shared" si="248"/>
        <v>1</v>
      </c>
      <c r="AO215" s="158">
        <f>SUM((AN215+AN216)/2)</f>
        <v>1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1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6</v>
      </c>
      <c r="BR215" s="158">
        <f>SUM((BQ215+BQ216)/2)</f>
        <v>6</v>
      </c>
      <c r="BS215" s="158">
        <f t="shared" si="262"/>
        <v>0</v>
      </c>
      <c r="BT215" s="158">
        <f>SUM((BS215+BS216)/2)</f>
        <v>0</v>
      </c>
      <c r="BU215" s="158">
        <f t="shared" si="263"/>
        <v>1</v>
      </c>
      <c r="BV215" s="158">
        <f>SUM((BU215+BU216)/2)</f>
        <v>1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425</v>
      </c>
      <c r="B216" s="179" t="s">
        <v>189</v>
      </c>
      <c r="C216" s="196" t="s">
        <v>6</v>
      </c>
      <c r="D216" s="165"/>
      <c r="E216" s="166" t="s">
        <v>4</v>
      </c>
      <c r="F216" s="303"/>
      <c r="G216" s="354" t="s">
        <v>7</v>
      </c>
      <c r="H216" s="354" t="s">
        <v>7</v>
      </c>
      <c r="I216" s="309"/>
      <c r="J216" s="306"/>
      <c r="K216" s="666" t="s">
        <v>35</v>
      </c>
      <c r="L216" s="37" t="s">
        <v>11</v>
      </c>
      <c r="M216" s="395" t="s">
        <v>39</v>
      </c>
      <c r="N216" s="306"/>
      <c r="O216" s="306"/>
      <c r="P216" s="306"/>
      <c r="Q216" s="306"/>
      <c r="R216" s="37" t="s">
        <v>11</v>
      </c>
      <c r="S216" s="354" t="s">
        <v>7</v>
      </c>
      <c r="T216" s="354" t="s">
        <v>7</v>
      </c>
      <c r="U216" s="354" t="s">
        <v>7</v>
      </c>
      <c r="V216" s="354" t="s">
        <v>7</v>
      </c>
      <c r="W216" s="306"/>
      <c r="X216" s="306"/>
      <c r="Y216" s="306"/>
      <c r="Z216" s="37" t="s">
        <v>11</v>
      </c>
      <c r="AA216" s="395" t="s">
        <v>39</v>
      </c>
      <c r="AB216" s="402" t="s">
        <v>11</v>
      </c>
      <c r="AC216" s="37" t="s">
        <v>67</v>
      </c>
      <c r="AD216" s="306"/>
      <c r="AE216" s="306"/>
      <c r="AF216" s="37" t="s">
        <v>11</v>
      </c>
      <c r="AG216" s="37" t="s">
        <v>11</v>
      </c>
      <c r="AH216" s="459" t="s">
        <v>13</v>
      </c>
      <c r="AI216" s="37" t="s">
        <v>11</v>
      </c>
      <c r="AJ216" s="37" t="s">
        <v>67</v>
      </c>
      <c r="AK216" s="40"/>
      <c r="AL216" s="167">
        <f t="shared" si="247"/>
        <v>7</v>
      </c>
      <c r="AM216" s="168"/>
      <c r="AN216" s="168">
        <f t="shared" si="248"/>
        <v>1</v>
      </c>
      <c r="AO216" s="169"/>
      <c r="AP216" s="170">
        <f t="shared" si="249"/>
        <v>0</v>
      </c>
      <c r="AQ216" s="171"/>
      <c r="AR216" s="168">
        <f t="shared" si="250"/>
        <v>2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6</v>
      </c>
      <c r="BR216" s="168"/>
      <c r="BS216" s="168">
        <f t="shared" si="262"/>
        <v>0</v>
      </c>
      <c r="BT216" s="169"/>
      <c r="BU216" s="168">
        <f t="shared" si="263"/>
        <v>1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237</v>
      </c>
      <c r="E217" s="156" t="s">
        <v>70</v>
      </c>
      <c r="F217" s="304"/>
      <c r="G217" s="353" t="s">
        <v>7</v>
      </c>
      <c r="H217" s="52" t="s">
        <v>67</v>
      </c>
      <c r="I217" s="310"/>
      <c r="J217" s="307"/>
      <c r="K217" s="255" t="s">
        <v>11</v>
      </c>
      <c r="L217" s="52" t="s">
        <v>11</v>
      </c>
      <c r="M217" s="52" t="s">
        <v>11</v>
      </c>
      <c r="N217" s="307"/>
      <c r="O217" s="307"/>
      <c r="P217" s="307"/>
      <c r="Q217" s="307"/>
      <c r="R217" s="52" t="s">
        <v>11</v>
      </c>
      <c r="S217" s="52" t="s">
        <v>11</v>
      </c>
      <c r="T217" s="353" t="s">
        <v>7</v>
      </c>
      <c r="U217" s="52" t="s">
        <v>11</v>
      </c>
      <c r="V217" s="52" t="s">
        <v>11</v>
      </c>
      <c r="W217" s="307"/>
      <c r="X217" s="307"/>
      <c r="Y217" s="307"/>
      <c r="Z217" s="52" t="s">
        <v>11</v>
      </c>
      <c r="AA217" s="52" t="s">
        <v>11</v>
      </c>
      <c r="AB217" s="52" t="s">
        <v>11</v>
      </c>
      <c r="AC217" s="52" t="s">
        <v>11</v>
      </c>
      <c r="AD217" s="307"/>
      <c r="AE217" s="307"/>
      <c r="AF217" s="52" t="s">
        <v>11</v>
      </c>
      <c r="AG217" s="355" t="s">
        <v>13</v>
      </c>
      <c r="AH217" s="355" t="s">
        <v>13</v>
      </c>
      <c r="AI217" s="52" t="s">
        <v>11</v>
      </c>
      <c r="AJ217" s="52" t="s">
        <v>11</v>
      </c>
      <c r="AK217" s="34">
        <f>IF(CA217=0,"",TIME(0,CA217,0))</f>
        <v>0.26666666666666666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2</v>
      </c>
      <c r="AO217" s="158">
        <f>SUM((AN217+AN218)/2)</f>
        <v>2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54" t="s">
        <v>7</v>
      </c>
      <c r="H218" s="52" t="s">
        <v>67</v>
      </c>
      <c r="I218" s="310"/>
      <c r="J218" s="307"/>
      <c r="K218" s="255" t="s">
        <v>11</v>
      </c>
      <c r="L218" s="52" t="s">
        <v>11</v>
      </c>
      <c r="M218" s="52" t="s">
        <v>11</v>
      </c>
      <c r="N218" s="307"/>
      <c r="O218" s="307"/>
      <c r="P218" s="307"/>
      <c r="Q218" s="307"/>
      <c r="R218" s="52" t="s">
        <v>11</v>
      </c>
      <c r="S218" s="37" t="s">
        <v>11</v>
      </c>
      <c r="T218" s="354" t="s">
        <v>7</v>
      </c>
      <c r="U218" s="52" t="s">
        <v>11</v>
      </c>
      <c r="V218" s="52" t="s">
        <v>11</v>
      </c>
      <c r="W218" s="307"/>
      <c r="X218" s="307"/>
      <c r="Y218" s="307"/>
      <c r="Z218" s="52" t="s">
        <v>11</v>
      </c>
      <c r="AA218" s="52" t="s">
        <v>11</v>
      </c>
      <c r="AB218" s="52" t="s">
        <v>11</v>
      </c>
      <c r="AC218" s="52" t="s">
        <v>11</v>
      </c>
      <c r="AD218" s="307"/>
      <c r="AE218" s="307"/>
      <c r="AF218" s="52" t="s">
        <v>11</v>
      </c>
      <c r="AG218" s="356" t="s">
        <v>13</v>
      </c>
      <c r="AH218" s="356" t="s">
        <v>13</v>
      </c>
      <c r="AI218" s="52" t="s">
        <v>11</v>
      </c>
      <c r="AJ218" s="52" t="s">
        <v>11</v>
      </c>
      <c r="AK218" s="40"/>
      <c r="AL218" s="167">
        <f>COUNTIF(F218:AJ218,"P")</f>
        <v>14</v>
      </c>
      <c r="AM218" s="168"/>
      <c r="AN218" s="168">
        <f>COUNTIF(F218:AJ218,"Mi")</f>
        <v>2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191" t="s">
        <v>397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11</v>
      </c>
      <c r="I219" s="308"/>
      <c r="J219" s="332"/>
      <c r="K219" s="357" t="s">
        <v>7</v>
      </c>
      <c r="L219" s="357" t="s">
        <v>7</v>
      </c>
      <c r="M219" s="662" t="s">
        <v>45</v>
      </c>
      <c r="N219" s="305"/>
      <c r="O219" s="305"/>
      <c r="P219" s="332"/>
      <c r="Q219" s="332"/>
      <c r="R219" s="55" t="s">
        <v>11</v>
      </c>
      <c r="S219" s="31" t="s">
        <v>11</v>
      </c>
      <c r="T219" s="662" t="s">
        <v>45</v>
      </c>
      <c r="U219" s="31" t="s">
        <v>11</v>
      </c>
      <c r="V219" s="675" t="s">
        <v>23</v>
      </c>
      <c r="W219" s="332"/>
      <c r="X219" s="332"/>
      <c r="Y219" s="332"/>
      <c r="Z219" s="353" t="s">
        <v>7</v>
      </c>
      <c r="AA219" s="662" t="s">
        <v>45</v>
      </c>
      <c r="AB219" s="31" t="s">
        <v>11</v>
      </c>
      <c r="AC219" s="31" t="s">
        <v>11</v>
      </c>
      <c r="AD219" s="305"/>
      <c r="AE219" s="305"/>
      <c r="AF219" s="31" t="s">
        <v>11</v>
      </c>
      <c r="AG219" s="31" t="s">
        <v>11</v>
      </c>
      <c r="AH219" s="662" t="s">
        <v>45</v>
      </c>
      <c r="AI219" s="31" t="s">
        <v>11</v>
      </c>
      <c r="AJ219" s="31" t="s">
        <v>11</v>
      </c>
      <c r="AK219" s="34">
        <f>IF(CA219=0,"",TIME(0,CA219,0))</f>
        <v>0.18333333333333335</v>
      </c>
      <c r="AL219" s="157">
        <f t="shared" si="247"/>
        <v>11</v>
      </c>
      <c r="AM219" s="158">
        <f>SUM(AL219:AL220)/2</f>
        <v>11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1</v>
      </c>
      <c r="BP219" s="158">
        <f>SUM(BO219+BO220)/2</f>
        <v>1</v>
      </c>
      <c r="BQ219" s="158">
        <f t="shared" si="261"/>
        <v>3</v>
      </c>
      <c r="BR219" s="158">
        <f>SUM((BQ219+BQ220)/2)</f>
        <v>3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425</v>
      </c>
      <c r="B220" s="179" t="s">
        <v>189</v>
      </c>
      <c r="C220" s="164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09"/>
      <c r="J220" s="306"/>
      <c r="K220" s="453" t="s">
        <v>7</v>
      </c>
      <c r="L220" s="453" t="s">
        <v>7</v>
      </c>
      <c r="M220" s="663" t="s">
        <v>45</v>
      </c>
      <c r="N220" s="306"/>
      <c r="O220" s="306"/>
      <c r="P220" s="306"/>
      <c r="Q220" s="306"/>
      <c r="R220" s="37" t="s">
        <v>11</v>
      </c>
      <c r="S220" s="37" t="s">
        <v>11</v>
      </c>
      <c r="T220" s="663" t="s">
        <v>45</v>
      </c>
      <c r="U220" s="37" t="s">
        <v>11</v>
      </c>
      <c r="V220" s="676" t="s">
        <v>23</v>
      </c>
      <c r="W220" s="306"/>
      <c r="X220" s="306"/>
      <c r="Y220" s="306"/>
      <c r="Z220" s="354" t="s">
        <v>7</v>
      </c>
      <c r="AA220" s="663" t="s">
        <v>45</v>
      </c>
      <c r="AB220" s="37" t="s">
        <v>11</v>
      </c>
      <c r="AC220" s="37" t="s">
        <v>11</v>
      </c>
      <c r="AD220" s="306"/>
      <c r="AE220" s="306"/>
      <c r="AF220" s="37" t="s">
        <v>11</v>
      </c>
      <c r="AG220" s="37" t="s">
        <v>11</v>
      </c>
      <c r="AH220" s="663" t="s">
        <v>45</v>
      </c>
      <c r="AI220" s="37" t="s">
        <v>11</v>
      </c>
      <c r="AJ220" s="37" t="s">
        <v>11</v>
      </c>
      <c r="AK220" s="40"/>
      <c r="AL220" s="167">
        <f t="shared" si="247"/>
        <v>11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1</v>
      </c>
      <c r="BP220" s="169"/>
      <c r="BQ220" s="168">
        <f t="shared" si="261"/>
        <v>3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4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807" t="s">
        <v>398</v>
      </c>
      <c r="D221" s="155" t="str">
        <f>VLOOKUP(C221,ListeAppel,2,FALSE)</f>
        <v>Nom 061</v>
      </c>
      <c r="E221" s="156" t="s">
        <v>70</v>
      </c>
      <c r="F221" s="315"/>
      <c r="G221" s="357" t="s">
        <v>7</v>
      </c>
      <c r="H221" s="662" t="s">
        <v>45</v>
      </c>
      <c r="I221" s="308"/>
      <c r="J221" s="305"/>
      <c r="K221" s="31" t="s">
        <v>11</v>
      </c>
      <c r="L221" s="55" t="s">
        <v>11</v>
      </c>
      <c r="M221" s="47" t="s">
        <v>11</v>
      </c>
      <c r="N221" s="305"/>
      <c r="O221" s="673" t="s">
        <v>45</v>
      </c>
      <c r="P221" s="305"/>
      <c r="Q221" s="305"/>
      <c r="R221" s="31" t="s">
        <v>11</v>
      </c>
      <c r="S221" s="355" t="s">
        <v>13</v>
      </c>
      <c r="T221" s="631" t="s">
        <v>13</v>
      </c>
      <c r="U221" s="31" t="s">
        <v>11</v>
      </c>
      <c r="V221" s="662" t="s">
        <v>45</v>
      </c>
      <c r="W221" s="305"/>
      <c r="X221" s="305"/>
      <c r="Y221" s="305"/>
      <c r="Z221" s="353" t="s">
        <v>7</v>
      </c>
      <c r="AA221" s="353" t="s">
        <v>7</v>
      </c>
      <c r="AB221" s="353" t="s">
        <v>7</v>
      </c>
      <c r="AC221" s="662" t="s">
        <v>45</v>
      </c>
      <c r="AD221" s="305"/>
      <c r="AE221" s="305"/>
      <c r="AF221" s="31" t="s">
        <v>11</v>
      </c>
      <c r="AG221" s="31" t="s">
        <v>11</v>
      </c>
      <c r="AH221" s="47" t="s">
        <v>11</v>
      </c>
      <c r="AI221" s="31" t="s">
        <v>11</v>
      </c>
      <c r="AJ221" s="662" t="s">
        <v>45</v>
      </c>
      <c r="AK221" s="34">
        <f>IF(CA221=0,"",TIME(0,CA221,0))</f>
        <v>0.18333333333333335</v>
      </c>
      <c r="AL221" s="157">
        <f t="shared" si="247"/>
        <v>9</v>
      </c>
      <c r="AM221" s="158">
        <f>SUM(AL221:AL222)/2</f>
        <v>9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264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4</v>
      </c>
      <c r="BR221" s="158">
        <f>SUM((BQ221+BQ222)/2)</f>
        <v>4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5</v>
      </c>
      <c r="BZ221" s="160">
        <f>SUM((BY221+BY222)/2)</f>
        <v>5</v>
      </c>
      <c r="CA221" s="163">
        <f>SUM(AZ221)</f>
        <v>264</v>
      </c>
      <c r="CB221" s="35">
        <f>SUM(AM221+AO221+AQ221+AS221+AU221+AW221+BB221+BD221+BG221+AY221)</f>
        <v>11</v>
      </c>
    </row>
    <row r="222" spans="1:80" ht="18.75" customHeight="1" thickBot="1" x14ac:dyDescent="0.3">
      <c r="A222" s="137" t="s">
        <v>425</v>
      </c>
      <c r="B222" s="179" t="s">
        <v>189</v>
      </c>
      <c r="C222" s="192" t="s">
        <v>6</v>
      </c>
      <c r="D222" s="195" t="s">
        <v>93</v>
      </c>
      <c r="E222" s="166" t="s">
        <v>4</v>
      </c>
      <c r="F222" s="316"/>
      <c r="G222" s="453" t="s">
        <v>7</v>
      </c>
      <c r="H222" s="663" t="s">
        <v>45</v>
      </c>
      <c r="I222" s="309"/>
      <c r="J222" s="306"/>
      <c r="K222" s="37" t="s">
        <v>11</v>
      </c>
      <c r="L222" s="56" t="s">
        <v>11</v>
      </c>
      <c r="M222" s="49" t="s">
        <v>11</v>
      </c>
      <c r="N222" s="306"/>
      <c r="O222" s="674" t="s">
        <v>45</v>
      </c>
      <c r="P222" s="306"/>
      <c r="Q222" s="306"/>
      <c r="R222" s="356" t="s">
        <v>13</v>
      </c>
      <c r="S222" s="356" t="s">
        <v>13</v>
      </c>
      <c r="T222" s="49" t="s">
        <v>11</v>
      </c>
      <c r="U222" s="37" t="s">
        <v>11</v>
      </c>
      <c r="V222" s="663" t="s">
        <v>45</v>
      </c>
      <c r="W222" s="306"/>
      <c r="X222" s="306"/>
      <c r="Y222" s="306"/>
      <c r="Z222" s="354" t="s">
        <v>7</v>
      </c>
      <c r="AA222" s="354" t="s">
        <v>7</v>
      </c>
      <c r="AB222" s="354" t="s">
        <v>7</v>
      </c>
      <c r="AC222" s="663" t="s">
        <v>45</v>
      </c>
      <c r="AD222" s="306"/>
      <c r="AE222" s="306"/>
      <c r="AF222" s="37" t="s">
        <v>11</v>
      </c>
      <c r="AG222" s="37" t="s">
        <v>11</v>
      </c>
      <c r="AH222" s="49" t="s">
        <v>11</v>
      </c>
      <c r="AI222" s="37" t="s">
        <v>11</v>
      </c>
      <c r="AJ222" s="663" t="s">
        <v>45</v>
      </c>
      <c r="AK222" s="40"/>
      <c r="AL222" s="167">
        <f t="shared" si="247"/>
        <v>9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4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5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807" t="s">
        <v>399</v>
      </c>
      <c r="D223" s="201" t="str">
        <f>VLOOKUP(C223,ListeAppel,2,FALSE)</f>
        <v>Nom 068</v>
      </c>
      <c r="E223" s="156" t="s">
        <v>70</v>
      </c>
      <c r="F223" s="302"/>
      <c r="G223" s="31" t="s">
        <v>11</v>
      </c>
      <c r="H223" s="31" t="s">
        <v>11</v>
      </c>
      <c r="I223" s="308"/>
      <c r="J223" s="332"/>
      <c r="K223" s="357" t="s">
        <v>7</v>
      </c>
      <c r="L223" s="357" t="s">
        <v>7</v>
      </c>
      <c r="M223" s="357" t="s">
        <v>7</v>
      </c>
      <c r="N223" s="305"/>
      <c r="O223" s="305"/>
      <c r="P223" s="332"/>
      <c r="Q223" s="305"/>
      <c r="R223" s="31" t="s">
        <v>11</v>
      </c>
      <c r="S223" s="31" t="s">
        <v>11</v>
      </c>
      <c r="T223" s="31" t="s">
        <v>11</v>
      </c>
      <c r="U223" s="31" t="s">
        <v>11</v>
      </c>
      <c r="V223" s="31" t="s">
        <v>11</v>
      </c>
      <c r="W223" s="332"/>
      <c r="X223" s="332"/>
      <c r="Y223" s="305"/>
      <c r="Z223" s="31" t="s">
        <v>11</v>
      </c>
      <c r="AA223" s="31" t="s">
        <v>11</v>
      </c>
      <c r="AB223" s="442" t="s">
        <v>11</v>
      </c>
      <c r="AC223" s="31" t="s">
        <v>11</v>
      </c>
      <c r="AD223" s="305"/>
      <c r="AE223" s="305"/>
      <c r="AF223" s="31" t="s">
        <v>11</v>
      </c>
      <c r="AG223" s="31" t="s">
        <v>11</v>
      </c>
      <c r="AH223" s="31" t="s">
        <v>67</v>
      </c>
      <c r="AI223" s="31" t="s">
        <v>11</v>
      </c>
      <c r="AJ223" s="31" t="s">
        <v>11</v>
      </c>
      <c r="AK223" s="34">
        <f>IF(CA223=0,"",TIME(0,CA223,0))</f>
        <v>0.25</v>
      </c>
      <c r="AL223" s="157">
        <f t="shared" si="247"/>
        <v>15</v>
      </c>
      <c r="AM223" s="158">
        <f>SUM(AL223:AL224)/2</f>
        <v>15</v>
      </c>
      <c r="AN223" s="158">
        <f t="shared" si="248"/>
        <v>0</v>
      </c>
      <c r="AO223" s="158">
        <f>SUM((AN223+AN224)/2)</f>
        <v>0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3</v>
      </c>
      <c r="BR223" s="158">
        <f>SUM((BQ223+BQ224)/2)</f>
        <v>3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425</v>
      </c>
      <c r="B224" s="179" t="s">
        <v>189</v>
      </c>
      <c r="C224" s="202" t="s">
        <v>80</v>
      </c>
      <c r="D224" s="194"/>
      <c r="E224" s="166" t="s">
        <v>4</v>
      </c>
      <c r="F224" s="303"/>
      <c r="G224" s="37" t="s">
        <v>11</v>
      </c>
      <c r="H224" s="37" t="s">
        <v>11</v>
      </c>
      <c r="I224" s="309"/>
      <c r="J224" s="331"/>
      <c r="K224" s="453" t="s">
        <v>7</v>
      </c>
      <c r="L224" s="453" t="s">
        <v>7</v>
      </c>
      <c r="M224" s="453" t="s">
        <v>7</v>
      </c>
      <c r="N224" s="306"/>
      <c r="O224" s="306"/>
      <c r="P224" s="331"/>
      <c r="Q224" s="306"/>
      <c r="R224" s="37" t="s">
        <v>11</v>
      </c>
      <c r="S224" s="37" t="s">
        <v>11</v>
      </c>
      <c r="T224" s="37" t="s">
        <v>11</v>
      </c>
      <c r="U224" s="37" t="s">
        <v>11</v>
      </c>
      <c r="V224" s="37" t="s">
        <v>11</v>
      </c>
      <c r="W224" s="331"/>
      <c r="X224" s="331"/>
      <c r="Y224" s="306"/>
      <c r="Z224" s="37" t="s">
        <v>11</v>
      </c>
      <c r="AA224" s="37" t="s">
        <v>11</v>
      </c>
      <c r="AB224" s="402" t="s">
        <v>11</v>
      </c>
      <c r="AC224" s="37" t="s">
        <v>11</v>
      </c>
      <c r="AD224" s="306"/>
      <c r="AE224" s="306"/>
      <c r="AF224" s="37" t="s">
        <v>11</v>
      </c>
      <c r="AG224" s="37" t="s">
        <v>11</v>
      </c>
      <c r="AH224" s="37" t="s">
        <v>67</v>
      </c>
      <c r="AI224" s="37" t="s">
        <v>11</v>
      </c>
      <c r="AJ224" s="37" t="s">
        <v>11</v>
      </c>
      <c r="AK224" s="40"/>
      <c r="AL224" s="167">
        <f t="shared" si="247"/>
        <v>15</v>
      </c>
      <c r="AM224" s="168"/>
      <c r="AN224" s="168">
        <f t="shared" si="248"/>
        <v>0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3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807" t="s">
        <v>400</v>
      </c>
      <c r="D225" s="201" t="str">
        <f>VLOOKUP(C225,ListeAppel,2,FALSE)</f>
        <v>Nom 071</v>
      </c>
      <c r="E225" s="156" t="s">
        <v>70</v>
      </c>
      <c r="F225" s="304"/>
      <c r="G225" s="52" t="s">
        <v>67</v>
      </c>
      <c r="H225" s="52" t="s">
        <v>11</v>
      </c>
      <c r="I225" s="310"/>
      <c r="J225" s="333"/>
      <c r="K225" s="255" t="s">
        <v>11</v>
      </c>
      <c r="L225" s="52" t="s">
        <v>11</v>
      </c>
      <c r="M225" s="52" t="s">
        <v>67</v>
      </c>
      <c r="N225" s="307"/>
      <c r="O225" s="307"/>
      <c r="P225" s="333"/>
      <c r="Q225" s="307"/>
      <c r="R225" s="52" t="s">
        <v>67</v>
      </c>
      <c r="S225" s="52" t="s">
        <v>11</v>
      </c>
      <c r="T225" s="52" t="s">
        <v>11</v>
      </c>
      <c r="U225" s="52" t="s">
        <v>11</v>
      </c>
      <c r="V225" s="52" t="s">
        <v>11</v>
      </c>
      <c r="W225" s="333"/>
      <c r="X225" s="307"/>
      <c r="Y225" s="307"/>
      <c r="Z225" s="52" t="s">
        <v>11</v>
      </c>
      <c r="AA225" s="52" t="s">
        <v>11</v>
      </c>
      <c r="AB225" s="442" t="s">
        <v>11</v>
      </c>
      <c r="AC225" s="52" t="s">
        <v>11</v>
      </c>
      <c r="AD225" s="307"/>
      <c r="AE225" s="307"/>
      <c r="AF225" s="31" t="s">
        <v>11</v>
      </c>
      <c r="AG225" s="52" t="s">
        <v>11</v>
      </c>
      <c r="AH225" s="52" t="s">
        <v>67</v>
      </c>
      <c r="AI225" s="52" t="s">
        <v>11</v>
      </c>
      <c r="AJ225" s="358" t="s">
        <v>7</v>
      </c>
      <c r="AK225" s="34">
        <f>IF(CA225=0,"",TIME(0,CA225,0))</f>
        <v>0.23333333333333331</v>
      </c>
      <c r="AL225" s="157">
        <f>COUNTIF(F225:AJ225,"P")</f>
        <v>14</v>
      </c>
      <c r="AM225" s="158">
        <f>SUM(AL225:AL226)/2</f>
        <v>14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336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336</v>
      </c>
      <c r="CB225" s="35">
        <f>SUM(AM225+AO225+AQ225+AS225+AU225+AW225+BB225+BD225+BG225+AY225)</f>
        <v>14</v>
      </c>
    </row>
    <row r="226" spans="1:80" ht="18.75" customHeight="1" thickBot="1" x14ac:dyDescent="0.3">
      <c r="A226" s="137" t="s">
        <v>425</v>
      </c>
      <c r="B226" s="179" t="s">
        <v>189</v>
      </c>
      <c r="C226" s="192" t="s">
        <v>6</v>
      </c>
      <c r="D226" s="194"/>
      <c r="E226" s="166" t="s">
        <v>4</v>
      </c>
      <c r="F226" s="304"/>
      <c r="G226" s="37" t="s">
        <v>67</v>
      </c>
      <c r="H226" s="56" t="s">
        <v>11</v>
      </c>
      <c r="I226" s="310"/>
      <c r="J226" s="333"/>
      <c r="K226" s="255" t="s">
        <v>11</v>
      </c>
      <c r="L226" s="52" t="s">
        <v>11</v>
      </c>
      <c r="M226" s="37" t="s">
        <v>67</v>
      </c>
      <c r="N226" s="307"/>
      <c r="O226" s="307"/>
      <c r="P226" s="333"/>
      <c r="Q226" s="307"/>
      <c r="R226" s="37" t="s">
        <v>67</v>
      </c>
      <c r="S226" s="37" t="s">
        <v>11</v>
      </c>
      <c r="T226" s="52" t="s">
        <v>11</v>
      </c>
      <c r="U226" s="52" t="s">
        <v>11</v>
      </c>
      <c r="V226" s="52" t="s">
        <v>11</v>
      </c>
      <c r="W226" s="333"/>
      <c r="X226" s="307"/>
      <c r="Y226" s="307"/>
      <c r="Z226" s="52" t="s">
        <v>11</v>
      </c>
      <c r="AA226" s="52" t="s">
        <v>11</v>
      </c>
      <c r="AB226" s="402" t="s">
        <v>11</v>
      </c>
      <c r="AC226" s="52" t="s">
        <v>11</v>
      </c>
      <c r="AD226" s="307"/>
      <c r="AE226" s="307"/>
      <c r="AF226" s="37" t="s">
        <v>11</v>
      </c>
      <c r="AG226" s="52" t="s">
        <v>11</v>
      </c>
      <c r="AH226" s="52" t="s">
        <v>67</v>
      </c>
      <c r="AI226" s="52" t="s">
        <v>11</v>
      </c>
      <c r="AJ226" s="487" t="s">
        <v>7</v>
      </c>
      <c r="AK226" s="40"/>
      <c r="AL226" s="167">
        <f>COUNTIF(F226:AJ226,"P")</f>
        <v>14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807" t="s">
        <v>401</v>
      </c>
      <c r="D227" s="201" t="str">
        <f>VLOOKUP(C227,ListeAppel,2,FALSE)</f>
        <v>Nom 072</v>
      </c>
      <c r="E227" s="156" t="s">
        <v>70</v>
      </c>
      <c r="F227" s="302"/>
      <c r="G227" s="358" t="s">
        <v>7</v>
      </c>
      <c r="H227" s="358" t="s">
        <v>7</v>
      </c>
      <c r="I227" s="308"/>
      <c r="J227" s="332"/>
      <c r="K227" s="55" t="s">
        <v>11</v>
      </c>
      <c r="L227" s="55" t="s">
        <v>11</v>
      </c>
      <c r="M227" s="55" t="s">
        <v>11</v>
      </c>
      <c r="N227" s="305"/>
      <c r="O227" s="305"/>
      <c r="P227" s="332"/>
      <c r="Q227" s="305"/>
      <c r="R227" s="55" t="s">
        <v>11</v>
      </c>
      <c r="S227" s="55" t="s">
        <v>11</v>
      </c>
      <c r="T227" s="55" t="s">
        <v>11</v>
      </c>
      <c r="U227" s="31" t="s">
        <v>11</v>
      </c>
      <c r="V227" s="31" t="s">
        <v>11</v>
      </c>
      <c r="W227" s="332"/>
      <c r="X227" s="305"/>
      <c r="Y227" s="332"/>
      <c r="Z227" s="31" t="s">
        <v>11</v>
      </c>
      <c r="AA227" s="31" t="s">
        <v>11</v>
      </c>
      <c r="AB227" s="31" t="s">
        <v>11</v>
      </c>
      <c r="AC227" s="31" t="s">
        <v>11</v>
      </c>
      <c r="AD227" s="305"/>
      <c r="AE227" s="350"/>
      <c r="AF227" s="31" t="s">
        <v>11</v>
      </c>
      <c r="AG227" s="31" t="s">
        <v>11</v>
      </c>
      <c r="AH227" s="31" t="s">
        <v>11</v>
      </c>
      <c r="AI227" s="31" t="s">
        <v>11</v>
      </c>
      <c r="AJ227" s="52" t="s">
        <v>67</v>
      </c>
      <c r="AK227" s="34">
        <f>IF(CA227=0,"",TIME(0,CA227,0))</f>
        <v>0.26666666666666666</v>
      </c>
      <c r="AL227" s="157">
        <f t="shared" si="247"/>
        <v>16</v>
      </c>
      <c r="AM227" s="158">
        <f>SUM(AL227:AL228)/2</f>
        <v>16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384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2</v>
      </c>
      <c r="BR227" s="158">
        <f>SUM((BQ227+BQ228)/2)</f>
        <v>2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0</v>
      </c>
      <c r="BZ227" s="160">
        <f>SUM((BY227+BY228)/2)</f>
        <v>0</v>
      </c>
      <c r="CA227" s="163">
        <f>SUM(AZ227)</f>
        <v>384</v>
      </c>
      <c r="CB227" s="35">
        <f>SUM(AM227+AO227+AQ227+AS227+AU227+AW227+BB227+BD227+BG227+AY227)</f>
        <v>16</v>
      </c>
    </row>
    <row r="228" spans="1:80" ht="18.75" customHeight="1" thickBot="1" x14ac:dyDescent="0.3">
      <c r="A228" s="137" t="s">
        <v>425</v>
      </c>
      <c r="B228" s="179" t="s">
        <v>189</v>
      </c>
      <c r="C228" s="271" t="s">
        <v>80</v>
      </c>
      <c r="D228" s="194"/>
      <c r="E228" s="166" t="s">
        <v>4</v>
      </c>
      <c r="F228" s="303"/>
      <c r="G228" s="453" t="s">
        <v>7</v>
      </c>
      <c r="H228" s="453" t="s">
        <v>7</v>
      </c>
      <c r="I228" s="309"/>
      <c r="J228" s="331"/>
      <c r="K228" s="56" t="s">
        <v>11</v>
      </c>
      <c r="L228" s="56" t="s">
        <v>11</v>
      </c>
      <c r="M228" s="56" t="s">
        <v>11</v>
      </c>
      <c r="N228" s="306"/>
      <c r="O228" s="306"/>
      <c r="P228" s="331"/>
      <c r="Q228" s="306"/>
      <c r="R228" s="56" t="s">
        <v>11</v>
      </c>
      <c r="S228" s="37" t="s">
        <v>11</v>
      </c>
      <c r="T228" s="37" t="s">
        <v>11</v>
      </c>
      <c r="U228" s="37" t="s">
        <v>11</v>
      </c>
      <c r="V228" s="37" t="s">
        <v>11</v>
      </c>
      <c r="W228" s="331"/>
      <c r="X228" s="306"/>
      <c r="Y228" s="331"/>
      <c r="Z228" s="37" t="s">
        <v>11</v>
      </c>
      <c r="AA228" s="37" t="s">
        <v>11</v>
      </c>
      <c r="AB228" s="37" t="s">
        <v>11</v>
      </c>
      <c r="AC228" s="37" t="s">
        <v>11</v>
      </c>
      <c r="AD228" s="306"/>
      <c r="AE228" s="307"/>
      <c r="AF228" s="37" t="s">
        <v>11</v>
      </c>
      <c r="AG228" s="37" t="s">
        <v>11</v>
      </c>
      <c r="AH228" s="37" t="s">
        <v>11</v>
      </c>
      <c r="AI228" s="37" t="s">
        <v>11</v>
      </c>
      <c r="AJ228" s="52" t="s">
        <v>67</v>
      </c>
      <c r="AK228" s="40"/>
      <c r="AL228" s="167">
        <f t="shared" si="247"/>
        <v>16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2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130" t="s">
        <v>402</v>
      </c>
      <c r="D229" s="178" t="s">
        <v>264</v>
      </c>
      <c r="E229" s="156" t="s">
        <v>70</v>
      </c>
      <c r="F229" s="302"/>
      <c r="G229" s="31" t="s">
        <v>11</v>
      </c>
      <c r="H229" s="31" t="s">
        <v>11</v>
      </c>
      <c r="I229" s="308"/>
      <c r="J229" s="305"/>
      <c r="K229" s="31" t="s">
        <v>11</v>
      </c>
      <c r="L229" s="55" t="s">
        <v>11</v>
      </c>
      <c r="M229" s="55" t="s">
        <v>11</v>
      </c>
      <c r="N229" s="305"/>
      <c r="O229" s="305"/>
      <c r="P229" s="332"/>
      <c r="Q229" s="332"/>
      <c r="R229" s="31" t="s">
        <v>11</v>
      </c>
      <c r="S229" s="31" t="s">
        <v>67</v>
      </c>
      <c r="T229" s="31" t="s">
        <v>11</v>
      </c>
      <c r="U229" s="55" t="s">
        <v>11</v>
      </c>
      <c r="V229" s="31" t="s">
        <v>11</v>
      </c>
      <c r="W229" s="305"/>
      <c r="X229" s="332"/>
      <c r="Y229" s="332"/>
      <c r="Z229" s="353" t="s">
        <v>7</v>
      </c>
      <c r="AA229" s="357" t="s">
        <v>7</v>
      </c>
      <c r="AB229" s="442" t="s">
        <v>11</v>
      </c>
      <c r="AC229" s="31" t="s">
        <v>11</v>
      </c>
      <c r="AD229" s="305"/>
      <c r="AE229" s="305"/>
      <c r="AF229" s="31" t="s">
        <v>11</v>
      </c>
      <c r="AG229" s="355" t="s">
        <v>13</v>
      </c>
      <c r="AH229" s="355" t="s">
        <v>13</v>
      </c>
      <c r="AI229" s="31" t="s">
        <v>11</v>
      </c>
      <c r="AJ229" s="355" t="s">
        <v>13</v>
      </c>
      <c r="AK229" s="34">
        <f>IF(CA229=0,"",TIME(0,CA229,0))</f>
        <v>0.26666666666666666</v>
      </c>
      <c r="AL229" s="157">
        <f t="shared" si="247"/>
        <v>13</v>
      </c>
      <c r="AM229" s="158">
        <f>SUM(AL229:AL230)/2</f>
        <v>12</v>
      </c>
      <c r="AN229" s="158">
        <f t="shared" si="248"/>
        <v>3</v>
      </c>
      <c r="AO229" s="158">
        <f>SUM((AN229+AN230)/2)</f>
        <v>3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1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2</v>
      </c>
      <c r="BR229" s="158">
        <f>SUM((BQ229+BQ230)/2)</f>
        <v>2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425</v>
      </c>
      <c r="B230" s="179" t="s">
        <v>189</v>
      </c>
      <c r="C230" s="196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09"/>
      <c r="J230" s="306"/>
      <c r="K230" s="37" t="s">
        <v>11</v>
      </c>
      <c r="L230" s="56" t="s">
        <v>11</v>
      </c>
      <c r="M230" s="56" t="s">
        <v>11</v>
      </c>
      <c r="N230" s="306"/>
      <c r="O230" s="306"/>
      <c r="P230" s="331"/>
      <c r="Q230" s="331"/>
      <c r="R230" s="37" t="s">
        <v>11</v>
      </c>
      <c r="S230" s="37" t="s">
        <v>67</v>
      </c>
      <c r="T230" s="37" t="s">
        <v>11</v>
      </c>
      <c r="U230" s="56" t="s">
        <v>11</v>
      </c>
      <c r="V230" s="37" t="s">
        <v>57</v>
      </c>
      <c r="W230" s="306"/>
      <c r="X230" s="331"/>
      <c r="Y230" s="331"/>
      <c r="Z230" s="354" t="s">
        <v>7</v>
      </c>
      <c r="AA230" s="453" t="s">
        <v>7</v>
      </c>
      <c r="AB230" s="402" t="s">
        <v>11</v>
      </c>
      <c r="AC230" s="37" t="s">
        <v>57</v>
      </c>
      <c r="AD230" s="306"/>
      <c r="AE230" s="306"/>
      <c r="AF230" s="37" t="s">
        <v>11</v>
      </c>
      <c r="AG230" s="356" t="s">
        <v>13</v>
      </c>
      <c r="AH230" s="356" t="s">
        <v>13</v>
      </c>
      <c r="AI230" s="37" t="s">
        <v>11</v>
      </c>
      <c r="AJ230" s="356" t="s">
        <v>13</v>
      </c>
      <c r="AK230" s="40"/>
      <c r="AL230" s="167">
        <f t="shared" si="247"/>
        <v>11</v>
      </c>
      <c r="AM230" s="168"/>
      <c r="AN230" s="168">
        <f t="shared" si="248"/>
        <v>3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2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2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182</v>
      </c>
      <c r="C231" s="196">
        <v>2464</v>
      </c>
      <c r="D231" s="178" t="s">
        <v>268</v>
      </c>
      <c r="E231" s="156" t="s">
        <v>70</v>
      </c>
      <c r="F231" s="302"/>
      <c r="G231" s="357" t="s">
        <v>7</v>
      </c>
      <c r="H231" s="357" t="s">
        <v>7</v>
      </c>
      <c r="I231" s="357" t="s">
        <v>7</v>
      </c>
      <c r="J231" s="357" t="s">
        <v>7</v>
      </c>
      <c r="K231" s="357" t="s">
        <v>7</v>
      </c>
      <c r="L231" s="357" t="s">
        <v>7</v>
      </c>
      <c r="M231" s="357" t="s">
        <v>7</v>
      </c>
      <c r="N231" s="357" t="s">
        <v>7</v>
      </c>
      <c r="O231" s="357" t="s">
        <v>7</v>
      </c>
      <c r="P231" s="357" t="s">
        <v>7</v>
      </c>
      <c r="Q231" s="357" t="s">
        <v>7</v>
      </c>
      <c r="R231" s="351" t="s">
        <v>58</v>
      </c>
      <c r="S231" s="351" t="s">
        <v>58</v>
      </c>
      <c r="T231" s="351" t="s">
        <v>58</v>
      </c>
      <c r="U231" s="351" t="s">
        <v>58</v>
      </c>
      <c r="V231" s="351" t="s">
        <v>58</v>
      </c>
      <c r="W231" s="305"/>
      <c r="X231" s="332"/>
      <c r="Y231" s="332"/>
      <c r="Z231" s="31" t="s">
        <v>11</v>
      </c>
      <c r="AA231" s="55" t="s">
        <v>11</v>
      </c>
      <c r="AB231" s="351" t="s">
        <v>58</v>
      </c>
      <c r="AC231" s="31" t="s">
        <v>11</v>
      </c>
      <c r="AD231" s="305"/>
      <c r="AE231" s="305"/>
      <c r="AF231" s="31" t="s">
        <v>11</v>
      </c>
      <c r="AG231" s="31" t="s">
        <v>11</v>
      </c>
      <c r="AH231" s="355" t="s">
        <v>13</v>
      </c>
      <c r="AI231" s="31" t="s">
        <v>11</v>
      </c>
      <c r="AJ231" s="353" t="s">
        <v>7</v>
      </c>
      <c r="AK231" s="34">
        <f>IF(CA231=0,"",TIME(0,CA231,0))</f>
        <v>0.11666666666666665</v>
      </c>
      <c r="AL231" s="157">
        <f>COUNTIF(F231:AJ231,"P")</f>
        <v>6</v>
      </c>
      <c r="AM231" s="158">
        <f>SUM(AL231:AL232)/2</f>
        <v>5.5</v>
      </c>
      <c r="AN231" s="158">
        <f>COUNTIF(F231:AJ231,"Mi")</f>
        <v>1</v>
      </c>
      <c r="AO231" s="158">
        <f>SUM((AN231+AN232)/2)</f>
        <v>1.5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12</v>
      </c>
      <c r="BR231" s="158">
        <f>SUM((BQ231+BQ232)/2)</f>
        <v>12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425</v>
      </c>
      <c r="B232" s="179" t="s">
        <v>182</v>
      </c>
      <c r="C232" s="196" t="s">
        <v>6</v>
      </c>
      <c r="D232" s="165"/>
      <c r="E232" s="166" t="s">
        <v>4</v>
      </c>
      <c r="F232" s="303"/>
      <c r="G232" s="453" t="s">
        <v>7</v>
      </c>
      <c r="H232" s="453" t="s">
        <v>7</v>
      </c>
      <c r="I232" s="453" t="s">
        <v>7</v>
      </c>
      <c r="J232" s="453" t="s">
        <v>7</v>
      </c>
      <c r="K232" s="453" t="s">
        <v>7</v>
      </c>
      <c r="L232" s="453" t="s">
        <v>7</v>
      </c>
      <c r="M232" s="453" t="s">
        <v>7</v>
      </c>
      <c r="N232" s="453" t="s">
        <v>7</v>
      </c>
      <c r="O232" s="453" t="s">
        <v>7</v>
      </c>
      <c r="P232" s="453" t="s">
        <v>7</v>
      </c>
      <c r="Q232" s="453" t="s">
        <v>7</v>
      </c>
      <c r="R232" s="352" t="s">
        <v>58</v>
      </c>
      <c r="S232" s="352" t="s">
        <v>58</v>
      </c>
      <c r="T232" s="352" t="s">
        <v>58</v>
      </c>
      <c r="U232" s="352" t="s">
        <v>58</v>
      </c>
      <c r="V232" s="352" t="s">
        <v>58</v>
      </c>
      <c r="W232" s="306"/>
      <c r="X232" s="331"/>
      <c r="Y232" s="331"/>
      <c r="Z232" s="356" t="s">
        <v>13</v>
      </c>
      <c r="AA232" s="56" t="s">
        <v>11</v>
      </c>
      <c r="AB232" s="352" t="s">
        <v>58</v>
      </c>
      <c r="AC232" s="37" t="s">
        <v>11</v>
      </c>
      <c r="AD232" s="306"/>
      <c r="AE232" s="306"/>
      <c r="AF232" s="37" t="s">
        <v>11</v>
      </c>
      <c r="AG232" s="37" t="s">
        <v>11</v>
      </c>
      <c r="AH232" s="356" t="s">
        <v>13</v>
      </c>
      <c r="AI232" s="37" t="s">
        <v>11</v>
      </c>
      <c r="AJ232" s="354" t="s">
        <v>7</v>
      </c>
      <c r="AK232" s="40"/>
      <c r="AL232" s="167">
        <f>COUNTIF(F232:AJ232,"P")</f>
        <v>5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273</v>
      </c>
      <c r="E233" s="156" t="s">
        <v>70</v>
      </c>
      <c r="F233" s="304"/>
      <c r="G233" s="52" t="s">
        <v>11</v>
      </c>
      <c r="H233" s="52" t="s">
        <v>11</v>
      </c>
      <c r="I233" s="310"/>
      <c r="J233" s="307"/>
      <c r="K233" s="357" t="s">
        <v>7</v>
      </c>
      <c r="L233" s="357" t="s">
        <v>7</v>
      </c>
      <c r="M233" s="357" t="s">
        <v>7</v>
      </c>
      <c r="N233" s="307"/>
      <c r="O233" s="307"/>
      <c r="P233" s="307"/>
      <c r="Q233" s="307"/>
      <c r="R233" s="351" t="s">
        <v>58</v>
      </c>
      <c r="S233" s="351" t="s">
        <v>58</v>
      </c>
      <c r="T233" s="351" t="s">
        <v>58</v>
      </c>
      <c r="U233" s="351" t="s">
        <v>58</v>
      </c>
      <c r="V233" s="351" t="s">
        <v>58</v>
      </c>
      <c r="W233" s="307"/>
      <c r="X233" s="307"/>
      <c r="Y233" s="307"/>
      <c r="Z233" s="351" t="s">
        <v>58</v>
      </c>
      <c r="AA233" s="351" t="s">
        <v>58</v>
      </c>
      <c r="AB233" s="351" t="s">
        <v>58</v>
      </c>
      <c r="AC233" s="351" t="s">
        <v>58</v>
      </c>
      <c r="AD233" s="307"/>
      <c r="AE233" s="307"/>
      <c r="AF233" s="351" t="s">
        <v>58</v>
      </c>
      <c r="AG233" s="351" t="s">
        <v>58</v>
      </c>
      <c r="AH233" s="351" t="s">
        <v>58</v>
      </c>
      <c r="AI233" s="351" t="s">
        <v>58</v>
      </c>
      <c r="AJ233" s="351" t="s">
        <v>58</v>
      </c>
      <c r="AK233" s="34">
        <f>IF(CA233=0,"",TIME(0,CA233,0))</f>
        <v>3.3333333333333333E-2</v>
      </c>
      <c r="AL233" s="157">
        <f>COUNTIF(F233:AJ233,"P")</f>
        <v>2</v>
      </c>
      <c r="AM233" s="158">
        <f>SUM(AL233:AL234)/2</f>
        <v>2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48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3</v>
      </c>
      <c r="BR233" s="158">
        <f>SUM((BQ233+BQ234)/2)</f>
        <v>3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48</v>
      </c>
      <c r="CB233" s="35">
        <f>SUM(AM233+AO233+AQ233+AS233+AU233+AW233+BB233+BD233+BG233+AY233)</f>
        <v>2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52" t="s">
        <v>11</v>
      </c>
      <c r="H234" s="52" t="s">
        <v>11</v>
      </c>
      <c r="I234" s="310"/>
      <c r="J234" s="307"/>
      <c r="K234" s="453" t="s">
        <v>7</v>
      </c>
      <c r="L234" s="453" t="s">
        <v>7</v>
      </c>
      <c r="M234" s="453" t="s">
        <v>7</v>
      </c>
      <c r="N234" s="307"/>
      <c r="O234" s="307"/>
      <c r="P234" s="307"/>
      <c r="Q234" s="307"/>
      <c r="R234" s="352" t="s">
        <v>58</v>
      </c>
      <c r="S234" s="352" t="s">
        <v>58</v>
      </c>
      <c r="T234" s="352" t="s">
        <v>58</v>
      </c>
      <c r="U234" s="352" t="s">
        <v>58</v>
      </c>
      <c r="V234" s="352" t="s">
        <v>58</v>
      </c>
      <c r="W234" s="307"/>
      <c r="X234" s="307"/>
      <c r="Y234" s="307"/>
      <c r="Z234" s="352" t="s">
        <v>58</v>
      </c>
      <c r="AA234" s="352" t="s">
        <v>58</v>
      </c>
      <c r="AB234" s="352" t="s">
        <v>58</v>
      </c>
      <c r="AC234" s="352" t="s">
        <v>58</v>
      </c>
      <c r="AD234" s="307"/>
      <c r="AE234" s="307"/>
      <c r="AF234" s="352" t="s">
        <v>58</v>
      </c>
      <c r="AG234" s="352" t="s">
        <v>58</v>
      </c>
      <c r="AH234" s="352" t="s">
        <v>58</v>
      </c>
      <c r="AI234" s="352" t="s">
        <v>58</v>
      </c>
      <c r="AJ234" s="352" t="s">
        <v>58</v>
      </c>
      <c r="AK234" s="40"/>
      <c r="AL234" s="167">
        <f>COUNTIF(F234:AJ234,"P")</f>
        <v>2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3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806" t="s">
        <v>405</v>
      </c>
      <c r="D235" s="155" t="str">
        <f>VLOOKUP(C235,ListeAppel,2,FALSE)</f>
        <v>Nom 086</v>
      </c>
      <c r="E235" s="156" t="s">
        <v>70</v>
      </c>
      <c r="F235" s="302"/>
      <c r="G235" s="667" t="s">
        <v>29</v>
      </c>
      <c r="H235" s="31" t="s">
        <v>11</v>
      </c>
      <c r="I235" s="308"/>
      <c r="J235" s="305"/>
      <c r="K235" s="667" t="s">
        <v>29</v>
      </c>
      <c r="L235" s="31" t="s">
        <v>11</v>
      </c>
      <c r="M235" s="353" t="s">
        <v>7</v>
      </c>
      <c r="N235" s="357" t="s">
        <v>7</v>
      </c>
      <c r="O235" s="357" t="s">
        <v>7</v>
      </c>
      <c r="P235" s="357" t="s">
        <v>7</v>
      </c>
      <c r="Q235" s="357" t="s">
        <v>7</v>
      </c>
      <c r="R235" s="353" t="s">
        <v>7</v>
      </c>
      <c r="S235" s="683" t="s">
        <v>29</v>
      </c>
      <c r="T235" s="31" t="s">
        <v>11</v>
      </c>
      <c r="U235" s="554" t="s">
        <v>29</v>
      </c>
      <c r="V235" s="31" t="s">
        <v>11</v>
      </c>
      <c r="W235" s="305"/>
      <c r="X235" s="305"/>
      <c r="Y235" s="305"/>
      <c r="Z235" s="31" t="s">
        <v>11</v>
      </c>
      <c r="AA235" s="353" t="s">
        <v>7</v>
      </c>
      <c r="AB235" s="683" t="s">
        <v>29</v>
      </c>
      <c r="AC235" s="31" t="s">
        <v>11</v>
      </c>
      <c r="AD235" s="305"/>
      <c r="AE235" s="305"/>
      <c r="AF235" s="31" t="s">
        <v>11</v>
      </c>
      <c r="AG235" s="31" t="s">
        <v>11</v>
      </c>
      <c r="AH235" s="31" t="s">
        <v>11</v>
      </c>
      <c r="AI235" s="31" t="s">
        <v>11</v>
      </c>
      <c r="AJ235" s="31" t="s">
        <v>11</v>
      </c>
      <c r="AK235" s="34">
        <f>IF(CA235=0,"",TIME(0,CA235,0))</f>
        <v>0.26666666666666666</v>
      </c>
      <c r="AL235" s="157">
        <f t="shared" si="247"/>
        <v>11</v>
      </c>
      <c r="AM235" s="158">
        <f>SUM(AL235:AL236)/2</f>
        <v>10.5</v>
      </c>
      <c r="AN235" s="158">
        <f t="shared" si="248"/>
        <v>0</v>
      </c>
      <c r="AO235" s="158">
        <f>SUM((AN235+AN236)/2)</f>
        <v>0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0.5</v>
      </c>
      <c r="AV235" s="158">
        <f t="shared" si="252"/>
        <v>5</v>
      </c>
      <c r="AW235" s="158">
        <f>SUM((AV235+AV236)/2)</f>
        <v>5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384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7</v>
      </c>
      <c r="BR235" s="158">
        <f>SUM((BQ235+BQ236)/2)</f>
        <v>7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384</v>
      </c>
      <c r="CB235" s="35">
        <f>SUM(AM235+AO235+AQ235+AS235+AU235+AW235+BB235+BD235+BG235+AY235)</f>
        <v>16</v>
      </c>
    </row>
    <row r="236" spans="1:80" ht="18.75" customHeight="1" thickBot="1" x14ac:dyDescent="0.3">
      <c r="A236" s="137" t="s">
        <v>425</v>
      </c>
      <c r="B236" s="179" t="s">
        <v>189</v>
      </c>
      <c r="C236" s="164" t="s">
        <v>10</v>
      </c>
      <c r="D236" s="165">
        <v>11175</v>
      </c>
      <c r="E236" s="166" t="s">
        <v>4</v>
      </c>
      <c r="F236" s="303"/>
      <c r="G236" s="668" t="s">
        <v>29</v>
      </c>
      <c r="H236" s="37" t="s">
        <v>11</v>
      </c>
      <c r="I236" s="309"/>
      <c r="J236" s="306"/>
      <c r="K236" s="668" t="s">
        <v>29</v>
      </c>
      <c r="L236" s="37" t="s">
        <v>11</v>
      </c>
      <c r="M236" s="354" t="s">
        <v>7</v>
      </c>
      <c r="N236" s="453" t="s">
        <v>7</v>
      </c>
      <c r="O236" s="453" t="s">
        <v>7</v>
      </c>
      <c r="P236" s="453" t="s">
        <v>7</v>
      </c>
      <c r="Q236" s="453" t="s">
        <v>7</v>
      </c>
      <c r="R236" s="354" t="s">
        <v>7</v>
      </c>
      <c r="S236" s="684" t="s">
        <v>29</v>
      </c>
      <c r="T236" s="37" t="s">
        <v>11</v>
      </c>
      <c r="U236" s="634" t="s">
        <v>29</v>
      </c>
      <c r="V236" s="37" t="s">
        <v>11</v>
      </c>
      <c r="W236" s="306"/>
      <c r="X236" s="306"/>
      <c r="Y236" s="306"/>
      <c r="Z236" s="37" t="s">
        <v>11</v>
      </c>
      <c r="AA236" s="354" t="s">
        <v>7</v>
      </c>
      <c r="AB236" s="684" t="s">
        <v>29</v>
      </c>
      <c r="AC236" s="37" t="s">
        <v>11</v>
      </c>
      <c r="AD236" s="306"/>
      <c r="AE236" s="306"/>
      <c r="AF236" s="37" t="s">
        <v>11</v>
      </c>
      <c r="AG236" s="37" t="s">
        <v>11</v>
      </c>
      <c r="AH236" s="37" t="s">
        <v>11</v>
      </c>
      <c r="AI236" s="37" t="s">
        <v>11</v>
      </c>
      <c r="AJ236" s="37" t="s">
        <v>57</v>
      </c>
      <c r="AK236" s="40"/>
      <c r="AL236" s="167">
        <f t="shared" si="247"/>
        <v>10</v>
      </c>
      <c r="AM236" s="168"/>
      <c r="AN236" s="168">
        <f t="shared" si="248"/>
        <v>0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1</v>
      </c>
      <c r="AU236" s="168"/>
      <c r="AV236" s="168">
        <f t="shared" si="252"/>
        <v>5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7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196">
        <v>2648</v>
      </c>
      <c r="D237" s="178" t="s">
        <v>277</v>
      </c>
      <c r="E237" s="156" t="s">
        <v>70</v>
      </c>
      <c r="F237" s="302"/>
      <c r="G237" s="357" t="s">
        <v>7</v>
      </c>
      <c r="H237" s="357" t="s">
        <v>7</v>
      </c>
      <c r="I237" s="308"/>
      <c r="J237" s="305"/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05"/>
      <c r="R237" s="355" t="s">
        <v>13</v>
      </c>
      <c r="S237" s="378" t="s">
        <v>13</v>
      </c>
      <c r="T237" s="378" t="s">
        <v>13</v>
      </c>
      <c r="U237" s="355" t="s">
        <v>13</v>
      </c>
      <c r="V237" s="355" t="s">
        <v>13</v>
      </c>
      <c r="W237" s="305"/>
      <c r="X237" s="305"/>
      <c r="Y237" s="305"/>
      <c r="Z237" s="31" t="s">
        <v>11</v>
      </c>
      <c r="AA237" s="31" t="s">
        <v>11</v>
      </c>
      <c r="AB237" s="442" t="s">
        <v>11</v>
      </c>
      <c r="AC237" s="31" t="s">
        <v>11</v>
      </c>
      <c r="AD237" s="305"/>
      <c r="AE237" s="305"/>
      <c r="AF237" s="31" t="s">
        <v>11</v>
      </c>
      <c r="AG237" s="31" t="s">
        <v>11</v>
      </c>
      <c r="AH237" s="31" t="s">
        <v>11</v>
      </c>
      <c r="AI237" s="31" t="s">
        <v>11</v>
      </c>
      <c r="AJ237" s="31" t="s">
        <v>11</v>
      </c>
      <c r="AK237" s="34">
        <f>IF(CA237=0,"",TIME(0,CA237,0))</f>
        <v>0.28333333333333333</v>
      </c>
      <c r="AL237" s="157">
        <f t="shared" si="247"/>
        <v>12</v>
      </c>
      <c r="AM237" s="158">
        <f>SUM(AL237:AL238)/2</f>
        <v>12</v>
      </c>
      <c r="AN237" s="158">
        <f t="shared" si="248"/>
        <v>5</v>
      </c>
      <c r="AO237" s="158">
        <f>SUM((AN237+AN238)/2)</f>
        <v>5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408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2</v>
      </c>
      <c r="BR237" s="158">
        <f>SUM((BQ237+BQ238)/2)</f>
        <v>2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408</v>
      </c>
      <c r="CB237" s="35">
        <f>SUM(AM237+AO237+AQ237+AS237+AU237+AW237+BB237+BD237+BG237+AY237)</f>
        <v>17</v>
      </c>
    </row>
    <row r="238" spans="1:80" ht="18.75" customHeight="1" thickBot="1" x14ac:dyDescent="0.3">
      <c r="A238" s="137" t="s">
        <v>425</v>
      </c>
      <c r="B238" s="179" t="s">
        <v>189</v>
      </c>
      <c r="C238" s="196" t="s">
        <v>7</v>
      </c>
      <c r="D238" s="165"/>
      <c r="E238" s="166" t="s">
        <v>4</v>
      </c>
      <c r="F238" s="303"/>
      <c r="G238" s="453" t="s">
        <v>7</v>
      </c>
      <c r="H238" s="453" t="s">
        <v>7</v>
      </c>
      <c r="I238" s="309"/>
      <c r="J238" s="306"/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06"/>
      <c r="R238" s="356" t="s">
        <v>13</v>
      </c>
      <c r="S238" s="356" t="s">
        <v>13</v>
      </c>
      <c r="T238" s="356" t="s">
        <v>13</v>
      </c>
      <c r="U238" s="356" t="s">
        <v>13</v>
      </c>
      <c r="V238" s="356" t="s">
        <v>13</v>
      </c>
      <c r="W238" s="306"/>
      <c r="X238" s="306"/>
      <c r="Y238" s="306"/>
      <c r="Z238" s="37" t="s">
        <v>11</v>
      </c>
      <c r="AA238" s="37" t="s">
        <v>11</v>
      </c>
      <c r="AB238" s="402" t="s">
        <v>11</v>
      </c>
      <c r="AC238" s="37" t="s">
        <v>11</v>
      </c>
      <c r="AD238" s="306"/>
      <c r="AE238" s="306"/>
      <c r="AF238" s="37" t="s">
        <v>11</v>
      </c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47"/>
        <v>12</v>
      </c>
      <c r="AM238" s="168"/>
      <c r="AN238" s="168">
        <f t="shared" si="248"/>
        <v>5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2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807">
        <v>5925</v>
      </c>
      <c r="D239" s="178" t="s">
        <v>280</v>
      </c>
      <c r="E239" s="156" t="s">
        <v>70</v>
      </c>
      <c r="F239" s="302"/>
      <c r="G239" s="31" t="s">
        <v>11</v>
      </c>
      <c r="H239" s="31" t="s">
        <v>11</v>
      </c>
      <c r="I239" s="308"/>
      <c r="J239" s="305"/>
      <c r="K239" s="31" t="s">
        <v>67</v>
      </c>
      <c r="L239" s="31" t="s">
        <v>11</v>
      </c>
      <c r="M239" s="31" t="s">
        <v>11</v>
      </c>
      <c r="N239" s="305"/>
      <c r="O239" s="305"/>
      <c r="P239" s="305"/>
      <c r="Q239" s="305"/>
      <c r="R239" s="31" t="s">
        <v>11</v>
      </c>
      <c r="S239" s="52" t="s">
        <v>11</v>
      </c>
      <c r="T239" s="31" t="s">
        <v>11</v>
      </c>
      <c r="U239" s="31" t="s">
        <v>11</v>
      </c>
      <c r="V239" s="31" t="s">
        <v>11</v>
      </c>
      <c r="W239" s="305"/>
      <c r="X239" s="305"/>
      <c r="Y239" s="305"/>
      <c r="Z239" s="31" t="s">
        <v>11</v>
      </c>
      <c r="AA239" s="31" t="s">
        <v>11</v>
      </c>
      <c r="AB239" s="31" t="s">
        <v>11</v>
      </c>
      <c r="AC239" s="31" t="s">
        <v>67</v>
      </c>
      <c r="AD239" s="305"/>
      <c r="AE239" s="305"/>
      <c r="AF239" s="31" t="s">
        <v>67</v>
      </c>
      <c r="AG239" s="31" t="s">
        <v>57</v>
      </c>
      <c r="AH239" s="31" t="s">
        <v>11</v>
      </c>
      <c r="AI239" s="31" t="s">
        <v>11</v>
      </c>
      <c r="AJ239" s="31" t="s">
        <v>11</v>
      </c>
      <c r="AK239" s="34">
        <f>IF(CA239=0,"",TIME(0,CA239,0))</f>
        <v>0.25833333333333336</v>
      </c>
      <c r="AL239" s="157">
        <f t="shared" si="247"/>
        <v>15</v>
      </c>
      <c r="AM239" s="158">
        <f>SUM(AL239:AL240)/2</f>
        <v>14.5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1</v>
      </c>
      <c r="AU239" s="160">
        <f>SUM((AT239+AT240)/2)</f>
        <v>1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372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372</v>
      </c>
      <c r="CB239" s="35">
        <f>SUM(AM239+AO239+AQ239+AS239+AU239+AW239+BB239+BD239+BG239+AY239)</f>
        <v>15.5</v>
      </c>
    </row>
    <row r="240" spans="1:80" ht="18.75" customHeight="1" thickBot="1" x14ac:dyDescent="0.3">
      <c r="A240" s="137" t="s">
        <v>425</v>
      </c>
      <c r="B240" s="179" t="s">
        <v>189</v>
      </c>
      <c r="C240" s="192" t="s">
        <v>6</v>
      </c>
      <c r="D240" s="165"/>
      <c r="E240" s="166" t="s">
        <v>4</v>
      </c>
      <c r="F240" s="303"/>
      <c r="G240" s="37" t="s">
        <v>11</v>
      </c>
      <c r="H240" s="37" t="s">
        <v>11</v>
      </c>
      <c r="I240" s="309"/>
      <c r="J240" s="306"/>
      <c r="K240" s="37" t="s">
        <v>67</v>
      </c>
      <c r="L240" s="37" t="s">
        <v>11</v>
      </c>
      <c r="M240" s="37" t="s">
        <v>11</v>
      </c>
      <c r="N240" s="306"/>
      <c r="O240" s="306"/>
      <c r="P240" s="306"/>
      <c r="Q240" s="306"/>
      <c r="R240" s="37" t="s">
        <v>11</v>
      </c>
      <c r="S240" s="37" t="s">
        <v>11</v>
      </c>
      <c r="T240" s="37" t="s">
        <v>67</v>
      </c>
      <c r="U240" s="37" t="s">
        <v>11</v>
      </c>
      <c r="V240" s="37" t="s">
        <v>11</v>
      </c>
      <c r="W240" s="306"/>
      <c r="X240" s="306"/>
      <c r="Y240" s="306"/>
      <c r="Z240" s="37" t="s">
        <v>11</v>
      </c>
      <c r="AA240" s="37" t="s">
        <v>11</v>
      </c>
      <c r="AB240" s="37" t="s">
        <v>57</v>
      </c>
      <c r="AC240" s="37" t="s">
        <v>67</v>
      </c>
      <c r="AD240" s="306"/>
      <c r="AE240" s="306"/>
      <c r="AF240" s="37" t="s">
        <v>67</v>
      </c>
      <c r="AG240" s="37" t="s">
        <v>11</v>
      </c>
      <c r="AH240" s="37" t="s">
        <v>11</v>
      </c>
      <c r="AI240" s="37" t="s">
        <v>11</v>
      </c>
      <c r="AJ240" s="37" t="s">
        <v>11</v>
      </c>
      <c r="AK240" s="40"/>
      <c r="AL240" s="167">
        <f t="shared" si="247"/>
        <v>14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807" t="s">
        <v>408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332"/>
      <c r="J241" s="332"/>
      <c r="K241" s="353" t="s">
        <v>7</v>
      </c>
      <c r="L241" s="357" t="s">
        <v>7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1" t="s">
        <v>67</v>
      </c>
      <c r="U241" s="31" t="s">
        <v>11</v>
      </c>
      <c r="V241" s="353" t="s">
        <v>7</v>
      </c>
      <c r="W241" s="332"/>
      <c r="X241" s="305"/>
      <c r="Y241" s="332"/>
      <c r="Z241" s="55" t="s">
        <v>11</v>
      </c>
      <c r="AA241" s="454" t="s">
        <v>13</v>
      </c>
      <c r="AB241" s="442" t="s">
        <v>11</v>
      </c>
      <c r="AC241" s="31" t="s">
        <v>67</v>
      </c>
      <c r="AD241" s="305"/>
      <c r="AE241" s="305"/>
      <c r="AF241" s="31" t="s">
        <v>11</v>
      </c>
      <c r="AG241" s="31" t="s">
        <v>11</v>
      </c>
      <c r="AH241" s="355" t="s">
        <v>13</v>
      </c>
      <c r="AI241" s="353" t="s">
        <v>7</v>
      </c>
      <c r="AJ241" s="353" t="s">
        <v>7</v>
      </c>
      <c r="AK241" s="34">
        <f>IF(CA241=0,"",TIME(0,CA241,0))</f>
        <v>0.16666666666666666</v>
      </c>
      <c r="AL241" s="157">
        <f t="shared" si="247"/>
        <v>8</v>
      </c>
      <c r="AM241" s="158">
        <f>SUM(AL241:AL242)/2</f>
        <v>8</v>
      </c>
      <c r="AN241" s="158">
        <f t="shared" si="248"/>
        <v>2</v>
      </c>
      <c r="AO241" s="158">
        <f>SUM((AN241+AN242)/2)</f>
        <v>2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240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11</v>
      </c>
      <c r="BR241" s="158">
        <f>SUM((BQ241+BQ242)/2)</f>
        <v>11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240</v>
      </c>
      <c r="CB241" s="35">
        <f>SUM(AM241+AO241+AQ241+AS241+AU241+AW241+BB241+BD241+BG241+AY241)</f>
        <v>10</v>
      </c>
    </row>
    <row r="242" spans="1:80" ht="18.75" customHeight="1" thickBot="1" x14ac:dyDescent="0.3">
      <c r="A242" s="137" t="s">
        <v>425</v>
      </c>
      <c r="B242" s="179" t="s">
        <v>189</v>
      </c>
      <c r="C242" s="192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331"/>
      <c r="J242" s="331"/>
      <c r="K242" s="354" t="s">
        <v>7</v>
      </c>
      <c r="L242" s="453" t="s">
        <v>7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37" t="s">
        <v>11</v>
      </c>
      <c r="T242" s="37" t="s">
        <v>67</v>
      </c>
      <c r="U242" s="37" t="s">
        <v>11</v>
      </c>
      <c r="V242" s="354" t="s">
        <v>7</v>
      </c>
      <c r="W242" s="331"/>
      <c r="X242" s="306"/>
      <c r="Y242" s="331"/>
      <c r="Z242" s="56" t="s">
        <v>11</v>
      </c>
      <c r="AA242" s="459" t="s">
        <v>13</v>
      </c>
      <c r="AB242" s="402" t="s">
        <v>11</v>
      </c>
      <c r="AC242" s="37" t="s">
        <v>67</v>
      </c>
      <c r="AD242" s="306"/>
      <c r="AE242" s="306"/>
      <c r="AF242" s="37" t="s">
        <v>11</v>
      </c>
      <c r="AG242" s="37" t="s">
        <v>11</v>
      </c>
      <c r="AH242" s="356" t="s">
        <v>13</v>
      </c>
      <c r="AI242" s="354" t="s">
        <v>7</v>
      </c>
      <c r="AJ242" s="354" t="s">
        <v>7</v>
      </c>
      <c r="AK242" s="40"/>
      <c r="AL242" s="167">
        <f t="shared" si="247"/>
        <v>8</v>
      </c>
      <c r="AM242" s="168"/>
      <c r="AN242" s="168">
        <f t="shared" si="248"/>
        <v>2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11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806" t="s">
        <v>409</v>
      </c>
      <c r="D243" s="178" t="str">
        <f>VLOOKUP(C243,ListeAppel,2,FALSE)</f>
        <v>Nom 096</v>
      </c>
      <c r="E243" s="236" t="s">
        <v>70</v>
      </c>
      <c r="F243" s="376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05"/>
      <c r="O243" s="305"/>
      <c r="P243" s="332"/>
      <c r="Q243" s="305"/>
      <c r="R243" s="355" t="s">
        <v>13</v>
      </c>
      <c r="S243" s="31" t="s">
        <v>11</v>
      </c>
      <c r="T243" s="31" t="s">
        <v>11</v>
      </c>
      <c r="U243" s="55" t="s">
        <v>11</v>
      </c>
      <c r="V243" s="31" t="s">
        <v>11</v>
      </c>
      <c r="W243" s="305"/>
      <c r="X243" s="305"/>
      <c r="Y243" s="305"/>
      <c r="Z243" s="55" t="s">
        <v>11</v>
      </c>
      <c r="AA243" s="31" t="s">
        <v>11</v>
      </c>
      <c r="AB243" s="380" t="s">
        <v>11</v>
      </c>
      <c r="AC243" s="31" t="s">
        <v>11</v>
      </c>
      <c r="AD243" s="305"/>
      <c r="AE243" s="332"/>
      <c r="AF243" s="380" t="s">
        <v>11</v>
      </c>
      <c r="AG243" s="355" t="s">
        <v>13</v>
      </c>
      <c r="AH243" s="355" t="s">
        <v>13</v>
      </c>
      <c r="AI243" s="55" t="s">
        <v>11</v>
      </c>
      <c r="AJ243" s="31" t="s">
        <v>11</v>
      </c>
      <c r="AK243" s="34">
        <f>IF(CA243=0,"",TIME(0,CA243,0))</f>
        <v>0.23333333333333331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3</v>
      </c>
      <c r="AO243" s="158">
        <f>SUM((AN243+AN244)/2)</f>
        <v>3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1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336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8</v>
      </c>
      <c r="BR243" s="158">
        <f>SUM((BQ243+BQ244)/2)</f>
        <v>8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336</v>
      </c>
      <c r="CB243" s="35">
        <f>SUM(AM243+AO243+AQ243+AS243+AU243+AW243+BB243+BD243+BG243+AY243)</f>
        <v>14</v>
      </c>
    </row>
    <row r="244" spans="1:80" ht="18.75" customHeight="1" thickBot="1" x14ac:dyDescent="0.3">
      <c r="A244" s="137" t="s">
        <v>425</v>
      </c>
      <c r="B244" s="179" t="s">
        <v>189</v>
      </c>
      <c r="C244" s="164" t="s">
        <v>8</v>
      </c>
      <c r="D244" s="194"/>
      <c r="E244" s="238" t="s">
        <v>4</v>
      </c>
      <c r="F244" s="377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06"/>
      <c r="O244" s="306"/>
      <c r="P244" s="331"/>
      <c r="Q244" s="306"/>
      <c r="R244" s="459" t="s">
        <v>13</v>
      </c>
      <c r="S244" s="37" t="s">
        <v>11</v>
      </c>
      <c r="T244" s="37" t="s">
        <v>57</v>
      </c>
      <c r="U244" s="56" t="s">
        <v>11</v>
      </c>
      <c r="V244" s="37" t="s">
        <v>11</v>
      </c>
      <c r="W244" s="306"/>
      <c r="X244" s="306"/>
      <c r="Y244" s="306"/>
      <c r="Z244" s="56" t="s">
        <v>11</v>
      </c>
      <c r="AA244" s="37" t="s">
        <v>57</v>
      </c>
      <c r="AB244" s="402" t="s">
        <v>11</v>
      </c>
      <c r="AC244" s="37" t="s">
        <v>11</v>
      </c>
      <c r="AD244" s="306"/>
      <c r="AE244" s="331"/>
      <c r="AF244" s="402" t="s">
        <v>11</v>
      </c>
      <c r="AG244" s="356" t="s">
        <v>13</v>
      </c>
      <c r="AH244" s="356" t="s">
        <v>13</v>
      </c>
      <c r="AI244" s="56" t="s">
        <v>11</v>
      </c>
      <c r="AJ244" s="440" t="s">
        <v>39</v>
      </c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2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8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6">
        <v>4162</v>
      </c>
      <c r="D245" s="178" t="s">
        <v>286</v>
      </c>
      <c r="E245" s="236" t="s">
        <v>70</v>
      </c>
      <c r="F245" s="302"/>
      <c r="G245" s="31" t="s">
        <v>11</v>
      </c>
      <c r="H245" s="31" t="s">
        <v>11</v>
      </c>
      <c r="I245" s="308"/>
      <c r="J245" s="305"/>
      <c r="K245" s="31" t="s">
        <v>11</v>
      </c>
      <c r="L245" s="31" t="s">
        <v>11</v>
      </c>
      <c r="M245" s="31" t="s">
        <v>11</v>
      </c>
      <c r="N245" s="305"/>
      <c r="O245" s="305"/>
      <c r="P245" s="332"/>
      <c r="Q245" s="305"/>
      <c r="R245" s="55" t="s">
        <v>11</v>
      </c>
      <c r="S245" s="31" t="s">
        <v>11</v>
      </c>
      <c r="T245" s="31" t="s">
        <v>11</v>
      </c>
      <c r="U245" s="55" t="s">
        <v>11</v>
      </c>
      <c r="V245" s="31" t="s">
        <v>11</v>
      </c>
      <c r="W245" s="305"/>
      <c r="X245" s="305"/>
      <c r="Y245" s="305"/>
      <c r="Z245" s="55" t="s">
        <v>11</v>
      </c>
      <c r="AA245" s="31" t="s">
        <v>11</v>
      </c>
      <c r="AB245" s="31" t="s">
        <v>11</v>
      </c>
      <c r="AC245" s="31" t="s">
        <v>11</v>
      </c>
      <c r="AD245" s="305"/>
      <c r="AE245" s="332"/>
      <c r="AF245" s="31" t="s">
        <v>11</v>
      </c>
      <c r="AG245" s="31" t="s">
        <v>11</v>
      </c>
      <c r="AH245" s="31" t="s">
        <v>11</v>
      </c>
      <c r="AI245" s="31" t="s">
        <v>11</v>
      </c>
      <c r="AJ245" s="31" t="s">
        <v>11</v>
      </c>
      <c r="AK245" s="34">
        <f>IF(CA245=0,"",TIME(0,CA245,0))</f>
        <v>0.31666666666666665</v>
      </c>
      <c r="AL245" s="157">
        <f t="shared" si="247"/>
        <v>19</v>
      </c>
      <c r="AM245" s="158">
        <f>SUM(AL245:AL246)/2</f>
        <v>17.5</v>
      </c>
      <c r="AN245" s="158">
        <f t="shared" si="248"/>
        <v>0</v>
      </c>
      <c r="AO245" s="158">
        <f>SUM((AN245+AN246)/2)</f>
        <v>0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1.5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425</v>
      </c>
      <c r="B246" s="179" t="s">
        <v>189</v>
      </c>
      <c r="C246" s="164" t="s">
        <v>8</v>
      </c>
      <c r="D246" s="194"/>
      <c r="E246" s="238" t="s">
        <v>4</v>
      </c>
      <c r="F246" s="303"/>
      <c r="G246" s="37" t="s">
        <v>11</v>
      </c>
      <c r="H246" s="440" t="s">
        <v>39</v>
      </c>
      <c r="I246" s="309"/>
      <c r="J246" s="306"/>
      <c r="K246" s="37" t="s">
        <v>11</v>
      </c>
      <c r="L246" s="37" t="s">
        <v>11</v>
      </c>
      <c r="M246" s="37" t="s">
        <v>11</v>
      </c>
      <c r="N246" s="306"/>
      <c r="O246" s="306"/>
      <c r="P246" s="331"/>
      <c r="Q246" s="306"/>
      <c r="R246" s="56" t="s">
        <v>11</v>
      </c>
      <c r="S246" s="37" t="s">
        <v>11</v>
      </c>
      <c r="T246" s="37" t="s">
        <v>11</v>
      </c>
      <c r="U246" s="56" t="s">
        <v>11</v>
      </c>
      <c r="V246" s="440" t="s">
        <v>39</v>
      </c>
      <c r="W246" s="306"/>
      <c r="X246" s="306"/>
      <c r="Y246" s="306"/>
      <c r="Z246" s="56" t="s">
        <v>11</v>
      </c>
      <c r="AA246" s="56" t="s">
        <v>11</v>
      </c>
      <c r="AB246" s="56" t="s">
        <v>11</v>
      </c>
      <c r="AC246" s="56" t="s">
        <v>11</v>
      </c>
      <c r="AD246" s="306"/>
      <c r="AE246" s="331"/>
      <c r="AF246" s="37" t="s">
        <v>11</v>
      </c>
      <c r="AG246" s="37" t="s">
        <v>11</v>
      </c>
      <c r="AH246" s="37" t="s">
        <v>11</v>
      </c>
      <c r="AI246" s="37" t="s">
        <v>11</v>
      </c>
      <c r="AJ246" s="440" t="s">
        <v>39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3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C199:D199"/>
    <mergeCell ref="C101:D101"/>
    <mergeCell ref="C125:D125"/>
    <mergeCell ref="C143:D143"/>
    <mergeCell ref="C157:D157"/>
    <mergeCell ref="C167:D167"/>
    <mergeCell ref="C191:D191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K19:BK20"/>
    <mergeCell ref="BM19:BM20"/>
    <mergeCell ref="BO19:BO20"/>
    <mergeCell ref="BQ19:BQ20"/>
    <mergeCell ref="BC19:BC20"/>
    <mergeCell ref="BE19:BE20"/>
    <mergeCell ref="N12:Y12"/>
    <mergeCell ref="BY19:BY20"/>
    <mergeCell ref="CA19:CA20"/>
    <mergeCell ref="BW19:BW20"/>
    <mergeCell ref="A12:B12"/>
    <mergeCell ref="C15:D15"/>
    <mergeCell ref="C17:AJ17"/>
    <mergeCell ref="AV19:AV20"/>
    <mergeCell ref="AX19:AX20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05:AJ106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conditionalFormatting sqref="C27:C28 C175:C176">
    <cfRule type="cellIs" dxfId="11226" priority="4810" operator="equal">
      <formula>"C"</formula>
    </cfRule>
  </conditionalFormatting>
  <conditionalFormatting sqref="AE21:AF26 G37:K37 F38:K38 F71:F72 AD42:AD44 F85:AJ85 AG159:AG160 F18:AJ18 M37:Q38 AA37:AF38 AH37:AJ38 F89:S90 F95:F96 F93:G94 I93:U94 W93:AB94 AD93:AI94 F131:F132 AD131:AG132 AF25:AJ26 F39:F42 AE39:AE42 I39:J42 F49:AJ50 W185:Z185 L39:Q42 W39:AA42 F25:O26 F23:J24 N23:O24 F185:G186 AJ51 F53:AC54 F65:G66 K65:AC66 F107:S107 F175:R176 F173:F174 F181:F182 I181:R182 F35:AC36 AE33:AJ36 F105 F183:R184 F171:R172 F187:AJ188 F21:O22 V186:Z186 R51:AH51 R52:AJ52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C34 F111:T111 U111:AJ112 V119:AA120 V113:AG114 AC119:AG120 W131:AB132 U55:AC56 W153:AA154 F151:AG151 AF153:AF154 F127:AB128 T183:AA184 I71:AJ72 AI155:AJ156 T179:AJ182 AC183:AJ184 Z227:AD228 AE226 AE228 AG227:AI228 AB185:AF186 F57:AC64 AI131:AI132 AI109:AJ110 AI119:AI120 N95:AJ96 AJ134 AD133:AH134 AE53:AH54 AJ53:AJ54 AD127:AJ128 Z123:AJ124 R245:AJ246 AH185:AJ186 T171:AJ176 U89:AG90 AI113:AJ116 U107:AJ108 AE55:AJ66 AI121:AJ122">
    <cfRule type="cellIs" dxfId="11225" priority="4799" operator="equal">
      <formula>"Me"</formula>
    </cfRule>
  </conditionalFormatting>
  <conditionalFormatting sqref="F25:O26 F23:J24 N23:O24 F21:O22 AE21:AJ26">
    <cfRule type="cellIs" dxfId="11224" priority="4797" operator="equal">
      <formula>"Me"</formula>
    </cfRule>
  </conditionalFormatting>
  <conditionalFormatting sqref="D49">
    <cfRule type="cellIs" dxfId="11223" priority="4796" operator="equal">
      <formula>"C"</formula>
    </cfRule>
  </conditionalFormatting>
  <conditionalFormatting sqref="D49">
    <cfRule type="cellIs" dxfId="11222" priority="4794" operator="equal">
      <formula>"B"</formula>
    </cfRule>
    <cfRule type="cellIs" dxfId="11221" priority="4795" operator="equal">
      <formula>"A"</formula>
    </cfRule>
  </conditionalFormatting>
  <conditionalFormatting sqref="G37:K37 F38:K38 F71:F72 AD42:AD44 F85:O85 S85:AJ85 AG159:AG160 F18:AJ18 M37:Q38 AA37:AF38 AH37:AJ38 F89:S90 F95:F96 F93:G94 I93:U94 W93:AB94 AD93:AI94 F131:F132 AD131:AG132 AE39:AE42 F39:F42 I39:J42 F49:AJ50 W185:Z185 F53:O54 L39:O42 W39:AA42 F25:O26 F23:J24 N23:O24 F185:G186 AJ51 S53:AC54 M55:O56 F65:G66 K65:R66 F107:S107 F175:R176 F173:F174 F181:F182 I181:R182 S35:AC36 F33:O36 AE33:AJ36 F105 F183:R184 F171:R172 F187:AJ188 F21:O22 V186:Z186 R51:AH51 R52:AJ52 I51:Q52 F57:O64 S37:Y38 S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S33:T34 V33:AC34 F111:T111 U111:AJ112 V119:AA120 V113:AG114 AC119:AG120 W131:AB132 U55:AC56 AE21:AJ26 W153:AA154 F151:AG151 AF153:AF154 F127:AB128 T183:AA184 I71:AJ72 AI155:AJ156 T179:AJ182 AC183:AJ184 Z227:AD228 AE226 AE228 AG227:AI228 AB185:AF186 S57:AC66 AI131:AI132 AI109:AJ110 AI119:AI120 N95:AJ96 AJ134 AD133:AH134 AE53:AH54 AJ53:AJ54 AD127:AJ128 Z123:AJ124 R245:AJ246 AH185:AJ186 T171:AJ176 U89:AG90 AI113:AJ116 U107:AJ108 AE55:AJ66 AI121:AJ122">
    <cfRule type="cellIs" dxfId="11220" priority="4790" operator="equal">
      <formula>"TD"</formula>
    </cfRule>
  </conditionalFormatting>
  <conditionalFormatting sqref="S21:X26">
    <cfRule type="cellIs" dxfId="11219" priority="4722" operator="equal">
      <formula>"Me"</formula>
    </cfRule>
  </conditionalFormatting>
  <conditionalFormatting sqref="S21:X26">
    <cfRule type="cellIs" dxfId="11218" priority="4721" operator="equal">
      <formula>"TD"</formula>
    </cfRule>
  </conditionalFormatting>
  <conditionalFormatting sqref="AD54 AD40 AD34 AD58 AD56 AD60:AD66 AD36">
    <cfRule type="cellIs" dxfId="11217" priority="4756" operator="equal">
      <formula>"Me"</formula>
    </cfRule>
  </conditionalFormatting>
  <conditionalFormatting sqref="AD54 AD40 AD34 AD58 AD56 AD60:AD66 AD36">
    <cfRule type="cellIs" dxfId="11216" priority="4755" operator="equal">
      <formula>"TD"</formula>
    </cfRule>
  </conditionalFormatting>
  <conditionalFormatting sqref="AD53 AD59 AD39 AD33 AD57 AD41 AD55">
    <cfRule type="cellIs" dxfId="11215" priority="4749" operator="equal">
      <formula>"Me"</formula>
    </cfRule>
  </conditionalFormatting>
  <conditionalFormatting sqref="AD53 AD59 AD39 AD33 AD57 AD41 AD55">
    <cfRule type="cellIs" dxfId="11214" priority="4748" operator="equal">
      <formula>"TD"</formula>
    </cfRule>
  </conditionalFormatting>
  <conditionalFormatting sqref="Y21:Y28 AA21:AC26">
    <cfRule type="cellIs" dxfId="11213" priority="4742" operator="equal">
      <formula>"Me"</formula>
    </cfRule>
  </conditionalFormatting>
  <conditionalFormatting sqref="Y21:Y28 AA21:AC26">
    <cfRule type="cellIs" dxfId="11212" priority="4741" operator="equal">
      <formula>"TD"</formula>
    </cfRule>
  </conditionalFormatting>
  <conditionalFormatting sqref="Z21:Z26">
    <cfRule type="cellIs" dxfId="11211" priority="4735" operator="equal">
      <formula>"Me"</formula>
    </cfRule>
  </conditionalFormatting>
  <conditionalFormatting sqref="Z21:Z26">
    <cfRule type="cellIs" dxfId="11210" priority="4734" operator="equal">
      <formula>"TD"</formula>
    </cfRule>
  </conditionalFormatting>
  <conditionalFormatting sqref="Z21">
    <cfRule type="cellIs" dxfId="11209" priority="4733" operator="equal">
      <formula>"Me"</formula>
    </cfRule>
  </conditionalFormatting>
  <conditionalFormatting sqref="P22:R26 S22:U22 R21:U21 S23:S24">
    <cfRule type="cellIs" dxfId="11208" priority="4715" operator="equal">
      <formula>"Me"</formula>
    </cfRule>
  </conditionalFormatting>
  <conditionalFormatting sqref="AD22:AD26">
    <cfRule type="cellIs" dxfId="11207" priority="4712" operator="equal">
      <formula>"Me"</formula>
    </cfRule>
  </conditionalFormatting>
  <conditionalFormatting sqref="AD22:AD26">
    <cfRule type="cellIs" dxfId="11206" priority="4711" operator="equal">
      <formula>"TD"</formula>
    </cfRule>
  </conditionalFormatting>
  <conditionalFormatting sqref="AD21">
    <cfRule type="cellIs" dxfId="11205" priority="4705" operator="equal">
      <formula>"Me"</formula>
    </cfRule>
  </conditionalFormatting>
  <conditionalFormatting sqref="AD21">
    <cfRule type="cellIs" dxfId="11204" priority="4704" operator="equal">
      <formula>"TD"</formula>
    </cfRule>
  </conditionalFormatting>
  <conditionalFormatting sqref="P21">
    <cfRule type="cellIs" dxfId="11203" priority="4698" operator="equal">
      <formula>"Me"</formula>
    </cfRule>
  </conditionalFormatting>
  <conditionalFormatting sqref="P21">
    <cfRule type="cellIs" dxfId="11202" priority="4697" operator="equal">
      <formula>"Me"</formula>
    </cfRule>
  </conditionalFormatting>
  <conditionalFormatting sqref="P21">
    <cfRule type="cellIs" dxfId="11201" priority="4696" operator="equal">
      <formula>"TD"</formula>
    </cfRule>
  </conditionalFormatting>
  <conditionalFormatting sqref="Q21">
    <cfRule type="cellIs" dxfId="11200" priority="4690" operator="equal">
      <formula>"Me"</formula>
    </cfRule>
  </conditionalFormatting>
  <conditionalFormatting sqref="G37:K37 F71:F72 F85:AJ85 AG159:AG160 F18:AJ18 F38:K38 M37:Q38 AA37:AF38 AH37:AJ38 F89:S90 F95:F96 F93:G94 I93:U94 W93:AB94 AD93:AI94 F131:F132 AD131:AG132 F39:F42 AD39:AE42 I39:J42 W185:Z185 F49:AJ50 L39:Q42 W39:AA42 F25:AJ26 F23:J24 F185:G186 AJ51 F53:AH54 F65:G66 K65:AJ66 F107:S107 F175:R176 F173:F174 F181:F182 I181:R182 F35:AJ36 F105 F183:R184 F171:R172 F187:AJ188 V186:Z186 R52:AJ52 R51:AH51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J34 F111:T111 U111:AJ112 V119:AA120 V113:AG114 AC119:AG120 W131:AB132 U55:AJ56 N23:AJ24 W153:AA154 F21:AJ22 F151:AG151 AF153:AF154 F127:AB128 T183:AA184 I71:AJ72 AI155:AJ156 T179:AJ182 AC183:AJ184 Z227:AD228 AE226 AE228 AG227:AI228 AB185:AF186 AI131:AI132 AI109:AJ110 AI119:AI120 N95:AJ96 AJ134 AD133:AH134 AJ53:AJ54 AD127:AJ128 Z123:AJ124 R245:AJ246 AH185:AJ186 T171:AJ176 U89:AG90 AI113:AJ116 U107:AJ108 F57:AJ64 AI121:AJ122">
    <cfRule type="cellIs" dxfId="11199" priority="4687" operator="equal">
      <formula>"PR"</formula>
    </cfRule>
  </conditionalFormatting>
  <conditionalFormatting sqref="U21">
    <cfRule type="cellIs" dxfId="11198" priority="4658" operator="equal">
      <formula>"Me"</formula>
    </cfRule>
  </conditionalFormatting>
  <conditionalFormatting sqref="U21">
    <cfRule type="cellIs" dxfId="11197" priority="4657" operator="equal">
      <formula>"TD"</formula>
    </cfRule>
  </conditionalFormatting>
  <conditionalFormatting sqref="Z49:Z50">
    <cfRule type="cellIs" dxfId="11196" priority="4637" operator="equal">
      <formula>"Me"</formula>
    </cfRule>
  </conditionalFormatting>
  <conditionalFormatting sqref="Z49:Z50">
    <cfRule type="cellIs" dxfId="11195" priority="4636" operator="equal">
      <formula>"TD"</formula>
    </cfRule>
  </conditionalFormatting>
  <conditionalFormatting sqref="AG53 AG59 AG33 AG57 AG55">
    <cfRule type="cellIs" dxfId="11194" priority="4623" operator="equal">
      <formula>"Me"</formula>
    </cfRule>
  </conditionalFormatting>
  <conditionalFormatting sqref="AG53 AG59 AG33 AG57 AG55">
    <cfRule type="cellIs" dxfId="11193" priority="4622" operator="equal">
      <formula>"TD"</formula>
    </cfRule>
  </conditionalFormatting>
  <conditionalFormatting sqref="AD50">
    <cfRule type="cellIs" dxfId="11192" priority="4609" operator="equal">
      <formula>"Me"</formula>
    </cfRule>
  </conditionalFormatting>
  <conditionalFormatting sqref="AD50">
    <cfRule type="cellIs" dxfId="11191" priority="4608" operator="equal">
      <formula>"TD"</formula>
    </cfRule>
  </conditionalFormatting>
  <conditionalFormatting sqref="AI49:AI50">
    <cfRule type="cellIs" dxfId="11190" priority="4573" operator="equal">
      <formula>"Me"</formula>
    </cfRule>
  </conditionalFormatting>
  <conditionalFormatting sqref="AI49:AI50">
    <cfRule type="cellIs" dxfId="11189" priority="4572" operator="equal">
      <formula>"TD"</formula>
    </cfRule>
  </conditionalFormatting>
  <conditionalFormatting sqref="AG54 AG34 AG58 AG56 AG36 AG60:AG66">
    <cfRule type="cellIs" dxfId="11188" priority="4566" operator="equal">
      <formula>"Me"</formula>
    </cfRule>
  </conditionalFormatting>
  <conditionalFormatting sqref="AG54 AG34 AG58 AG56 AG36 AG60:AG66">
    <cfRule type="cellIs" dxfId="11187" priority="4565" operator="equal">
      <formula>"TD"</formula>
    </cfRule>
  </conditionalFormatting>
  <conditionalFormatting sqref="AG54 AG34 AG58 AG56 AG36 AG60:AG66">
    <cfRule type="cellIs" dxfId="11186" priority="4559" operator="equal">
      <formula>"Me"</formula>
    </cfRule>
  </conditionalFormatting>
  <conditionalFormatting sqref="AG54 AG34 AG58 AG56 AG36 AG60:AG66">
    <cfRule type="cellIs" dxfId="11185" priority="4558" operator="equal">
      <formula>"TD"</formula>
    </cfRule>
  </conditionalFormatting>
  <conditionalFormatting sqref="AG54 AG34 AG58 AG56 AG36 AG60:AG66">
    <cfRule type="cellIs" dxfId="11184" priority="4552" operator="equal">
      <formula>"Me"</formula>
    </cfRule>
  </conditionalFormatting>
  <conditionalFormatting sqref="AG54 AG34 AG58 AG56 AG36 AG60:AG66">
    <cfRule type="cellIs" dxfId="11183" priority="4551" operator="equal">
      <formula>"TD"</formula>
    </cfRule>
  </conditionalFormatting>
  <conditionalFormatting sqref="AG54 AG34 AG58 AG56 AG36 AG60:AG66">
    <cfRule type="cellIs" dxfId="11182" priority="4545" operator="equal">
      <formula>"Me"</formula>
    </cfRule>
  </conditionalFormatting>
  <conditionalFormatting sqref="AG54 AG34 AG58 AG56 AG36 AG60:AG66">
    <cfRule type="cellIs" dxfId="11181" priority="4544" operator="equal">
      <formula>"TD"</formula>
    </cfRule>
  </conditionalFormatting>
  <conditionalFormatting sqref="AG54 AG34 AG58 AG56 AG36 AG60:AG66">
    <cfRule type="cellIs" dxfId="11180" priority="4538" operator="equal">
      <formula>"Me"</formula>
    </cfRule>
  </conditionalFormatting>
  <conditionalFormatting sqref="AG54 AG34 AG58 AG56 AG36 AG60:AG66">
    <cfRule type="cellIs" dxfId="11179" priority="4537" operator="equal">
      <formula>"TD"</formula>
    </cfRule>
  </conditionalFormatting>
  <conditionalFormatting sqref="F37">
    <cfRule type="cellIs" dxfId="11178" priority="4523" operator="equal">
      <formula>"Me"</formula>
    </cfRule>
  </conditionalFormatting>
  <conditionalFormatting sqref="F37">
    <cfRule type="cellIs" dxfId="11177" priority="4522" operator="equal">
      <formula>"TD"</formula>
    </cfRule>
  </conditionalFormatting>
  <conditionalFormatting sqref="F37">
    <cfRule type="cellIs" dxfId="11176" priority="4516" operator="equal">
      <formula>"PR"</formula>
    </cfRule>
  </conditionalFormatting>
  <conditionalFormatting sqref="AG47:AG48">
    <cfRule type="cellIs" dxfId="11175" priority="4485" operator="equal">
      <formula>"Me"</formula>
    </cfRule>
  </conditionalFormatting>
  <conditionalFormatting sqref="AG47:AG48">
    <cfRule type="cellIs" dxfId="11174" priority="4484" operator="equal">
      <formula>"TD"</formula>
    </cfRule>
  </conditionalFormatting>
  <conditionalFormatting sqref="R51:V52">
    <cfRule type="cellIs" dxfId="11173" priority="4469" operator="equal">
      <formula>"Me"</formula>
    </cfRule>
  </conditionalFormatting>
  <conditionalFormatting sqref="R51:V52">
    <cfRule type="cellIs" dxfId="11172" priority="4468" operator="equal">
      <formula>"TD"</formula>
    </cfRule>
  </conditionalFormatting>
  <conditionalFormatting sqref="S51:T52">
    <cfRule type="cellIs" dxfId="11171" priority="4462" operator="equal">
      <formula>"Me"</formula>
    </cfRule>
  </conditionalFormatting>
  <conditionalFormatting sqref="S51:T52">
    <cfRule type="cellIs" dxfId="11170" priority="4461" operator="equal">
      <formula>"TD"</formula>
    </cfRule>
  </conditionalFormatting>
  <conditionalFormatting sqref="U51:U52">
    <cfRule type="cellIs" dxfId="11169" priority="4455" operator="equal">
      <formula>"Me"</formula>
    </cfRule>
  </conditionalFormatting>
  <conditionalFormatting sqref="U51:U52">
    <cfRule type="cellIs" dxfId="11168" priority="4454" operator="equal">
      <formula>"TD"</formula>
    </cfRule>
  </conditionalFormatting>
  <conditionalFormatting sqref="C27:C28 C175:C176">
    <cfRule type="cellIs" dxfId="11167" priority="4446" operator="equal">
      <formula>"B"</formula>
    </cfRule>
  </conditionalFormatting>
  <conditionalFormatting sqref="C27:C28 C175:C176">
    <cfRule type="cellIs" dxfId="11166" priority="4445" operator="equal">
      <formula>"A"</formula>
    </cfRule>
  </conditionalFormatting>
  <conditionalFormatting sqref="F67:F70 L67:S68 I69:AJ70 AB67:AJ68">
    <cfRule type="cellIs" dxfId="11165" priority="4360" operator="equal">
      <formula>"Me"</formula>
    </cfRule>
  </conditionalFormatting>
  <conditionalFormatting sqref="F67:F70 L67:S68 I69:AJ70 AB67:AJ68">
    <cfRule type="cellIs" dxfId="11164" priority="4359" operator="equal">
      <formula>"TD"</formula>
    </cfRule>
  </conditionalFormatting>
  <conditionalFormatting sqref="F67:F70 L67:S68 I69:AJ70 AB67:AJ68">
    <cfRule type="cellIs" dxfId="11163" priority="4353" operator="equal">
      <formula>"PR"</formula>
    </cfRule>
  </conditionalFormatting>
  <conditionalFormatting sqref="F83:R84 T83:AH84 AJ83:AJ84">
    <cfRule type="cellIs" dxfId="11162" priority="4124" operator="equal">
      <formula>"Me"</formula>
    </cfRule>
  </conditionalFormatting>
  <conditionalFormatting sqref="F83:R84 T83:AH84 AJ83:AJ84">
    <cfRule type="cellIs" dxfId="11161" priority="4123" operator="equal">
      <formula>"TD"</formula>
    </cfRule>
  </conditionalFormatting>
  <conditionalFormatting sqref="F83:R84 T83:AH84 AJ83:AJ84">
    <cfRule type="cellIs" dxfId="11160" priority="4117" operator="equal">
      <formula>"PR"</formula>
    </cfRule>
  </conditionalFormatting>
  <conditionalFormatting sqref="Z83:AD84">
    <cfRule type="cellIs" dxfId="11159" priority="4116" operator="equal">
      <formula>"Me"</formula>
    </cfRule>
  </conditionalFormatting>
  <conditionalFormatting sqref="Z83:AD84">
    <cfRule type="cellIs" dxfId="11158" priority="4115" operator="equal">
      <formula>"TD"</formula>
    </cfRule>
  </conditionalFormatting>
  <conditionalFormatting sqref="C27:C28 C125:D125 C157:D157 C143:D143 C167:D167 C29:D29 C73:D73 C85:D85 C101:D101">
    <cfRule type="cellIs" dxfId="11157" priority="4089" operator="lessThan">
      <formula>#REF!</formula>
    </cfRule>
  </conditionalFormatting>
  <conditionalFormatting sqref="F87:Q88 S87:AJ88">
    <cfRule type="cellIs" dxfId="11156" priority="4088" operator="equal">
      <formula>"Me"</formula>
    </cfRule>
  </conditionalFormatting>
  <conditionalFormatting sqref="F87:Q88 S87:AJ88">
    <cfRule type="cellIs" dxfId="11155" priority="4087" operator="equal">
      <formula>"TD"</formula>
    </cfRule>
  </conditionalFormatting>
  <conditionalFormatting sqref="F87:Q88 S87:AJ88">
    <cfRule type="cellIs" dxfId="11154" priority="4081" operator="equal">
      <formula>"PR"</formula>
    </cfRule>
  </conditionalFormatting>
  <conditionalFormatting sqref="Z87:AD88">
    <cfRule type="cellIs" dxfId="11153" priority="4080" operator="equal">
      <formula>"Me"</formula>
    </cfRule>
  </conditionalFormatting>
  <conditionalFormatting sqref="Z87:AD88">
    <cfRule type="cellIs" dxfId="11152" priority="4079" operator="equal">
      <formula>"TD"</formula>
    </cfRule>
  </conditionalFormatting>
  <conditionalFormatting sqref="F143:AJ143">
    <cfRule type="cellIs" dxfId="11151" priority="4056" operator="equal">
      <formula>"Me"</formula>
    </cfRule>
  </conditionalFormatting>
  <conditionalFormatting sqref="F143:O143 S143:AJ143">
    <cfRule type="cellIs" dxfId="11150" priority="4055" operator="equal">
      <formula>"TD"</formula>
    </cfRule>
  </conditionalFormatting>
  <conditionalFormatting sqref="F143:AJ143">
    <cfRule type="cellIs" dxfId="11149" priority="4042" operator="equal">
      <formula>"PR"</formula>
    </cfRule>
  </conditionalFormatting>
  <conditionalFormatting sqref="F147:J148 U147:Y148 N147:S148 AB147:AG148 AI147:AJ148">
    <cfRule type="cellIs" dxfId="11148" priority="4032" operator="equal">
      <formula>"Me"</formula>
    </cfRule>
  </conditionalFormatting>
  <conditionalFormatting sqref="F147:J148 U147:Y148 N147:S148 AB147:AG148 AI147:AJ148">
    <cfRule type="cellIs" dxfId="11147" priority="4031" operator="equal">
      <formula>"TD"</formula>
    </cfRule>
  </conditionalFormatting>
  <conditionalFormatting sqref="F147:J148 U147:Y148 N147:S148 AB147:AG148 AI147:AJ148">
    <cfRule type="cellIs" dxfId="11146" priority="4025" operator="equal">
      <formula>"PR"</formula>
    </cfRule>
  </conditionalFormatting>
  <conditionalFormatting sqref="AB147:AD148">
    <cfRule type="cellIs" dxfId="11145" priority="4024" operator="equal">
      <formula>"Me"</formula>
    </cfRule>
  </conditionalFormatting>
  <conditionalFormatting sqref="AB147:AD148">
    <cfRule type="cellIs" dxfId="11144" priority="4023" operator="equal">
      <formula>"TD"</formula>
    </cfRule>
  </conditionalFormatting>
  <conditionalFormatting sqref="F167:AJ167">
    <cfRule type="cellIs" dxfId="11143" priority="4005" operator="equal">
      <formula>"Me"</formula>
    </cfRule>
  </conditionalFormatting>
  <conditionalFormatting sqref="F167:O167 S167:AJ167">
    <cfRule type="cellIs" dxfId="11142" priority="4004" operator="equal">
      <formula>"TD"</formula>
    </cfRule>
  </conditionalFormatting>
  <conditionalFormatting sqref="F167:AJ167">
    <cfRule type="cellIs" dxfId="11141" priority="3991" operator="equal">
      <formula>"PR"</formula>
    </cfRule>
  </conditionalFormatting>
  <conditionalFormatting sqref="F169:AJ170">
    <cfRule type="cellIs" dxfId="11140" priority="3981" operator="equal">
      <formula>"Me"</formula>
    </cfRule>
  </conditionalFormatting>
  <conditionalFormatting sqref="F169:AJ170">
    <cfRule type="cellIs" dxfId="11139" priority="3980" operator="equal">
      <formula>"TD"</formula>
    </cfRule>
  </conditionalFormatting>
  <conditionalFormatting sqref="F169:AJ170">
    <cfRule type="cellIs" dxfId="11138" priority="3974" operator="equal">
      <formula>"PR"</formula>
    </cfRule>
  </conditionalFormatting>
  <conditionalFormatting sqref="Z169:AD170">
    <cfRule type="cellIs" dxfId="11137" priority="3973" operator="equal">
      <formula>"Me"</formula>
    </cfRule>
  </conditionalFormatting>
  <conditionalFormatting sqref="Z169:AD170">
    <cfRule type="cellIs" dxfId="11136" priority="3972" operator="equal">
      <formula>"TD"</formula>
    </cfRule>
  </conditionalFormatting>
  <conditionalFormatting sqref="F189:G190 L189:R190 T189:T190 V189:Y190 AA189:AA190 AC189:AF190 AH189:AJ190">
    <cfRule type="cellIs" dxfId="11135" priority="3901" operator="equal">
      <formula>"Me"</formula>
    </cfRule>
  </conditionalFormatting>
  <conditionalFormatting sqref="F189:G190 L189:R190 T189:T190 V189:Y190 AA189:AA190 AC189:AF190 AH189:AJ190">
    <cfRule type="cellIs" dxfId="11134" priority="3900" operator="equal">
      <formula>"TD"</formula>
    </cfRule>
  </conditionalFormatting>
  <conditionalFormatting sqref="F189:G190 L189:R190 T189:T190 V189:Y190 AA189:AA190 AC189:AF190 AH189:AJ190">
    <cfRule type="cellIs" dxfId="11133" priority="3889" operator="equal">
      <formula>"PR"</formula>
    </cfRule>
  </conditionalFormatting>
  <conditionalFormatting sqref="G27:L27 F28:L28 N27:U28 Z27:AJ28">
    <cfRule type="cellIs" dxfId="11132" priority="3870" operator="equal">
      <formula>"Me"</formula>
    </cfRule>
  </conditionalFormatting>
  <conditionalFormatting sqref="G27:L27 F28:L28 N27:U28 Z27:AJ28">
    <cfRule type="cellIs" dxfId="11131" priority="3869" operator="equal">
      <formula>"TD"</formula>
    </cfRule>
  </conditionalFormatting>
  <conditionalFormatting sqref="G27:L27 F28:L28 N27:U28 Z27:AJ28">
    <cfRule type="cellIs" dxfId="11130" priority="3863" operator="equal">
      <formula>"PR"</formula>
    </cfRule>
  </conditionalFormatting>
  <conditionalFormatting sqref="C37:C38 C41:C44 C95:C96 C109:C112 C114 C175:C176">
    <cfRule type="cellIs" dxfId="11129" priority="3846" operator="lessThan">
      <formula>#REF!</formula>
    </cfRule>
  </conditionalFormatting>
  <conditionalFormatting sqref="C22">
    <cfRule type="cellIs" dxfId="11128" priority="3845" operator="equal">
      <formula>"C"</formula>
    </cfRule>
  </conditionalFormatting>
  <conditionalFormatting sqref="C22">
    <cfRule type="cellIs" dxfId="11127" priority="3844" operator="equal">
      <formula>"B"</formula>
    </cfRule>
  </conditionalFormatting>
  <conditionalFormatting sqref="C22">
    <cfRule type="cellIs" dxfId="11126" priority="3843" operator="equal">
      <formula>"A"</formula>
    </cfRule>
  </conditionalFormatting>
  <conditionalFormatting sqref="C22">
    <cfRule type="cellIs" dxfId="11125" priority="3842" operator="lessThan">
      <formula>#REF!</formula>
    </cfRule>
  </conditionalFormatting>
  <conditionalFormatting sqref="C21">
    <cfRule type="cellIs" dxfId="11124" priority="3841" operator="equal">
      <formula>"C"</formula>
    </cfRule>
  </conditionalFormatting>
  <conditionalFormatting sqref="C21">
    <cfRule type="cellIs" dxfId="11123" priority="3840" operator="equal">
      <formula>"B"</formula>
    </cfRule>
  </conditionalFormatting>
  <conditionalFormatting sqref="C21">
    <cfRule type="cellIs" dxfId="11122" priority="3839" operator="equal">
      <formula>"A"</formula>
    </cfRule>
  </conditionalFormatting>
  <conditionalFormatting sqref="C21">
    <cfRule type="cellIs" dxfId="11121" priority="3838" operator="lessThan">
      <formula>#REF!</formula>
    </cfRule>
  </conditionalFormatting>
  <conditionalFormatting sqref="C30">
    <cfRule type="cellIs" dxfId="11120" priority="3833" operator="lessThan">
      <formula>#REF!</formula>
    </cfRule>
  </conditionalFormatting>
  <conditionalFormatting sqref="C37:C38 C41:C44">
    <cfRule type="cellIs" dxfId="11119" priority="3831" operator="equal">
      <formula>"C"</formula>
    </cfRule>
  </conditionalFormatting>
  <conditionalFormatting sqref="C37:C38 C41:C44">
    <cfRule type="cellIs" dxfId="11118" priority="3830" operator="equal">
      <formula>"B"</formula>
    </cfRule>
  </conditionalFormatting>
  <conditionalFormatting sqref="C37:C38 C41:C44">
    <cfRule type="cellIs" dxfId="11117" priority="3829" operator="equal">
      <formula>"A"</formula>
    </cfRule>
  </conditionalFormatting>
  <conditionalFormatting sqref="C39:C40">
    <cfRule type="cellIs" dxfId="11116" priority="3827" operator="equal">
      <formula>"C"</formula>
    </cfRule>
  </conditionalFormatting>
  <conditionalFormatting sqref="C39:C40">
    <cfRule type="cellIs" dxfId="11115" priority="3826" operator="equal">
      <formula>"B"</formula>
    </cfRule>
  </conditionalFormatting>
  <conditionalFormatting sqref="C39:C40">
    <cfRule type="cellIs" dxfId="11114" priority="3825" operator="equal">
      <formula>"A"</formula>
    </cfRule>
  </conditionalFormatting>
  <conditionalFormatting sqref="C39:C40">
    <cfRule type="cellIs" dxfId="11113" priority="3824" operator="lessThan">
      <formula>#REF!</formula>
    </cfRule>
  </conditionalFormatting>
  <conditionalFormatting sqref="C33:C34">
    <cfRule type="cellIs" dxfId="11112" priority="3823" operator="equal">
      <formula>"C"</formula>
    </cfRule>
  </conditionalFormatting>
  <conditionalFormatting sqref="C33:C34">
    <cfRule type="cellIs" dxfId="11111" priority="3822" operator="equal">
      <formula>"B"</formula>
    </cfRule>
  </conditionalFormatting>
  <conditionalFormatting sqref="C33:C34">
    <cfRule type="cellIs" dxfId="11110" priority="3821" operator="equal">
      <formula>"A"</formula>
    </cfRule>
  </conditionalFormatting>
  <conditionalFormatting sqref="C33:C34">
    <cfRule type="cellIs" dxfId="11109" priority="3820" operator="lessThan">
      <formula>#REF!</formula>
    </cfRule>
  </conditionalFormatting>
  <conditionalFormatting sqref="C57:C58">
    <cfRule type="cellIs" dxfId="11108" priority="3819" operator="equal">
      <formula>"C"</formula>
    </cfRule>
  </conditionalFormatting>
  <conditionalFormatting sqref="C57:C58">
    <cfRule type="cellIs" dxfId="11107" priority="3818" operator="equal">
      <formula>"B"</formula>
    </cfRule>
  </conditionalFormatting>
  <conditionalFormatting sqref="C57:C58">
    <cfRule type="cellIs" dxfId="11106" priority="3817" operator="equal">
      <formula>"A"</formula>
    </cfRule>
  </conditionalFormatting>
  <conditionalFormatting sqref="C57:C58">
    <cfRule type="cellIs" dxfId="11105" priority="3816" operator="lessThan">
      <formula>#REF!</formula>
    </cfRule>
  </conditionalFormatting>
  <conditionalFormatting sqref="C53:C54">
    <cfRule type="cellIs" dxfId="11104" priority="3803" operator="equal">
      <formula>"C"</formula>
    </cfRule>
  </conditionalFormatting>
  <conditionalFormatting sqref="C53:C54">
    <cfRule type="cellIs" dxfId="11103" priority="3802" operator="equal">
      <formula>"B"</formula>
    </cfRule>
  </conditionalFormatting>
  <conditionalFormatting sqref="C53:C54">
    <cfRule type="cellIs" dxfId="11102" priority="3801" operator="equal">
      <formula>"A"</formula>
    </cfRule>
  </conditionalFormatting>
  <conditionalFormatting sqref="C53:C54">
    <cfRule type="cellIs" dxfId="11101" priority="3800" operator="lessThan">
      <formula>#REF!</formula>
    </cfRule>
  </conditionalFormatting>
  <conditionalFormatting sqref="C50">
    <cfRule type="cellIs" dxfId="11100" priority="3799" operator="equal">
      <formula>"C"</formula>
    </cfRule>
  </conditionalFormatting>
  <conditionalFormatting sqref="C50">
    <cfRule type="cellIs" dxfId="11099" priority="3798" operator="equal">
      <formula>"B"</formula>
    </cfRule>
  </conditionalFormatting>
  <conditionalFormatting sqref="C50">
    <cfRule type="cellIs" dxfId="11098" priority="3797" operator="equal">
      <formula>"A"</formula>
    </cfRule>
  </conditionalFormatting>
  <conditionalFormatting sqref="C50">
    <cfRule type="cellIs" dxfId="11097" priority="3796" operator="lessThan">
      <formula>#REF!</formula>
    </cfRule>
  </conditionalFormatting>
  <conditionalFormatting sqref="C49">
    <cfRule type="cellIs" dxfId="11096" priority="3795" operator="equal">
      <formula>"C"</formula>
    </cfRule>
  </conditionalFormatting>
  <conditionalFormatting sqref="C49">
    <cfRule type="cellIs" dxfId="11095" priority="3794" operator="equal">
      <formula>"B"</formula>
    </cfRule>
  </conditionalFormatting>
  <conditionalFormatting sqref="C49">
    <cfRule type="cellIs" dxfId="11094" priority="3793" operator="equal">
      <formula>"A"</formula>
    </cfRule>
  </conditionalFormatting>
  <conditionalFormatting sqref="C49">
    <cfRule type="cellIs" dxfId="11093" priority="3792" operator="lessThan">
      <formula>#REF!</formula>
    </cfRule>
  </conditionalFormatting>
  <conditionalFormatting sqref="C55:C56">
    <cfRule type="cellIs" dxfId="11092" priority="3791" operator="equal">
      <formula>"C"</formula>
    </cfRule>
  </conditionalFormatting>
  <conditionalFormatting sqref="C55:C56">
    <cfRule type="cellIs" dxfId="11091" priority="3790" operator="equal">
      <formula>"B"</formula>
    </cfRule>
  </conditionalFormatting>
  <conditionalFormatting sqref="C55:C56">
    <cfRule type="cellIs" dxfId="11090" priority="3789" operator="equal">
      <formula>"A"</formula>
    </cfRule>
  </conditionalFormatting>
  <conditionalFormatting sqref="C55:C56">
    <cfRule type="cellIs" dxfId="11089" priority="3788" operator="lessThan">
      <formula>#REF!</formula>
    </cfRule>
  </conditionalFormatting>
  <conditionalFormatting sqref="D43:D44">
    <cfRule type="cellIs" dxfId="11088" priority="3761" operator="equal">
      <formula>"c"</formula>
    </cfRule>
    <cfRule type="cellIs" dxfId="11087" priority="3762" operator="equal">
      <formula>"b"</formula>
    </cfRule>
    <cfRule type="cellIs" dxfId="11086" priority="3763" operator="equal">
      <formula>"a"</formula>
    </cfRule>
  </conditionalFormatting>
  <conditionalFormatting sqref="F77:AJ82">
    <cfRule type="cellIs" dxfId="11085" priority="3758" operator="equal">
      <formula>"Me"</formula>
    </cfRule>
  </conditionalFormatting>
  <conditionalFormatting sqref="F77:AJ82">
    <cfRule type="cellIs" dxfId="11084" priority="3757" operator="equal">
      <formula>"TD"</formula>
    </cfRule>
  </conditionalFormatting>
  <conditionalFormatting sqref="Z77:AD82">
    <cfRule type="cellIs" dxfId="11083" priority="3750" operator="equal">
      <formula>"Me"</formula>
    </cfRule>
  </conditionalFormatting>
  <conditionalFormatting sqref="Z77:AD82">
    <cfRule type="cellIs" dxfId="11082" priority="3749" operator="equal">
      <formula>"TD"</formula>
    </cfRule>
  </conditionalFormatting>
  <conditionalFormatting sqref="F77:AJ82">
    <cfRule type="cellIs" dxfId="11081" priority="3751" operator="equal">
      <formula>"PR"</formula>
    </cfRule>
  </conditionalFormatting>
  <conditionalFormatting sqref="C78">
    <cfRule type="cellIs" dxfId="11080" priority="3719" operator="lessThan">
      <formula>#REF!</formula>
    </cfRule>
  </conditionalFormatting>
  <conditionalFormatting sqref="C78">
    <cfRule type="cellIs" dxfId="11079" priority="3722" operator="equal">
      <formula>"C"</formula>
    </cfRule>
  </conditionalFormatting>
  <conditionalFormatting sqref="C78">
    <cfRule type="cellIs" dxfId="11078" priority="3721" operator="equal">
      <formula>"B"</formula>
    </cfRule>
  </conditionalFormatting>
  <conditionalFormatting sqref="C78">
    <cfRule type="cellIs" dxfId="11077" priority="3720" operator="equal">
      <formula>"A"</formula>
    </cfRule>
  </conditionalFormatting>
  <conditionalFormatting sqref="C86">
    <cfRule type="cellIs" dxfId="11076" priority="3670" operator="lessThan">
      <formula>#REF!</formula>
    </cfRule>
  </conditionalFormatting>
  <conditionalFormatting sqref="C89:C90 C95:C96">
    <cfRule type="cellIs" dxfId="11075" priority="3668" operator="equal">
      <formula>"C"</formula>
    </cfRule>
  </conditionalFormatting>
  <conditionalFormatting sqref="C89:C90 C95:C96">
    <cfRule type="cellIs" dxfId="11074" priority="3667" operator="equal">
      <formula>"B"</formula>
    </cfRule>
  </conditionalFormatting>
  <conditionalFormatting sqref="C89:C90 C95:C96">
    <cfRule type="cellIs" dxfId="11073" priority="3666" operator="equal">
      <formula>"A"</formula>
    </cfRule>
  </conditionalFormatting>
  <conditionalFormatting sqref="C89:C90">
    <cfRule type="cellIs" dxfId="11072" priority="3665" operator="lessThan">
      <formula>#REF!</formula>
    </cfRule>
  </conditionalFormatting>
  <conditionalFormatting sqref="C99:C100">
    <cfRule type="cellIs" dxfId="11071" priority="3664" operator="equal">
      <formula>"C"</formula>
    </cfRule>
  </conditionalFormatting>
  <conditionalFormatting sqref="C99:C100">
    <cfRule type="cellIs" dxfId="11070" priority="3663" operator="equal">
      <formula>"B"</formula>
    </cfRule>
  </conditionalFormatting>
  <conditionalFormatting sqref="C99:C100">
    <cfRule type="cellIs" dxfId="11069" priority="3662" operator="equal">
      <formula>"A"</formula>
    </cfRule>
  </conditionalFormatting>
  <conditionalFormatting sqref="C99:C100">
    <cfRule type="cellIs" dxfId="11068" priority="3661" operator="lessThan">
      <formula>#REF!</formula>
    </cfRule>
  </conditionalFormatting>
  <conditionalFormatting sqref="C94">
    <cfRule type="cellIs" dxfId="11067" priority="3660" operator="equal">
      <formula>"C"</formula>
    </cfRule>
  </conditionalFormatting>
  <conditionalFormatting sqref="C94">
    <cfRule type="cellIs" dxfId="11066" priority="3659" operator="equal">
      <formula>"B"</formula>
    </cfRule>
  </conditionalFormatting>
  <conditionalFormatting sqref="C94">
    <cfRule type="cellIs" dxfId="11065" priority="3658" operator="equal">
      <formula>"A"</formula>
    </cfRule>
  </conditionalFormatting>
  <conditionalFormatting sqref="C94">
    <cfRule type="cellIs" dxfId="11064" priority="3657" operator="lessThan">
      <formula>#REF!</formula>
    </cfRule>
  </conditionalFormatting>
  <conditionalFormatting sqref="C88">
    <cfRule type="cellIs" dxfId="11063" priority="3656" operator="equal">
      <formula>"C"</formula>
    </cfRule>
  </conditionalFormatting>
  <conditionalFormatting sqref="C88">
    <cfRule type="cellIs" dxfId="11062" priority="3655" operator="equal">
      <formula>"B"</formula>
    </cfRule>
  </conditionalFormatting>
  <conditionalFormatting sqref="C88">
    <cfRule type="cellIs" dxfId="11061" priority="3654" operator="equal">
      <formula>"A"</formula>
    </cfRule>
  </conditionalFormatting>
  <conditionalFormatting sqref="C88">
    <cfRule type="cellIs" dxfId="11060" priority="3653" operator="lessThan">
      <formula>#REF!</formula>
    </cfRule>
  </conditionalFormatting>
  <conditionalFormatting sqref="C87">
    <cfRule type="cellIs" dxfId="11059" priority="3652" operator="equal">
      <formula>"C"</formula>
    </cfRule>
  </conditionalFormatting>
  <conditionalFormatting sqref="C87">
    <cfRule type="cellIs" dxfId="11058" priority="3651" operator="equal">
      <formula>"B"</formula>
    </cfRule>
  </conditionalFormatting>
  <conditionalFormatting sqref="C87">
    <cfRule type="cellIs" dxfId="11057" priority="3650" operator="equal">
      <formula>"A"</formula>
    </cfRule>
  </conditionalFormatting>
  <conditionalFormatting sqref="C87">
    <cfRule type="cellIs" dxfId="11056" priority="3649" operator="lessThan">
      <formula>#REF!</formula>
    </cfRule>
  </conditionalFormatting>
  <conditionalFormatting sqref="F101:AJ101">
    <cfRule type="cellIs" dxfId="11055" priority="3644" operator="equal">
      <formula>"Me"</formula>
    </cfRule>
  </conditionalFormatting>
  <conditionalFormatting sqref="F101:O101 S101:AJ101">
    <cfRule type="cellIs" dxfId="11054" priority="3643" operator="equal">
      <formula>"TD"</formula>
    </cfRule>
  </conditionalFormatting>
  <conditionalFormatting sqref="F101:AJ101">
    <cfRule type="cellIs" dxfId="11053" priority="3630" operator="equal">
      <formula>"PR"</formula>
    </cfRule>
  </conditionalFormatting>
  <conditionalFormatting sqref="C102">
    <cfRule type="cellIs" dxfId="11052" priority="3621" operator="lessThan">
      <formula>#REF!</formula>
    </cfRule>
  </conditionalFormatting>
  <conditionalFormatting sqref="C109:C112">
    <cfRule type="cellIs" dxfId="11051" priority="3592" operator="equal">
      <formula>"C"</formula>
    </cfRule>
  </conditionalFormatting>
  <conditionalFormatting sqref="C109:C112">
    <cfRule type="cellIs" dxfId="11050" priority="3591" operator="equal">
      <formula>"B"</formula>
    </cfRule>
  </conditionalFormatting>
  <conditionalFormatting sqref="C109:C112">
    <cfRule type="cellIs" dxfId="11049" priority="3590" operator="equal">
      <formula>"A"</formula>
    </cfRule>
  </conditionalFormatting>
  <conditionalFormatting sqref="C44 C114">
    <cfRule type="cellIs" dxfId="11048" priority="3584" operator="equal">
      <formula>"C"</formula>
    </cfRule>
  </conditionalFormatting>
  <conditionalFormatting sqref="C44 C114">
    <cfRule type="cellIs" dxfId="11047" priority="3583" operator="equal">
      <formula>"B"</formula>
    </cfRule>
  </conditionalFormatting>
  <conditionalFormatting sqref="C44 C114">
    <cfRule type="cellIs" dxfId="11046" priority="3582" operator="equal">
      <formula>"A"</formula>
    </cfRule>
  </conditionalFormatting>
  <conditionalFormatting sqref="C44">
    <cfRule type="cellIs" dxfId="11045" priority="3581" operator="lessThan">
      <formula>#REF!</formula>
    </cfRule>
  </conditionalFormatting>
  <conditionalFormatting sqref="C43 C113">
    <cfRule type="cellIs" dxfId="11044" priority="3578" operator="equal">
      <formula>"c"</formula>
    </cfRule>
    <cfRule type="cellIs" dxfId="11043" priority="3579" operator="equal">
      <formula>"b"</formula>
    </cfRule>
    <cfRule type="cellIs" dxfId="11042" priority="3580" operator="equal">
      <formula>"a"</formula>
    </cfRule>
  </conditionalFormatting>
  <conditionalFormatting sqref="C115:C118">
    <cfRule type="cellIs" dxfId="11041" priority="3575" operator="equal">
      <formula>"c"</formula>
    </cfRule>
    <cfRule type="cellIs" dxfId="11040" priority="3576" operator="equal">
      <formula>"b"</formula>
    </cfRule>
    <cfRule type="cellIs" dxfId="11039" priority="3577" operator="equal">
      <formula>"a"</formula>
    </cfRule>
  </conditionalFormatting>
  <conditionalFormatting sqref="C121:C122">
    <cfRule type="cellIs" dxfId="11038" priority="3572" operator="equal">
      <formula>"c"</formula>
    </cfRule>
    <cfRule type="cellIs" dxfId="11037" priority="3573" operator="equal">
      <formula>"b"</formula>
    </cfRule>
    <cfRule type="cellIs" dxfId="11036" priority="3574" operator="equal">
      <formula>"a"</formula>
    </cfRule>
  </conditionalFormatting>
  <conditionalFormatting sqref="C122">
    <cfRule type="cellIs" dxfId="11035" priority="3569" operator="equal">
      <formula>"c"</formula>
    </cfRule>
    <cfRule type="cellIs" dxfId="11034" priority="3570" operator="equal">
      <formula>"b"</formula>
    </cfRule>
    <cfRule type="cellIs" dxfId="11033" priority="3571" operator="equal">
      <formula>"a"</formula>
    </cfRule>
  </conditionalFormatting>
  <conditionalFormatting sqref="C121">
    <cfRule type="cellIs" dxfId="11032" priority="3566" operator="equal">
      <formula>"c"</formula>
    </cfRule>
    <cfRule type="cellIs" dxfId="11031" priority="3567" operator="equal">
      <formula>"b"</formula>
    </cfRule>
    <cfRule type="cellIs" dxfId="11030" priority="3568" operator="equal">
      <formula>"a"</formula>
    </cfRule>
  </conditionalFormatting>
  <conditionalFormatting sqref="C123:C124">
    <cfRule type="cellIs" dxfId="11029" priority="3555" operator="equal">
      <formula>"c"</formula>
    </cfRule>
    <cfRule type="cellIs" dxfId="11028" priority="3556" operator="equal">
      <formula>"b"</formula>
    </cfRule>
    <cfRule type="cellIs" dxfId="11027" priority="3557" operator="equal">
      <formula>"a"</formula>
    </cfRule>
  </conditionalFormatting>
  <conditionalFormatting sqref="F125:AJ125">
    <cfRule type="cellIs" dxfId="11026" priority="3554" operator="equal">
      <formula>"Me"</formula>
    </cfRule>
  </conditionalFormatting>
  <conditionalFormatting sqref="F125:O125 S125:AJ125">
    <cfRule type="cellIs" dxfId="11025" priority="3553" operator="equal">
      <formula>"TD"</formula>
    </cfRule>
  </conditionalFormatting>
  <conditionalFormatting sqref="F125:AJ125">
    <cfRule type="cellIs" dxfId="11024" priority="3540" operator="equal">
      <formula>"PR"</formula>
    </cfRule>
  </conditionalFormatting>
  <conditionalFormatting sqref="C126">
    <cfRule type="cellIs" dxfId="11023" priority="3494" operator="lessThan">
      <formula>#REF!</formula>
    </cfRule>
  </conditionalFormatting>
  <conditionalFormatting sqref="C158">
    <cfRule type="cellIs" dxfId="11022" priority="3342" operator="lessThan">
      <formula>#REF!</formula>
    </cfRule>
  </conditionalFormatting>
  <conditionalFormatting sqref="F131:F132 H131:AG131 F129:L130 N129:Y129 N130:R130 T130:Y130 H132:R132 T132:AG132 AA129:AG130 AI129:AJ132">
    <cfRule type="cellIs" dxfId="11021" priority="3493" operator="equal">
      <formula>"Me"</formula>
    </cfRule>
  </conditionalFormatting>
  <conditionalFormatting sqref="F131:F132 H131:AG131 F129:L130 N129:Y129 N130:R130 T130:Y130 H132:R132 T132:AG132 AA129:AG130 AI129:AJ132">
    <cfRule type="cellIs" dxfId="11020" priority="3492" operator="equal">
      <formula>"TD"</formula>
    </cfRule>
  </conditionalFormatting>
  <conditionalFormatting sqref="F131:F132 H131:AG131 F129:L130 N129:Y129 N130:R130 T130:Y130 H132:R132 T132:AG132 AA129:AG130 AI129:AJ132">
    <cfRule type="cellIs" dxfId="11019" priority="3481" operator="equal">
      <formula>"PR"</formula>
    </cfRule>
  </conditionalFormatting>
  <conditionalFormatting sqref="F135:H136 F139:G140 N135:Y135 K135:K136 S139 P133:Q134 N136:R136 T136:Y136 P137:Q138 W139:Y140 AA135:AJ136 AA139:AJ140 AD137:AJ138">
    <cfRule type="cellIs" dxfId="11018" priority="3466" operator="equal">
      <formula>"Me"</formula>
    </cfRule>
  </conditionalFormatting>
  <conditionalFormatting sqref="F135:H136 F139:G140 N135:Y135 K135:K136 S139 P133:Q134 N136:R136 T136:Y136 P137:Q138 W139:Y140 AA135:AJ136 AA139:AJ140 AD137:AJ138">
    <cfRule type="cellIs" dxfId="11017" priority="3465" operator="equal">
      <formula>"TD"</formula>
    </cfRule>
  </conditionalFormatting>
  <conditionalFormatting sqref="F135:H136 F139:G140 N135:Y135 K135:K136 S139 P133:Q134 N136:R136 T136:Y136 P137:Q138 W139:Y140 AA135:AJ136 AA139:AJ140 AD137:AJ138">
    <cfRule type="cellIs" dxfId="11016" priority="3454" operator="equal">
      <formula>"PR"</formula>
    </cfRule>
  </conditionalFormatting>
  <conditionalFormatting sqref="C162 C156 C154 C152 C148">
    <cfRule type="cellIs" dxfId="11015" priority="3303" operator="equal">
      <formula>"c"</formula>
    </cfRule>
    <cfRule type="cellIs" dxfId="11014" priority="3304" operator="equal">
      <formula>"b"</formula>
    </cfRule>
    <cfRule type="cellIs" dxfId="11013" priority="3305" operator="equal">
      <formula>"a"</formula>
    </cfRule>
  </conditionalFormatting>
  <conditionalFormatting sqref="P141:Q142 AD141:AG142 AI141:AJ142">
    <cfRule type="cellIs" dxfId="11012" priority="3412" operator="equal">
      <formula>"Me"</formula>
    </cfRule>
  </conditionalFormatting>
  <conditionalFormatting sqref="P141:Q142 AD141:AG142 AI141:AJ142">
    <cfRule type="cellIs" dxfId="11011" priority="3411" operator="equal">
      <formula>"TD"</formula>
    </cfRule>
  </conditionalFormatting>
  <conditionalFormatting sqref="P141:Q142 AD141:AG142 AI141:AJ142">
    <cfRule type="cellIs" dxfId="11010" priority="3400" operator="equal">
      <formula>"PR"</formula>
    </cfRule>
  </conditionalFormatting>
  <conditionalFormatting sqref="C144">
    <cfRule type="cellIs" dxfId="11009" priority="3370" operator="lessThan">
      <formula>#REF!</formula>
    </cfRule>
  </conditionalFormatting>
  <conditionalFormatting sqref="C151 C153 C155 C147">
    <cfRule type="cellIs" dxfId="11008" priority="3367" operator="equal">
      <formula>"c"</formula>
    </cfRule>
    <cfRule type="cellIs" dxfId="11007" priority="3368" operator="equal">
      <formula>"b"</formula>
    </cfRule>
    <cfRule type="cellIs" dxfId="11006" priority="3369" operator="equal">
      <formula>"a"</formula>
    </cfRule>
  </conditionalFormatting>
  <conditionalFormatting sqref="F157:AJ157">
    <cfRule type="cellIs" dxfId="11005" priority="3365" operator="equal">
      <formula>"Me"</formula>
    </cfRule>
  </conditionalFormatting>
  <conditionalFormatting sqref="F157:O157 S157:AJ157">
    <cfRule type="cellIs" dxfId="11004" priority="3364" operator="equal">
      <formula>"TD"</formula>
    </cfRule>
  </conditionalFormatting>
  <conditionalFormatting sqref="F157:AJ157">
    <cfRule type="cellIs" dxfId="11003" priority="3351" operator="equal">
      <formula>"PR"</formula>
    </cfRule>
  </conditionalFormatting>
  <conditionalFormatting sqref="F163:AE164 F161:AJ162 F165:AJ166">
    <cfRule type="cellIs" dxfId="11002" priority="3341" operator="equal">
      <formula>"Me"</formula>
    </cfRule>
  </conditionalFormatting>
  <conditionalFormatting sqref="F163:AE164 F161:AJ162 F165:AJ166">
    <cfRule type="cellIs" dxfId="11001" priority="3340" operator="equal">
      <formula>"TD"</formula>
    </cfRule>
  </conditionalFormatting>
  <conditionalFormatting sqref="F163:AE164 F161:AJ162 F165:AJ166">
    <cfRule type="cellIs" dxfId="11000" priority="3329" operator="equal">
      <formula>"PR"</formula>
    </cfRule>
  </conditionalFormatting>
  <conditionalFormatting sqref="C159 C161">
    <cfRule type="cellIs" dxfId="10999" priority="3312" operator="equal">
      <formula>"c"</formula>
    </cfRule>
    <cfRule type="cellIs" dxfId="10998" priority="3313" operator="equal">
      <formula>"b"</formula>
    </cfRule>
    <cfRule type="cellIs" dxfId="10997" priority="3314" operator="equal">
      <formula>"a"</formula>
    </cfRule>
  </conditionalFormatting>
  <conditionalFormatting sqref="C160">
    <cfRule type="cellIs" dxfId="10996" priority="3306" operator="equal">
      <formula>"c"</formula>
    </cfRule>
    <cfRule type="cellIs" dxfId="10995" priority="3307" operator="equal">
      <formula>"b"</formula>
    </cfRule>
    <cfRule type="cellIs" dxfId="10994" priority="3308" operator="equal">
      <formula>"a"</formula>
    </cfRule>
  </conditionalFormatting>
  <conditionalFormatting sqref="C173:C174">
    <cfRule type="cellIs" dxfId="10993" priority="3299" operator="equal">
      <formula>"c"</formula>
    </cfRule>
    <cfRule type="cellIs" dxfId="10992" priority="3300" operator="equal">
      <formula>"b"</formula>
    </cfRule>
    <cfRule type="cellIs" dxfId="10991" priority="3301" operator="equal">
      <formula>"a"</formula>
    </cfRule>
  </conditionalFormatting>
  <conditionalFormatting sqref="C169:C170 C179:C180">
    <cfRule type="cellIs" dxfId="10990" priority="3296" operator="equal">
      <formula>"c"</formula>
    </cfRule>
    <cfRule type="cellIs" dxfId="10989" priority="3297" operator="equal">
      <formula>"b"</formula>
    </cfRule>
    <cfRule type="cellIs" dxfId="10988" priority="3298" operator="equal">
      <formula>"a"</formula>
    </cfRule>
  </conditionalFormatting>
  <conditionalFormatting sqref="C189:C190">
    <cfRule type="cellIs" dxfId="10987" priority="3295" operator="equal">
      <formula>"C"</formula>
    </cfRule>
  </conditionalFormatting>
  <conditionalFormatting sqref="C189:C190">
    <cfRule type="cellIs" dxfId="10986" priority="3294" operator="equal">
      <formula>"B"</formula>
    </cfRule>
  </conditionalFormatting>
  <conditionalFormatting sqref="C189:C190">
    <cfRule type="cellIs" dxfId="10985" priority="3293" operator="equal">
      <formula>"A"</formula>
    </cfRule>
  </conditionalFormatting>
  <conditionalFormatting sqref="C189:C190">
    <cfRule type="cellIs" dxfId="10984" priority="3292" operator="lessThan">
      <formula>#REF!</formula>
    </cfRule>
  </conditionalFormatting>
  <conditionalFormatting sqref="C181:C182">
    <cfRule type="cellIs" dxfId="10983" priority="3283" operator="equal">
      <formula>"C"</formula>
    </cfRule>
  </conditionalFormatting>
  <conditionalFormatting sqref="C181:C182">
    <cfRule type="cellIs" dxfId="10982" priority="3282" operator="equal">
      <formula>"B"</formula>
    </cfRule>
  </conditionalFormatting>
  <conditionalFormatting sqref="C181:C182">
    <cfRule type="cellIs" dxfId="10981" priority="3281" operator="equal">
      <formula>"A"</formula>
    </cfRule>
  </conditionalFormatting>
  <conditionalFormatting sqref="C181:C182">
    <cfRule type="cellIs" dxfId="10980" priority="3280" operator="lessThan">
      <formula>#REF!</formula>
    </cfRule>
  </conditionalFormatting>
  <conditionalFormatting sqref="C168">
    <cfRule type="cellIs" dxfId="10979" priority="3271" operator="lessThan">
      <formula>#REF!</formula>
    </cfRule>
  </conditionalFormatting>
  <conditionalFormatting sqref="L37:L38">
    <cfRule type="cellIs" dxfId="10978" priority="2476" operator="equal">
      <formula>"Me"</formula>
    </cfRule>
  </conditionalFormatting>
  <conditionalFormatting sqref="L37:L38">
    <cfRule type="cellIs" dxfId="10977" priority="2475" operator="equal">
      <formula>"TD"</formula>
    </cfRule>
  </conditionalFormatting>
  <conditionalFormatting sqref="L37:L38">
    <cfRule type="cellIs" dxfId="10976" priority="2474" operator="equal">
      <formula>"PR"</formula>
    </cfRule>
  </conditionalFormatting>
  <conditionalFormatting sqref="Z37:Z38">
    <cfRule type="cellIs" dxfId="10975" priority="2473" operator="equal">
      <formula>"Me"</formula>
    </cfRule>
  </conditionalFormatting>
  <conditionalFormatting sqref="Z37:Z38">
    <cfRule type="cellIs" dxfId="10974" priority="2472" operator="equal">
      <formula>"TD"</formula>
    </cfRule>
  </conditionalFormatting>
  <conditionalFormatting sqref="Z37:Z38">
    <cfRule type="cellIs" dxfId="10973" priority="2471" operator="equal">
      <formula>"PR"</formula>
    </cfRule>
  </conditionalFormatting>
  <conditionalFormatting sqref="AG37:AG38">
    <cfRule type="cellIs" dxfId="10972" priority="2470" operator="equal">
      <formula>"Me"</formula>
    </cfRule>
  </conditionalFormatting>
  <conditionalFormatting sqref="AG37:AG38">
    <cfRule type="cellIs" dxfId="10971" priority="2469" operator="equal">
      <formula>"TD"</formula>
    </cfRule>
  </conditionalFormatting>
  <conditionalFormatting sqref="AG37:AG38">
    <cfRule type="cellIs" dxfId="10970" priority="2468" operator="equal">
      <formula>"PR"</formula>
    </cfRule>
  </conditionalFormatting>
  <conditionalFormatting sqref="F97:Y98 AB97:AJ98">
    <cfRule type="cellIs" dxfId="10969" priority="2313" operator="equal">
      <formula>"Me"</formula>
    </cfRule>
  </conditionalFormatting>
  <conditionalFormatting sqref="F97:Y98 AB97:AJ98">
    <cfRule type="cellIs" dxfId="10968" priority="2312" operator="equal">
      <formula>"TD"</formula>
    </cfRule>
  </conditionalFormatting>
  <conditionalFormatting sqref="F97:Y98 AB97:AJ98">
    <cfRule type="cellIs" dxfId="10967" priority="2311" operator="equal">
      <formula>"PR"</formula>
    </cfRule>
  </conditionalFormatting>
  <conditionalFormatting sqref="C97:C98">
    <cfRule type="cellIs" dxfId="10966" priority="2303" operator="equal">
      <formula>"C"</formula>
    </cfRule>
  </conditionalFormatting>
  <conditionalFormatting sqref="C97:C98">
    <cfRule type="cellIs" dxfId="10965" priority="2302" operator="equal">
      <formula>"B"</formula>
    </cfRule>
  </conditionalFormatting>
  <conditionalFormatting sqref="C97:C98">
    <cfRule type="cellIs" dxfId="10964" priority="2301" operator="equal">
      <formula>"A"</formula>
    </cfRule>
  </conditionalFormatting>
  <conditionalFormatting sqref="F103:F104 N103:AJ103 N104:R104 T104:AJ104">
    <cfRule type="cellIs" dxfId="10963" priority="2300" operator="equal">
      <formula>"Me"</formula>
    </cfRule>
  </conditionalFormatting>
  <conditionalFormatting sqref="F103:F104 N103:AJ103 N104:R104 T104:AJ104">
    <cfRule type="cellIs" dxfId="10962" priority="2299" operator="equal">
      <formula>"TD"</formula>
    </cfRule>
  </conditionalFormatting>
  <conditionalFormatting sqref="F103:F104 N103:AJ103 N104:R104 T104:AJ104">
    <cfRule type="cellIs" dxfId="10961" priority="2298" operator="equal">
      <formula>"PR"</formula>
    </cfRule>
  </conditionalFormatting>
  <conditionalFormatting sqref="C103:C104">
    <cfRule type="cellIs" dxfId="10960" priority="2291" operator="equal">
      <formula>"C"</formula>
    </cfRule>
  </conditionalFormatting>
  <conditionalFormatting sqref="C103:C104">
    <cfRule type="cellIs" dxfId="10959" priority="2290" operator="equal">
      <formula>"B"</formula>
    </cfRule>
  </conditionalFormatting>
  <conditionalFormatting sqref="C103:C104">
    <cfRule type="cellIs" dxfId="10958" priority="2289" operator="equal">
      <formula>"A"</formula>
    </cfRule>
  </conditionalFormatting>
  <conditionalFormatting sqref="F91:F92 K91:K92 M91:P92 R91:R92 T91:W92 Y91:AJ91 I91:I92 Y92:AH92 AJ92">
    <cfRule type="cellIs" dxfId="10957" priority="2268" operator="equal">
      <formula>"Me"</formula>
    </cfRule>
  </conditionalFormatting>
  <conditionalFormatting sqref="F91:F92 K91:K92 M91:P92 R91:R92 T91:W92 Y91:AJ91 I91:I92 Y92:AH92 AJ92">
    <cfRule type="cellIs" dxfId="10956" priority="2267" operator="equal">
      <formula>"TD"</formula>
    </cfRule>
  </conditionalFormatting>
  <conditionalFormatting sqref="F91:F92 K91:K92 M91:P92 R91:R92 T91:W92 Y91:AJ91 I91:I92 Y92:AH92 AJ92">
    <cfRule type="cellIs" dxfId="10955" priority="2266" operator="equal">
      <formula>"PR"</formula>
    </cfRule>
  </conditionalFormatting>
  <conditionalFormatting sqref="C92">
    <cfRule type="cellIs" dxfId="10954" priority="2259" operator="equal">
      <formula>"C"</formula>
    </cfRule>
  </conditionalFormatting>
  <conditionalFormatting sqref="C92">
    <cfRule type="cellIs" dxfId="10953" priority="2258" operator="equal">
      <formula>"B"</formula>
    </cfRule>
  </conditionalFormatting>
  <conditionalFormatting sqref="C92">
    <cfRule type="cellIs" dxfId="10952" priority="2257" operator="equal">
      <formula>"A"</formula>
    </cfRule>
  </conditionalFormatting>
  <conditionalFormatting sqref="C91">
    <cfRule type="cellIs" dxfId="10951" priority="2255" operator="equal">
      <formula>"C"</formula>
    </cfRule>
  </conditionalFormatting>
  <conditionalFormatting sqref="C91">
    <cfRule type="cellIs" dxfId="10950" priority="2254" operator="equal">
      <formula>"B"</formula>
    </cfRule>
  </conditionalFormatting>
  <conditionalFormatting sqref="C91">
    <cfRule type="cellIs" dxfId="10949" priority="2253" operator="equal">
      <formula>"A"</formula>
    </cfRule>
  </conditionalFormatting>
  <conditionalFormatting sqref="F177:F178 N177:O178 U177:U178 AB177:AB178">
    <cfRule type="cellIs" dxfId="10948" priority="2233" operator="equal">
      <formula>"Me"</formula>
    </cfRule>
  </conditionalFormatting>
  <conditionalFormatting sqref="F177:F178 N177:O178 U177:U178 AB177:AB178">
    <cfRule type="cellIs" dxfId="10947" priority="2232" operator="equal">
      <formula>"TD"</formula>
    </cfRule>
  </conditionalFormatting>
  <conditionalFormatting sqref="F177:F178 N177:O178 U177:U178 AB177:AB178">
    <cfRule type="cellIs" dxfId="10946" priority="2231" operator="equal">
      <formula>"PR"</formula>
    </cfRule>
  </conditionalFormatting>
  <conditionalFormatting sqref="C177:C178">
    <cfRule type="cellIs" dxfId="10945" priority="2222" operator="equal">
      <formula>"c"</formula>
    </cfRule>
    <cfRule type="cellIs" dxfId="10944" priority="2223" operator="equal">
      <formula>"b"</formula>
    </cfRule>
    <cfRule type="cellIs" dxfId="10943" priority="2224" operator="equal">
      <formula>"a"</formula>
    </cfRule>
  </conditionalFormatting>
  <conditionalFormatting sqref="C107:C108">
    <cfRule type="cellIs" dxfId="10942" priority="2217" operator="equal">
      <formula>"C"</formula>
    </cfRule>
  </conditionalFormatting>
  <conditionalFormatting sqref="C107:C108">
    <cfRule type="cellIs" dxfId="10941" priority="2216" operator="equal">
      <formula>"B"</formula>
    </cfRule>
  </conditionalFormatting>
  <conditionalFormatting sqref="C107:C108">
    <cfRule type="cellIs" dxfId="10940" priority="2215" operator="equal">
      <formula>"A"</formula>
    </cfRule>
  </conditionalFormatting>
  <conditionalFormatting sqref="F231:F232 Z231:Z232 AB231:AG232 R231:V232 AI231:AJ232">
    <cfRule type="cellIs" dxfId="10939" priority="2176" operator="equal">
      <formula>"Me"</formula>
    </cfRule>
  </conditionalFormatting>
  <conditionalFormatting sqref="F231:F232 Z231:Z232 AB231:AG232 R231:V232 AI231:AJ232">
    <cfRule type="cellIs" dxfId="10938" priority="2175" operator="equal">
      <formula>"TD"</formula>
    </cfRule>
  </conditionalFormatting>
  <conditionalFormatting sqref="F231:F232 Z231:Z232 AB231:AG232 R231:V232 AI231:AJ232">
    <cfRule type="cellIs" dxfId="10937" priority="2174" operator="equal">
      <formula>"PR"</formula>
    </cfRule>
  </conditionalFormatting>
  <conditionalFormatting sqref="T231:V232">
    <cfRule type="cellIs" dxfId="10936" priority="2173" operator="equal">
      <formula>"Me"</formula>
    </cfRule>
  </conditionalFormatting>
  <conditionalFormatting sqref="T231:V232">
    <cfRule type="cellIs" dxfId="10935" priority="2172" operator="equal">
      <formula>"TD"</formula>
    </cfRule>
  </conditionalFormatting>
  <conditionalFormatting sqref="T231:V232">
    <cfRule type="cellIs" dxfId="10934" priority="2171" operator="equal">
      <formula>"PR"</formula>
    </cfRule>
  </conditionalFormatting>
  <conditionalFormatting sqref="W231:W232">
    <cfRule type="cellIs" dxfId="10933" priority="2170" operator="equal">
      <formula>"Me"</formula>
    </cfRule>
  </conditionalFormatting>
  <conditionalFormatting sqref="W231:W232">
    <cfRule type="cellIs" dxfId="10932" priority="2169" operator="equal">
      <formula>"TD"</formula>
    </cfRule>
  </conditionalFormatting>
  <conditionalFormatting sqref="W231:W232">
    <cfRule type="cellIs" dxfId="10931" priority="2168" operator="equal">
      <formula>"PR"</formula>
    </cfRule>
  </conditionalFormatting>
  <conditionalFormatting sqref="C231:C232">
    <cfRule type="cellIs" dxfId="10930" priority="2167" operator="equal">
      <formula>"C"</formula>
    </cfRule>
  </conditionalFormatting>
  <conditionalFormatting sqref="C231:C232">
    <cfRule type="cellIs" dxfId="10929" priority="2166" operator="equal">
      <formula>"B"</formula>
    </cfRule>
  </conditionalFormatting>
  <conditionalFormatting sqref="C231:C232">
    <cfRule type="cellIs" dxfId="10928" priority="2165" operator="equal">
      <formula>"A"</formula>
    </cfRule>
  </conditionalFormatting>
  <conditionalFormatting sqref="C105:C106">
    <cfRule type="cellIs" dxfId="10927" priority="2132" operator="equal">
      <formula>"C"</formula>
    </cfRule>
  </conditionalFormatting>
  <conditionalFormatting sqref="C105:C106">
    <cfRule type="cellIs" dxfId="10926" priority="2131" operator="equal">
      <formula>"B"</formula>
    </cfRule>
  </conditionalFormatting>
  <conditionalFormatting sqref="C105:C106">
    <cfRule type="cellIs" dxfId="10925" priority="2130" operator="equal">
      <formula>"A"</formula>
    </cfRule>
  </conditionalFormatting>
  <conditionalFormatting sqref="F146:J146 AD145:AG146 F145 H145:J145 L145:L146 N145:S146 AI145:AJ146">
    <cfRule type="cellIs" dxfId="10924" priority="2073" operator="equal">
      <formula>"Me"</formula>
    </cfRule>
  </conditionalFormatting>
  <conditionalFormatting sqref="F146:J146 AD145:AG146 F145 H145:J145 L145:L146 N145:S146 AI145:AJ146">
    <cfRule type="cellIs" dxfId="10923" priority="2072" operator="equal">
      <formula>"TD"</formula>
    </cfRule>
  </conditionalFormatting>
  <conditionalFormatting sqref="F146:J146 AD145:AG146 F145 H145:J145 L145:L146 N145:S146 AI145:AJ146">
    <cfRule type="cellIs" dxfId="10922" priority="2071" operator="equal">
      <formula>"PR"</formula>
    </cfRule>
  </conditionalFormatting>
  <conditionalFormatting sqref="AD145:AD146">
    <cfRule type="cellIs" dxfId="10921" priority="2070" operator="equal">
      <formula>"Me"</formula>
    </cfRule>
  </conditionalFormatting>
  <conditionalFormatting sqref="AD145:AD146">
    <cfRule type="cellIs" dxfId="10920" priority="2069" operator="equal">
      <formula>"TD"</formula>
    </cfRule>
  </conditionalFormatting>
  <conditionalFormatting sqref="C146">
    <cfRule type="cellIs" dxfId="10919" priority="2057" operator="equal">
      <formula>"c"</formula>
    </cfRule>
    <cfRule type="cellIs" dxfId="10918" priority="2058" operator="equal">
      <formula>"b"</formula>
    </cfRule>
    <cfRule type="cellIs" dxfId="10917" priority="2059" operator="equal">
      <formula>"a"</formula>
    </cfRule>
  </conditionalFormatting>
  <conditionalFormatting sqref="C145">
    <cfRule type="cellIs" dxfId="10916" priority="2060" operator="equal">
      <formula>"c"</formula>
    </cfRule>
    <cfRule type="cellIs" dxfId="10915" priority="2061" operator="equal">
      <formula>"b"</formula>
    </cfRule>
    <cfRule type="cellIs" dxfId="10914" priority="2062" operator="equal">
      <formula>"a"</formula>
    </cfRule>
  </conditionalFormatting>
  <conditionalFormatting sqref="F193:AJ193 F195:AF196 F194:Z194 AB194:AJ194 AH195:AJ196">
    <cfRule type="cellIs" dxfId="10913" priority="2054" operator="equal">
      <formula>"Me"</formula>
    </cfRule>
  </conditionalFormatting>
  <conditionalFormatting sqref="F193:AJ193 F195:AF196 F194:Z194 AB194:AJ194 AH195:AJ196">
    <cfRule type="cellIs" dxfId="10912" priority="2053" operator="equal">
      <formula>"TD"</formula>
    </cfRule>
  </conditionalFormatting>
  <conditionalFormatting sqref="F193:AJ193 F195:AF196 F194:Z194 AB194:AJ194 AH195:AJ196">
    <cfRule type="cellIs" dxfId="10911" priority="2052" operator="equal">
      <formula>"PR"</formula>
    </cfRule>
  </conditionalFormatting>
  <conditionalFormatting sqref="F191:AJ191">
    <cfRule type="cellIs" dxfId="10910" priority="2043" operator="equal">
      <formula>"Me"</formula>
    </cfRule>
  </conditionalFormatting>
  <conditionalFormatting sqref="F191:O191 S191:AJ191">
    <cfRule type="cellIs" dxfId="10909" priority="2042" operator="equal">
      <formula>"TD"</formula>
    </cfRule>
  </conditionalFormatting>
  <conditionalFormatting sqref="F191:AJ191">
    <cfRule type="cellIs" dxfId="10908" priority="2041" operator="equal">
      <formula>"PR"</formula>
    </cfRule>
  </conditionalFormatting>
  <conditionalFormatting sqref="C23:C24">
    <cfRule type="cellIs" dxfId="10907" priority="2021" operator="equal">
      <formula>"C"</formula>
    </cfRule>
  </conditionalFormatting>
  <conditionalFormatting sqref="C23:C24">
    <cfRule type="cellIs" dxfId="10906" priority="2020" operator="equal">
      <formula>"B"</formula>
    </cfRule>
  </conditionalFormatting>
  <conditionalFormatting sqref="C23:C24">
    <cfRule type="cellIs" dxfId="10905" priority="2019" operator="equal">
      <formula>"A"</formula>
    </cfRule>
  </conditionalFormatting>
  <conditionalFormatting sqref="V75:AJ76 F75:S76">
    <cfRule type="cellIs" dxfId="10904" priority="2007" operator="equal">
      <formula>"Me"</formula>
    </cfRule>
  </conditionalFormatting>
  <conditionalFormatting sqref="V75:AJ76 F75:S76">
    <cfRule type="cellIs" dxfId="10903" priority="2006" operator="equal">
      <formula>"TD"</formula>
    </cfRule>
  </conditionalFormatting>
  <conditionalFormatting sqref="Z75:AD76">
    <cfRule type="cellIs" dxfId="10902" priority="2004" operator="equal">
      <formula>"Me"</formula>
    </cfRule>
  </conditionalFormatting>
  <conditionalFormatting sqref="Z75:AD76">
    <cfRule type="cellIs" dxfId="10901" priority="2003" operator="equal">
      <formula>"TD"</formula>
    </cfRule>
  </conditionalFormatting>
  <conditionalFormatting sqref="V75:AJ76 F75:S76">
    <cfRule type="cellIs" dxfId="10900" priority="2005" operator="equal">
      <formula>"PR"</formula>
    </cfRule>
  </conditionalFormatting>
  <conditionalFormatting sqref="C79:C80">
    <cfRule type="cellIs" dxfId="10899" priority="2001" operator="equal">
      <formula>"C"</formula>
    </cfRule>
  </conditionalFormatting>
  <conditionalFormatting sqref="C79:C80">
    <cfRule type="cellIs" dxfId="10898" priority="2000" operator="equal">
      <formula>"B"</formula>
    </cfRule>
  </conditionalFormatting>
  <conditionalFormatting sqref="C79:C80">
    <cfRule type="cellIs" dxfId="10897" priority="1999" operator="equal">
      <formula>"A"</formula>
    </cfRule>
  </conditionalFormatting>
  <conditionalFormatting sqref="C81:C82">
    <cfRule type="cellIs" dxfId="10896" priority="1990" operator="equal">
      <formula>"c"</formula>
    </cfRule>
    <cfRule type="cellIs" dxfId="10895" priority="1991" operator="equal">
      <formula>"b"</formula>
    </cfRule>
    <cfRule type="cellIs" dxfId="10894" priority="1992" operator="equal">
      <formula>"a"</formula>
    </cfRule>
  </conditionalFormatting>
  <conditionalFormatting sqref="AE31:AF32 F31:F32 H31:H32 K31:L32 O31:P32 R31:AC32">
    <cfRule type="cellIs" dxfId="10893" priority="1966" operator="equal">
      <formula>"Me"</formula>
    </cfRule>
  </conditionalFormatting>
  <conditionalFormatting sqref="S31:AC32 AE31:AF32 F31:F32 H31:H32 K31:L32 O31:O32">
    <cfRule type="cellIs" dxfId="10892" priority="1965" operator="equal">
      <formula>"TD"</formula>
    </cfRule>
  </conditionalFormatting>
  <conditionalFormatting sqref="AD32">
    <cfRule type="cellIs" dxfId="10891" priority="1964" operator="equal">
      <formula>"Me"</formula>
    </cfRule>
  </conditionalFormatting>
  <conditionalFormatting sqref="AD32">
    <cfRule type="cellIs" dxfId="10890" priority="1963" operator="equal">
      <formula>"TD"</formula>
    </cfRule>
  </conditionalFormatting>
  <conditionalFormatting sqref="AD31">
    <cfRule type="cellIs" dxfId="10889" priority="1962" operator="equal">
      <formula>"Me"</formula>
    </cfRule>
  </conditionalFormatting>
  <conditionalFormatting sqref="AD31">
    <cfRule type="cellIs" dxfId="10888" priority="1961" operator="equal">
      <formula>"TD"</formula>
    </cfRule>
  </conditionalFormatting>
  <conditionalFormatting sqref="F31:F32 H31:H32 K31:L32 O31:P32 R31:AF32">
    <cfRule type="cellIs" dxfId="10887" priority="1960" operator="equal">
      <formula>"PR"</formula>
    </cfRule>
  </conditionalFormatting>
  <conditionalFormatting sqref="C31:C32">
    <cfRule type="cellIs" dxfId="10886" priority="1942" operator="equal">
      <formula>"C"</formula>
    </cfRule>
  </conditionalFormatting>
  <conditionalFormatting sqref="C31:C32">
    <cfRule type="cellIs" dxfId="10885" priority="1941" operator="equal">
      <formula>"B"</formula>
    </cfRule>
  </conditionalFormatting>
  <conditionalFormatting sqref="C31:C32">
    <cfRule type="cellIs" dxfId="10884" priority="1940" operator="equal">
      <formula>"A"</formula>
    </cfRule>
  </conditionalFormatting>
  <conditionalFormatting sqref="F197:F198 H198:AI198 H197:K197 M197:AI197">
    <cfRule type="cellIs" dxfId="10883" priority="1938" operator="equal">
      <formula>"Me"</formula>
    </cfRule>
  </conditionalFormatting>
  <conditionalFormatting sqref="F197:F198 H198:AI198 H197:K197 M197:AI197">
    <cfRule type="cellIs" dxfId="10882" priority="1937" operator="equal">
      <formula>"TD"</formula>
    </cfRule>
  </conditionalFormatting>
  <conditionalFormatting sqref="F197:F198 H198:AI198 H197:K197 M197:AI197">
    <cfRule type="cellIs" dxfId="10881" priority="1936" operator="equal">
      <formula>"PR"</formula>
    </cfRule>
  </conditionalFormatting>
  <conditionalFormatting sqref="C197:C198">
    <cfRule type="cellIs" dxfId="10880" priority="1914" operator="equal">
      <formula>"C"</formula>
    </cfRule>
  </conditionalFormatting>
  <conditionalFormatting sqref="C197:C198">
    <cfRule type="cellIs" dxfId="10879" priority="1913" operator="equal">
      <formula>"B"</formula>
    </cfRule>
  </conditionalFormatting>
  <conditionalFormatting sqref="C197:C198">
    <cfRule type="cellIs" dxfId="10878" priority="1912" operator="equal">
      <formula>"A"</formula>
    </cfRule>
  </conditionalFormatting>
  <conditionalFormatting sqref="C129:C133">
    <cfRule type="cellIs" dxfId="10877" priority="1891" operator="equal">
      <formula>"c"</formula>
    </cfRule>
    <cfRule type="cellIs" dxfId="10876" priority="1892" operator="equal">
      <formula>"b"</formula>
    </cfRule>
    <cfRule type="cellIs" dxfId="10875" priority="1893" operator="equal">
      <formula>"a"</formula>
    </cfRule>
  </conditionalFormatting>
  <conditionalFormatting sqref="C134">
    <cfRule type="cellIs" dxfId="10874" priority="1888" operator="equal">
      <formula>"c"</formula>
    </cfRule>
    <cfRule type="cellIs" dxfId="10873" priority="1889" operator="equal">
      <formula>"b"</formula>
    </cfRule>
    <cfRule type="cellIs" dxfId="10872" priority="1890" operator="equal">
      <formula>"a"</formula>
    </cfRule>
  </conditionalFormatting>
  <conditionalFormatting sqref="C127:C128">
    <cfRule type="cellIs" dxfId="10871" priority="1862" operator="equal">
      <formula>"c"</formula>
    </cfRule>
    <cfRule type="cellIs" dxfId="10870" priority="1863" operator="equal">
      <formula>"b"</formula>
    </cfRule>
    <cfRule type="cellIs" dxfId="10869" priority="1864" operator="equal">
      <formula>"a"</formula>
    </cfRule>
  </conditionalFormatting>
  <conditionalFormatting sqref="M45:P46 Z46:AD46 T45:W46 F45:I46 AA45:AD45 AG45:AJ46">
    <cfRule type="cellIs" dxfId="10868" priority="1849" operator="equal">
      <formula>"Me"</formula>
    </cfRule>
  </conditionalFormatting>
  <conditionalFormatting sqref="M45:O46 Z46:AD46 T45:W46 F45:I46 AA45:AD45 AG45:AJ46">
    <cfRule type="cellIs" dxfId="10867" priority="1848" operator="equal">
      <formula>"TD"</formula>
    </cfRule>
  </conditionalFormatting>
  <conditionalFormatting sqref="M45:P46 Z46:AD46 T45:W46 F45:I46 AA45:AD45 AG45:AJ46">
    <cfRule type="cellIs" dxfId="10866" priority="1847" operator="equal">
      <formula>"PR"</formula>
    </cfRule>
  </conditionalFormatting>
  <conditionalFormatting sqref="P45:P46">
    <cfRule type="cellIs" dxfId="10865" priority="1846" operator="equal">
      <formula>"TD"</formula>
    </cfRule>
  </conditionalFormatting>
  <conditionalFormatting sqref="L45:L46">
    <cfRule type="cellIs" dxfId="10864" priority="1845" operator="equal">
      <formula>"Me"</formula>
    </cfRule>
  </conditionalFormatting>
  <conditionalFormatting sqref="L45:L46">
    <cfRule type="cellIs" dxfId="10863" priority="1844" operator="equal">
      <formula>"TD"</formula>
    </cfRule>
  </conditionalFormatting>
  <conditionalFormatting sqref="L45:L46">
    <cfRule type="cellIs" dxfId="10862" priority="1843" operator="equal">
      <formula>"PR"</formula>
    </cfRule>
  </conditionalFormatting>
  <conditionalFormatting sqref="S45:S46">
    <cfRule type="cellIs" dxfId="10861" priority="1842" operator="equal">
      <formula>"Me"</formula>
    </cfRule>
  </conditionalFormatting>
  <conditionalFormatting sqref="S45:S46">
    <cfRule type="cellIs" dxfId="10860" priority="1841" operator="equal">
      <formula>"TD"</formula>
    </cfRule>
  </conditionalFormatting>
  <conditionalFormatting sqref="S45:S46">
    <cfRule type="cellIs" dxfId="10859" priority="1840" operator="equal">
      <formula>"PR"</formula>
    </cfRule>
  </conditionalFormatting>
  <conditionalFormatting sqref="C45:C46">
    <cfRule type="cellIs" dxfId="10858" priority="1834" operator="lessThan">
      <formula>#REF!</formula>
    </cfRule>
  </conditionalFormatting>
  <conditionalFormatting sqref="C45:C46">
    <cfRule type="cellIs" dxfId="10857" priority="1833" operator="equal">
      <formula>"C"</formula>
    </cfRule>
  </conditionalFormatting>
  <conditionalFormatting sqref="C45:C46">
    <cfRule type="cellIs" dxfId="10856" priority="1832" operator="equal">
      <formula>"B"</formula>
    </cfRule>
  </conditionalFormatting>
  <conditionalFormatting sqref="C45:C46">
    <cfRule type="cellIs" dxfId="10855" priority="1831" operator="equal">
      <formula>"A"</formula>
    </cfRule>
  </conditionalFormatting>
  <conditionalFormatting sqref="D45:D46">
    <cfRule type="cellIs" dxfId="10854" priority="1828" operator="equal">
      <formula>"c"</formula>
    </cfRule>
    <cfRule type="cellIs" dxfId="10853" priority="1829" operator="equal">
      <formula>"b"</formula>
    </cfRule>
    <cfRule type="cellIs" dxfId="10852" priority="1830" operator="equal">
      <formula>"a"</formula>
    </cfRule>
  </conditionalFormatting>
  <conditionalFormatting sqref="C84">
    <cfRule type="cellIs" dxfId="10851" priority="1821" operator="equal">
      <formula>"C"</formula>
    </cfRule>
  </conditionalFormatting>
  <conditionalFormatting sqref="C84">
    <cfRule type="cellIs" dxfId="10850" priority="1820" operator="equal">
      <formula>"B"</formula>
    </cfRule>
  </conditionalFormatting>
  <conditionalFormatting sqref="C84">
    <cfRule type="cellIs" dxfId="10849" priority="1819" operator="equal">
      <formula>"A"</formula>
    </cfRule>
  </conditionalFormatting>
  <conditionalFormatting sqref="C186">
    <cfRule type="cellIs" dxfId="10848" priority="1811" operator="equal">
      <formula>"C"</formula>
    </cfRule>
  </conditionalFormatting>
  <conditionalFormatting sqref="C186">
    <cfRule type="cellIs" dxfId="10847" priority="1810" operator="equal">
      <formula>"B"</formula>
    </cfRule>
  </conditionalFormatting>
  <conditionalFormatting sqref="C186">
    <cfRule type="cellIs" dxfId="10846" priority="1809" operator="equal">
      <formula>"A"</formula>
    </cfRule>
  </conditionalFormatting>
  <conditionalFormatting sqref="C171">
    <cfRule type="cellIs" dxfId="10845" priority="1799" operator="equal">
      <formula>"c"</formula>
    </cfRule>
    <cfRule type="cellIs" dxfId="10844" priority="1800" operator="equal">
      <formula>"b"</formula>
    </cfRule>
    <cfRule type="cellIs" dxfId="10843" priority="1801" operator="equal">
      <formula>"a"</formula>
    </cfRule>
  </conditionalFormatting>
  <conditionalFormatting sqref="C172">
    <cfRule type="cellIs" dxfId="10842" priority="1796" operator="equal">
      <formula>"c"</formula>
    </cfRule>
    <cfRule type="cellIs" dxfId="10841" priority="1797" operator="equal">
      <formula>"b"</formula>
    </cfRule>
    <cfRule type="cellIs" dxfId="10840" priority="1798" operator="equal">
      <formula>"a"</formula>
    </cfRule>
  </conditionalFormatting>
  <conditionalFormatting sqref="C131">
    <cfRule type="cellIs" dxfId="10839" priority="1787" operator="equal">
      <formula>"c"</formula>
    </cfRule>
    <cfRule type="cellIs" dxfId="10838" priority="1788" operator="equal">
      <formula>"b"</formula>
    </cfRule>
    <cfRule type="cellIs" dxfId="10837" priority="1789" operator="equal">
      <formula>"a"</formula>
    </cfRule>
  </conditionalFormatting>
  <conditionalFormatting sqref="C132">
    <cfRule type="cellIs" dxfId="10836" priority="1784" operator="equal">
      <formula>"c"</formula>
    </cfRule>
    <cfRule type="cellIs" dxfId="10835" priority="1785" operator="equal">
      <formula>"b"</formula>
    </cfRule>
    <cfRule type="cellIs" dxfId="10834" priority="1786" operator="equal">
      <formula>"a"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3" priority="1783" operator="equal">
      <formula>"Me"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2" priority="1782" operator="equal">
      <formula>"TD"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1" priority="1781" operator="equal">
      <formula>"PR"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0" priority="1780" operator="equal">
      <formula>"Me"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9" priority="1779" operator="equal">
      <formula>"TD"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8" priority="1778" operator="equal">
      <formula>"PR"</formula>
    </cfRule>
  </conditionalFormatting>
  <conditionalFormatting sqref="F199:AJ199">
    <cfRule type="cellIs" dxfId="10827" priority="1777" operator="equal">
      <formula>"Me"</formula>
    </cfRule>
  </conditionalFormatting>
  <conditionalFormatting sqref="F199:O199 S199:AJ199">
    <cfRule type="cellIs" dxfId="10826" priority="1776" operator="equal">
      <formula>"TD"</formula>
    </cfRule>
  </conditionalFormatting>
  <conditionalFormatting sqref="F199:AJ199">
    <cfRule type="cellIs" dxfId="10825" priority="1775" operator="equal">
      <formula>"PR"</formula>
    </cfRule>
  </conditionalFormatting>
  <conditionalFormatting sqref="M221:M222">
    <cfRule type="cellIs" dxfId="10824" priority="1757" operator="equal">
      <formula>"Me"</formula>
    </cfRule>
  </conditionalFormatting>
  <conditionalFormatting sqref="M221:M222">
    <cfRule type="cellIs" dxfId="10823" priority="1756" operator="equal">
      <formula>"TD"</formula>
    </cfRule>
  </conditionalFormatting>
  <conditionalFormatting sqref="M221:M222">
    <cfRule type="cellIs" dxfId="10822" priority="1755" operator="equal">
      <formula>"PR"</formula>
    </cfRule>
  </conditionalFormatting>
  <conditionalFormatting sqref="T221:T222">
    <cfRule type="cellIs" dxfId="10821" priority="1754" operator="equal">
      <formula>"Me"</formula>
    </cfRule>
  </conditionalFormatting>
  <conditionalFormatting sqref="T221:T222">
    <cfRule type="cellIs" dxfId="10820" priority="1753" operator="equal">
      <formula>"TD"</formula>
    </cfRule>
  </conditionalFormatting>
  <conditionalFormatting sqref="T221:T222">
    <cfRule type="cellIs" dxfId="10819" priority="1752" operator="equal">
      <formula>"PR"</formula>
    </cfRule>
  </conditionalFormatting>
  <conditionalFormatting sqref="AH221:AH222">
    <cfRule type="cellIs" dxfId="10818" priority="1748" operator="equal">
      <formula>"Me"</formula>
    </cfRule>
  </conditionalFormatting>
  <conditionalFormatting sqref="AH221:AH222">
    <cfRule type="cellIs" dxfId="10817" priority="1747" operator="equal">
      <formula>"TD"</formula>
    </cfRule>
  </conditionalFormatting>
  <conditionalFormatting sqref="AH221:AH222">
    <cfRule type="cellIs" dxfId="10816" priority="1746" operator="equal">
      <formula>"PR"</formula>
    </cfRule>
  </conditionalFormatting>
  <conditionalFormatting sqref="Q227:Q228">
    <cfRule type="cellIs" dxfId="10815" priority="1745" operator="equal">
      <formula>"Me"</formula>
    </cfRule>
  </conditionalFormatting>
  <conditionalFormatting sqref="Q227:Q228">
    <cfRule type="cellIs" dxfId="10814" priority="1744" operator="equal">
      <formula>"TD"</formula>
    </cfRule>
  </conditionalFormatting>
  <conditionalFormatting sqref="Q227:Q228">
    <cfRule type="cellIs" dxfId="10813" priority="1743" operator="equal">
      <formula>"PR"</formula>
    </cfRule>
  </conditionalFormatting>
  <conditionalFormatting sqref="T215:T218">
    <cfRule type="cellIs" dxfId="10812" priority="1721" operator="equal">
      <formula>"Me"</formula>
    </cfRule>
  </conditionalFormatting>
  <conditionalFormatting sqref="T215:T218">
    <cfRule type="cellIs" dxfId="10811" priority="1720" operator="equal">
      <formula>"TD"</formula>
    </cfRule>
  </conditionalFormatting>
  <conditionalFormatting sqref="T215:T218">
    <cfRule type="cellIs" dxfId="10810" priority="1719" operator="equal">
      <formula>"PR"</formula>
    </cfRule>
  </conditionalFormatting>
  <conditionalFormatting sqref="C201:C202 C221:C224">
    <cfRule type="cellIs" dxfId="10809" priority="1711" operator="equal">
      <formula>"C"</formula>
    </cfRule>
  </conditionalFormatting>
  <conditionalFormatting sqref="C201:C202 C221:C224">
    <cfRule type="cellIs" dxfId="10808" priority="1710" operator="equal">
      <formula>"B"</formula>
    </cfRule>
  </conditionalFormatting>
  <conditionalFormatting sqref="C201:C202 C221:C224">
    <cfRule type="cellIs" dxfId="10807" priority="1709" operator="equal">
      <formula>"A"</formula>
    </cfRule>
  </conditionalFormatting>
  <conditionalFormatting sqref="C211:C212 C241:C242 C227:C228">
    <cfRule type="cellIs" dxfId="10806" priority="1702" operator="equal">
      <formula>"C"</formula>
    </cfRule>
  </conditionalFormatting>
  <conditionalFormatting sqref="C211:C212 C241:C242 C227:C228">
    <cfRule type="cellIs" dxfId="10805" priority="1701" operator="equal">
      <formula>"B"</formula>
    </cfRule>
  </conditionalFormatting>
  <conditionalFormatting sqref="C211:C212 C241:C242 C227:C228">
    <cfRule type="cellIs" dxfId="10804" priority="1700" operator="equal">
      <formula>"A"</formula>
    </cfRule>
  </conditionalFormatting>
  <conditionalFormatting sqref="C215:C216">
    <cfRule type="cellIs" dxfId="10803" priority="1698" operator="equal">
      <formula>"C"</formula>
    </cfRule>
  </conditionalFormatting>
  <conditionalFormatting sqref="C215:C216">
    <cfRule type="cellIs" dxfId="10802" priority="1697" operator="equal">
      <formula>"B"</formula>
    </cfRule>
  </conditionalFormatting>
  <conditionalFormatting sqref="C215:C216">
    <cfRule type="cellIs" dxfId="10801" priority="1696" operator="equal">
      <formula>"A"</formula>
    </cfRule>
  </conditionalFormatting>
  <conditionalFormatting sqref="C219:C220">
    <cfRule type="cellIs" dxfId="10800" priority="1692" operator="equal">
      <formula>"C"</formula>
    </cfRule>
  </conditionalFormatting>
  <conditionalFormatting sqref="C219:C220">
    <cfRule type="cellIs" dxfId="10799" priority="1691" operator="equal">
      <formula>"B"</formula>
    </cfRule>
  </conditionalFormatting>
  <conditionalFormatting sqref="C219:C220">
    <cfRule type="cellIs" dxfId="10798" priority="1690" operator="equal">
      <formula>"A"</formula>
    </cfRule>
  </conditionalFormatting>
  <conditionalFormatting sqref="C203:C204">
    <cfRule type="cellIs" dxfId="10797" priority="1689" operator="equal">
      <formula>"C"</formula>
    </cfRule>
  </conditionalFormatting>
  <conditionalFormatting sqref="C203:C204">
    <cfRule type="cellIs" dxfId="10796" priority="1688" operator="equal">
      <formula>"B"</formula>
    </cfRule>
  </conditionalFormatting>
  <conditionalFormatting sqref="C203:C204">
    <cfRule type="cellIs" dxfId="10795" priority="1687" operator="equal">
      <formula>"A"</formula>
    </cfRule>
  </conditionalFormatting>
  <conditionalFormatting sqref="C207:C208">
    <cfRule type="cellIs" dxfId="10794" priority="1685" operator="equal">
      <formula>"C"</formula>
    </cfRule>
  </conditionalFormatting>
  <conditionalFormatting sqref="C207:C208">
    <cfRule type="cellIs" dxfId="10793" priority="1684" operator="equal">
      <formula>"B"</formula>
    </cfRule>
  </conditionalFormatting>
  <conditionalFormatting sqref="C207:C208">
    <cfRule type="cellIs" dxfId="10792" priority="1683" operator="equal">
      <formula>"A"</formula>
    </cfRule>
  </conditionalFormatting>
  <conditionalFormatting sqref="C209">
    <cfRule type="cellIs" dxfId="10791" priority="1681" operator="equal">
      <formula>"C"</formula>
    </cfRule>
  </conditionalFormatting>
  <conditionalFormatting sqref="C209">
    <cfRule type="cellIs" dxfId="10790" priority="1680" operator="equal">
      <formula>"B"</formula>
    </cfRule>
  </conditionalFormatting>
  <conditionalFormatting sqref="C209">
    <cfRule type="cellIs" dxfId="10789" priority="1679" operator="equal">
      <formula>"A"</formula>
    </cfRule>
  </conditionalFormatting>
  <conditionalFormatting sqref="C243:C246">
    <cfRule type="cellIs" dxfId="10788" priority="1677" operator="equal">
      <formula>"C"</formula>
    </cfRule>
  </conditionalFormatting>
  <conditionalFormatting sqref="C243:C246">
    <cfRule type="cellIs" dxfId="10787" priority="1676" operator="equal">
      <formula>"B"</formula>
    </cfRule>
  </conditionalFormatting>
  <conditionalFormatting sqref="C243:C246">
    <cfRule type="cellIs" dxfId="10786" priority="1675" operator="equal">
      <formula>"A"</formula>
    </cfRule>
  </conditionalFormatting>
  <conditionalFormatting sqref="C235:C236">
    <cfRule type="cellIs" dxfId="10785" priority="1673" operator="equal">
      <formula>"C"</formula>
    </cfRule>
  </conditionalFormatting>
  <conditionalFormatting sqref="C235:C236">
    <cfRule type="cellIs" dxfId="10784" priority="1672" operator="equal">
      <formula>"B"</formula>
    </cfRule>
  </conditionalFormatting>
  <conditionalFormatting sqref="C235:C236">
    <cfRule type="cellIs" dxfId="10783" priority="1671" operator="equal">
      <formula>"A"</formula>
    </cfRule>
  </conditionalFormatting>
  <conditionalFormatting sqref="C210">
    <cfRule type="cellIs" dxfId="10782" priority="1667" operator="equal">
      <formula>"c"</formula>
    </cfRule>
    <cfRule type="cellIs" dxfId="10781" priority="1668" operator="equal">
      <formula>"b"</formula>
    </cfRule>
    <cfRule type="cellIs" dxfId="10780" priority="1669" operator="equal">
      <formula>"a"</formula>
    </cfRule>
  </conditionalFormatting>
  <conditionalFormatting sqref="C205:C206">
    <cfRule type="cellIs" dxfId="10779" priority="1659" operator="equal">
      <formula>"C"</formula>
    </cfRule>
  </conditionalFormatting>
  <conditionalFormatting sqref="C205:C206">
    <cfRule type="cellIs" dxfId="10778" priority="1658" operator="equal">
      <formula>"B"</formula>
    </cfRule>
  </conditionalFormatting>
  <conditionalFormatting sqref="C205:C206">
    <cfRule type="cellIs" dxfId="10777" priority="1657" operator="equal">
      <formula>"A"</formula>
    </cfRule>
  </conditionalFormatting>
  <conditionalFormatting sqref="C213:C214">
    <cfRule type="cellIs" dxfId="10776" priority="1655" operator="equal">
      <formula>"C"</formula>
    </cfRule>
  </conditionalFormatting>
  <conditionalFormatting sqref="C213:C214">
    <cfRule type="cellIs" dxfId="10775" priority="1654" operator="equal">
      <formula>"B"</formula>
    </cfRule>
  </conditionalFormatting>
  <conditionalFormatting sqref="C213:C214">
    <cfRule type="cellIs" dxfId="10774" priority="1653" operator="equal">
      <formula>"A"</formula>
    </cfRule>
  </conditionalFormatting>
  <conditionalFormatting sqref="C229:C232">
    <cfRule type="cellIs" dxfId="10773" priority="1646" operator="equal">
      <formula>"C"</formula>
    </cfRule>
  </conditionalFormatting>
  <conditionalFormatting sqref="C229:C232">
    <cfRule type="cellIs" dxfId="10772" priority="1645" operator="equal">
      <formula>"B"</formula>
    </cfRule>
  </conditionalFormatting>
  <conditionalFormatting sqref="C229:C232">
    <cfRule type="cellIs" dxfId="10771" priority="1644" operator="equal">
      <formula>"A"</formula>
    </cfRule>
  </conditionalFormatting>
  <conditionalFormatting sqref="C237:C238">
    <cfRule type="cellIs" dxfId="10770" priority="1636" operator="equal">
      <formula>"C"</formula>
    </cfRule>
  </conditionalFormatting>
  <conditionalFormatting sqref="C237:C238">
    <cfRule type="cellIs" dxfId="10769" priority="1635" operator="equal">
      <formula>"B"</formula>
    </cfRule>
  </conditionalFormatting>
  <conditionalFormatting sqref="C237:C238">
    <cfRule type="cellIs" dxfId="10768" priority="1634" operator="equal">
      <formula>"A"</formula>
    </cfRule>
  </conditionalFormatting>
  <conditionalFormatting sqref="C239:C240">
    <cfRule type="cellIs" dxfId="10767" priority="1620" operator="equal">
      <formula>"C"</formula>
    </cfRule>
  </conditionalFormatting>
  <conditionalFormatting sqref="C239:C240">
    <cfRule type="cellIs" dxfId="10766" priority="1619" operator="equal">
      <formula>"B"</formula>
    </cfRule>
  </conditionalFormatting>
  <conditionalFormatting sqref="C239:C240">
    <cfRule type="cellIs" dxfId="10765" priority="1618" operator="equal">
      <formula>"A"</formula>
    </cfRule>
  </conditionalFormatting>
  <conditionalFormatting sqref="C225">
    <cfRule type="cellIs" dxfId="10764" priority="1609" operator="equal">
      <formula>"C"</formula>
    </cfRule>
  </conditionalFormatting>
  <conditionalFormatting sqref="C225">
    <cfRule type="cellIs" dxfId="10763" priority="1608" operator="equal">
      <formula>"B"</formula>
    </cfRule>
  </conditionalFormatting>
  <conditionalFormatting sqref="C225">
    <cfRule type="cellIs" dxfId="10762" priority="1607" operator="equal">
      <formula>"A"</formula>
    </cfRule>
  </conditionalFormatting>
  <conditionalFormatting sqref="C226">
    <cfRule type="cellIs" dxfId="10761" priority="1606" operator="lessThan">
      <formula>#REF!</formula>
    </cfRule>
  </conditionalFormatting>
  <conditionalFormatting sqref="C226">
    <cfRule type="cellIs" dxfId="10760" priority="1605" operator="equal">
      <formula>"C"</formula>
    </cfRule>
  </conditionalFormatting>
  <conditionalFormatting sqref="C226">
    <cfRule type="cellIs" dxfId="10759" priority="1604" operator="equal">
      <formula>"B"</formula>
    </cfRule>
  </conditionalFormatting>
  <conditionalFormatting sqref="C226">
    <cfRule type="cellIs" dxfId="10758" priority="1603" operator="equal">
      <formula>"A"</formula>
    </cfRule>
  </conditionalFormatting>
  <conditionalFormatting sqref="C184">
    <cfRule type="cellIs" dxfId="10757" priority="1600" operator="lessThan">
      <formula>#REF!</formula>
    </cfRule>
  </conditionalFormatting>
  <conditionalFormatting sqref="C184">
    <cfRule type="cellIs" dxfId="10756" priority="1596" operator="equal">
      <formula>"C"</formula>
    </cfRule>
  </conditionalFormatting>
  <conditionalFormatting sqref="C184">
    <cfRule type="cellIs" dxfId="10755" priority="1595" operator="equal">
      <formula>"B"</formula>
    </cfRule>
  </conditionalFormatting>
  <conditionalFormatting sqref="C184">
    <cfRule type="cellIs" dxfId="10754" priority="1594" operator="equal">
      <formula>"A"</formula>
    </cfRule>
  </conditionalFormatting>
  <conditionalFormatting sqref="C183">
    <cfRule type="cellIs" dxfId="10753" priority="1592" operator="equal">
      <formula>"C"</formula>
    </cfRule>
  </conditionalFormatting>
  <conditionalFormatting sqref="C183">
    <cfRule type="cellIs" dxfId="10752" priority="1591" operator="equal">
      <formula>"B"</formula>
    </cfRule>
  </conditionalFormatting>
  <conditionalFormatting sqref="C183">
    <cfRule type="cellIs" dxfId="10751" priority="1590" operator="equal">
      <formula>"A"</formula>
    </cfRule>
  </conditionalFormatting>
  <conditionalFormatting sqref="C150">
    <cfRule type="cellIs" dxfId="10750" priority="1576" operator="equal">
      <formula>"c"</formula>
    </cfRule>
    <cfRule type="cellIs" dxfId="10749" priority="1577" operator="equal">
      <formula>"b"</formula>
    </cfRule>
    <cfRule type="cellIs" dxfId="10748" priority="1578" operator="equal">
      <formula>"a"</formula>
    </cfRule>
  </conditionalFormatting>
  <conditionalFormatting sqref="C149">
    <cfRule type="cellIs" dxfId="10747" priority="1579" operator="equal">
      <formula>"c"</formula>
    </cfRule>
    <cfRule type="cellIs" dxfId="10746" priority="1580" operator="equal">
      <formula>"b"</formula>
    </cfRule>
    <cfRule type="cellIs" dxfId="10745" priority="1581" operator="equal">
      <formula>"a"</formula>
    </cfRule>
  </conditionalFormatting>
  <conditionalFormatting sqref="C26">
    <cfRule type="cellIs" dxfId="10744" priority="1574" operator="equal">
      <formula>"C"</formula>
    </cfRule>
  </conditionalFormatting>
  <conditionalFormatting sqref="C26">
    <cfRule type="cellIs" dxfId="10743" priority="1573" operator="equal">
      <formula>"B"</formula>
    </cfRule>
  </conditionalFormatting>
  <conditionalFormatting sqref="C26">
    <cfRule type="cellIs" dxfId="10742" priority="1572" operator="equal">
      <formula>"A"</formula>
    </cfRule>
  </conditionalFormatting>
  <conditionalFormatting sqref="C26">
    <cfRule type="cellIs" dxfId="10741" priority="1569" operator="lessThan">
      <formula>#REF!</formula>
    </cfRule>
  </conditionalFormatting>
  <conditionalFormatting sqref="C135:C136">
    <cfRule type="cellIs" dxfId="10740" priority="1558" operator="equal">
      <formula>"c"</formula>
    </cfRule>
    <cfRule type="cellIs" dxfId="10739" priority="1559" operator="equal">
      <formula>"b"</formula>
    </cfRule>
    <cfRule type="cellIs" dxfId="10738" priority="1560" operator="equal">
      <formula>"a"</formula>
    </cfRule>
  </conditionalFormatting>
  <conditionalFormatting sqref="C142">
    <cfRule type="cellIs" dxfId="10737" priority="1537" operator="equal">
      <formula>"c"</formula>
    </cfRule>
    <cfRule type="cellIs" dxfId="10736" priority="1538" operator="equal">
      <formula>"b"</formula>
    </cfRule>
    <cfRule type="cellIs" dxfId="10735" priority="1539" operator="equal">
      <formula>"a"</formula>
    </cfRule>
  </conditionalFormatting>
  <conditionalFormatting sqref="C140">
    <cfRule type="cellIs" dxfId="10734" priority="1546" operator="equal">
      <formula>"c"</formula>
    </cfRule>
    <cfRule type="cellIs" dxfId="10733" priority="1547" operator="equal">
      <formula>"b"</formula>
    </cfRule>
    <cfRule type="cellIs" dxfId="10732" priority="1548" operator="equal">
      <formula>"a"</formula>
    </cfRule>
  </conditionalFormatting>
  <conditionalFormatting sqref="C139">
    <cfRule type="cellIs" dxfId="10731" priority="1549" operator="equal">
      <formula>"c"</formula>
    </cfRule>
    <cfRule type="cellIs" dxfId="10730" priority="1550" operator="equal">
      <formula>"b"</formula>
    </cfRule>
    <cfRule type="cellIs" dxfId="10729" priority="1551" operator="equal">
      <formula>"a"</formula>
    </cfRule>
  </conditionalFormatting>
  <conditionalFormatting sqref="C138">
    <cfRule type="cellIs" dxfId="10728" priority="1529" operator="equal">
      <formula>"c"</formula>
    </cfRule>
    <cfRule type="cellIs" dxfId="10727" priority="1530" operator="equal">
      <formula>"b"</formula>
    </cfRule>
    <cfRule type="cellIs" dxfId="10726" priority="1531" operator="equal">
      <formula>"a"</formula>
    </cfRule>
  </conditionalFormatting>
  <conditionalFormatting sqref="C67:C68">
    <cfRule type="cellIs" dxfId="10725" priority="1527" operator="equal">
      <formula>"C"</formula>
    </cfRule>
  </conditionalFormatting>
  <conditionalFormatting sqref="D71">
    <cfRule type="cellIs" dxfId="10724" priority="1525" operator="equal">
      <formula>"C"</formula>
    </cfRule>
  </conditionalFormatting>
  <conditionalFormatting sqref="D71">
    <cfRule type="cellIs" dxfId="10723" priority="1523" operator="equal">
      <formula>"B"</formula>
    </cfRule>
    <cfRule type="cellIs" dxfId="10722" priority="1524" operator="equal">
      <formula>"A"</formula>
    </cfRule>
  </conditionalFormatting>
  <conditionalFormatting sqref="C67:C68">
    <cfRule type="cellIs" dxfId="10721" priority="1522" operator="equal">
      <formula>"B"</formula>
    </cfRule>
  </conditionalFormatting>
  <conditionalFormatting sqref="C67:C68">
    <cfRule type="cellIs" dxfId="10720" priority="1521" operator="equal">
      <formula>"A"</formula>
    </cfRule>
  </conditionalFormatting>
  <conditionalFormatting sqref="D67">
    <cfRule type="cellIs" dxfId="10719" priority="1519" operator="equal">
      <formula>"C"</formula>
    </cfRule>
  </conditionalFormatting>
  <conditionalFormatting sqref="D67">
    <cfRule type="cellIs" dxfId="10718" priority="1517" operator="equal">
      <formula>"B"</formula>
    </cfRule>
    <cfRule type="cellIs" dxfId="10717" priority="1518" operator="equal">
      <formula>"A"</formula>
    </cfRule>
  </conditionalFormatting>
  <conditionalFormatting sqref="C67:C68">
    <cfRule type="cellIs" dxfId="10716" priority="1511" operator="lessThan">
      <formula>#REF!</formula>
    </cfRule>
  </conditionalFormatting>
  <conditionalFormatting sqref="C71:C72">
    <cfRule type="cellIs" dxfId="10715" priority="1510" operator="equal">
      <formula>"C"</formula>
    </cfRule>
  </conditionalFormatting>
  <conditionalFormatting sqref="C71:C72">
    <cfRule type="cellIs" dxfId="10714" priority="1509" operator="equal">
      <formula>"B"</formula>
    </cfRule>
  </conditionalFormatting>
  <conditionalFormatting sqref="C71:C72">
    <cfRule type="cellIs" dxfId="10713" priority="1508" operator="equal">
      <formula>"A"</formula>
    </cfRule>
  </conditionalFormatting>
  <conditionalFormatting sqref="C71:C72">
    <cfRule type="cellIs" dxfId="10712" priority="1507" operator="lessThan">
      <formula>#REF!</formula>
    </cfRule>
  </conditionalFormatting>
  <conditionalFormatting sqref="C61:C62">
    <cfRule type="cellIs" dxfId="10711" priority="1506" operator="equal">
      <formula>"C"</formula>
    </cfRule>
  </conditionalFormatting>
  <conditionalFormatting sqref="C61:C62">
    <cfRule type="cellIs" dxfId="10710" priority="1505" operator="equal">
      <formula>"B"</formula>
    </cfRule>
  </conditionalFormatting>
  <conditionalFormatting sqref="C61:C62">
    <cfRule type="cellIs" dxfId="10709" priority="1504" operator="equal">
      <formula>"A"</formula>
    </cfRule>
  </conditionalFormatting>
  <conditionalFormatting sqref="C61:C62">
    <cfRule type="cellIs" dxfId="10708" priority="1503" operator="lessThan">
      <formula>#REF!</formula>
    </cfRule>
  </conditionalFormatting>
  <conditionalFormatting sqref="D69">
    <cfRule type="cellIs" dxfId="10707" priority="1501" operator="equal">
      <formula>"C"</formula>
    </cfRule>
  </conditionalFormatting>
  <conditionalFormatting sqref="D69">
    <cfRule type="cellIs" dxfId="10706" priority="1499" operator="equal">
      <formula>"B"</formula>
    </cfRule>
    <cfRule type="cellIs" dxfId="10705" priority="1500" operator="equal">
      <formula>"A"</formula>
    </cfRule>
  </conditionalFormatting>
  <conditionalFormatting sqref="C69:C70">
    <cfRule type="cellIs" dxfId="10704" priority="1493" operator="equal">
      <formula>"C"</formula>
    </cfRule>
  </conditionalFormatting>
  <conditionalFormatting sqref="C69:C70">
    <cfRule type="cellIs" dxfId="10703" priority="1492" operator="equal">
      <formula>"B"</formula>
    </cfRule>
  </conditionalFormatting>
  <conditionalFormatting sqref="C69:C70">
    <cfRule type="cellIs" dxfId="10702" priority="1491" operator="equal">
      <formula>"A"</formula>
    </cfRule>
  </conditionalFormatting>
  <conditionalFormatting sqref="C69:C70">
    <cfRule type="cellIs" dxfId="10701" priority="1490" operator="lessThan">
      <formula>#REF!</formula>
    </cfRule>
  </conditionalFormatting>
  <conditionalFormatting sqref="C59:C60">
    <cfRule type="cellIs" dxfId="10700" priority="1484" operator="equal">
      <formula>"c"</formula>
    </cfRule>
    <cfRule type="cellIs" dxfId="10699" priority="1485" operator="equal">
      <formula>"b"</formula>
    </cfRule>
    <cfRule type="cellIs" dxfId="10698" priority="1486" operator="equal">
      <formula>"a"</formula>
    </cfRule>
  </conditionalFormatting>
  <conditionalFormatting sqref="C60">
    <cfRule type="cellIs" dxfId="10697" priority="1481" operator="equal">
      <formula>"c"</formula>
    </cfRule>
    <cfRule type="cellIs" dxfId="10696" priority="1482" operator="equal">
      <formula>"b"</formula>
    </cfRule>
    <cfRule type="cellIs" dxfId="10695" priority="1483" operator="equal">
      <formula>"a"</formula>
    </cfRule>
  </conditionalFormatting>
  <conditionalFormatting sqref="C59">
    <cfRule type="cellIs" dxfId="10694" priority="1478" operator="equal">
      <formula>"c"</formula>
    </cfRule>
    <cfRule type="cellIs" dxfId="10693" priority="1479" operator="equal">
      <formula>"b"</formula>
    </cfRule>
    <cfRule type="cellIs" dxfId="10692" priority="1480" operator="equal">
      <formula>"a"</formula>
    </cfRule>
  </conditionalFormatting>
  <conditionalFormatting sqref="C76">
    <cfRule type="cellIs" dxfId="10691" priority="1462" operator="equal">
      <formula>"C"</formula>
    </cfRule>
  </conditionalFormatting>
  <conditionalFormatting sqref="C76">
    <cfRule type="cellIs" dxfId="10690" priority="1461" operator="equal">
      <formula>"B"</formula>
    </cfRule>
  </conditionalFormatting>
  <conditionalFormatting sqref="C76">
    <cfRule type="cellIs" dxfId="10689" priority="1460" operator="equal">
      <formula>"A"</formula>
    </cfRule>
  </conditionalFormatting>
  <conditionalFormatting sqref="C193:C194">
    <cfRule type="cellIs" dxfId="10688" priority="1456" operator="equal">
      <formula>"C"</formula>
    </cfRule>
  </conditionalFormatting>
  <conditionalFormatting sqref="C193:C194">
    <cfRule type="cellIs" dxfId="10687" priority="1455" operator="equal">
      <formula>"B"</formula>
    </cfRule>
  </conditionalFormatting>
  <conditionalFormatting sqref="C193:C194">
    <cfRule type="cellIs" dxfId="10686" priority="1454" operator="equal">
      <formula>"A"</formula>
    </cfRule>
  </conditionalFormatting>
  <conditionalFormatting sqref="C195:C196">
    <cfRule type="cellIs" dxfId="10685" priority="1446" operator="equal">
      <formula>"C"</formula>
    </cfRule>
  </conditionalFormatting>
  <conditionalFormatting sqref="C195:C196">
    <cfRule type="cellIs" dxfId="10684" priority="1445" operator="equal">
      <formula>"B"</formula>
    </cfRule>
  </conditionalFormatting>
  <conditionalFormatting sqref="C195:C196">
    <cfRule type="cellIs" dxfId="10683" priority="1444" operator="equal">
      <formula>"A"</formula>
    </cfRule>
  </conditionalFormatting>
  <conditionalFormatting sqref="C233:C234">
    <cfRule type="cellIs" dxfId="10682" priority="1437" operator="equal">
      <formula>"C"</formula>
    </cfRule>
  </conditionalFormatting>
  <conditionalFormatting sqref="C233:C234">
    <cfRule type="cellIs" dxfId="10681" priority="1436" operator="equal">
      <formula>"B"</formula>
    </cfRule>
  </conditionalFormatting>
  <conditionalFormatting sqref="C233:C234">
    <cfRule type="cellIs" dxfId="10680" priority="1435" operator="equal">
      <formula>"A"</formula>
    </cfRule>
  </conditionalFormatting>
  <conditionalFormatting sqref="C217:C218">
    <cfRule type="cellIs" dxfId="10679" priority="1421" operator="equal">
      <formula>"C"</formula>
    </cfRule>
  </conditionalFormatting>
  <conditionalFormatting sqref="C217:C218">
    <cfRule type="cellIs" dxfId="10678" priority="1420" operator="equal">
      <formula>"B"</formula>
    </cfRule>
  </conditionalFormatting>
  <conditionalFormatting sqref="C217:C218">
    <cfRule type="cellIs" dxfId="10677" priority="1419" operator="equal">
      <formula>"A"</formula>
    </cfRule>
  </conditionalFormatting>
  <conditionalFormatting sqref="T75:U76">
    <cfRule type="cellIs" dxfId="10676" priority="1417" operator="equal">
      <formula>"Me"</formula>
    </cfRule>
  </conditionalFormatting>
  <conditionalFormatting sqref="T75:U76">
    <cfRule type="cellIs" dxfId="10675" priority="1416" operator="equal">
      <formula>"TD"</formula>
    </cfRule>
  </conditionalFormatting>
  <conditionalFormatting sqref="T75:U76">
    <cfRule type="cellIs" dxfId="10674" priority="1415" operator="equal">
      <formula>"PR"</formula>
    </cfRule>
  </conditionalFormatting>
  <conditionalFormatting sqref="C51:C52">
    <cfRule type="cellIs" dxfId="10673" priority="1409" operator="equal">
      <formula>"C"</formula>
    </cfRule>
  </conditionalFormatting>
  <conditionalFormatting sqref="C51:C52">
    <cfRule type="cellIs" dxfId="10672" priority="1408" operator="equal">
      <formula>"B"</formula>
    </cfRule>
  </conditionalFormatting>
  <conditionalFormatting sqref="C51:C52">
    <cfRule type="cellIs" dxfId="10671" priority="1407" operator="equal">
      <formula>"A"</formula>
    </cfRule>
  </conditionalFormatting>
  <conditionalFormatting sqref="C63:C64">
    <cfRule type="cellIs" dxfId="10670" priority="1400" operator="equal">
      <formula>"C"</formula>
    </cfRule>
  </conditionalFormatting>
  <conditionalFormatting sqref="C63:C64">
    <cfRule type="cellIs" dxfId="10669" priority="1399" operator="equal">
      <formula>"B"</formula>
    </cfRule>
  </conditionalFormatting>
  <conditionalFormatting sqref="C63:C64">
    <cfRule type="cellIs" dxfId="10668" priority="1398" operator="equal">
      <formula>"A"</formula>
    </cfRule>
  </conditionalFormatting>
  <conditionalFormatting sqref="C63:C64">
    <cfRule type="cellIs" dxfId="10667" priority="1397" operator="lessThan">
      <formula>#REF!</formula>
    </cfRule>
  </conditionalFormatting>
  <conditionalFormatting sqref="H93:H94">
    <cfRule type="cellIs" dxfId="10666" priority="1396" operator="equal">
      <formula>"Me"</formula>
    </cfRule>
  </conditionalFormatting>
  <conditionalFormatting sqref="H93:H94">
    <cfRule type="cellIs" dxfId="10665" priority="1395" operator="equal">
      <formula>"TD"</formula>
    </cfRule>
  </conditionalFormatting>
  <conditionalFormatting sqref="H93:H94">
    <cfRule type="cellIs" dxfId="10664" priority="1394" operator="equal">
      <formula>"PR"</formula>
    </cfRule>
  </conditionalFormatting>
  <conditionalFormatting sqref="V93:V94">
    <cfRule type="cellIs" dxfId="10663" priority="1393" operator="equal">
      <formula>"Me"</formula>
    </cfRule>
  </conditionalFormatting>
  <conditionalFormatting sqref="V93:V94">
    <cfRule type="cellIs" dxfId="10662" priority="1392" operator="equal">
      <formula>"TD"</formula>
    </cfRule>
  </conditionalFormatting>
  <conditionalFormatting sqref="V93:V94">
    <cfRule type="cellIs" dxfId="10661" priority="1391" operator="equal">
      <formula>"PR"</formula>
    </cfRule>
  </conditionalFormatting>
  <conditionalFormatting sqref="AC93:AC94">
    <cfRule type="cellIs" dxfId="10660" priority="1390" operator="equal">
      <formula>"Me"</formula>
    </cfRule>
  </conditionalFormatting>
  <conditionalFormatting sqref="AC93:AC94">
    <cfRule type="cellIs" dxfId="10659" priority="1389" operator="equal">
      <formula>"TD"</formula>
    </cfRule>
  </conditionalFormatting>
  <conditionalFormatting sqref="AC93:AC94">
    <cfRule type="cellIs" dxfId="10658" priority="1388" operator="equal">
      <formula>"PR"</formula>
    </cfRule>
  </conditionalFormatting>
  <conditionalFormatting sqref="AJ93:AJ94">
    <cfRule type="cellIs" dxfId="10657" priority="1387" operator="equal">
      <formula>"Me"</formula>
    </cfRule>
  </conditionalFormatting>
  <conditionalFormatting sqref="AJ93:AJ94">
    <cfRule type="cellIs" dxfId="10656" priority="1386" operator="equal">
      <formula>"TD"</formula>
    </cfRule>
  </conditionalFormatting>
  <conditionalFormatting sqref="AJ93:AJ94">
    <cfRule type="cellIs" dxfId="10655" priority="1385" operator="equal">
      <formula>"PR"</formula>
    </cfRule>
  </conditionalFormatting>
  <conditionalFormatting sqref="H131:H132">
    <cfRule type="cellIs" dxfId="10654" priority="1360" operator="equal">
      <formula>"Me"</formula>
    </cfRule>
  </conditionalFormatting>
  <conditionalFormatting sqref="H131:H132">
    <cfRule type="cellIs" dxfId="10653" priority="1359" operator="equal">
      <formula>"TD"</formula>
    </cfRule>
  </conditionalFormatting>
  <conditionalFormatting sqref="H131:H132">
    <cfRule type="cellIs" dxfId="10652" priority="1358" operator="equal">
      <formula>"PR"</formula>
    </cfRule>
  </conditionalFormatting>
  <conditionalFormatting sqref="V131:V132">
    <cfRule type="cellIs" dxfId="10651" priority="1357" operator="equal">
      <formula>"Me"</formula>
    </cfRule>
  </conditionalFormatting>
  <conditionalFormatting sqref="V131:V132">
    <cfRule type="cellIs" dxfId="10650" priority="1356" operator="equal">
      <formula>"TD"</formula>
    </cfRule>
  </conditionalFormatting>
  <conditionalFormatting sqref="V131:V132">
    <cfRule type="cellIs" dxfId="10649" priority="1355" operator="equal">
      <formula>"PR"</formula>
    </cfRule>
  </conditionalFormatting>
  <conditionalFormatting sqref="AC131:AC132">
    <cfRule type="cellIs" dxfId="10648" priority="1354" operator="equal">
      <formula>"Me"</formula>
    </cfRule>
  </conditionalFormatting>
  <conditionalFormatting sqref="AC131:AC132">
    <cfRule type="cellIs" dxfId="10647" priority="1353" operator="equal">
      <formula>"TD"</formula>
    </cfRule>
  </conditionalFormatting>
  <conditionalFormatting sqref="AC131:AC132">
    <cfRule type="cellIs" dxfId="10646" priority="1352" operator="equal">
      <formula>"PR"</formula>
    </cfRule>
  </conditionalFormatting>
  <conditionalFormatting sqref="AJ131:AJ132">
    <cfRule type="cellIs" dxfId="10645" priority="1351" operator="equal">
      <formula>"Me"</formula>
    </cfRule>
  </conditionalFormatting>
  <conditionalFormatting sqref="AJ131:AJ132">
    <cfRule type="cellIs" dxfId="10644" priority="1350" operator="equal">
      <formula>"TD"</formula>
    </cfRule>
  </conditionalFormatting>
  <conditionalFormatting sqref="AJ131:AJ132">
    <cfRule type="cellIs" dxfId="10643" priority="1349" operator="equal">
      <formula>"PR"</formula>
    </cfRule>
  </conditionalFormatting>
  <conditionalFormatting sqref="R25:V26">
    <cfRule type="cellIs" dxfId="10642" priority="1348" operator="equal">
      <formula>"Me"</formula>
    </cfRule>
  </conditionalFormatting>
  <conditionalFormatting sqref="R25:V26">
    <cfRule type="cellIs" dxfId="10641" priority="1347" operator="equal">
      <formula>"Me"</formula>
    </cfRule>
  </conditionalFormatting>
  <conditionalFormatting sqref="R25:V26">
    <cfRule type="cellIs" dxfId="10640" priority="1346" operator="equal">
      <formula>"TD"</formula>
    </cfRule>
  </conditionalFormatting>
  <conditionalFormatting sqref="Z25:AC26">
    <cfRule type="cellIs" dxfId="10639" priority="1345" operator="equal">
      <formula>"Me"</formula>
    </cfRule>
  </conditionalFormatting>
  <conditionalFormatting sqref="Z25:AC26">
    <cfRule type="cellIs" dxfId="10638" priority="1344" operator="equal">
      <formula>"Me"</formula>
    </cfRule>
  </conditionalFormatting>
  <conditionalFormatting sqref="Z25:AC26">
    <cfRule type="cellIs" dxfId="10637" priority="1343" operator="equal">
      <formula>"TD"</formula>
    </cfRule>
  </conditionalFormatting>
  <conditionalFormatting sqref="M219:M220">
    <cfRule type="cellIs" dxfId="10636" priority="1342" operator="equal">
      <formula>"Me"</formula>
    </cfRule>
  </conditionalFormatting>
  <conditionalFormatting sqref="M219:M220">
    <cfRule type="cellIs" dxfId="10635" priority="1341" operator="equal">
      <formula>"TD"</formula>
    </cfRule>
  </conditionalFormatting>
  <conditionalFormatting sqref="M219:M220">
    <cfRule type="cellIs" dxfId="10634" priority="1340" operator="equal">
      <formula>"PR"</formula>
    </cfRule>
  </conditionalFormatting>
  <conditionalFormatting sqref="T219:T220">
    <cfRule type="cellIs" dxfId="10633" priority="1339" operator="equal">
      <formula>"Me"</formula>
    </cfRule>
  </conditionalFormatting>
  <conditionalFormatting sqref="T219:T220">
    <cfRule type="cellIs" dxfId="10632" priority="1338" operator="equal">
      <formula>"TD"</formula>
    </cfRule>
  </conditionalFormatting>
  <conditionalFormatting sqref="T219:T220">
    <cfRule type="cellIs" dxfId="10631" priority="1337" operator="equal">
      <formula>"PR"</formula>
    </cfRule>
  </conditionalFormatting>
  <conditionalFormatting sqref="AA219:AA220">
    <cfRule type="cellIs" dxfId="10630" priority="1336" operator="equal">
      <formula>"Me"</formula>
    </cfRule>
  </conditionalFormatting>
  <conditionalFormatting sqref="AA219:AA220">
    <cfRule type="cellIs" dxfId="10629" priority="1335" operator="equal">
      <formula>"TD"</formula>
    </cfRule>
  </conditionalFormatting>
  <conditionalFormatting sqref="AA219:AA220">
    <cfRule type="cellIs" dxfId="10628" priority="1334" operator="equal">
      <formula>"PR"</formula>
    </cfRule>
  </conditionalFormatting>
  <conditionalFormatting sqref="AH219:AH220">
    <cfRule type="cellIs" dxfId="10627" priority="1333" operator="equal">
      <formula>"Me"</formula>
    </cfRule>
  </conditionalFormatting>
  <conditionalFormatting sqref="AH219:AH220">
    <cfRule type="cellIs" dxfId="10626" priority="1332" operator="equal">
      <formula>"TD"</formula>
    </cfRule>
  </conditionalFormatting>
  <conditionalFormatting sqref="AH219:AH220">
    <cfRule type="cellIs" dxfId="10625" priority="1331" operator="equal">
      <formula>"PR"</formula>
    </cfRule>
  </conditionalFormatting>
  <conditionalFormatting sqref="AJ221:AJ222">
    <cfRule type="cellIs" dxfId="10624" priority="1330" operator="equal">
      <formula>"Me"</formula>
    </cfRule>
  </conditionalFormatting>
  <conditionalFormatting sqref="AJ221:AJ222">
    <cfRule type="cellIs" dxfId="10623" priority="1329" operator="equal">
      <formula>"TD"</formula>
    </cfRule>
  </conditionalFormatting>
  <conditionalFormatting sqref="AJ221:AJ222">
    <cfRule type="cellIs" dxfId="10622" priority="1328" operator="equal">
      <formula>"PR"</formula>
    </cfRule>
  </conditionalFormatting>
  <conditionalFormatting sqref="AC221:AC222">
    <cfRule type="cellIs" dxfId="10621" priority="1327" operator="equal">
      <formula>"Me"</formula>
    </cfRule>
  </conditionalFormatting>
  <conditionalFormatting sqref="AC221:AC222">
    <cfRule type="cellIs" dxfId="10620" priority="1326" operator="equal">
      <formula>"TD"</formula>
    </cfRule>
  </conditionalFormatting>
  <conditionalFormatting sqref="AC221:AC222">
    <cfRule type="cellIs" dxfId="10619" priority="1325" operator="equal">
      <formula>"PR"</formula>
    </cfRule>
  </conditionalFormatting>
  <conditionalFormatting sqref="V221:V222">
    <cfRule type="cellIs" dxfId="10618" priority="1324" operator="equal">
      <formula>"Me"</formula>
    </cfRule>
  </conditionalFormatting>
  <conditionalFormatting sqref="V221:V222">
    <cfRule type="cellIs" dxfId="10617" priority="1323" operator="equal">
      <formula>"TD"</formula>
    </cfRule>
  </conditionalFormatting>
  <conditionalFormatting sqref="V221:V222">
    <cfRule type="cellIs" dxfId="10616" priority="1322" operator="equal">
      <formula>"PR"</formula>
    </cfRule>
  </conditionalFormatting>
  <conditionalFormatting sqref="H221:H222">
    <cfRule type="cellIs" dxfId="10615" priority="1321" operator="equal">
      <formula>"Me"</formula>
    </cfRule>
  </conditionalFormatting>
  <conditionalFormatting sqref="H221:H222">
    <cfRule type="cellIs" dxfId="10614" priority="1320" operator="equal">
      <formula>"TD"</formula>
    </cfRule>
  </conditionalFormatting>
  <conditionalFormatting sqref="H221:H222">
    <cfRule type="cellIs" dxfId="10613" priority="1319" operator="equal">
      <formula>"PR"</formula>
    </cfRule>
  </conditionalFormatting>
  <conditionalFormatting sqref="D40">
    <cfRule type="cellIs" dxfId="10612" priority="1316" operator="equal">
      <formula>"c"</formula>
    </cfRule>
    <cfRule type="cellIs" dxfId="10611" priority="1317" operator="equal">
      <formula>"b"</formula>
    </cfRule>
    <cfRule type="cellIs" dxfId="10610" priority="1318" operator="equal">
      <formula>"a"</formula>
    </cfRule>
  </conditionalFormatting>
  <conditionalFormatting sqref="D42">
    <cfRule type="cellIs" dxfId="10609" priority="1313" operator="equal">
      <formula>"c"</formula>
    </cfRule>
    <cfRule type="cellIs" dxfId="10608" priority="1314" operator="equal">
      <formula>"b"</formula>
    </cfRule>
    <cfRule type="cellIs" dxfId="10607" priority="1315" operator="equal">
      <formula>"a"</formula>
    </cfRule>
  </conditionalFormatting>
  <conditionalFormatting sqref="R40">
    <cfRule type="cellIs" dxfId="10606" priority="1306" operator="equal">
      <formula>"Me"</formula>
    </cfRule>
  </conditionalFormatting>
  <conditionalFormatting sqref="R40">
    <cfRule type="cellIs" dxfId="10605" priority="1305" operator="equal">
      <formula>"TD"</formula>
    </cfRule>
  </conditionalFormatting>
  <conditionalFormatting sqref="R40">
    <cfRule type="cellIs" dxfId="10604" priority="1304" operator="equal">
      <formula>"PR"</formula>
    </cfRule>
  </conditionalFormatting>
  <conditionalFormatting sqref="U41">
    <cfRule type="cellIs" dxfId="10603" priority="1300" operator="equal">
      <formula>"Me"</formula>
    </cfRule>
  </conditionalFormatting>
  <conditionalFormatting sqref="U41">
    <cfRule type="cellIs" dxfId="10602" priority="1299" operator="equal">
      <formula>"TD"</formula>
    </cfRule>
  </conditionalFormatting>
  <conditionalFormatting sqref="U41">
    <cfRule type="cellIs" dxfId="10601" priority="1298" operator="equal">
      <formula>"PR"</formula>
    </cfRule>
  </conditionalFormatting>
  <conditionalFormatting sqref="V42">
    <cfRule type="cellIs" dxfId="10600" priority="1297" operator="equal">
      <formula>"Me"</formula>
    </cfRule>
  </conditionalFormatting>
  <conditionalFormatting sqref="V42">
    <cfRule type="cellIs" dxfId="10599" priority="1296" operator="equal">
      <formula>"TD"</formula>
    </cfRule>
  </conditionalFormatting>
  <conditionalFormatting sqref="V42">
    <cfRule type="cellIs" dxfId="10598" priority="1295" operator="equal">
      <formula>"PR"</formula>
    </cfRule>
  </conditionalFormatting>
  <conditionalFormatting sqref="R42">
    <cfRule type="cellIs" dxfId="10597" priority="1294" operator="equal">
      <formula>"Me"</formula>
    </cfRule>
  </conditionalFormatting>
  <conditionalFormatting sqref="R42">
    <cfRule type="cellIs" dxfId="10596" priority="1293" operator="equal">
      <formula>"TD"</formula>
    </cfRule>
  </conditionalFormatting>
  <conditionalFormatting sqref="R42">
    <cfRule type="cellIs" dxfId="10595" priority="1292" operator="equal">
      <formula>"PR"</formula>
    </cfRule>
  </conditionalFormatting>
  <conditionalFormatting sqref="AJ40">
    <cfRule type="cellIs" dxfId="10594" priority="1285" operator="equal">
      <formula>"Me"</formula>
    </cfRule>
  </conditionalFormatting>
  <conditionalFormatting sqref="AJ40">
    <cfRule type="cellIs" dxfId="10593" priority="1284" operator="equal">
      <formula>"TD"</formula>
    </cfRule>
  </conditionalFormatting>
  <conditionalFormatting sqref="AJ40">
    <cfRule type="cellIs" dxfId="10592" priority="1283" operator="equal">
      <formula>"PR"</formula>
    </cfRule>
  </conditionalFormatting>
  <conditionalFormatting sqref="AF40">
    <cfRule type="cellIs" dxfId="10591" priority="1282" operator="equal">
      <formula>"Me"</formula>
    </cfRule>
  </conditionalFormatting>
  <conditionalFormatting sqref="AF40">
    <cfRule type="cellIs" dxfId="10590" priority="1281" operator="equal">
      <formula>"TD"</formula>
    </cfRule>
  </conditionalFormatting>
  <conditionalFormatting sqref="AF40">
    <cfRule type="cellIs" dxfId="10589" priority="1280" operator="equal">
      <formula>"PR"</formula>
    </cfRule>
  </conditionalFormatting>
  <conditionalFormatting sqref="AG41:AG42 AI41">
    <cfRule type="cellIs" dxfId="10588" priority="1276" operator="equal">
      <formula>"Me"</formula>
    </cfRule>
  </conditionalFormatting>
  <conditionalFormatting sqref="AI41">
    <cfRule type="cellIs" dxfId="10587" priority="1275" operator="equal">
      <formula>"TD"</formula>
    </cfRule>
  </conditionalFormatting>
  <conditionalFormatting sqref="AG41:AG42 AI41">
    <cfRule type="cellIs" dxfId="10586" priority="1274" operator="equal">
      <formula>"PR"</formula>
    </cfRule>
  </conditionalFormatting>
  <conditionalFormatting sqref="AJ42">
    <cfRule type="cellIs" dxfId="10585" priority="1273" operator="equal">
      <formula>"Me"</formula>
    </cfRule>
  </conditionalFormatting>
  <conditionalFormatting sqref="AJ42">
    <cfRule type="cellIs" dxfId="10584" priority="1272" operator="equal">
      <formula>"TD"</formula>
    </cfRule>
  </conditionalFormatting>
  <conditionalFormatting sqref="AJ42">
    <cfRule type="cellIs" dxfId="10583" priority="1271" operator="equal">
      <formula>"PR"</formula>
    </cfRule>
  </conditionalFormatting>
  <conditionalFormatting sqref="AF42">
    <cfRule type="cellIs" dxfId="10582" priority="1270" operator="equal">
      <formula>"Me"</formula>
    </cfRule>
  </conditionalFormatting>
  <conditionalFormatting sqref="AF42">
    <cfRule type="cellIs" dxfId="10581" priority="1269" operator="equal">
      <formula>"TD"</formula>
    </cfRule>
  </conditionalFormatting>
  <conditionalFormatting sqref="AF42">
    <cfRule type="cellIs" dxfId="10580" priority="1268" operator="equal">
      <formula>"PR"</formula>
    </cfRule>
  </conditionalFormatting>
  <conditionalFormatting sqref="AI42">
    <cfRule type="cellIs" dxfId="10579" priority="1267" operator="equal">
      <formula>"Me"</formula>
    </cfRule>
  </conditionalFormatting>
  <conditionalFormatting sqref="AI42">
    <cfRule type="cellIs" dxfId="10578" priority="1266" operator="equal">
      <formula>"TD"</formula>
    </cfRule>
  </conditionalFormatting>
  <conditionalFormatting sqref="AI42">
    <cfRule type="cellIs" dxfId="10577" priority="1265" operator="equal">
      <formula>"PR"</formula>
    </cfRule>
  </conditionalFormatting>
  <conditionalFormatting sqref="AB40:AC40">
    <cfRule type="cellIs" dxfId="10576" priority="1261" operator="equal">
      <formula>"Me"</formula>
    </cfRule>
  </conditionalFormatting>
  <conditionalFormatting sqref="AB40:AC40">
    <cfRule type="cellIs" dxfId="10575" priority="1260" operator="equal">
      <formula>"TD"</formula>
    </cfRule>
  </conditionalFormatting>
  <conditionalFormatting sqref="AB40:AC40">
    <cfRule type="cellIs" dxfId="10574" priority="1259" operator="equal">
      <formula>"PR"</formula>
    </cfRule>
  </conditionalFormatting>
  <conditionalFormatting sqref="AB41">
    <cfRule type="cellIs" dxfId="10573" priority="1255" operator="equal">
      <formula>"Me"</formula>
    </cfRule>
  </conditionalFormatting>
  <conditionalFormatting sqref="AB41">
    <cfRule type="cellIs" dxfId="10572" priority="1254" operator="equal">
      <formula>"TD"</formula>
    </cfRule>
  </conditionalFormatting>
  <conditionalFormatting sqref="AB41">
    <cfRule type="cellIs" dxfId="10571" priority="1253" operator="equal">
      <formula>"PR"</formula>
    </cfRule>
  </conditionalFormatting>
  <conditionalFormatting sqref="AC42">
    <cfRule type="cellIs" dxfId="10570" priority="1252" operator="equal">
      <formula>"Me"</formula>
    </cfRule>
  </conditionalFormatting>
  <conditionalFormatting sqref="AC42">
    <cfRule type="cellIs" dxfId="10569" priority="1251" operator="equal">
      <formula>"TD"</formula>
    </cfRule>
  </conditionalFormatting>
  <conditionalFormatting sqref="AC42">
    <cfRule type="cellIs" dxfId="10568" priority="1250" operator="equal">
      <formula>"PR"</formula>
    </cfRule>
  </conditionalFormatting>
  <conditionalFormatting sqref="AB42">
    <cfRule type="cellIs" dxfId="10567" priority="1249" operator="equal">
      <formula>"Me"</formula>
    </cfRule>
  </conditionalFormatting>
  <conditionalFormatting sqref="AB42">
    <cfRule type="cellIs" dxfId="10566" priority="1248" operator="equal">
      <formula>"TD"</formula>
    </cfRule>
  </conditionalFormatting>
  <conditionalFormatting sqref="AB42">
    <cfRule type="cellIs" dxfId="10565" priority="1247" operator="equal">
      <formula>"PR"</formula>
    </cfRule>
  </conditionalFormatting>
  <conditionalFormatting sqref="G39">
    <cfRule type="cellIs" dxfId="10564" priority="1246" operator="equal">
      <formula>"Me"</formula>
    </cfRule>
  </conditionalFormatting>
  <conditionalFormatting sqref="G39">
    <cfRule type="cellIs" dxfId="10563" priority="1245" operator="equal">
      <formula>"TD"</formula>
    </cfRule>
  </conditionalFormatting>
  <conditionalFormatting sqref="G39">
    <cfRule type="cellIs" dxfId="10562" priority="1244" operator="equal">
      <formula>"PR"</formula>
    </cfRule>
  </conditionalFormatting>
  <conditionalFormatting sqref="H40">
    <cfRule type="cellIs" dxfId="10561" priority="1243" operator="equal">
      <formula>"Me"</formula>
    </cfRule>
  </conditionalFormatting>
  <conditionalFormatting sqref="H40">
    <cfRule type="cellIs" dxfId="10560" priority="1242" operator="equal">
      <formula>"TD"</formula>
    </cfRule>
  </conditionalFormatting>
  <conditionalFormatting sqref="H40">
    <cfRule type="cellIs" dxfId="10559" priority="1241" operator="equal">
      <formula>"PR"</formula>
    </cfRule>
  </conditionalFormatting>
  <conditionalFormatting sqref="G40">
    <cfRule type="cellIs" dxfId="10558" priority="1240" operator="equal">
      <formula>"Me"</formula>
    </cfRule>
  </conditionalFormatting>
  <conditionalFormatting sqref="G40">
    <cfRule type="cellIs" dxfId="10557" priority="1239" operator="equal">
      <formula>"TD"</formula>
    </cfRule>
  </conditionalFormatting>
  <conditionalFormatting sqref="G40">
    <cfRule type="cellIs" dxfId="10556" priority="1238" operator="equal">
      <formula>"PR"</formula>
    </cfRule>
  </conditionalFormatting>
  <conditionalFormatting sqref="H42">
    <cfRule type="cellIs" dxfId="10555" priority="1234" operator="equal">
      <formula>"Me"</formula>
    </cfRule>
  </conditionalFormatting>
  <conditionalFormatting sqref="H42">
    <cfRule type="cellIs" dxfId="10554" priority="1233" operator="equal">
      <formula>"TD"</formula>
    </cfRule>
  </conditionalFormatting>
  <conditionalFormatting sqref="H42">
    <cfRule type="cellIs" dxfId="10553" priority="1232" operator="equal">
      <formula>"PR"</formula>
    </cfRule>
  </conditionalFormatting>
  <conditionalFormatting sqref="G42">
    <cfRule type="cellIs" dxfId="10552" priority="1231" operator="equal">
      <formula>"Me"</formula>
    </cfRule>
  </conditionalFormatting>
  <conditionalFormatting sqref="G42">
    <cfRule type="cellIs" dxfId="10551" priority="1230" operator="equal">
      <formula>"TD"</formula>
    </cfRule>
  </conditionalFormatting>
  <conditionalFormatting sqref="G42">
    <cfRule type="cellIs" dxfId="10550" priority="1229" operator="equal">
      <formula>"PR"</formula>
    </cfRule>
  </conditionalFormatting>
  <conditionalFormatting sqref="K40">
    <cfRule type="cellIs" dxfId="10549" priority="1228" operator="equal">
      <formula>"Me"</formula>
    </cfRule>
  </conditionalFormatting>
  <conditionalFormatting sqref="K40">
    <cfRule type="cellIs" dxfId="10548" priority="1227" operator="equal">
      <formula>"TD"</formula>
    </cfRule>
  </conditionalFormatting>
  <conditionalFormatting sqref="K40">
    <cfRule type="cellIs" dxfId="10547" priority="1226" operator="equal">
      <formula>"PR"</formula>
    </cfRule>
  </conditionalFormatting>
  <conditionalFormatting sqref="K42">
    <cfRule type="cellIs" dxfId="10546" priority="1225" operator="equal">
      <formula>"Me"</formula>
    </cfRule>
  </conditionalFormatting>
  <conditionalFormatting sqref="K42">
    <cfRule type="cellIs" dxfId="10545" priority="1224" operator="equal">
      <formula>"TD"</formula>
    </cfRule>
  </conditionalFormatting>
  <conditionalFormatting sqref="K42">
    <cfRule type="cellIs" dxfId="10544" priority="1223" operator="equal">
      <formula>"PR"</formula>
    </cfRule>
  </conditionalFormatting>
  <conditionalFormatting sqref="Z23:AA24">
    <cfRule type="cellIs" dxfId="10543" priority="1222" operator="equal">
      <formula>"Me"</formula>
    </cfRule>
  </conditionalFormatting>
  <conditionalFormatting sqref="Z23:AA24">
    <cfRule type="cellIs" dxfId="10542" priority="1221" operator="equal">
      <formula>"Me"</formula>
    </cfRule>
  </conditionalFormatting>
  <conditionalFormatting sqref="Z23:AA24">
    <cfRule type="cellIs" dxfId="10541" priority="1220" operator="equal">
      <formula>"TD"</formula>
    </cfRule>
  </conditionalFormatting>
  <conditionalFormatting sqref="AA97:AA98">
    <cfRule type="cellIs" dxfId="10540" priority="1219" operator="equal">
      <formula>"Me"</formula>
    </cfRule>
  </conditionalFormatting>
  <conditionalFormatting sqref="AA97:AA98">
    <cfRule type="cellIs" dxfId="10539" priority="1218" operator="equal">
      <formula>"TD"</formula>
    </cfRule>
  </conditionalFormatting>
  <conditionalFormatting sqref="Z97:Z98">
    <cfRule type="cellIs" dxfId="10538" priority="1217" operator="equal">
      <formula>"Me"</formula>
    </cfRule>
  </conditionalFormatting>
  <conditionalFormatting sqref="Z97:Z98">
    <cfRule type="cellIs" dxfId="10537" priority="1216" operator="equal">
      <formula>"TD"</formula>
    </cfRule>
  </conditionalFormatting>
  <conditionalFormatting sqref="Z97:AA98">
    <cfRule type="cellIs" dxfId="10536" priority="1215" operator="equal">
      <formula>"PR"</formula>
    </cfRule>
  </conditionalFormatting>
  <conditionalFormatting sqref="Z97:AA98">
    <cfRule type="cellIs" dxfId="10535" priority="1214" operator="equal">
      <formula>"Me"</formula>
    </cfRule>
  </conditionalFormatting>
  <conditionalFormatting sqref="Z97:AA98">
    <cfRule type="cellIs" dxfId="10534" priority="1213" operator="equal">
      <formula>"Me"</formula>
    </cfRule>
  </conditionalFormatting>
  <conditionalFormatting sqref="Z97:AA98">
    <cfRule type="cellIs" dxfId="10533" priority="1212" operator="equal">
      <formula>"TD"</formula>
    </cfRule>
  </conditionalFormatting>
  <conditionalFormatting sqref="C166 C164">
    <cfRule type="cellIs" dxfId="10532" priority="1197" operator="equal">
      <formula>"c"</formula>
    </cfRule>
    <cfRule type="cellIs" dxfId="10531" priority="1198" operator="equal">
      <formula>"b"</formula>
    </cfRule>
    <cfRule type="cellIs" dxfId="10530" priority="1199" operator="equal">
      <formula>"a"</formula>
    </cfRule>
  </conditionalFormatting>
  <conditionalFormatting sqref="C165">
    <cfRule type="cellIs" dxfId="10529" priority="1200" operator="equal">
      <formula>"c"</formula>
    </cfRule>
    <cfRule type="cellIs" dxfId="10528" priority="1201" operator="equal">
      <formula>"b"</formula>
    </cfRule>
    <cfRule type="cellIs" dxfId="10527" priority="1202" operator="equal">
      <formula>"a"</formula>
    </cfRule>
  </conditionalFormatting>
  <conditionalFormatting sqref="C163">
    <cfRule type="cellIs" dxfId="10526" priority="1191" operator="equal">
      <formula>"c"</formula>
    </cfRule>
    <cfRule type="cellIs" dxfId="10525" priority="1192" operator="equal">
      <formula>"b"</formula>
    </cfRule>
    <cfRule type="cellIs" dxfId="10524" priority="1193" operator="equal">
      <formula>"a"</formula>
    </cfRule>
  </conditionalFormatting>
  <conditionalFormatting sqref="F133:O134 I135:J140">
    <cfRule type="cellIs" dxfId="10523" priority="996" operator="equal">
      <formula>"Me"</formula>
    </cfRule>
  </conditionalFormatting>
  <conditionalFormatting sqref="F133:O134 I135:J140">
    <cfRule type="cellIs" dxfId="10522" priority="995" operator="equal">
      <formula>"TD"</formula>
    </cfRule>
  </conditionalFormatting>
  <conditionalFormatting sqref="F133:O134 I135:J140">
    <cfRule type="cellIs" dxfId="10521" priority="994" operator="equal">
      <formula>"PR"</formula>
    </cfRule>
  </conditionalFormatting>
  <conditionalFormatting sqref="V185">
    <cfRule type="cellIs" dxfId="10520" priority="993" operator="equal">
      <formula>"Me"</formula>
    </cfRule>
  </conditionalFormatting>
  <conditionalFormatting sqref="V185">
    <cfRule type="cellIs" dxfId="10519" priority="992" operator="equal">
      <formula>"TD"</formula>
    </cfRule>
  </conditionalFormatting>
  <conditionalFormatting sqref="V185">
    <cfRule type="cellIs" dxfId="10518" priority="991" operator="equal">
      <formula>"PR"</formula>
    </cfRule>
  </conditionalFormatting>
  <conditionalFormatting sqref="V185">
    <cfRule type="cellIs" dxfId="10517" priority="990" operator="equal">
      <formula>"Me"</formula>
    </cfRule>
  </conditionalFormatting>
  <conditionalFormatting sqref="V185">
    <cfRule type="cellIs" dxfId="10516" priority="989" operator="equal">
      <formula>"TD"</formula>
    </cfRule>
  </conditionalFormatting>
  <conditionalFormatting sqref="V185">
    <cfRule type="cellIs" dxfId="10515" priority="988" operator="equal">
      <formula>"Me"</formula>
    </cfRule>
  </conditionalFormatting>
  <conditionalFormatting sqref="V185">
    <cfRule type="cellIs" dxfId="10514" priority="987" operator="equal">
      <formula>"TD"</formula>
    </cfRule>
  </conditionalFormatting>
  <conditionalFormatting sqref="C188">
    <cfRule type="cellIs" dxfId="10513" priority="981" operator="equal">
      <formula>"C"</formula>
    </cfRule>
  </conditionalFormatting>
  <conditionalFormatting sqref="C188">
    <cfRule type="cellIs" dxfId="10512" priority="980" operator="equal">
      <formula>"B"</formula>
    </cfRule>
  </conditionalFormatting>
  <conditionalFormatting sqref="C188">
    <cfRule type="cellIs" dxfId="10511" priority="979" operator="equal">
      <formula>"A"</formula>
    </cfRule>
  </conditionalFormatting>
  <conditionalFormatting sqref="C65:C66">
    <cfRule type="cellIs" dxfId="10510" priority="962" operator="equal">
      <formula>"C"</formula>
    </cfRule>
  </conditionalFormatting>
  <conditionalFormatting sqref="C65:C66">
    <cfRule type="cellIs" dxfId="10509" priority="961" operator="equal">
      <formula>"B"</formula>
    </cfRule>
  </conditionalFormatting>
  <conditionalFormatting sqref="C65:C66">
    <cfRule type="cellIs" dxfId="10508" priority="960" operator="equal">
      <formula>"A"</formula>
    </cfRule>
  </conditionalFormatting>
  <conditionalFormatting sqref="C65:C66">
    <cfRule type="cellIs" dxfId="10507" priority="959" operator="lessThan">
      <formula>#REF!</formula>
    </cfRule>
  </conditionalFormatting>
  <conditionalFormatting sqref="G47 F48:G48 I47:AJ48">
    <cfRule type="cellIs" dxfId="10506" priority="954" operator="equal">
      <formula>"PR"</formula>
    </cfRule>
  </conditionalFormatting>
  <conditionalFormatting sqref="F47">
    <cfRule type="cellIs" dxfId="10505" priority="953" operator="equal">
      <formula>"Me"</formula>
    </cfRule>
  </conditionalFormatting>
  <conditionalFormatting sqref="F47">
    <cfRule type="cellIs" dxfId="10504" priority="952" operator="equal">
      <formula>"TD"</formula>
    </cfRule>
  </conditionalFormatting>
  <conditionalFormatting sqref="F47">
    <cfRule type="cellIs" dxfId="10503" priority="951" operator="equal">
      <formula>"PR"</formula>
    </cfRule>
  </conditionalFormatting>
  <conditionalFormatting sqref="AH47:AJ48 F48:G48 I48:AF48">
    <cfRule type="cellIs" dxfId="10502" priority="958" operator="equal">
      <formula>"Me"</formula>
    </cfRule>
  </conditionalFormatting>
  <conditionalFormatting sqref="AH47:AJ48 F48:G48 I48:AF48">
    <cfRule type="cellIs" dxfId="10501" priority="957" operator="equal">
      <formula>"TD"</formula>
    </cfRule>
  </conditionalFormatting>
  <conditionalFormatting sqref="G47 I47:AF47">
    <cfRule type="cellIs" dxfId="10500" priority="956" operator="equal">
      <formula>"Me"</formula>
    </cfRule>
  </conditionalFormatting>
  <conditionalFormatting sqref="G47 I47:AF47">
    <cfRule type="cellIs" dxfId="10499" priority="955" operator="equal">
      <formula>"TD"</formula>
    </cfRule>
  </conditionalFormatting>
  <conditionalFormatting sqref="C47:C48">
    <cfRule type="cellIs" dxfId="10498" priority="932" operator="lessThan">
      <formula>#REF!</formula>
    </cfRule>
  </conditionalFormatting>
  <conditionalFormatting sqref="C47:C48">
    <cfRule type="cellIs" dxfId="10497" priority="931" operator="equal">
      <formula>"C"</formula>
    </cfRule>
  </conditionalFormatting>
  <conditionalFormatting sqref="C47:C48">
    <cfRule type="cellIs" dxfId="10496" priority="930" operator="equal">
      <formula>"B"</formula>
    </cfRule>
  </conditionalFormatting>
  <conditionalFormatting sqref="C47:C48">
    <cfRule type="cellIs" dxfId="10495" priority="929" operator="equal">
      <formula>"A"</formula>
    </cfRule>
  </conditionalFormatting>
  <conditionalFormatting sqref="D47:D48">
    <cfRule type="cellIs" dxfId="10494" priority="926" operator="equal">
      <formula>"c"</formula>
    </cfRule>
    <cfRule type="cellIs" dxfId="10493" priority="927" operator="equal">
      <formula>"b"</formula>
    </cfRule>
    <cfRule type="cellIs" dxfId="10492" priority="928" operator="equal">
      <formula>"a"</formula>
    </cfRule>
  </conditionalFormatting>
  <conditionalFormatting sqref="C119:C120">
    <cfRule type="cellIs" dxfId="10491" priority="913" operator="equal">
      <formula>"c"</formula>
    </cfRule>
    <cfRule type="cellIs" dxfId="10490" priority="914" operator="equal">
      <formula>"b"</formula>
    </cfRule>
    <cfRule type="cellIs" dxfId="10489" priority="915" operator="equal">
      <formula>"a"</formula>
    </cfRule>
  </conditionalFormatting>
  <conditionalFormatting sqref="AC23:AC24">
    <cfRule type="cellIs" dxfId="10488" priority="906" operator="equal">
      <formula>"Me"</formula>
    </cfRule>
  </conditionalFormatting>
  <conditionalFormatting sqref="AC23:AC24">
    <cfRule type="cellIs" dxfId="10487" priority="905" operator="equal">
      <formula>"TD"</formula>
    </cfRule>
  </conditionalFormatting>
  <conditionalFormatting sqref="AH23:AH24">
    <cfRule type="cellIs" dxfId="10486" priority="904" operator="equal">
      <formula>"Me"</formula>
    </cfRule>
  </conditionalFormatting>
  <conditionalFormatting sqref="AH23:AH24">
    <cfRule type="cellIs" dxfId="10485" priority="903" operator="equal">
      <formula>"TD"</formula>
    </cfRule>
  </conditionalFormatting>
  <conditionalFormatting sqref="F137:H138 K137:O138 K139:Q140">
    <cfRule type="cellIs" dxfId="10484" priority="902" operator="equal">
      <formula>"Me"</formula>
    </cfRule>
  </conditionalFormatting>
  <conditionalFormatting sqref="F137:H138 K137:O138 K139:Q140">
    <cfRule type="cellIs" dxfId="10483" priority="901" operator="equal">
      <formula>"TD"</formula>
    </cfRule>
  </conditionalFormatting>
  <conditionalFormatting sqref="F137:H138 K137:O138 K139:Q140">
    <cfRule type="cellIs" dxfId="10482" priority="900" operator="equal">
      <formula>"PR"</formula>
    </cfRule>
  </conditionalFormatting>
  <conditionalFormatting sqref="F141:O142">
    <cfRule type="cellIs" dxfId="10481" priority="899" operator="equal">
      <formula>"Me"</formula>
    </cfRule>
  </conditionalFormatting>
  <conditionalFormatting sqref="F141:O142">
    <cfRule type="cellIs" dxfId="10480" priority="898" operator="equal">
      <formula>"TD"</formula>
    </cfRule>
  </conditionalFormatting>
  <conditionalFormatting sqref="F141:O142">
    <cfRule type="cellIs" dxfId="10479" priority="897" operator="equal">
      <formula>"PR"</formula>
    </cfRule>
  </conditionalFormatting>
  <conditionalFormatting sqref="G103:M104">
    <cfRule type="cellIs" dxfId="10478" priority="896" operator="equal">
      <formula>"Me"</formula>
    </cfRule>
  </conditionalFormatting>
  <conditionalFormatting sqref="G103:M104">
    <cfRule type="cellIs" dxfId="10477" priority="895" operator="equal">
      <formula>"TD"</formula>
    </cfRule>
  </conditionalFormatting>
  <conditionalFormatting sqref="G103:M104">
    <cfRule type="cellIs" dxfId="10476" priority="894" operator="equal">
      <formula>"PR"</formula>
    </cfRule>
  </conditionalFormatting>
  <conditionalFormatting sqref="S40:T40 T39">
    <cfRule type="cellIs" dxfId="10475" priority="893" operator="equal">
      <formula>"Me"</formula>
    </cfRule>
  </conditionalFormatting>
  <conditionalFormatting sqref="S40:T40 T39">
    <cfRule type="cellIs" dxfId="10474" priority="892" operator="equal">
      <formula>"TD"</formula>
    </cfRule>
  </conditionalFormatting>
  <conditionalFormatting sqref="S40:T40 T39">
    <cfRule type="cellIs" dxfId="10473" priority="891" operator="equal">
      <formula>"PR"</formula>
    </cfRule>
  </conditionalFormatting>
  <conditionalFormatting sqref="AG39:AI40">
    <cfRule type="cellIs" dxfId="10472" priority="890" operator="equal">
      <formula>"Me"</formula>
    </cfRule>
  </conditionalFormatting>
  <conditionalFormatting sqref="AG39:AI40">
    <cfRule type="cellIs" dxfId="10471" priority="889" operator="equal">
      <formula>"TD"</formula>
    </cfRule>
  </conditionalFormatting>
  <conditionalFormatting sqref="AG39:AI40">
    <cfRule type="cellIs" dxfId="10470" priority="888" operator="equal">
      <formula>"PR"</formula>
    </cfRule>
  </conditionalFormatting>
  <conditionalFormatting sqref="U39">
    <cfRule type="cellIs" dxfId="10469" priority="878" operator="equal">
      <formula>"Me"</formula>
    </cfRule>
  </conditionalFormatting>
  <conditionalFormatting sqref="U39">
    <cfRule type="cellIs" dxfId="10468" priority="877" operator="equal">
      <formula>"TD"</formula>
    </cfRule>
  </conditionalFormatting>
  <conditionalFormatting sqref="U39">
    <cfRule type="cellIs" dxfId="10467" priority="876" operator="equal">
      <formula>"PR"</formula>
    </cfRule>
  </conditionalFormatting>
  <conditionalFormatting sqref="AB39">
    <cfRule type="cellIs" dxfId="10466" priority="875" operator="equal">
      <formula>"Me"</formula>
    </cfRule>
  </conditionalFormatting>
  <conditionalFormatting sqref="AB39">
    <cfRule type="cellIs" dxfId="10465" priority="874" operator="equal">
      <formula>"TD"</formula>
    </cfRule>
  </conditionalFormatting>
  <conditionalFormatting sqref="AB39">
    <cfRule type="cellIs" dxfId="10464" priority="873" operator="equal">
      <formula>"PR"</formula>
    </cfRule>
  </conditionalFormatting>
  <conditionalFormatting sqref="S39">
    <cfRule type="cellIs" dxfId="10463" priority="869" operator="equal">
      <formula>"Me"</formula>
    </cfRule>
  </conditionalFormatting>
  <conditionalFormatting sqref="S39">
    <cfRule type="cellIs" dxfId="10462" priority="868" operator="equal">
      <formula>"TD"</formula>
    </cfRule>
  </conditionalFormatting>
  <conditionalFormatting sqref="S39">
    <cfRule type="cellIs" dxfId="10461" priority="867" operator="equal">
      <formula>"PR"</formula>
    </cfRule>
  </conditionalFormatting>
  <conditionalFormatting sqref="M147:M148">
    <cfRule type="cellIs" dxfId="10460" priority="866" operator="equal">
      <formula>"Me"</formula>
    </cfRule>
  </conditionalFormatting>
  <conditionalFormatting sqref="M147:M148">
    <cfRule type="cellIs" dxfId="10459" priority="865" operator="equal">
      <formula>"TD"</formula>
    </cfRule>
  </conditionalFormatting>
  <conditionalFormatting sqref="M147:M148">
    <cfRule type="cellIs" dxfId="10458" priority="864" operator="equal">
      <formula>"PR"</formula>
    </cfRule>
  </conditionalFormatting>
  <conditionalFormatting sqref="M147:M148">
    <cfRule type="cellIs" dxfId="10457" priority="863" operator="equal">
      <formula>"Me"</formula>
    </cfRule>
  </conditionalFormatting>
  <conditionalFormatting sqref="M147:M148">
    <cfRule type="cellIs" dxfId="10456" priority="862" operator="equal">
      <formula>"TD"</formula>
    </cfRule>
  </conditionalFormatting>
  <conditionalFormatting sqref="Z147:Z148">
    <cfRule type="cellIs" dxfId="10455" priority="861" operator="equal">
      <formula>"Me"</formula>
    </cfRule>
  </conditionalFormatting>
  <conditionalFormatting sqref="Z147:Z148">
    <cfRule type="cellIs" dxfId="10454" priority="860" operator="equal">
      <formula>"TD"</formula>
    </cfRule>
  </conditionalFormatting>
  <conditionalFormatting sqref="Z147:Z148">
    <cfRule type="cellIs" dxfId="10453" priority="859" operator="equal">
      <formula>"PR"</formula>
    </cfRule>
  </conditionalFormatting>
  <conditionalFormatting sqref="Z147:Z148">
    <cfRule type="cellIs" dxfId="10452" priority="858" operator="equal">
      <formula>"Me"</formula>
    </cfRule>
  </conditionalFormatting>
  <conditionalFormatting sqref="Z147:Z148">
    <cfRule type="cellIs" dxfId="10451" priority="857" operator="equal">
      <formula>"TD"</formula>
    </cfRule>
  </conditionalFormatting>
  <conditionalFormatting sqref="AH147:AH148">
    <cfRule type="cellIs" dxfId="10450" priority="856" operator="equal">
      <formula>"Me"</formula>
    </cfRule>
  </conditionalFormatting>
  <conditionalFormatting sqref="AH147:AH148">
    <cfRule type="cellIs" dxfId="10449" priority="855" operator="equal">
      <formula>"TD"</formula>
    </cfRule>
  </conditionalFormatting>
  <conditionalFormatting sqref="AH147:AH148">
    <cfRule type="cellIs" dxfId="10448" priority="854" operator="equal">
      <formula>"PR"</formula>
    </cfRule>
  </conditionalFormatting>
  <conditionalFormatting sqref="AH147:AH148">
    <cfRule type="cellIs" dxfId="10447" priority="853" operator="equal">
      <formula>"Me"</formula>
    </cfRule>
  </conditionalFormatting>
  <conditionalFormatting sqref="AH147:AH148">
    <cfRule type="cellIs" dxfId="10446" priority="852" operator="equal">
      <formula>"TD"</formula>
    </cfRule>
  </conditionalFormatting>
  <conditionalFormatting sqref="G41">
    <cfRule type="cellIs" dxfId="10445" priority="851" operator="equal">
      <formula>"Me"</formula>
    </cfRule>
  </conditionalFormatting>
  <conditionalFormatting sqref="G41">
    <cfRule type="cellIs" dxfId="10444" priority="850" operator="equal">
      <formula>"TD"</formula>
    </cfRule>
  </conditionalFormatting>
  <conditionalFormatting sqref="G41">
    <cfRule type="cellIs" dxfId="10443" priority="849" operator="equal">
      <formula>"PR"</formula>
    </cfRule>
  </conditionalFormatting>
  <conditionalFormatting sqref="AA147:AA148">
    <cfRule type="cellIs" dxfId="10442" priority="848" operator="equal">
      <formula>"Me"</formula>
    </cfRule>
  </conditionalFormatting>
  <conditionalFormatting sqref="AA147:AA148">
    <cfRule type="cellIs" dxfId="10441" priority="847" operator="equal">
      <formula>"TD"</formula>
    </cfRule>
  </conditionalFormatting>
  <conditionalFormatting sqref="AA147:AA148">
    <cfRule type="cellIs" dxfId="10440" priority="846" operator="equal">
      <formula>"PR"</formula>
    </cfRule>
  </conditionalFormatting>
  <conditionalFormatting sqref="AA147:AA148">
    <cfRule type="cellIs" dxfId="10439" priority="845" operator="equal">
      <formula>"Me"</formula>
    </cfRule>
  </conditionalFormatting>
  <conditionalFormatting sqref="AA147:AA148">
    <cfRule type="cellIs" dxfId="10438" priority="844" operator="equal">
      <formula>"TD"</formula>
    </cfRule>
  </conditionalFormatting>
  <conditionalFormatting sqref="T147:T148">
    <cfRule type="cellIs" dxfId="10437" priority="843" operator="equal">
      <formula>"Me"</formula>
    </cfRule>
  </conditionalFormatting>
  <conditionalFormatting sqref="T147:T148">
    <cfRule type="cellIs" dxfId="10436" priority="842" operator="equal">
      <formula>"TD"</formula>
    </cfRule>
  </conditionalFormatting>
  <conditionalFormatting sqref="T147:T148">
    <cfRule type="cellIs" dxfId="10435" priority="841" operator="equal">
      <formula>"PR"</formula>
    </cfRule>
  </conditionalFormatting>
  <conditionalFormatting sqref="T147:T148">
    <cfRule type="cellIs" dxfId="10434" priority="840" operator="equal">
      <formula>"Me"</formula>
    </cfRule>
  </conditionalFormatting>
  <conditionalFormatting sqref="T147:T148">
    <cfRule type="cellIs" dxfId="10433" priority="839" operator="equal">
      <formula>"TD"</formula>
    </cfRule>
  </conditionalFormatting>
  <conditionalFormatting sqref="K23:M24">
    <cfRule type="cellIs" dxfId="10432" priority="838" operator="equal">
      <formula>"Me"</formula>
    </cfRule>
  </conditionalFormatting>
  <conditionalFormatting sqref="K23:M24">
    <cfRule type="cellIs" dxfId="10431" priority="837" operator="equal">
      <formula>"TD"</formula>
    </cfRule>
  </conditionalFormatting>
  <conditionalFormatting sqref="K23:M24">
    <cfRule type="cellIs" dxfId="10430" priority="836" operator="equal">
      <formula>"PR"</formula>
    </cfRule>
  </conditionalFormatting>
  <conditionalFormatting sqref="Z45">
    <cfRule type="cellIs" dxfId="10429" priority="835" operator="equal">
      <formula>"Me"</formula>
    </cfRule>
  </conditionalFormatting>
  <conditionalFormatting sqref="Z45">
    <cfRule type="cellIs" dxfId="10428" priority="834" operator="equal">
      <formula>"TD"</formula>
    </cfRule>
  </conditionalFormatting>
  <conditionalFormatting sqref="Z45">
    <cfRule type="cellIs" dxfId="10427" priority="833" operator="equal">
      <formula>"PR"</formula>
    </cfRule>
  </conditionalFormatting>
  <conditionalFormatting sqref="F149:AJ150">
    <cfRule type="cellIs" dxfId="10426" priority="832" operator="equal">
      <formula>"Me"</formula>
    </cfRule>
  </conditionalFormatting>
  <conditionalFormatting sqref="F149:AJ150">
    <cfRule type="cellIs" dxfId="10425" priority="831" operator="equal">
      <formula>"TD"</formula>
    </cfRule>
  </conditionalFormatting>
  <conditionalFormatting sqref="F149:AJ150">
    <cfRule type="cellIs" dxfId="10424" priority="830" operator="equal">
      <formula>"PR"</formula>
    </cfRule>
  </conditionalFormatting>
  <conditionalFormatting sqref="F159:T160">
    <cfRule type="cellIs" dxfId="10423" priority="829" operator="equal">
      <formula>"Me"</formula>
    </cfRule>
  </conditionalFormatting>
  <conditionalFormatting sqref="F159:T160">
    <cfRule type="cellIs" dxfId="10422" priority="828" operator="equal">
      <formula>"TD"</formula>
    </cfRule>
  </conditionalFormatting>
  <conditionalFormatting sqref="F159:T160">
    <cfRule type="cellIs" dxfId="10421" priority="827" operator="equal">
      <formula>"PR"</formula>
    </cfRule>
  </conditionalFormatting>
  <conditionalFormatting sqref="H185:H186">
    <cfRule type="cellIs" dxfId="10420" priority="826" operator="equal">
      <formula>"Me"</formula>
    </cfRule>
  </conditionalFormatting>
  <conditionalFormatting sqref="H185:H186">
    <cfRule type="cellIs" dxfId="10419" priority="825" operator="equal">
      <formula>"TD"</formula>
    </cfRule>
  </conditionalFormatting>
  <conditionalFormatting sqref="H185:H186">
    <cfRule type="cellIs" dxfId="10418" priority="824" operator="equal">
      <formula>"PR"</formula>
    </cfRule>
  </conditionalFormatting>
  <conditionalFormatting sqref="H67:K68">
    <cfRule type="cellIs" dxfId="10417" priority="823" operator="equal">
      <formula>"Me"</formula>
    </cfRule>
  </conditionalFormatting>
  <conditionalFormatting sqref="H67:K68">
    <cfRule type="cellIs" dxfId="10416" priority="822" operator="equal">
      <formula>"TD"</formula>
    </cfRule>
  </conditionalFormatting>
  <conditionalFormatting sqref="H67:K68">
    <cfRule type="cellIs" dxfId="10415" priority="821" operator="equal">
      <formula>"PR"</formula>
    </cfRule>
  </conditionalFormatting>
  <conditionalFormatting sqref="F99:AJ100">
    <cfRule type="cellIs" dxfId="10414" priority="820" operator="equal">
      <formula>"Me"</formula>
    </cfRule>
  </conditionalFormatting>
  <conditionalFormatting sqref="F99:AJ100">
    <cfRule type="cellIs" dxfId="10413" priority="819" operator="equal">
      <formula>"TD"</formula>
    </cfRule>
  </conditionalFormatting>
  <conditionalFormatting sqref="F99:AJ100">
    <cfRule type="cellIs" dxfId="10412" priority="818" operator="equal">
      <formula>"PR"</formula>
    </cfRule>
  </conditionalFormatting>
  <conditionalFormatting sqref="R21:U22">
    <cfRule type="cellIs" dxfId="10411" priority="817" operator="equal">
      <formula>"Me"</formula>
    </cfRule>
  </conditionalFormatting>
  <conditionalFormatting sqref="R21:U22">
    <cfRule type="cellIs" dxfId="10410" priority="816" operator="equal">
      <formula>"TD"</formula>
    </cfRule>
  </conditionalFormatting>
  <conditionalFormatting sqref="L135:L136">
    <cfRule type="cellIs" dxfId="10409" priority="815" operator="equal">
      <formula>"Me"</formula>
    </cfRule>
  </conditionalFormatting>
  <conditionalFormatting sqref="L135:L136">
    <cfRule type="cellIs" dxfId="10408" priority="814" operator="equal">
      <formula>"TD"</formula>
    </cfRule>
  </conditionalFormatting>
  <conditionalFormatting sqref="L135:L136">
    <cfRule type="cellIs" dxfId="10407" priority="813" operator="equal">
      <formula>"PR"</formula>
    </cfRule>
  </conditionalFormatting>
  <conditionalFormatting sqref="M135:M136">
    <cfRule type="cellIs" dxfId="10406" priority="812" operator="equal">
      <formula>"Me"</formula>
    </cfRule>
  </conditionalFormatting>
  <conditionalFormatting sqref="M135:M136">
    <cfRule type="cellIs" dxfId="10405" priority="811" operator="equal">
      <formula>"TD"</formula>
    </cfRule>
  </conditionalFormatting>
  <conditionalFormatting sqref="M135:M136">
    <cfRule type="cellIs" dxfId="10404" priority="810" operator="equal">
      <formula>"PR"</formula>
    </cfRule>
  </conditionalFormatting>
  <conditionalFormatting sqref="G131:G132">
    <cfRule type="cellIs" dxfId="10403" priority="809" operator="equal">
      <formula>"Me"</formula>
    </cfRule>
  </conditionalFormatting>
  <conditionalFormatting sqref="G131:G132">
    <cfRule type="cellIs" dxfId="10402" priority="808" operator="equal">
      <formula>"TD"</formula>
    </cfRule>
  </conditionalFormatting>
  <conditionalFormatting sqref="G131:G132">
    <cfRule type="cellIs" dxfId="10401" priority="807" operator="equal">
      <formula>"PR"</formula>
    </cfRule>
  </conditionalFormatting>
  <conditionalFormatting sqref="AI51">
    <cfRule type="cellIs" dxfId="10400" priority="803" operator="equal">
      <formula>"Me"</formula>
    </cfRule>
  </conditionalFormatting>
  <conditionalFormatting sqref="AI51">
    <cfRule type="cellIs" dxfId="10399" priority="802" operator="equal">
      <formula>"TD"</formula>
    </cfRule>
  </conditionalFormatting>
  <conditionalFormatting sqref="AI51">
    <cfRule type="cellIs" dxfId="10398" priority="801" operator="equal">
      <formula>"PR"</formula>
    </cfRule>
  </conditionalFormatting>
  <conditionalFormatting sqref="AI51">
    <cfRule type="cellIs" dxfId="10397" priority="800" operator="equal">
      <formula>"Me"</formula>
    </cfRule>
  </conditionalFormatting>
  <conditionalFormatting sqref="AI51">
    <cfRule type="cellIs" dxfId="10396" priority="799" operator="equal">
      <formula>"TD"</formula>
    </cfRule>
  </conditionalFormatting>
  <conditionalFormatting sqref="AI51">
    <cfRule type="cellIs" dxfId="10395" priority="798" operator="equal">
      <formula>"Me"</formula>
    </cfRule>
  </conditionalFormatting>
  <conditionalFormatting sqref="AI51">
    <cfRule type="cellIs" dxfId="10394" priority="797" operator="equal">
      <formula>"TD"</formula>
    </cfRule>
  </conditionalFormatting>
  <conditionalFormatting sqref="F51:H52">
    <cfRule type="cellIs" dxfId="10393" priority="796" operator="equal">
      <formula>"Me"</formula>
    </cfRule>
  </conditionalFormatting>
  <conditionalFormatting sqref="F51:H52">
    <cfRule type="cellIs" dxfId="10392" priority="795" operator="equal">
      <formula>"TD"</formula>
    </cfRule>
  </conditionalFormatting>
  <conditionalFormatting sqref="F51:H52">
    <cfRule type="cellIs" dxfId="10391" priority="794" operator="equal">
      <formula>"PR"</formula>
    </cfRule>
  </conditionalFormatting>
  <conditionalFormatting sqref="G55:K56">
    <cfRule type="cellIs" dxfId="10390" priority="790" operator="equal">
      <formula>"Me"</formula>
    </cfRule>
  </conditionalFormatting>
  <conditionalFormatting sqref="G55:K56">
    <cfRule type="cellIs" dxfId="10389" priority="789" operator="equal">
      <formula>"TD"</formula>
    </cfRule>
  </conditionalFormatting>
  <conditionalFormatting sqref="G55:K56">
    <cfRule type="cellIs" dxfId="10388" priority="788" operator="equal">
      <formula>"PR"</formula>
    </cfRule>
  </conditionalFormatting>
  <conditionalFormatting sqref="F55:F56">
    <cfRule type="cellIs" dxfId="10387" priority="787" operator="equal">
      <formula>"Me"</formula>
    </cfRule>
  </conditionalFormatting>
  <conditionalFormatting sqref="F55:F56">
    <cfRule type="cellIs" dxfId="10386" priority="786" operator="equal">
      <formula>"TD"</formula>
    </cfRule>
  </conditionalFormatting>
  <conditionalFormatting sqref="F55:F56">
    <cfRule type="cellIs" dxfId="10385" priority="785" operator="equal">
      <formula>"PR"</formula>
    </cfRule>
  </conditionalFormatting>
  <conditionalFormatting sqref="L55:L56">
    <cfRule type="cellIs" dxfId="10384" priority="784" operator="equal">
      <formula>"Me"</formula>
    </cfRule>
  </conditionalFormatting>
  <conditionalFormatting sqref="L55:L56">
    <cfRule type="cellIs" dxfId="10383" priority="783" operator="equal">
      <formula>"TD"</formula>
    </cfRule>
  </conditionalFormatting>
  <conditionalFormatting sqref="L55:L56">
    <cfRule type="cellIs" dxfId="10382" priority="782" operator="equal">
      <formula>"PR"</formula>
    </cfRule>
  </conditionalFormatting>
  <conditionalFormatting sqref="G67:G68">
    <cfRule type="cellIs" dxfId="10381" priority="781" operator="equal">
      <formula>"Me"</formula>
    </cfRule>
  </conditionalFormatting>
  <conditionalFormatting sqref="G67:G68">
    <cfRule type="cellIs" dxfId="10380" priority="780" operator="equal">
      <formula>"TD"</formula>
    </cfRule>
  </conditionalFormatting>
  <conditionalFormatting sqref="G67:G68">
    <cfRule type="cellIs" dxfId="10379" priority="779" operator="equal">
      <formula>"PR"</formula>
    </cfRule>
  </conditionalFormatting>
  <conditionalFormatting sqref="H65:H66">
    <cfRule type="cellIs" dxfId="10378" priority="778" operator="equal">
      <formula>"Me"</formula>
    </cfRule>
  </conditionalFormatting>
  <conditionalFormatting sqref="H65:H66">
    <cfRule type="cellIs" dxfId="10377" priority="777" operator="equal">
      <formula>"TD"</formula>
    </cfRule>
  </conditionalFormatting>
  <conditionalFormatting sqref="H65:H66">
    <cfRule type="cellIs" dxfId="10376" priority="776" operator="equal">
      <formula>"PR"</formula>
    </cfRule>
  </conditionalFormatting>
  <conditionalFormatting sqref="G69:H70">
    <cfRule type="cellIs" dxfId="10375" priority="775" operator="equal">
      <formula>"Me"</formula>
    </cfRule>
  </conditionalFormatting>
  <conditionalFormatting sqref="G69:H70">
    <cfRule type="cellIs" dxfId="10374" priority="774" operator="equal">
      <formula>"TD"</formula>
    </cfRule>
  </conditionalFormatting>
  <conditionalFormatting sqref="G69:H70">
    <cfRule type="cellIs" dxfId="10373" priority="773" operator="equal">
      <formula>"PR"</formula>
    </cfRule>
  </conditionalFormatting>
  <conditionalFormatting sqref="G227:H228">
    <cfRule type="cellIs" dxfId="10372" priority="772" operator="equal">
      <formula>"Me"</formula>
    </cfRule>
  </conditionalFormatting>
  <conditionalFormatting sqref="G227:H228">
    <cfRule type="cellIs" dxfId="10371" priority="771" operator="equal">
      <formula>"TD"</formula>
    </cfRule>
  </conditionalFormatting>
  <conditionalFormatting sqref="G227:H228">
    <cfRule type="cellIs" dxfId="10370" priority="770" operator="equal">
      <formula>"PR"</formula>
    </cfRule>
  </conditionalFormatting>
  <conditionalFormatting sqref="I65:J66">
    <cfRule type="cellIs" dxfId="10369" priority="769" operator="equal">
      <formula>"Me"</formula>
    </cfRule>
  </conditionalFormatting>
  <conditionalFormatting sqref="I65:J66">
    <cfRule type="cellIs" dxfId="10368" priority="768" operator="equal">
      <formula>"TD"</formula>
    </cfRule>
  </conditionalFormatting>
  <conditionalFormatting sqref="I65:J66">
    <cfRule type="cellIs" dxfId="10367" priority="767" operator="equal">
      <formula>"PR"</formula>
    </cfRule>
  </conditionalFormatting>
  <conditionalFormatting sqref="G91:H92">
    <cfRule type="cellIs" dxfId="10366" priority="766" operator="equal">
      <formula>"Me"</formula>
    </cfRule>
  </conditionalFormatting>
  <conditionalFormatting sqref="G91:H92">
    <cfRule type="cellIs" dxfId="10365" priority="765" operator="equal">
      <formula>"TD"</formula>
    </cfRule>
  </conditionalFormatting>
  <conditionalFormatting sqref="G91:H92">
    <cfRule type="cellIs" dxfId="10364" priority="764" operator="equal">
      <formula>"PR"</formula>
    </cfRule>
  </conditionalFormatting>
  <conditionalFormatting sqref="G95:M96">
    <cfRule type="cellIs" dxfId="10363" priority="763" operator="equal">
      <formula>"Me"</formula>
    </cfRule>
  </conditionalFormatting>
  <conditionalFormatting sqref="G95:M96">
    <cfRule type="cellIs" dxfId="10362" priority="762" operator="equal">
      <formula>"TD"</formula>
    </cfRule>
  </conditionalFormatting>
  <conditionalFormatting sqref="G95:M96">
    <cfRule type="cellIs" dxfId="10361" priority="761" operator="equal">
      <formula>"PR"</formula>
    </cfRule>
  </conditionalFormatting>
  <conditionalFormatting sqref="G71:G72">
    <cfRule type="cellIs" dxfId="10360" priority="760" operator="equal">
      <formula>"Me"</formula>
    </cfRule>
  </conditionalFormatting>
  <conditionalFormatting sqref="G71:G72">
    <cfRule type="cellIs" dxfId="10359" priority="759" operator="equal">
      <formula>"TD"</formula>
    </cfRule>
  </conditionalFormatting>
  <conditionalFormatting sqref="G71:G72">
    <cfRule type="cellIs" dxfId="10358" priority="758" operator="equal">
      <formula>"PR"</formula>
    </cfRule>
  </conditionalFormatting>
  <conditionalFormatting sqref="H71:H72">
    <cfRule type="cellIs" dxfId="10357" priority="757" operator="equal">
      <formula>"Me"</formula>
    </cfRule>
  </conditionalFormatting>
  <conditionalFormatting sqref="H71:H72">
    <cfRule type="cellIs" dxfId="10356" priority="756" operator="equal">
      <formula>"TD"</formula>
    </cfRule>
  </conditionalFormatting>
  <conditionalFormatting sqref="H71:H72">
    <cfRule type="cellIs" dxfId="10355" priority="755" operator="equal">
      <formula>"PR"</formula>
    </cfRule>
  </conditionalFormatting>
  <conditionalFormatting sqref="G145">
    <cfRule type="cellIs" dxfId="10354" priority="754" operator="equal">
      <formula>"Me"</formula>
    </cfRule>
  </conditionalFormatting>
  <conditionalFormatting sqref="G145">
    <cfRule type="cellIs" dxfId="10353" priority="753" operator="equal">
      <formula>"TD"</formula>
    </cfRule>
  </conditionalFormatting>
  <conditionalFormatting sqref="G145">
    <cfRule type="cellIs" dxfId="10352" priority="752" operator="equal">
      <formula>"PR"</formula>
    </cfRule>
  </conditionalFormatting>
  <conditionalFormatting sqref="G173:G174">
    <cfRule type="cellIs" dxfId="10351" priority="751" operator="equal">
      <formula>"Me"</formula>
    </cfRule>
  </conditionalFormatting>
  <conditionalFormatting sqref="G173:G174">
    <cfRule type="cellIs" dxfId="10350" priority="750" operator="equal">
      <formula>"TD"</formula>
    </cfRule>
  </conditionalFormatting>
  <conditionalFormatting sqref="G173:G174">
    <cfRule type="cellIs" dxfId="10349" priority="749" operator="equal">
      <formula>"PR"</formula>
    </cfRule>
  </conditionalFormatting>
  <conditionalFormatting sqref="H173:H174">
    <cfRule type="cellIs" dxfId="10348" priority="748" operator="equal">
      <formula>"Me"</formula>
    </cfRule>
  </conditionalFormatting>
  <conditionalFormatting sqref="H173:H174">
    <cfRule type="cellIs" dxfId="10347" priority="747" operator="equal">
      <formula>"TD"</formula>
    </cfRule>
  </conditionalFormatting>
  <conditionalFormatting sqref="H173:H174">
    <cfRule type="cellIs" dxfId="10346" priority="746" operator="equal">
      <formula>"PR"</formula>
    </cfRule>
  </conditionalFormatting>
  <conditionalFormatting sqref="G177:G178">
    <cfRule type="cellIs" dxfId="10345" priority="745" operator="equal">
      <formula>"Me"</formula>
    </cfRule>
  </conditionalFormatting>
  <conditionalFormatting sqref="G177:G178">
    <cfRule type="cellIs" dxfId="10344" priority="744" operator="equal">
      <formula>"TD"</formula>
    </cfRule>
  </conditionalFormatting>
  <conditionalFormatting sqref="G177:G178">
    <cfRule type="cellIs" dxfId="10343" priority="743" operator="equal">
      <formula>"PR"</formula>
    </cfRule>
  </conditionalFormatting>
  <conditionalFormatting sqref="H177:H178">
    <cfRule type="cellIs" dxfId="10342" priority="742" operator="equal">
      <formula>"Me"</formula>
    </cfRule>
  </conditionalFormatting>
  <conditionalFormatting sqref="H177:H178">
    <cfRule type="cellIs" dxfId="10341" priority="741" operator="equal">
      <formula>"TD"</formula>
    </cfRule>
  </conditionalFormatting>
  <conditionalFormatting sqref="H177:H178">
    <cfRule type="cellIs" dxfId="10340" priority="740" operator="equal">
      <formula>"PR"</formula>
    </cfRule>
  </conditionalFormatting>
  <conditionalFormatting sqref="G181:G182">
    <cfRule type="cellIs" dxfId="10339" priority="739" operator="equal">
      <formula>"Me"</formula>
    </cfRule>
  </conditionalFormatting>
  <conditionalFormatting sqref="G181:G182">
    <cfRule type="cellIs" dxfId="10338" priority="738" operator="equal">
      <formula>"TD"</formula>
    </cfRule>
  </conditionalFormatting>
  <conditionalFormatting sqref="G181:G182">
    <cfRule type="cellIs" dxfId="10337" priority="737" operator="equal">
      <formula>"PR"</formula>
    </cfRule>
  </conditionalFormatting>
  <conditionalFormatting sqref="H181:H182">
    <cfRule type="cellIs" dxfId="10336" priority="736" operator="equal">
      <formula>"Me"</formula>
    </cfRule>
  </conditionalFormatting>
  <conditionalFormatting sqref="H181:H182">
    <cfRule type="cellIs" dxfId="10335" priority="735" operator="equal">
      <formula>"TD"</formula>
    </cfRule>
  </conditionalFormatting>
  <conditionalFormatting sqref="H181:H182">
    <cfRule type="cellIs" dxfId="10334" priority="734" operator="equal">
      <formula>"PR"</formula>
    </cfRule>
  </conditionalFormatting>
  <conditionalFormatting sqref="H189:H190">
    <cfRule type="cellIs" dxfId="10333" priority="733" operator="equal">
      <formula>"Me"</formula>
    </cfRule>
  </conditionalFormatting>
  <conditionalFormatting sqref="H189:H190">
    <cfRule type="cellIs" dxfId="10332" priority="732" operator="equal">
      <formula>"TD"</formula>
    </cfRule>
  </conditionalFormatting>
  <conditionalFormatting sqref="H189:H190">
    <cfRule type="cellIs" dxfId="10331" priority="731" operator="equal">
      <formula>"PR"</formula>
    </cfRule>
  </conditionalFormatting>
  <conditionalFormatting sqref="K189:K190">
    <cfRule type="cellIs" dxfId="10330" priority="730" operator="equal">
      <formula>"Me"</formula>
    </cfRule>
  </conditionalFormatting>
  <conditionalFormatting sqref="K189:K190">
    <cfRule type="cellIs" dxfId="10329" priority="729" operator="equal">
      <formula>"TD"</formula>
    </cfRule>
  </conditionalFormatting>
  <conditionalFormatting sqref="K189:K190">
    <cfRule type="cellIs" dxfId="10328" priority="728" operator="equal">
      <formula>"PR"</formula>
    </cfRule>
  </conditionalFormatting>
  <conditionalFormatting sqref="G198">
    <cfRule type="cellIs" dxfId="10327" priority="727" operator="equal">
      <formula>"Me"</formula>
    </cfRule>
  </conditionalFormatting>
  <conditionalFormatting sqref="G198">
    <cfRule type="cellIs" dxfId="10326" priority="726" operator="equal">
      <formula>"TD"</formula>
    </cfRule>
  </conditionalFormatting>
  <conditionalFormatting sqref="G198">
    <cfRule type="cellIs" dxfId="10325" priority="725" operator="equal">
      <formula>"PR"</formula>
    </cfRule>
  </conditionalFormatting>
  <conditionalFormatting sqref="G197">
    <cfRule type="cellIs" dxfId="10324" priority="724" operator="equal">
      <formula>"Me"</formula>
    </cfRule>
  </conditionalFormatting>
  <conditionalFormatting sqref="G197">
    <cfRule type="cellIs" dxfId="10323" priority="723" operator="equal">
      <formula>"TD"</formula>
    </cfRule>
  </conditionalFormatting>
  <conditionalFormatting sqref="G197">
    <cfRule type="cellIs" dxfId="10322" priority="722" operator="equal">
      <formula>"PR"</formula>
    </cfRule>
  </conditionalFormatting>
  <conditionalFormatting sqref="G235:G236">
    <cfRule type="cellIs" dxfId="10321" priority="721" operator="equal">
      <formula>"Me"</formula>
    </cfRule>
  </conditionalFormatting>
  <conditionalFormatting sqref="G235:G236">
    <cfRule type="cellIs" dxfId="10320" priority="720" operator="equal">
      <formula>"TD"</formula>
    </cfRule>
  </conditionalFormatting>
  <conditionalFormatting sqref="G235:G236">
    <cfRule type="cellIs" dxfId="10319" priority="719" operator="equal">
      <formula>"PR"</formula>
    </cfRule>
  </conditionalFormatting>
  <conditionalFormatting sqref="G201:H202">
    <cfRule type="cellIs" dxfId="10318" priority="718" operator="equal">
      <formula>"Me"</formula>
    </cfRule>
  </conditionalFormatting>
  <conditionalFormatting sqref="G201:H202">
    <cfRule type="cellIs" dxfId="10317" priority="717" operator="equal">
      <formula>"TD"</formula>
    </cfRule>
  </conditionalFormatting>
  <conditionalFormatting sqref="G201:H202">
    <cfRule type="cellIs" dxfId="10316" priority="716" operator="equal">
      <formula>"PR"</formula>
    </cfRule>
  </conditionalFormatting>
  <conditionalFormatting sqref="R244 S243:AA243 T244:AA244 AC243:AE244 AG243:AJ244">
    <cfRule type="cellIs" dxfId="10315" priority="715" operator="equal">
      <formula>"Me"</formula>
    </cfRule>
  </conditionalFormatting>
  <conditionalFormatting sqref="R244 S243:AA243 T244:AA244 AC243:AE244 AG243:AJ244">
    <cfRule type="cellIs" dxfId="10314" priority="714" operator="equal">
      <formula>"TD"</formula>
    </cfRule>
  </conditionalFormatting>
  <conditionalFormatting sqref="R244 S243:AA243 T244:AA244 AC243:AE244 AG243:AJ244">
    <cfRule type="cellIs" dxfId="10313" priority="713" operator="equal">
      <formula>"PR"</formula>
    </cfRule>
  </conditionalFormatting>
  <conditionalFormatting sqref="F243:M244">
    <cfRule type="cellIs" dxfId="10312" priority="711" operator="equal">
      <formula>"Me"</formula>
    </cfRule>
  </conditionalFormatting>
  <conditionalFormatting sqref="F243:M244">
    <cfRule type="cellIs" dxfId="10311" priority="710" operator="equal">
      <formula>"TD"</formula>
    </cfRule>
  </conditionalFormatting>
  <conditionalFormatting sqref="F243:M244">
    <cfRule type="cellIs" dxfId="10310" priority="709" operator="equal">
      <formula>"PR"</formula>
    </cfRule>
  </conditionalFormatting>
  <conditionalFormatting sqref="F245:M246">
    <cfRule type="cellIs" dxfId="10309" priority="708" operator="equal">
      <formula>"Me"</formula>
    </cfRule>
  </conditionalFormatting>
  <conditionalFormatting sqref="F245:M246">
    <cfRule type="cellIs" dxfId="10308" priority="707" operator="equal">
      <formula>"TD"</formula>
    </cfRule>
  </conditionalFormatting>
  <conditionalFormatting sqref="F245:M246">
    <cfRule type="cellIs" dxfId="10307" priority="706" operator="equal">
      <formula>"PR"</formula>
    </cfRule>
  </conditionalFormatting>
  <conditionalFormatting sqref="AD35">
    <cfRule type="cellIs" dxfId="10306" priority="705" operator="equal">
      <formula>"Me"</formula>
    </cfRule>
  </conditionalFormatting>
  <conditionalFormatting sqref="AD35">
    <cfRule type="cellIs" dxfId="10305" priority="704" operator="equal">
      <formula>"TD"</formula>
    </cfRule>
  </conditionalFormatting>
  <conditionalFormatting sqref="AG35">
    <cfRule type="cellIs" dxfId="10304" priority="703" operator="equal">
      <formula>"Me"</formula>
    </cfRule>
  </conditionalFormatting>
  <conditionalFormatting sqref="AG35">
    <cfRule type="cellIs" dxfId="10303" priority="702" operator="equal">
      <formula>"TD"</formula>
    </cfRule>
  </conditionalFormatting>
  <conditionalFormatting sqref="C35:C36">
    <cfRule type="cellIs" dxfId="10302" priority="696" operator="equal">
      <formula>"C"</formula>
    </cfRule>
  </conditionalFormatting>
  <conditionalFormatting sqref="C35:C36">
    <cfRule type="cellIs" dxfId="10301" priority="695" operator="equal">
      <formula>"B"</formula>
    </cfRule>
  </conditionalFormatting>
  <conditionalFormatting sqref="C35:C36">
    <cfRule type="cellIs" dxfId="10300" priority="694" operator="equal">
      <formula>"A"</formula>
    </cfRule>
  </conditionalFormatting>
  <conditionalFormatting sqref="H47:H48">
    <cfRule type="cellIs" dxfId="10299" priority="692" operator="equal">
      <formula>"Me"</formula>
    </cfRule>
  </conditionalFormatting>
  <conditionalFormatting sqref="H47:H48">
    <cfRule type="cellIs" dxfId="10298" priority="691" operator="equal">
      <formula>"TD"</formula>
    </cfRule>
  </conditionalFormatting>
  <conditionalFormatting sqref="H47:H48">
    <cfRule type="cellIs" dxfId="10297" priority="690" operator="equal">
      <formula>"PR"</formula>
    </cfRule>
  </conditionalFormatting>
  <conditionalFormatting sqref="H139:H140">
    <cfRule type="cellIs" dxfId="10296" priority="686" operator="equal">
      <formula>"Me"</formula>
    </cfRule>
  </conditionalFormatting>
  <conditionalFormatting sqref="H139:H140">
    <cfRule type="cellIs" dxfId="10295" priority="685" operator="equal">
      <formula>"TD"</formula>
    </cfRule>
  </conditionalFormatting>
  <conditionalFormatting sqref="H139:H140">
    <cfRule type="cellIs" dxfId="10294" priority="684" operator="equal">
      <formula>"PR"</formula>
    </cfRule>
  </conditionalFormatting>
  <conditionalFormatting sqref="K235:K236">
    <cfRule type="cellIs" dxfId="10293" priority="683" operator="equal">
      <formula>"Me"</formula>
    </cfRule>
  </conditionalFormatting>
  <conditionalFormatting sqref="K235:K236">
    <cfRule type="cellIs" dxfId="10292" priority="682" operator="equal">
      <formula>"TD"</formula>
    </cfRule>
  </conditionalFormatting>
  <conditionalFormatting sqref="K235:K236">
    <cfRule type="cellIs" dxfId="10291" priority="681" operator="equal">
      <formula>"PR"</formula>
    </cfRule>
  </conditionalFormatting>
  <conditionalFormatting sqref="AF75:AF76">
    <cfRule type="cellIs" dxfId="10290" priority="680" operator="equal">
      <formula>"Me"</formula>
    </cfRule>
  </conditionalFormatting>
  <conditionalFormatting sqref="AF75:AF76">
    <cfRule type="cellIs" dxfId="10289" priority="679" operator="equal">
      <formula>"TD"</formula>
    </cfRule>
  </conditionalFormatting>
  <conditionalFormatting sqref="K75:K76">
    <cfRule type="cellIs" dxfId="10288" priority="678" operator="equal">
      <formula>"Me"</formula>
    </cfRule>
  </conditionalFormatting>
  <conditionalFormatting sqref="K75:K76">
    <cfRule type="cellIs" dxfId="10287" priority="677" operator="equal">
      <formula>"TD"</formula>
    </cfRule>
  </conditionalFormatting>
  <conditionalFormatting sqref="M129:M130">
    <cfRule type="cellIs" dxfId="10286" priority="676" operator="equal">
      <formula>"Me"</formula>
    </cfRule>
  </conditionalFormatting>
  <conditionalFormatting sqref="M129:M130">
    <cfRule type="cellIs" dxfId="10285" priority="675" operator="equal">
      <formula>"TD"</formula>
    </cfRule>
  </conditionalFormatting>
  <conditionalFormatting sqref="M129:M130">
    <cfRule type="cellIs" dxfId="10284" priority="674" operator="equal">
      <formula>"PR"</formula>
    </cfRule>
  </conditionalFormatting>
  <conditionalFormatting sqref="M27:M28">
    <cfRule type="cellIs" dxfId="10283" priority="673" operator="equal">
      <formula>"Me"</formula>
    </cfRule>
  </conditionalFormatting>
  <conditionalFormatting sqref="M27:M28">
    <cfRule type="cellIs" dxfId="10282" priority="672" operator="equal">
      <formula>"TD"</formula>
    </cfRule>
  </conditionalFormatting>
  <conditionalFormatting sqref="M27:M28">
    <cfRule type="cellIs" dxfId="10281" priority="671" operator="equal">
      <formula>"PR"</formula>
    </cfRule>
  </conditionalFormatting>
  <conditionalFormatting sqref="I189:J190">
    <cfRule type="cellIs" dxfId="10280" priority="670" operator="equal">
      <formula>"Me"</formula>
    </cfRule>
  </conditionalFormatting>
  <conditionalFormatting sqref="I189:J190">
    <cfRule type="cellIs" dxfId="10279" priority="669" operator="equal">
      <formula>"TD"</formula>
    </cfRule>
  </conditionalFormatting>
  <conditionalFormatting sqref="I189:J190">
    <cfRule type="cellIs" dxfId="10278" priority="668" operator="equal">
      <formula>"PR"</formula>
    </cfRule>
  </conditionalFormatting>
  <conditionalFormatting sqref="L197">
    <cfRule type="cellIs" dxfId="10277" priority="664" operator="equal">
      <formula>"Me"</formula>
    </cfRule>
  </conditionalFormatting>
  <conditionalFormatting sqref="L197">
    <cfRule type="cellIs" dxfId="10276" priority="663" operator="equal">
      <formula>"TD"</formula>
    </cfRule>
  </conditionalFormatting>
  <conditionalFormatting sqref="L197">
    <cfRule type="cellIs" dxfId="10275" priority="662" operator="equal">
      <formula>"PR"</formula>
    </cfRule>
  </conditionalFormatting>
  <conditionalFormatting sqref="L91:L92">
    <cfRule type="cellIs" dxfId="10274" priority="661" operator="equal">
      <formula>"Me"</formula>
    </cfRule>
  </conditionalFormatting>
  <conditionalFormatting sqref="L91:L92">
    <cfRule type="cellIs" dxfId="10273" priority="660" operator="equal">
      <formula>"TD"</formula>
    </cfRule>
  </conditionalFormatting>
  <conditionalFormatting sqref="L91:L92">
    <cfRule type="cellIs" dxfId="10272" priority="659" operator="equal">
      <formula>"PR"</formula>
    </cfRule>
  </conditionalFormatting>
  <conditionalFormatting sqref="M211:M212">
    <cfRule type="cellIs" dxfId="10271" priority="658" operator="equal">
      <formula>"Me"</formula>
    </cfRule>
  </conditionalFormatting>
  <conditionalFormatting sqref="M211:M212">
    <cfRule type="cellIs" dxfId="10270" priority="657" operator="equal">
      <formula>"TD"</formula>
    </cfRule>
  </conditionalFormatting>
  <conditionalFormatting sqref="M211:M212">
    <cfRule type="cellIs" dxfId="10269" priority="656" operator="equal">
      <formula>"PR"</formula>
    </cfRule>
  </conditionalFormatting>
  <conditionalFormatting sqref="M225:M226">
    <cfRule type="cellIs" dxfId="10268" priority="655" operator="equal">
      <formula>"Me"</formula>
    </cfRule>
  </conditionalFormatting>
  <conditionalFormatting sqref="M225:M226">
    <cfRule type="cellIs" dxfId="10267" priority="654" operator="equal">
      <formula>"TD"</formula>
    </cfRule>
  </conditionalFormatting>
  <conditionalFormatting sqref="M225:M226">
    <cfRule type="cellIs" dxfId="10266" priority="653" operator="equal">
      <formula>"PR"</formula>
    </cfRule>
  </conditionalFormatting>
  <conditionalFormatting sqref="R37:R38">
    <cfRule type="cellIs" dxfId="10265" priority="652" operator="equal">
      <formula>"Me"</formula>
    </cfRule>
  </conditionalFormatting>
  <conditionalFormatting sqref="R37:R38">
    <cfRule type="cellIs" dxfId="10264" priority="651" operator="equal">
      <formula>"TD"</formula>
    </cfRule>
  </conditionalFormatting>
  <conditionalFormatting sqref="R37:R38">
    <cfRule type="cellIs" dxfId="10263" priority="650" operator="equal">
      <formula>"PR"</formula>
    </cfRule>
  </conditionalFormatting>
  <conditionalFormatting sqref="R87:R88">
    <cfRule type="cellIs" dxfId="10262" priority="649" operator="equal">
      <formula>"Me"</formula>
    </cfRule>
  </conditionalFormatting>
  <conditionalFormatting sqref="R87:R88">
    <cfRule type="cellIs" dxfId="10261" priority="648" operator="equal">
      <formula>"TD"</formula>
    </cfRule>
  </conditionalFormatting>
  <conditionalFormatting sqref="R87:R88">
    <cfRule type="cellIs" dxfId="10260" priority="647" operator="equal">
      <formula>"PR"</formula>
    </cfRule>
  </conditionalFormatting>
  <conditionalFormatting sqref="R139:R140">
    <cfRule type="cellIs" dxfId="10259" priority="646" operator="equal">
      <formula>"Me"</formula>
    </cfRule>
  </conditionalFormatting>
  <conditionalFormatting sqref="R139:R140">
    <cfRule type="cellIs" dxfId="10258" priority="645" operator="equal">
      <formula>"TD"</formula>
    </cfRule>
  </conditionalFormatting>
  <conditionalFormatting sqref="R139:R140">
    <cfRule type="cellIs" dxfId="10257" priority="644" operator="equal">
      <formula>"PR"</formula>
    </cfRule>
  </conditionalFormatting>
  <conditionalFormatting sqref="R209:R210">
    <cfRule type="cellIs" dxfId="10256" priority="643" operator="equal">
      <formula>"Me"</formula>
    </cfRule>
  </conditionalFormatting>
  <conditionalFormatting sqref="R209:R210">
    <cfRule type="cellIs" dxfId="10255" priority="642" operator="equal">
      <formula>"TD"</formula>
    </cfRule>
  </conditionalFormatting>
  <conditionalFormatting sqref="R209:R210">
    <cfRule type="cellIs" dxfId="10254" priority="641" operator="equal">
      <formula>"PR"</formula>
    </cfRule>
  </conditionalFormatting>
  <conditionalFormatting sqref="R225:R226">
    <cfRule type="cellIs" dxfId="10253" priority="640" operator="equal">
      <formula>"Me"</formula>
    </cfRule>
  </conditionalFormatting>
  <conditionalFormatting sqref="R225:R226">
    <cfRule type="cellIs" dxfId="10252" priority="639" operator="equal">
      <formula>"TD"</formula>
    </cfRule>
  </conditionalFormatting>
  <conditionalFormatting sqref="R225:R226">
    <cfRule type="cellIs" dxfId="10251" priority="638" operator="equal">
      <formula>"PR"</formula>
    </cfRule>
  </conditionalFormatting>
  <conditionalFormatting sqref="R233:V234">
    <cfRule type="cellIs" dxfId="10250" priority="637" operator="equal">
      <formula>"Me"</formula>
    </cfRule>
  </conditionalFormatting>
  <conditionalFormatting sqref="R233:V234">
    <cfRule type="cellIs" dxfId="10249" priority="636" operator="equal">
      <formula>"TD"</formula>
    </cfRule>
  </conditionalFormatting>
  <conditionalFormatting sqref="R233:V234">
    <cfRule type="cellIs" dxfId="10248" priority="635" operator="equal">
      <formula>"PR"</formula>
    </cfRule>
  </conditionalFormatting>
  <conditionalFormatting sqref="R243">
    <cfRule type="cellIs" dxfId="10247" priority="634" operator="equal">
      <formula>"Me"</formula>
    </cfRule>
  </conditionalFormatting>
  <conditionalFormatting sqref="R243">
    <cfRule type="cellIs" dxfId="10246" priority="633" operator="equal">
      <formula>"TD"</formula>
    </cfRule>
  </conditionalFormatting>
  <conditionalFormatting sqref="R243">
    <cfRule type="cellIs" dxfId="10245" priority="632" operator="equal">
      <formula>"PR"</formula>
    </cfRule>
  </conditionalFormatting>
  <conditionalFormatting sqref="T241:T242">
    <cfRule type="cellIs" dxfId="10244" priority="631" operator="equal">
      <formula>"Me"</formula>
    </cfRule>
  </conditionalFormatting>
  <conditionalFormatting sqref="T241:T242">
    <cfRule type="cellIs" dxfId="10243" priority="630" operator="equal">
      <formula>"TD"</formula>
    </cfRule>
  </conditionalFormatting>
  <conditionalFormatting sqref="T241:T242">
    <cfRule type="cellIs" dxfId="10242" priority="629" operator="equal">
      <formula>"PR"</formula>
    </cfRule>
  </conditionalFormatting>
  <conditionalFormatting sqref="V27:X28">
    <cfRule type="cellIs" dxfId="10241" priority="628" operator="equal">
      <formula>"Me"</formula>
    </cfRule>
  </conditionalFormatting>
  <conditionalFormatting sqref="V27:X28">
    <cfRule type="cellIs" dxfId="10240" priority="627" operator="equal">
      <formula>"TD"</formula>
    </cfRule>
  </conditionalFormatting>
  <conditionalFormatting sqref="V27:Y28">
    <cfRule type="cellIs" dxfId="10239" priority="626" operator="equal">
      <formula>"PR"</formula>
    </cfRule>
  </conditionalFormatting>
  <conditionalFormatting sqref="T55:T56">
    <cfRule type="cellIs" dxfId="10238" priority="625" operator="equal">
      <formula>"Me"</formula>
    </cfRule>
  </conditionalFormatting>
  <conditionalFormatting sqref="T55:T56">
    <cfRule type="cellIs" dxfId="10237" priority="624" operator="equal">
      <formula>"TD"</formula>
    </cfRule>
  </conditionalFormatting>
  <conditionalFormatting sqref="T55:T56">
    <cfRule type="cellIs" dxfId="10236" priority="623" operator="equal">
      <formula>"PR"</formula>
    </cfRule>
  </conditionalFormatting>
  <conditionalFormatting sqref="T67:AA68">
    <cfRule type="cellIs" dxfId="10235" priority="619" operator="equal">
      <formula>"Me"</formula>
    </cfRule>
  </conditionalFormatting>
  <conditionalFormatting sqref="T67:AA68">
    <cfRule type="cellIs" dxfId="10234" priority="618" operator="equal">
      <formula>"TD"</formula>
    </cfRule>
  </conditionalFormatting>
  <conditionalFormatting sqref="T67:AA68">
    <cfRule type="cellIs" dxfId="10233" priority="617" operator="equal">
      <formula>"PR"</formula>
    </cfRule>
  </conditionalFormatting>
  <conditionalFormatting sqref="S112">
    <cfRule type="cellIs" dxfId="10232" priority="604" operator="equal">
      <formula>"Me"</formula>
    </cfRule>
  </conditionalFormatting>
  <conditionalFormatting sqref="S112">
    <cfRule type="cellIs" dxfId="10231" priority="603" operator="equal">
      <formula>"TD"</formula>
    </cfRule>
  </conditionalFormatting>
  <conditionalFormatting sqref="S112">
    <cfRule type="cellIs" dxfId="10230" priority="602" operator="equal">
      <formula>"PR"</formula>
    </cfRule>
  </conditionalFormatting>
  <conditionalFormatting sqref="T89:T90">
    <cfRule type="cellIs" dxfId="10229" priority="445" operator="equal">
      <formula>"Me"</formula>
    </cfRule>
  </conditionalFormatting>
  <conditionalFormatting sqref="T89:T90">
    <cfRule type="cellIs" dxfId="10228" priority="444" operator="equal">
      <formula>"PR"</formula>
    </cfRule>
  </conditionalFormatting>
  <conditionalFormatting sqref="T107:T108">
    <cfRule type="cellIs" dxfId="10227" priority="443" operator="equal">
      <formula>"Me"</formula>
    </cfRule>
  </conditionalFormatting>
  <conditionalFormatting sqref="T107:T108">
    <cfRule type="cellIs" dxfId="10226" priority="442" operator="equal">
      <formula>"PR"</formula>
    </cfRule>
  </conditionalFormatting>
  <conditionalFormatting sqref="S104">
    <cfRule type="cellIs" dxfId="10225" priority="441" operator="equal">
      <formula>"Me"</formula>
    </cfRule>
  </conditionalFormatting>
  <conditionalFormatting sqref="S104">
    <cfRule type="cellIs" dxfId="10224" priority="440" operator="equal">
      <formula>"TD"</formula>
    </cfRule>
  </conditionalFormatting>
  <conditionalFormatting sqref="S104">
    <cfRule type="cellIs" dxfId="10223" priority="439" operator="equal">
      <formula>"PR"</formula>
    </cfRule>
  </conditionalFormatting>
  <conditionalFormatting sqref="S108">
    <cfRule type="cellIs" dxfId="10222" priority="438" operator="equal">
      <formula>"Me"</formula>
    </cfRule>
  </conditionalFormatting>
  <conditionalFormatting sqref="S108">
    <cfRule type="cellIs" dxfId="10221" priority="437" operator="equal">
      <formula>"TD"</formula>
    </cfRule>
  </conditionalFormatting>
  <conditionalFormatting sqref="S108">
    <cfRule type="cellIs" dxfId="10220" priority="436" operator="equal">
      <formula>"PR"</formula>
    </cfRule>
  </conditionalFormatting>
  <conditionalFormatting sqref="S114">
    <cfRule type="cellIs" dxfId="10219" priority="435" operator="equal">
      <formula>"Me"</formula>
    </cfRule>
  </conditionalFormatting>
  <conditionalFormatting sqref="S114">
    <cfRule type="cellIs" dxfId="10218" priority="434" operator="equal">
      <formula>"TD"</formula>
    </cfRule>
  </conditionalFormatting>
  <conditionalFormatting sqref="S114">
    <cfRule type="cellIs" dxfId="10217" priority="433" operator="equal">
      <formula>"PR"</formula>
    </cfRule>
  </conditionalFormatting>
  <conditionalFormatting sqref="S116">
    <cfRule type="cellIs" dxfId="10216" priority="432" operator="equal">
      <formula>"Me"</formula>
    </cfRule>
  </conditionalFormatting>
  <conditionalFormatting sqref="S116">
    <cfRule type="cellIs" dxfId="10215" priority="431" operator="equal">
      <formula>"TD"</formula>
    </cfRule>
  </conditionalFormatting>
  <conditionalFormatting sqref="S116">
    <cfRule type="cellIs" dxfId="10214" priority="430" operator="equal">
      <formula>"PR"</formula>
    </cfRule>
  </conditionalFormatting>
  <conditionalFormatting sqref="S118">
    <cfRule type="cellIs" dxfId="10213" priority="429" operator="equal">
      <formula>"Me"</formula>
    </cfRule>
  </conditionalFormatting>
  <conditionalFormatting sqref="S118">
    <cfRule type="cellIs" dxfId="10212" priority="428" operator="equal">
      <formula>"TD"</formula>
    </cfRule>
  </conditionalFormatting>
  <conditionalFormatting sqref="S118">
    <cfRule type="cellIs" dxfId="10211" priority="427" operator="equal">
      <formula>"PR"</formula>
    </cfRule>
  </conditionalFormatting>
  <conditionalFormatting sqref="S120">
    <cfRule type="cellIs" dxfId="10210" priority="426" operator="equal">
      <formula>"Me"</formula>
    </cfRule>
  </conditionalFormatting>
  <conditionalFormatting sqref="S120">
    <cfRule type="cellIs" dxfId="10209" priority="425" operator="equal">
      <formula>"TD"</formula>
    </cfRule>
  </conditionalFormatting>
  <conditionalFormatting sqref="S120">
    <cfRule type="cellIs" dxfId="10208" priority="424" operator="equal">
      <formula>"PR"</formula>
    </cfRule>
  </conditionalFormatting>
  <conditionalFormatting sqref="S122">
    <cfRule type="cellIs" dxfId="10207" priority="423" operator="equal">
      <formula>"Me"</formula>
    </cfRule>
  </conditionalFormatting>
  <conditionalFormatting sqref="S122">
    <cfRule type="cellIs" dxfId="10206" priority="422" operator="equal">
      <formula>"TD"</formula>
    </cfRule>
  </conditionalFormatting>
  <conditionalFormatting sqref="S122">
    <cfRule type="cellIs" dxfId="10205" priority="421" operator="equal">
      <formula>"PR"</formula>
    </cfRule>
  </conditionalFormatting>
  <conditionalFormatting sqref="S124">
    <cfRule type="cellIs" dxfId="10204" priority="420" operator="equal">
      <formula>"Me"</formula>
    </cfRule>
  </conditionalFormatting>
  <conditionalFormatting sqref="S124">
    <cfRule type="cellIs" dxfId="10203" priority="419" operator="equal">
      <formula>"TD"</formula>
    </cfRule>
  </conditionalFormatting>
  <conditionalFormatting sqref="S124">
    <cfRule type="cellIs" dxfId="10202" priority="418" operator="equal">
      <formula>"PR"</formula>
    </cfRule>
  </conditionalFormatting>
  <conditionalFormatting sqref="T139:V140">
    <cfRule type="cellIs" dxfId="10201" priority="417" operator="equal">
      <formula>"Me"</formula>
    </cfRule>
  </conditionalFormatting>
  <conditionalFormatting sqref="T139:V140">
    <cfRule type="cellIs" dxfId="10200" priority="416" operator="equal">
      <formula>"TD"</formula>
    </cfRule>
  </conditionalFormatting>
  <conditionalFormatting sqref="T139:V140">
    <cfRule type="cellIs" dxfId="10199" priority="415" operator="equal">
      <formula>"PR"</formula>
    </cfRule>
  </conditionalFormatting>
  <conditionalFormatting sqref="S130">
    <cfRule type="cellIs" dxfId="10198" priority="414" operator="equal">
      <formula>"Me"</formula>
    </cfRule>
  </conditionalFormatting>
  <conditionalFormatting sqref="S130">
    <cfRule type="cellIs" dxfId="10197" priority="413" operator="equal">
      <formula>"TD"</formula>
    </cfRule>
  </conditionalFormatting>
  <conditionalFormatting sqref="S130">
    <cfRule type="cellIs" dxfId="10196" priority="412" operator="equal">
      <formula>"PR"</formula>
    </cfRule>
  </conditionalFormatting>
  <conditionalFormatting sqref="S136">
    <cfRule type="cellIs" dxfId="10195" priority="408" operator="equal">
      <formula>"Me"</formula>
    </cfRule>
  </conditionalFormatting>
  <conditionalFormatting sqref="S136">
    <cfRule type="cellIs" dxfId="10194" priority="407" operator="equal">
      <formula>"TD"</formula>
    </cfRule>
  </conditionalFormatting>
  <conditionalFormatting sqref="S136">
    <cfRule type="cellIs" dxfId="10193" priority="406" operator="equal">
      <formula>"PR"</formula>
    </cfRule>
  </conditionalFormatting>
  <conditionalFormatting sqref="S140">
    <cfRule type="cellIs" dxfId="10192" priority="402" operator="equal">
      <formula>"Me"</formula>
    </cfRule>
  </conditionalFormatting>
  <conditionalFormatting sqref="S140">
    <cfRule type="cellIs" dxfId="10191" priority="401" operator="equal">
      <formula>"TD"</formula>
    </cfRule>
  </conditionalFormatting>
  <conditionalFormatting sqref="S140">
    <cfRule type="cellIs" dxfId="10190" priority="400" operator="equal">
      <formula>"PR"</formula>
    </cfRule>
  </conditionalFormatting>
  <conditionalFormatting sqref="S152">
    <cfRule type="cellIs" dxfId="10189" priority="396" operator="equal">
      <formula>"Me"</formula>
    </cfRule>
  </conditionalFormatting>
  <conditionalFormatting sqref="S152">
    <cfRule type="cellIs" dxfId="10188" priority="395" operator="equal">
      <formula>"TD"</formula>
    </cfRule>
  </conditionalFormatting>
  <conditionalFormatting sqref="S152">
    <cfRule type="cellIs" dxfId="10187" priority="394" operator="equal">
      <formula>"PR"</formula>
    </cfRule>
  </conditionalFormatting>
  <conditionalFormatting sqref="S154">
    <cfRule type="cellIs" dxfId="10186" priority="393" operator="equal">
      <formula>"Me"</formula>
    </cfRule>
  </conditionalFormatting>
  <conditionalFormatting sqref="S154">
    <cfRule type="cellIs" dxfId="10185" priority="392" operator="equal">
      <formula>"TD"</formula>
    </cfRule>
  </conditionalFormatting>
  <conditionalFormatting sqref="S154">
    <cfRule type="cellIs" dxfId="10184" priority="391" operator="equal">
      <formula>"PR"</formula>
    </cfRule>
  </conditionalFormatting>
  <conditionalFormatting sqref="S156">
    <cfRule type="cellIs" dxfId="10183" priority="390" operator="equal">
      <formula>"Me"</formula>
    </cfRule>
  </conditionalFormatting>
  <conditionalFormatting sqref="S156">
    <cfRule type="cellIs" dxfId="10182" priority="389" operator="equal">
      <formula>"TD"</formula>
    </cfRule>
  </conditionalFormatting>
  <conditionalFormatting sqref="S156">
    <cfRule type="cellIs" dxfId="10181" priority="388" operator="equal">
      <formula>"PR"</formula>
    </cfRule>
  </conditionalFormatting>
  <conditionalFormatting sqref="S204">
    <cfRule type="cellIs" dxfId="10180" priority="387" operator="equal">
      <formula>"Me"</formula>
    </cfRule>
  </conditionalFormatting>
  <conditionalFormatting sqref="S204">
    <cfRule type="cellIs" dxfId="10179" priority="386" operator="equal">
      <formula>"TD"</formula>
    </cfRule>
  </conditionalFormatting>
  <conditionalFormatting sqref="S204">
    <cfRule type="cellIs" dxfId="10178" priority="385" operator="equal">
      <formula>"PR"</formula>
    </cfRule>
  </conditionalFormatting>
  <conditionalFormatting sqref="S208">
    <cfRule type="cellIs" dxfId="10177" priority="384" operator="equal">
      <formula>"Me"</formula>
    </cfRule>
  </conditionalFormatting>
  <conditionalFormatting sqref="S208">
    <cfRule type="cellIs" dxfId="10176" priority="383" operator="equal">
      <formula>"TD"</formula>
    </cfRule>
  </conditionalFormatting>
  <conditionalFormatting sqref="S208">
    <cfRule type="cellIs" dxfId="10175" priority="382" operator="equal">
      <formula>"PR"</formula>
    </cfRule>
  </conditionalFormatting>
  <conditionalFormatting sqref="S83:S84">
    <cfRule type="cellIs" dxfId="10174" priority="381" operator="equal">
      <formula>"Me"</formula>
    </cfRule>
  </conditionalFormatting>
  <conditionalFormatting sqref="S83:S84">
    <cfRule type="cellIs" dxfId="10173" priority="380" operator="equal">
      <formula>"TD"</formula>
    </cfRule>
  </conditionalFormatting>
  <conditionalFormatting sqref="S83:S84">
    <cfRule type="cellIs" dxfId="10172" priority="379" operator="equal">
      <formula>"PR"</formula>
    </cfRule>
  </conditionalFormatting>
  <conditionalFormatting sqref="S171:S172">
    <cfRule type="cellIs" dxfId="10171" priority="360" operator="equal">
      <formula>"Me"</formula>
    </cfRule>
  </conditionalFormatting>
  <conditionalFormatting sqref="S171:S172">
    <cfRule type="cellIs" dxfId="10170" priority="359" operator="equal">
      <formula>"TD"</formula>
    </cfRule>
  </conditionalFormatting>
  <conditionalFormatting sqref="S171:S172">
    <cfRule type="cellIs" dxfId="10169" priority="358" operator="equal">
      <formula>"PR"</formula>
    </cfRule>
  </conditionalFormatting>
  <conditionalFormatting sqref="S173:S174">
    <cfRule type="cellIs" dxfId="10168" priority="357" operator="equal">
      <formula>"Me"</formula>
    </cfRule>
  </conditionalFormatting>
  <conditionalFormatting sqref="S173:S174">
    <cfRule type="cellIs" dxfId="10167" priority="356" operator="equal">
      <formula>"TD"</formula>
    </cfRule>
  </conditionalFormatting>
  <conditionalFormatting sqref="S173:S174">
    <cfRule type="cellIs" dxfId="10166" priority="355" operator="equal">
      <formula>"PR"</formula>
    </cfRule>
  </conditionalFormatting>
  <conditionalFormatting sqref="S175:S176">
    <cfRule type="cellIs" dxfId="10165" priority="354" operator="equal">
      <formula>"Me"</formula>
    </cfRule>
  </conditionalFormatting>
  <conditionalFormatting sqref="S175:S176">
    <cfRule type="cellIs" dxfId="10164" priority="353" operator="equal">
      <formula>"TD"</formula>
    </cfRule>
  </conditionalFormatting>
  <conditionalFormatting sqref="S175:S176">
    <cfRule type="cellIs" dxfId="10163" priority="352" operator="equal">
      <formula>"PR"</formula>
    </cfRule>
  </conditionalFormatting>
  <conditionalFormatting sqref="S177:S178">
    <cfRule type="cellIs" dxfId="10162" priority="351" operator="equal">
      <formula>"Me"</formula>
    </cfRule>
  </conditionalFormatting>
  <conditionalFormatting sqref="S177:S178">
    <cfRule type="cellIs" dxfId="10161" priority="350" operator="equal">
      <formula>"TD"</formula>
    </cfRule>
  </conditionalFormatting>
  <conditionalFormatting sqref="S177:S178">
    <cfRule type="cellIs" dxfId="10160" priority="349" operator="equal">
      <formula>"PR"</formula>
    </cfRule>
  </conditionalFormatting>
  <conditionalFormatting sqref="S179:S180">
    <cfRule type="cellIs" dxfId="10159" priority="348" operator="equal">
      <formula>"Me"</formula>
    </cfRule>
  </conditionalFormatting>
  <conditionalFormatting sqref="S179:S180">
    <cfRule type="cellIs" dxfId="10158" priority="347" operator="equal">
      <formula>"TD"</formula>
    </cfRule>
  </conditionalFormatting>
  <conditionalFormatting sqref="S179:S180">
    <cfRule type="cellIs" dxfId="10157" priority="346" operator="equal">
      <formula>"PR"</formula>
    </cfRule>
  </conditionalFormatting>
  <conditionalFormatting sqref="S181:S182">
    <cfRule type="cellIs" dxfId="10156" priority="345" operator="equal">
      <formula>"Me"</formula>
    </cfRule>
  </conditionalFormatting>
  <conditionalFormatting sqref="S181:S182">
    <cfRule type="cellIs" dxfId="10155" priority="344" operator="equal">
      <formula>"TD"</formula>
    </cfRule>
  </conditionalFormatting>
  <conditionalFormatting sqref="S181:S182">
    <cfRule type="cellIs" dxfId="10154" priority="343" operator="equal">
      <formula>"PR"</formula>
    </cfRule>
  </conditionalFormatting>
  <conditionalFormatting sqref="S183:S184">
    <cfRule type="cellIs" dxfId="10153" priority="342" operator="equal">
      <formula>"Me"</formula>
    </cfRule>
  </conditionalFormatting>
  <conditionalFormatting sqref="S183:S184">
    <cfRule type="cellIs" dxfId="10152" priority="341" operator="equal">
      <formula>"TD"</formula>
    </cfRule>
  </conditionalFormatting>
  <conditionalFormatting sqref="S183:S184">
    <cfRule type="cellIs" dxfId="10151" priority="340" operator="equal">
      <formula>"PR"</formula>
    </cfRule>
  </conditionalFormatting>
  <conditionalFormatting sqref="S205:S206">
    <cfRule type="cellIs" dxfId="10150" priority="336" operator="equal">
      <formula>"Me"</formula>
    </cfRule>
  </conditionalFormatting>
  <conditionalFormatting sqref="S205:S206">
    <cfRule type="cellIs" dxfId="10149" priority="335" operator="equal">
      <formula>"TD"</formula>
    </cfRule>
  </conditionalFormatting>
  <conditionalFormatting sqref="S205:S206">
    <cfRule type="cellIs" dxfId="10148" priority="334" operator="equal">
      <formula>"PR"</formula>
    </cfRule>
  </conditionalFormatting>
  <conditionalFormatting sqref="S209:S210">
    <cfRule type="cellIs" dxfId="10147" priority="333" operator="equal">
      <formula>"Me"</formula>
    </cfRule>
  </conditionalFormatting>
  <conditionalFormatting sqref="S209:S210">
    <cfRule type="cellIs" dxfId="10146" priority="332" operator="equal">
      <formula>"TD"</formula>
    </cfRule>
  </conditionalFormatting>
  <conditionalFormatting sqref="S209:S210">
    <cfRule type="cellIs" dxfId="10145" priority="331" operator="equal">
      <formula>"PR"</formula>
    </cfRule>
  </conditionalFormatting>
  <conditionalFormatting sqref="S214">
    <cfRule type="cellIs" dxfId="10144" priority="330" operator="equal">
      <formula>"Me"</formula>
    </cfRule>
  </conditionalFormatting>
  <conditionalFormatting sqref="S214">
    <cfRule type="cellIs" dxfId="10143" priority="329" operator="equal">
      <formula>"TD"</formula>
    </cfRule>
  </conditionalFormatting>
  <conditionalFormatting sqref="S214">
    <cfRule type="cellIs" dxfId="10142" priority="328" operator="equal">
      <formula>"PR"</formula>
    </cfRule>
  </conditionalFormatting>
  <conditionalFormatting sqref="S226">
    <cfRule type="cellIs" dxfId="10141" priority="327" operator="equal">
      <formula>"Me"</formula>
    </cfRule>
  </conditionalFormatting>
  <conditionalFormatting sqref="S226">
    <cfRule type="cellIs" dxfId="10140" priority="326" operator="equal">
      <formula>"TD"</formula>
    </cfRule>
  </conditionalFormatting>
  <conditionalFormatting sqref="S226">
    <cfRule type="cellIs" dxfId="10139" priority="325" operator="equal">
      <formula>"PR"</formula>
    </cfRule>
  </conditionalFormatting>
  <conditionalFormatting sqref="S228:T228">
    <cfRule type="cellIs" dxfId="10138" priority="324" operator="equal">
      <formula>"Me"</formula>
    </cfRule>
  </conditionalFormatting>
  <conditionalFormatting sqref="S228:T228">
    <cfRule type="cellIs" dxfId="10137" priority="323" operator="equal">
      <formula>"TD"</formula>
    </cfRule>
  </conditionalFormatting>
  <conditionalFormatting sqref="S228:T228">
    <cfRule type="cellIs" dxfId="10136" priority="322" operator="equal">
      <formula>"PR"</formula>
    </cfRule>
  </conditionalFormatting>
  <conditionalFormatting sqref="S242">
    <cfRule type="cellIs" dxfId="10135" priority="321" operator="equal">
      <formula>"Me"</formula>
    </cfRule>
  </conditionalFormatting>
  <conditionalFormatting sqref="S242">
    <cfRule type="cellIs" dxfId="10134" priority="320" operator="equal">
      <formula>"TD"</formula>
    </cfRule>
  </conditionalFormatting>
  <conditionalFormatting sqref="S242">
    <cfRule type="cellIs" dxfId="10133" priority="319" operator="equal">
      <formula>"PR"</formula>
    </cfRule>
  </conditionalFormatting>
  <conditionalFormatting sqref="S244">
    <cfRule type="cellIs" dxfId="10132" priority="318" operator="equal">
      <formula>"Me"</formula>
    </cfRule>
  </conditionalFormatting>
  <conditionalFormatting sqref="S244">
    <cfRule type="cellIs" dxfId="10131" priority="317" operator="equal">
      <formula>"TD"</formula>
    </cfRule>
  </conditionalFormatting>
  <conditionalFormatting sqref="S244">
    <cfRule type="cellIs" dxfId="10130" priority="316" operator="equal">
      <formula>"PR"</formula>
    </cfRule>
  </conditionalFormatting>
  <conditionalFormatting sqref="S189:S190">
    <cfRule type="cellIs" dxfId="10129" priority="315" operator="equal">
      <formula>"Me"</formula>
    </cfRule>
  </conditionalFormatting>
  <conditionalFormatting sqref="S189:S190">
    <cfRule type="cellIs" dxfId="10128" priority="314" operator="equal">
      <formula>"TD"</formula>
    </cfRule>
  </conditionalFormatting>
  <conditionalFormatting sqref="S189:S190">
    <cfRule type="cellIs" dxfId="10127" priority="313" operator="equal">
      <formula>"PR"</formula>
    </cfRule>
  </conditionalFormatting>
  <conditionalFormatting sqref="V177:V178">
    <cfRule type="cellIs" dxfId="10126" priority="312" operator="equal">
      <formula>"Me"</formula>
    </cfRule>
  </conditionalFormatting>
  <conditionalFormatting sqref="V177:V178">
    <cfRule type="cellIs" dxfId="10125" priority="311" operator="equal">
      <formula>"TD"</formula>
    </cfRule>
  </conditionalFormatting>
  <conditionalFormatting sqref="V177:V178">
    <cfRule type="cellIs" dxfId="10124" priority="310" operator="equal">
      <formula>"PR"</formula>
    </cfRule>
  </conditionalFormatting>
  <conditionalFormatting sqref="AC177:AC178">
    <cfRule type="cellIs" dxfId="10123" priority="309" operator="equal">
      <formula>"Me"</formula>
    </cfRule>
  </conditionalFormatting>
  <conditionalFormatting sqref="AC177:AC178">
    <cfRule type="cellIs" dxfId="10122" priority="308" operator="equal">
      <formula>"TD"</formula>
    </cfRule>
  </conditionalFormatting>
  <conditionalFormatting sqref="AC177:AC178">
    <cfRule type="cellIs" dxfId="10121" priority="307" operator="equal">
      <formula>"PR"</formula>
    </cfRule>
  </conditionalFormatting>
  <conditionalFormatting sqref="AJ177:AJ178">
    <cfRule type="cellIs" dxfId="10120" priority="306" operator="equal">
      <formula>"Me"</formula>
    </cfRule>
  </conditionalFormatting>
  <conditionalFormatting sqref="AJ177:AJ178">
    <cfRule type="cellIs" dxfId="10119" priority="305" operator="equal">
      <formula>"TD"</formula>
    </cfRule>
  </conditionalFormatting>
  <conditionalFormatting sqref="AJ177:AJ178">
    <cfRule type="cellIs" dxfId="10118" priority="304" operator="equal">
      <formula>"PR"</formula>
    </cfRule>
  </conditionalFormatting>
  <conditionalFormatting sqref="T120">
    <cfRule type="cellIs" dxfId="10117" priority="303" operator="equal">
      <formula>"Me"</formula>
    </cfRule>
  </conditionalFormatting>
  <conditionalFormatting sqref="T120">
    <cfRule type="cellIs" dxfId="10116" priority="302" operator="equal">
      <formula>"TD"</formula>
    </cfRule>
  </conditionalFormatting>
  <conditionalFormatting sqref="T120">
    <cfRule type="cellIs" dxfId="10115" priority="301" operator="equal">
      <formula>"PR"</formula>
    </cfRule>
  </conditionalFormatting>
  <conditionalFormatting sqref="U33:U34">
    <cfRule type="cellIs" dxfId="10114" priority="300" operator="equal">
      <formula>"Me"</formula>
    </cfRule>
  </conditionalFormatting>
  <conditionalFormatting sqref="U33:U34">
    <cfRule type="cellIs" dxfId="10113" priority="299" operator="equal">
      <formula>"TD"</formula>
    </cfRule>
  </conditionalFormatting>
  <conditionalFormatting sqref="U33:U34">
    <cfRule type="cellIs" dxfId="10112" priority="298" operator="equal">
      <formula>"PR"</formula>
    </cfRule>
  </conditionalFormatting>
  <conditionalFormatting sqref="S41:S42">
    <cfRule type="cellIs" dxfId="10111" priority="297" operator="equal">
      <formula>"Me"</formula>
    </cfRule>
  </conditionalFormatting>
  <conditionalFormatting sqref="S41:S42">
    <cfRule type="cellIs" dxfId="10110" priority="296" operator="equal">
      <formula>"TD"</formula>
    </cfRule>
  </conditionalFormatting>
  <conditionalFormatting sqref="S41:S42">
    <cfRule type="cellIs" dxfId="10109" priority="295" operator="equal">
      <formula>"PR"</formula>
    </cfRule>
  </conditionalFormatting>
  <conditionalFormatting sqref="T41:T42">
    <cfRule type="cellIs" dxfId="10108" priority="294" operator="equal">
      <formula>"Me"</formula>
    </cfRule>
  </conditionalFormatting>
  <conditionalFormatting sqref="T41:T42">
    <cfRule type="cellIs" dxfId="10107" priority="293" operator="equal">
      <formula>"TD"</formula>
    </cfRule>
  </conditionalFormatting>
  <conditionalFormatting sqref="T41:T42">
    <cfRule type="cellIs" dxfId="10106" priority="292" operator="equal">
      <formula>"PR"</formula>
    </cfRule>
  </conditionalFormatting>
  <conditionalFormatting sqref="V153:V154">
    <cfRule type="cellIs" dxfId="10105" priority="291" operator="equal">
      <formula>"Me"</formula>
    </cfRule>
  </conditionalFormatting>
  <conditionalFormatting sqref="V153:V154">
    <cfRule type="cellIs" dxfId="10104" priority="290" operator="equal">
      <formula>"TD"</formula>
    </cfRule>
  </conditionalFormatting>
  <conditionalFormatting sqref="V153:V154">
    <cfRule type="cellIs" dxfId="10103" priority="289" operator="equal">
      <formula>"PR"</formula>
    </cfRule>
  </conditionalFormatting>
  <conditionalFormatting sqref="U159:AF160">
    <cfRule type="cellIs" dxfId="10102" priority="288" operator="equal">
      <formula>"Me"</formula>
    </cfRule>
  </conditionalFormatting>
  <conditionalFormatting sqref="U159:AF160">
    <cfRule type="cellIs" dxfId="10101" priority="287" operator="equal">
      <formula>"TD"</formula>
    </cfRule>
  </conditionalFormatting>
  <conditionalFormatting sqref="U159:AF160">
    <cfRule type="cellIs" dxfId="10100" priority="286" operator="equal">
      <formula>"PR"</formula>
    </cfRule>
  </conditionalFormatting>
  <conditionalFormatting sqref="U189:U190">
    <cfRule type="cellIs" dxfId="10099" priority="285" operator="equal">
      <formula>"Me"</formula>
    </cfRule>
  </conditionalFormatting>
  <conditionalFormatting sqref="U189:U190">
    <cfRule type="cellIs" dxfId="10098" priority="284" operator="equal">
      <formula>"TD"</formula>
    </cfRule>
  </conditionalFormatting>
  <conditionalFormatting sqref="U189:U190">
    <cfRule type="cellIs" dxfId="10097" priority="283" operator="equal">
      <formula>"PR"</formula>
    </cfRule>
  </conditionalFormatting>
  <conditionalFormatting sqref="Z189:Z190">
    <cfRule type="cellIs" dxfId="10096" priority="282" operator="equal">
      <formula>"Me"</formula>
    </cfRule>
  </conditionalFormatting>
  <conditionalFormatting sqref="Z189:Z190">
    <cfRule type="cellIs" dxfId="10095" priority="281" operator="equal">
      <formula>"TD"</formula>
    </cfRule>
  </conditionalFormatting>
  <conditionalFormatting sqref="Z189:Z190">
    <cfRule type="cellIs" dxfId="10094" priority="280" operator="equal">
      <formula>"PR"</formula>
    </cfRule>
  </conditionalFormatting>
  <conditionalFormatting sqref="AB189:AB190">
    <cfRule type="cellIs" dxfId="10093" priority="279" operator="equal">
      <formula>"Me"</formula>
    </cfRule>
  </conditionalFormatting>
  <conditionalFormatting sqref="AB189:AB190">
    <cfRule type="cellIs" dxfId="10092" priority="278" operator="equal">
      <formula>"TD"</formula>
    </cfRule>
  </conditionalFormatting>
  <conditionalFormatting sqref="AB189:AB190">
    <cfRule type="cellIs" dxfId="10091" priority="277" operator="equal">
      <formula>"PR"</formula>
    </cfRule>
  </conditionalFormatting>
  <conditionalFormatting sqref="U40:V40">
    <cfRule type="cellIs" dxfId="10090" priority="276" operator="equal">
      <formula>"Me"</formula>
    </cfRule>
  </conditionalFormatting>
  <conditionalFormatting sqref="U40:V40">
    <cfRule type="cellIs" dxfId="10089" priority="275" operator="equal">
      <formula>"TD"</formula>
    </cfRule>
  </conditionalFormatting>
  <conditionalFormatting sqref="U40:V40">
    <cfRule type="cellIs" dxfId="10088" priority="274" operator="equal">
      <formula>"PR"</formula>
    </cfRule>
  </conditionalFormatting>
  <conditionalFormatting sqref="U42">
    <cfRule type="cellIs" dxfId="10087" priority="273" operator="equal">
      <formula>"Me"</formula>
    </cfRule>
  </conditionalFormatting>
  <conditionalFormatting sqref="U42">
    <cfRule type="cellIs" dxfId="10086" priority="272" operator="equal">
      <formula>"TD"</formula>
    </cfRule>
  </conditionalFormatting>
  <conditionalFormatting sqref="U42">
    <cfRule type="cellIs" dxfId="10085" priority="271" operator="equal">
      <formula>"PR"</formula>
    </cfRule>
  </conditionalFormatting>
  <conditionalFormatting sqref="AA185:AA186">
    <cfRule type="cellIs" dxfId="10084" priority="270" operator="equal">
      <formula>"Me"</formula>
    </cfRule>
  </conditionalFormatting>
  <conditionalFormatting sqref="AA185:AA186">
    <cfRule type="cellIs" dxfId="10083" priority="269" operator="equal">
      <formula>"TD"</formula>
    </cfRule>
  </conditionalFormatting>
  <conditionalFormatting sqref="AA185:AA186">
    <cfRule type="cellIs" dxfId="10082" priority="268" operator="equal">
      <formula>"PR"</formula>
    </cfRule>
  </conditionalFormatting>
  <conditionalFormatting sqref="AG185:AG186">
    <cfRule type="cellIs" dxfId="10081" priority="267" operator="equal">
      <formula>"Me"</formula>
    </cfRule>
  </conditionalFormatting>
  <conditionalFormatting sqref="AG185:AG186">
    <cfRule type="cellIs" dxfId="10080" priority="266" operator="equal">
      <formula>"TD"</formula>
    </cfRule>
  </conditionalFormatting>
  <conditionalFormatting sqref="AG185:AG186">
    <cfRule type="cellIs" dxfId="10079" priority="265" operator="equal">
      <formula>"PR"</formula>
    </cfRule>
  </conditionalFormatting>
  <conditionalFormatting sqref="AB243:AB244">
    <cfRule type="cellIs" dxfId="10078" priority="264" operator="equal">
      <formula>"Me"</formula>
    </cfRule>
  </conditionalFormatting>
  <conditionalFormatting sqref="AB243:AB244">
    <cfRule type="cellIs" dxfId="10077" priority="263" operator="equal">
      <formula>"TD"</formula>
    </cfRule>
  </conditionalFormatting>
  <conditionalFormatting sqref="AB243:AB244">
    <cfRule type="cellIs" dxfId="10076" priority="262" operator="equal">
      <formula>"PR"</formula>
    </cfRule>
  </conditionalFormatting>
  <conditionalFormatting sqref="AF243:AF244">
    <cfRule type="cellIs" dxfId="10075" priority="261" operator="equal">
      <formula>"Me"</formula>
    </cfRule>
  </conditionalFormatting>
  <conditionalFormatting sqref="AF243:AF244">
    <cfRule type="cellIs" dxfId="10074" priority="260" operator="equal">
      <formula>"TD"</formula>
    </cfRule>
  </conditionalFormatting>
  <conditionalFormatting sqref="AF243:AF244">
    <cfRule type="cellIs" dxfId="10073" priority="259" operator="equal">
      <formula>"PR"</formula>
    </cfRule>
  </conditionalFormatting>
  <conditionalFormatting sqref="AB119:AB120">
    <cfRule type="cellIs" dxfId="10072" priority="258" operator="equal">
      <formula>"Me"</formula>
    </cfRule>
  </conditionalFormatting>
  <conditionalFormatting sqref="AB119:AB120">
    <cfRule type="cellIs" dxfId="10071" priority="257" operator="equal">
      <formula>"TD"</formula>
    </cfRule>
  </conditionalFormatting>
  <conditionalFormatting sqref="AB119:AB120">
    <cfRule type="cellIs" dxfId="10070" priority="256" operator="equal">
      <formula>"PR"</formula>
    </cfRule>
  </conditionalFormatting>
  <conditionalFormatting sqref="AJ119:AJ120">
    <cfRule type="cellIs" dxfId="10069" priority="255" operator="equal">
      <formula>"Me"</formula>
    </cfRule>
  </conditionalFormatting>
  <conditionalFormatting sqref="AJ119:AJ120">
    <cfRule type="cellIs" dxfId="10068" priority="254" operator="equal">
      <formula>"TD"</formula>
    </cfRule>
  </conditionalFormatting>
  <conditionalFormatting sqref="AJ119:AJ120">
    <cfRule type="cellIs" dxfId="10067" priority="253" operator="equal">
      <formula>"PR"</formula>
    </cfRule>
  </conditionalFormatting>
  <conditionalFormatting sqref="AI83:AI84">
    <cfRule type="cellIs" dxfId="10066" priority="252" operator="equal">
      <formula>"Me"</formula>
    </cfRule>
  </conditionalFormatting>
  <conditionalFormatting sqref="AI83:AI84">
    <cfRule type="cellIs" dxfId="10065" priority="251" operator="equal">
      <formula>"TD"</formula>
    </cfRule>
  </conditionalFormatting>
  <conditionalFormatting sqref="AI83:AI84">
    <cfRule type="cellIs" dxfId="10064" priority="250" operator="equal">
      <formula>"PR"</formula>
    </cfRule>
  </conditionalFormatting>
  <conditionalFormatting sqref="V233:V234">
    <cfRule type="cellIs" dxfId="10063" priority="249" operator="equal">
      <formula>"Me"</formula>
    </cfRule>
  </conditionalFormatting>
  <conditionalFormatting sqref="V233:V234">
    <cfRule type="cellIs" dxfId="10062" priority="248" operator="equal">
      <formula>"TD"</formula>
    </cfRule>
  </conditionalFormatting>
  <conditionalFormatting sqref="V233:V234">
    <cfRule type="cellIs" dxfId="10061" priority="247" operator="equal">
      <formula>"PR"</formula>
    </cfRule>
  </conditionalFormatting>
  <conditionalFormatting sqref="V233:V234">
    <cfRule type="cellIs" dxfId="10060" priority="246" operator="equal">
      <formula>"Me"</formula>
    </cfRule>
  </conditionalFormatting>
  <conditionalFormatting sqref="V233:V234">
    <cfRule type="cellIs" dxfId="10059" priority="245" operator="equal">
      <formula>"TD"</formula>
    </cfRule>
  </conditionalFormatting>
  <conditionalFormatting sqref="V233:V234">
    <cfRule type="cellIs" dxfId="10058" priority="244" operator="equal">
      <formula>"PR"</formula>
    </cfRule>
  </conditionalFormatting>
  <conditionalFormatting sqref="Z22">
    <cfRule type="cellIs" dxfId="10057" priority="243" operator="equal">
      <formula>"Me"</formula>
    </cfRule>
  </conditionalFormatting>
  <conditionalFormatting sqref="Z22">
    <cfRule type="cellIs" dxfId="10056" priority="242" operator="equal">
      <formula>"TD"</formula>
    </cfRule>
  </conditionalFormatting>
  <conditionalFormatting sqref="Z129:Z130">
    <cfRule type="cellIs" dxfId="10055" priority="241" operator="equal">
      <formula>"Me"</formula>
    </cfRule>
  </conditionalFormatting>
  <conditionalFormatting sqref="Z129:Z130">
    <cfRule type="cellIs" dxfId="10054" priority="240" operator="equal">
      <formula>"TD"</formula>
    </cfRule>
  </conditionalFormatting>
  <conditionalFormatting sqref="Z129:Z130">
    <cfRule type="cellIs" dxfId="10053" priority="239" operator="equal">
      <formula>"PR"</formula>
    </cfRule>
  </conditionalFormatting>
  <conditionalFormatting sqref="Z135:Z136">
    <cfRule type="cellIs" dxfId="10052" priority="235" operator="equal">
      <formula>"Me"</formula>
    </cfRule>
  </conditionalFormatting>
  <conditionalFormatting sqref="Z135:Z136">
    <cfRule type="cellIs" dxfId="10051" priority="234" operator="equal">
      <formula>"TD"</formula>
    </cfRule>
  </conditionalFormatting>
  <conditionalFormatting sqref="Z135:Z136">
    <cfRule type="cellIs" dxfId="10050" priority="233" operator="equal">
      <formula>"PR"</formula>
    </cfRule>
  </conditionalFormatting>
  <conditionalFormatting sqref="Z139:Z140">
    <cfRule type="cellIs" dxfId="10049" priority="229" operator="equal">
      <formula>"Me"</formula>
    </cfRule>
  </conditionalFormatting>
  <conditionalFormatting sqref="Z139:Z140">
    <cfRule type="cellIs" dxfId="10048" priority="228" operator="equal">
      <formula>"TD"</formula>
    </cfRule>
  </conditionalFormatting>
  <conditionalFormatting sqref="Z139:Z140">
    <cfRule type="cellIs" dxfId="10047" priority="227" operator="equal">
      <formula>"PR"</formula>
    </cfRule>
  </conditionalFormatting>
  <conditionalFormatting sqref="AF147">
    <cfRule type="cellIs" dxfId="10046" priority="223" operator="equal">
      <formula>"Me"</formula>
    </cfRule>
  </conditionalFormatting>
  <conditionalFormatting sqref="AF147">
    <cfRule type="cellIs" dxfId="10045" priority="222" operator="equal">
      <formula>"TD"</formula>
    </cfRule>
  </conditionalFormatting>
  <conditionalFormatting sqref="Z208">
    <cfRule type="cellIs" dxfId="10044" priority="218" operator="equal">
      <formula>"Me"</formula>
    </cfRule>
  </conditionalFormatting>
  <conditionalFormatting sqref="Z208">
    <cfRule type="cellIs" dxfId="10043" priority="217" operator="equal">
      <formula>"TD"</formula>
    </cfRule>
  </conditionalFormatting>
  <conditionalFormatting sqref="Z208">
    <cfRule type="cellIs" dxfId="10042" priority="216" operator="equal">
      <formula>"PR"</formula>
    </cfRule>
  </conditionalFormatting>
  <conditionalFormatting sqref="Z233:AC234">
    <cfRule type="cellIs" dxfId="10041" priority="215" operator="equal">
      <formula>"Me"</formula>
    </cfRule>
  </conditionalFormatting>
  <conditionalFormatting sqref="Z233:AC234">
    <cfRule type="cellIs" dxfId="10040" priority="214" operator="equal">
      <formula>"TD"</formula>
    </cfRule>
  </conditionalFormatting>
  <conditionalFormatting sqref="Z233:AC234">
    <cfRule type="cellIs" dxfId="10039" priority="213" operator="equal">
      <formula>"PR"</formula>
    </cfRule>
  </conditionalFormatting>
  <conditionalFormatting sqref="Z233:AC234">
    <cfRule type="cellIs" dxfId="10038" priority="212" operator="equal">
      <formula>"Me"</formula>
    </cfRule>
  </conditionalFormatting>
  <conditionalFormatting sqref="Z233:AC234">
    <cfRule type="cellIs" dxfId="10037" priority="211" operator="equal">
      <formula>"TD"</formula>
    </cfRule>
  </conditionalFormatting>
  <conditionalFormatting sqref="Z233:AC234">
    <cfRule type="cellIs" dxfId="10036" priority="210" operator="equal">
      <formula>"PR"</formula>
    </cfRule>
  </conditionalFormatting>
  <conditionalFormatting sqref="Z233:AC234">
    <cfRule type="cellIs" dxfId="10035" priority="209" operator="equal">
      <formula>"Me"</formula>
    </cfRule>
  </conditionalFormatting>
  <conditionalFormatting sqref="Z233:AC234">
    <cfRule type="cellIs" dxfId="10034" priority="208" operator="equal">
      <formula>"TD"</formula>
    </cfRule>
  </conditionalFormatting>
  <conditionalFormatting sqref="Z233:AC234">
    <cfRule type="cellIs" dxfId="10033" priority="207" operator="equal">
      <formula>"PR"</formula>
    </cfRule>
  </conditionalFormatting>
  <conditionalFormatting sqref="AB229:AB230">
    <cfRule type="cellIs" dxfId="10032" priority="206" operator="equal">
      <formula>"Me"</formula>
    </cfRule>
  </conditionalFormatting>
  <conditionalFormatting sqref="AB229:AB230">
    <cfRule type="cellIs" dxfId="10031" priority="205" operator="equal">
      <formula>"TD"</formula>
    </cfRule>
  </conditionalFormatting>
  <conditionalFormatting sqref="AB229:AB230">
    <cfRule type="cellIs" dxfId="10030" priority="204" operator="equal">
      <formula>"PR"</formula>
    </cfRule>
  </conditionalFormatting>
  <conditionalFormatting sqref="AB231:AB232">
    <cfRule type="cellIs" dxfId="10029" priority="203" operator="equal">
      <formula>"Me"</formula>
    </cfRule>
  </conditionalFormatting>
  <conditionalFormatting sqref="AB231:AB232">
    <cfRule type="cellIs" dxfId="10028" priority="202" operator="equal">
      <formula>"TD"</formula>
    </cfRule>
  </conditionalFormatting>
  <conditionalFormatting sqref="AB231:AB232">
    <cfRule type="cellIs" dxfId="10027" priority="201" operator="equal">
      <formula>"PR"</formula>
    </cfRule>
  </conditionalFormatting>
  <conditionalFormatting sqref="AB231:AB232">
    <cfRule type="cellIs" dxfId="10026" priority="200" operator="equal">
      <formula>"Me"</formula>
    </cfRule>
  </conditionalFormatting>
  <conditionalFormatting sqref="AB231:AB232">
    <cfRule type="cellIs" dxfId="10025" priority="199" operator="equal">
      <formula>"TD"</formula>
    </cfRule>
  </conditionalFormatting>
  <conditionalFormatting sqref="AB231:AB232">
    <cfRule type="cellIs" dxfId="10024" priority="198" operator="equal">
      <formula>"PR"</formula>
    </cfRule>
  </conditionalFormatting>
  <conditionalFormatting sqref="AB231:AB232">
    <cfRule type="cellIs" dxfId="10023" priority="197" operator="equal">
      <formula>"Me"</formula>
    </cfRule>
  </conditionalFormatting>
  <conditionalFormatting sqref="AB231:AB232">
    <cfRule type="cellIs" dxfId="10022" priority="196" operator="equal">
      <formula>"TD"</formula>
    </cfRule>
  </conditionalFormatting>
  <conditionalFormatting sqref="AB231:AB232">
    <cfRule type="cellIs" dxfId="10021" priority="195" operator="equal">
      <formula>"PR"</formula>
    </cfRule>
  </conditionalFormatting>
  <conditionalFormatting sqref="AB153:AE154">
    <cfRule type="cellIs" dxfId="10020" priority="194" operator="equal">
      <formula>"Me"</formula>
    </cfRule>
  </conditionalFormatting>
  <conditionalFormatting sqref="AB153:AE154">
    <cfRule type="cellIs" dxfId="10019" priority="193" operator="equal">
      <formula>"TD"</formula>
    </cfRule>
  </conditionalFormatting>
  <conditionalFormatting sqref="AB153:AE154">
    <cfRule type="cellIs" dxfId="10018" priority="192" operator="equal">
      <formula>"PR"</formula>
    </cfRule>
  </conditionalFormatting>
  <conditionalFormatting sqref="R133:AA134">
    <cfRule type="cellIs" dxfId="10017" priority="191" operator="equal">
      <formula>"Me"</formula>
    </cfRule>
  </conditionalFormatting>
  <conditionalFormatting sqref="R133:AA134">
    <cfRule type="cellIs" dxfId="10016" priority="190" operator="equal">
      <formula>"TD"</formula>
    </cfRule>
  </conditionalFormatting>
  <conditionalFormatting sqref="R133:AA134">
    <cfRule type="cellIs" dxfId="10015" priority="189" operator="equal">
      <formula>"PR"</formula>
    </cfRule>
  </conditionalFormatting>
  <conditionalFormatting sqref="R137:AA138">
    <cfRule type="cellIs" dxfId="10014" priority="188" operator="equal">
      <formula>"Me"</formula>
    </cfRule>
  </conditionalFormatting>
  <conditionalFormatting sqref="R137:AA138">
    <cfRule type="cellIs" dxfId="10013" priority="187" operator="equal">
      <formula>"TD"</formula>
    </cfRule>
  </conditionalFormatting>
  <conditionalFormatting sqref="R137:AA138">
    <cfRule type="cellIs" dxfId="10012" priority="186" operator="equal">
      <formula>"PR"</formula>
    </cfRule>
  </conditionalFormatting>
  <conditionalFormatting sqref="R141:AA142">
    <cfRule type="cellIs" dxfId="10011" priority="185" operator="equal">
      <formula>"Me"</formula>
    </cfRule>
  </conditionalFormatting>
  <conditionalFormatting sqref="R141:AA142">
    <cfRule type="cellIs" dxfId="10010" priority="184" operator="equal">
      <formula>"TD"</formula>
    </cfRule>
  </conditionalFormatting>
  <conditionalFormatting sqref="R141:AA142">
    <cfRule type="cellIs" dxfId="10009" priority="183" operator="equal">
      <formula>"PR"</formula>
    </cfRule>
  </conditionalFormatting>
  <conditionalFormatting sqref="AB133:AB134">
    <cfRule type="cellIs" dxfId="10008" priority="182" operator="equal">
      <formula>"Me"</formula>
    </cfRule>
  </conditionalFormatting>
  <conditionalFormatting sqref="AB133:AB134">
    <cfRule type="cellIs" dxfId="10007" priority="181" operator="equal">
      <formula>"TD"</formula>
    </cfRule>
  </conditionalFormatting>
  <conditionalFormatting sqref="AB133:AB134">
    <cfRule type="cellIs" dxfId="10006" priority="180" operator="equal">
      <formula>"PR"</formula>
    </cfRule>
  </conditionalFormatting>
  <conditionalFormatting sqref="AB137:AB138">
    <cfRule type="cellIs" dxfId="10005" priority="179" operator="equal">
      <formula>"Me"</formula>
    </cfRule>
  </conditionalFormatting>
  <conditionalFormatting sqref="AB137:AB138">
    <cfRule type="cellIs" dxfId="10004" priority="178" operator="equal">
      <formula>"TD"</formula>
    </cfRule>
  </conditionalFormatting>
  <conditionalFormatting sqref="AB137:AB138">
    <cfRule type="cellIs" dxfId="10003" priority="177" operator="equal">
      <formula>"PR"</formula>
    </cfRule>
  </conditionalFormatting>
  <conditionalFormatting sqref="AB141:AB142">
    <cfRule type="cellIs" dxfId="10002" priority="176" operator="equal">
      <formula>"Me"</formula>
    </cfRule>
  </conditionalFormatting>
  <conditionalFormatting sqref="AB141:AB142">
    <cfRule type="cellIs" dxfId="10001" priority="175" operator="equal">
      <formula>"TD"</formula>
    </cfRule>
  </conditionalFormatting>
  <conditionalFormatting sqref="AB141:AB142">
    <cfRule type="cellIs" dxfId="10000" priority="174" operator="equal">
      <formula>"PR"</formula>
    </cfRule>
  </conditionalFormatting>
  <conditionalFormatting sqref="AB183:AB184">
    <cfRule type="cellIs" dxfId="9999" priority="173" operator="equal">
      <formula>"Me"</formula>
    </cfRule>
  </conditionalFormatting>
  <conditionalFormatting sqref="AB183:AB184">
    <cfRule type="cellIs" dxfId="9998" priority="172" operator="equal">
      <formula>"TD"</formula>
    </cfRule>
  </conditionalFormatting>
  <conditionalFormatting sqref="AB183:AB184">
    <cfRule type="cellIs" dxfId="9997" priority="171" operator="equal">
      <formula>"PR"</formula>
    </cfRule>
  </conditionalFormatting>
  <conditionalFormatting sqref="AC127:AC128">
    <cfRule type="cellIs" dxfId="9996" priority="158" operator="equal">
      <formula>"Me"</formula>
    </cfRule>
  </conditionalFormatting>
  <conditionalFormatting sqref="AC127:AC128">
    <cfRule type="cellIs" dxfId="9995" priority="157" operator="equal">
      <formula>"TD"</formula>
    </cfRule>
  </conditionalFormatting>
  <conditionalFormatting sqref="AC127:AC128">
    <cfRule type="cellIs" dxfId="9994" priority="156" operator="equal">
      <formula>"PR"</formula>
    </cfRule>
  </conditionalFormatting>
  <conditionalFormatting sqref="AC133:AC134">
    <cfRule type="cellIs" dxfId="9993" priority="155" operator="equal">
      <formula>"Me"</formula>
    </cfRule>
  </conditionalFormatting>
  <conditionalFormatting sqref="AC133:AC134">
    <cfRule type="cellIs" dxfId="9992" priority="154" operator="equal">
      <formula>"TD"</formula>
    </cfRule>
  </conditionalFormatting>
  <conditionalFormatting sqref="AC133:AC134">
    <cfRule type="cellIs" dxfId="9991" priority="153" operator="equal">
      <formula>"PR"</formula>
    </cfRule>
  </conditionalFormatting>
  <conditionalFormatting sqref="AC137:AC138">
    <cfRule type="cellIs" dxfId="9990" priority="152" operator="equal">
      <formula>"Me"</formula>
    </cfRule>
  </conditionalFormatting>
  <conditionalFormatting sqref="AC137:AC138">
    <cfRule type="cellIs" dxfId="9989" priority="151" operator="equal">
      <formula>"TD"</formula>
    </cfRule>
  </conditionalFormatting>
  <conditionalFormatting sqref="AC137:AC138">
    <cfRule type="cellIs" dxfId="9988" priority="150" operator="equal">
      <formula>"PR"</formula>
    </cfRule>
  </conditionalFormatting>
  <conditionalFormatting sqref="AC141:AC142">
    <cfRule type="cellIs" dxfId="9987" priority="149" operator="equal">
      <formula>"Me"</formula>
    </cfRule>
  </conditionalFormatting>
  <conditionalFormatting sqref="AC141:AC142">
    <cfRule type="cellIs" dxfId="9986" priority="148" operator="equal">
      <formula>"TD"</formula>
    </cfRule>
  </conditionalFormatting>
  <conditionalFormatting sqref="AC141:AC142">
    <cfRule type="cellIs" dxfId="9985" priority="147" operator="equal">
      <formula>"PR"</formula>
    </cfRule>
  </conditionalFormatting>
  <conditionalFormatting sqref="AF233:AF234">
    <cfRule type="cellIs" dxfId="9984" priority="146" operator="equal">
      <formula>"Me"</formula>
    </cfRule>
  </conditionalFormatting>
  <conditionalFormatting sqref="AF233:AF234">
    <cfRule type="cellIs" dxfId="9983" priority="145" operator="equal">
      <formula>"TD"</formula>
    </cfRule>
  </conditionalFormatting>
  <conditionalFormatting sqref="AF233:AF234">
    <cfRule type="cellIs" dxfId="9982" priority="144" operator="equal">
      <formula>"PR"</formula>
    </cfRule>
  </conditionalFormatting>
  <conditionalFormatting sqref="AF233:AF234">
    <cfRule type="cellIs" dxfId="9981" priority="143" operator="equal">
      <formula>"Me"</formula>
    </cfRule>
  </conditionalFormatting>
  <conditionalFormatting sqref="AF233:AF234">
    <cfRule type="cellIs" dxfId="9980" priority="142" operator="equal">
      <formula>"TD"</formula>
    </cfRule>
  </conditionalFormatting>
  <conditionalFormatting sqref="AF233:AF234">
    <cfRule type="cellIs" dxfId="9979" priority="141" operator="equal">
      <formula>"PR"</formula>
    </cfRule>
  </conditionalFormatting>
  <conditionalFormatting sqref="AF233:AF234">
    <cfRule type="cellIs" dxfId="9978" priority="140" operator="equal">
      <formula>"Me"</formula>
    </cfRule>
  </conditionalFormatting>
  <conditionalFormatting sqref="AF233:AF234">
    <cfRule type="cellIs" dxfId="9977" priority="139" operator="equal">
      <formula>"TD"</formula>
    </cfRule>
  </conditionalFormatting>
  <conditionalFormatting sqref="AF233:AF234">
    <cfRule type="cellIs" dxfId="9976" priority="138" operator="equal">
      <formula>"PR"</formula>
    </cfRule>
  </conditionalFormatting>
  <conditionalFormatting sqref="AH31:AJ32">
    <cfRule type="cellIs" dxfId="9975" priority="137" operator="equal">
      <formula>"Me"</formula>
    </cfRule>
  </conditionalFormatting>
  <conditionalFormatting sqref="AH31:AJ32">
    <cfRule type="cellIs" dxfId="9974" priority="136" operator="equal">
      <formula>"TD"</formula>
    </cfRule>
  </conditionalFormatting>
  <conditionalFormatting sqref="AH31:AJ32">
    <cfRule type="cellIs" dxfId="9973" priority="135" operator="equal">
      <formula>"PR"</formula>
    </cfRule>
  </conditionalFormatting>
  <conditionalFormatting sqref="AE227:AE228">
    <cfRule type="cellIs" dxfId="9972" priority="134" operator="equal">
      <formula>"Me"</formula>
    </cfRule>
  </conditionalFormatting>
  <conditionalFormatting sqref="AE227:AE228">
    <cfRule type="cellIs" dxfId="9971" priority="133" operator="equal">
      <formula>"TD"</formula>
    </cfRule>
  </conditionalFormatting>
  <conditionalFormatting sqref="AE227:AE228">
    <cfRule type="cellIs" dxfId="9970" priority="132" operator="equal">
      <formula>"PR"</formula>
    </cfRule>
  </conditionalFormatting>
  <conditionalFormatting sqref="AJ197:AJ198">
    <cfRule type="cellIs" dxfId="9969" priority="131" operator="equal">
      <formula>"Me"</formula>
    </cfRule>
  </conditionalFormatting>
  <conditionalFormatting sqref="AJ197:AJ198">
    <cfRule type="cellIs" dxfId="9968" priority="130" operator="equal">
      <formula>"TD"</formula>
    </cfRule>
  </conditionalFormatting>
  <conditionalFormatting sqref="AJ197:AJ198">
    <cfRule type="cellIs" dxfId="9967" priority="129" operator="equal">
      <formula>"PR"</formula>
    </cfRule>
  </conditionalFormatting>
  <conditionalFormatting sqref="AH159:AJ160">
    <cfRule type="cellIs" dxfId="9966" priority="128" operator="equal">
      <formula>"Me"</formula>
    </cfRule>
  </conditionalFormatting>
  <conditionalFormatting sqref="AH159:AJ160">
    <cfRule type="cellIs" dxfId="9965" priority="127" operator="equal">
      <formula>"TD"</formula>
    </cfRule>
  </conditionalFormatting>
  <conditionalFormatting sqref="AH159:AJ160">
    <cfRule type="cellIs" dxfId="9964" priority="126" operator="equal">
      <formula>"PR"</formula>
    </cfRule>
  </conditionalFormatting>
  <conditionalFormatting sqref="AG153:AJ154">
    <cfRule type="cellIs" dxfId="9963" priority="125" operator="equal">
      <formula>"Me"</formula>
    </cfRule>
  </conditionalFormatting>
  <conditionalFormatting sqref="AG153:AJ154">
    <cfRule type="cellIs" dxfId="9962" priority="124" operator="equal">
      <formula>"TD"</formula>
    </cfRule>
  </conditionalFormatting>
  <conditionalFormatting sqref="AG153:AJ154">
    <cfRule type="cellIs" dxfId="9961" priority="123" operator="equal">
      <formula>"PR"</formula>
    </cfRule>
  </conditionalFormatting>
  <conditionalFormatting sqref="AH145:AH146">
    <cfRule type="cellIs" dxfId="9960" priority="122" operator="equal">
      <formula>"Me"</formula>
    </cfRule>
  </conditionalFormatting>
  <conditionalFormatting sqref="AH145:AH146">
    <cfRule type="cellIs" dxfId="9959" priority="121" operator="equal">
      <formula>"TD"</formula>
    </cfRule>
  </conditionalFormatting>
  <conditionalFormatting sqref="AH145:AH146">
    <cfRule type="cellIs" dxfId="9958" priority="120" operator="equal">
      <formula>"PR"</formula>
    </cfRule>
  </conditionalFormatting>
  <conditionalFormatting sqref="AH156">
    <cfRule type="cellIs" dxfId="9957" priority="119" operator="equal">
      <formula>"Me"</formula>
    </cfRule>
  </conditionalFormatting>
  <conditionalFormatting sqref="AH156">
    <cfRule type="cellIs" dxfId="9956" priority="118" operator="equal">
      <formula>"TD"</formula>
    </cfRule>
  </conditionalFormatting>
  <conditionalFormatting sqref="AH156">
    <cfRule type="cellIs" dxfId="9955" priority="117" operator="equal">
      <formula>"PR"</formula>
    </cfRule>
  </conditionalFormatting>
  <conditionalFormatting sqref="AH155">
    <cfRule type="cellIs" dxfId="9954" priority="116" operator="equal">
      <formula>"Me"</formula>
    </cfRule>
  </conditionalFormatting>
  <conditionalFormatting sqref="AH155">
    <cfRule type="cellIs" dxfId="9953" priority="115" operator="equal">
      <formula>"TD"</formula>
    </cfRule>
  </conditionalFormatting>
  <conditionalFormatting sqref="AH155">
    <cfRule type="cellIs" dxfId="9952" priority="114" operator="equal">
      <formula>"PR"</formula>
    </cfRule>
  </conditionalFormatting>
  <conditionalFormatting sqref="AG31:AG32">
    <cfRule type="cellIs" dxfId="9951" priority="113" operator="equal">
      <formula>"Me"</formula>
    </cfRule>
  </conditionalFormatting>
  <conditionalFormatting sqref="AG31:AG32">
    <cfRule type="cellIs" dxfId="9950" priority="112" operator="equal">
      <formula>"TD"</formula>
    </cfRule>
  </conditionalFormatting>
  <conditionalFormatting sqref="AG31:AG32">
    <cfRule type="cellIs" dxfId="9949" priority="111" operator="equal">
      <formula>"PR"</formula>
    </cfRule>
  </conditionalFormatting>
  <conditionalFormatting sqref="AG63">
    <cfRule type="cellIs" dxfId="9948" priority="110" operator="equal">
      <formula>"Me"</formula>
    </cfRule>
  </conditionalFormatting>
  <conditionalFormatting sqref="AG63">
    <cfRule type="cellIs" dxfId="9947" priority="109" operator="equal">
      <formula>"TD"</formula>
    </cfRule>
  </conditionalFormatting>
  <conditionalFormatting sqref="AH41:AH42">
    <cfRule type="cellIs" dxfId="9946" priority="108" operator="equal">
      <formula>"Me"</formula>
    </cfRule>
  </conditionalFormatting>
  <conditionalFormatting sqref="AH41:AH42">
    <cfRule type="cellIs" dxfId="9945" priority="107" operator="equal">
      <formula>"TD"</formula>
    </cfRule>
  </conditionalFormatting>
  <conditionalFormatting sqref="AH41:AH42">
    <cfRule type="cellIs" dxfId="9944" priority="106" operator="equal">
      <formula>"PR"</formula>
    </cfRule>
  </conditionalFormatting>
  <conditionalFormatting sqref="AH129:AH132">
    <cfRule type="cellIs" dxfId="9943" priority="105" operator="equal">
      <formula>"Me"</formula>
    </cfRule>
  </conditionalFormatting>
  <conditionalFormatting sqref="AH129:AH132">
    <cfRule type="cellIs" dxfId="9942" priority="104" operator="equal">
      <formula>"TD"</formula>
    </cfRule>
  </conditionalFormatting>
  <conditionalFormatting sqref="AH129:AH132">
    <cfRule type="cellIs" dxfId="9941" priority="103" operator="equal">
      <formula>"PR"</formula>
    </cfRule>
  </conditionalFormatting>
  <conditionalFormatting sqref="AH109:AH110">
    <cfRule type="cellIs" dxfId="9940" priority="97" operator="equal">
      <formula>"Me"</formula>
    </cfRule>
  </conditionalFormatting>
  <conditionalFormatting sqref="AH109:AH110">
    <cfRule type="cellIs" dxfId="9939" priority="96" operator="equal">
      <formula>"TD"</formula>
    </cfRule>
  </conditionalFormatting>
  <conditionalFormatting sqref="AH109:AH110">
    <cfRule type="cellIs" dxfId="9938" priority="95" operator="equal">
      <formula>"PR"</formula>
    </cfRule>
  </conditionalFormatting>
  <conditionalFormatting sqref="AH113:AH114">
    <cfRule type="cellIs" dxfId="9937" priority="94" operator="equal">
      <formula>"Me"</formula>
    </cfRule>
  </conditionalFormatting>
  <conditionalFormatting sqref="AH113:AH114">
    <cfRule type="cellIs" dxfId="9936" priority="93" operator="equal">
      <formula>"TD"</formula>
    </cfRule>
  </conditionalFormatting>
  <conditionalFormatting sqref="AH113:AH114">
    <cfRule type="cellIs" dxfId="9935" priority="92" operator="equal">
      <formula>"PR"</formula>
    </cfRule>
  </conditionalFormatting>
  <conditionalFormatting sqref="AH115:AH116">
    <cfRule type="cellIs" dxfId="9934" priority="91" operator="equal">
      <formula>"Me"</formula>
    </cfRule>
  </conditionalFormatting>
  <conditionalFormatting sqref="AH115:AH116">
    <cfRule type="cellIs" dxfId="9933" priority="90" operator="equal">
      <formula>"TD"</formula>
    </cfRule>
  </conditionalFormatting>
  <conditionalFormatting sqref="AH115:AH116">
    <cfRule type="cellIs" dxfId="9932" priority="89" operator="equal">
      <formula>"PR"</formula>
    </cfRule>
  </conditionalFormatting>
  <conditionalFormatting sqref="AH119:AH120">
    <cfRule type="cellIs" dxfId="9931" priority="88" operator="equal">
      <formula>"Me"</formula>
    </cfRule>
  </conditionalFormatting>
  <conditionalFormatting sqref="AH119:AH120">
    <cfRule type="cellIs" dxfId="9930" priority="87" operator="equal">
      <formula>"TD"</formula>
    </cfRule>
  </conditionalFormatting>
  <conditionalFormatting sqref="AH119:AH120">
    <cfRule type="cellIs" dxfId="9929" priority="86" operator="equal">
      <formula>"PR"</formula>
    </cfRule>
  </conditionalFormatting>
  <conditionalFormatting sqref="AH121:AH122">
    <cfRule type="cellIs" dxfId="9928" priority="85" operator="equal">
      <formula>"Me"</formula>
    </cfRule>
  </conditionalFormatting>
  <conditionalFormatting sqref="AH121:AH122">
    <cfRule type="cellIs" dxfId="9927" priority="84" operator="equal">
      <formula>"TD"</formula>
    </cfRule>
  </conditionalFormatting>
  <conditionalFormatting sqref="AH121:AH122">
    <cfRule type="cellIs" dxfId="9926" priority="83" operator="equal">
      <formula>"PR"</formula>
    </cfRule>
  </conditionalFormatting>
  <conditionalFormatting sqref="AA194">
    <cfRule type="cellIs" dxfId="9925" priority="82" operator="equal">
      <formula>"Me"</formula>
    </cfRule>
  </conditionalFormatting>
  <conditionalFormatting sqref="AA194">
    <cfRule type="cellIs" dxfId="9924" priority="81" operator="equal">
      <formula>"TD"</formula>
    </cfRule>
  </conditionalFormatting>
  <conditionalFormatting sqref="AA194">
    <cfRule type="cellIs" dxfId="9923" priority="80" operator="equal">
      <formula>"PR"</formula>
    </cfRule>
  </conditionalFormatting>
  <conditionalFormatting sqref="AG195:AG196">
    <cfRule type="cellIs" dxfId="9922" priority="79" operator="equal">
      <formula>"Me"</formula>
    </cfRule>
  </conditionalFormatting>
  <conditionalFormatting sqref="AG195:AG196">
    <cfRule type="cellIs" dxfId="9921" priority="78" operator="equal">
      <formula>"TD"</formula>
    </cfRule>
  </conditionalFormatting>
  <conditionalFormatting sqref="AG195:AG196">
    <cfRule type="cellIs" dxfId="9920" priority="77" operator="equal">
      <formula>"PR"</formula>
    </cfRule>
  </conditionalFormatting>
  <conditionalFormatting sqref="AG217:AH218">
    <cfRule type="cellIs" dxfId="9919" priority="76" operator="equal">
      <formula>"Me"</formula>
    </cfRule>
  </conditionalFormatting>
  <conditionalFormatting sqref="AG217:AH218">
    <cfRule type="cellIs" dxfId="9918" priority="75" operator="equal">
      <formula>"TD"</formula>
    </cfRule>
  </conditionalFormatting>
  <conditionalFormatting sqref="AG217:AH218">
    <cfRule type="cellIs" dxfId="9917" priority="74" operator="equal">
      <formula>"PR"</formula>
    </cfRule>
  </conditionalFormatting>
  <conditionalFormatting sqref="AG233:AH234">
    <cfRule type="cellIs" dxfId="9916" priority="73" operator="equal">
      <formula>"Me"</formula>
    </cfRule>
  </conditionalFormatting>
  <conditionalFormatting sqref="AG233:AH234">
    <cfRule type="cellIs" dxfId="9915" priority="72" operator="equal">
      <formula>"TD"</formula>
    </cfRule>
  </conditionalFormatting>
  <conditionalFormatting sqref="AG233:AH234">
    <cfRule type="cellIs" dxfId="9914" priority="71" operator="equal">
      <formula>"PR"</formula>
    </cfRule>
  </conditionalFormatting>
  <conditionalFormatting sqref="AG233:AH234">
    <cfRule type="cellIs" dxfId="9913" priority="70" operator="equal">
      <formula>"Me"</formula>
    </cfRule>
  </conditionalFormatting>
  <conditionalFormatting sqref="AG233:AH234">
    <cfRule type="cellIs" dxfId="9912" priority="69" operator="equal">
      <formula>"TD"</formula>
    </cfRule>
  </conditionalFormatting>
  <conditionalFormatting sqref="AG233:AH234">
    <cfRule type="cellIs" dxfId="9911" priority="68" operator="equal">
      <formula>"PR"</formula>
    </cfRule>
  </conditionalFormatting>
  <conditionalFormatting sqref="AG233:AH234">
    <cfRule type="cellIs" dxfId="9910" priority="67" operator="equal">
      <formula>"Me"</formula>
    </cfRule>
  </conditionalFormatting>
  <conditionalFormatting sqref="AG233:AH234">
    <cfRule type="cellIs" dxfId="9909" priority="66" operator="equal">
      <formula>"TD"</formula>
    </cfRule>
  </conditionalFormatting>
  <conditionalFormatting sqref="AG233:AH234">
    <cfRule type="cellIs" dxfId="9908" priority="65" operator="equal">
      <formula>"PR"</formula>
    </cfRule>
  </conditionalFormatting>
  <conditionalFormatting sqref="AG189:AG190">
    <cfRule type="cellIs" dxfId="9907" priority="64" operator="equal">
      <formula>"Me"</formula>
    </cfRule>
  </conditionalFormatting>
  <conditionalFormatting sqref="AG189:AG190">
    <cfRule type="cellIs" dxfId="9906" priority="63" operator="equal">
      <formula>"TD"</formula>
    </cfRule>
  </conditionalFormatting>
  <conditionalFormatting sqref="AG189:AG190">
    <cfRule type="cellIs" dxfId="9905" priority="62" operator="equal">
      <formula>"PR"</formula>
    </cfRule>
  </conditionalFormatting>
  <conditionalFormatting sqref="AI133:AI134">
    <cfRule type="cellIs" dxfId="9904" priority="55" operator="equal">
      <formula>"Me"</formula>
    </cfRule>
  </conditionalFormatting>
  <conditionalFormatting sqref="AI133:AI134">
    <cfRule type="cellIs" dxfId="9903" priority="54" operator="equal">
      <formula>"TD"</formula>
    </cfRule>
  </conditionalFormatting>
  <conditionalFormatting sqref="AI133:AI134">
    <cfRule type="cellIs" dxfId="9902" priority="53" operator="equal">
      <formula>"PR"</formula>
    </cfRule>
  </conditionalFormatting>
  <conditionalFormatting sqref="AH141:AH142">
    <cfRule type="cellIs" dxfId="9901" priority="52" operator="equal">
      <formula>"Me"</formula>
    </cfRule>
  </conditionalFormatting>
  <conditionalFormatting sqref="AH141:AH142">
    <cfRule type="cellIs" dxfId="9900" priority="51" operator="equal">
      <formula>"TD"</formula>
    </cfRule>
  </conditionalFormatting>
  <conditionalFormatting sqref="AH141:AH142">
    <cfRule type="cellIs" dxfId="9899" priority="50" operator="equal">
      <formula>"PR"</formula>
    </cfRule>
  </conditionalFormatting>
  <conditionalFormatting sqref="AI53:AI54">
    <cfRule type="cellIs" dxfId="9898" priority="49" operator="equal">
      <formula>"Me"</formula>
    </cfRule>
  </conditionalFormatting>
  <conditionalFormatting sqref="AI53:AI54">
    <cfRule type="cellIs" dxfId="9897" priority="48" operator="equal">
      <formula>"TD"</formula>
    </cfRule>
  </conditionalFormatting>
  <conditionalFormatting sqref="AI53:AI54">
    <cfRule type="cellIs" dxfId="9896" priority="47" operator="equal">
      <formula>"PR"</formula>
    </cfRule>
  </conditionalFormatting>
  <conditionalFormatting sqref="AH231:AH232">
    <cfRule type="cellIs" dxfId="9895" priority="46" operator="equal">
      <formula>"Me"</formula>
    </cfRule>
  </conditionalFormatting>
  <conditionalFormatting sqref="AH231:AH232">
    <cfRule type="cellIs" dxfId="9894" priority="45" operator="equal">
      <formula>"TD"</formula>
    </cfRule>
  </conditionalFormatting>
  <conditionalFormatting sqref="AH231:AH232">
    <cfRule type="cellIs" dxfId="9893" priority="44" operator="equal">
      <formula>"PR"</formula>
    </cfRule>
  </conditionalFormatting>
  <conditionalFormatting sqref="AI177:AI178">
    <cfRule type="cellIs" dxfId="9892" priority="43" operator="equal">
      <formula>"Me"</formula>
    </cfRule>
  </conditionalFormatting>
  <conditionalFormatting sqref="AI177:AI178">
    <cfRule type="cellIs" dxfId="9891" priority="42" operator="equal">
      <formula>"TD"</formula>
    </cfRule>
  </conditionalFormatting>
  <conditionalFormatting sqref="AI177:AI178">
    <cfRule type="cellIs" dxfId="9890" priority="41" operator="equal">
      <formula>"PR"</formula>
    </cfRule>
  </conditionalFormatting>
  <conditionalFormatting sqref="AI229:AI230">
    <cfRule type="cellIs" dxfId="9889" priority="40" operator="equal">
      <formula>"Me"</formula>
    </cfRule>
  </conditionalFormatting>
  <conditionalFormatting sqref="AI229:AI230">
    <cfRule type="cellIs" dxfId="9888" priority="39" operator="equal">
      <formula>"TD"</formula>
    </cfRule>
  </conditionalFormatting>
  <conditionalFormatting sqref="AI229:AI230">
    <cfRule type="cellIs" dxfId="9887" priority="38" operator="equal">
      <formula>"PR"</formula>
    </cfRule>
  </conditionalFormatting>
  <conditionalFormatting sqref="AI233:AI234">
    <cfRule type="cellIs" dxfId="9886" priority="37" operator="equal">
      <formula>"Me"</formula>
    </cfRule>
  </conditionalFormatting>
  <conditionalFormatting sqref="AI233:AI234">
    <cfRule type="cellIs" dxfId="9885" priority="36" operator="equal">
      <formula>"TD"</formula>
    </cfRule>
  </conditionalFormatting>
  <conditionalFormatting sqref="AI233:AI234">
    <cfRule type="cellIs" dxfId="9884" priority="35" operator="equal">
      <formula>"PR"</formula>
    </cfRule>
  </conditionalFormatting>
  <conditionalFormatting sqref="AI233:AI234">
    <cfRule type="cellIs" dxfId="9883" priority="34" operator="equal">
      <formula>"Me"</formula>
    </cfRule>
  </conditionalFormatting>
  <conditionalFormatting sqref="AI233:AI234">
    <cfRule type="cellIs" dxfId="9882" priority="33" operator="equal">
      <formula>"TD"</formula>
    </cfRule>
  </conditionalFormatting>
  <conditionalFormatting sqref="AI233:AI234">
    <cfRule type="cellIs" dxfId="9881" priority="32" operator="equal">
      <formula>"PR"</formula>
    </cfRule>
  </conditionalFormatting>
  <conditionalFormatting sqref="AI233:AI234">
    <cfRule type="cellIs" dxfId="9880" priority="31" operator="equal">
      <formula>"Me"</formula>
    </cfRule>
  </conditionalFormatting>
  <conditionalFormatting sqref="AI233:AI234">
    <cfRule type="cellIs" dxfId="9879" priority="30" operator="equal">
      <formula>"TD"</formula>
    </cfRule>
  </conditionalFormatting>
  <conditionalFormatting sqref="AI233:AI234">
    <cfRule type="cellIs" dxfId="9878" priority="29" operator="equal">
      <formula>"PR"</formula>
    </cfRule>
  </conditionalFormatting>
  <conditionalFormatting sqref="AI92">
    <cfRule type="cellIs" dxfId="9877" priority="28" operator="equal">
      <formula>"Me"</formula>
    </cfRule>
  </conditionalFormatting>
  <conditionalFormatting sqref="AI92">
    <cfRule type="cellIs" dxfId="9876" priority="27" operator="equal">
      <formula>"TD"</formula>
    </cfRule>
  </conditionalFormatting>
  <conditionalFormatting sqref="AI92">
    <cfRule type="cellIs" dxfId="9875" priority="26" operator="equal">
      <formula>"PR"</formula>
    </cfRule>
  </conditionalFormatting>
  <conditionalFormatting sqref="AJ87:AJ88">
    <cfRule type="cellIs" dxfId="9874" priority="25" operator="equal">
      <formula>"Me"</formula>
    </cfRule>
  </conditionalFormatting>
  <conditionalFormatting sqref="AJ87:AJ88">
    <cfRule type="cellIs" dxfId="9873" priority="24" operator="equal">
      <formula>"TD"</formula>
    </cfRule>
  </conditionalFormatting>
  <conditionalFormatting sqref="AJ87">
    <cfRule type="cellIs" dxfId="9872" priority="23" operator="equal">
      <formula>"Me"</formula>
    </cfRule>
  </conditionalFormatting>
  <conditionalFormatting sqref="AJ87">
    <cfRule type="cellIs" dxfId="9871" priority="22" operator="equal">
      <formula>"TD"</formula>
    </cfRule>
  </conditionalFormatting>
  <conditionalFormatting sqref="AF163:AJ164">
    <cfRule type="cellIs" dxfId="9870" priority="21" operator="equal">
      <formula>"Me"</formula>
    </cfRule>
  </conditionalFormatting>
  <conditionalFormatting sqref="AF163:AJ164">
    <cfRule type="cellIs" dxfId="9869" priority="20" operator="equal">
      <formula>"TD"</formula>
    </cfRule>
  </conditionalFormatting>
  <conditionalFormatting sqref="AF163:AJ164">
    <cfRule type="cellIs" dxfId="9868" priority="19" operator="equal">
      <formula>"PR"</formula>
    </cfRule>
  </conditionalFormatting>
  <conditionalFormatting sqref="AH89:AJ90">
    <cfRule type="cellIs" dxfId="9867" priority="18" operator="equal">
      <formula>"Me"</formula>
    </cfRule>
  </conditionalFormatting>
  <conditionalFormatting sqref="AH89:AJ90">
    <cfRule type="cellIs" dxfId="9866" priority="17" operator="equal">
      <formula>"TD"</formula>
    </cfRule>
  </conditionalFormatting>
  <conditionalFormatting sqref="AH89:AJ90">
    <cfRule type="cellIs" dxfId="9865" priority="16" operator="equal">
      <formula>"PR"</formula>
    </cfRule>
  </conditionalFormatting>
  <conditionalFormatting sqref="AJ233:AJ234">
    <cfRule type="cellIs" dxfId="9864" priority="15" operator="equal">
      <formula>"Me"</formula>
    </cfRule>
  </conditionalFormatting>
  <conditionalFormatting sqref="AJ233:AJ234">
    <cfRule type="cellIs" dxfId="9863" priority="14" operator="equal">
      <formula>"TD"</formula>
    </cfRule>
  </conditionalFormatting>
  <conditionalFormatting sqref="AJ233:AJ234">
    <cfRule type="cellIs" dxfId="9862" priority="13" operator="equal">
      <formula>"PR"</formula>
    </cfRule>
  </conditionalFormatting>
  <conditionalFormatting sqref="AJ233:AJ234">
    <cfRule type="cellIs" dxfId="9861" priority="12" operator="equal">
      <formula>"Me"</formula>
    </cfRule>
  </conditionalFormatting>
  <conditionalFormatting sqref="AJ233:AJ234">
    <cfRule type="cellIs" dxfId="9860" priority="11" operator="equal">
      <formula>"TD"</formula>
    </cfRule>
  </conditionalFormatting>
  <conditionalFormatting sqref="AJ233:AJ234">
    <cfRule type="cellIs" dxfId="9859" priority="10" operator="equal">
      <formula>"PR"</formula>
    </cfRule>
  </conditionalFormatting>
  <conditionalFormatting sqref="AJ233:AJ234">
    <cfRule type="cellIs" dxfId="9858" priority="9" operator="equal">
      <formula>"Me"</formula>
    </cfRule>
  </conditionalFormatting>
  <conditionalFormatting sqref="AJ233:AJ234">
    <cfRule type="cellIs" dxfId="9857" priority="8" operator="equal">
      <formula>"TD"</formula>
    </cfRule>
  </conditionalFormatting>
  <conditionalFormatting sqref="AJ233:AJ234">
    <cfRule type="cellIs" dxfId="9856" priority="7" operator="equal">
      <formula>"PR"</formula>
    </cfRule>
  </conditionalFormatting>
  <conditionalFormatting sqref="AJ227:AJ228">
    <cfRule type="cellIs" dxfId="9855" priority="6" operator="equal">
      <formula>"Me"</formula>
    </cfRule>
  </conditionalFormatting>
  <conditionalFormatting sqref="AJ227:AJ228">
    <cfRule type="cellIs" dxfId="9854" priority="5" operator="equal">
      <formula>"TD"</formula>
    </cfRule>
  </conditionalFormatting>
  <conditionalFormatting sqref="AJ227:AJ228">
    <cfRule type="cellIs" dxfId="9853" priority="4" operator="equal">
      <formula>"PR"</formula>
    </cfRule>
  </conditionalFormatting>
  <conditionalFormatting sqref="AI151:AJ152">
    <cfRule type="cellIs" dxfId="9852" priority="3" operator="equal">
      <formula>"Me"</formula>
    </cfRule>
  </conditionalFormatting>
  <conditionalFormatting sqref="AI151:AJ152">
    <cfRule type="cellIs" dxfId="9851" priority="2" operator="equal">
      <formula>"TD"</formula>
    </cfRule>
  </conditionalFormatting>
  <conditionalFormatting sqref="AI151:AJ152">
    <cfRule type="cellIs" dxfId="9850" priority="1" operator="equal">
      <formula>"PR"</formula>
    </cfRule>
  </conditionalFormatting>
  <conditionalFormatting sqref="C225">
    <cfRule type="cellIs" dxfId="9849" priority="1613" operator="lessThan">
      <formula>#REF!</formula>
    </cfRule>
  </conditionalFormatting>
  <conditionalFormatting sqref="C105:C106 D191 C23:C24 C79:C80 C84 C186 D199 C76 C191:C209 C227:C246 C211:C224 C51:C52 C188 C35:C36">
    <cfRule type="cellIs" dxfId="9848" priority="6649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88" operator="lessThan" id="{0D88DCF3-690A-4956-9103-8944C2D994B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304" operator="lessThan" id="{A2593379-6B68-4CF3-88CC-354627B9ED0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939" operator="lessThan" id="{920B7A3B-A9B4-4387-B372-2D8F63B58CCE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89" operator="lessThan" id="{A5FB9E02-38C9-46C8-98E0-1088865394C1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C183</xm:sqref>
        </x14:conditionalFormatting>
        <x14:conditionalFormatting xmlns:xm="http://schemas.microsoft.com/office/excel/2006/main">
          <x14:cfRule type="cellIs" priority="6572" operator="lessThan" id="{2F8599F0-9618-4DCA-ACD0-80BD66CD7728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C231:C232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00B050"/>
  </sheetPr>
  <dimension ref="A1:CB246"/>
  <sheetViews>
    <sheetView zoomScale="90" zoomScaleNormal="90" workbookViewId="0">
      <pane ySplit="13" topLeftCell="A212" activePane="bottomLeft" state="frozen"/>
      <selection pane="bottomLeft" activeCell="C21" sqref="C2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1139" t="s">
        <v>56</v>
      </c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1139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1139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1139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1139"/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116</v>
      </c>
      <c r="U12" s="1194"/>
      <c r="V12" s="1194"/>
      <c r="W12" s="1194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25">
        <v>3</v>
      </c>
      <c r="I13" s="25">
        <v>4</v>
      </c>
      <c r="J13" s="25">
        <v>5</v>
      </c>
      <c r="K13" s="481">
        <v>6</v>
      </c>
      <c r="L13" s="25">
        <v>7</v>
      </c>
      <c r="M13" s="300">
        <v>8</v>
      </c>
      <c r="N13" s="300">
        <v>9</v>
      </c>
      <c r="O13" s="25">
        <v>10</v>
      </c>
      <c r="P13" s="25">
        <v>11</v>
      </c>
      <c r="Q13" s="481">
        <v>12</v>
      </c>
      <c r="R13" s="25">
        <v>13</v>
      </c>
      <c r="S13" s="481">
        <v>14</v>
      </c>
      <c r="T13" s="300">
        <v>15</v>
      </c>
      <c r="U13" s="300">
        <v>16</v>
      </c>
      <c r="V13" s="25">
        <v>17</v>
      </c>
      <c r="W13" s="25">
        <v>18</v>
      </c>
      <c r="X13" s="25">
        <v>19</v>
      </c>
      <c r="Y13" s="25">
        <v>20</v>
      </c>
      <c r="Z13" s="481">
        <v>21</v>
      </c>
      <c r="AA13" s="300">
        <v>22</v>
      </c>
      <c r="AB13" s="300">
        <v>23</v>
      </c>
      <c r="AC13" s="658">
        <v>24</v>
      </c>
      <c r="AD13" s="481">
        <v>25</v>
      </c>
      <c r="AE13" s="25">
        <v>26</v>
      </c>
      <c r="AF13" s="481">
        <v>27</v>
      </c>
      <c r="AG13" s="551">
        <v>28</v>
      </c>
      <c r="AH13" s="30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E14" s="189"/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E15" s="189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648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86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3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99">
        <v>1</v>
      </c>
      <c r="G20" s="300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300">
        <v>8</v>
      </c>
      <c r="N20" s="300">
        <v>9</v>
      </c>
      <c r="O20" s="25">
        <v>10</v>
      </c>
      <c r="P20" s="25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25">
        <v>17</v>
      </c>
      <c r="W20" s="25">
        <v>18</v>
      </c>
      <c r="X20" s="25">
        <v>19</v>
      </c>
      <c r="Y20" s="25">
        <v>20</v>
      </c>
      <c r="Z20" s="25">
        <v>21</v>
      </c>
      <c r="AA20" s="300">
        <v>22</v>
      </c>
      <c r="AB20" s="300">
        <v>23</v>
      </c>
      <c r="AC20" s="25">
        <v>24</v>
      </c>
      <c r="AD20" s="25">
        <v>25</v>
      </c>
      <c r="AE20" s="25">
        <v>26</v>
      </c>
      <c r="AF20" s="25">
        <v>27</v>
      </c>
      <c r="AG20" s="26">
        <v>28</v>
      </c>
      <c r="AH20" s="301">
        <v>29</v>
      </c>
      <c r="AI20" s="300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310</v>
      </c>
      <c r="D21" s="178" t="str">
        <f>VLOOKUP(C21,ListeAppel,2,FALSE)</f>
        <v>Nom 031</v>
      </c>
      <c r="E21" s="156" t="s">
        <v>70</v>
      </c>
      <c r="F21" s="302"/>
      <c r="G21" s="305"/>
      <c r="H21" s="31" t="s">
        <v>11</v>
      </c>
      <c r="I21" s="31" t="s">
        <v>11</v>
      </c>
      <c r="J21" s="31" t="s">
        <v>11</v>
      </c>
      <c r="K21" s="31" t="s">
        <v>11</v>
      </c>
      <c r="L21" s="31" t="s">
        <v>67</v>
      </c>
      <c r="M21" s="305"/>
      <c r="N21" s="305"/>
      <c r="O21" s="31" t="s">
        <v>11</v>
      </c>
      <c r="P21" s="31" t="s">
        <v>11</v>
      </c>
      <c r="Q21" s="31" t="s">
        <v>11</v>
      </c>
      <c r="R21" s="31" t="s">
        <v>11</v>
      </c>
      <c r="S21" s="31" t="s">
        <v>67</v>
      </c>
      <c r="T21" s="305"/>
      <c r="U21" s="305"/>
      <c r="V21" s="31" t="s">
        <v>11</v>
      </c>
      <c r="W21" s="31" t="s">
        <v>67</v>
      </c>
      <c r="X21" s="31" t="s">
        <v>11</v>
      </c>
      <c r="Y21" s="671" t="s">
        <v>24</v>
      </c>
      <c r="Z21" s="31" t="s">
        <v>67</v>
      </c>
      <c r="AA21" s="305"/>
      <c r="AB21" s="305"/>
      <c r="AC21" s="31" t="s">
        <v>11</v>
      </c>
      <c r="AD21" s="31" t="s">
        <v>67</v>
      </c>
      <c r="AE21" s="31" t="s">
        <v>11</v>
      </c>
      <c r="AF21" s="353" t="s">
        <v>7</v>
      </c>
      <c r="AG21" s="31" t="s">
        <v>67</v>
      </c>
      <c r="AH21" s="305"/>
      <c r="AI21" s="305"/>
      <c r="AJ21" s="31"/>
      <c r="AK21" s="34">
        <f>IF(CA21=0,"",TIME(0,CA21,0))</f>
        <v>0.19166666666666665</v>
      </c>
      <c r="AL21" s="157">
        <f t="shared" ref="AL21:AL26" si="0">COUNTIF(F21:AJ21,"P")</f>
        <v>12</v>
      </c>
      <c r="AM21" s="158">
        <f>SUM(AL21:AL22)/2</f>
        <v>11.5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276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1</v>
      </c>
      <c r="BN21" s="158">
        <f>SUM(BM21+BM22)/2</f>
        <v>1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1</v>
      </c>
      <c r="BR21" s="158">
        <f>SUM((BQ21+BQ22)/2)</f>
        <v>1.5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276</v>
      </c>
      <c r="CB21" s="35">
        <f>SUM(AM21+AO21+AQ21+AS21+AU21+AW21+BB21+BD21+BG21+AY21)</f>
        <v>11.5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7</v>
      </c>
      <c r="D22" s="165" t="s">
        <v>81</v>
      </c>
      <c r="E22" s="166" t="s">
        <v>4</v>
      </c>
      <c r="F22" s="303"/>
      <c r="G22" s="306"/>
      <c r="H22" s="37" t="s">
        <v>11</v>
      </c>
      <c r="I22" s="37" t="s">
        <v>11</v>
      </c>
      <c r="J22" s="37" t="s">
        <v>11</v>
      </c>
      <c r="K22" s="37" t="s">
        <v>67</v>
      </c>
      <c r="L22" s="354" t="s">
        <v>7</v>
      </c>
      <c r="M22" s="306"/>
      <c r="N22" s="306"/>
      <c r="O22" s="37" t="s">
        <v>11</v>
      </c>
      <c r="P22" s="37" t="s">
        <v>11</v>
      </c>
      <c r="Q22" s="37" t="s">
        <v>11</v>
      </c>
      <c r="R22" s="37" t="s">
        <v>11</v>
      </c>
      <c r="S22" s="37" t="s">
        <v>67</v>
      </c>
      <c r="T22" s="306"/>
      <c r="U22" s="306"/>
      <c r="V22" s="37" t="s">
        <v>11</v>
      </c>
      <c r="W22" s="37" t="s">
        <v>67</v>
      </c>
      <c r="X22" s="37" t="s">
        <v>11</v>
      </c>
      <c r="Y22" s="672" t="s">
        <v>24</v>
      </c>
      <c r="Z22" s="37" t="s">
        <v>67</v>
      </c>
      <c r="AA22" s="306"/>
      <c r="AB22" s="306"/>
      <c r="AC22" s="37" t="s">
        <v>11</v>
      </c>
      <c r="AD22" s="37" t="s">
        <v>67</v>
      </c>
      <c r="AE22" s="37" t="s">
        <v>11</v>
      </c>
      <c r="AF22" s="354" t="s">
        <v>7</v>
      </c>
      <c r="AG22" s="37" t="s">
        <v>67</v>
      </c>
      <c r="AH22" s="306"/>
      <c r="AI22" s="306"/>
      <c r="AJ22" s="37"/>
      <c r="AK22" s="40"/>
      <c r="AL22" s="167">
        <f t="shared" si="0"/>
        <v>11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1</v>
      </c>
      <c r="BN22" s="174"/>
      <c r="BO22" s="168">
        <f t="shared" si="13"/>
        <v>0</v>
      </c>
      <c r="BP22" s="169"/>
      <c r="BQ22" s="168">
        <f t="shared" si="14"/>
        <v>2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196">
        <v>7933</v>
      </c>
      <c r="D23" s="252" t="s">
        <v>240</v>
      </c>
      <c r="E23" s="156" t="s">
        <v>70</v>
      </c>
      <c r="F23" s="304"/>
      <c r="G23" s="307"/>
      <c r="H23" s="52" t="s">
        <v>11</v>
      </c>
      <c r="I23" s="52" t="s">
        <v>11</v>
      </c>
      <c r="J23" s="31" t="s">
        <v>67</v>
      </c>
      <c r="K23" s="52" t="s">
        <v>11</v>
      </c>
      <c r="L23" s="52" t="s">
        <v>11</v>
      </c>
      <c r="M23" s="307"/>
      <c r="N23" s="307"/>
      <c r="O23" s="52" t="s">
        <v>11</v>
      </c>
      <c r="P23" s="52" t="s">
        <v>11</v>
      </c>
      <c r="Q23" s="31" t="s">
        <v>67</v>
      </c>
      <c r="R23" s="689" t="s">
        <v>23</v>
      </c>
      <c r="S23" s="52" t="s">
        <v>11</v>
      </c>
      <c r="T23" s="307"/>
      <c r="U23" s="307"/>
      <c r="V23" s="52" t="s">
        <v>11</v>
      </c>
      <c r="W23" s="52" t="s">
        <v>11</v>
      </c>
      <c r="X23" s="31" t="s">
        <v>67</v>
      </c>
      <c r="Y23" s="52" t="s">
        <v>11</v>
      </c>
      <c r="Z23" s="693" t="s">
        <v>101</v>
      </c>
      <c r="AA23" s="307"/>
      <c r="AB23" s="307"/>
      <c r="AC23" s="31" t="s">
        <v>67</v>
      </c>
      <c r="AD23" s="31" t="s">
        <v>11</v>
      </c>
      <c r="AE23" s="31" t="s">
        <v>11</v>
      </c>
      <c r="AF23" s="31" t="s">
        <v>11</v>
      </c>
      <c r="AG23" s="31" t="s">
        <v>11</v>
      </c>
      <c r="AH23" s="307"/>
      <c r="AI23" s="307"/>
      <c r="AJ23" s="52"/>
      <c r="AK23" s="34">
        <f>IF(CA23=0,"",TIME(0,CA23,0))</f>
        <v>0.23333333333333331</v>
      </c>
      <c r="AL23" s="157">
        <f t="shared" si="0"/>
        <v>14</v>
      </c>
      <c r="AM23" s="158">
        <f>SUM(AL23:AL24)/2</f>
        <v>14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1</v>
      </c>
      <c r="BP23" s="158">
        <f>SUM(BO23+BO24)/2</f>
        <v>1</v>
      </c>
      <c r="BQ23" s="158">
        <f t="shared" si="14"/>
        <v>0</v>
      </c>
      <c r="BR23" s="158">
        <f>SUM((BQ23+BQ24)/2)</f>
        <v>0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425</v>
      </c>
      <c r="B24" s="147" t="s">
        <v>179</v>
      </c>
      <c r="C24" s="196" t="s">
        <v>6</v>
      </c>
      <c r="D24" s="254">
        <v>11563</v>
      </c>
      <c r="E24" s="166" t="s">
        <v>4</v>
      </c>
      <c r="F24" s="303"/>
      <c r="G24" s="306"/>
      <c r="H24" s="37" t="s">
        <v>11</v>
      </c>
      <c r="I24" s="37" t="s">
        <v>11</v>
      </c>
      <c r="J24" s="37" t="s">
        <v>67</v>
      </c>
      <c r="K24" s="37" t="s">
        <v>11</v>
      </c>
      <c r="L24" s="37" t="s">
        <v>11</v>
      </c>
      <c r="M24" s="306"/>
      <c r="N24" s="306"/>
      <c r="O24" s="37" t="s">
        <v>11</v>
      </c>
      <c r="P24" s="37" t="s">
        <v>11</v>
      </c>
      <c r="Q24" s="37" t="s">
        <v>67</v>
      </c>
      <c r="R24" s="630" t="s">
        <v>23</v>
      </c>
      <c r="S24" s="37" t="s">
        <v>11</v>
      </c>
      <c r="T24" s="306"/>
      <c r="U24" s="306"/>
      <c r="V24" s="37" t="s">
        <v>11</v>
      </c>
      <c r="W24" s="37" t="s">
        <v>11</v>
      </c>
      <c r="X24" s="37" t="s">
        <v>67</v>
      </c>
      <c r="Y24" s="37" t="s">
        <v>11</v>
      </c>
      <c r="Z24" s="694" t="s">
        <v>101</v>
      </c>
      <c r="AA24" s="306"/>
      <c r="AB24" s="306"/>
      <c r="AC24" s="37" t="s">
        <v>67</v>
      </c>
      <c r="AD24" s="37" t="s">
        <v>11</v>
      </c>
      <c r="AE24" s="37" t="s">
        <v>11</v>
      </c>
      <c r="AF24" s="37" t="s">
        <v>11</v>
      </c>
      <c r="AG24" s="37" t="s">
        <v>11</v>
      </c>
      <c r="AH24" s="306"/>
      <c r="AI24" s="331"/>
      <c r="AJ24" s="52"/>
      <c r="AK24" s="40"/>
      <c r="AL24" s="167">
        <f t="shared" si="0"/>
        <v>14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0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313</v>
      </c>
      <c r="D25" s="178" t="str">
        <f>VLOOKUP(C25,ListeAppel,2,FALSE)</f>
        <v>Nom 073</v>
      </c>
      <c r="E25" s="156" t="s">
        <v>70</v>
      </c>
      <c r="F25" s="304"/>
      <c r="G25" s="307"/>
      <c r="H25" s="31" t="s">
        <v>11</v>
      </c>
      <c r="I25" s="358" t="s">
        <v>7</v>
      </c>
      <c r="J25" s="358" t="s">
        <v>7</v>
      </c>
      <c r="K25" s="31" t="s">
        <v>11</v>
      </c>
      <c r="L25" s="358" t="s">
        <v>7</v>
      </c>
      <c r="M25" s="307"/>
      <c r="N25" s="307"/>
      <c r="O25" s="31" t="s">
        <v>11</v>
      </c>
      <c r="P25" s="358" t="s">
        <v>7</v>
      </c>
      <c r="Q25" s="358" t="s">
        <v>7</v>
      </c>
      <c r="R25" s="358" t="s">
        <v>7</v>
      </c>
      <c r="S25" s="358" t="s">
        <v>7</v>
      </c>
      <c r="T25" s="307"/>
      <c r="U25" s="307"/>
      <c r="V25" s="31" t="s">
        <v>11</v>
      </c>
      <c r="W25" s="485" t="s">
        <v>67</v>
      </c>
      <c r="X25" s="385" t="s">
        <v>58</v>
      </c>
      <c r="Y25" s="358" t="s">
        <v>7</v>
      </c>
      <c r="Z25" s="358" t="s">
        <v>7</v>
      </c>
      <c r="AA25" s="358" t="s">
        <v>7</v>
      </c>
      <c r="AB25" s="358" t="s">
        <v>7</v>
      </c>
      <c r="AC25" s="358" t="s">
        <v>7</v>
      </c>
      <c r="AD25" s="31" t="s">
        <v>11</v>
      </c>
      <c r="AE25" s="358" t="s">
        <v>7</v>
      </c>
      <c r="AF25" s="442" t="s">
        <v>11</v>
      </c>
      <c r="AG25" s="358" t="s">
        <v>7</v>
      </c>
      <c r="AH25" s="307"/>
      <c r="AI25" s="307"/>
      <c r="AJ25" s="52"/>
      <c r="AK25" s="34">
        <f>IF(CA25=0,"",TIME(0,CA25,0))</f>
        <v>9.9999999999999992E-2</v>
      </c>
      <c r="AL25" s="157">
        <f t="shared" si="0"/>
        <v>6</v>
      </c>
      <c r="AM25" s="158">
        <f>SUM(AL25:AL26)/2</f>
        <v>6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144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14</v>
      </c>
      <c r="BR25" s="158">
        <f>SUM((BQ25+BQ26)/2)</f>
        <v>14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144</v>
      </c>
      <c r="CB25" s="35">
        <f>SUM(AM25+AO25+AQ25+AS25+AU25+AW25+BB25+BD25+BG25+AY25)</f>
        <v>6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07"/>
      <c r="H26" s="37" t="s">
        <v>11</v>
      </c>
      <c r="I26" s="358" t="s">
        <v>7</v>
      </c>
      <c r="J26" s="358" t="s">
        <v>7</v>
      </c>
      <c r="K26" s="37" t="s">
        <v>11</v>
      </c>
      <c r="L26" s="358" t="s">
        <v>7</v>
      </c>
      <c r="M26" s="307"/>
      <c r="N26" s="307"/>
      <c r="O26" s="37" t="s">
        <v>11</v>
      </c>
      <c r="P26" s="358" t="s">
        <v>7</v>
      </c>
      <c r="Q26" s="358" t="s">
        <v>7</v>
      </c>
      <c r="R26" s="358" t="s">
        <v>7</v>
      </c>
      <c r="S26" s="358" t="s">
        <v>7</v>
      </c>
      <c r="T26" s="307"/>
      <c r="U26" s="307"/>
      <c r="V26" s="37" t="s">
        <v>11</v>
      </c>
      <c r="W26" s="37" t="s">
        <v>67</v>
      </c>
      <c r="X26" s="385" t="s">
        <v>58</v>
      </c>
      <c r="Y26" s="358" t="s">
        <v>7</v>
      </c>
      <c r="Z26" s="358" t="s">
        <v>7</v>
      </c>
      <c r="AA26" s="358" t="s">
        <v>7</v>
      </c>
      <c r="AB26" s="358" t="s">
        <v>7</v>
      </c>
      <c r="AC26" s="358" t="s">
        <v>7</v>
      </c>
      <c r="AD26" s="37" t="s">
        <v>11</v>
      </c>
      <c r="AE26" s="358" t="s">
        <v>7</v>
      </c>
      <c r="AF26" s="402" t="s">
        <v>11</v>
      </c>
      <c r="AG26" s="358" t="s">
        <v>7</v>
      </c>
      <c r="AH26" s="307"/>
      <c r="AI26" s="307"/>
      <c r="AJ26" s="52"/>
      <c r="AK26" s="40"/>
      <c r="AL26" s="167">
        <f t="shared" si="0"/>
        <v>6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14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806" t="s">
        <v>311</v>
      </c>
      <c r="D27" s="155" t="str">
        <f>VLOOKUP(C27,ListeAppel,2,FALSE)</f>
        <v xml:space="preserve">Nom 087 </v>
      </c>
      <c r="E27" s="156" t="s">
        <v>70</v>
      </c>
      <c r="F27" s="302"/>
      <c r="G27" s="325"/>
      <c r="H27" s="31" t="s">
        <v>11</v>
      </c>
      <c r="I27" s="32" t="s">
        <v>11</v>
      </c>
      <c r="J27" s="685" t="s">
        <v>67</v>
      </c>
      <c r="K27" s="31" t="s">
        <v>11</v>
      </c>
      <c r="L27" s="31" t="s">
        <v>11</v>
      </c>
      <c r="M27" s="305"/>
      <c r="N27" s="325"/>
      <c r="O27" s="31" t="s">
        <v>11</v>
      </c>
      <c r="P27" s="31" t="s">
        <v>11</v>
      </c>
      <c r="Q27" s="664" t="s">
        <v>28</v>
      </c>
      <c r="R27" s="31" t="s">
        <v>11</v>
      </c>
      <c r="S27" s="31" t="s">
        <v>11</v>
      </c>
      <c r="T27" s="305"/>
      <c r="U27" s="325"/>
      <c r="V27" s="31" t="s">
        <v>11</v>
      </c>
      <c r="W27" s="31" t="s">
        <v>11</v>
      </c>
      <c r="X27" s="31" t="s">
        <v>67</v>
      </c>
      <c r="Y27" s="31" t="s">
        <v>11</v>
      </c>
      <c r="Z27" s="31" t="s">
        <v>11</v>
      </c>
      <c r="AA27" s="305"/>
      <c r="AB27" s="305"/>
      <c r="AC27" s="494" t="s">
        <v>7</v>
      </c>
      <c r="AD27" s="31" t="s">
        <v>11</v>
      </c>
      <c r="AE27" s="31" t="s">
        <v>11</v>
      </c>
      <c r="AF27" s="31" t="s">
        <v>11</v>
      </c>
      <c r="AG27" s="31" t="s">
        <v>11</v>
      </c>
      <c r="AH27" s="305"/>
      <c r="AI27" s="305"/>
      <c r="AJ27" s="31"/>
      <c r="AK27" s="34">
        <f>IF(CA27=0,"",TIME(0,CA27,0))</f>
        <v>0.26666666666666666</v>
      </c>
      <c r="AL27" s="157">
        <f>COUNTIF(F27:AJ27,"P")</f>
        <v>16</v>
      </c>
      <c r="AM27" s="158">
        <f>SUM(AL27:AL28)/2</f>
        <v>15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384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384</v>
      </c>
      <c r="CB27" s="35">
        <f>SUM(AM27+AO27+AQ27+AS27+AU27+AW27+BB27+BD27+BG27+AY27)</f>
        <v>16</v>
      </c>
    </row>
    <row r="28" spans="1:80" ht="18.75" customHeight="1" thickBot="1" x14ac:dyDescent="0.3">
      <c r="A28" s="137" t="s">
        <v>425</v>
      </c>
      <c r="B28" s="147" t="s">
        <v>179</v>
      </c>
      <c r="C28" s="164" t="s">
        <v>6</v>
      </c>
      <c r="D28" s="165">
        <v>11554</v>
      </c>
      <c r="E28" s="166" t="s">
        <v>4</v>
      </c>
      <c r="F28" s="303"/>
      <c r="G28" s="326"/>
      <c r="H28" s="37" t="s">
        <v>11</v>
      </c>
      <c r="I28" s="538" t="s">
        <v>39</v>
      </c>
      <c r="J28" s="37" t="s">
        <v>67</v>
      </c>
      <c r="K28" s="37" t="s">
        <v>11</v>
      </c>
      <c r="L28" s="37" t="s">
        <v>11</v>
      </c>
      <c r="M28" s="306"/>
      <c r="N28" s="326"/>
      <c r="O28" s="37" t="s">
        <v>11</v>
      </c>
      <c r="P28" s="37" t="s">
        <v>11</v>
      </c>
      <c r="Q28" s="665" t="s">
        <v>28</v>
      </c>
      <c r="R28" s="37" t="s">
        <v>11</v>
      </c>
      <c r="S28" s="37" t="s">
        <v>11</v>
      </c>
      <c r="T28" s="306"/>
      <c r="U28" s="326"/>
      <c r="V28" s="37" t="s">
        <v>11</v>
      </c>
      <c r="W28" s="37" t="s">
        <v>11</v>
      </c>
      <c r="X28" s="37" t="s">
        <v>67</v>
      </c>
      <c r="Y28" s="37" t="s">
        <v>11</v>
      </c>
      <c r="Z28" s="37" t="s">
        <v>11</v>
      </c>
      <c r="AA28" s="306"/>
      <c r="AB28" s="306"/>
      <c r="AC28" s="358" t="s">
        <v>7</v>
      </c>
      <c r="AD28" s="37" t="s">
        <v>11</v>
      </c>
      <c r="AE28" s="37" t="s">
        <v>57</v>
      </c>
      <c r="AF28" s="37" t="s">
        <v>11</v>
      </c>
      <c r="AG28" s="37" t="s">
        <v>11</v>
      </c>
      <c r="AH28" s="306"/>
      <c r="AI28" s="306"/>
      <c r="AJ28" s="37"/>
      <c r="AK28" s="40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79" t="s">
        <v>180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650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72"/>
      <c r="F30" s="299">
        <v>1</v>
      </c>
      <c r="G30" s="300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300">
        <v>8</v>
      </c>
      <c r="N30" s="300">
        <v>9</v>
      </c>
      <c r="O30" s="25">
        <v>10</v>
      </c>
      <c r="P30" s="25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300">
        <v>22</v>
      </c>
      <c r="AB30" s="300">
        <v>23</v>
      </c>
      <c r="AC30" s="25">
        <v>24</v>
      </c>
      <c r="AD30" s="25">
        <v>25</v>
      </c>
      <c r="AE30" s="25">
        <v>26</v>
      </c>
      <c r="AF30" s="25">
        <v>27</v>
      </c>
      <c r="AG30" s="26">
        <v>28</v>
      </c>
      <c r="AH30" s="301">
        <v>29</v>
      </c>
      <c r="AI30" s="300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314</v>
      </c>
      <c r="D31" s="178" t="s">
        <v>191</v>
      </c>
      <c r="E31" s="156" t="s">
        <v>70</v>
      </c>
      <c r="F31" s="302"/>
      <c r="G31" s="332"/>
      <c r="H31" s="55" t="s">
        <v>11</v>
      </c>
      <c r="I31" s="55" t="s">
        <v>11</v>
      </c>
      <c r="J31" s="55" t="s">
        <v>11</v>
      </c>
      <c r="K31" s="31" t="s">
        <v>11</v>
      </c>
      <c r="L31" s="31" t="s">
        <v>11</v>
      </c>
      <c r="M31" s="332"/>
      <c r="N31" s="332"/>
      <c r="O31" s="31" t="s">
        <v>11</v>
      </c>
      <c r="P31" s="31" t="s">
        <v>11</v>
      </c>
      <c r="Q31" s="55" t="s">
        <v>11</v>
      </c>
      <c r="R31" s="31" t="s">
        <v>11</v>
      </c>
      <c r="S31" s="31" t="s">
        <v>11</v>
      </c>
      <c r="T31" s="305"/>
      <c r="U31" s="305"/>
      <c r="V31" s="353" t="s">
        <v>7</v>
      </c>
      <c r="W31" s="353" t="s">
        <v>7</v>
      </c>
      <c r="X31" s="31" t="s">
        <v>11</v>
      </c>
      <c r="Y31" s="31" t="s">
        <v>11</v>
      </c>
      <c r="Z31" s="31" t="s">
        <v>11</v>
      </c>
      <c r="AA31" s="305"/>
      <c r="AB31" s="305"/>
      <c r="AC31" s="656" t="s">
        <v>11</v>
      </c>
      <c r="AD31" s="31" t="s">
        <v>11</v>
      </c>
      <c r="AE31" s="31" t="s">
        <v>11</v>
      </c>
      <c r="AF31" s="355" t="s">
        <v>13</v>
      </c>
      <c r="AG31" s="353" t="s">
        <v>7</v>
      </c>
      <c r="AH31" s="305"/>
      <c r="AI31" s="305"/>
      <c r="AJ31" s="259"/>
      <c r="AK31" s="34">
        <f>IF(CA31=0,"",TIME(0,CA31,0))</f>
        <v>0.28333333333333333</v>
      </c>
      <c r="AL31" s="157">
        <f>COUNTIF(F31:AJ31,"P")</f>
        <v>16</v>
      </c>
      <c r="AM31" s="158">
        <f>SUM(AL31:AL32)/2</f>
        <v>16</v>
      </c>
      <c r="AN31" s="158">
        <f>COUNTIF(F31:AJ31,"Mi")</f>
        <v>1</v>
      </c>
      <c r="AO31" s="158">
        <f>SUM((AN31+AN32)/2)</f>
        <v>1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331"/>
      <c r="H32" s="56" t="s">
        <v>11</v>
      </c>
      <c r="I32" s="56" t="s">
        <v>11</v>
      </c>
      <c r="J32" s="56" t="s">
        <v>11</v>
      </c>
      <c r="K32" s="37" t="s">
        <v>11</v>
      </c>
      <c r="L32" s="37" t="s">
        <v>11</v>
      </c>
      <c r="M32" s="331"/>
      <c r="N32" s="331"/>
      <c r="O32" s="37" t="s">
        <v>11</v>
      </c>
      <c r="P32" s="37" t="s">
        <v>11</v>
      </c>
      <c r="Q32" s="56" t="s">
        <v>11</v>
      </c>
      <c r="R32" s="37" t="s">
        <v>11</v>
      </c>
      <c r="S32" s="37" t="s">
        <v>11</v>
      </c>
      <c r="T32" s="306"/>
      <c r="U32" s="306"/>
      <c r="V32" s="354" t="s">
        <v>7</v>
      </c>
      <c r="W32" s="354" t="s">
        <v>7</v>
      </c>
      <c r="X32" s="37" t="s">
        <v>11</v>
      </c>
      <c r="Y32" s="37" t="s">
        <v>11</v>
      </c>
      <c r="Z32" s="37" t="s">
        <v>11</v>
      </c>
      <c r="AA32" s="306"/>
      <c r="AB32" s="306"/>
      <c r="AC32" s="37" t="s">
        <v>11</v>
      </c>
      <c r="AD32" s="37" t="s">
        <v>11</v>
      </c>
      <c r="AE32" s="37" t="s">
        <v>11</v>
      </c>
      <c r="AF32" s="356" t="s">
        <v>13</v>
      </c>
      <c r="AG32" s="354" t="s">
        <v>7</v>
      </c>
      <c r="AH32" s="686"/>
      <c r="AI32" s="686"/>
      <c r="AJ32" s="272"/>
      <c r="AK32" s="40"/>
      <c r="AL32" s="167">
        <f>COUNTIF(F32:AJ32,"P")</f>
        <v>16</v>
      </c>
      <c r="AM32" s="168"/>
      <c r="AN32" s="168">
        <f>COUNTIF(F32:AJ32,"Mi")</f>
        <v>1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425</v>
      </c>
      <c r="B33" s="179" t="s">
        <v>180</v>
      </c>
      <c r="C33" s="806" t="s">
        <v>315</v>
      </c>
      <c r="D33" s="155" t="str">
        <f>VLOOKUP(C33,ListeAppel,2,FALSE)</f>
        <v>Nom 008</v>
      </c>
      <c r="E33" s="156" t="s">
        <v>70</v>
      </c>
      <c r="F33" s="302"/>
      <c r="G33" s="305"/>
      <c r="H33" s="31" t="s">
        <v>57</v>
      </c>
      <c r="I33" s="32" t="s">
        <v>11</v>
      </c>
      <c r="J33" s="31" t="s">
        <v>11</v>
      </c>
      <c r="K33" s="31" t="s">
        <v>11</v>
      </c>
      <c r="L33" s="31" t="s">
        <v>67</v>
      </c>
      <c r="M33" s="305"/>
      <c r="N33" s="305"/>
      <c r="O33" s="31" t="s">
        <v>11</v>
      </c>
      <c r="P33" s="31" t="s">
        <v>11</v>
      </c>
      <c r="Q33" s="31" t="s">
        <v>11</v>
      </c>
      <c r="R33" s="31" t="s">
        <v>11</v>
      </c>
      <c r="S33" s="31" t="s">
        <v>67</v>
      </c>
      <c r="T33" s="305"/>
      <c r="U33" s="305"/>
      <c r="V33" s="31" t="s">
        <v>11</v>
      </c>
      <c r="W33" s="31" t="s">
        <v>11</v>
      </c>
      <c r="X33" s="31" t="s">
        <v>67</v>
      </c>
      <c r="Y33" s="353" t="s">
        <v>7</v>
      </c>
      <c r="Z33" s="695" t="s">
        <v>35</v>
      </c>
      <c r="AA33" s="305"/>
      <c r="AB33" s="305"/>
      <c r="AC33" s="31" t="s">
        <v>11</v>
      </c>
      <c r="AD33" s="31" t="s">
        <v>11</v>
      </c>
      <c r="AE33" s="353" t="s">
        <v>7</v>
      </c>
      <c r="AF33" s="31" t="s">
        <v>11</v>
      </c>
      <c r="AG33" s="31" t="s">
        <v>67</v>
      </c>
      <c r="AH33" s="305"/>
      <c r="AI33" s="305"/>
      <c r="AJ33" s="31"/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1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2</v>
      </c>
      <c r="BR33" s="158">
        <f>SUM((BQ33+BQ34)/2)</f>
        <v>2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03"/>
      <c r="G34" s="306"/>
      <c r="H34" s="37" t="s">
        <v>11</v>
      </c>
      <c r="I34" s="38" t="s">
        <v>11</v>
      </c>
      <c r="J34" s="37" t="s">
        <v>11</v>
      </c>
      <c r="K34" s="37" t="s">
        <v>11</v>
      </c>
      <c r="L34" s="37" t="s">
        <v>67</v>
      </c>
      <c r="M34" s="306"/>
      <c r="N34" s="306"/>
      <c r="O34" s="37" t="s">
        <v>11</v>
      </c>
      <c r="P34" s="37" t="s">
        <v>11</v>
      </c>
      <c r="Q34" s="37" t="s">
        <v>11</v>
      </c>
      <c r="R34" s="37" t="s">
        <v>11</v>
      </c>
      <c r="S34" s="37" t="s">
        <v>67</v>
      </c>
      <c r="T34" s="306"/>
      <c r="U34" s="306"/>
      <c r="V34" s="37" t="s">
        <v>11</v>
      </c>
      <c r="W34" s="37" t="s">
        <v>11</v>
      </c>
      <c r="X34" s="37" t="s">
        <v>67</v>
      </c>
      <c r="Y34" s="354" t="s">
        <v>7</v>
      </c>
      <c r="Z34" s="690" t="s">
        <v>35</v>
      </c>
      <c r="AA34" s="306"/>
      <c r="AB34" s="306"/>
      <c r="AC34" s="37" t="s">
        <v>11</v>
      </c>
      <c r="AD34" s="37" t="s">
        <v>11</v>
      </c>
      <c r="AE34" s="354" t="s">
        <v>7</v>
      </c>
      <c r="AF34" s="37" t="s">
        <v>11</v>
      </c>
      <c r="AG34" s="37" t="s">
        <v>67</v>
      </c>
      <c r="AH34" s="306"/>
      <c r="AI34" s="306"/>
      <c r="AJ34" s="37"/>
      <c r="AK34" s="40"/>
      <c r="AL34" s="167">
        <f t="shared" si="19"/>
        <v>13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196">
        <v>3881</v>
      </c>
      <c r="D35" s="252" t="s">
        <v>200</v>
      </c>
      <c r="E35" s="156" t="s">
        <v>70</v>
      </c>
      <c r="F35" s="302"/>
      <c r="G35" s="305"/>
      <c r="H35" s="31" t="s">
        <v>11</v>
      </c>
      <c r="I35" s="31" t="s">
        <v>11</v>
      </c>
      <c r="J35" s="355" t="s">
        <v>13</v>
      </c>
      <c r="K35" s="355" t="s">
        <v>13</v>
      </c>
      <c r="L35" s="31" t="s">
        <v>11</v>
      </c>
      <c r="M35" s="305"/>
      <c r="N35" s="305"/>
      <c r="O35" s="31" t="s">
        <v>11</v>
      </c>
      <c r="P35" s="31" t="s">
        <v>67</v>
      </c>
      <c r="Q35" s="355" t="s">
        <v>13</v>
      </c>
      <c r="R35" s="31" t="s">
        <v>11</v>
      </c>
      <c r="S35" s="31" t="s">
        <v>11</v>
      </c>
      <c r="T35" s="305"/>
      <c r="U35" s="305"/>
      <c r="V35" s="31" t="s">
        <v>11</v>
      </c>
      <c r="W35" s="47" t="s">
        <v>11</v>
      </c>
      <c r="X35" s="31" t="s">
        <v>67</v>
      </c>
      <c r="Y35" s="31" t="s">
        <v>11</v>
      </c>
      <c r="Z35" s="31" t="s">
        <v>11</v>
      </c>
      <c r="AA35" s="305"/>
      <c r="AB35" s="305"/>
      <c r="AC35" s="656" t="s">
        <v>11</v>
      </c>
      <c r="AD35" s="47" t="s">
        <v>11</v>
      </c>
      <c r="AE35" s="31" t="s">
        <v>11</v>
      </c>
      <c r="AF35" s="31" t="s">
        <v>67</v>
      </c>
      <c r="AG35" s="31" t="s">
        <v>11</v>
      </c>
      <c r="AH35" s="305"/>
      <c r="AI35" s="305"/>
      <c r="AJ35" s="31"/>
      <c r="AK35" s="34">
        <f>IF(CA35=0,"",TIME(0,CA35,0))</f>
        <v>0.28333333333333333</v>
      </c>
      <c r="AL35" s="157">
        <f>COUNTIF(F35:AJ35,"P")</f>
        <v>14</v>
      </c>
      <c r="AM35" s="158">
        <f>SUM(AL35:AL36)/2</f>
        <v>14</v>
      </c>
      <c r="AN35" s="158">
        <f>COUNTIF(F35:AJ35,"Mi")</f>
        <v>3</v>
      </c>
      <c r="AO35" s="158">
        <f>SUM((AN35+AN36)/2)</f>
        <v>3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 t="s">
        <v>425</v>
      </c>
      <c r="B36" s="179" t="s">
        <v>180</v>
      </c>
      <c r="C36" s="196" t="s">
        <v>6</v>
      </c>
      <c r="D36" s="254"/>
      <c r="E36" s="166" t="s">
        <v>4</v>
      </c>
      <c r="F36" s="303"/>
      <c r="G36" s="306"/>
      <c r="H36" s="37" t="s">
        <v>11</v>
      </c>
      <c r="I36" s="49" t="s">
        <v>11</v>
      </c>
      <c r="J36" s="356" t="s">
        <v>13</v>
      </c>
      <c r="K36" s="356" t="s">
        <v>13</v>
      </c>
      <c r="L36" s="37" t="s">
        <v>11</v>
      </c>
      <c r="M36" s="306"/>
      <c r="N36" s="306"/>
      <c r="O36" s="37" t="s">
        <v>11</v>
      </c>
      <c r="P36" s="49" t="s">
        <v>67</v>
      </c>
      <c r="Q36" s="356" t="s">
        <v>13</v>
      </c>
      <c r="R36" s="37" t="s">
        <v>11</v>
      </c>
      <c r="S36" s="37" t="s">
        <v>11</v>
      </c>
      <c r="T36" s="306"/>
      <c r="U36" s="306"/>
      <c r="V36" s="37" t="s">
        <v>11</v>
      </c>
      <c r="W36" s="49" t="s">
        <v>11</v>
      </c>
      <c r="X36" s="37" t="s">
        <v>67</v>
      </c>
      <c r="Y36" s="37" t="s">
        <v>11</v>
      </c>
      <c r="Z36" s="37" t="s">
        <v>11</v>
      </c>
      <c r="AA36" s="306"/>
      <c r="AB36" s="306"/>
      <c r="AC36" s="37" t="s">
        <v>11</v>
      </c>
      <c r="AD36" s="49" t="s">
        <v>11</v>
      </c>
      <c r="AE36" s="37" t="s">
        <v>11</v>
      </c>
      <c r="AF36" s="37" t="s">
        <v>67</v>
      </c>
      <c r="AG36" s="37" t="s">
        <v>11</v>
      </c>
      <c r="AH36" s="306"/>
      <c r="AI36" s="306"/>
      <c r="AJ36" s="37"/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806" t="s">
        <v>316</v>
      </c>
      <c r="D37" s="178" t="str">
        <f>VLOOKUP(C37,ListeAppel,2,FALSE)</f>
        <v>Nom 035</v>
      </c>
      <c r="E37" s="156" t="s">
        <v>70</v>
      </c>
      <c r="F37" s="302"/>
      <c r="G37" s="305"/>
      <c r="H37" s="691" t="s">
        <v>35</v>
      </c>
      <c r="I37" s="47" t="s">
        <v>11</v>
      </c>
      <c r="J37" s="355" t="s">
        <v>13</v>
      </c>
      <c r="K37" s="355" t="s">
        <v>13</v>
      </c>
      <c r="L37" s="375" t="s">
        <v>7</v>
      </c>
      <c r="M37" s="375" t="s">
        <v>7</v>
      </c>
      <c r="N37" s="375" t="s">
        <v>7</v>
      </c>
      <c r="O37" s="375" t="s">
        <v>7</v>
      </c>
      <c r="P37" s="47" t="s">
        <v>11</v>
      </c>
      <c r="Q37" s="31" t="s">
        <v>11</v>
      </c>
      <c r="R37" s="353" t="s">
        <v>7</v>
      </c>
      <c r="S37" s="31" t="s">
        <v>11</v>
      </c>
      <c r="T37" s="305"/>
      <c r="U37" s="305"/>
      <c r="V37" s="31" t="s">
        <v>11</v>
      </c>
      <c r="W37" s="47" t="s">
        <v>11</v>
      </c>
      <c r="X37" s="353" t="s">
        <v>7</v>
      </c>
      <c r="Y37" s="31" t="s">
        <v>11</v>
      </c>
      <c r="Z37" s="353" t="s">
        <v>7</v>
      </c>
      <c r="AA37" s="305"/>
      <c r="AB37" s="305"/>
      <c r="AC37" s="656" t="s">
        <v>11</v>
      </c>
      <c r="AD37" s="362" t="s">
        <v>7</v>
      </c>
      <c r="AE37" s="353" t="s">
        <v>7</v>
      </c>
      <c r="AF37" s="31" t="s">
        <v>11</v>
      </c>
      <c r="AG37" s="31" t="s">
        <v>11</v>
      </c>
      <c r="AH37" s="305"/>
      <c r="AI37" s="305"/>
      <c r="AJ37" s="31"/>
      <c r="AK37" s="34">
        <f>IF(CA37=0,"",TIME(0,CA37,0))</f>
        <v>0.19999999999999998</v>
      </c>
      <c r="AL37" s="157">
        <f t="shared" si="19"/>
        <v>10</v>
      </c>
      <c r="AM37" s="158">
        <f>SUM(AL37:AL38)/2</f>
        <v>10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288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9</v>
      </c>
      <c r="BR37" s="158">
        <f>SUM((BQ37+BQ38)/2)</f>
        <v>9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425</v>
      </c>
      <c r="B38" s="179" t="s">
        <v>180</v>
      </c>
      <c r="C38" s="164" t="s">
        <v>6</v>
      </c>
      <c r="D38" s="165"/>
      <c r="E38" s="166" t="s">
        <v>4</v>
      </c>
      <c r="F38" s="303"/>
      <c r="G38" s="306"/>
      <c r="H38" s="690" t="s">
        <v>35</v>
      </c>
      <c r="I38" s="49" t="s">
        <v>11</v>
      </c>
      <c r="J38" s="356" t="s">
        <v>13</v>
      </c>
      <c r="K38" s="356" t="s">
        <v>13</v>
      </c>
      <c r="L38" s="354" t="s">
        <v>7</v>
      </c>
      <c r="M38" s="354" t="s">
        <v>7</v>
      </c>
      <c r="N38" s="354" t="s">
        <v>7</v>
      </c>
      <c r="O38" s="354" t="s">
        <v>7</v>
      </c>
      <c r="P38" s="49" t="s">
        <v>11</v>
      </c>
      <c r="Q38" s="37" t="s">
        <v>11</v>
      </c>
      <c r="R38" s="354" t="s">
        <v>7</v>
      </c>
      <c r="S38" s="37" t="s">
        <v>11</v>
      </c>
      <c r="T38" s="306"/>
      <c r="U38" s="306"/>
      <c r="V38" s="37" t="s">
        <v>11</v>
      </c>
      <c r="W38" s="49" t="s">
        <v>11</v>
      </c>
      <c r="X38" s="354" t="s">
        <v>7</v>
      </c>
      <c r="Y38" s="37" t="s">
        <v>11</v>
      </c>
      <c r="Z38" s="354" t="s">
        <v>7</v>
      </c>
      <c r="AA38" s="306"/>
      <c r="AB38" s="306"/>
      <c r="AC38" s="37" t="s">
        <v>11</v>
      </c>
      <c r="AD38" s="363" t="s">
        <v>7</v>
      </c>
      <c r="AE38" s="354" t="s">
        <v>7</v>
      </c>
      <c r="AF38" s="37" t="s">
        <v>11</v>
      </c>
      <c r="AG38" s="37" t="s">
        <v>11</v>
      </c>
      <c r="AH38" s="306"/>
      <c r="AI38" s="306"/>
      <c r="AJ38" s="37"/>
      <c r="AK38" s="40"/>
      <c r="AL38" s="167">
        <f t="shared" si="19"/>
        <v>10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9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806" t="s">
        <v>317</v>
      </c>
      <c r="D39" s="178" t="str">
        <f>VLOOKUP(C39,ListeAppel,2,FALSE)</f>
        <v>Nom 038</v>
      </c>
      <c r="E39" s="156" t="s">
        <v>70</v>
      </c>
      <c r="F39" s="302"/>
      <c r="G39" s="305"/>
      <c r="H39" s="406" t="s">
        <v>41</v>
      </c>
      <c r="I39" s="353" t="s">
        <v>7</v>
      </c>
      <c r="J39" s="353" t="s">
        <v>7</v>
      </c>
      <c r="K39" s="353" t="s">
        <v>7</v>
      </c>
      <c r="L39" s="406" t="s">
        <v>41</v>
      </c>
      <c r="M39" s="305"/>
      <c r="N39" s="305"/>
      <c r="O39" s="406" t="s">
        <v>41</v>
      </c>
      <c r="P39" s="353" t="s">
        <v>7</v>
      </c>
      <c r="Q39" s="353" t="s">
        <v>7</v>
      </c>
      <c r="R39" s="353" t="s">
        <v>7</v>
      </c>
      <c r="S39" s="406" t="s">
        <v>41</v>
      </c>
      <c r="T39" s="305"/>
      <c r="U39" s="305"/>
      <c r="V39" s="406" t="s">
        <v>41</v>
      </c>
      <c r="W39" s="353" t="s">
        <v>7</v>
      </c>
      <c r="X39" s="353" t="s">
        <v>7</v>
      </c>
      <c r="Y39" s="353" t="s">
        <v>7</v>
      </c>
      <c r="Z39" s="406" t="s">
        <v>41</v>
      </c>
      <c r="AA39" s="305"/>
      <c r="AB39" s="305"/>
      <c r="AC39" s="406" t="s">
        <v>41</v>
      </c>
      <c r="AD39" s="353" t="s">
        <v>7</v>
      </c>
      <c r="AE39" s="353" t="s">
        <v>7</v>
      </c>
      <c r="AF39" s="353" t="s">
        <v>7</v>
      </c>
      <c r="AG39" s="406" t="s">
        <v>41</v>
      </c>
      <c r="AH39" s="305"/>
      <c r="AI39" s="305"/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10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10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235" t="s">
        <v>79</v>
      </c>
      <c r="E40" s="166" t="s">
        <v>4</v>
      </c>
      <c r="F40" s="303"/>
      <c r="G40" s="306"/>
      <c r="H40" s="405" t="s">
        <v>41</v>
      </c>
      <c r="I40" s="354" t="s">
        <v>7</v>
      </c>
      <c r="J40" s="354" t="s">
        <v>7</v>
      </c>
      <c r="K40" s="405" t="s">
        <v>41</v>
      </c>
      <c r="L40" s="405" t="s">
        <v>41</v>
      </c>
      <c r="M40" s="306"/>
      <c r="N40" s="306"/>
      <c r="O40" s="405" t="s">
        <v>41</v>
      </c>
      <c r="P40" s="354" t="s">
        <v>7</v>
      </c>
      <c r="Q40" s="354" t="s">
        <v>7</v>
      </c>
      <c r="R40" s="405" t="s">
        <v>41</v>
      </c>
      <c r="S40" s="405" t="s">
        <v>41</v>
      </c>
      <c r="T40" s="306"/>
      <c r="U40" s="306"/>
      <c r="V40" s="405" t="s">
        <v>41</v>
      </c>
      <c r="W40" s="354" t="s">
        <v>7</v>
      </c>
      <c r="X40" s="354" t="s">
        <v>7</v>
      </c>
      <c r="Y40" s="405" t="s">
        <v>41</v>
      </c>
      <c r="Z40" s="405" t="s">
        <v>41</v>
      </c>
      <c r="AA40" s="306"/>
      <c r="AB40" s="306"/>
      <c r="AC40" s="405" t="s">
        <v>41</v>
      </c>
      <c r="AD40" s="354" t="s">
        <v>7</v>
      </c>
      <c r="AE40" s="354" t="s">
        <v>7</v>
      </c>
      <c r="AF40" s="405" t="s">
        <v>41</v>
      </c>
      <c r="AG40" s="405" t="s">
        <v>41</v>
      </c>
      <c r="AH40" s="306"/>
      <c r="AI40" s="306"/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318</v>
      </c>
      <c r="D41" s="178" t="str">
        <f>VLOOKUP(C41,ListeAppel,2,FALSE)</f>
        <v>Nom 042</v>
      </c>
      <c r="E41" s="156" t="s">
        <v>70</v>
      </c>
      <c r="F41" s="302"/>
      <c r="G41" s="305"/>
      <c r="H41" s="406" t="s">
        <v>41</v>
      </c>
      <c r="I41" s="31" t="s">
        <v>75</v>
      </c>
      <c r="J41" s="31" t="s">
        <v>75</v>
      </c>
      <c r="K41" s="31" t="s">
        <v>75</v>
      </c>
      <c r="L41" s="406" t="s">
        <v>41</v>
      </c>
      <c r="M41" s="305"/>
      <c r="N41" s="305"/>
      <c r="O41" s="406" t="s">
        <v>41</v>
      </c>
      <c r="P41" s="31" t="s">
        <v>75</v>
      </c>
      <c r="Q41" s="31" t="s">
        <v>75</v>
      </c>
      <c r="R41" s="31" t="s">
        <v>75</v>
      </c>
      <c r="S41" s="406" t="s">
        <v>41</v>
      </c>
      <c r="T41" s="305"/>
      <c r="U41" s="305"/>
      <c r="V41" s="406" t="s">
        <v>41</v>
      </c>
      <c r="W41" s="353" t="s">
        <v>7</v>
      </c>
      <c r="X41" s="353" t="s">
        <v>7</v>
      </c>
      <c r="Y41" s="353" t="s">
        <v>7</v>
      </c>
      <c r="Z41" s="406" t="s">
        <v>41</v>
      </c>
      <c r="AA41" s="305"/>
      <c r="AB41" s="305"/>
      <c r="AC41" s="406" t="s">
        <v>41</v>
      </c>
      <c r="AD41" s="353" t="s">
        <v>7</v>
      </c>
      <c r="AE41" s="353" t="s">
        <v>7</v>
      </c>
      <c r="AF41" s="353" t="s">
        <v>7</v>
      </c>
      <c r="AG41" s="406" t="s">
        <v>41</v>
      </c>
      <c r="AH41" s="305"/>
      <c r="AI41" s="305"/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8</v>
      </c>
      <c r="BB41" s="159">
        <f>SUM((BA41+BA42)/2)</f>
        <v>10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6</v>
      </c>
      <c r="BR41" s="158">
        <f>SUM((BQ41+BQ42)/2)</f>
        <v>5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10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10</v>
      </c>
      <c r="D42" s="235" t="s">
        <v>79</v>
      </c>
      <c r="E42" s="166" t="s">
        <v>4</v>
      </c>
      <c r="F42" s="303"/>
      <c r="G42" s="306"/>
      <c r="H42" s="405" t="s">
        <v>41</v>
      </c>
      <c r="I42" s="37" t="s">
        <v>75</v>
      </c>
      <c r="J42" s="37" t="s">
        <v>75</v>
      </c>
      <c r="K42" s="405" t="s">
        <v>41</v>
      </c>
      <c r="L42" s="405" t="s">
        <v>41</v>
      </c>
      <c r="M42" s="306"/>
      <c r="N42" s="306"/>
      <c r="O42" s="405" t="s">
        <v>41</v>
      </c>
      <c r="P42" s="37" t="s">
        <v>75</v>
      </c>
      <c r="Q42" s="37" t="s">
        <v>75</v>
      </c>
      <c r="R42" s="405" t="s">
        <v>41</v>
      </c>
      <c r="S42" s="405" t="s">
        <v>41</v>
      </c>
      <c r="T42" s="306"/>
      <c r="U42" s="306"/>
      <c r="V42" s="405" t="s">
        <v>41</v>
      </c>
      <c r="W42" s="354" t="s">
        <v>7</v>
      </c>
      <c r="X42" s="354" t="s">
        <v>7</v>
      </c>
      <c r="Y42" s="405" t="s">
        <v>41</v>
      </c>
      <c r="Z42" s="405" t="s">
        <v>41</v>
      </c>
      <c r="AA42" s="306"/>
      <c r="AB42" s="306"/>
      <c r="AC42" s="405" t="s">
        <v>41</v>
      </c>
      <c r="AD42" s="354" t="s">
        <v>7</v>
      </c>
      <c r="AE42" s="354" t="s">
        <v>7</v>
      </c>
      <c r="AF42" s="405" t="s">
        <v>41</v>
      </c>
      <c r="AG42" s="405" t="s">
        <v>41</v>
      </c>
      <c r="AH42" s="306"/>
      <c r="AI42" s="306"/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12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4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183</v>
      </c>
      <c r="C43" s="807" t="s">
        <v>319</v>
      </c>
      <c r="D43" s="178" t="str">
        <f>VLOOKUP(C43,ListeAppel,2,FALSE)</f>
        <v>Nom 117</v>
      </c>
      <c r="E43" s="156" t="s">
        <v>70</v>
      </c>
      <c r="F43" s="302"/>
      <c r="G43" s="305"/>
      <c r="H43" s="355" t="s">
        <v>13</v>
      </c>
      <c r="I43" s="417" t="s">
        <v>13</v>
      </c>
      <c r="J43" s="353" t="s">
        <v>7</v>
      </c>
      <c r="K43" s="31" t="s">
        <v>11</v>
      </c>
      <c r="L43" s="31" t="s">
        <v>67</v>
      </c>
      <c r="M43" s="305"/>
      <c r="N43" s="305"/>
      <c r="O43" s="353" t="s">
        <v>7</v>
      </c>
      <c r="P43" s="353" t="s">
        <v>7</v>
      </c>
      <c r="Q43" s="353" t="s">
        <v>7</v>
      </c>
      <c r="R43" s="353" t="s">
        <v>7</v>
      </c>
      <c r="S43" s="353" t="s">
        <v>7</v>
      </c>
      <c r="T43" s="353" t="s">
        <v>7</v>
      </c>
      <c r="U43" s="353" t="s">
        <v>7</v>
      </c>
      <c r="V43" s="353" t="s">
        <v>7</v>
      </c>
      <c r="W43" s="353" t="s">
        <v>7</v>
      </c>
      <c r="X43" s="353" t="s">
        <v>7</v>
      </c>
      <c r="Y43" s="353" t="s">
        <v>7</v>
      </c>
      <c r="Z43" s="353" t="s">
        <v>7</v>
      </c>
      <c r="AA43" s="305"/>
      <c r="AB43" s="305"/>
      <c r="AC43" s="31" t="s">
        <v>67</v>
      </c>
      <c r="AD43" s="31" t="s">
        <v>11</v>
      </c>
      <c r="AE43" s="355" t="s">
        <v>13</v>
      </c>
      <c r="AF43" s="355" t="s">
        <v>13</v>
      </c>
      <c r="AG43" s="355" t="s">
        <v>13</v>
      </c>
      <c r="AH43" s="305"/>
      <c r="AI43" s="305"/>
      <c r="AJ43" s="31"/>
      <c r="AK43" s="34">
        <f>IF(CA43=0,"",TIME(0,CA43,0))</f>
        <v>0.11666666666666665</v>
      </c>
      <c r="AL43" s="157">
        <f t="shared" si="38"/>
        <v>2</v>
      </c>
      <c r="AM43" s="158">
        <f>SUM(AL43:AL44)/2</f>
        <v>2</v>
      </c>
      <c r="AN43" s="158">
        <f t="shared" si="39"/>
        <v>5</v>
      </c>
      <c r="AO43" s="158">
        <f>SUM((AN43+AN44)/2)</f>
        <v>5</v>
      </c>
      <c r="AP43" s="159">
        <f t="shared" si="40"/>
        <v>0</v>
      </c>
      <c r="AQ43" s="159">
        <f>SUM((AP43+AP44)/2)</f>
        <v>0</v>
      </c>
      <c r="AR43" s="158">
        <f t="shared" si="41"/>
        <v>0</v>
      </c>
      <c r="AS43" s="159">
        <f>SUM((AR43+AR44)/2)</f>
        <v>0</v>
      </c>
      <c r="AT43" s="159">
        <f t="shared" si="42"/>
        <v>0</v>
      </c>
      <c r="AU43" s="160">
        <f>SUM((AT43+AT44)/2)</f>
        <v>0</v>
      </c>
      <c r="AV43" s="158">
        <f t="shared" si="43"/>
        <v>0</v>
      </c>
      <c r="AW43" s="158">
        <f>SUM((AV43+AV44)/2)</f>
        <v>0</v>
      </c>
      <c r="AX43" s="159">
        <f t="shared" si="44"/>
        <v>0</v>
      </c>
      <c r="AY43" s="159">
        <f>SUM((AX43+AX44)/2)</f>
        <v>0</v>
      </c>
      <c r="AZ43" s="161">
        <f>SUM(AM43+AO43+AQ43+AS43+AW43+AY43+AU43)*24</f>
        <v>168</v>
      </c>
      <c r="BA43" s="159">
        <f t="shared" si="45"/>
        <v>0</v>
      </c>
      <c r="BB43" s="159">
        <f>SUM((BA43+BA44)/2)</f>
        <v>0</v>
      </c>
      <c r="BC43" s="159">
        <f t="shared" si="46"/>
        <v>0</v>
      </c>
      <c r="BD43" s="159">
        <f>SUM((BC43+BC44)/2)</f>
        <v>0</v>
      </c>
      <c r="BE43" s="159">
        <f>SUM((BD43+BD44)/2)</f>
        <v>0</v>
      </c>
      <c r="BF43" s="159">
        <f t="shared" si="47"/>
        <v>0</v>
      </c>
      <c r="BG43" s="159">
        <f>SUM((BF43+BF44)/2)</f>
        <v>0</v>
      </c>
      <c r="BH43" s="159">
        <f>SUM((BG43+BG44)/2)</f>
        <v>0</v>
      </c>
      <c r="BI43" s="159">
        <f t="shared" si="48"/>
        <v>0</v>
      </c>
      <c r="BJ43" s="159">
        <f>SUM((BI43+BI44)/2)</f>
        <v>0</v>
      </c>
      <c r="BK43" s="159">
        <f t="shared" si="49"/>
        <v>0</v>
      </c>
      <c r="BL43" s="162">
        <f>SUM(BK43+BK44)/2</f>
        <v>0</v>
      </c>
      <c r="BM43" s="158">
        <f t="shared" si="50"/>
        <v>0</v>
      </c>
      <c r="BN43" s="158">
        <f>SUM(BM43+BM44)/2</f>
        <v>0</v>
      </c>
      <c r="BO43" s="158">
        <f t="shared" si="51"/>
        <v>0</v>
      </c>
      <c r="BP43" s="158">
        <f>SUM(BO43+BO44)/2</f>
        <v>0</v>
      </c>
      <c r="BQ43" s="158">
        <f t="shared" si="52"/>
        <v>13</v>
      </c>
      <c r="BR43" s="158">
        <f>SUM((BQ43+BQ44)/2)</f>
        <v>13</v>
      </c>
      <c r="BS43" s="158">
        <f t="shared" si="53"/>
        <v>0</v>
      </c>
      <c r="BT43" s="158">
        <f>SUM((BS43+BS44)/2)</f>
        <v>0</v>
      </c>
      <c r="BU43" s="158">
        <f t="shared" si="54"/>
        <v>0</v>
      </c>
      <c r="BV43" s="158">
        <f>SUM((BU43+BU44)/2)</f>
        <v>0</v>
      </c>
      <c r="BW43" s="159">
        <f t="shared" si="55"/>
        <v>0</v>
      </c>
      <c r="BX43" s="159">
        <f>SUM((BW43+BW44)/2)</f>
        <v>0</v>
      </c>
      <c r="BY43" s="159">
        <f t="shared" si="56"/>
        <v>0</v>
      </c>
      <c r="BZ43" s="160">
        <f>SUM((BY43+BY44)/2)</f>
        <v>0</v>
      </c>
      <c r="CA43" s="163">
        <f>SUM(AZ43)</f>
        <v>168</v>
      </c>
      <c r="CB43" s="35">
        <f>SUM(AM43+AO43+AQ43+AS43+AU43+AW43+BB43+BD43+BG43+AY43)</f>
        <v>7</v>
      </c>
    </row>
    <row r="44" spans="1:80" ht="18.75" customHeight="1" thickBot="1" x14ac:dyDescent="0.3">
      <c r="A44" s="137" t="s">
        <v>425</v>
      </c>
      <c r="B44" s="179" t="s">
        <v>183</v>
      </c>
      <c r="C44" s="192" t="s">
        <v>6</v>
      </c>
      <c r="D44" s="194"/>
      <c r="E44" s="166" t="s">
        <v>4</v>
      </c>
      <c r="F44" s="303"/>
      <c r="G44" s="306"/>
      <c r="H44" s="356" t="s">
        <v>13</v>
      </c>
      <c r="I44" s="418" t="s">
        <v>13</v>
      </c>
      <c r="J44" s="354" t="s">
        <v>7</v>
      </c>
      <c r="K44" s="37" t="s">
        <v>11</v>
      </c>
      <c r="L44" s="37" t="s">
        <v>67</v>
      </c>
      <c r="M44" s="306"/>
      <c r="N44" s="306"/>
      <c r="O44" s="354" t="s">
        <v>7</v>
      </c>
      <c r="P44" s="354" t="s">
        <v>7</v>
      </c>
      <c r="Q44" s="354" t="s">
        <v>7</v>
      </c>
      <c r="R44" s="354" t="s">
        <v>7</v>
      </c>
      <c r="S44" s="354" t="s">
        <v>7</v>
      </c>
      <c r="T44" s="354" t="s">
        <v>7</v>
      </c>
      <c r="U44" s="354" t="s">
        <v>7</v>
      </c>
      <c r="V44" s="354" t="s">
        <v>7</v>
      </c>
      <c r="W44" s="354" t="s">
        <v>7</v>
      </c>
      <c r="X44" s="354" t="s">
        <v>7</v>
      </c>
      <c r="Y44" s="354" t="s">
        <v>7</v>
      </c>
      <c r="Z44" s="354" t="s">
        <v>7</v>
      </c>
      <c r="AA44" s="306"/>
      <c r="AB44" s="306"/>
      <c r="AC44" s="49" t="s">
        <v>67</v>
      </c>
      <c r="AD44" s="37" t="s">
        <v>11</v>
      </c>
      <c r="AE44" s="356" t="s">
        <v>13</v>
      </c>
      <c r="AF44" s="356" t="s">
        <v>13</v>
      </c>
      <c r="AG44" s="356" t="s">
        <v>13</v>
      </c>
      <c r="AH44" s="306"/>
      <c r="AI44" s="306"/>
      <c r="AJ44" s="37"/>
      <c r="AK44" s="40"/>
      <c r="AL44" s="167">
        <f t="shared" si="38"/>
        <v>2</v>
      </c>
      <c r="AM44" s="168"/>
      <c r="AN44" s="168">
        <f t="shared" si="39"/>
        <v>5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13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242</v>
      </c>
      <c r="E45" s="156" t="s">
        <v>70</v>
      </c>
      <c r="F45" s="318"/>
      <c r="G45" s="334"/>
      <c r="H45" s="375" t="s">
        <v>7</v>
      </c>
      <c r="I45" s="375" t="s">
        <v>7</v>
      </c>
      <c r="J45" s="375" t="s">
        <v>7</v>
      </c>
      <c r="K45" s="375" t="s">
        <v>7</v>
      </c>
      <c r="L45" s="375" t="s">
        <v>7</v>
      </c>
      <c r="M45" s="322"/>
      <c r="N45" s="334"/>
      <c r="O45" s="670" t="s">
        <v>29</v>
      </c>
      <c r="P45" s="607" t="s">
        <v>7</v>
      </c>
      <c r="Q45" s="58" t="s">
        <v>11</v>
      </c>
      <c r="R45" s="58" t="s">
        <v>11</v>
      </c>
      <c r="S45" s="274" t="s">
        <v>11</v>
      </c>
      <c r="T45" s="322"/>
      <c r="U45" s="334"/>
      <c r="V45" s="670" t="s">
        <v>29</v>
      </c>
      <c r="W45" s="274" t="s">
        <v>11</v>
      </c>
      <c r="X45" s="58" t="s">
        <v>11</v>
      </c>
      <c r="Y45" s="58" t="s">
        <v>11</v>
      </c>
      <c r="Z45" s="691" t="s">
        <v>35</v>
      </c>
      <c r="AA45" s="322"/>
      <c r="AB45" s="334"/>
      <c r="AC45" s="670" t="s">
        <v>29</v>
      </c>
      <c r="AD45" s="670" t="s">
        <v>29</v>
      </c>
      <c r="AE45" s="670" t="s">
        <v>29</v>
      </c>
      <c r="AF45" s="670" t="s">
        <v>29</v>
      </c>
      <c r="AG45" s="670" t="s">
        <v>29</v>
      </c>
      <c r="AH45" s="322"/>
      <c r="AI45" s="334"/>
      <c r="AJ45" s="58"/>
      <c r="AK45" s="34">
        <f>IF(CA45=0,"",TIME(0,CA45,0))</f>
        <v>0.21666666666666667</v>
      </c>
      <c r="AL45" s="157">
        <f t="shared" si="38"/>
        <v>6</v>
      </c>
      <c r="AM45" s="158">
        <f>SUM(AL45:AL46)/2</f>
        <v>6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</v>
      </c>
      <c r="AV45" s="158">
        <f t="shared" si="43"/>
        <v>7</v>
      </c>
      <c r="AW45" s="158">
        <f>SUM((AV45+AV46)/2)</f>
        <v>7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6</v>
      </c>
      <c r="BR45" s="158">
        <f>SUM((BQ45+BQ46)/2)</f>
        <v>6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06"/>
      <c r="H46" s="354" t="s">
        <v>7</v>
      </c>
      <c r="I46" s="354" t="s">
        <v>7</v>
      </c>
      <c r="J46" s="354" t="s">
        <v>7</v>
      </c>
      <c r="K46" s="354" t="s">
        <v>7</v>
      </c>
      <c r="L46" s="354" t="s">
        <v>7</v>
      </c>
      <c r="M46" s="323"/>
      <c r="N46" s="306"/>
      <c r="O46" s="668" t="s">
        <v>29</v>
      </c>
      <c r="P46" s="608" t="s">
        <v>7</v>
      </c>
      <c r="Q46" s="37" t="s">
        <v>11</v>
      </c>
      <c r="R46" s="37" t="s">
        <v>11</v>
      </c>
      <c r="S46" s="275" t="s">
        <v>11</v>
      </c>
      <c r="T46" s="323"/>
      <c r="U46" s="306"/>
      <c r="V46" s="668" t="s">
        <v>29</v>
      </c>
      <c r="W46" s="275" t="s">
        <v>11</v>
      </c>
      <c r="X46" s="37" t="s">
        <v>11</v>
      </c>
      <c r="Y46" s="37" t="s">
        <v>11</v>
      </c>
      <c r="Z46" s="690" t="s">
        <v>35</v>
      </c>
      <c r="AA46" s="323"/>
      <c r="AB46" s="306"/>
      <c r="AC46" s="668" t="s">
        <v>29</v>
      </c>
      <c r="AD46" s="668" t="s">
        <v>29</v>
      </c>
      <c r="AE46" s="668" t="s">
        <v>29</v>
      </c>
      <c r="AF46" s="668" t="s">
        <v>29</v>
      </c>
      <c r="AG46" s="668" t="s">
        <v>29</v>
      </c>
      <c r="AH46" s="323"/>
      <c r="AI46" s="306"/>
      <c r="AJ46" s="37"/>
      <c r="AK46" s="40"/>
      <c r="AL46" s="167">
        <f t="shared" si="38"/>
        <v>6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7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6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425</v>
      </c>
      <c r="B47" s="179" t="s">
        <v>180</v>
      </c>
      <c r="C47" s="1130" t="s">
        <v>321</v>
      </c>
      <c r="D47" s="197" t="s">
        <v>244</v>
      </c>
      <c r="E47" s="156" t="s">
        <v>70</v>
      </c>
      <c r="F47" s="302"/>
      <c r="G47" s="305"/>
      <c r="H47" s="375" t="s">
        <v>7</v>
      </c>
      <c r="I47" s="32" t="s">
        <v>11</v>
      </c>
      <c r="J47" s="31" t="s">
        <v>11</v>
      </c>
      <c r="K47" s="31" t="s">
        <v>11</v>
      </c>
      <c r="L47" s="31" t="s">
        <v>67</v>
      </c>
      <c r="M47" s="305"/>
      <c r="N47" s="305"/>
      <c r="O47" s="353" t="s">
        <v>7</v>
      </c>
      <c r="P47" s="31" t="s">
        <v>11</v>
      </c>
      <c r="Q47" s="31" t="s">
        <v>67</v>
      </c>
      <c r="R47" s="31" t="s">
        <v>11</v>
      </c>
      <c r="S47" s="47" t="s">
        <v>11</v>
      </c>
      <c r="T47" s="305"/>
      <c r="U47" s="305"/>
      <c r="V47" s="31" t="s">
        <v>11</v>
      </c>
      <c r="W47" s="31" t="s">
        <v>57</v>
      </c>
      <c r="X47" s="31" t="s">
        <v>67</v>
      </c>
      <c r="Y47" s="31" t="s">
        <v>11</v>
      </c>
      <c r="Z47" s="47" t="s">
        <v>11</v>
      </c>
      <c r="AA47" s="325"/>
      <c r="AB47" s="305"/>
      <c r="AC47" s="656" t="s">
        <v>11</v>
      </c>
      <c r="AD47" s="31" t="s">
        <v>11</v>
      </c>
      <c r="AE47" s="31" t="s">
        <v>67</v>
      </c>
      <c r="AF47" s="31" t="s">
        <v>11</v>
      </c>
      <c r="AG47" s="47" t="s">
        <v>11</v>
      </c>
      <c r="AH47" s="305"/>
      <c r="AI47" s="305"/>
      <c r="AJ47" s="31"/>
      <c r="AK47" s="34">
        <f>IF(CA47=0,"",TIME(0,CA47,0))</f>
        <v>0.23333333333333331</v>
      </c>
      <c r="AL47" s="157">
        <f>COUNTIF(F47:AJ47,"P")</f>
        <v>13</v>
      </c>
      <c r="AM47" s="158">
        <f>SUM(AL47:AL48)/2</f>
        <v>13.5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1</v>
      </c>
      <c r="AU47" s="160">
        <f>SUM((AT47+AT48)/2)</f>
        <v>0.5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336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425</v>
      </c>
      <c r="B48" s="179" t="s">
        <v>180</v>
      </c>
      <c r="C48" s="196" t="s">
        <v>6</v>
      </c>
      <c r="D48" s="198"/>
      <c r="E48" s="166" t="s">
        <v>4</v>
      </c>
      <c r="F48" s="303"/>
      <c r="G48" s="306"/>
      <c r="H48" s="354" t="s">
        <v>7</v>
      </c>
      <c r="I48" s="38" t="s">
        <v>11</v>
      </c>
      <c r="J48" s="37" t="s">
        <v>11</v>
      </c>
      <c r="K48" s="37" t="s">
        <v>11</v>
      </c>
      <c r="L48" s="49" t="s">
        <v>67</v>
      </c>
      <c r="M48" s="306"/>
      <c r="N48" s="306"/>
      <c r="O48" s="354" t="s">
        <v>7</v>
      </c>
      <c r="P48" s="37" t="s">
        <v>11</v>
      </c>
      <c r="Q48" s="49" t="s">
        <v>67</v>
      </c>
      <c r="R48" s="37" t="s">
        <v>11</v>
      </c>
      <c r="S48" s="49" t="s">
        <v>11</v>
      </c>
      <c r="T48" s="306"/>
      <c r="U48" s="306"/>
      <c r="V48" s="37" t="s">
        <v>11</v>
      </c>
      <c r="W48" s="37" t="s">
        <v>11</v>
      </c>
      <c r="X48" s="37" t="s">
        <v>67</v>
      </c>
      <c r="Y48" s="37" t="s">
        <v>11</v>
      </c>
      <c r="Z48" s="49" t="s">
        <v>11</v>
      </c>
      <c r="AA48" s="326"/>
      <c r="AB48" s="306"/>
      <c r="AC48" s="37" t="s">
        <v>11</v>
      </c>
      <c r="AD48" s="37" t="s">
        <v>11</v>
      </c>
      <c r="AE48" s="37" t="s">
        <v>67</v>
      </c>
      <c r="AF48" s="37" t="s">
        <v>11</v>
      </c>
      <c r="AG48" s="49" t="s">
        <v>11</v>
      </c>
      <c r="AH48" s="306"/>
      <c r="AI48" s="306"/>
      <c r="AJ48" s="37"/>
      <c r="AK48" s="40"/>
      <c r="AL48" s="167">
        <f>COUNTIF(F48:AJ48,"P")</f>
        <v>14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807" t="s">
        <v>323</v>
      </c>
      <c r="D49" s="178" t="str">
        <f>VLOOKUP(C49,ListeAppel,2,FALSE)</f>
        <v>Nom 062</v>
      </c>
      <c r="E49" s="156" t="s">
        <v>70</v>
      </c>
      <c r="F49" s="302"/>
      <c r="G49" s="305"/>
      <c r="H49" s="31" t="s">
        <v>11</v>
      </c>
      <c r="I49" s="32" t="s">
        <v>11</v>
      </c>
      <c r="J49" s="31" t="s">
        <v>11</v>
      </c>
      <c r="K49" s="31" t="s">
        <v>11</v>
      </c>
      <c r="L49" s="685" t="s">
        <v>67</v>
      </c>
      <c r="M49" s="305"/>
      <c r="N49" s="305"/>
      <c r="O49" s="685" t="s">
        <v>67</v>
      </c>
      <c r="P49" s="31" t="s">
        <v>11</v>
      </c>
      <c r="Q49" s="31" t="s">
        <v>11</v>
      </c>
      <c r="R49" s="31" t="s">
        <v>11</v>
      </c>
      <c r="S49" s="31" t="s">
        <v>11</v>
      </c>
      <c r="T49" s="305"/>
      <c r="U49" s="305"/>
      <c r="V49" s="31" t="s">
        <v>11</v>
      </c>
      <c r="W49" s="31" t="s">
        <v>11</v>
      </c>
      <c r="X49" s="31" t="s">
        <v>11</v>
      </c>
      <c r="Y49" s="31" t="s">
        <v>11</v>
      </c>
      <c r="Z49" s="31" t="s">
        <v>67</v>
      </c>
      <c r="AA49" s="305"/>
      <c r="AB49" s="305"/>
      <c r="AC49" s="656" t="s">
        <v>11</v>
      </c>
      <c r="AD49" s="31" t="s">
        <v>11</v>
      </c>
      <c r="AE49" s="31" t="s">
        <v>11</v>
      </c>
      <c r="AF49" s="353" t="s">
        <v>7</v>
      </c>
      <c r="AG49" s="353" t="s">
        <v>7</v>
      </c>
      <c r="AH49" s="353" t="s">
        <v>7</v>
      </c>
      <c r="AI49" s="353" t="s">
        <v>7</v>
      </c>
      <c r="AJ49" s="31"/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425</v>
      </c>
      <c r="B50" s="179" t="s">
        <v>180</v>
      </c>
      <c r="C50" s="192" t="s">
        <v>6</v>
      </c>
      <c r="D50" s="194"/>
      <c r="E50" s="166" t="s">
        <v>4</v>
      </c>
      <c r="F50" s="303"/>
      <c r="G50" s="306"/>
      <c r="H50" s="37" t="s">
        <v>11</v>
      </c>
      <c r="I50" s="38" t="s">
        <v>11</v>
      </c>
      <c r="J50" s="37" t="s">
        <v>11</v>
      </c>
      <c r="K50" s="37" t="s">
        <v>11</v>
      </c>
      <c r="L50" s="654" t="s">
        <v>67</v>
      </c>
      <c r="M50" s="306"/>
      <c r="N50" s="306"/>
      <c r="O50" s="37" t="s">
        <v>67</v>
      </c>
      <c r="P50" s="37" t="s">
        <v>11</v>
      </c>
      <c r="Q50" s="37" t="s">
        <v>11</v>
      </c>
      <c r="R50" s="37" t="s">
        <v>11</v>
      </c>
      <c r="S50" s="37" t="s">
        <v>11</v>
      </c>
      <c r="T50" s="306"/>
      <c r="U50" s="306"/>
      <c r="V50" s="37" t="s">
        <v>11</v>
      </c>
      <c r="W50" s="37" t="s">
        <v>11</v>
      </c>
      <c r="X50" s="37" t="s">
        <v>11</v>
      </c>
      <c r="Y50" s="37" t="s">
        <v>11</v>
      </c>
      <c r="Z50" s="37" t="s">
        <v>67</v>
      </c>
      <c r="AA50" s="306"/>
      <c r="AB50" s="306"/>
      <c r="AC50" s="37" t="s">
        <v>11</v>
      </c>
      <c r="AD50" s="37" t="s">
        <v>11</v>
      </c>
      <c r="AE50" s="37" t="s">
        <v>11</v>
      </c>
      <c r="AF50" s="354" t="s">
        <v>7</v>
      </c>
      <c r="AG50" s="354" t="s">
        <v>7</v>
      </c>
      <c r="AH50" s="354" t="s">
        <v>7</v>
      </c>
      <c r="AI50" s="354" t="s">
        <v>7</v>
      </c>
      <c r="AJ50" s="37"/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>
        <v>9741</v>
      </c>
      <c r="D51" s="178" t="s">
        <v>252</v>
      </c>
      <c r="E51" s="156" t="s">
        <v>70</v>
      </c>
      <c r="F51" s="302"/>
      <c r="G51" s="305"/>
      <c r="H51" s="31" t="s">
        <v>11</v>
      </c>
      <c r="I51" s="32" t="s">
        <v>11</v>
      </c>
      <c r="J51" s="31" t="s">
        <v>11</v>
      </c>
      <c r="K51" s="31" t="s">
        <v>11</v>
      </c>
      <c r="L51" s="31" t="s">
        <v>11</v>
      </c>
      <c r="M51" s="305"/>
      <c r="N51" s="305"/>
      <c r="O51" s="31" t="s">
        <v>11</v>
      </c>
      <c r="P51" s="31" t="s">
        <v>11</v>
      </c>
      <c r="Q51" s="31" t="s">
        <v>11</v>
      </c>
      <c r="R51" s="31" t="s">
        <v>11</v>
      </c>
      <c r="S51" s="31" t="s">
        <v>11</v>
      </c>
      <c r="T51" s="305"/>
      <c r="U51" s="305"/>
      <c r="V51" s="31" t="s">
        <v>11</v>
      </c>
      <c r="W51" s="31" t="s">
        <v>11</v>
      </c>
      <c r="X51" s="31" t="s">
        <v>11</v>
      </c>
      <c r="Y51" s="31" t="s">
        <v>11</v>
      </c>
      <c r="Z51" s="31" t="s">
        <v>11</v>
      </c>
      <c r="AA51" s="305"/>
      <c r="AB51" s="305"/>
      <c r="AC51" s="351" t="s">
        <v>58</v>
      </c>
      <c r="AD51" s="351" t="s">
        <v>58</v>
      </c>
      <c r="AE51" s="353" t="s">
        <v>7</v>
      </c>
      <c r="AF51" s="353" t="s">
        <v>7</v>
      </c>
      <c r="AG51" s="31" t="s">
        <v>11</v>
      </c>
      <c r="AH51" s="305"/>
      <c r="AI51" s="305"/>
      <c r="AJ51" s="31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2</v>
      </c>
      <c r="BR51" s="158">
        <f>SUM((BQ51+BQ52)/2)</f>
        <v>2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8</v>
      </c>
      <c r="D52" s="165"/>
      <c r="E52" s="166" t="s">
        <v>4</v>
      </c>
      <c r="F52" s="303"/>
      <c r="G52" s="306"/>
      <c r="H52" s="37" t="s">
        <v>11</v>
      </c>
      <c r="I52" s="38" t="s">
        <v>11</v>
      </c>
      <c r="J52" s="37" t="s">
        <v>11</v>
      </c>
      <c r="K52" s="37" t="s">
        <v>11</v>
      </c>
      <c r="L52" s="37" t="s">
        <v>11</v>
      </c>
      <c r="M52" s="306"/>
      <c r="N52" s="306"/>
      <c r="O52" s="37" t="s">
        <v>11</v>
      </c>
      <c r="P52" s="37" t="s">
        <v>11</v>
      </c>
      <c r="Q52" s="37" t="s">
        <v>11</v>
      </c>
      <c r="R52" s="37" t="s">
        <v>11</v>
      </c>
      <c r="S52" s="37" t="s">
        <v>11</v>
      </c>
      <c r="T52" s="306"/>
      <c r="U52" s="306"/>
      <c r="V52" s="37" t="s">
        <v>11</v>
      </c>
      <c r="W52" s="37" t="s">
        <v>11</v>
      </c>
      <c r="X52" s="37" t="s">
        <v>11</v>
      </c>
      <c r="Y52" s="37" t="s">
        <v>11</v>
      </c>
      <c r="Z52" s="37" t="s">
        <v>11</v>
      </c>
      <c r="AA52" s="306"/>
      <c r="AB52" s="306"/>
      <c r="AC52" s="352" t="s">
        <v>58</v>
      </c>
      <c r="AD52" s="352" t="s">
        <v>58</v>
      </c>
      <c r="AE52" s="354" t="s">
        <v>7</v>
      </c>
      <c r="AF52" s="354" t="s">
        <v>7</v>
      </c>
      <c r="AG52" s="37" t="s">
        <v>11</v>
      </c>
      <c r="AH52" s="306"/>
      <c r="AI52" s="306"/>
      <c r="AJ52" s="37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2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 t="s">
        <v>325</v>
      </c>
      <c r="D53" s="155" t="str">
        <f>VLOOKUP(C53,ListeAppel,2,FALSE)</f>
        <v>Nom 065</v>
      </c>
      <c r="E53" s="156" t="s">
        <v>70</v>
      </c>
      <c r="F53" s="302"/>
      <c r="G53" s="305"/>
      <c r="H53" s="31" t="s">
        <v>67</v>
      </c>
      <c r="I53" s="32" t="s">
        <v>11</v>
      </c>
      <c r="J53" s="355" t="s">
        <v>13</v>
      </c>
      <c r="K53" s="355" t="s">
        <v>13</v>
      </c>
      <c r="L53" s="31" t="s">
        <v>11</v>
      </c>
      <c r="M53" s="305"/>
      <c r="N53" s="305"/>
      <c r="O53" s="31" t="s">
        <v>67</v>
      </c>
      <c r="P53" s="31" t="s">
        <v>11</v>
      </c>
      <c r="Q53" s="355" t="s">
        <v>13</v>
      </c>
      <c r="R53" s="31" t="s">
        <v>67</v>
      </c>
      <c r="S53" s="31" t="s">
        <v>11</v>
      </c>
      <c r="T53" s="305"/>
      <c r="U53" s="305"/>
      <c r="V53" s="31" t="s">
        <v>67</v>
      </c>
      <c r="W53" s="31" t="s">
        <v>11</v>
      </c>
      <c r="X53" s="31" t="s">
        <v>11</v>
      </c>
      <c r="Y53" s="31" t="s">
        <v>67</v>
      </c>
      <c r="Z53" s="31" t="s">
        <v>11</v>
      </c>
      <c r="AA53" s="305"/>
      <c r="AB53" s="305"/>
      <c r="AC53" s="358" t="s">
        <v>7</v>
      </c>
      <c r="AD53" s="31" t="s">
        <v>11</v>
      </c>
      <c r="AE53" s="355" t="s">
        <v>13</v>
      </c>
      <c r="AF53" s="355" t="s">
        <v>13</v>
      </c>
      <c r="AG53" s="358" t="s">
        <v>7</v>
      </c>
      <c r="AH53" s="305"/>
      <c r="AI53" s="305"/>
      <c r="AJ53" s="31"/>
      <c r="AK53" s="34">
        <f>IF(CA53=0,"",TIME(0,CA53,0))</f>
        <v>0.21666666666666667</v>
      </c>
      <c r="AL53" s="157">
        <f t="shared" si="38"/>
        <v>8</v>
      </c>
      <c r="AM53" s="158">
        <f>SUM(AL53:AL54)/2</f>
        <v>8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312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312</v>
      </c>
      <c r="CB53" s="35">
        <f>SUM(AM53+AO53+AQ53+AS53+AU53+AW53+BB53+BD53+BG53+AY53)</f>
        <v>13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10</v>
      </c>
      <c r="D54" s="165">
        <v>11600</v>
      </c>
      <c r="E54" s="166" t="s">
        <v>4</v>
      </c>
      <c r="F54" s="303"/>
      <c r="G54" s="306"/>
      <c r="H54" s="37" t="s">
        <v>67</v>
      </c>
      <c r="I54" s="38" t="s">
        <v>11</v>
      </c>
      <c r="J54" s="356" t="s">
        <v>13</v>
      </c>
      <c r="K54" s="356" t="s">
        <v>13</v>
      </c>
      <c r="L54" s="37" t="s">
        <v>11</v>
      </c>
      <c r="M54" s="306"/>
      <c r="N54" s="306"/>
      <c r="O54" s="37" t="s">
        <v>67</v>
      </c>
      <c r="P54" s="37" t="s">
        <v>11</v>
      </c>
      <c r="Q54" s="356" t="s">
        <v>13</v>
      </c>
      <c r="R54" s="37" t="s">
        <v>67</v>
      </c>
      <c r="S54" s="37" t="s">
        <v>11</v>
      </c>
      <c r="T54" s="306"/>
      <c r="U54" s="306"/>
      <c r="V54" s="37" t="s">
        <v>67</v>
      </c>
      <c r="W54" s="37" t="s">
        <v>11</v>
      </c>
      <c r="X54" s="37" t="s">
        <v>11</v>
      </c>
      <c r="Y54" s="37" t="s">
        <v>67</v>
      </c>
      <c r="Z54" s="37" t="s">
        <v>11</v>
      </c>
      <c r="AA54" s="306"/>
      <c r="AB54" s="306"/>
      <c r="AC54" s="354" t="s">
        <v>7</v>
      </c>
      <c r="AD54" s="37" t="s">
        <v>11</v>
      </c>
      <c r="AE54" s="356" t="s">
        <v>13</v>
      </c>
      <c r="AF54" s="356" t="s">
        <v>13</v>
      </c>
      <c r="AG54" s="354" t="s">
        <v>7</v>
      </c>
      <c r="AH54" s="306"/>
      <c r="AI54" s="306"/>
      <c r="AJ54" s="37"/>
      <c r="AK54" s="40"/>
      <c r="AL54" s="167">
        <f t="shared" si="38"/>
        <v>8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326</v>
      </c>
      <c r="D55" s="155" t="str">
        <f>VLOOKUP(C55,ListeAppel,2,FALSE)</f>
        <v>Nom 069</v>
      </c>
      <c r="E55" s="156" t="s">
        <v>70</v>
      </c>
      <c r="F55" s="302"/>
      <c r="G55" s="305"/>
      <c r="H55" s="31" t="s">
        <v>11</v>
      </c>
      <c r="I55" s="32" t="s">
        <v>11</v>
      </c>
      <c r="J55" s="32" t="s">
        <v>11</v>
      </c>
      <c r="K55" s="31" t="s">
        <v>11</v>
      </c>
      <c r="L55" s="358" t="s">
        <v>7</v>
      </c>
      <c r="M55" s="305"/>
      <c r="N55" s="305"/>
      <c r="O55" s="31" t="s">
        <v>11</v>
      </c>
      <c r="P55" s="31" t="s">
        <v>11</v>
      </c>
      <c r="Q55" s="31" t="s">
        <v>11</v>
      </c>
      <c r="R55" s="31" t="s">
        <v>11</v>
      </c>
      <c r="S55" s="382" t="s">
        <v>7</v>
      </c>
      <c r="T55" s="305"/>
      <c r="U55" s="305"/>
      <c r="V55" s="31" t="s">
        <v>11</v>
      </c>
      <c r="W55" s="31" t="s">
        <v>11</v>
      </c>
      <c r="X55" s="353" t="s">
        <v>7</v>
      </c>
      <c r="Y55" s="31" t="s">
        <v>11</v>
      </c>
      <c r="Z55" s="31" t="s">
        <v>11</v>
      </c>
      <c r="AA55" s="305"/>
      <c r="AB55" s="305"/>
      <c r="AC55" s="656" t="s">
        <v>11</v>
      </c>
      <c r="AD55" s="353" t="s">
        <v>7</v>
      </c>
      <c r="AE55" s="31" t="s">
        <v>11</v>
      </c>
      <c r="AF55" s="358" t="s">
        <v>7</v>
      </c>
      <c r="AG55" s="358" t="s">
        <v>7</v>
      </c>
      <c r="AH55" s="305"/>
      <c r="AI55" s="305"/>
      <c r="AJ55" s="31"/>
      <c r="AK55" s="34">
        <f>IF(CA55=0,"",TIME(0,CA55,0))</f>
        <v>0.23333333333333331</v>
      </c>
      <c r="AL55" s="157">
        <f>COUNTIF(F55:AJ55,"P")</f>
        <v>14</v>
      </c>
      <c r="AM55" s="158">
        <f>SUM(AL55:AL56)/2</f>
        <v>12</v>
      </c>
      <c r="AN55" s="158">
        <f>COUNTIF(F55:AJ55,"Mi")</f>
        <v>0</v>
      </c>
      <c r="AO55" s="158">
        <f>SUM((AN55+AN56)/2)</f>
        <v>0</v>
      </c>
      <c r="AP55" s="159">
        <f>COUNTIF(F55:AJ55,"VS")</f>
        <v>0</v>
      </c>
      <c r="AQ55" s="159">
        <f>SUM((AP55+AP56)/2)</f>
        <v>0</v>
      </c>
      <c r="AR55" s="158">
        <f>COUNTIF(F55:AJ55,"C1")</f>
        <v>0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336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6</v>
      </c>
      <c r="BR55" s="158">
        <f>SUM((BQ55+BQ56)/2)</f>
        <v>6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6</v>
      </c>
      <c r="D56" s="165">
        <v>11133</v>
      </c>
      <c r="E56" s="166" t="s">
        <v>4</v>
      </c>
      <c r="F56" s="303"/>
      <c r="G56" s="306"/>
      <c r="H56" s="37" t="s">
        <v>11</v>
      </c>
      <c r="I56" s="38" t="s">
        <v>11</v>
      </c>
      <c r="J56" s="37" t="s">
        <v>11</v>
      </c>
      <c r="K56" s="37" t="s">
        <v>11</v>
      </c>
      <c r="L56" s="354" t="s">
        <v>7</v>
      </c>
      <c r="M56" s="306"/>
      <c r="N56" s="306"/>
      <c r="O56" s="37" t="s">
        <v>11</v>
      </c>
      <c r="P56" s="440" t="s">
        <v>39</v>
      </c>
      <c r="Q56" s="37" t="s">
        <v>11</v>
      </c>
      <c r="R56" s="37" t="s">
        <v>11</v>
      </c>
      <c r="S56" s="354" t="s">
        <v>7</v>
      </c>
      <c r="T56" s="306"/>
      <c r="U56" s="306"/>
      <c r="V56" s="440" t="s">
        <v>39</v>
      </c>
      <c r="W56" s="395" t="s">
        <v>39</v>
      </c>
      <c r="X56" s="354" t="s">
        <v>7</v>
      </c>
      <c r="Y56" s="37" t="s">
        <v>11</v>
      </c>
      <c r="Z56" s="395" t="s">
        <v>39</v>
      </c>
      <c r="AA56" s="306"/>
      <c r="AB56" s="306"/>
      <c r="AC56" s="37" t="s">
        <v>11</v>
      </c>
      <c r="AD56" s="354" t="s">
        <v>7</v>
      </c>
      <c r="AE56" s="37" t="s">
        <v>11</v>
      </c>
      <c r="AF56" s="354" t="s">
        <v>7</v>
      </c>
      <c r="AG56" s="354" t="s">
        <v>7</v>
      </c>
      <c r="AH56" s="306"/>
      <c r="AI56" s="306"/>
      <c r="AJ56" s="37"/>
      <c r="AK56" s="40"/>
      <c r="AL56" s="167">
        <f>COUNTIF(F56:AJ56,"P")</f>
        <v>10</v>
      </c>
      <c r="AM56" s="168"/>
      <c r="AN56" s="168">
        <f>COUNTIF(F56:AJ56,"Mi")</f>
        <v>0</v>
      </c>
      <c r="AO56" s="169"/>
      <c r="AP56" s="170">
        <f>COUNTIF(F56:AJ56,"VS")</f>
        <v>0</v>
      </c>
      <c r="AQ56" s="171"/>
      <c r="AR56" s="168">
        <f>COUNTIF(F56:AJ56,"C1")</f>
        <v>4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6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6" t="s">
        <v>327</v>
      </c>
      <c r="D57" s="178" t="str">
        <f>VLOOKUP(C57,ListeAppel,2,FALSE)</f>
        <v>Nom 071</v>
      </c>
      <c r="E57" s="156" t="s">
        <v>70</v>
      </c>
      <c r="F57" s="302"/>
      <c r="G57" s="305"/>
      <c r="H57" s="31" t="s">
        <v>11</v>
      </c>
      <c r="I57" s="32" t="s">
        <v>11</v>
      </c>
      <c r="J57" s="670" t="s">
        <v>29</v>
      </c>
      <c r="K57" s="670" t="s">
        <v>29</v>
      </c>
      <c r="L57" s="31" t="s">
        <v>11</v>
      </c>
      <c r="M57" s="305"/>
      <c r="N57" s="305"/>
      <c r="O57" s="353" t="s">
        <v>7</v>
      </c>
      <c r="P57" s="31" t="s">
        <v>11</v>
      </c>
      <c r="Q57" s="31" t="s">
        <v>11</v>
      </c>
      <c r="R57" s="31" t="s">
        <v>11</v>
      </c>
      <c r="S57" s="31" t="s">
        <v>11</v>
      </c>
      <c r="T57" s="305"/>
      <c r="U57" s="305"/>
      <c r="V57" s="670" t="s">
        <v>29</v>
      </c>
      <c r="W57" s="31" t="s">
        <v>11</v>
      </c>
      <c r="X57" s="31" t="s">
        <v>11</v>
      </c>
      <c r="Y57" s="31" t="s">
        <v>11</v>
      </c>
      <c r="Z57" s="375" t="s">
        <v>7</v>
      </c>
      <c r="AA57" s="325"/>
      <c r="AB57" s="305"/>
      <c r="AC57" s="656" t="s">
        <v>11</v>
      </c>
      <c r="AD57" s="31" t="s">
        <v>11</v>
      </c>
      <c r="AE57" s="31" t="s">
        <v>11</v>
      </c>
      <c r="AF57" s="31" t="s">
        <v>11</v>
      </c>
      <c r="AG57" s="362" t="s">
        <v>7</v>
      </c>
      <c r="AH57" s="305"/>
      <c r="AI57" s="305"/>
      <c r="AJ57" s="31"/>
      <c r="AK57" s="34">
        <f>IF(CA57=0,"",TIME(0,CA57,0))</f>
        <v>0.28333333333333333</v>
      </c>
      <c r="AL57" s="157">
        <f t="shared" si="38"/>
        <v>14</v>
      </c>
      <c r="AM57" s="158">
        <f>SUM(AL57:AL58)/2</f>
        <v>12.5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1</v>
      </c>
      <c r="AV57" s="158">
        <f t="shared" si="43"/>
        <v>3</v>
      </c>
      <c r="AW57" s="158">
        <f>SUM((AV57+AV58)/2)</f>
        <v>3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425</v>
      </c>
      <c r="B58" s="179" t="s">
        <v>180</v>
      </c>
      <c r="C58" s="164" t="s">
        <v>6</v>
      </c>
      <c r="D58" s="194"/>
      <c r="E58" s="166" t="s">
        <v>4</v>
      </c>
      <c r="F58" s="303"/>
      <c r="G58" s="306"/>
      <c r="H58" s="37" t="s">
        <v>11</v>
      </c>
      <c r="I58" s="38" t="s">
        <v>11</v>
      </c>
      <c r="J58" s="668" t="s">
        <v>29</v>
      </c>
      <c r="K58" s="668" t="s">
        <v>29</v>
      </c>
      <c r="L58" s="37" t="s">
        <v>57</v>
      </c>
      <c r="M58" s="306"/>
      <c r="N58" s="306"/>
      <c r="O58" s="354" t="s">
        <v>7</v>
      </c>
      <c r="P58" s="37" t="s">
        <v>11</v>
      </c>
      <c r="Q58" s="37" t="s">
        <v>11</v>
      </c>
      <c r="R58" s="37" t="s">
        <v>11</v>
      </c>
      <c r="S58" s="37" t="s">
        <v>11</v>
      </c>
      <c r="T58" s="306"/>
      <c r="U58" s="306"/>
      <c r="V58" s="668" t="s">
        <v>29</v>
      </c>
      <c r="W58" s="37" t="s">
        <v>11</v>
      </c>
      <c r="X58" s="37" t="s">
        <v>11</v>
      </c>
      <c r="Y58" s="37" t="s">
        <v>11</v>
      </c>
      <c r="Z58" s="354" t="s">
        <v>7</v>
      </c>
      <c r="AA58" s="326"/>
      <c r="AB58" s="306"/>
      <c r="AC58" s="37" t="s">
        <v>57</v>
      </c>
      <c r="AD58" s="37" t="s">
        <v>11</v>
      </c>
      <c r="AE58" s="37" t="s">
        <v>11</v>
      </c>
      <c r="AF58" s="395" t="s">
        <v>39</v>
      </c>
      <c r="AG58" s="363" t="s">
        <v>7</v>
      </c>
      <c r="AH58" s="306"/>
      <c r="AI58" s="306"/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2</v>
      </c>
      <c r="AU58" s="168"/>
      <c r="AV58" s="168">
        <f t="shared" si="43"/>
        <v>3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8" t="s">
        <v>328</v>
      </c>
      <c r="D59" s="293" t="s">
        <v>267</v>
      </c>
      <c r="E59" s="156" t="s">
        <v>70</v>
      </c>
      <c r="F59" s="302"/>
      <c r="G59" s="305"/>
      <c r="H59" s="31" t="s">
        <v>67</v>
      </c>
      <c r="I59" s="32" t="s">
        <v>11</v>
      </c>
      <c r="J59" s="31" t="s">
        <v>11</v>
      </c>
      <c r="K59" s="31" t="s">
        <v>11</v>
      </c>
      <c r="L59" s="31" t="s">
        <v>11</v>
      </c>
      <c r="M59" s="305"/>
      <c r="N59" s="305"/>
      <c r="O59" s="31" t="s">
        <v>67</v>
      </c>
      <c r="P59" s="31" t="s">
        <v>11</v>
      </c>
      <c r="Q59" s="31" t="s">
        <v>11</v>
      </c>
      <c r="R59" s="670" t="s">
        <v>29</v>
      </c>
      <c r="S59" s="31" t="s">
        <v>11</v>
      </c>
      <c r="T59" s="305"/>
      <c r="U59" s="305"/>
      <c r="V59" s="31" t="s">
        <v>67</v>
      </c>
      <c r="W59" s="31" t="s">
        <v>11</v>
      </c>
      <c r="X59" s="31" t="s">
        <v>11</v>
      </c>
      <c r="Y59" s="31" t="s">
        <v>11</v>
      </c>
      <c r="Z59" s="667" t="s">
        <v>29</v>
      </c>
      <c r="AA59" s="305"/>
      <c r="AB59" s="305"/>
      <c r="AC59" s="656" t="s">
        <v>67</v>
      </c>
      <c r="AD59" s="31" t="s">
        <v>11</v>
      </c>
      <c r="AE59" s="31" t="s">
        <v>11</v>
      </c>
      <c r="AF59" s="31" t="s">
        <v>11</v>
      </c>
      <c r="AG59" s="358" t="s">
        <v>7</v>
      </c>
      <c r="AH59" s="305"/>
      <c r="AI59" s="305"/>
      <c r="AJ59" s="31"/>
      <c r="AK59" s="34">
        <f>IF(CA59=0,"",TIME(0,CA59,0))</f>
        <v>0.25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360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1</v>
      </c>
      <c r="BR59" s="158">
        <f>SUM((BQ59+BQ60)/2)</f>
        <v>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360</v>
      </c>
      <c r="CB59" s="35">
        <f>SUM(AM59+AO59+AQ59+AS59+AU59+AW59+BB59+BD59+BG59+AY59)</f>
        <v>15</v>
      </c>
    </row>
    <row r="60" spans="1:80" ht="18.75" customHeight="1" thickBot="1" x14ac:dyDescent="0.3">
      <c r="A60" s="137" t="s">
        <v>425</v>
      </c>
      <c r="B60" s="179" t="s">
        <v>180</v>
      </c>
      <c r="C60" s="295" t="s">
        <v>6</v>
      </c>
      <c r="D60" s="294"/>
      <c r="E60" s="166" t="s">
        <v>4</v>
      </c>
      <c r="F60" s="303"/>
      <c r="G60" s="306"/>
      <c r="H60" s="37" t="s">
        <v>67</v>
      </c>
      <c r="I60" s="38" t="s">
        <v>11</v>
      </c>
      <c r="J60" s="37" t="s">
        <v>11</v>
      </c>
      <c r="K60" s="37" t="s">
        <v>11</v>
      </c>
      <c r="L60" s="37" t="s">
        <v>11</v>
      </c>
      <c r="M60" s="306"/>
      <c r="N60" s="306"/>
      <c r="O60" s="37" t="s">
        <v>67</v>
      </c>
      <c r="P60" s="37" t="s">
        <v>11</v>
      </c>
      <c r="Q60" s="37" t="s">
        <v>11</v>
      </c>
      <c r="R60" s="668" t="s">
        <v>29</v>
      </c>
      <c r="S60" s="37" t="s">
        <v>11</v>
      </c>
      <c r="T60" s="306"/>
      <c r="U60" s="306"/>
      <c r="V60" s="37" t="s">
        <v>67</v>
      </c>
      <c r="W60" s="37" t="s">
        <v>11</v>
      </c>
      <c r="X60" s="37" t="s">
        <v>11</v>
      </c>
      <c r="Y60" s="37" t="s">
        <v>11</v>
      </c>
      <c r="Z60" s="668" t="s">
        <v>29</v>
      </c>
      <c r="AA60" s="306"/>
      <c r="AB60" s="306"/>
      <c r="AC60" s="37" t="s">
        <v>67</v>
      </c>
      <c r="AD60" s="37" t="s">
        <v>11</v>
      </c>
      <c r="AE60" s="37" t="s">
        <v>11</v>
      </c>
      <c r="AF60" s="37" t="s">
        <v>11</v>
      </c>
      <c r="AG60" s="354" t="s">
        <v>7</v>
      </c>
      <c r="AH60" s="306"/>
      <c r="AI60" s="306"/>
      <c r="AJ60" s="37"/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279</v>
      </c>
      <c r="E61" s="156" t="s">
        <v>70</v>
      </c>
      <c r="F61" s="304"/>
      <c r="G61" s="307"/>
      <c r="H61" s="52" t="s">
        <v>11</v>
      </c>
      <c r="I61" s="358" t="s">
        <v>7</v>
      </c>
      <c r="J61" s="358" t="s">
        <v>7</v>
      </c>
      <c r="K61" s="378" t="s">
        <v>13</v>
      </c>
      <c r="L61" s="52" t="s">
        <v>11</v>
      </c>
      <c r="M61" s="307"/>
      <c r="N61" s="307"/>
      <c r="O61" s="401" t="s">
        <v>11</v>
      </c>
      <c r="P61" s="52" t="s">
        <v>11</v>
      </c>
      <c r="Q61" s="355" t="s">
        <v>13</v>
      </c>
      <c r="R61" s="52" t="s">
        <v>11</v>
      </c>
      <c r="S61" s="358" t="s">
        <v>7</v>
      </c>
      <c r="T61" s="307"/>
      <c r="U61" s="307"/>
      <c r="V61" s="52" t="s">
        <v>11</v>
      </c>
      <c r="W61" s="52" t="s">
        <v>11</v>
      </c>
      <c r="X61" s="52" t="s">
        <v>11</v>
      </c>
      <c r="Y61" s="378" t="s">
        <v>13</v>
      </c>
      <c r="Z61" s="691" t="s">
        <v>35</v>
      </c>
      <c r="AA61" s="307"/>
      <c r="AB61" s="307"/>
      <c r="AC61" s="657" t="s">
        <v>11</v>
      </c>
      <c r="AD61" s="52" t="s">
        <v>11</v>
      </c>
      <c r="AE61" s="52" t="s">
        <v>11</v>
      </c>
      <c r="AF61" s="52" t="s">
        <v>11</v>
      </c>
      <c r="AG61" s="52" t="s">
        <v>11</v>
      </c>
      <c r="AH61" s="307"/>
      <c r="AI61" s="307"/>
      <c r="AJ61" s="52"/>
      <c r="AK61" s="34">
        <f>IF(CA61=0,"",TIME(0,CA61,0))</f>
        <v>0.26666666666666666</v>
      </c>
      <c r="AL61" s="157">
        <f t="shared" ref="AL61:AL72" si="57">COUNTIF(F61:AJ61,"P")</f>
        <v>13</v>
      </c>
      <c r="AM61" s="158">
        <f>SUM(AL61:AL62)/2</f>
        <v>13.5</v>
      </c>
      <c r="AN61" s="158">
        <f t="shared" ref="AN61:AN72" si="58">COUNTIF(F61:AJ61,"Mi")</f>
        <v>3</v>
      </c>
      <c r="AO61" s="158">
        <f>SUM((AN61+AN62)/2)</f>
        <v>2.5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384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3</v>
      </c>
      <c r="BR61" s="158">
        <f>SUM((BQ61+BQ62)/2)</f>
        <v>3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1</v>
      </c>
      <c r="BV61" s="158">
        <f>SUM((BU61+BU62)/2)</f>
        <v>1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384</v>
      </c>
      <c r="CB61" s="35">
        <f>SUM(AM61+AO61+AQ61+AS61+AU61+AW61+BB61+BD61+BG61+AY61)</f>
        <v>16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06"/>
      <c r="H62" s="37" t="s">
        <v>11</v>
      </c>
      <c r="I62" s="354" t="s">
        <v>7</v>
      </c>
      <c r="J62" s="354" t="s">
        <v>7</v>
      </c>
      <c r="K62" s="356" t="s">
        <v>13</v>
      </c>
      <c r="L62" s="37" t="s">
        <v>11</v>
      </c>
      <c r="M62" s="306"/>
      <c r="N62" s="306"/>
      <c r="O62" s="37" t="s">
        <v>11</v>
      </c>
      <c r="P62" s="37" t="s">
        <v>11</v>
      </c>
      <c r="Q62" s="356" t="s">
        <v>13</v>
      </c>
      <c r="R62" s="37" t="s">
        <v>11</v>
      </c>
      <c r="S62" s="354" t="s">
        <v>7</v>
      </c>
      <c r="T62" s="306"/>
      <c r="U62" s="306"/>
      <c r="V62" s="37" t="s">
        <v>11</v>
      </c>
      <c r="W62" s="37" t="s">
        <v>11</v>
      </c>
      <c r="X62" s="37" t="s">
        <v>11</v>
      </c>
      <c r="Y62" s="37" t="s">
        <v>11</v>
      </c>
      <c r="Z62" s="690" t="s">
        <v>35</v>
      </c>
      <c r="AA62" s="306"/>
      <c r="AB62" s="306"/>
      <c r="AC62" s="37" t="s">
        <v>11</v>
      </c>
      <c r="AD62" s="37" t="s">
        <v>11</v>
      </c>
      <c r="AE62" s="37" t="s">
        <v>11</v>
      </c>
      <c r="AF62" s="37" t="s">
        <v>11</v>
      </c>
      <c r="AG62" s="37" t="s">
        <v>11</v>
      </c>
      <c r="AH62" s="306"/>
      <c r="AI62" s="331"/>
      <c r="AJ62" s="52"/>
      <c r="AK62" s="40"/>
      <c r="AL62" s="167">
        <f t="shared" si="57"/>
        <v>14</v>
      </c>
      <c r="AM62" s="168"/>
      <c r="AN62" s="168">
        <f t="shared" si="58"/>
        <v>2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3</v>
      </c>
      <c r="BR62" s="168"/>
      <c r="BS62" s="168">
        <f t="shared" si="72"/>
        <v>0</v>
      </c>
      <c r="BT62" s="169"/>
      <c r="BU62" s="168">
        <f t="shared" si="73"/>
        <v>1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281</v>
      </c>
      <c r="E63" s="209" t="s">
        <v>70</v>
      </c>
      <c r="F63" s="304"/>
      <c r="G63" s="307"/>
      <c r="H63" s="52" t="s">
        <v>11</v>
      </c>
      <c r="I63" s="53" t="s">
        <v>11</v>
      </c>
      <c r="J63" s="378" t="s">
        <v>13</v>
      </c>
      <c r="K63" s="378" t="s">
        <v>13</v>
      </c>
      <c r="L63" s="52" t="s">
        <v>11</v>
      </c>
      <c r="M63" s="307"/>
      <c r="N63" s="307"/>
      <c r="O63" s="52" t="s">
        <v>11</v>
      </c>
      <c r="P63" s="52" t="s">
        <v>11</v>
      </c>
      <c r="Q63" s="52" t="s">
        <v>11</v>
      </c>
      <c r="R63" s="52" t="s">
        <v>11</v>
      </c>
      <c r="S63" s="52" t="s">
        <v>11</v>
      </c>
      <c r="T63" s="307"/>
      <c r="U63" s="307"/>
      <c r="V63" s="52" t="s">
        <v>11</v>
      </c>
      <c r="W63" s="52" t="s">
        <v>11</v>
      </c>
      <c r="X63" s="52" t="s">
        <v>11</v>
      </c>
      <c r="Y63" s="52" t="s">
        <v>11</v>
      </c>
      <c r="Z63" s="52" t="s">
        <v>11</v>
      </c>
      <c r="AA63" s="307"/>
      <c r="AB63" s="307"/>
      <c r="AC63" s="358" t="s">
        <v>7</v>
      </c>
      <c r="AD63" s="358" t="s">
        <v>7</v>
      </c>
      <c r="AE63" s="358" t="s">
        <v>7</v>
      </c>
      <c r="AF63" s="358" t="s">
        <v>7</v>
      </c>
      <c r="AG63" s="358" t="s">
        <v>7</v>
      </c>
      <c r="AH63" s="358" t="s">
        <v>7</v>
      </c>
      <c r="AI63" s="358" t="s">
        <v>7</v>
      </c>
      <c r="AJ63" s="52"/>
      <c r="AK63" s="34">
        <f>IF(CA63=0,"",TIME(0,CA63,0))</f>
        <v>0.25</v>
      </c>
      <c r="AL63" s="157">
        <f>COUNTIF(F63:AJ63,"P")</f>
        <v>13</v>
      </c>
      <c r="AM63" s="158">
        <f>SUM(AL63:AL64)/2</f>
        <v>13</v>
      </c>
      <c r="AN63" s="158">
        <f>COUNTIF(F63:AJ63,"Mi")</f>
        <v>2</v>
      </c>
      <c r="AO63" s="158">
        <f>SUM((AN63+AN64)/2)</f>
        <v>2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7</v>
      </c>
      <c r="BR63" s="158">
        <f>SUM((BQ63+BQ64)/2)</f>
        <v>7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7" t="s">
        <v>11</v>
      </c>
      <c r="I64" s="38" t="s">
        <v>11</v>
      </c>
      <c r="J64" s="356" t="s">
        <v>13</v>
      </c>
      <c r="K64" s="356" t="s">
        <v>13</v>
      </c>
      <c r="L64" s="37" t="s">
        <v>11</v>
      </c>
      <c r="M64" s="306"/>
      <c r="N64" s="306"/>
      <c r="O64" s="37" t="s">
        <v>11</v>
      </c>
      <c r="P64" s="37" t="s">
        <v>11</v>
      </c>
      <c r="Q64" s="37" t="s">
        <v>11</v>
      </c>
      <c r="R64" s="37" t="s">
        <v>11</v>
      </c>
      <c r="S64" s="37" t="s">
        <v>11</v>
      </c>
      <c r="T64" s="306"/>
      <c r="U64" s="306"/>
      <c r="V64" s="37" t="s">
        <v>11</v>
      </c>
      <c r="W64" s="37" t="s">
        <v>11</v>
      </c>
      <c r="X64" s="37" t="s">
        <v>11</v>
      </c>
      <c r="Y64" s="37" t="s">
        <v>11</v>
      </c>
      <c r="Z64" s="37" t="s">
        <v>11</v>
      </c>
      <c r="AA64" s="306"/>
      <c r="AB64" s="306"/>
      <c r="AC64" s="354" t="s">
        <v>7</v>
      </c>
      <c r="AD64" s="354" t="s">
        <v>7</v>
      </c>
      <c r="AE64" s="354" t="s">
        <v>7</v>
      </c>
      <c r="AF64" s="354" t="s">
        <v>7</v>
      </c>
      <c r="AG64" s="354" t="s">
        <v>7</v>
      </c>
      <c r="AH64" s="354" t="s">
        <v>7</v>
      </c>
      <c r="AI64" s="354" t="s">
        <v>7</v>
      </c>
      <c r="AJ64" s="37"/>
      <c r="AK64" s="40"/>
      <c r="AL64" s="167">
        <f>COUNTIF(F64:AJ64,"P")</f>
        <v>13</v>
      </c>
      <c r="AM64" s="168"/>
      <c r="AN64" s="168">
        <f>COUNTIF(F64:AJ64,"Mi")</f>
        <v>2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7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284</v>
      </c>
      <c r="E65" s="209" t="s">
        <v>70</v>
      </c>
      <c r="F65" s="304"/>
      <c r="G65" s="307"/>
      <c r="H65" s="52" t="s">
        <v>11</v>
      </c>
      <c r="I65" s="53" t="s">
        <v>11</v>
      </c>
      <c r="J65" s="378" t="s">
        <v>13</v>
      </c>
      <c r="K65" s="378" t="s">
        <v>13</v>
      </c>
      <c r="L65" s="52" t="s">
        <v>11</v>
      </c>
      <c r="M65" s="307"/>
      <c r="N65" s="307"/>
      <c r="O65" s="52" t="s">
        <v>11</v>
      </c>
      <c r="P65" s="52" t="s">
        <v>11</v>
      </c>
      <c r="Q65" s="52" t="s">
        <v>11</v>
      </c>
      <c r="R65" s="52" t="s">
        <v>11</v>
      </c>
      <c r="S65" s="52" t="s">
        <v>11</v>
      </c>
      <c r="T65" s="307"/>
      <c r="U65" s="307"/>
      <c r="V65" s="52" t="s">
        <v>11</v>
      </c>
      <c r="W65" s="52" t="s">
        <v>11</v>
      </c>
      <c r="X65" s="52" t="s">
        <v>11</v>
      </c>
      <c r="Y65" s="52" t="s">
        <v>11</v>
      </c>
      <c r="Z65" s="696" t="s">
        <v>35</v>
      </c>
      <c r="AA65" s="307"/>
      <c r="AB65" s="307"/>
      <c r="AC65" s="52" t="s">
        <v>11</v>
      </c>
      <c r="AD65" s="52" t="s">
        <v>11</v>
      </c>
      <c r="AE65" s="52" t="s">
        <v>11</v>
      </c>
      <c r="AF65" s="52" t="s">
        <v>11</v>
      </c>
      <c r="AG65" s="358" t="s">
        <v>7</v>
      </c>
      <c r="AH65" s="307"/>
      <c r="AI65" s="307"/>
      <c r="AJ65" s="52"/>
      <c r="AK65" s="34">
        <f>IF(CA65=0,"",TIME(0,CA65,0))</f>
        <v>0.3</v>
      </c>
      <c r="AL65" s="157">
        <f>COUNTIF(F65:AJ65,"P")</f>
        <v>16</v>
      </c>
      <c r="AM65" s="158">
        <f>SUM(AL65:AL66)/2</f>
        <v>15.5</v>
      </c>
      <c r="AN65" s="158">
        <f>COUNTIF(F65:AJ65,"Mi")</f>
        <v>2</v>
      </c>
      <c r="AO65" s="158">
        <f>SUM((AN65+AN66)/2)</f>
        <v>2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432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1</v>
      </c>
      <c r="BV65" s="158">
        <f>SUM((BU65+BU66)/2)</f>
        <v>1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432</v>
      </c>
      <c r="CB65" s="35">
        <f>SUM(AM65+AO65+AQ65+AS65+AU65+AW65+BB65+BD65+BG65+AY65)</f>
        <v>18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7" t="s">
        <v>11</v>
      </c>
      <c r="I66" s="38" t="s">
        <v>11</v>
      </c>
      <c r="J66" s="356" t="s">
        <v>13</v>
      </c>
      <c r="K66" s="356" t="s">
        <v>13</v>
      </c>
      <c r="L66" s="37" t="s">
        <v>11</v>
      </c>
      <c r="M66" s="306"/>
      <c r="N66" s="306"/>
      <c r="O66" s="37" t="s">
        <v>11</v>
      </c>
      <c r="P66" s="37" t="s">
        <v>11</v>
      </c>
      <c r="Q66" s="37" t="s">
        <v>57</v>
      </c>
      <c r="R66" s="37" t="s">
        <v>11</v>
      </c>
      <c r="S66" s="37" t="s">
        <v>11</v>
      </c>
      <c r="T66" s="306"/>
      <c r="U66" s="306"/>
      <c r="V66" s="37" t="s">
        <v>11</v>
      </c>
      <c r="W66" s="37" t="s">
        <v>11</v>
      </c>
      <c r="X66" s="651" t="s">
        <v>11</v>
      </c>
      <c r="Y66" s="37" t="s">
        <v>11</v>
      </c>
      <c r="Z66" s="690" t="s">
        <v>35</v>
      </c>
      <c r="AA66" s="306"/>
      <c r="AB66" s="306"/>
      <c r="AC66" s="37" t="s">
        <v>11</v>
      </c>
      <c r="AD66" s="37" t="s">
        <v>11</v>
      </c>
      <c r="AE66" s="37" t="s">
        <v>11</v>
      </c>
      <c r="AF66" s="37" t="s">
        <v>11</v>
      </c>
      <c r="AG66" s="354" t="s">
        <v>7</v>
      </c>
      <c r="AH66" s="306"/>
      <c r="AI66" s="331"/>
      <c r="AJ66" s="52"/>
      <c r="AK66" s="40"/>
      <c r="AL66" s="167">
        <f>COUNTIF(F66:AJ66,"P")</f>
        <v>15</v>
      </c>
      <c r="AM66" s="168"/>
      <c r="AN66" s="168">
        <f>COUNTIF(F66:AJ66,"Mi")</f>
        <v>2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1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807" t="s">
        <v>331</v>
      </c>
      <c r="D67" s="178" t="str">
        <f>VLOOKUP(C67,ListeAppel,2,FALSE)</f>
        <v>Nom 098</v>
      </c>
      <c r="E67" s="156" t="s">
        <v>70</v>
      </c>
      <c r="F67" s="302"/>
      <c r="G67" s="305"/>
      <c r="H67" s="31" t="s">
        <v>11</v>
      </c>
      <c r="I67" s="642" t="s">
        <v>11</v>
      </c>
      <c r="J67" s="355" t="s">
        <v>13</v>
      </c>
      <c r="K67" s="355" t="s">
        <v>13</v>
      </c>
      <c r="L67" s="31" t="s">
        <v>11</v>
      </c>
      <c r="M67" s="305"/>
      <c r="N67" s="305"/>
      <c r="O67" s="31" t="s">
        <v>11</v>
      </c>
      <c r="P67" s="31" t="s">
        <v>11</v>
      </c>
      <c r="Q67" s="31" t="s">
        <v>67</v>
      </c>
      <c r="R67" s="31" t="s">
        <v>11</v>
      </c>
      <c r="S67" s="31" t="s">
        <v>11</v>
      </c>
      <c r="T67" s="305"/>
      <c r="U67" s="305"/>
      <c r="V67" s="670" t="s">
        <v>29</v>
      </c>
      <c r="W67" s="31" t="s">
        <v>11</v>
      </c>
      <c r="X67" s="31" t="s">
        <v>11</v>
      </c>
      <c r="Y67" s="442" t="s">
        <v>11</v>
      </c>
      <c r="Z67" s="667" t="s">
        <v>29</v>
      </c>
      <c r="AA67" s="305"/>
      <c r="AB67" s="305"/>
      <c r="AC67" s="656" t="s">
        <v>11</v>
      </c>
      <c r="AD67" s="31" t="s">
        <v>11</v>
      </c>
      <c r="AE67" s="31" t="s">
        <v>67</v>
      </c>
      <c r="AF67" s="355" t="s">
        <v>13</v>
      </c>
      <c r="AG67" s="31" t="s">
        <v>11</v>
      </c>
      <c r="AH67" s="305"/>
      <c r="AI67" s="305"/>
      <c r="AJ67" s="31"/>
      <c r="AK67" s="34">
        <f>IF(CA67=0,"",TIME(0,CA67,0))</f>
        <v>0.3</v>
      </c>
      <c r="AL67" s="157">
        <f t="shared" si="57"/>
        <v>13</v>
      </c>
      <c r="AM67" s="158">
        <f>SUM(AL67:AL68)/2</f>
        <v>12.5</v>
      </c>
      <c r="AN67" s="158">
        <f t="shared" si="58"/>
        <v>3</v>
      </c>
      <c r="AO67" s="158">
        <f>SUM((AN67+AN68)/2)</f>
        <v>3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2</v>
      </c>
      <c r="AW67" s="158">
        <f>SUM((AV67+AV68)/2)</f>
        <v>2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432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432</v>
      </c>
      <c r="CB67" s="35">
        <f>SUM(AM67+AO67+AQ67+AS67+AU67+AW67+BB67+BD67+BG67+AY67)</f>
        <v>18</v>
      </c>
    </row>
    <row r="68" spans="1:80" ht="18.75" customHeight="1" thickBot="1" x14ac:dyDescent="0.3">
      <c r="A68" s="137" t="s">
        <v>425</v>
      </c>
      <c r="B68" s="179" t="s">
        <v>180</v>
      </c>
      <c r="C68" s="192" t="s">
        <v>10</v>
      </c>
      <c r="D68" s="194"/>
      <c r="E68" s="166" t="s">
        <v>4</v>
      </c>
      <c r="F68" s="303"/>
      <c r="G68" s="306"/>
      <c r="H68" s="37" t="s">
        <v>11</v>
      </c>
      <c r="I68" s="409" t="s">
        <v>11</v>
      </c>
      <c r="J68" s="356" t="s">
        <v>13</v>
      </c>
      <c r="K68" s="356" t="s">
        <v>13</v>
      </c>
      <c r="L68" s="37" t="s">
        <v>11</v>
      </c>
      <c r="M68" s="306"/>
      <c r="N68" s="306"/>
      <c r="O68" s="37" t="s">
        <v>11</v>
      </c>
      <c r="P68" s="37" t="s">
        <v>11</v>
      </c>
      <c r="Q68" s="37" t="s">
        <v>67</v>
      </c>
      <c r="R68" s="37" t="s">
        <v>11</v>
      </c>
      <c r="S68" s="37" t="s">
        <v>11</v>
      </c>
      <c r="T68" s="306"/>
      <c r="U68" s="306"/>
      <c r="V68" s="668" t="s">
        <v>29</v>
      </c>
      <c r="W68" s="37" t="s">
        <v>11</v>
      </c>
      <c r="X68" s="37" t="s">
        <v>11</v>
      </c>
      <c r="Y68" s="402" t="s">
        <v>11</v>
      </c>
      <c r="Z68" s="668" t="s">
        <v>29</v>
      </c>
      <c r="AA68" s="306"/>
      <c r="AB68" s="306"/>
      <c r="AC68" s="37" t="s">
        <v>11</v>
      </c>
      <c r="AD68" s="37" t="s">
        <v>11</v>
      </c>
      <c r="AE68" s="37" t="s">
        <v>67</v>
      </c>
      <c r="AF68" s="356" t="s">
        <v>13</v>
      </c>
      <c r="AG68" s="395" t="s">
        <v>39</v>
      </c>
      <c r="AH68" s="306"/>
      <c r="AI68" s="306"/>
      <c r="AJ68" s="37"/>
      <c r="AK68" s="40"/>
      <c r="AL68" s="167">
        <f t="shared" si="57"/>
        <v>12</v>
      </c>
      <c r="AM68" s="168"/>
      <c r="AN68" s="168">
        <f t="shared" si="58"/>
        <v>3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2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332</v>
      </c>
      <c r="D69" s="178" t="str">
        <f>VLOOKUP(C69,ListeAppel,2,FALSE)</f>
        <v>Nom 100</v>
      </c>
      <c r="E69" s="156" t="s">
        <v>70</v>
      </c>
      <c r="F69" s="304"/>
      <c r="G69" s="307"/>
      <c r="H69" s="52" t="s">
        <v>11</v>
      </c>
      <c r="I69" s="53" t="s">
        <v>11</v>
      </c>
      <c r="J69" s="52" t="s">
        <v>11</v>
      </c>
      <c r="K69" s="52" t="s">
        <v>11</v>
      </c>
      <c r="L69" s="358" t="s">
        <v>7</v>
      </c>
      <c r="M69" s="358" t="s">
        <v>7</v>
      </c>
      <c r="N69" s="358" t="s">
        <v>7</v>
      </c>
      <c r="O69" s="353" t="s">
        <v>7</v>
      </c>
      <c r="P69" s="697" t="s">
        <v>28</v>
      </c>
      <c r="Q69" s="697" t="s">
        <v>28</v>
      </c>
      <c r="R69" s="52" t="s">
        <v>11</v>
      </c>
      <c r="S69" s="358" t="s">
        <v>7</v>
      </c>
      <c r="T69" s="358" t="s">
        <v>7</v>
      </c>
      <c r="U69" s="358" t="s">
        <v>7</v>
      </c>
      <c r="V69" s="358" t="s">
        <v>7</v>
      </c>
      <c r="W69" s="358" t="s">
        <v>7</v>
      </c>
      <c r="X69" s="358" t="s">
        <v>7</v>
      </c>
      <c r="Y69" s="358" t="s">
        <v>7</v>
      </c>
      <c r="Z69" s="358" t="s">
        <v>7</v>
      </c>
      <c r="AA69" s="358" t="s">
        <v>7</v>
      </c>
      <c r="AB69" s="358" t="s">
        <v>7</v>
      </c>
      <c r="AC69" s="358" t="s">
        <v>7</v>
      </c>
      <c r="AD69" s="358" t="s">
        <v>7</v>
      </c>
      <c r="AE69" s="358" t="s">
        <v>7</v>
      </c>
      <c r="AF69" s="358" t="s">
        <v>7</v>
      </c>
      <c r="AG69" s="358" t="s">
        <v>7</v>
      </c>
      <c r="AH69" s="305"/>
      <c r="AI69" s="305"/>
      <c r="AJ69" s="52"/>
      <c r="AK69" s="34">
        <f>IF(CA69=0,"",TIME(0,CA69,0))</f>
        <v>9.9999999999999992E-2</v>
      </c>
      <c r="AL69" s="157">
        <f t="shared" si="57"/>
        <v>5</v>
      </c>
      <c r="AM69" s="158">
        <f>SUM(AL69:AL70)/2</f>
        <v>6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144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19</v>
      </c>
      <c r="BR69" s="158">
        <f>SUM((BQ69+BQ70)/2)</f>
        <v>19</v>
      </c>
      <c r="BS69" s="158">
        <f t="shared" si="72"/>
        <v>2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144</v>
      </c>
      <c r="CB69" s="35">
        <f>SUM(AM69+AO69+AQ69+AS69+AU69+AW69+BB69+BD69+BG69+AY69)</f>
        <v>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07"/>
      <c r="H70" s="52" t="s">
        <v>11</v>
      </c>
      <c r="I70" s="53" t="s">
        <v>11</v>
      </c>
      <c r="J70" s="52" t="s">
        <v>11</v>
      </c>
      <c r="K70" s="52" t="s">
        <v>11</v>
      </c>
      <c r="L70" s="358" t="s">
        <v>7</v>
      </c>
      <c r="M70" s="358" t="s">
        <v>7</v>
      </c>
      <c r="N70" s="358" t="s">
        <v>7</v>
      </c>
      <c r="O70" s="354" t="s">
        <v>7</v>
      </c>
      <c r="P70" s="52" t="s">
        <v>11</v>
      </c>
      <c r="Q70" s="52" t="s">
        <v>11</v>
      </c>
      <c r="R70" s="52" t="s">
        <v>11</v>
      </c>
      <c r="S70" s="358" t="s">
        <v>7</v>
      </c>
      <c r="T70" s="358" t="s">
        <v>7</v>
      </c>
      <c r="U70" s="358" t="s">
        <v>7</v>
      </c>
      <c r="V70" s="358" t="s">
        <v>7</v>
      </c>
      <c r="W70" s="358" t="s">
        <v>7</v>
      </c>
      <c r="X70" s="358" t="s">
        <v>7</v>
      </c>
      <c r="Y70" s="358" t="s">
        <v>7</v>
      </c>
      <c r="Z70" s="453" t="s">
        <v>7</v>
      </c>
      <c r="AA70" s="358" t="s">
        <v>7</v>
      </c>
      <c r="AB70" s="358" t="s">
        <v>7</v>
      </c>
      <c r="AC70" s="358" t="s">
        <v>7</v>
      </c>
      <c r="AD70" s="358" t="s">
        <v>7</v>
      </c>
      <c r="AE70" s="358" t="s">
        <v>7</v>
      </c>
      <c r="AF70" s="358" t="s">
        <v>7</v>
      </c>
      <c r="AG70" s="358" t="s">
        <v>7</v>
      </c>
      <c r="AH70" s="306"/>
      <c r="AI70" s="306"/>
      <c r="AJ70" s="52"/>
      <c r="AK70" s="40"/>
      <c r="AL70" s="167">
        <f t="shared" si="57"/>
        <v>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19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425</v>
      </c>
      <c r="B71" s="179" t="s">
        <v>180</v>
      </c>
      <c r="C71" s="807" t="s">
        <v>333</v>
      </c>
      <c r="D71" s="178" t="s">
        <v>290</v>
      </c>
      <c r="E71" s="156" t="s">
        <v>70</v>
      </c>
      <c r="F71" s="302"/>
      <c r="G71" s="305"/>
      <c r="H71" s="31" t="s">
        <v>11</v>
      </c>
      <c r="I71" s="32" t="s">
        <v>11</v>
      </c>
      <c r="J71" s="31" t="s">
        <v>11</v>
      </c>
      <c r="K71" s="31" t="s">
        <v>11</v>
      </c>
      <c r="L71" s="31" t="s">
        <v>11</v>
      </c>
      <c r="M71" s="305"/>
      <c r="N71" s="305"/>
      <c r="O71" s="31" t="s">
        <v>11</v>
      </c>
      <c r="P71" s="31" t="s">
        <v>11</v>
      </c>
      <c r="Q71" s="31" t="s">
        <v>11</v>
      </c>
      <c r="R71" s="31" t="s">
        <v>11</v>
      </c>
      <c r="S71" s="31" t="s">
        <v>11</v>
      </c>
      <c r="T71" s="305"/>
      <c r="U71" s="305"/>
      <c r="V71" s="31" t="s">
        <v>11</v>
      </c>
      <c r="W71" s="31" t="s">
        <v>11</v>
      </c>
      <c r="X71" s="31" t="s">
        <v>11</v>
      </c>
      <c r="Y71" s="31" t="s">
        <v>11</v>
      </c>
      <c r="Z71" s="696" t="s">
        <v>35</v>
      </c>
      <c r="AA71" s="305"/>
      <c r="AB71" s="305"/>
      <c r="AC71" s="656" t="s">
        <v>11</v>
      </c>
      <c r="AD71" s="31" t="s">
        <v>11</v>
      </c>
      <c r="AE71" s="31" t="s">
        <v>11</v>
      </c>
      <c r="AF71" s="31" t="s">
        <v>11</v>
      </c>
      <c r="AG71" s="31" t="s">
        <v>11</v>
      </c>
      <c r="AH71" s="305"/>
      <c r="AI71" s="305"/>
      <c r="AJ71" s="31"/>
      <c r="AK71" s="34">
        <f>IF(CA71=0,"",TIME(0,CA71,0))</f>
        <v>0.31666666666666665</v>
      </c>
      <c r="AL71" s="157">
        <f t="shared" si="57"/>
        <v>19</v>
      </c>
      <c r="AM71" s="158">
        <f>SUM(AL71:AL72)/2</f>
        <v>19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456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1</v>
      </c>
      <c r="BV71" s="158">
        <f>SUM((BU71+BU72)/2)</f>
        <v>1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456</v>
      </c>
      <c r="CB71" s="35">
        <f>SUM(AM71+AO71+AQ71+AS71+AU71+AW71+BB71+BD71+BG71+AY71)</f>
        <v>19</v>
      </c>
    </row>
    <row r="72" spans="1:80" ht="18.75" customHeight="1" thickBot="1" x14ac:dyDescent="0.3">
      <c r="A72" s="137" t="s">
        <v>425</v>
      </c>
      <c r="B72" s="179" t="s">
        <v>180</v>
      </c>
      <c r="C72" s="192" t="s">
        <v>6</v>
      </c>
      <c r="D72" s="194"/>
      <c r="E72" s="166" t="s">
        <v>4</v>
      </c>
      <c r="F72" s="303"/>
      <c r="G72" s="306"/>
      <c r="H72" s="37" t="s">
        <v>11</v>
      </c>
      <c r="I72" s="38" t="s">
        <v>11</v>
      </c>
      <c r="J72" s="37" t="s">
        <v>11</v>
      </c>
      <c r="K72" s="37" t="s">
        <v>11</v>
      </c>
      <c r="L72" s="37" t="s">
        <v>11</v>
      </c>
      <c r="M72" s="306"/>
      <c r="N72" s="306"/>
      <c r="O72" s="37" t="s">
        <v>11</v>
      </c>
      <c r="P72" s="37" t="s">
        <v>11</v>
      </c>
      <c r="Q72" s="37" t="s">
        <v>11</v>
      </c>
      <c r="R72" s="37" t="s">
        <v>11</v>
      </c>
      <c r="S72" s="37" t="s">
        <v>11</v>
      </c>
      <c r="T72" s="306"/>
      <c r="U72" s="306"/>
      <c r="V72" s="37" t="s">
        <v>11</v>
      </c>
      <c r="W72" s="37" t="s">
        <v>11</v>
      </c>
      <c r="X72" s="37" t="s">
        <v>11</v>
      </c>
      <c r="Y72" s="37" t="s">
        <v>11</v>
      </c>
      <c r="Z72" s="690" t="s">
        <v>35</v>
      </c>
      <c r="AA72" s="306"/>
      <c r="AB72" s="306"/>
      <c r="AC72" s="37" t="s">
        <v>11</v>
      </c>
      <c r="AD72" s="37" t="s">
        <v>11</v>
      </c>
      <c r="AE72" s="37" t="s">
        <v>11</v>
      </c>
      <c r="AF72" s="37" t="s">
        <v>11</v>
      </c>
      <c r="AG72" s="37" t="s">
        <v>11</v>
      </c>
      <c r="AH72" s="306"/>
      <c r="AI72" s="306"/>
      <c r="AJ72" s="37"/>
      <c r="AK72" s="40"/>
      <c r="AL72" s="167">
        <f t="shared" si="57"/>
        <v>19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1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425</v>
      </c>
      <c r="B73" s="179" t="s">
        <v>181</v>
      </c>
      <c r="C73" s="1174" t="s">
        <v>181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425</v>
      </c>
      <c r="B74" s="179" t="s">
        <v>181</v>
      </c>
      <c r="D74" s="45" t="s">
        <v>69</v>
      </c>
      <c r="F74" s="299">
        <v>1</v>
      </c>
      <c r="G74" s="300">
        <v>2</v>
      </c>
      <c r="H74" s="25">
        <v>3</v>
      </c>
      <c r="I74" s="25">
        <v>4</v>
      </c>
      <c r="J74" s="25">
        <v>5</v>
      </c>
      <c r="K74" s="25">
        <v>6</v>
      </c>
      <c r="L74" s="25">
        <v>7</v>
      </c>
      <c r="M74" s="300">
        <v>8</v>
      </c>
      <c r="N74" s="300">
        <v>9</v>
      </c>
      <c r="O74" s="25">
        <v>10</v>
      </c>
      <c r="P74" s="25">
        <v>11</v>
      </c>
      <c r="Q74" s="25">
        <v>12</v>
      </c>
      <c r="R74" s="25">
        <v>13</v>
      </c>
      <c r="S74" s="25">
        <v>14</v>
      </c>
      <c r="T74" s="300">
        <v>15</v>
      </c>
      <c r="U74" s="300">
        <v>16</v>
      </c>
      <c r="V74" s="25">
        <v>17</v>
      </c>
      <c r="W74" s="25">
        <v>18</v>
      </c>
      <c r="X74" s="25">
        <v>19</v>
      </c>
      <c r="Y74" s="25">
        <v>20</v>
      </c>
      <c r="Z74" s="25">
        <v>21</v>
      </c>
      <c r="AA74" s="300">
        <v>22</v>
      </c>
      <c r="AB74" s="300">
        <v>23</v>
      </c>
      <c r="AC74" s="25">
        <v>24</v>
      </c>
      <c r="AD74" s="25">
        <v>25</v>
      </c>
      <c r="AE74" s="25">
        <v>26</v>
      </c>
      <c r="AF74" s="25">
        <v>27</v>
      </c>
      <c r="AG74" s="26">
        <v>28</v>
      </c>
      <c r="AH74" s="301">
        <v>29</v>
      </c>
      <c r="AI74" s="300">
        <v>30</v>
      </c>
      <c r="AJ74" s="129">
        <v>31</v>
      </c>
      <c r="AK74" s="40"/>
      <c r="BL74" s="82"/>
    </row>
    <row r="75" spans="1:80" ht="18.75" customHeight="1" x14ac:dyDescent="0.25">
      <c r="A75" s="137" t="s">
        <v>425</v>
      </c>
      <c r="B75" s="179" t="s">
        <v>181</v>
      </c>
      <c r="C75" s="1133" t="s">
        <v>334</v>
      </c>
      <c r="D75" s="293" t="s">
        <v>193</v>
      </c>
      <c r="E75" s="236" t="s">
        <v>70</v>
      </c>
      <c r="F75" s="302"/>
      <c r="G75" s="305"/>
      <c r="H75" s="351" t="s">
        <v>58</v>
      </c>
      <c r="I75" s="351" t="s">
        <v>58</v>
      </c>
      <c r="J75" s="31" t="s">
        <v>11</v>
      </c>
      <c r="K75" s="31" t="s">
        <v>11</v>
      </c>
      <c r="L75" s="31" t="s">
        <v>11</v>
      </c>
      <c r="M75" s="305"/>
      <c r="N75" s="305"/>
      <c r="O75" s="31" t="s">
        <v>11</v>
      </c>
      <c r="P75" s="351" t="s">
        <v>58</v>
      </c>
      <c r="Q75" s="351" t="s">
        <v>58</v>
      </c>
      <c r="R75" s="351" t="s">
        <v>58</v>
      </c>
      <c r="S75" s="355" t="s">
        <v>13</v>
      </c>
      <c r="T75" s="305"/>
      <c r="U75" s="305"/>
      <c r="V75" s="31" t="s">
        <v>67</v>
      </c>
      <c r="W75" s="31" t="s">
        <v>11</v>
      </c>
      <c r="X75" s="31" t="s">
        <v>67</v>
      </c>
      <c r="Y75" s="31" t="s">
        <v>11</v>
      </c>
      <c r="Z75" s="31" t="s">
        <v>11</v>
      </c>
      <c r="AA75" s="305"/>
      <c r="AB75" s="305"/>
      <c r="AC75" s="31" t="s">
        <v>11</v>
      </c>
      <c r="AD75" s="31" t="s">
        <v>11</v>
      </c>
      <c r="AE75" s="31" t="s">
        <v>67</v>
      </c>
      <c r="AF75" s="355" t="s">
        <v>13</v>
      </c>
      <c r="AG75" s="31" t="s">
        <v>67</v>
      </c>
      <c r="AH75" s="305"/>
      <c r="AI75" s="305"/>
      <c r="AJ75" s="31"/>
      <c r="AK75" s="34">
        <f>IF(CA75=0,"",TIME(0,CA75,0))</f>
        <v>0.18333333333333335</v>
      </c>
      <c r="AL75" s="157">
        <f>COUNTIF(F75:AJ75,"P")</f>
        <v>9</v>
      </c>
      <c r="AM75" s="158">
        <f>SUM(AL75:AL76)/2</f>
        <v>9</v>
      </c>
      <c r="AN75" s="158">
        <f>COUNTIF(F75:AJ75,"Mi")</f>
        <v>2</v>
      </c>
      <c r="AO75" s="158">
        <f>SUM((AN75+AN76)/2)</f>
        <v>2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425</v>
      </c>
      <c r="B76" s="179" t="s">
        <v>181</v>
      </c>
      <c r="C76" s="710" t="s">
        <v>10</v>
      </c>
      <c r="D76" s="297"/>
      <c r="E76" s="238" t="s">
        <v>4</v>
      </c>
      <c r="F76" s="303"/>
      <c r="G76" s="306"/>
      <c r="H76" s="352" t="s">
        <v>58</v>
      </c>
      <c r="I76" s="352" t="s">
        <v>58</v>
      </c>
      <c r="J76" s="37" t="s">
        <v>11</v>
      </c>
      <c r="K76" s="37" t="s">
        <v>11</v>
      </c>
      <c r="L76" s="37" t="s">
        <v>11</v>
      </c>
      <c r="M76" s="306"/>
      <c r="N76" s="306"/>
      <c r="O76" s="37" t="s">
        <v>11</v>
      </c>
      <c r="P76" s="352" t="s">
        <v>58</v>
      </c>
      <c r="Q76" s="352" t="s">
        <v>58</v>
      </c>
      <c r="R76" s="352" t="s">
        <v>58</v>
      </c>
      <c r="S76" s="356" t="s">
        <v>13</v>
      </c>
      <c r="T76" s="306"/>
      <c r="U76" s="306"/>
      <c r="V76" s="37" t="s">
        <v>67</v>
      </c>
      <c r="W76" s="37" t="s">
        <v>11</v>
      </c>
      <c r="X76" s="37" t="s">
        <v>67</v>
      </c>
      <c r="Y76" s="37" t="s">
        <v>11</v>
      </c>
      <c r="Z76" s="37" t="s">
        <v>11</v>
      </c>
      <c r="AA76" s="306"/>
      <c r="AB76" s="306"/>
      <c r="AC76" s="37" t="s">
        <v>11</v>
      </c>
      <c r="AD76" s="37" t="s">
        <v>11</v>
      </c>
      <c r="AE76" s="37" t="s">
        <v>67</v>
      </c>
      <c r="AF76" s="356" t="s">
        <v>13</v>
      </c>
      <c r="AG76" s="37" t="s">
        <v>67</v>
      </c>
      <c r="AH76" s="306"/>
      <c r="AI76" s="306"/>
      <c r="AJ76" s="37"/>
      <c r="AK76" s="40"/>
      <c r="AL76" s="167">
        <f>COUNTIF(F76:AJ76,"P")</f>
        <v>9</v>
      </c>
      <c r="AM76" s="168"/>
      <c r="AN76" s="168">
        <f>COUNTIF(F76:AJ76,"Mi")</f>
        <v>2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0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425</v>
      </c>
      <c r="B77" s="179" t="s">
        <v>181</v>
      </c>
      <c r="C77" s="806" t="s">
        <v>336</v>
      </c>
      <c r="D77" s="155" t="str">
        <f>VLOOKUP(C77,ListeAppel,2,FALSE)</f>
        <v>Nom 023</v>
      </c>
      <c r="E77" s="156" t="s">
        <v>70</v>
      </c>
      <c r="F77" s="302"/>
      <c r="G77" s="305"/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05"/>
      <c r="N77" s="305"/>
      <c r="O77" s="31" t="s">
        <v>11</v>
      </c>
      <c r="P77" s="31" t="s">
        <v>11</v>
      </c>
      <c r="Q77" s="31" t="s">
        <v>11</v>
      </c>
      <c r="R77" s="31" t="s">
        <v>11</v>
      </c>
      <c r="S77" s="31" t="s">
        <v>11</v>
      </c>
      <c r="T77" s="305"/>
      <c r="U77" s="305"/>
      <c r="V77" s="31" t="s">
        <v>11</v>
      </c>
      <c r="W77" s="31" t="s">
        <v>11</v>
      </c>
      <c r="X77" s="31" t="s">
        <v>11</v>
      </c>
      <c r="Y77" s="31" t="s">
        <v>11</v>
      </c>
      <c r="Z77" s="31" t="s">
        <v>11</v>
      </c>
      <c r="AA77" s="305"/>
      <c r="AB77" s="305"/>
      <c r="AC77" s="656" t="s">
        <v>11</v>
      </c>
      <c r="AD77" s="31" t="s">
        <v>11</v>
      </c>
      <c r="AE77" s="31" t="s">
        <v>11</v>
      </c>
      <c r="AF77" s="31" t="s">
        <v>11</v>
      </c>
      <c r="AG77" s="31" t="s">
        <v>11</v>
      </c>
      <c r="AH77" s="305"/>
      <c r="AI77" s="305"/>
      <c r="AJ77" s="31"/>
      <c r="AK77" s="34">
        <f>IF(CA77=0,"",TIME(0,CA77,0))</f>
        <v>0.25</v>
      </c>
      <c r="AL77" s="157">
        <f t="shared" ref="AL77:AL84" si="76">COUNTIF(F77:AJ77,"P")</f>
        <v>15</v>
      </c>
      <c r="AM77" s="158">
        <f>SUM(AL77:AL78)/2</f>
        <v>15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360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5</v>
      </c>
      <c r="BR77" s="158">
        <f>SUM((BQ77+BQ78)/2)</f>
        <v>5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360</v>
      </c>
      <c r="CB77" s="35">
        <f>SUM(AM77+AO77+AQ77+AS77+AU77+AW77+BB77+BD77+BG77+AY77)</f>
        <v>15</v>
      </c>
    </row>
    <row r="78" spans="1:80" ht="18.75" customHeight="1" thickBot="1" x14ac:dyDescent="0.3">
      <c r="A78" s="137" t="s">
        <v>425</v>
      </c>
      <c r="B78" s="179" t="s">
        <v>181</v>
      </c>
      <c r="C78" s="202" t="s">
        <v>10</v>
      </c>
      <c r="D78" s="165">
        <v>11552</v>
      </c>
      <c r="E78" s="166" t="s">
        <v>4</v>
      </c>
      <c r="F78" s="303"/>
      <c r="G78" s="306"/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06"/>
      <c r="N78" s="306"/>
      <c r="O78" s="37" t="s">
        <v>11</v>
      </c>
      <c r="P78" s="37" t="s">
        <v>11</v>
      </c>
      <c r="Q78" s="37" t="s">
        <v>11</v>
      </c>
      <c r="R78" s="37" t="s">
        <v>11</v>
      </c>
      <c r="S78" s="37" t="s">
        <v>11</v>
      </c>
      <c r="T78" s="306"/>
      <c r="U78" s="306"/>
      <c r="V78" s="37" t="s">
        <v>11</v>
      </c>
      <c r="W78" s="37" t="s">
        <v>11</v>
      </c>
      <c r="X78" s="37" t="s">
        <v>11</v>
      </c>
      <c r="Y78" s="37" t="s">
        <v>11</v>
      </c>
      <c r="Z78" s="37" t="s">
        <v>11</v>
      </c>
      <c r="AA78" s="306"/>
      <c r="AB78" s="306"/>
      <c r="AC78" s="37" t="s">
        <v>11</v>
      </c>
      <c r="AD78" s="37" t="s">
        <v>11</v>
      </c>
      <c r="AE78" s="37" t="s">
        <v>11</v>
      </c>
      <c r="AF78" s="37" t="s">
        <v>11</v>
      </c>
      <c r="AG78" s="37" t="s">
        <v>11</v>
      </c>
      <c r="AH78" s="306"/>
      <c r="AI78" s="306"/>
      <c r="AJ78" s="37"/>
      <c r="AK78" s="40"/>
      <c r="AL78" s="167">
        <f t="shared" si="76"/>
        <v>15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5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7" t="s">
        <v>337</v>
      </c>
      <c r="D79" s="178" t="str">
        <f>VLOOKUP(C79,ListeAppel,2,FALSE)</f>
        <v>Nom 074</v>
      </c>
      <c r="E79" s="156" t="s">
        <v>70</v>
      </c>
      <c r="F79" s="302"/>
      <c r="G79" s="305"/>
      <c r="H79" s="353" t="s">
        <v>7</v>
      </c>
      <c r="I79" s="32" t="s">
        <v>11</v>
      </c>
      <c r="J79" s="31" t="s">
        <v>11</v>
      </c>
      <c r="K79" s="31" t="s">
        <v>11</v>
      </c>
      <c r="L79" s="31" t="s">
        <v>11</v>
      </c>
      <c r="M79" s="305"/>
      <c r="N79" s="305"/>
      <c r="O79" s="31" t="s">
        <v>11</v>
      </c>
      <c r="P79" s="31" t="s">
        <v>11</v>
      </c>
      <c r="Q79" s="31" t="s">
        <v>11</v>
      </c>
      <c r="R79" s="31" t="s">
        <v>11</v>
      </c>
      <c r="S79" s="31" t="s">
        <v>11</v>
      </c>
      <c r="T79" s="305"/>
      <c r="U79" s="305"/>
      <c r="V79" s="31" t="s">
        <v>11</v>
      </c>
      <c r="W79" s="31" t="s">
        <v>11</v>
      </c>
      <c r="X79" s="31" t="s">
        <v>11</v>
      </c>
      <c r="Y79" s="31" t="s">
        <v>11</v>
      </c>
      <c r="Z79" s="353" t="s">
        <v>7</v>
      </c>
      <c r="AA79" s="305"/>
      <c r="AB79" s="305"/>
      <c r="AC79" s="656" t="s">
        <v>11</v>
      </c>
      <c r="AD79" s="31" t="s">
        <v>11</v>
      </c>
      <c r="AE79" s="31" t="s">
        <v>11</v>
      </c>
      <c r="AF79" s="31" t="s">
        <v>11</v>
      </c>
      <c r="AG79" s="31" t="s">
        <v>11</v>
      </c>
      <c r="AH79" s="305"/>
      <c r="AI79" s="305"/>
      <c r="AJ79" s="31"/>
      <c r="AK79" s="34">
        <f>IF(CA79=0,"",TIME(0,CA79,0))</f>
        <v>0.3</v>
      </c>
      <c r="AL79" s="157">
        <f>COUNTIF(F79:AJ79,"P")</f>
        <v>18</v>
      </c>
      <c r="AM79" s="158">
        <f>SUM(AL79:AL80)/2</f>
        <v>17.5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0.5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432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</v>
      </c>
      <c r="BR79" s="158">
        <f>SUM((BQ79+BQ80)/2)</f>
        <v>2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432</v>
      </c>
      <c r="CB79" s="35">
        <f>SUM(AM79+AO79+AQ79+AS79+AU79+AW79+BB79+BD79+BG79+AY79)</f>
        <v>18</v>
      </c>
    </row>
    <row r="80" spans="1:80" ht="18.75" customHeight="1" thickBot="1" x14ac:dyDescent="0.3">
      <c r="A80" s="137" t="s">
        <v>425</v>
      </c>
      <c r="B80" s="179" t="s">
        <v>181</v>
      </c>
      <c r="C80" s="192" t="s">
        <v>10</v>
      </c>
      <c r="D80" s="194"/>
      <c r="E80" s="166" t="s">
        <v>4</v>
      </c>
      <c r="F80" s="303"/>
      <c r="G80" s="306"/>
      <c r="H80" s="354" t="s">
        <v>7</v>
      </c>
      <c r="I80" s="38" t="s">
        <v>11</v>
      </c>
      <c r="J80" s="37" t="s">
        <v>11</v>
      </c>
      <c r="K80" s="37" t="s">
        <v>11</v>
      </c>
      <c r="L80" s="37" t="s">
        <v>11</v>
      </c>
      <c r="M80" s="306"/>
      <c r="N80" s="306"/>
      <c r="O80" s="37" t="s">
        <v>11</v>
      </c>
      <c r="P80" s="37" t="s">
        <v>11</v>
      </c>
      <c r="Q80" s="37" t="s">
        <v>11</v>
      </c>
      <c r="R80" s="37" t="s">
        <v>11</v>
      </c>
      <c r="S80" s="37" t="s">
        <v>11</v>
      </c>
      <c r="T80" s="306"/>
      <c r="U80" s="306"/>
      <c r="V80" s="37" t="s">
        <v>11</v>
      </c>
      <c r="W80" s="37" t="s">
        <v>11</v>
      </c>
      <c r="X80" s="37" t="s">
        <v>11</v>
      </c>
      <c r="Y80" s="37" t="s">
        <v>11</v>
      </c>
      <c r="Z80" s="354" t="s">
        <v>7</v>
      </c>
      <c r="AA80" s="306"/>
      <c r="AB80" s="306"/>
      <c r="AC80" s="37" t="s">
        <v>11</v>
      </c>
      <c r="AD80" s="37" t="s">
        <v>11</v>
      </c>
      <c r="AE80" s="37" t="s">
        <v>11</v>
      </c>
      <c r="AF80" s="37" t="s">
        <v>11</v>
      </c>
      <c r="AG80" s="440" t="s">
        <v>39</v>
      </c>
      <c r="AH80" s="306"/>
      <c r="AI80" s="306"/>
      <c r="AJ80" s="37"/>
      <c r="AK80" s="40"/>
      <c r="AL80" s="167">
        <f>COUNTIF(F80:AJ80,"P")</f>
        <v>17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1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6" t="s">
        <v>338</v>
      </c>
      <c r="D81" s="155" t="str">
        <f>VLOOKUP(C81,ListeAppel,2,FALSE)</f>
        <v>Nom 077</v>
      </c>
      <c r="E81" s="156" t="s">
        <v>70</v>
      </c>
      <c r="F81" s="302"/>
      <c r="G81" s="305"/>
      <c r="H81" s="31" t="s">
        <v>11</v>
      </c>
      <c r="I81" s="32" t="s">
        <v>11</v>
      </c>
      <c r="J81" s="31" t="s">
        <v>11</v>
      </c>
      <c r="K81" s="31" t="s">
        <v>11</v>
      </c>
      <c r="L81" s="31" t="s">
        <v>11</v>
      </c>
      <c r="M81" s="305"/>
      <c r="N81" s="305"/>
      <c r="O81" s="31" t="s">
        <v>11</v>
      </c>
      <c r="P81" s="31" t="s">
        <v>11</v>
      </c>
      <c r="Q81" s="31" t="s">
        <v>11</v>
      </c>
      <c r="R81" s="31" t="s">
        <v>11</v>
      </c>
      <c r="S81" s="31" t="s">
        <v>11</v>
      </c>
      <c r="T81" s="305"/>
      <c r="U81" s="305"/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05"/>
      <c r="AB81" s="305"/>
      <c r="AC81" s="656" t="s">
        <v>11</v>
      </c>
      <c r="AD81" s="31" t="s">
        <v>11</v>
      </c>
      <c r="AE81" s="31" t="s">
        <v>11</v>
      </c>
      <c r="AF81" s="31" t="s">
        <v>11</v>
      </c>
      <c r="AG81" s="353" t="s">
        <v>7</v>
      </c>
      <c r="AH81" s="305"/>
      <c r="AI81" s="305"/>
      <c r="AJ81" s="31"/>
      <c r="AK81" s="34">
        <f>IF(CA81=0,"",TIME(0,CA81,0))</f>
        <v>0.23333333333333331</v>
      </c>
      <c r="AL81" s="157">
        <f>COUNTIF(F81:AJ81,"P")</f>
        <v>14</v>
      </c>
      <c r="AM81" s="158">
        <f>SUM(AL81:AL82)/2</f>
        <v>13.5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336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6</v>
      </c>
      <c r="BR81" s="158">
        <f>SUM((BQ81+BQ82)/2)</f>
        <v>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336</v>
      </c>
      <c r="CB81" s="35">
        <f>SUM(AM81+AO81+AQ81+AS81+AU81+AW81+BB81+BD81+BG81+AY81)</f>
        <v>14</v>
      </c>
    </row>
    <row r="82" spans="1:80" ht="18.75" customHeight="1" thickBot="1" x14ac:dyDescent="0.3">
      <c r="A82" s="137" t="s">
        <v>425</v>
      </c>
      <c r="B82" s="179" t="s">
        <v>181</v>
      </c>
      <c r="C82" s="164" t="s">
        <v>6</v>
      </c>
      <c r="D82" s="165">
        <v>11463</v>
      </c>
      <c r="E82" s="166" t="s">
        <v>4</v>
      </c>
      <c r="F82" s="303"/>
      <c r="G82" s="306"/>
      <c r="H82" s="37" t="s">
        <v>11</v>
      </c>
      <c r="I82" s="38" t="s">
        <v>11</v>
      </c>
      <c r="J82" s="37" t="s">
        <v>11</v>
      </c>
      <c r="K82" s="37" t="s">
        <v>11</v>
      </c>
      <c r="L82" s="37" t="s">
        <v>11</v>
      </c>
      <c r="M82" s="306"/>
      <c r="N82" s="306"/>
      <c r="O82" s="37" t="s">
        <v>11</v>
      </c>
      <c r="P82" s="37" t="s">
        <v>11</v>
      </c>
      <c r="Q82" s="37" t="s">
        <v>11</v>
      </c>
      <c r="R82" s="37" t="s">
        <v>11</v>
      </c>
      <c r="S82" s="37" t="s">
        <v>57</v>
      </c>
      <c r="T82" s="306"/>
      <c r="U82" s="306"/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06"/>
      <c r="AB82" s="306"/>
      <c r="AC82" s="37" t="s">
        <v>11</v>
      </c>
      <c r="AD82" s="37" t="s">
        <v>11</v>
      </c>
      <c r="AE82" s="37" t="s">
        <v>11</v>
      </c>
      <c r="AF82" s="37" t="s">
        <v>11</v>
      </c>
      <c r="AG82" s="354" t="s">
        <v>7</v>
      </c>
      <c r="AH82" s="306"/>
      <c r="AI82" s="306"/>
      <c r="AJ82" s="37"/>
      <c r="AK82" s="40"/>
      <c r="AL82" s="167">
        <f>COUNTIF(F82:AJ82,"P")</f>
        <v>13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1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7" t="s">
        <v>339</v>
      </c>
      <c r="D83" s="155" t="s">
        <v>292</v>
      </c>
      <c r="E83" s="156" t="s">
        <v>70</v>
      </c>
      <c r="F83" s="302"/>
      <c r="G83" s="305"/>
      <c r="H83" s="31" t="s">
        <v>11</v>
      </c>
      <c r="I83" s="32" t="s">
        <v>11</v>
      </c>
      <c r="J83" s="355" t="s">
        <v>13</v>
      </c>
      <c r="K83" s="31" t="s">
        <v>11</v>
      </c>
      <c r="L83" s="442" t="s">
        <v>11</v>
      </c>
      <c r="M83" s="305"/>
      <c r="N83" s="305"/>
      <c r="O83" s="31" t="s">
        <v>11</v>
      </c>
      <c r="P83" s="353" t="s">
        <v>7</v>
      </c>
      <c r="Q83" s="31" t="s">
        <v>11</v>
      </c>
      <c r="R83" s="442" t="s">
        <v>11</v>
      </c>
      <c r="S83" s="353" t="s">
        <v>7</v>
      </c>
      <c r="T83" s="305"/>
      <c r="U83" s="305"/>
      <c r="V83" s="31" t="s">
        <v>11</v>
      </c>
      <c r="W83" s="31" t="s">
        <v>11</v>
      </c>
      <c r="X83" s="442" t="s">
        <v>11</v>
      </c>
      <c r="Y83" s="31" t="s">
        <v>11</v>
      </c>
      <c r="Z83" s="31" t="s">
        <v>11</v>
      </c>
      <c r="AA83" s="305"/>
      <c r="AB83" s="305"/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05"/>
      <c r="AI83" s="305"/>
      <c r="AJ83" s="31"/>
      <c r="AK83" s="34">
        <f>IF(CA83=0,"",TIME(0,CA83,0))</f>
        <v>0.21666666666666667</v>
      </c>
      <c r="AL83" s="157">
        <f t="shared" si="76"/>
        <v>12</v>
      </c>
      <c r="AM83" s="158">
        <f>SUM(AL83:AL84)/2</f>
        <v>11</v>
      </c>
      <c r="AN83" s="158">
        <f t="shared" si="77"/>
        <v>1</v>
      </c>
      <c r="AO83" s="158">
        <f>SUM((AN83+AN84)/2)</f>
        <v>1</v>
      </c>
      <c r="AP83" s="159">
        <f t="shared" si="78"/>
        <v>0</v>
      </c>
      <c r="AQ83" s="159">
        <f>SUM((AP83+AP84)/2)</f>
        <v>0.5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312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7</v>
      </c>
      <c r="BR83" s="158">
        <f>SUM((BQ83+BQ84)/2)</f>
        <v>7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312</v>
      </c>
      <c r="CB83" s="35">
        <f>SUM(AM83+AO83+AQ83+AS83+AU83+AW83+BB83+BD83+BG83+AY83)</f>
        <v>13</v>
      </c>
    </row>
    <row r="84" spans="1:80" ht="18.75" customHeight="1" thickBot="1" x14ac:dyDescent="0.3">
      <c r="A84" s="137" t="s">
        <v>425</v>
      </c>
      <c r="B84" s="179" t="s">
        <v>181</v>
      </c>
      <c r="C84" s="202" t="s">
        <v>9</v>
      </c>
      <c r="D84" s="165">
        <v>11393</v>
      </c>
      <c r="E84" s="166" t="s">
        <v>4</v>
      </c>
      <c r="F84" s="303"/>
      <c r="G84" s="306"/>
      <c r="H84" s="37" t="s">
        <v>11</v>
      </c>
      <c r="I84" s="38" t="s">
        <v>11</v>
      </c>
      <c r="J84" s="356" t="s">
        <v>13</v>
      </c>
      <c r="K84" s="37" t="s">
        <v>11</v>
      </c>
      <c r="L84" s="402" t="s">
        <v>11</v>
      </c>
      <c r="M84" s="306"/>
      <c r="N84" s="306"/>
      <c r="O84" s="37" t="s">
        <v>11</v>
      </c>
      <c r="P84" s="354" t="s">
        <v>7</v>
      </c>
      <c r="Q84" s="37" t="s">
        <v>57</v>
      </c>
      <c r="R84" s="402" t="s">
        <v>11</v>
      </c>
      <c r="S84" s="354" t="s">
        <v>7</v>
      </c>
      <c r="T84" s="306"/>
      <c r="U84" s="306"/>
      <c r="V84" s="37" t="s">
        <v>33</v>
      </c>
      <c r="W84" s="37" t="s">
        <v>11</v>
      </c>
      <c r="X84" s="402" t="s">
        <v>11</v>
      </c>
      <c r="Y84" s="37" t="s">
        <v>11</v>
      </c>
      <c r="Z84" s="37" t="s">
        <v>11</v>
      </c>
      <c r="AA84" s="306"/>
      <c r="AB84" s="306"/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06"/>
      <c r="AI84" s="306"/>
      <c r="AJ84" s="37"/>
      <c r="AK84" s="40"/>
      <c r="AL84" s="167">
        <f t="shared" si="76"/>
        <v>10</v>
      </c>
      <c r="AM84" s="168"/>
      <c r="AN84" s="168">
        <f t="shared" si="77"/>
        <v>1</v>
      </c>
      <c r="AO84" s="169"/>
      <c r="AP84" s="170">
        <f t="shared" si="78"/>
        <v>1</v>
      </c>
      <c r="AQ84" s="171"/>
      <c r="AR84" s="168">
        <f t="shared" si="79"/>
        <v>0</v>
      </c>
      <c r="AS84" s="168"/>
      <c r="AT84" s="168">
        <f t="shared" si="80"/>
        <v>1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7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425</v>
      </c>
      <c r="B85" s="179" t="s">
        <v>182</v>
      </c>
      <c r="C85" s="1174" t="s">
        <v>182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425</v>
      </c>
      <c r="B86" s="179" t="s">
        <v>182</v>
      </c>
      <c r="C86" s="190"/>
      <c r="D86" s="45" t="s">
        <v>69</v>
      </c>
      <c r="E86" s="204"/>
      <c r="F86" s="299">
        <v>1</v>
      </c>
      <c r="G86" s="300">
        <v>2</v>
      </c>
      <c r="H86" s="25">
        <v>3</v>
      </c>
      <c r="I86" s="25">
        <v>4</v>
      </c>
      <c r="J86" s="25">
        <v>5</v>
      </c>
      <c r="K86" s="25">
        <v>6</v>
      </c>
      <c r="L86" s="25">
        <v>7</v>
      </c>
      <c r="M86" s="300">
        <v>8</v>
      </c>
      <c r="N86" s="300">
        <v>9</v>
      </c>
      <c r="O86" s="25">
        <v>10</v>
      </c>
      <c r="P86" s="25">
        <v>11</v>
      </c>
      <c r="Q86" s="25">
        <v>12</v>
      </c>
      <c r="R86" s="25">
        <v>13</v>
      </c>
      <c r="S86" s="25">
        <v>14</v>
      </c>
      <c r="T86" s="300">
        <v>15</v>
      </c>
      <c r="U86" s="300">
        <v>16</v>
      </c>
      <c r="V86" s="25">
        <v>17</v>
      </c>
      <c r="W86" s="25">
        <v>18</v>
      </c>
      <c r="X86" s="25">
        <v>19</v>
      </c>
      <c r="Y86" s="25">
        <v>20</v>
      </c>
      <c r="Z86" s="25">
        <v>21</v>
      </c>
      <c r="AA86" s="300">
        <v>22</v>
      </c>
      <c r="AB86" s="300">
        <v>23</v>
      </c>
      <c r="AC86" s="25">
        <v>24</v>
      </c>
      <c r="AD86" s="25">
        <v>25</v>
      </c>
      <c r="AE86" s="25">
        <v>26</v>
      </c>
      <c r="AF86" s="25">
        <v>27</v>
      </c>
      <c r="AG86" s="26">
        <v>28</v>
      </c>
      <c r="AH86" s="301">
        <v>29</v>
      </c>
      <c r="AI86" s="300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425</v>
      </c>
      <c r="B87" s="179" t="s">
        <v>182</v>
      </c>
      <c r="C87" s="807" t="s">
        <v>340</v>
      </c>
      <c r="D87" s="155" t="str">
        <f>VLOOKUP(C87,ListeAppel,2,FALSE)</f>
        <v>Nom 010</v>
      </c>
      <c r="E87" s="156" t="s">
        <v>70</v>
      </c>
      <c r="F87" s="302"/>
      <c r="G87" s="305"/>
      <c r="H87" s="353" t="s">
        <v>7</v>
      </c>
      <c r="I87" s="353" t="s">
        <v>7</v>
      </c>
      <c r="J87" s="353" t="s">
        <v>7</v>
      </c>
      <c r="K87" s="353" t="s">
        <v>7</v>
      </c>
      <c r="L87" s="353" t="s">
        <v>7</v>
      </c>
      <c r="M87" s="353" t="s">
        <v>7</v>
      </c>
      <c r="N87" s="353" t="s">
        <v>7</v>
      </c>
      <c r="O87" s="353" t="s">
        <v>7</v>
      </c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53" t="s">
        <v>7</v>
      </c>
      <c r="V87" s="353" t="s">
        <v>7</v>
      </c>
      <c r="W87" s="31" t="s">
        <v>11</v>
      </c>
      <c r="X87" s="685" t="s">
        <v>67</v>
      </c>
      <c r="Y87" s="31" t="s">
        <v>11</v>
      </c>
      <c r="Z87" s="31" t="s">
        <v>11</v>
      </c>
      <c r="AA87" s="305"/>
      <c r="AB87" s="305"/>
      <c r="AC87" s="31" t="s">
        <v>11</v>
      </c>
      <c r="AD87" s="353" t="s">
        <v>7</v>
      </c>
      <c r="AE87" s="463" t="s">
        <v>67</v>
      </c>
      <c r="AF87" s="31" t="s">
        <v>11</v>
      </c>
      <c r="AG87" s="31" t="s">
        <v>11</v>
      </c>
      <c r="AH87" s="305"/>
      <c r="AI87" s="305"/>
      <c r="AJ87" s="31"/>
      <c r="AK87" s="34">
        <f>IF(CA87=0,"",TIME(0,CA87,0))</f>
        <v>9.9999999999999992E-2</v>
      </c>
      <c r="AL87" s="157">
        <f t="shared" ref="AL87:AL154" si="95">COUNTIF(F87:AJ87,"P")</f>
        <v>6</v>
      </c>
      <c r="AM87" s="158">
        <f>SUM(AL87:AL88)/2</f>
        <v>6</v>
      </c>
      <c r="AN87" s="158">
        <f t="shared" ref="AN87:AN154" si="96">COUNTIF(F87:AJ87,"Mi")</f>
        <v>0</v>
      </c>
      <c r="AO87" s="158">
        <f>SUM((AN87+AN88)/2)</f>
        <v>0</v>
      </c>
      <c r="AP87" s="159">
        <f t="shared" ref="AP87:AP154" si="97">COUNTIF(F87:AJ87,"VS")</f>
        <v>0</v>
      </c>
      <c r="AQ87" s="159">
        <f>SUM((AP87+AP88)/2)</f>
        <v>0</v>
      </c>
      <c r="AR87" s="158">
        <f t="shared" ref="AR87:AR154" si="98">COUNTIF(F87:AJ87,"C1")</f>
        <v>0</v>
      </c>
      <c r="AS87" s="159">
        <f>SUM((AR87+AR88)/2)</f>
        <v>0</v>
      </c>
      <c r="AT87" s="159">
        <f t="shared" ref="AT87:AT154" si="99">COUNTIF(F87:AJ87,"R1")</f>
        <v>0</v>
      </c>
      <c r="AU87" s="160">
        <f>SUM((AT87+AT88)/2)</f>
        <v>0</v>
      </c>
      <c r="AV87" s="158">
        <f t="shared" ref="AV87:AV154" si="100">COUNTIF(F87:AJ87,"CS")</f>
        <v>0</v>
      </c>
      <c r="AW87" s="158">
        <f>SUM((AV87+AV88)/2)</f>
        <v>0</v>
      </c>
      <c r="AX87" s="159">
        <f t="shared" ref="AX87:AX154" si="101">COUNTIF(F87:AJ87,"DA")</f>
        <v>0</v>
      </c>
      <c r="AY87" s="159">
        <f>SUM((AX87+AX88)/2)</f>
        <v>0</v>
      </c>
      <c r="AZ87" s="161">
        <f>SUM(AM87+AO87+AQ87+AS87+AW87+AY87+AU87)*24</f>
        <v>144</v>
      </c>
      <c r="BA87" s="159">
        <f t="shared" ref="BA87:BA154" si="102">COUNTIF(F87:AJ87,"MT5")</f>
        <v>0</v>
      </c>
      <c r="BB87" s="159">
        <f>SUM((BA87+BA88)/2)</f>
        <v>0</v>
      </c>
      <c r="BC87" s="159">
        <f t="shared" ref="BC87:BC154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4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4" si="105">COUNTIF(F87:AJ87,"A")</f>
        <v>0</v>
      </c>
      <c r="BJ87" s="159">
        <f>SUM((BI87+BI88)/2)</f>
        <v>0</v>
      </c>
      <c r="BK87" s="159">
        <f t="shared" ref="BK87:BK154" si="106">COUNTIF(F87:AJ87,"Ma")</f>
        <v>0</v>
      </c>
      <c r="BL87" s="162">
        <f>SUM(BK87+BK88)/2</f>
        <v>0</v>
      </c>
      <c r="BM87" s="158">
        <f t="shared" ref="BM87:BM154" si="107">COUNTIF(F87:AJ87,"MJ")</f>
        <v>0</v>
      </c>
      <c r="BN87" s="158">
        <f>SUM(BM87+BM88)/2</f>
        <v>0</v>
      </c>
      <c r="BO87" s="158">
        <f t="shared" ref="BO87:BO154" si="108">COUNTIF(F87:AJ87,"Jsc")</f>
        <v>0</v>
      </c>
      <c r="BP87" s="158">
        <f>SUM(BO87+BO88)/2</f>
        <v>0</v>
      </c>
      <c r="BQ87" s="158">
        <f t="shared" ref="BQ87:BQ154" si="109">COUNTIF(F87:AJ87,"C")</f>
        <v>16</v>
      </c>
      <c r="BR87" s="158">
        <f>SUM((BQ87+BQ88)/2)</f>
        <v>16</v>
      </c>
      <c r="BS87" s="158">
        <f t="shared" ref="BS87:BS154" si="110">COUNTIF(F87:AJ87,"CC")</f>
        <v>0</v>
      </c>
      <c r="BT87" s="158">
        <f>SUM((BS87+BS88)/2)</f>
        <v>0</v>
      </c>
      <c r="BU87" s="158">
        <f t="shared" ref="BU87:BU154" si="111">COUNTIF(F87:AJ87,"DS")</f>
        <v>0</v>
      </c>
      <c r="BV87" s="158">
        <f>SUM((BU87+BU88)/2)</f>
        <v>0</v>
      </c>
      <c r="BW87" s="159">
        <f t="shared" ref="BW87:BW154" si="112">COUNTIF(F87:AJ87,"MT")</f>
        <v>0</v>
      </c>
      <c r="BX87" s="159">
        <f>SUM((BW87+BW88)/2)</f>
        <v>0</v>
      </c>
      <c r="BY87" s="159">
        <f t="shared" ref="BY87:BY154" si="113">COUNTIF(F87:AJ87,"4/5")</f>
        <v>0</v>
      </c>
      <c r="BZ87" s="160">
        <f>SUM((BY87+BY88)/2)</f>
        <v>0</v>
      </c>
      <c r="CA87" s="163">
        <f>SUM(AZ87)</f>
        <v>144</v>
      </c>
      <c r="CB87" s="35">
        <f>SUM(AM87+AO87+AQ87+AS87+AU87+AW87+BB87+BD87+BG87+AY87)</f>
        <v>6</v>
      </c>
    </row>
    <row r="88" spans="1:80" ht="18.75" customHeight="1" thickBot="1" x14ac:dyDescent="0.3">
      <c r="A88" s="137" t="s">
        <v>425</v>
      </c>
      <c r="B88" s="179" t="s">
        <v>182</v>
      </c>
      <c r="C88" s="192" t="s">
        <v>6</v>
      </c>
      <c r="D88" s="165">
        <v>11436</v>
      </c>
      <c r="E88" s="166" t="s">
        <v>4</v>
      </c>
      <c r="F88" s="303"/>
      <c r="G88" s="306"/>
      <c r="H88" s="354" t="s">
        <v>7</v>
      </c>
      <c r="I88" s="354" t="s">
        <v>7</v>
      </c>
      <c r="J88" s="354" t="s">
        <v>7</v>
      </c>
      <c r="K88" s="354" t="s">
        <v>7</v>
      </c>
      <c r="L88" s="354" t="s">
        <v>7</v>
      </c>
      <c r="M88" s="354" t="s">
        <v>7</v>
      </c>
      <c r="N88" s="354" t="s">
        <v>7</v>
      </c>
      <c r="O88" s="354" t="s">
        <v>7</v>
      </c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54" t="s">
        <v>7</v>
      </c>
      <c r="V88" s="354" t="s">
        <v>7</v>
      </c>
      <c r="W88" s="37" t="s">
        <v>11</v>
      </c>
      <c r="X88" s="654" t="s">
        <v>67</v>
      </c>
      <c r="Y88" s="37" t="s">
        <v>11</v>
      </c>
      <c r="Z88" s="37" t="s">
        <v>11</v>
      </c>
      <c r="AA88" s="306"/>
      <c r="AB88" s="306"/>
      <c r="AC88" s="37" t="s">
        <v>11</v>
      </c>
      <c r="AD88" s="354" t="s">
        <v>7</v>
      </c>
      <c r="AE88" s="651" t="s">
        <v>67</v>
      </c>
      <c r="AF88" s="37" t="s">
        <v>11</v>
      </c>
      <c r="AG88" s="37" t="s">
        <v>11</v>
      </c>
      <c r="AH88" s="306"/>
      <c r="AI88" s="306"/>
      <c r="AJ88" s="37"/>
      <c r="AK88" s="40"/>
      <c r="AL88" s="167">
        <f t="shared" si="95"/>
        <v>6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16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425</v>
      </c>
      <c r="B89" s="179" t="s">
        <v>182</v>
      </c>
      <c r="C89" s="807" t="s">
        <v>341</v>
      </c>
      <c r="D89" s="178" t="str">
        <f>VLOOKUP(C89,ListeAppel,2,FALSE)</f>
        <v>Nom 020</v>
      </c>
      <c r="E89" s="236" t="s">
        <v>70</v>
      </c>
      <c r="F89" s="550" t="s">
        <v>14</v>
      </c>
      <c r="G89" s="365" t="s">
        <v>14</v>
      </c>
      <c r="H89" s="365" t="s">
        <v>14</v>
      </c>
      <c r="I89" s="365" t="s">
        <v>14</v>
      </c>
      <c r="J89" s="365" t="s">
        <v>14</v>
      </c>
      <c r="K89" s="365" t="s">
        <v>14</v>
      </c>
      <c r="L89" s="365" t="s">
        <v>14</v>
      </c>
      <c r="M89" s="365" t="s">
        <v>14</v>
      </c>
      <c r="N89" s="365" t="s">
        <v>14</v>
      </c>
      <c r="O89" s="365" t="s">
        <v>14</v>
      </c>
      <c r="P89" s="365" t="s">
        <v>14</v>
      </c>
      <c r="Q89" s="365" t="s">
        <v>14</v>
      </c>
      <c r="R89" s="365" t="s">
        <v>14</v>
      </c>
      <c r="S89" s="365" t="s">
        <v>14</v>
      </c>
      <c r="T89" s="365" t="s">
        <v>14</v>
      </c>
      <c r="U89" s="365" t="s">
        <v>14</v>
      </c>
      <c r="V89" s="365" t="s">
        <v>14</v>
      </c>
      <c r="W89" s="365" t="s">
        <v>14</v>
      </c>
      <c r="X89" s="365" t="s">
        <v>14</v>
      </c>
      <c r="Y89" s="365" t="s">
        <v>14</v>
      </c>
      <c r="Z89" s="365" t="s">
        <v>14</v>
      </c>
      <c r="AA89" s="365" t="s">
        <v>14</v>
      </c>
      <c r="AB89" s="365" t="s">
        <v>14</v>
      </c>
      <c r="AC89" s="365" t="s">
        <v>14</v>
      </c>
      <c r="AD89" s="365" t="s">
        <v>14</v>
      </c>
      <c r="AE89" s="365" t="s">
        <v>14</v>
      </c>
      <c r="AF89" s="365" t="s">
        <v>14</v>
      </c>
      <c r="AG89" s="365" t="s">
        <v>14</v>
      </c>
      <c r="AH89" s="365" t="s">
        <v>14</v>
      </c>
      <c r="AI89" s="365" t="s">
        <v>14</v>
      </c>
      <c r="AJ89" s="31"/>
      <c r="AK89" s="34" t="str">
        <f>IF(CA89=0,"",TIME(0,CA89,0))</f>
        <v/>
      </c>
      <c r="AL89" s="157">
        <f t="shared" si="95"/>
        <v>0</v>
      </c>
      <c r="AM89" s="158">
        <f>SUM(AL89:AL90)/2</f>
        <v>0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30</v>
      </c>
      <c r="BL89" s="162">
        <f>SUM(BK89+BK90)/2</f>
        <v>30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0</v>
      </c>
      <c r="CB89" s="35">
        <f>SUM(AM89+AO89+AQ89+AS89+AU89+AW89+BB89+BD89+BG89+AY89)</f>
        <v>0</v>
      </c>
    </row>
    <row r="90" spans="1:80" ht="18.75" customHeight="1" thickBot="1" x14ac:dyDescent="0.3">
      <c r="A90" s="137" t="s">
        <v>425</v>
      </c>
      <c r="B90" s="179" t="s">
        <v>182</v>
      </c>
      <c r="C90" s="192" t="s">
        <v>10</v>
      </c>
      <c r="D90" s="194"/>
      <c r="E90" s="238" t="s">
        <v>4</v>
      </c>
      <c r="F90" s="420" t="s">
        <v>14</v>
      </c>
      <c r="G90" s="367" t="s">
        <v>14</v>
      </c>
      <c r="H90" s="367" t="s">
        <v>14</v>
      </c>
      <c r="I90" s="367" t="s">
        <v>14</v>
      </c>
      <c r="J90" s="367" t="s">
        <v>14</v>
      </c>
      <c r="K90" s="367" t="s">
        <v>14</v>
      </c>
      <c r="L90" s="367" t="s">
        <v>14</v>
      </c>
      <c r="M90" s="367" t="s">
        <v>14</v>
      </c>
      <c r="N90" s="367" t="s">
        <v>14</v>
      </c>
      <c r="O90" s="367" t="s">
        <v>14</v>
      </c>
      <c r="P90" s="367" t="s">
        <v>14</v>
      </c>
      <c r="Q90" s="367" t="s">
        <v>14</v>
      </c>
      <c r="R90" s="367" t="s">
        <v>14</v>
      </c>
      <c r="S90" s="367" t="s">
        <v>14</v>
      </c>
      <c r="T90" s="367" t="s">
        <v>14</v>
      </c>
      <c r="U90" s="367" t="s">
        <v>14</v>
      </c>
      <c r="V90" s="367" t="s">
        <v>14</v>
      </c>
      <c r="W90" s="367" t="s">
        <v>14</v>
      </c>
      <c r="X90" s="367" t="s">
        <v>14</v>
      </c>
      <c r="Y90" s="367" t="s">
        <v>14</v>
      </c>
      <c r="Z90" s="367" t="s">
        <v>14</v>
      </c>
      <c r="AA90" s="367" t="s">
        <v>14</v>
      </c>
      <c r="AB90" s="367" t="s">
        <v>14</v>
      </c>
      <c r="AC90" s="367" t="s">
        <v>14</v>
      </c>
      <c r="AD90" s="367" t="s">
        <v>14</v>
      </c>
      <c r="AE90" s="367" t="s">
        <v>14</v>
      </c>
      <c r="AF90" s="367" t="s">
        <v>14</v>
      </c>
      <c r="AG90" s="367" t="s">
        <v>14</v>
      </c>
      <c r="AH90" s="367" t="s">
        <v>14</v>
      </c>
      <c r="AI90" s="367" t="s">
        <v>14</v>
      </c>
      <c r="AJ90" s="37"/>
      <c r="AK90" s="40"/>
      <c r="AL90" s="167">
        <f t="shared" si="95"/>
        <v>0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807">
        <v>8487</v>
      </c>
      <c r="D91" s="178" t="s">
        <v>214</v>
      </c>
      <c r="E91" s="236" t="s">
        <v>70</v>
      </c>
      <c r="F91" s="343"/>
      <c r="G91" s="307"/>
      <c r="H91" s="52" t="s">
        <v>11</v>
      </c>
      <c r="I91" s="53" t="s">
        <v>11</v>
      </c>
      <c r="J91" s="461" t="s">
        <v>7</v>
      </c>
      <c r="K91" s="52" t="s">
        <v>67</v>
      </c>
      <c r="L91" s="255" t="s">
        <v>11</v>
      </c>
      <c r="M91" s="307"/>
      <c r="N91" s="307"/>
      <c r="O91" s="52" t="s">
        <v>11</v>
      </c>
      <c r="P91" s="52" t="s">
        <v>11</v>
      </c>
      <c r="Q91" s="255" t="s">
        <v>11</v>
      </c>
      <c r="R91" s="31" t="s">
        <v>67</v>
      </c>
      <c r="S91" s="255" t="s">
        <v>11</v>
      </c>
      <c r="T91" s="307"/>
      <c r="U91" s="307"/>
      <c r="V91" s="52" t="s">
        <v>11</v>
      </c>
      <c r="W91" s="52" t="s">
        <v>11</v>
      </c>
      <c r="X91" s="255" t="s">
        <v>11</v>
      </c>
      <c r="Y91" s="52" t="s">
        <v>11</v>
      </c>
      <c r="Z91" s="52" t="s">
        <v>67</v>
      </c>
      <c r="AA91" s="307"/>
      <c r="AB91" s="307"/>
      <c r="AC91" s="52" t="s">
        <v>11</v>
      </c>
      <c r="AD91" s="52" t="s">
        <v>11</v>
      </c>
      <c r="AE91" s="358" t="s">
        <v>7</v>
      </c>
      <c r="AF91" s="378" t="s">
        <v>13</v>
      </c>
      <c r="AG91" s="358" t="s">
        <v>7</v>
      </c>
      <c r="AH91" s="358" t="s">
        <v>7</v>
      </c>
      <c r="AI91" s="358" t="s">
        <v>7</v>
      </c>
      <c r="AJ91" s="52"/>
      <c r="AK91" s="34">
        <f>IF(CA91=0,"",TIME(0,CA91,0))</f>
        <v>0.23333333333333331</v>
      </c>
      <c r="AL91" s="157">
        <f t="shared" si="95"/>
        <v>13</v>
      </c>
      <c r="AM91" s="158">
        <f>SUM(AL91:AL92)/2</f>
        <v>12.5</v>
      </c>
      <c r="AN91" s="158">
        <f t="shared" si="96"/>
        <v>1</v>
      </c>
      <c r="AO91" s="158">
        <f>SUM((AN91+AN92)/2)</f>
        <v>1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336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5</v>
      </c>
      <c r="BR91" s="158">
        <f>SUM((BQ91+BQ92)/2)</f>
        <v>5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336</v>
      </c>
      <c r="CB91" s="35">
        <f>SUM(AM91+AO91+AQ91+AS91+AU91+AW91+BB91+BD91+BG91+AY91)</f>
        <v>14</v>
      </c>
    </row>
    <row r="92" spans="1:80" ht="18.75" customHeight="1" thickBot="1" x14ac:dyDescent="0.3">
      <c r="A92" s="137" t="s">
        <v>425</v>
      </c>
      <c r="B92" s="179" t="s">
        <v>182</v>
      </c>
      <c r="C92" s="192" t="s">
        <v>10</v>
      </c>
      <c r="D92" s="194"/>
      <c r="E92" s="166" t="s">
        <v>4</v>
      </c>
      <c r="F92" s="304"/>
      <c r="G92" s="307"/>
      <c r="H92" s="52" t="s">
        <v>11</v>
      </c>
      <c r="I92" s="53" t="s">
        <v>11</v>
      </c>
      <c r="J92" s="461" t="s">
        <v>7</v>
      </c>
      <c r="K92" s="52" t="s">
        <v>67</v>
      </c>
      <c r="L92" s="255" t="s">
        <v>11</v>
      </c>
      <c r="M92" s="307"/>
      <c r="N92" s="307"/>
      <c r="O92" s="52" t="s">
        <v>11</v>
      </c>
      <c r="P92" s="52" t="s">
        <v>11</v>
      </c>
      <c r="Q92" s="255" t="s">
        <v>11</v>
      </c>
      <c r="R92" s="37" t="s">
        <v>67</v>
      </c>
      <c r="S92" s="255" t="s">
        <v>11</v>
      </c>
      <c r="T92" s="307"/>
      <c r="U92" s="307"/>
      <c r="V92" s="52" t="s">
        <v>11</v>
      </c>
      <c r="W92" s="52" t="s">
        <v>11</v>
      </c>
      <c r="X92" s="613" t="s">
        <v>39</v>
      </c>
      <c r="Y92" s="52" t="s">
        <v>11</v>
      </c>
      <c r="Z92" s="52" t="s">
        <v>67</v>
      </c>
      <c r="AA92" s="307"/>
      <c r="AB92" s="307"/>
      <c r="AC92" s="56" t="s">
        <v>11</v>
      </c>
      <c r="AD92" s="52" t="s">
        <v>11</v>
      </c>
      <c r="AE92" s="358" t="s">
        <v>7</v>
      </c>
      <c r="AF92" s="378" t="s">
        <v>13</v>
      </c>
      <c r="AG92" s="358" t="s">
        <v>7</v>
      </c>
      <c r="AH92" s="358" t="s">
        <v>7</v>
      </c>
      <c r="AI92" s="358" t="s">
        <v>7</v>
      </c>
      <c r="AJ92" s="52"/>
      <c r="AK92" s="40"/>
      <c r="AL92" s="167">
        <f t="shared" si="95"/>
        <v>12</v>
      </c>
      <c r="AM92" s="168"/>
      <c r="AN92" s="168">
        <f t="shared" si="96"/>
        <v>1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5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806" t="s">
        <v>343</v>
      </c>
      <c r="D93" s="155" t="str">
        <f>VLOOKUP(C93,ListeAppel,2,FALSE)</f>
        <v>Nom 044</v>
      </c>
      <c r="E93" s="156" t="s">
        <v>70</v>
      </c>
      <c r="F93" s="302"/>
      <c r="G93" s="305"/>
      <c r="H93" s="31" t="s">
        <v>11</v>
      </c>
      <c r="I93" s="32" t="s">
        <v>11</v>
      </c>
      <c r="J93" s="31" t="s">
        <v>67</v>
      </c>
      <c r="K93" s="31" t="s">
        <v>11</v>
      </c>
      <c r="L93" s="662" t="s">
        <v>45</v>
      </c>
      <c r="M93" s="305"/>
      <c r="N93" s="305"/>
      <c r="O93" s="353" t="s">
        <v>7</v>
      </c>
      <c r="P93" s="353" t="s">
        <v>7</v>
      </c>
      <c r="Q93" s="353" t="s">
        <v>7</v>
      </c>
      <c r="R93" s="353" t="s">
        <v>7</v>
      </c>
      <c r="S93" s="662" t="s">
        <v>45</v>
      </c>
      <c r="T93" s="305"/>
      <c r="U93" s="305"/>
      <c r="V93" s="31" t="s">
        <v>11</v>
      </c>
      <c r="W93" s="31" t="s">
        <v>11</v>
      </c>
      <c r="X93" s="31" t="s">
        <v>67</v>
      </c>
      <c r="Y93" s="31" t="s">
        <v>11</v>
      </c>
      <c r="Z93" s="662" t="s">
        <v>45</v>
      </c>
      <c r="AA93" s="305"/>
      <c r="AB93" s="305"/>
      <c r="AC93" s="55" t="s">
        <v>11</v>
      </c>
      <c r="AD93" s="355" t="s">
        <v>13</v>
      </c>
      <c r="AE93" s="31" t="s">
        <v>67</v>
      </c>
      <c r="AF93" s="353" t="s">
        <v>7</v>
      </c>
      <c r="AG93" s="662" t="s">
        <v>45</v>
      </c>
      <c r="AH93" s="305"/>
      <c r="AI93" s="305"/>
      <c r="AJ93" s="31"/>
      <c r="AK93" s="34">
        <f>IF(CA93=0,"",TIME(0,CA93,0))</f>
        <v>0.13333333333333333</v>
      </c>
      <c r="AL93" s="157">
        <f t="shared" si="95"/>
        <v>7</v>
      </c>
      <c r="AM93" s="158">
        <f>SUM(AL93:AL94)/2</f>
        <v>7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192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5</v>
      </c>
      <c r="BR93" s="158">
        <f>SUM((BQ93+BQ94)/2)</f>
        <v>5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192</v>
      </c>
      <c r="CB93" s="35">
        <f>SUM(AM93+AO93+AQ93+AS93+AU93+AW93+BB93+BD93+BG93+AY93)</f>
        <v>8</v>
      </c>
    </row>
    <row r="94" spans="1:80" ht="18.75" customHeight="1" thickBot="1" x14ac:dyDescent="0.3">
      <c r="A94" s="137" t="s">
        <v>425</v>
      </c>
      <c r="B94" s="179" t="s">
        <v>182</v>
      </c>
      <c r="C94" s="192" t="s">
        <v>3</v>
      </c>
      <c r="D94" s="195" t="s">
        <v>105</v>
      </c>
      <c r="E94" s="166" t="s">
        <v>4</v>
      </c>
      <c r="F94" s="303"/>
      <c r="G94" s="306"/>
      <c r="H94" s="37" t="s">
        <v>11</v>
      </c>
      <c r="I94" s="38" t="s">
        <v>11</v>
      </c>
      <c r="J94" s="37" t="s">
        <v>67</v>
      </c>
      <c r="K94" s="37" t="s">
        <v>11</v>
      </c>
      <c r="L94" s="663" t="s">
        <v>45</v>
      </c>
      <c r="M94" s="306"/>
      <c r="N94" s="306"/>
      <c r="O94" s="354" t="s">
        <v>7</v>
      </c>
      <c r="P94" s="354" t="s">
        <v>7</v>
      </c>
      <c r="Q94" s="354" t="s">
        <v>7</v>
      </c>
      <c r="R94" s="354" t="s">
        <v>7</v>
      </c>
      <c r="S94" s="663" t="s">
        <v>45</v>
      </c>
      <c r="T94" s="306"/>
      <c r="U94" s="306"/>
      <c r="V94" s="37" t="s">
        <v>11</v>
      </c>
      <c r="W94" s="37" t="s">
        <v>11</v>
      </c>
      <c r="X94" s="37" t="s">
        <v>67</v>
      </c>
      <c r="Y94" s="37" t="s">
        <v>11</v>
      </c>
      <c r="Z94" s="663" t="s">
        <v>45</v>
      </c>
      <c r="AA94" s="306"/>
      <c r="AB94" s="306"/>
      <c r="AC94" s="52" t="s">
        <v>11</v>
      </c>
      <c r="AD94" s="356" t="s">
        <v>13</v>
      </c>
      <c r="AE94" s="37" t="s">
        <v>67</v>
      </c>
      <c r="AF94" s="354" t="s">
        <v>7</v>
      </c>
      <c r="AG94" s="663" t="s">
        <v>45</v>
      </c>
      <c r="AH94" s="306"/>
      <c r="AI94" s="306"/>
      <c r="AJ94" s="37"/>
      <c r="AK94" s="40"/>
      <c r="AL94" s="167">
        <f t="shared" si="95"/>
        <v>7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5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807" t="s">
        <v>344</v>
      </c>
      <c r="D95" s="178" t="str">
        <f>VLOOKUP(C95,ListeAppel,2,FALSE)</f>
        <v>Nom 057</v>
      </c>
      <c r="E95" s="156" t="s">
        <v>70</v>
      </c>
      <c r="F95" s="302"/>
      <c r="G95" s="305"/>
      <c r="H95" s="31" t="s">
        <v>11</v>
      </c>
      <c r="I95" s="32" t="s">
        <v>11</v>
      </c>
      <c r="J95" s="353" t="s">
        <v>7</v>
      </c>
      <c r="K95" s="31" t="s">
        <v>11</v>
      </c>
      <c r="L95" s="353" t="s">
        <v>7</v>
      </c>
      <c r="M95" s="305"/>
      <c r="N95" s="305"/>
      <c r="O95" s="31" t="s">
        <v>11</v>
      </c>
      <c r="P95" s="353" t="s">
        <v>7</v>
      </c>
      <c r="Q95" s="353" t="s">
        <v>7</v>
      </c>
      <c r="R95" s="355" t="s">
        <v>13</v>
      </c>
      <c r="S95" s="31" t="s">
        <v>11</v>
      </c>
      <c r="T95" s="305"/>
      <c r="U95" s="305"/>
      <c r="V95" s="31" t="s">
        <v>11</v>
      </c>
      <c r="W95" s="31" t="s">
        <v>11</v>
      </c>
      <c r="X95" s="353" t="s">
        <v>7</v>
      </c>
      <c r="Y95" s="31" t="s">
        <v>11</v>
      </c>
      <c r="Z95" s="353" t="s">
        <v>7</v>
      </c>
      <c r="AA95" s="305"/>
      <c r="AB95" s="305"/>
      <c r="AC95" s="31" t="s">
        <v>11</v>
      </c>
      <c r="AD95" s="353" t="s">
        <v>7</v>
      </c>
      <c r="AE95" s="353" t="s">
        <v>7</v>
      </c>
      <c r="AF95" s="355" t="s">
        <v>13</v>
      </c>
      <c r="AG95" s="353" t="s">
        <v>7</v>
      </c>
      <c r="AH95" s="305"/>
      <c r="AI95" s="305"/>
      <c r="AJ95" s="31"/>
      <c r="AK95" s="34">
        <f>IF(CA95=0,"",TIME(0,CA95,0))</f>
        <v>0.18333333333333335</v>
      </c>
      <c r="AL95" s="157">
        <f t="shared" si="95"/>
        <v>9</v>
      </c>
      <c r="AM95" s="158">
        <f>SUM(AL95:AL96)/2</f>
        <v>9.5</v>
      </c>
      <c r="AN95" s="158">
        <f t="shared" si="96"/>
        <v>2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264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9</v>
      </c>
      <c r="BR95" s="158">
        <f>SUM((BQ95+BQ96)/2)</f>
        <v>9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264</v>
      </c>
      <c r="CB95" s="35">
        <f>SUM(AM95+AO95+AQ95+AS95+AU95+AW95+BB95+BD95+BG95+AY95)</f>
        <v>11</v>
      </c>
    </row>
    <row r="96" spans="1:80" ht="18.75" customHeight="1" thickBot="1" x14ac:dyDescent="0.3">
      <c r="A96" s="137" t="s">
        <v>425</v>
      </c>
      <c r="B96" s="179" t="s">
        <v>182</v>
      </c>
      <c r="C96" s="192" t="s">
        <v>10</v>
      </c>
      <c r="D96" s="194"/>
      <c r="E96" s="166" t="s">
        <v>4</v>
      </c>
      <c r="F96" s="303"/>
      <c r="G96" s="306"/>
      <c r="H96" s="37" t="s">
        <v>11</v>
      </c>
      <c r="I96" s="38" t="s">
        <v>11</v>
      </c>
      <c r="J96" s="354" t="s">
        <v>7</v>
      </c>
      <c r="K96" s="37" t="s">
        <v>11</v>
      </c>
      <c r="L96" s="354" t="s">
        <v>7</v>
      </c>
      <c r="M96" s="306"/>
      <c r="N96" s="306"/>
      <c r="O96" s="37" t="s">
        <v>11</v>
      </c>
      <c r="P96" s="354" t="s">
        <v>7</v>
      </c>
      <c r="Q96" s="354" t="s">
        <v>7</v>
      </c>
      <c r="R96" s="37" t="s">
        <v>11</v>
      </c>
      <c r="S96" s="37" t="s">
        <v>11</v>
      </c>
      <c r="T96" s="306"/>
      <c r="U96" s="306"/>
      <c r="V96" s="37" t="s">
        <v>11</v>
      </c>
      <c r="W96" s="37" t="s">
        <v>11</v>
      </c>
      <c r="X96" s="354" t="s">
        <v>7</v>
      </c>
      <c r="Y96" s="37" t="s">
        <v>11</v>
      </c>
      <c r="Z96" s="354" t="s">
        <v>7</v>
      </c>
      <c r="AA96" s="306"/>
      <c r="AB96" s="306"/>
      <c r="AC96" s="37" t="s">
        <v>11</v>
      </c>
      <c r="AD96" s="354" t="s">
        <v>7</v>
      </c>
      <c r="AE96" s="354" t="s">
        <v>7</v>
      </c>
      <c r="AF96" s="356" t="s">
        <v>13</v>
      </c>
      <c r="AG96" s="354" t="s">
        <v>7</v>
      </c>
      <c r="AH96" s="306"/>
      <c r="AI96" s="306"/>
      <c r="AJ96" s="37"/>
      <c r="AK96" s="40"/>
      <c r="AL96" s="167">
        <f t="shared" si="95"/>
        <v>10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9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807" t="s">
        <v>345</v>
      </c>
      <c r="D97" s="178" t="s">
        <v>270</v>
      </c>
      <c r="E97" s="156" t="s">
        <v>70</v>
      </c>
      <c r="F97" s="304"/>
      <c r="G97" s="307"/>
      <c r="H97" s="52" t="s">
        <v>11</v>
      </c>
      <c r="I97" s="688" t="s">
        <v>67</v>
      </c>
      <c r="J97" s="52" t="s">
        <v>11</v>
      </c>
      <c r="K97" s="52" t="s">
        <v>11</v>
      </c>
      <c r="L97" s="52" t="s">
        <v>11</v>
      </c>
      <c r="M97" s="307"/>
      <c r="N97" s="307"/>
      <c r="O97" s="52" t="s">
        <v>67</v>
      </c>
      <c r="P97" s="52" t="s">
        <v>11</v>
      </c>
      <c r="Q97" s="52" t="s">
        <v>11</v>
      </c>
      <c r="R97" s="52" t="s">
        <v>11</v>
      </c>
      <c r="S97" s="52" t="s">
        <v>11</v>
      </c>
      <c r="T97" s="307"/>
      <c r="U97" s="307"/>
      <c r="V97" s="52" t="s">
        <v>11</v>
      </c>
      <c r="W97" s="52" t="s">
        <v>11</v>
      </c>
      <c r="X97" s="687" t="s">
        <v>67</v>
      </c>
      <c r="Y97" s="52" t="s">
        <v>11</v>
      </c>
      <c r="Z97" s="52" t="s">
        <v>11</v>
      </c>
      <c r="AA97" s="307"/>
      <c r="AB97" s="307"/>
      <c r="AC97" s="55" t="s">
        <v>11</v>
      </c>
      <c r="AD97" s="31" t="s">
        <v>67</v>
      </c>
      <c r="AE97" s="52" t="s">
        <v>11</v>
      </c>
      <c r="AF97" s="353" t="s">
        <v>7</v>
      </c>
      <c r="AG97" s="443" t="s">
        <v>39</v>
      </c>
      <c r="AH97" s="307"/>
      <c r="AI97" s="307"/>
      <c r="AJ97" s="52"/>
      <c r="AK97" s="34">
        <f>IF(CA97=0,"",TIME(0,CA97,0))</f>
        <v>0.25</v>
      </c>
      <c r="AL97" s="157">
        <f t="shared" si="95"/>
        <v>14</v>
      </c>
      <c r="AM97" s="158">
        <f>SUM(AL97:AL98)/2</f>
        <v>14.5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1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360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360</v>
      </c>
      <c r="CB97" s="35">
        <f>SUM(AM97+AO97+AQ97+AS97+AU97+AW97+BB97+BD97+BG97+AY97)</f>
        <v>15</v>
      </c>
    </row>
    <row r="98" spans="1:80" ht="18.75" customHeight="1" thickBot="1" x14ac:dyDescent="0.3">
      <c r="A98" s="137" t="s">
        <v>425</v>
      </c>
      <c r="B98" s="179" t="s">
        <v>182</v>
      </c>
      <c r="C98" s="192" t="s">
        <v>10</v>
      </c>
      <c r="D98" s="165"/>
      <c r="E98" s="166" t="s">
        <v>4</v>
      </c>
      <c r="F98" s="304"/>
      <c r="G98" s="307"/>
      <c r="H98" s="52" t="s">
        <v>11</v>
      </c>
      <c r="I98" s="53" t="s">
        <v>67</v>
      </c>
      <c r="J98" s="52" t="s">
        <v>11</v>
      </c>
      <c r="K98" s="52" t="s">
        <v>11</v>
      </c>
      <c r="L98" s="52" t="s">
        <v>11</v>
      </c>
      <c r="M98" s="307"/>
      <c r="N98" s="307"/>
      <c r="O98" s="53" t="s">
        <v>67</v>
      </c>
      <c r="P98" s="52" t="s">
        <v>11</v>
      </c>
      <c r="Q98" s="52" t="s">
        <v>11</v>
      </c>
      <c r="R98" s="52" t="s">
        <v>11</v>
      </c>
      <c r="S98" s="52" t="s">
        <v>11</v>
      </c>
      <c r="T98" s="307"/>
      <c r="U98" s="307"/>
      <c r="V98" s="52" t="s">
        <v>67</v>
      </c>
      <c r="W98" s="52" t="s">
        <v>11</v>
      </c>
      <c r="X98" s="52" t="s">
        <v>11</v>
      </c>
      <c r="Y98" s="52" t="s">
        <v>11</v>
      </c>
      <c r="Z98" s="52" t="s">
        <v>11</v>
      </c>
      <c r="AA98" s="307"/>
      <c r="AB98" s="307"/>
      <c r="AC98" s="52" t="s">
        <v>11</v>
      </c>
      <c r="AD98" s="37" t="s">
        <v>67</v>
      </c>
      <c r="AE98" s="52" t="s">
        <v>11</v>
      </c>
      <c r="AF98" s="354" t="s">
        <v>7</v>
      </c>
      <c r="AG98" s="52" t="s">
        <v>11</v>
      </c>
      <c r="AH98" s="307"/>
      <c r="AI98" s="307"/>
      <c r="AJ98" s="52"/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807" t="s">
        <v>346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30</v>
      </c>
      <c r="BL99" s="162">
        <f>SUM(BK99+BK100)/2</f>
        <v>30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425</v>
      </c>
      <c r="B100" s="179" t="s">
        <v>182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425</v>
      </c>
      <c r="B101" s="179" t="s">
        <v>183</v>
      </c>
      <c r="C101" s="1174" t="s">
        <v>183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425</v>
      </c>
      <c r="B102" s="179" t="s">
        <v>183</v>
      </c>
      <c r="C102" s="190"/>
      <c r="D102" s="45" t="s">
        <v>69</v>
      </c>
      <c r="E102" s="204"/>
      <c r="F102" s="299">
        <v>1</v>
      </c>
      <c r="G102" s="300">
        <v>2</v>
      </c>
      <c r="H102" s="25">
        <v>3</v>
      </c>
      <c r="I102" s="25">
        <v>4</v>
      </c>
      <c r="J102" s="25">
        <v>5</v>
      </c>
      <c r="K102" s="25">
        <v>6</v>
      </c>
      <c r="L102" s="25">
        <v>7</v>
      </c>
      <c r="M102" s="300">
        <v>8</v>
      </c>
      <c r="N102" s="300">
        <v>9</v>
      </c>
      <c r="O102" s="25">
        <v>10</v>
      </c>
      <c r="P102" s="25">
        <v>11</v>
      </c>
      <c r="Q102" s="25">
        <v>12</v>
      </c>
      <c r="R102" s="25">
        <v>13</v>
      </c>
      <c r="S102" s="25">
        <v>14</v>
      </c>
      <c r="T102" s="300">
        <v>15</v>
      </c>
      <c r="U102" s="300">
        <v>16</v>
      </c>
      <c r="V102" s="25">
        <v>17</v>
      </c>
      <c r="W102" s="25">
        <v>18</v>
      </c>
      <c r="X102" s="25">
        <v>19</v>
      </c>
      <c r="Y102" s="25">
        <v>20</v>
      </c>
      <c r="Z102" s="25">
        <v>21</v>
      </c>
      <c r="AA102" s="300">
        <v>22</v>
      </c>
      <c r="AB102" s="300">
        <v>23</v>
      </c>
      <c r="AC102" s="25">
        <v>24</v>
      </c>
      <c r="AD102" s="25">
        <v>25</v>
      </c>
      <c r="AE102" s="25">
        <v>26</v>
      </c>
      <c r="AF102" s="25">
        <v>27</v>
      </c>
      <c r="AG102" s="26">
        <v>28</v>
      </c>
      <c r="AH102" s="301">
        <v>29</v>
      </c>
      <c r="AI102" s="300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425</v>
      </c>
      <c r="B103" s="179" t="s">
        <v>183</v>
      </c>
      <c r="C103" s="806">
        <v>9622</v>
      </c>
      <c r="D103" s="178" t="s">
        <v>190</v>
      </c>
      <c r="E103" s="156" t="s">
        <v>70</v>
      </c>
      <c r="F103" s="302"/>
      <c r="G103" s="305"/>
      <c r="H103" s="355" t="s">
        <v>107</v>
      </c>
      <c r="I103" s="32" t="s">
        <v>11</v>
      </c>
      <c r="J103" s="31" t="s">
        <v>11</v>
      </c>
      <c r="K103" s="31" t="s">
        <v>11</v>
      </c>
      <c r="L103" s="31" t="s">
        <v>11</v>
      </c>
      <c r="M103" s="305"/>
      <c r="N103" s="305"/>
      <c r="O103" s="31" t="s">
        <v>11</v>
      </c>
      <c r="P103" s="31" t="s">
        <v>11</v>
      </c>
      <c r="Q103" s="31" t="s">
        <v>11</v>
      </c>
      <c r="R103" s="31" t="s">
        <v>11</v>
      </c>
      <c r="S103" s="31" t="s">
        <v>11</v>
      </c>
      <c r="T103" s="305"/>
      <c r="U103" s="305"/>
      <c r="V103" s="31" t="s">
        <v>11</v>
      </c>
      <c r="W103" s="31" t="s">
        <v>11</v>
      </c>
      <c r="X103" s="31" t="s">
        <v>11</v>
      </c>
      <c r="Y103" s="31" t="s">
        <v>11</v>
      </c>
      <c r="Z103" s="31" t="s">
        <v>11</v>
      </c>
      <c r="AA103" s="305"/>
      <c r="AB103" s="305"/>
      <c r="AC103" s="656" t="s">
        <v>11</v>
      </c>
      <c r="AD103" s="355" t="s">
        <v>13</v>
      </c>
      <c r="AE103" s="31" t="s">
        <v>11</v>
      </c>
      <c r="AF103" s="31" t="s">
        <v>11</v>
      </c>
      <c r="AG103" s="31" t="s">
        <v>11</v>
      </c>
      <c r="AH103" s="305"/>
      <c r="AI103" s="305"/>
      <c r="AJ103" s="31"/>
      <c r="AK103" s="34">
        <f>IF(CA103=0,"",TIME(0,CA103,0))</f>
        <v>0.33333333333333331</v>
      </c>
      <c r="AL103" s="157">
        <f>COUNTIF(F103:AJ103,"P")</f>
        <v>18</v>
      </c>
      <c r="AM103" s="158">
        <f>SUM(AL103:AL104)/2</f>
        <v>16</v>
      </c>
      <c r="AN103" s="158">
        <f>COUNTIF(F103:AJ103,"Mi")</f>
        <v>2</v>
      </c>
      <c r="AO103" s="158">
        <f>SUM((AN103+AN104)/2)</f>
        <v>2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425</v>
      </c>
      <c r="B104" s="179" t="s">
        <v>183</v>
      </c>
      <c r="C104" s="164" t="s">
        <v>6</v>
      </c>
      <c r="D104" s="194"/>
      <c r="E104" s="386" t="s">
        <v>4</v>
      </c>
      <c r="F104" s="341"/>
      <c r="G104" s="306"/>
      <c r="H104" s="356" t="s">
        <v>13</v>
      </c>
      <c r="I104" s="38" t="s">
        <v>11</v>
      </c>
      <c r="J104" s="37" t="s">
        <v>11</v>
      </c>
      <c r="K104" s="37" t="s">
        <v>11</v>
      </c>
      <c r="L104" s="37" t="s">
        <v>11</v>
      </c>
      <c r="M104" s="306"/>
      <c r="N104" s="306"/>
      <c r="O104" s="37" t="s">
        <v>11</v>
      </c>
      <c r="P104" s="37" t="s">
        <v>11</v>
      </c>
      <c r="Q104" s="37" t="s">
        <v>11</v>
      </c>
      <c r="R104" s="37" t="s">
        <v>11</v>
      </c>
      <c r="S104" s="37" t="s">
        <v>11</v>
      </c>
      <c r="T104" s="306"/>
      <c r="U104" s="306"/>
      <c r="V104" s="37" t="s">
        <v>11</v>
      </c>
      <c r="W104" s="37" t="s">
        <v>11</v>
      </c>
      <c r="X104" s="37" t="s">
        <v>11</v>
      </c>
      <c r="Y104" s="440" t="s">
        <v>39</v>
      </c>
      <c r="Z104" s="37" t="s">
        <v>11</v>
      </c>
      <c r="AA104" s="306"/>
      <c r="AB104" s="306"/>
      <c r="AC104" s="37" t="s">
        <v>33</v>
      </c>
      <c r="AD104" s="356" t="s">
        <v>13</v>
      </c>
      <c r="AE104" s="440" t="s">
        <v>39</v>
      </c>
      <c r="AF104" s="440" t="s">
        <v>39</v>
      </c>
      <c r="AG104" s="37" t="s">
        <v>11</v>
      </c>
      <c r="AH104" s="306"/>
      <c r="AI104" s="306"/>
      <c r="AJ104" s="37"/>
      <c r="AK104" s="40"/>
      <c r="AL104" s="167">
        <f>COUNTIF(F104:AJ104,"P")</f>
        <v>14</v>
      </c>
      <c r="AM104" s="168"/>
      <c r="AN104" s="168">
        <f>COUNTIF(F104:AJ104,"Mi")</f>
        <v>2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425</v>
      </c>
      <c r="B105" s="179" t="s">
        <v>183</v>
      </c>
      <c r="C105" s="806">
        <v>8914</v>
      </c>
      <c r="D105" s="178" t="s">
        <v>219</v>
      </c>
      <c r="E105" s="236" t="s">
        <v>70</v>
      </c>
      <c r="F105" s="550" t="s">
        <v>14</v>
      </c>
      <c r="G105" s="365" t="s">
        <v>14</v>
      </c>
      <c r="H105" s="365" t="s">
        <v>14</v>
      </c>
      <c r="I105" s="365" t="s">
        <v>14</v>
      </c>
      <c r="J105" s="353" t="s">
        <v>7</v>
      </c>
      <c r="K105" s="353" t="s">
        <v>7</v>
      </c>
      <c r="L105" s="353" t="s">
        <v>7</v>
      </c>
      <c r="M105" s="332"/>
      <c r="N105" s="305"/>
      <c r="O105" s="31" t="s">
        <v>11</v>
      </c>
      <c r="P105" s="55" t="s">
        <v>11</v>
      </c>
      <c r="Q105" s="31" t="s">
        <v>11</v>
      </c>
      <c r="R105" s="31" t="s">
        <v>11</v>
      </c>
      <c r="S105" s="667" t="s">
        <v>29</v>
      </c>
      <c r="T105" s="332"/>
      <c r="U105" s="305"/>
      <c r="V105" s="667" t="s">
        <v>29</v>
      </c>
      <c r="W105" s="31" t="s">
        <v>11</v>
      </c>
      <c r="X105" s="31" t="s">
        <v>11</v>
      </c>
      <c r="Y105" s="31" t="s">
        <v>11</v>
      </c>
      <c r="Z105" s="31" t="s">
        <v>11</v>
      </c>
      <c r="AA105" s="305"/>
      <c r="AB105" s="305"/>
      <c r="AC105" s="656" t="s">
        <v>11</v>
      </c>
      <c r="AD105" s="31" t="s">
        <v>11</v>
      </c>
      <c r="AE105" s="31" t="s">
        <v>11</v>
      </c>
      <c r="AF105" s="380" t="s">
        <v>11</v>
      </c>
      <c r="AG105" s="667" t="s">
        <v>29</v>
      </c>
      <c r="AH105" s="305"/>
      <c r="AI105" s="305"/>
      <c r="AJ105" s="31"/>
      <c r="AK105" s="34">
        <f>IF(CA105=0,"",TIME(0,CA105,0))</f>
        <v>0.25</v>
      </c>
      <c r="AL105" s="157">
        <f>COUNTIF(F105:AJ105,"P")</f>
        <v>12</v>
      </c>
      <c r="AM105" s="158">
        <f>SUM(AL105:AL106)/2</f>
        <v>11.5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3</v>
      </c>
      <c r="AW105" s="158">
        <f>SUM((AV105+AV106)/2)</f>
        <v>3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4</v>
      </c>
      <c r="BL105" s="162">
        <f>SUM(BK105+BK106)/2</f>
        <v>4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425</v>
      </c>
      <c r="B106" s="179" t="s">
        <v>183</v>
      </c>
      <c r="C106" s="192" t="s">
        <v>6</v>
      </c>
      <c r="D106" s="194"/>
      <c r="E106" s="238" t="s">
        <v>4</v>
      </c>
      <c r="F106" s="420" t="s">
        <v>14</v>
      </c>
      <c r="G106" s="367" t="s">
        <v>14</v>
      </c>
      <c r="H106" s="367" t="s">
        <v>14</v>
      </c>
      <c r="I106" s="367" t="s">
        <v>14</v>
      </c>
      <c r="J106" s="354" t="s">
        <v>7</v>
      </c>
      <c r="K106" s="354" t="s">
        <v>7</v>
      </c>
      <c r="L106" s="354" t="s">
        <v>7</v>
      </c>
      <c r="M106" s="331"/>
      <c r="N106" s="306"/>
      <c r="O106" s="37" t="s">
        <v>11</v>
      </c>
      <c r="P106" s="56" t="s">
        <v>11</v>
      </c>
      <c r="Q106" s="37" t="s">
        <v>11</v>
      </c>
      <c r="R106" s="37" t="s">
        <v>11</v>
      </c>
      <c r="S106" s="668" t="s">
        <v>29</v>
      </c>
      <c r="T106" s="331"/>
      <c r="U106" s="306"/>
      <c r="V106" s="668" t="s">
        <v>29</v>
      </c>
      <c r="W106" s="37" t="s">
        <v>11</v>
      </c>
      <c r="X106" s="37" t="s">
        <v>11</v>
      </c>
      <c r="Y106" s="37" t="s">
        <v>11</v>
      </c>
      <c r="Z106" s="37" t="s">
        <v>11</v>
      </c>
      <c r="AA106" s="306"/>
      <c r="AB106" s="306"/>
      <c r="AC106" s="37" t="s">
        <v>11</v>
      </c>
      <c r="AD106" s="37" t="s">
        <v>11</v>
      </c>
      <c r="AE106" s="440" t="s">
        <v>39</v>
      </c>
      <c r="AF106" s="402" t="s">
        <v>11</v>
      </c>
      <c r="AG106" s="668" t="s">
        <v>29</v>
      </c>
      <c r="AH106" s="306"/>
      <c r="AI106" s="306"/>
      <c r="AJ106" s="37"/>
      <c r="AK106" s="40"/>
      <c r="AL106" s="167">
        <f>COUNTIF(F106:AJ106,"P")</f>
        <v>11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3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4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806" t="s">
        <v>351</v>
      </c>
      <c r="D107" s="178" t="str">
        <f>VLOOKUP(C107,ListeAppel,2,FALSE)</f>
        <v>Nom 032</v>
      </c>
      <c r="E107" s="156" t="s">
        <v>70</v>
      </c>
      <c r="F107" s="302"/>
      <c r="G107" s="305"/>
      <c r="H107" s="31" t="s">
        <v>11</v>
      </c>
      <c r="I107" s="32" t="s">
        <v>11</v>
      </c>
      <c r="J107" s="31" t="s">
        <v>11</v>
      </c>
      <c r="K107" s="353" t="s">
        <v>7</v>
      </c>
      <c r="L107" s="353" t="s">
        <v>7</v>
      </c>
      <c r="M107" s="353" t="s">
        <v>7</v>
      </c>
      <c r="N107" s="353" t="s">
        <v>7</v>
      </c>
      <c r="O107" s="353" t="s">
        <v>7</v>
      </c>
      <c r="P107" s="31" t="s">
        <v>11</v>
      </c>
      <c r="Q107" s="31" t="s">
        <v>11</v>
      </c>
      <c r="R107" s="31" t="s">
        <v>11</v>
      </c>
      <c r="S107" s="31" t="s">
        <v>11</v>
      </c>
      <c r="T107" s="305"/>
      <c r="U107" s="305"/>
      <c r="V107" s="31" t="s">
        <v>11</v>
      </c>
      <c r="W107" s="31" t="s">
        <v>11</v>
      </c>
      <c r="X107" s="31" t="s">
        <v>11</v>
      </c>
      <c r="Y107" s="31" t="s">
        <v>11</v>
      </c>
      <c r="Z107" s="31" t="s">
        <v>11</v>
      </c>
      <c r="AA107" s="305"/>
      <c r="AB107" s="305"/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0.19999999999999998</v>
      </c>
      <c r="AL107" s="157">
        <f t="shared" si="95"/>
        <v>12</v>
      </c>
      <c r="AM107" s="158">
        <f>SUM(AL107:AL108)/2</f>
        <v>11.5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0.5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7</v>
      </c>
      <c r="BL107" s="162">
        <f>SUM(BK107+BK108)/2</f>
        <v>7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5</v>
      </c>
      <c r="BR107" s="158">
        <f>SUM((BQ107+BQ108)/2)</f>
        <v>5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425</v>
      </c>
      <c r="B108" s="179" t="s">
        <v>183</v>
      </c>
      <c r="C108" s="164" t="s">
        <v>10</v>
      </c>
      <c r="D108" s="194"/>
      <c r="E108" s="166" t="s">
        <v>4</v>
      </c>
      <c r="F108" s="303"/>
      <c r="G108" s="306"/>
      <c r="H108" s="37" t="s">
        <v>11</v>
      </c>
      <c r="I108" s="38" t="s">
        <v>11</v>
      </c>
      <c r="J108" s="37" t="s">
        <v>11</v>
      </c>
      <c r="K108" s="354" t="s">
        <v>7</v>
      </c>
      <c r="L108" s="354" t="s">
        <v>7</v>
      </c>
      <c r="M108" s="354" t="s">
        <v>7</v>
      </c>
      <c r="N108" s="354" t="s">
        <v>7</v>
      </c>
      <c r="O108" s="354" t="s">
        <v>7</v>
      </c>
      <c r="P108" s="37" t="s">
        <v>11</v>
      </c>
      <c r="Q108" s="37" t="s">
        <v>11</v>
      </c>
      <c r="R108" s="37" t="s">
        <v>11</v>
      </c>
      <c r="S108" s="37" t="s">
        <v>11</v>
      </c>
      <c r="T108" s="306"/>
      <c r="U108" s="306"/>
      <c r="V108" s="37" t="s">
        <v>11</v>
      </c>
      <c r="W108" s="37" t="s">
        <v>11</v>
      </c>
      <c r="X108" s="37" t="s">
        <v>11</v>
      </c>
      <c r="Y108" s="37" t="s">
        <v>11</v>
      </c>
      <c r="Z108" s="37" t="s">
        <v>33</v>
      </c>
      <c r="AA108" s="306"/>
      <c r="AB108" s="306"/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11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7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5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6" t="s">
        <v>352</v>
      </c>
      <c r="D109" s="178" t="str">
        <f>VLOOKUP(C109,ListeAppel,2,FALSE)</f>
        <v>Nom 047</v>
      </c>
      <c r="E109" s="156" t="s">
        <v>70</v>
      </c>
      <c r="F109" s="302"/>
      <c r="G109" s="305"/>
      <c r="H109" s="353" t="s">
        <v>7</v>
      </c>
      <c r="I109" s="32" t="s">
        <v>11</v>
      </c>
      <c r="J109" s="31" t="s">
        <v>11</v>
      </c>
      <c r="K109" s="31" t="s">
        <v>11</v>
      </c>
      <c r="L109" s="353" t="s">
        <v>7</v>
      </c>
      <c r="M109" s="305"/>
      <c r="N109" s="305"/>
      <c r="O109" s="31" t="s">
        <v>11</v>
      </c>
      <c r="P109" s="31" t="s">
        <v>11</v>
      </c>
      <c r="Q109" s="31" t="s">
        <v>11</v>
      </c>
      <c r="R109" s="353" t="s">
        <v>7</v>
      </c>
      <c r="S109" s="31" t="s">
        <v>11</v>
      </c>
      <c r="T109" s="305"/>
      <c r="U109" s="305"/>
      <c r="V109" s="31" t="s">
        <v>11</v>
      </c>
      <c r="W109" s="31" t="s">
        <v>11</v>
      </c>
      <c r="X109" s="31" t="s">
        <v>11</v>
      </c>
      <c r="Y109" s="353" t="s">
        <v>7</v>
      </c>
      <c r="Z109" s="353" t="s">
        <v>7</v>
      </c>
      <c r="AA109" s="305"/>
      <c r="AB109" s="305"/>
      <c r="AC109" s="31" t="s">
        <v>11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05"/>
      <c r="AI109" s="305"/>
      <c r="AJ109" s="31"/>
      <c r="AK109" s="34">
        <f>IF(CA109=0,"",TIME(0,CA109,0))</f>
        <v>0.19999999999999998</v>
      </c>
      <c r="AL109" s="157">
        <f t="shared" si="95"/>
        <v>12</v>
      </c>
      <c r="AM109" s="158">
        <f>SUM(AL109:AL110)/2</f>
        <v>12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288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8</v>
      </c>
      <c r="BR109" s="158">
        <f>SUM((BQ109+BQ110)/2)</f>
        <v>8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288</v>
      </c>
      <c r="CB109" s="35">
        <f>SUM(AM109+AO109+AQ109+AS109+AU109+AW109+BB109+BD109+BG109+AY109)</f>
        <v>12</v>
      </c>
    </row>
    <row r="110" spans="1:80" ht="18.75" customHeight="1" thickBot="1" x14ac:dyDescent="0.3">
      <c r="A110" s="137" t="s">
        <v>425</v>
      </c>
      <c r="B110" s="179" t="s">
        <v>183</v>
      </c>
      <c r="C110" s="164" t="s">
        <v>9</v>
      </c>
      <c r="D110" s="194"/>
      <c r="E110" s="166" t="s">
        <v>4</v>
      </c>
      <c r="F110" s="303"/>
      <c r="G110" s="306"/>
      <c r="H110" s="354" t="s">
        <v>7</v>
      </c>
      <c r="I110" s="38" t="s">
        <v>11</v>
      </c>
      <c r="J110" s="37" t="s">
        <v>11</v>
      </c>
      <c r="K110" s="37" t="s">
        <v>11</v>
      </c>
      <c r="L110" s="354" t="s">
        <v>7</v>
      </c>
      <c r="M110" s="306"/>
      <c r="N110" s="306"/>
      <c r="O110" s="37" t="s">
        <v>11</v>
      </c>
      <c r="P110" s="37" t="s">
        <v>11</v>
      </c>
      <c r="Q110" s="37" t="s">
        <v>11</v>
      </c>
      <c r="R110" s="354" t="s">
        <v>7</v>
      </c>
      <c r="S110" s="37" t="s">
        <v>11</v>
      </c>
      <c r="T110" s="306"/>
      <c r="U110" s="306"/>
      <c r="V110" s="37" t="s">
        <v>11</v>
      </c>
      <c r="W110" s="37" t="s">
        <v>11</v>
      </c>
      <c r="X110" s="37" t="s">
        <v>11</v>
      </c>
      <c r="Y110" s="354" t="s">
        <v>7</v>
      </c>
      <c r="Z110" s="354" t="s">
        <v>7</v>
      </c>
      <c r="AA110" s="306"/>
      <c r="AB110" s="306"/>
      <c r="AC110" s="37" t="s">
        <v>11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06"/>
      <c r="AI110" s="306"/>
      <c r="AJ110" s="37"/>
      <c r="AK110" s="40"/>
      <c r="AL110" s="167">
        <f t="shared" si="95"/>
        <v>12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8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7" t="s">
        <v>353</v>
      </c>
      <c r="D111" s="178" t="str">
        <f>VLOOKUP(C111,ListeAppel,2,FALSE)</f>
        <v>Nom 050</v>
      </c>
      <c r="E111" s="156" t="s">
        <v>70</v>
      </c>
      <c r="F111" s="302"/>
      <c r="G111" s="305"/>
      <c r="H111" s="355" t="s">
        <v>13</v>
      </c>
      <c r="I111" s="32" t="s">
        <v>11</v>
      </c>
      <c r="J111" s="31" t="s">
        <v>11</v>
      </c>
      <c r="K111" s="31" t="s">
        <v>11</v>
      </c>
      <c r="L111" s="31" t="s">
        <v>11</v>
      </c>
      <c r="M111" s="305"/>
      <c r="N111" s="305"/>
      <c r="O111" s="31" t="s">
        <v>11</v>
      </c>
      <c r="P111" s="31" t="s">
        <v>11</v>
      </c>
      <c r="Q111" s="31" t="s">
        <v>11</v>
      </c>
      <c r="R111" s="31" t="s">
        <v>11</v>
      </c>
      <c r="S111" s="31" t="s">
        <v>11</v>
      </c>
      <c r="T111" s="305"/>
      <c r="U111" s="305"/>
      <c r="V111" s="31" t="s">
        <v>11</v>
      </c>
      <c r="W111" s="31" t="s">
        <v>11</v>
      </c>
      <c r="X111" s="353" t="s">
        <v>7</v>
      </c>
      <c r="Y111" s="31" t="s">
        <v>11</v>
      </c>
      <c r="Z111" s="31" t="s">
        <v>11</v>
      </c>
      <c r="AA111" s="305"/>
      <c r="AB111" s="305"/>
      <c r="AC111" s="31" t="s">
        <v>11</v>
      </c>
      <c r="AD111" s="355" t="s">
        <v>13</v>
      </c>
      <c r="AE111" s="353" t="s">
        <v>7</v>
      </c>
      <c r="AF111" s="31" t="s">
        <v>11</v>
      </c>
      <c r="AG111" s="31" t="s">
        <v>11</v>
      </c>
      <c r="AH111" s="305"/>
      <c r="AI111" s="305"/>
      <c r="AJ111" s="31"/>
      <c r="AK111" s="34">
        <f>IF(CA111=0,"",TIME(0,CA111,0))</f>
        <v>0.3</v>
      </c>
      <c r="AL111" s="157">
        <f t="shared" si="95"/>
        <v>16</v>
      </c>
      <c r="AM111" s="158">
        <f>SUM(AL111:AL112)/2</f>
        <v>15.5</v>
      </c>
      <c r="AN111" s="158">
        <f t="shared" si="96"/>
        <v>2</v>
      </c>
      <c r="AO111" s="158">
        <f>SUM((AN111+AN112)/2)</f>
        <v>2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432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432</v>
      </c>
      <c r="CB111" s="35">
        <f>SUM(AM111+AO111+AQ111+AS111+AU111+AW111+BB111+BD111+BG111+AY111)</f>
        <v>18</v>
      </c>
    </row>
    <row r="112" spans="1:80" ht="18.75" customHeight="1" thickBot="1" x14ac:dyDescent="0.3">
      <c r="A112" s="137" t="s">
        <v>425</v>
      </c>
      <c r="B112" s="179" t="s">
        <v>183</v>
      </c>
      <c r="C112" s="192" t="s">
        <v>6</v>
      </c>
      <c r="D112" s="194"/>
      <c r="E112" s="166" t="s">
        <v>4</v>
      </c>
      <c r="F112" s="303"/>
      <c r="G112" s="306"/>
      <c r="H112" s="356" t="s">
        <v>13</v>
      </c>
      <c r="I112" s="38" t="s">
        <v>11</v>
      </c>
      <c r="J112" s="37" t="s">
        <v>11</v>
      </c>
      <c r="K112" s="37" t="s">
        <v>11</v>
      </c>
      <c r="L112" s="395" t="s">
        <v>39</v>
      </c>
      <c r="M112" s="306"/>
      <c r="N112" s="306"/>
      <c r="O112" s="37" t="s">
        <v>11</v>
      </c>
      <c r="P112" s="37" t="s">
        <v>11</v>
      </c>
      <c r="Q112" s="37" t="s">
        <v>11</v>
      </c>
      <c r="R112" s="37" t="s">
        <v>11</v>
      </c>
      <c r="S112" s="37" t="s">
        <v>11</v>
      </c>
      <c r="T112" s="306"/>
      <c r="U112" s="306"/>
      <c r="V112" s="37" t="s">
        <v>11</v>
      </c>
      <c r="W112" s="37" t="s">
        <v>11</v>
      </c>
      <c r="X112" s="354" t="s">
        <v>7</v>
      </c>
      <c r="Y112" s="37" t="s">
        <v>11</v>
      </c>
      <c r="Z112" s="37" t="s">
        <v>11</v>
      </c>
      <c r="AA112" s="306"/>
      <c r="AB112" s="306"/>
      <c r="AC112" s="37" t="s">
        <v>11</v>
      </c>
      <c r="AD112" s="356" t="s">
        <v>13</v>
      </c>
      <c r="AE112" s="354" t="s">
        <v>7</v>
      </c>
      <c r="AF112" s="37" t="s">
        <v>11</v>
      </c>
      <c r="AG112" s="37" t="s">
        <v>11</v>
      </c>
      <c r="AH112" s="306"/>
      <c r="AI112" s="306"/>
      <c r="AJ112" s="37"/>
      <c r="AK112" s="40"/>
      <c r="AL112" s="167">
        <f t="shared" si="95"/>
        <v>15</v>
      </c>
      <c r="AM112" s="168"/>
      <c r="AN112" s="168">
        <f t="shared" si="96"/>
        <v>2</v>
      </c>
      <c r="AO112" s="169"/>
      <c r="AP112" s="170">
        <f t="shared" si="97"/>
        <v>0</v>
      </c>
      <c r="AQ112" s="171"/>
      <c r="AR112" s="168">
        <f t="shared" si="98"/>
        <v>1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7" t="s">
        <v>354</v>
      </c>
      <c r="D113" s="178" t="str">
        <f>VLOOKUP(C113,ListeAppel,2,FALSE)</f>
        <v>Nom 051</v>
      </c>
      <c r="E113" s="156" t="s">
        <v>70</v>
      </c>
      <c r="F113" s="302"/>
      <c r="G113" s="305"/>
      <c r="H113" s="353" t="s">
        <v>7</v>
      </c>
      <c r="I113" s="32" t="s">
        <v>11</v>
      </c>
      <c r="J113" s="31" t="s">
        <v>11</v>
      </c>
      <c r="K113" s="31" t="s">
        <v>11</v>
      </c>
      <c r="L113" s="353" t="s">
        <v>7</v>
      </c>
      <c r="M113" s="305"/>
      <c r="N113" s="305"/>
      <c r="O113" s="31" t="s">
        <v>11</v>
      </c>
      <c r="P113" s="31" t="s">
        <v>11</v>
      </c>
      <c r="Q113" s="31" t="s">
        <v>11</v>
      </c>
      <c r="R113" s="31" t="s">
        <v>11</v>
      </c>
      <c r="S113" s="31" t="s">
        <v>11</v>
      </c>
      <c r="T113" s="305"/>
      <c r="U113" s="305"/>
      <c r="V113" s="31" t="s">
        <v>11</v>
      </c>
      <c r="W113" s="629" t="s">
        <v>23</v>
      </c>
      <c r="X113" s="31" t="s">
        <v>11</v>
      </c>
      <c r="Y113" s="31" t="s">
        <v>11</v>
      </c>
      <c r="Z113" s="353" t="s">
        <v>7</v>
      </c>
      <c r="AA113" s="305"/>
      <c r="AB113" s="305"/>
      <c r="AC113" s="31" t="s">
        <v>11</v>
      </c>
      <c r="AD113" s="31" t="s">
        <v>11</v>
      </c>
      <c r="AE113" s="31" t="s">
        <v>11</v>
      </c>
      <c r="AF113" s="31" t="s">
        <v>11</v>
      </c>
      <c r="AG113" s="31" t="s">
        <v>11</v>
      </c>
      <c r="AH113" s="305"/>
      <c r="AI113" s="305"/>
      <c r="AJ113" s="31"/>
      <c r="AK113" s="34">
        <f>IF(CA113=0,"",TIME(0,CA113,0))</f>
        <v>0.26666666666666666</v>
      </c>
      <c r="AL113" s="157">
        <f t="shared" si="95"/>
        <v>16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384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384</v>
      </c>
      <c r="CB113" s="35">
        <f>SUM(AM113+AO113+AQ113+AS113+AU113+AW113+BB113+BD113+BG113+AY113)</f>
        <v>16</v>
      </c>
    </row>
    <row r="114" spans="1:80" ht="18.75" customHeight="1" thickBot="1" x14ac:dyDescent="0.3">
      <c r="A114" s="137" t="s">
        <v>425</v>
      </c>
      <c r="B114" s="179" t="s">
        <v>183</v>
      </c>
      <c r="C114" s="192" t="s">
        <v>10</v>
      </c>
      <c r="D114" s="194"/>
      <c r="E114" s="166" t="s">
        <v>4</v>
      </c>
      <c r="F114" s="303"/>
      <c r="G114" s="306"/>
      <c r="H114" s="354" t="s">
        <v>7</v>
      </c>
      <c r="I114" s="38" t="s">
        <v>11</v>
      </c>
      <c r="J114" s="37" t="s">
        <v>11</v>
      </c>
      <c r="K114" s="37" t="s">
        <v>11</v>
      </c>
      <c r="L114" s="354" t="s">
        <v>7</v>
      </c>
      <c r="M114" s="306"/>
      <c r="N114" s="306"/>
      <c r="O114" s="37" t="s">
        <v>11</v>
      </c>
      <c r="P114" s="37" t="s">
        <v>11</v>
      </c>
      <c r="Q114" s="37" t="s">
        <v>11</v>
      </c>
      <c r="R114" s="37" t="s">
        <v>11</v>
      </c>
      <c r="S114" s="37" t="s">
        <v>11</v>
      </c>
      <c r="T114" s="306"/>
      <c r="U114" s="306"/>
      <c r="V114" s="37" t="s">
        <v>11</v>
      </c>
      <c r="W114" s="630" t="s">
        <v>23</v>
      </c>
      <c r="X114" s="37" t="s">
        <v>11</v>
      </c>
      <c r="Y114" s="37" t="s">
        <v>11</v>
      </c>
      <c r="Z114" s="354" t="s">
        <v>7</v>
      </c>
      <c r="AA114" s="306"/>
      <c r="AB114" s="306"/>
      <c r="AC114" s="37" t="s">
        <v>11</v>
      </c>
      <c r="AD114" s="37" t="s">
        <v>11</v>
      </c>
      <c r="AE114" s="37" t="s">
        <v>11</v>
      </c>
      <c r="AF114" s="37" t="s">
        <v>11</v>
      </c>
      <c r="AG114" s="37" t="s">
        <v>11</v>
      </c>
      <c r="AH114" s="306"/>
      <c r="AI114" s="306"/>
      <c r="AJ114" s="37"/>
      <c r="AK114" s="40"/>
      <c r="AL114" s="167">
        <f t="shared" si="95"/>
        <v>16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6" t="s">
        <v>355</v>
      </c>
      <c r="D115" s="155" t="str">
        <f>VLOOKUP(C115,ListeAppel,2,FALSE)</f>
        <v>Nom 058</v>
      </c>
      <c r="E115" s="156" t="s">
        <v>70</v>
      </c>
      <c r="F115" s="369" t="s">
        <v>7</v>
      </c>
      <c r="G115" s="353" t="s">
        <v>7</v>
      </c>
      <c r="H115" s="353" t="s">
        <v>7</v>
      </c>
      <c r="I115" s="353" t="s">
        <v>7</v>
      </c>
      <c r="J115" s="353" t="s">
        <v>7</v>
      </c>
      <c r="K115" s="353" t="s">
        <v>7</v>
      </c>
      <c r="L115" s="353" t="s">
        <v>7</v>
      </c>
      <c r="M115" s="353" t="s">
        <v>7</v>
      </c>
      <c r="N115" s="353" t="s">
        <v>7</v>
      </c>
      <c r="O115" s="353" t="s">
        <v>7</v>
      </c>
      <c r="P115" s="353" t="s">
        <v>7</v>
      </c>
      <c r="Q115" s="353" t="s">
        <v>7</v>
      </c>
      <c r="R115" s="353" t="s">
        <v>7</v>
      </c>
      <c r="S115" s="353" t="s">
        <v>7</v>
      </c>
      <c r="T115" s="305"/>
      <c r="U115" s="305"/>
      <c r="V115" s="31" t="s">
        <v>11</v>
      </c>
      <c r="W115" s="31" t="s">
        <v>11</v>
      </c>
      <c r="X115" s="31" t="s">
        <v>11</v>
      </c>
      <c r="Y115" s="31" t="s">
        <v>11</v>
      </c>
      <c r="Z115" s="31" t="s">
        <v>11</v>
      </c>
      <c r="AA115" s="305"/>
      <c r="AB115" s="305"/>
      <c r="AC115" s="31" t="s">
        <v>11</v>
      </c>
      <c r="AD115" s="31" t="s">
        <v>11</v>
      </c>
      <c r="AE115" s="31" t="s">
        <v>11</v>
      </c>
      <c r="AF115" s="31" t="s">
        <v>11</v>
      </c>
      <c r="AG115" s="31" t="s">
        <v>11</v>
      </c>
      <c r="AH115" s="305"/>
      <c r="AI115" s="305"/>
      <c r="AJ115" s="31"/>
      <c r="AK115" s="34">
        <f>IF(CA115=0,"",TIME(0,CA115,0))</f>
        <v>0.16666666666666666</v>
      </c>
      <c r="AL115" s="157">
        <f t="shared" si="95"/>
        <v>10</v>
      </c>
      <c r="AM115" s="158">
        <f>SUM(AL115:AL116)/2</f>
        <v>7.5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2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240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14</v>
      </c>
      <c r="BR115" s="158">
        <f>SUM((BQ115+BQ116)/2)</f>
        <v>14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240</v>
      </c>
      <c r="CB115" s="35">
        <f>SUM(AM115+AO115+AQ115+AS115+AU115+AW115+BB115+BD115+BG115+AY115)</f>
        <v>10</v>
      </c>
    </row>
    <row r="116" spans="1:80" ht="18.75" customHeight="1" thickBot="1" x14ac:dyDescent="0.3">
      <c r="A116" s="137" t="s">
        <v>425</v>
      </c>
      <c r="B116" s="179" t="s">
        <v>183</v>
      </c>
      <c r="C116" s="164" t="s">
        <v>6</v>
      </c>
      <c r="D116" s="165">
        <v>10995</v>
      </c>
      <c r="E116" s="166" t="s">
        <v>4</v>
      </c>
      <c r="F116" s="370" t="s">
        <v>7</v>
      </c>
      <c r="G116" s="354" t="s">
        <v>7</v>
      </c>
      <c r="H116" s="354" t="s">
        <v>7</v>
      </c>
      <c r="I116" s="354" t="s">
        <v>7</v>
      </c>
      <c r="J116" s="354" t="s">
        <v>7</v>
      </c>
      <c r="K116" s="354" t="s">
        <v>7</v>
      </c>
      <c r="L116" s="354" t="s">
        <v>7</v>
      </c>
      <c r="M116" s="354" t="s">
        <v>7</v>
      </c>
      <c r="N116" s="354" t="s">
        <v>7</v>
      </c>
      <c r="O116" s="354" t="s">
        <v>7</v>
      </c>
      <c r="P116" s="354" t="s">
        <v>7</v>
      </c>
      <c r="Q116" s="354" t="s">
        <v>7</v>
      </c>
      <c r="R116" s="354" t="s">
        <v>7</v>
      </c>
      <c r="S116" s="354" t="s">
        <v>7</v>
      </c>
      <c r="T116" s="306"/>
      <c r="U116" s="306"/>
      <c r="V116" s="37" t="s">
        <v>11</v>
      </c>
      <c r="W116" s="37" t="s">
        <v>11</v>
      </c>
      <c r="X116" s="37" t="s">
        <v>11</v>
      </c>
      <c r="Y116" s="37" t="s">
        <v>57</v>
      </c>
      <c r="Z116" s="395" t="s">
        <v>39</v>
      </c>
      <c r="AA116" s="306"/>
      <c r="AB116" s="306"/>
      <c r="AC116" s="37" t="s">
        <v>11</v>
      </c>
      <c r="AD116" s="37" t="s">
        <v>11</v>
      </c>
      <c r="AE116" s="440" t="s">
        <v>39</v>
      </c>
      <c r="AF116" s="440" t="s">
        <v>39</v>
      </c>
      <c r="AG116" s="440" t="s">
        <v>39</v>
      </c>
      <c r="AH116" s="306"/>
      <c r="AI116" s="306"/>
      <c r="AJ116" s="37"/>
      <c r="AK116" s="40"/>
      <c r="AL116" s="167">
        <f t="shared" si="95"/>
        <v>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4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14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6">
        <v>3578</v>
      </c>
      <c r="D117" s="178" t="s">
        <v>258</v>
      </c>
      <c r="E117" s="236" t="s">
        <v>70</v>
      </c>
      <c r="F117" s="302"/>
      <c r="G117" s="305"/>
      <c r="H117" s="31" t="s">
        <v>11</v>
      </c>
      <c r="I117" s="32" t="s">
        <v>11</v>
      </c>
      <c r="J117" s="31" t="s">
        <v>11</v>
      </c>
      <c r="K117" s="442" t="s">
        <v>11</v>
      </c>
      <c r="L117" s="31" t="s">
        <v>11</v>
      </c>
      <c r="M117" s="305"/>
      <c r="N117" s="305"/>
      <c r="O117" s="31" t="s">
        <v>11</v>
      </c>
      <c r="P117" s="31" t="s">
        <v>11</v>
      </c>
      <c r="Q117" s="442" t="s">
        <v>11</v>
      </c>
      <c r="R117" s="698" t="s">
        <v>28</v>
      </c>
      <c r="S117" s="664" t="s">
        <v>28</v>
      </c>
      <c r="T117" s="313"/>
      <c r="U117" s="313"/>
      <c r="V117" s="664" t="s">
        <v>28</v>
      </c>
      <c r="W117" s="664" t="s">
        <v>28</v>
      </c>
      <c r="X117" s="664" t="s">
        <v>28</v>
      </c>
      <c r="Y117" s="664" t="s">
        <v>28</v>
      </c>
      <c r="Z117" s="691" t="s">
        <v>35</v>
      </c>
      <c r="AA117" s="313"/>
      <c r="AB117" s="313"/>
      <c r="AC117" s="698" t="s">
        <v>28</v>
      </c>
      <c r="AD117" s="664" t="s">
        <v>28</v>
      </c>
      <c r="AE117" s="664" t="s">
        <v>28</v>
      </c>
      <c r="AF117" s="664" t="s">
        <v>28</v>
      </c>
      <c r="AG117" s="31" t="s">
        <v>11</v>
      </c>
      <c r="AH117" s="305"/>
      <c r="AI117" s="305"/>
      <c r="AJ117" s="31"/>
      <c r="AK117" s="34">
        <f>IF(CA117=0,"",TIME(0,CA117,0))</f>
        <v>0.15</v>
      </c>
      <c r="AL117" s="157">
        <f>COUNTIF(F117:AJ117,"P")</f>
        <v>9</v>
      </c>
      <c r="AM117" s="158">
        <f>SUM(AL117:AL118)/2</f>
        <v>9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0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216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0</v>
      </c>
      <c r="BR117" s="158">
        <f>SUM((BQ117+BQ118)/2)</f>
        <v>0</v>
      </c>
      <c r="BS117" s="158">
        <f>COUNTIF(F117:AJ117,"CC")</f>
        <v>10</v>
      </c>
      <c r="BT117" s="158">
        <f>SUM((BS117+BS118)/2)</f>
        <v>10</v>
      </c>
      <c r="BU117" s="158">
        <f>COUNTIF(F117:AJ117,"DS")</f>
        <v>1</v>
      </c>
      <c r="BV117" s="158">
        <f>SUM((BU117+BU118)/2)</f>
        <v>1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216</v>
      </c>
      <c r="CB117" s="35">
        <f>SUM(AM117+AO117+AQ117+AS117+AU117+AW117+BB117+BD117+BG117+AY117)</f>
        <v>9</v>
      </c>
    </row>
    <row r="118" spans="1:80" ht="18.75" customHeight="1" thickBot="1" x14ac:dyDescent="0.3">
      <c r="A118" s="137" t="s">
        <v>425</v>
      </c>
      <c r="B118" s="179" t="s">
        <v>183</v>
      </c>
      <c r="C118" s="192" t="s">
        <v>6</v>
      </c>
      <c r="D118" s="165"/>
      <c r="E118" s="238" t="s">
        <v>4</v>
      </c>
      <c r="F118" s="303"/>
      <c r="G118" s="306"/>
      <c r="H118" s="37" t="s">
        <v>11</v>
      </c>
      <c r="I118" s="38" t="s">
        <v>11</v>
      </c>
      <c r="J118" s="37" t="s">
        <v>11</v>
      </c>
      <c r="K118" s="402" t="s">
        <v>11</v>
      </c>
      <c r="L118" s="37" t="s">
        <v>11</v>
      </c>
      <c r="M118" s="306"/>
      <c r="N118" s="306"/>
      <c r="O118" s="37" t="s">
        <v>11</v>
      </c>
      <c r="P118" s="37" t="s">
        <v>11</v>
      </c>
      <c r="Q118" s="402" t="s">
        <v>11</v>
      </c>
      <c r="R118" s="665" t="s">
        <v>28</v>
      </c>
      <c r="S118" s="665" t="s">
        <v>28</v>
      </c>
      <c r="T118" s="312"/>
      <c r="U118" s="312"/>
      <c r="V118" s="665" t="s">
        <v>28</v>
      </c>
      <c r="W118" s="665" t="s">
        <v>28</v>
      </c>
      <c r="X118" s="665" t="s">
        <v>28</v>
      </c>
      <c r="Y118" s="665" t="s">
        <v>28</v>
      </c>
      <c r="Z118" s="690" t="s">
        <v>35</v>
      </c>
      <c r="AA118" s="312"/>
      <c r="AB118" s="312"/>
      <c r="AC118" s="665" t="s">
        <v>28</v>
      </c>
      <c r="AD118" s="665" t="s">
        <v>28</v>
      </c>
      <c r="AE118" s="665" t="s">
        <v>28</v>
      </c>
      <c r="AF118" s="665" t="s">
        <v>28</v>
      </c>
      <c r="AG118" s="37" t="s">
        <v>11</v>
      </c>
      <c r="AH118" s="306"/>
      <c r="AI118" s="306"/>
      <c r="AJ118" s="37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0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0</v>
      </c>
      <c r="BR118" s="168"/>
      <c r="BS118" s="168">
        <f>COUNTIF(F118:AJ118,"CC")</f>
        <v>10</v>
      </c>
      <c r="BT118" s="169"/>
      <c r="BU118" s="168">
        <f>COUNTIF(F118:AJ118,"DS")</f>
        <v>1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6" t="s">
        <v>358</v>
      </c>
      <c r="D119" s="155" t="str">
        <f>VLOOKUP(C119,ListeAppel,2,FALSE)</f>
        <v>Nom 076</v>
      </c>
      <c r="E119" s="156" t="s">
        <v>70</v>
      </c>
      <c r="F119" s="302"/>
      <c r="G119" s="305"/>
      <c r="H119" s="353" t="s">
        <v>7</v>
      </c>
      <c r="I119" s="32" t="s">
        <v>11</v>
      </c>
      <c r="J119" s="31" t="s">
        <v>11</v>
      </c>
      <c r="K119" s="31" t="s">
        <v>11</v>
      </c>
      <c r="L119" s="353" t="s">
        <v>7</v>
      </c>
      <c r="M119" s="305"/>
      <c r="N119" s="305"/>
      <c r="O119" s="31" t="s">
        <v>11</v>
      </c>
      <c r="P119" s="353" t="s">
        <v>7</v>
      </c>
      <c r="Q119" s="31" t="s">
        <v>11</v>
      </c>
      <c r="R119" s="31" t="s">
        <v>11</v>
      </c>
      <c r="S119" s="31" t="s">
        <v>11</v>
      </c>
      <c r="T119" s="305"/>
      <c r="U119" s="305"/>
      <c r="V119" s="31" t="s">
        <v>11</v>
      </c>
      <c r="W119" s="355" t="s">
        <v>13</v>
      </c>
      <c r="X119" s="31" t="s">
        <v>11</v>
      </c>
      <c r="Y119" s="353" t="s">
        <v>7</v>
      </c>
      <c r="Z119" s="353" t="s">
        <v>7</v>
      </c>
      <c r="AA119" s="305"/>
      <c r="AB119" s="305"/>
      <c r="AC119" s="355" t="s">
        <v>13</v>
      </c>
      <c r="AD119" s="355" t="s">
        <v>13</v>
      </c>
      <c r="AE119" s="353" t="s">
        <v>7</v>
      </c>
      <c r="AF119" s="353" t="s">
        <v>7</v>
      </c>
      <c r="AG119" s="31" t="s">
        <v>11</v>
      </c>
      <c r="AH119" s="305"/>
      <c r="AI119" s="305"/>
      <c r="AJ119" s="31"/>
      <c r="AK119" s="34">
        <f>IF(CA119=0,"",TIME(0,CA119,0))</f>
        <v>0.21666666666666667</v>
      </c>
      <c r="AL119" s="157">
        <f t="shared" si="95"/>
        <v>10</v>
      </c>
      <c r="AM119" s="158">
        <f>SUM(AL119:AL120)/2</f>
        <v>10</v>
      </c>
      <c r="AN119" s="158">
        <f t="shared" si="96"/>
        <v>3</v>
      </c>
      <c r="AO119" s="158">
        <f>SUM((AN119+AN120)/2)</f>
        <v>3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7</v>
      </c>
      <c r="BR119" s="158">
        <f>SUM((BQ119+BQ120)/2)</f>
        <v>7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425</v>
      </c>
      <c r="B120" s="179" t="s">
        <v>183</v>
      </c>
      <c r="C120" s="207" t="s">
        <v>10</v>
      </c>
      <c r="D120" s="165">
        <v>11491</v>
      </c>
      <c r="E120" s="166" t="s">
        <v>4</v>
      </c>
      <c r="F120" s="303"/>
      <c r="G120" s="306"/>
      <c r="H120" s="354" t="s">
        <v>7</v>
      </c>
      <c r="I120" s="38" t="s">
        <v>11</v>
      </c>
      <c r="J120" s="37" t="s">
        <v>11</v>
      </c>
      <c r="K120" s="37" t="s">
        <v>11</v>
      </c>
      <c r="L120" s="354" t="s">
        <v>7</v>
      </c>
      <c r="M120" s="306"/>
      <c r="N120" s="306"/>
      <c r="O120" s="37" t="s">
        <v>11</v>
      </c>
      <c r="P120" s="354" t="s">
        <v>7</v>
      </c>
      <c r="Q120" s="37" t="s">
        <v>11</v>
      </c>
      <c r="R120" s="37" t="s">
        <v>11</v>
      </c>
      <c r="S120" s="37" t="s">
        <v>11</v>
      </c>
      <c r="T120" s="306"/>
      <c r="U120" s="306"/>
      <c r="V120" s="37" t="s">
        <v>11</v>
      </c>
      <c r="W120" s="356" t="s">
        <v>13</v>
      </c>
      <c r="X120" s="37" t="s">
        <v>11</v>
      </c>
      <c r="Y120" s="354" t="s">
        <v>7</v>
      </c>
      <c r="Z120" s="354" t="s">
        <v>7</v>
      </c>
      <c r="AA120" s="306"/>
      <c r="AB120" s="306"/>
      <c r="AC120" s="356" t="s">
        <v>13</v>
      </c>
      <c r="AD120" s="356" t="s">
        <v>13</v>
      </c>
      <c r="AE120" s="354" t="s">
        <v>7</v>
      </c>
      <c r="AF120" s="354" t="s">
        <v>7</v>
      </c>
      <c r="AG120" s="37" t="s">
        <v>11</v>
      </c>
      <c r="AH120" s="306"/>
      <c r="AI120" s="306"/>
      <c r="AJ120" s="37"/>
      <c r="AK120" s="40"/>
      <c r="AL120" s="167">
        <f t="shared" si="95"/>
        <v>10</v>
      </c>
      <c r="AM120" s="168"/>
      <c r="AN120" s="168">
        <f t="shared" si="96"/>
        <v>3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7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807" t="s">
        <v>359</v>
      </c>
      <c r="D121" s="155" t="str">
        <f>VLOOKUP(C121,ListeAppel,2,FALSE)</f>
        <v>Nom 094</v>
      </c>
      <c r="E121" s="236" t="s">
        <v>70</v>
      </c>
      <c r="F121" s="550" t="s">
        <v>14</v>
      </c>
      <c r="G121" s="365" t="s">
        <v>14</v>
      </c>
      <c r="H121" s="365" t="s">
        <v>14</v>
      </c>
      <c r="I121" s="365" t="s">
        <v>14</v>
      </c>
      <c r="J121" s="365" t="s">
        <v>14</v>
      </c>
      <c r="K121" s="365" t="s">
        <v>14</v>
      </c>
      <c r="L121" s="365" t="s">
        <v>14</v>
      </c>
      <c r="M121" s="305"/>
      <c r="N121" s="305"/>
      <c r="O121" s="31" t="s">
        <v>11</v>
      </c>
      <c r="P121" s="31" t="s">
        <v>11</v>
      </c>
      <c r="Q121" s="31" t="s">
        <v>11</v>
      </c>
      <c r="R121" s="31" t="s">
        <v>11</v>
      </c>
      <c r="S121" s="31" t="s">
        <v>67</v>
      </c>
      <c r="T121" s="305"/>
      <c r="U121" s="305"/>
      <c r="V121" s="31" t="s">
        <v>11</v>
      </c>
      <c r="W121" s="31" t="s">
        <v>11</v>
      </c>
      <c r="X121" s="31" t="s">
        <v>11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1" t="s">
        <v>33</v>
      </c>
      <c r="AE121" s="353" t="s">
        <v>7</v>
      </c>
      <c r="AF121" s="353" t="s">
        <v>7</v>
      </c>
      <c r="AG121" s="353" t="s">
        <v>7</v>
      </c>
      <c r="AH121" s="305"/>
      <c r="AI121" s="305"/>
      <c r="AJ121" s="31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7</v>
      </c>
      <c r="BL121" s="162">
        <f>SUM(BK121+BK122)/2</f>
        <v>7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8</v>
      </c>
      <c r="BR121" s="158">
        <f>SUM((BQ121+BQ122)/2)</f>
        <v>8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425</v>
      </c>
      <c r="B122" s="179" t="s">
        <v>183</v>
      </c>
      <c r="C122" s="202" t="s">
        <v>10</v>
      </c>
      <c r="D122" s="165">
        <v>11576</v>
      </c>
      <c r="E122" s="238" t="s">
        <v>4</v>
      </c>
      <c r="F122" s="420" t="s">
        <v>14</v>
      </c>
      <c r="G122" s="367" t="s">
        <v>14</v>
      </c>
      <c r="H122" s="367" t="s">
        <v>14</v>
      </c>
      <c r="I122" s="367" t="s">
        <v>14</v>
      </c>
      <c r="J122" s="367" t="s">
        <v>14</v>
      </c>
      <c r="K122" s="367" t="s">
        <v>14</v>
      </c>
      <c r="L122" s="367" t="s">
        <v>14</v>
      </c>
      <c r="M122" s="306"/>
      <c r="N122" s="306"/>
      <c r="O122" s="37" t="s">
        <v>11</v>
      </c>
      <c r="P122" s="37" t="s">
        <v>11</v>
      </c>
      <c r="Q122" s="37" t="s">
        <v>11</v>
      </c>
      <c r="R122" s="37" t="s">
        <v>11</v>
      </c>
      <c r="S122" s="37" t="s">
        <v>67</v>
      </c>
      <c r="T122" s="306"/>
      <c r="U122" s="306"/>
      <c r="V122" s="37" t="s">
        <v>11</v>
      </c>
      <c r="W122" s="37" t="s">
        <v>11</v>
      </c>
      <c r="X122" s="37" t="s">
        <v>11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7" t="s">
        <v>11</v>
      </c>
      <c r="AE122" s="354" t="s">
        <v>7</v>
      </c>
      <c r="AF122" s="354" t="s">
        <v>7</v>
      </c>
      <c r="AG122" s="354" t="s">
        <v>7</v>
      </c>
      <c r="AH122" s="306"/>
      <c r="AI122" s="306"/>
      <c r="AJ122" s="37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7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8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425</v>
      </c>
      <c r="B123" s="179" t="s">
        <v>184</v>
      </c>
      <c r="C123" s="1174" t="s">
        <v>184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425</v>
      </c>
      <c r="B124" s="179" t="s">
        <v>184</v>
      </c>
      <c r="C124" s="190"/>
      <c r="D124" s="45" t="s">
        <v>69</v>
      </c>
      <c r="E124" s="204"/>
      <c r="F124" s="299">
        <v>1</v>
      </c>
      <c r="G124" s="300">
        <v>2</v>
      </c>
      <c r="H124" s="25">
        <v>3</v>
      </c>
      <c r="I124" s="25">
        <v>4</v>
      </c>
      <c r="J124" s="25">
        <v>5</v>
      </c>
      <c r="K124" s="25">
        <v>6</v>
      </c>
      <c r="L124" s="25">
        <v>7</v>
      </c>
      <c r="M124" s="300">
        <v>8</v>
      </c>
      <c r="N124" s="300">
        <v>9</v>
      </c>
      <c r="O124" s="25">
        <v>10</v>
      </c>
      <c r="P124" s="25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25">
        <v>17</v>
      </c>
      <c r="W124" s="25">
        <v>18</v>
      </c>
      <c r="X124" s="25">
        <v>19</v>
      </c>
      <c r="Y124" s="25">
        <v>20</v>
      </c>
      <c r="Z124" s="25">
        <v>21</v>
      </c>
      <c r="AA124" s="300">
        <v>22</v>
      </c>
      <c r="AB124" s="300">
        <v>23</v>
      </c>
      <c r="AC124" s="25">
        <v>24</v>
      </c>
      <c r="AD124" s="25">
        <v>25</v>
      </c>
      <c r="AE124" s="25">
        <v>26</v>
      </c>
      <c r="AF124" s="25">
        <v>27</v>
      </c>
      <c r="AG124" s="26">
        <v>28</v>
      </c>
      <c r="AH124" s="301">
        <v>29</v>
      </c>
      <c r="AI124" s="300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425</v>
      </c>
      <c r="B125" s="179" t="s">
        <v>184</v>
      </c>
      <c r="C125" s="807">
        <v>2919</v>
      </c>
      <c r="D125" s="178" t="s">
        <v>201</v>
      </c>
      <c r="E125" s="156" t="s">
        <v>70</v>
      </c>
      <c r="F125" s="302"/>
      <c r="G125" s="305"/>
      <c r="H125" s="442" t="s">
        <v>111</v>
      </c>
      <c r="I125" s="32" t="s">
        <v>11</v>
      </c>
      <c r="J125" s="31" t="s">
        <v>11</v>
      </c>
      <c r="K125" s="31" t="s">
        <v>11</v>
      </c>
      <c r="L125" s="31" t="s">
        <v>11</v>
      </c>
      <c r="M125" s="305"/>
      <c r="N125" s="305"/>
      <c r="O125" s="31" t="s">
        <v>11</v>
      </c>
      <c r="P125" s="31" t="s">
        <v>11</v>
      </c>
      <c r="Q125" s="31" t="s">
        <v>11</v>
      </c>
      <c r="R125" s="31" t="s">
        <v>11</v>
      </c>
      <c r="S125" s="31" t="s">
        <v>57</v>
      </c>
      <c r="T125" s="305"/>
      <c r="U125" s="305"/>
      <c r="V125" s="31" t="s">
        <v>11</v>
      </c>
      <c r="W125" s="31" t="s">
        <v>11</v>
      </c>
      <c r="X125" s="31" t="s">
        <v>11</v>
      </c>
      <c r="Y125" s="31" t="s">
        <v>11</v>
      </c>
      <c r="Z125" s="691" t="s">
        <v>35</v>
      </c>
      <c r="AA125" s="305"/>
      <c r="AB125" s="305"/>
      <c r="AC125" s="31" t="s">
        <v>11</v>
      </c>
      <c r="AD125" s="31" t="s">
        <v>11</v>
      </c>
      <c r="AE125" s="31" t="s">
        <v>11</v>
      </c>
      <c r="AF125" s="358" t="s">
        <v>7</v>
      </c>
      <c r="AG125" s="31" t="s">
        <v>11</v>
      </c>
      <c r="AH125" s="305"/>
      <c r="AI125" s="305"/>
      <c r="AJ125" s="31"/>
      <c r="AK125" s="34">
        <f>IF(CA125=0,"",TIME(0,CA125,0))</f>
        <v>0.28333333333333333</v>
      </c>
      <c r="AL125" s="157">
        <f t="shared" si="95"/>
        <v>16</v>
      </c>
      <c r="AM125" s="158">
        <f>SUM(AL125:AL126)/2</f>
        <v>16</v>
      </c>
      <c r="AN125" s="158">
        <f t="shared" si="96"/>
        <v>0</v>
      </c>
      <c r="AO125" s="158">
        <f>SUM((AN125+AN126)/2)</f>
        <v>0.5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1</v>
      </c>
      <c r="AU125" s="160">
        <f>SUM((AT125+AT126)/2)</f>
        <v>0.5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408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1</v>
      </c>
      <c r="BV125" s="158">
        <f>SUM((BU125+BU126)/2)</f>
        <v>1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408</v>
      </c>
      <c r="CB125" s="35">
        <f>SUM(AM125+AO125+AQ125+AS125+AU125+AW125+BB125+BD125+BG125+AY125)</f>
        <v>17</v>
      </c>
    </row>
    <row r="126" spans="1:80" ht="18.75" customHeight="1" thickBot="1" x14ac:dyDescent="0.3">
      <c r="A126" s="137" t="s">
        <v>425</v>
      </c>
      <c r="B126" s="179" t="s">
        <v>184</v>
      </c>
      <c r="C126" s="192" t="s">
        <v>6</v>
      </c>
      <c r="D126" s="194"/>
      <c r="E126" s="166" t="s">
        <v>4</v>
      </c>
      <c r="F126" s="303"/>
      <c r="G126" s="306"/>
      <c r="H126" s="402" t="s">
        <v>111</v>
      </c>
      <c r="I126" s="38" t="s">
        <v>11</v>
      </c>
      <c r="J126" s="37" t="s">
        <v>11</v>
      </c>
      <c r="K126" s="37" t="s">
        <v>11</v>
      </c>
      <c r="L126" s="37" t="s">
        <v>11</v>
      </c>
      <c r="M126" s="306"/>
      <c r="N126" s="306"/>
      <c r="O126" s="37" t="s">
        <v>11</v>
      </c>
      <c r="P126" s="37" t="s">
        <v>11</v>
      </c>
      <c r="Q126" s="37" t="s">
        <v>11</v>
      </c>
      <c r="R126" s="37" t="s">
        <v>11</v>
      </c>
      <c r="S126" s="356" t="s">
        <v>13</v>
      </c>
      <c r="T126" s="306"/>
      <c r="U126" s="306"/>
      <c r="V126" s="37" t="s">
        <v>11</v>
      </c>
      <c r="W126" s="37" t="s">
        <v>11</v>
      </c>
      <c r="X126" s="37" t="s">
        <v>11</v>
      </c>
      <c r="Y126" s="37" t="s">
        <v>11</v>
      </c>
      <c r="Z126" s="690" t="s">
        <v>35</v>
      </c>
      <c r="AA126" s="306"/>
      <c r="AB126" s="306"/>
      <c r="AC126" s="37" t="s">
        <v>11</v>
      </c>
      <c r="AD126" s="37" t="s">
        <v>11</v>
      </c>
      <c r="AE126" s="37" t="s">
        <v>11</v>
      </c>
      <c r="AF126" s="354" t="s">
        <v>7</v>
      </c>
      <c r="AG126" s="37" t="s">
        <v>11</v>
      </c>
      <c r="AH126" s="306"/>
      <c r="AI126" s="306"/>
      <c r="AJ126" s="37"/>
      <c r="AK126" s="40"/>
      <c r="AL126" s="167">
        <f t="shared" si="95"/>
        <v>16</v>
      </c>
      <c r="AM126" s="168"/>
      <c r="AN126" s="168">
        <f t="shared" si="96"/>
        <v>1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1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184</v>
      </c>
      <c r="C127" s="806" t="s">
        <v>361</v>
      </c>
      <c r="D127" s="155" t="str">
        <f>VLOOKUP(C127,ListeAppel,2,FALSE)</f>
        <v>Nom 026</v>
      </c>
      <c r="E127" s="156" t="s">
        <v>70</v>
      </c>
      <c r="F127" s="302"/>
      <c r="G127" s="305"/>
      <c r="H127" s="442" t="s">
        <v>111</v>
      </c>
      <c r="I127" s="32" t="s">
        <v>11</v>
      </c>
      <c r="J127" s="31" t="s">
        <v>11</v>
      </c>
      <c r="K127" s="31" t="s">
        <v>11</v>
      </c>
      <c r="L127" s="31" t="s">
        <v>11</v>
      </c>
      <c r="M127" s="305"/>
      <c r="N127" s="305"/>
      <c r="O127" s="31" t="s">
        <v>11</v>
      </c>
      <c r="P127" s="31" t="s">
        <v>11</v>
      </c>
      <c r="Q127" s="31" t="s">
        <v>11</v>
      </c>
      <c r="R127" s="31" t="s">
        <v>11</v>
      </c>
      <c r="S127" s="31" t="s">
        <v>11</v>
      </c>
      <c r="T127" s="305"/>
      <c r="U127" s="305"/>
      <c r="V127" s="31" t="s">
        <v>11</v>
      </c>
      <c r="W127" s="353" t="s">
        <v>7</v>
      </c>
      <c r="X127" s="31" t="s">
        <v>11</v>
      </c>
      <c r="Y127" s="31" t="s">
        <v>11</v>
      </c>
      <c r="Z127" s="691" t="s">
        <v>35</v>
      </c>
      <c r="AA127" s="305"/>
      <c r="AB127" s="305"/>
      <c r="AC127" s="31" t="s">
        <v>11</v>
      </c>
      <c r="AD127" s="31" t="s">
        <v>11</v>
      </c>
      <c r="AE127" s="353" t="s">
        <v>7</v>
      </c>
      <c r="AF127" s="353" t="s">
        <v>7</v>
      </c>
      <c r="AG127" s="31" t="s">
        <v>11</v>
      </c>
      <c r="AH127" s="305"/>
      <c r="AI127" s="305"/>
      <c r="AJ127" s="31"/>
      <c r="AK127" s="34">
        <f>IF(CA127=0,"",TIME(0,CA127,0))</f>
        <v>0.25</v>
      </c>
      <c r="AL127" s="157">
        <f t="shared" si="95"/>
        <v>15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1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360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3</v>
      </c>
      <c r="BR127" s="158">
        <f>SUM((BQ127+BQ128)/2)</f>
        <v>3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360</v>
      </c>
      <c r="CB127" s="35">
        <f>SUM(AM127+AO127+AQ127+AS127+AU127+AW127+BB127+BD127+BG127+AY127)</f>
        <v>15</v>
      </c>
    </row>
    <row r="128" spans="1:80" ht="18.75" customHeight="1" thickBot="1" x14ac:dyDescent="0.3">
      <c r="A128" s="137" t="s">
        <v>425</v>
      </c>
      <c r="B128" s="179" t="s">
        <v>184</v>
      </c>
      <c r="C128" s="164" t="s">
        <v>9</v>
      </c>
      <c r="D128" s="165">
        <v>11108</v>
      </c>
      <c r="E128" s="166" t="s">
        <v>4</v>
      </c>
      <c r="F128" s="303"/>
      <c r="G128" s="306"/>
      <c r="H128" s="402" t="s">
        <v>111</v>
      </c>
      <c r="I128" s="538" t="s">
        <v>39</v>
      </c>
      <c r="J128" s="37" t="s">
        <v>11</v>
      </c>
      <c r="K128" s="37" t="s">
        <v>11</v>
      </c>
      <c r="L128" s="37" t="s">
        <v>57</v>
      </c>
      <c r="M128" s="306"/>
      <c r="N128" s="306"/>
      <c r="O128" s="37" t="s">
        <v>11</v>
      </c>
      <c r="P128" s="37" t="s">
        <v>11</v>
      </c>
      <c r="Q128" s="37" t="s">
        <v>11</v>
      </c>
      <c r="R128" s="37" t="s">
        <v>11</v>
      </c>
      <c r="S128" s="37" t="s">
        <v>11</v>
      </c>
      <c r="T128" s="306"/>
      <c r="U128" s="306"/>
      <c r="V128" s="37" t="s">
        <v>11</v>
      </c>
      <c r="W128" s="354" t="s">
        <v>7</v>
      </c>
      <c r="X128" s="37" t="s">
        <v>11</v>
      </c>
      <c r="Y128" s="37" t="s">
        <v>11</v>
      </c>
      <c r="Z128" s="690" t="s">
        <v>35</v>
      </c>
      <c r="AA128" s="306"/>
      <c r="AB128" s="306"/>
      <c r="AC128" s="37" t="s">
        <v>11</v>
      </c>
      <c r="AD128" s="440" t="s">
        <v>39</v>
      </c>
      <c r="AE128" s="354" t="s">
        <v>7</v>
      </c>
      <c r="AF128" s="354" t="s">
        <v>7</v>
      </c>
      <c r="AG128" s="37" t="s">
        <v>11</v>
      </c>
      <c r="AH128" s="306"/>
      <c r="AI128" s="306"/>
      <c r="AJ128" s="37"/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2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3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187</v>
      </c>
      <c r="C129" s="806">
        <v>1738</v>
      </c>
      <c r="D129" s="178" t="s">
        <v>229</v>
      </c>
      <c r="E129" s="266" t="s">
        <v>70</v>
      </c>
      <c r="F129" s="318"/>
      <c r="G129" s="334"/>
      <c r="H129" s="58" t="s">
        <v>11</v>
      </c>
      <c r="I129" s="57" t="s">
        <v>11</v>
      </c>
      <c r="J129" s="58" t="s">
        <v>11</v>
      </c>
      <c r="K129" s="662" t="s">
        <v>45</v>
      </c>
      <c r="L129" s="662" t="s">
        <v>45</v>
      </c>
      <c r="M129" s="334"/>
      <c r="N129" s="334"/>
      <c r="O129" s="58" t="s">
        <v>11</v>
      </c>
      <c r="P129" s="58" t="s">
        <v>11</v>
      </c>
      <c r="Q129" s="58" t="s">
        <v>11</v>
      </c>
      <c r="R129" s="58" t="s">
        <v>11</v>
      </c>
      <c r="S129" s="662" t="s">
        <v>45</v>
      </c>
      <c r="T129" s="334"/>
      <c r="U129" s="334"/>
      <c r="V129" s="58" t="s">
        <v>11</v>
      </c>
      <c r="W129" s="464" t="s">
        <v>14</v>
      </c>
      <c r="X129" s="464" t="s">
        <v>14</v>
      </c>
      <c r="Y129" s="464" t="s">
        <v>14</v>
      </c>
      <c r="Z129" s="464" t="s">
        <v>14</v>
      </c>
      <c r="AA129" s="464" t="s">
        <v>14</v>
      </c>
      <c r="AB129" s="464" t="s">
        <v>14</v>
      </c>
      <c r="AC129" s="464" t="s">
        <v>14</v>
      </c>
      <c r="AD129" s="464" t="s">
        <v>14</v>
      </c>
      <c r="AE129" s="464" t="s">
        <v>14</v>
      </c>
      <c r="AF129" s="464" t="s">
        <v>14</v>
      </c>
      <c r="AG129" s="464" t="s">
        <v>14</v>
      </c>
      <c r="AH129" s="334"/>
      <c r="AI129" s="334"/>
      <c r="AJ129" s="58"/>
      <c r="AK129" s="34">
        <f>IF(CA129=0,"",TIME(0,CA129,0))</f>
        <v>0.13333333333333333</v>
      </c>
      <c r="AL129" s="157">
        <f>COUNTIF(F129:AJ129,"P")</f>
        <v>8</v>
      </c>
      <c r="AM129" s="158">
        <f>SUM(AL129:AL130)/2</f>
        <v>8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192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11</v>
      </c>
      <c r="BL129" s="162">
        <f>SUM(BK129+BK130)/2</f>
        <v>11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0</v>
      </c>
      <c r="BR129" s="158">
        <f>SUM((BQ129+BQ130)/2)</f>
        <v>0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192</v>
      </c>
      <c r="CB129" s="35">
        <f>SUM(AM129+AO129+AQ129+AS129+AU129+AW129+BB129+BD129+BG129+AY129)</f>
        <v>8</v>
      </c>
    </row>
    <row r="130" spans="1:80" ht="18.75" customHeight="1" thickBot="1" x14ac:dyDescent="0.3">
      <c r="A130" s="137" t="s">
        <v>425</v>
      </c>
      <c r="B130" s="179" t="s">
        <v>187</v>
      </c>
      <c r="C130" s="192" t="s">
        <v>3</v>
      </c>
      <c r="D130" s="276" t="s">
        <v>97</v>
      </c>
      <c r="E130" s="238" t="s">
        <v>4</v>
      </c>
      <c r="F130" s="303"/>
      <c r="G130" s="306"/>
      <c r="H130" s="37" t="s">
        <v>11</v>
      </c>
      <c r="I130" s="38" t="s">
        <v>11</v>
      </c>
      <c r="J130" s="37" t="s">
        <v>11</v>
      </c>
      <c r="K130" s="663" t="s">
        <v>45</v>
      </c>
      <c r="L130" s="663" t="s">
        <v>45</v>
      </c>
      <c r="M130" s="306"/>
      <c r="N130" s="306"/>
      <c r="O130" s="37" t="s">
        <v>11</v>
      </c>
      <c r="P130" s="37" t="s">
        <v>11</v>
      </c>
      <c r="Q130" s="37" t="s">
        <v>11</v>
      </c>
      <c r="R130" s="37" t="s">
        <v>11</v>
      </c>
      <c r="S130" s="663" t="s">
        <v>45</v>
      </c>
      <c r="T130" s="306"/>
      <c r="U130" s="306"/>
      <c r="V130" s="37" t="s">
        <v>11</v>
      </c>
      <c r="W130" s="367" t="s">
        <v>14</v>
      </c>
      <c r="X130" s="367" t="s">
        <v>14</v>
      </c>
      <c r="Y130" s="367" t="s">
        <v>14</v>
      </c>
      <c r="Z130" s="367" t="s">
        <v>14</v>
      </c>
      <c r="AA130" s="367" t="s">
        <v>14</v>
      </c>
      <c r="AB130" s="367" t="s">
        <v>14</v>
      </c>
      <c r="AC130" s="367" t="s">
        <v>14</v>
      </c>
      <c r="AD130" s="367" t="s">
        <v>14</v>
      </c>
      <c r="AE130" s="367" t="s">
        <v>14</v>
      </c>
      <c r="AF130" s="367" t="s">
        <v>14</v>
      </c>
      <c r="AG130" s="367" t="s">
        <v>14</v>
      </c>
      <c r="AH130" s="306"/>
      <c r="AI130" s="306"/>
      <c r="AJ130" s="37"/>
      <c r="AK130" s="40"/>
      <c r="AL130" s="167">
        <f>COUNTIF(F130:AJ130,"P")</f>
        <v>8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11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0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425</v>
      </c>
      <c r="B131" s="179" t="s">
        <v>184</v>
      </c>
      <c r="C131" s="806" t="s">
        <v>362</v>
      </c>
      <c r="D131" s="155" t="str">
        <f>VLOOKUP(C131,ListeAppel,2,FALSE)</f>
        <v>Nom 063</v>
      </c>
      <c r="E131" s="156" t="s">
        <v>70</v>
      </c>
      <c r="F131" s="302"/>
      <c r="G131" s="305"/>
      <c r="H131" s="31" t="s">
        <v>11</v>
      </c>
      <c r="I131" s="32" t="s">
        <v>11</v>
      </c>
      <c r="J131" s="31" t="s">
        <v>11</v>
      </c>
      <c r="K131" s="31" t="s">
        <v>11</v>
      </c>
      <c r="L131" s="31" t="s">
        <v>11</v>
      </c>
      <c r="M131" s="305"/>
      <c r="N131" s="305"/>
      <c r="O131" s="31" t="s">
        <v>11</v>
      </c>
      <c r="P131" s="31" t="s">
        <v>11</v>
      </c>
      <c r="Q131" s="31" t="s">
        <v>11</v>
      </c>
      <c r="R131" s="31" t="s">
        <v>11</v>
      </c>
      <c r="S131" s="31" t="s">
        <v>11</v>
      </c>
      <c r="T131" s="305"/>
      <c r="U131" s="305"/>
      <c r="V131" s="31" t="s">
        <v>11</v>
      </c>
      <c r="W131" s="31" t="s">
        <v>11</v>
      </c>
      <c r="X131" s="31" t="s">
        <v>11</v>
      </c>
      <c r="Y131" s="31" t="s">
        <v>11</v>
      </c>
      <c r="Z131" s="691" t="s">
        <v>35</v>
      </c>
      <c r="AA131" s="305"/>
      <c r="AB131" s="305"/>
      <c r="AC131" s="656" t="s">
        <v>11</v>
      </c>
      <c r="AD131" s="31" t="s">
        <v>11</v>
      </c>
      <c r="AE131" s="353" t="s">
        <v>7</v>
      </c>
      <c r="AF131" s="380" t="s">
        <v>11</v>
      </c>
      <c r="AG131" s="31" t="s">
        <v>11</v>
      </c>
      <c r="AH131" s="305"/>
      <c r="AI131" s="305"/>
      <c r="AJ131" s="31"/>
      <c r="AK131" s="34">
        <f>IF(CA131=0,"",TIME(0,CA131,0))</f>
        <v>0.3</v>
      </c>
      <c r="AL131" s="157">
        <f t="shared" si="95"/>
        <v>18</v>
      </c>
      <c r="AM131" s="158">
        <f>SUM(AL131:AL132)/2</f>
        <v>18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</v>
      </c>
      <c r="BR131" s="158">
        <f>SUM((BQ131+BQ132)/2)</f>
        <v>1</v>
      </c>
      <c r="BS131" s="158">
        <f t="shared" si="110"/>
        <v>0</v>
      </c>
      <c r="BT131" s="158">
        <f>SUM((BS131+BS132)/2)</f>
        <v>0</v>
      </c>
      <c r="BU131" s="158">
        <f t="shared" si="111"/>
        <v>1</v>
      </c>
      <c r="BV131" s="158">
        <f>SUM((BU131+BU132)/2)</f>
        <v>1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 t="s">
        <v>425</v>
      </c>
      <c r="B132" s="179" t="s">
        <v>184</v>
      </c>
      <c r="C132" s="192" t="s">
        <v>8</v>
      </c>
      <c r="D132" s="165">
        <v>11108</v>
      </c>
      <c r="E132" s="166" t="s">
        <v>4</v>
      </c>
      <c r="F132" s="303"/>
      <c r="G132" s="306"/>
      <c r="H132" s="37" t="s">
        <v>11</v>
      </c>
      <c r="I132" s="38" t="s">
        <v>11</v>
      </c>
      <c r="J132" s="37" t="s">
        <v>11</v>
      </c>
      <c r="K132" s="37" t="s">
        <v>11</v>
      </c>
      <c r="L132" s="37" t="s">
        <v>11</v>
      </c>
      <c r="M132" s="306"/>
      <c r="N132" s="306"/>
      <c r="O132" s="37" t="s">
        <v>11</v>
      </c>
      <c r="P132" s="37" t="s">
        <v>11</v>
      </c>
      <c r="Q132" s="37" t="s">
        <v>11</v>
      </c>
      <c r="R132" s="37" t="s">
        <v>11</v>
      </c>
      <c r="S132" s="37" t="s">
        <v>11</v>
      </c>
      <c r="T132" s="306"/>
      <c r="U132" s="306"/>
      <c r="V132" s="37" t="s">
        <v>11</v>
      </c>
      <c r="W132" s="37" t="s">
        <v>11</v>
      </c>
      <c r="X132" s="37" t="s">
        <v>11</v>
      </c>
      <c r="Y132" s="37" t="s">
        <v>11</v>
      </c>
      <c r="Z132" s="690" t="s">
        <v>35</v>
      </c>
      <c r="AA132" s="306"/>
      <c r="AB132" s="306"/>
      <c r="AC132" s="37" t="s">
        <v>11</v>
      </c>
      <c r="AD132" s="37" t="s">
        <v>11</v>
      </c>
      <c r="AE132" s="354" t="s">
        <v>7</v>
      </c>
      <c r="AF132" s="402" t="s">
        <v>11</v>
      </c>
      <c r="AG132" s="37" t="s">
        <v>11</v>
      </c>
      <c r="AH132" s="306"/>
      <c r="AI132" s="306"/>
      <c r="AJ132" s="37"/>
      <c r="AK132" s="40"/>
      <c r="AL132" s="167">
        <f t="shared" si="95"/>
        <v>18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</v>
      </c>
      <c r="BR132" s="168"/>
      <c r="BS132" s="168">
        <f t="shared" si="110"/>
        <v>0</v>
      </c>
      <c r="BT132" s="169"/>
      <c r="BU132" s="168">
        <f t="shared" si="111"/>
        <v>1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425</v>
      </c>
      <c r="B133" s="179" t="s">
        <v>184</v>
      </c>
      <c r="C133" s="196">
        <v>4659</v>
      </c>
      <c r="D133" s="252" t="s">
        <v>291</v>
      </c>
      <c r="E133" s="156" t="s">
        <v>70</v>
      </c>
      <c r="F133" s="304"/>
      <c r="G133" s="307"/>
      <c r="H133" s="662" t="s">
        <v>45</v>
      </c>
      <c r="I133" s="53" t="s">
        <v>11</v>
      </c>
      <c r="J133" s="52" t="s">
        <v>11</v>
      </c>
      <c r="K133" s="52" t="s">
        <v>11</v>
      </c>
      <c r="L133" s="52" t="s">
        <v>11</v>
      </c>
      <c r="M133" s="307"/>
      <c r="N133" s="307"/>
      <c r="O133" s="662" t="s">
        <v>45</v>
      </c>
      <c r="P133" s="52" t="s">
        <v>11</v>
      </c>
      <c r="Q133" s="52" t="s">
        <v>11</v>
      </c>
      <c r="R133" s="358" t="s">
        <v>7</v>
      </c>
      <c r="S133" s="358" t="s">
        <v>7</v>
      </c>
      <c r="T133" s="307"/>
      <c r="U133" s="307"/>
      <c r="V133" s="662" t="s">
        <v>45</v>
      </c>
      <c r="W133" s="358" t="s">
        <v>7</v>
      </c>
      <c r="X133" s="358" t="s">
        <v>7</v>
      </c>
      <c r="Y133" s="52" t="s">
        <v>11</v>
      </c>
      <c r="Z133" s="358" t="s">
        <v>7</v>
      </c>
      <c r="AA133" s="307"/>
      <c r="AB133" s="307"/>
      <c r="AC133" s="662" t="s">
        <v>45</v>
      </c>
      <c r="AD133" s="52" t="s">
        <v>11</v>
      </c>
      <c r="AE133" s="52" t="s">
        <v>11</v>
      </c>
      <c r="AF133" s="380" t="s">
        <v>11</v>
      </c>
      <c r="AG133" s="52" t="s">
        <v>11</v>
      </c>
      <c r="AH133" s="307"/>
      <c r="AI133" s="307"/>
      <c r="AJ133" s="52"/>
      <c r="AK133" s="34">
        <f>IF(CA133=0,"",TIME(0,CA133,0))</f>
        <v>0.18333333333333335</v>
      </c>
      <c r="AL133" s="157">
        <f t="shared" ref="AL133:AL138" si="114">COUNTIF(F133:AJ133,"P")</f>
        <v>11</v>
      </c>
      <c r="AM133" s="158">
        <f>SUM(AL133:AL134)/2</f>
        <v>10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1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5</v>
      </c>
      <c r="BR133" s="158">
        <f>SUM((BQ133+BQ134)/2)</f>
        <v>5</v>
      </c>
      <c r="BS133" s="158">
        <f t="shared" ref="BS133:BS138" si="129">COUNTIF(F133:AJ133,"CC")</f>
        <v>0</v>
      </c>
      <c r="BT133" s="158">
        <f>SUM((BS133+BS134)/2)</f>
        <v>0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425</v>
      </c>
      <c r="B134" s="179" t="s">
        <v>184</v>
      </c>
      <c r="C134" s="164" t="s">
        <v>6</v>
      </c>
      <c r="D134" s="276" t="s">
        <v>103</v>
      </c>
      <c r="E134" s="166" t="s">
        <v>4</v>
      </c>
      <c r="F134" s="303"/>
      <c r="G134" s="306"/>
      <c r="H134" s="663" t="s">
        <v>45</v>
      </c>
      <c r="I134" s="38" t="s">
        <v>11</v>
      </c>
      <c r="J134" s="37" t="s">
        <v>11</v>
      </c>
      <c r="K134" s="37" t="s">
        <v>11</v>
      </c>
      <c r="L134" s="37" t="s">
        <v>57</v>
      </c>
      <c r="M134" s="306"/>
      <c r="N134" s="306"/>
      <c r="O134" s="663" t="s">
        <v>45</v>
      </c>
      <c r="P134" s="37" t="s">
        <v>11</v>
      </c>
      <c r="Q134" s="37" t="s">
        <v>11</v>
      </c>
      <c r="R134" s="354" t="s">
        <v>7</v>
      </c>
      <c r="S134" s="354" t="s">
        <v>7</v>
      </c>
      <c r="T134" s="306"/>
      <c r="U134" s="306"/>
      <c r="V134" s="663" t="s">
        <v>45</v>
      </c>
      <c r="W134" s="354" t="s">
        <v>7</v>
      </c>
      <c r="X134" s="354" t="s">
        <v>7</v>
      </c>
      <c r="Y134" s="37" t="s">
        <v>57</v>
      </c>
      <c r="Z134" s="354" t="s">
        <v>7</v>
      </c>
      <c r="AA134" s="306"/>
      <c r="AB134" s="306"/>
      <c r="AC134" s="663" t="s">
        <v>45</v>
      </c>
      <c r="AD134" s="37" t="s">
        <v>11</v>
      </c>
      <c r="AE134" s="37" t="s">
        <v>11</v>
      </c>
      <c r="AF134" s="402" t="s">
        <v>11</v>
      </c>
      <c r="AG134" s="37" t="s">
        <v>11</v>
      </c>
      <c r="AH134" s="306"/>
      <c r="AI134" s="331"/>
      <c r="AJ134" s="52"/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2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5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284">
        <v>4500</v>
      </c>
      <c r="D135" s="252" t="s">
        <v>294</v>
      </c>
      <c r="E135" s="209" t="s">
        <v>70</v>
      </c>
      <c r="F135" s="304"/>
      <c r="G135" s="307"/>
      <c r="H135" s="442" t="s">
        <v>111</v>
      </c>
      <c r="I135" s="53" t="s">
        <v>11</v>
      </c>
      <c r="J135" s="52" t="s">
        <v>11</v>
      </c>
      <c r="K135" s="52" t="s">
        <v>11</v>
      </c>
      <c r="L135" s="52" t="s">
        <v>11</v>
      </c>
      <c r="M135" s="307"/>
      <c r="N135" s="307"/>
      <c r="O135" s="52" t="s">
        <v>11</v>
      </c>
      <c r="P135" s="52" t="s">
        <v>11</v>
      </c>
      <c r="Q135" s="52" t="s">
        <v>11</v>
      </c>
      <c r="R135" s="52" t="s">
        <v>11</v>
      </c>
      <c r="S135" s="52" t="s">
        <v>57</v>
      </c>
      <c r="T135" s="307"/>
      <c r="U135" s="307"/>
      <c r="V135" s="52" t="s">
        <v>11</v>
      </c>
      <c r="W135" s="52" t="s">
        <v>11</v>
      </c>
      <c r="X135" s="52" t="s">
        <v>11</v>
      </c>
      <c r="Y135" s="52" t="s">
        <v>11</v>
      </c>
      <c r="Z135" s="358" t="s">
        <v>7</v>
      </c>
      <c r="AA135" s="307"/>
      <c r="AB135" s="307"/>
      <c r="AC135" s="52" t="s">
        <v>11</v>
      </c>
      <c r="AD135" s="52" t="s">
        <v>33</v>
      </c>
      <c r="AE135" s="52" t="s">
        <v>11</v>
      </c>
      <c r="AF135" s="380" t="s">
        <v>11</v>
      </c>
      <c r="AG135" s="52" t="s">
        <v>11</v>
      </c>
      <c r="AH135" s="307"/>
      <c r="AI135" s="307"/>
      <c r="AJ135" s="52"/>
      <c r="AK135" s="34">
        <f>IF(CA135=0,"",TIME(0,CA135,0))</f>
        <v>0.3</v>
      </c>
      <c r="AL135" s="157">
        <f t="shared" si="114"/>
        <v>16</v>
      </c>
      <c r="AM135" s="158">
        <f>SUM(AL135:AL136)/2</f>
        <v>16.5</v>
      </c>
      <c r="AN135" s="158">
        <f t="shared" si="115"/>
        <v>0</v>
      </c>
      <c r="AO135" s="158">
        <f>SUM((AN135+AN136)/2)</f>
        <v>0.5</v>
      </c>
      <c r="AP135" s="159">
        <f t="shared" si="116"/>
        <v>1</v>
      </c>
      <c r="AQ135" s="159">
        <f>SUM((AP135+AP136)/2)</f>
        <v>0.5</v>
      </c>
      <c r="AR135" s="158">
        <f t="shared" si="117"/>
        <v>0</v>
      </c>
      <c r="AS135" s="159">
        <f>SUM((AR135+AR136)/2)</f>
        <v>0</v>
      </c>
      <c r="AT135" s="159">
        <f t="shared" si="118"/>
        <v>1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/>
      <c r="B136" s="179"/>
      <c r="C136" s="164" t="s">
        <v>10</v>
      </c>
      <c r="D136" s="254"/>
      <c r="E136" s="166" t="s">
        <v>4</v>
      </c>
      <c r="F136" s="303"/>
      <c r="G136" s="306"/>
      <c r="H136" s="402" t="s">
        <v>111</v>
      </c>
      <c r="I136" s="38" t="s">
        <v>11</v>
      </c>
      <c r="J136" s="37" t="s">
        <v>11</v>
      </c>
      <c r="K136" s="37" t="s">
        <v>11</v>
      </c>
      <c r="L136" s="37" t="s">
        <v>11</v>
      </c>
      <c r="M136" s="306"/>
      <c r="N136" s="306"/>
      <c r="O136" s="37" t="s">
        <v>11</v>
      </c>
      <c r="P136" s="37" t="s">
        <v>11</v>
      </c>
      <c r="Q136" s="37" t="s">
        <v>11</v>
      </c>
      <c r="R136" s="37" t="s">
        <v>11</v>
      </c>
      <c r="S136" s="356" t="s">
        <v>13</v>
      </c>
      <c r="T136" s="306"/>
      <c r="U136" s="306"/>
      <c r="V136" s="37" t="s">
        <v>11</v>
      </c>
      <c r="W136" s="37" t="s">
        <v>11</v>
      </c>
      <c r="X136" s="37" t="s">
        <v>11</v>
      </c>
      <c r="Y136" s="37" t="s">
        <v>11</v>
      </c>
      <c r="Z136" s="354" t="s">
        <v>7</v>
      </c>
      <c r="AA136" s="306"/>
      <c r="AB136" s="306"/>
      <c r="AC136" s="37" t="s">
        <v>11</v>
      </c>
      <c r="AD136" s="37" t="s">
        <v>11</v>
      </c>
      <c r="AE136" s="37" t="s">
        <v>11</v>
      </c>
      <c r="AF136" s="402" t="s">
        <v>11</v>
      </c>
      <c r="AG136" s="37" t="s">
        <v>11</v>
      </c>
      <c r="AH136" s="306"/>
      <c r="AI136" s="331"/>
      <c r="AJ136" s="52"/>
      <c r="AK136" s="40"/>
      <c r="AL136" s="167">
        <f t="shared" si="114"/>
        <v>17</v>
      </c>
      <c r="AM136" s="168"/>
      <c r="AN136" s="168">
        <f t="shared" si="115"/>
        <v>1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6">
        <v>2625</v>
      </c>
      <c r="D137" s="178" t="s">
        <v>296</v>
      </c>
      <c r="E137" s="156" t="s">
        <v>70</v>
      </c>
      <c r="F137" s="304"/>
      <c r="G137" s="307"/>
      <c r="H137" s="52" t="s">
        <v>11</v>
      </c>
      <c r="I137" s="53" t="s">
        <v>11</v>
      </c>
      <c r="J137" s="52" t="s">
        <v>11</v>
      </c>
      <c r="K137" s="52" t="s">
        <v>11</v>
      </c>
      <c r="L137" s="52" t="s">
        <v>11</v>
      </c>
      <c r="M137" s="307"/>
      <c r="N137" s="307"/>
      <c r="O137" s="52" t="s">
        <v>11</v>
      </c>
      <c r="P137" s="52" t="s">
        <v>11</v>
      </c>
      <c r="Q137" s="52" t="s">
        <v>11</v>
      </c>
      <c r="R137" s="52" t="s">
        <v>11</v>
      </c>
      <c r="S137" s="52" t="s">
        <v>11</v>
      </c>
      <c r="T137" s="307"/>
      <c r="U137" s="307"/>
      <c r="V137" s="52" t="s">
        <v>11</v>
      </c>
      <c r="W137" s="52" t="s">
        <v>11</v>
      </c>
      <c r="X137" s="52" t="s">
        <v>11</v>
      </c>
      <c r="Y137" s="52" t="s">
        <v>11</v>
      </c>
      <c r="Z137" s="358" t="s">
        <v>7</v>
      </c>
      <c r="AA137" s="307"/>
      <c r="AB137" s="307"/>
      <c r="AC137" s="52" t="s">
        <v>11</v>
      </c>
      <c r="AD137" s="52" t="s">
        <v>11</v>
      </c>
      <c r="AE137" s="358" t="s">
        <v>7</v>
      </c>
      <c r="AF137" s="52" t="s">
        <v>11</v>
      </c>
      <c r="AG137" s="358" t="s">
        <v>7</v>
      </c>
      <c r="AH137" s="307"/>
      <c r="AI137" s="307"/>
      <c r="AJ137" s="52"/>
      <c r="AK137" s="34">
        <f>IF(CA137=0,"",TIME(0,CA137,0))</f>
        <v>0.28333333333333333</v>
      </c>
      <c r="AL137" s="157">
        <f t="shared" si="114"/>
        <v>17</v>
      </c>
      <c r="AM137" s="158">
        <f>SUM(AL137:AL138)/2</f>
        <v>16.5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0.5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408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3</v>
      </c>
      <c r="BR137" s="158">
        <f>SUM((BQ137+BQ138)/2)</f>
        <v>3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408</v>
      </c>
      <c r="CB137" s="35">
        <f>SUM(AM137+AO137+AQ137+AS137+AU137+AW137+BB137+BD137+BG137+AY137)</f>
        <v>17</v>
      </c>
    </row>
    <row r="138" spans="1:80" ht="18.75" customHeight="1" thickBot="1" x14ac:dyDescent="0.3">
      <c r="A138" s="137"/>
      <c r="B138" s="179"/>
      <c r="C138" s="192" t="s">
        <v>8</v>
      </c>
      <c r="D138" s="194"/>
      <c r="E138" s="166" t="s">
        <v>4</v>
      </c>
      <c r="F138" s="304"/>
      <c r="G138" s="307"/>
      <c r="H138" s="52" t="s">
        <v>11</v>
      </c>
      <c r="I138" s="53" t="s">
        <v>11</v>
      </c>
      <c r="J138" s="52" t="s">
        <v>11</v>
      </c>
      <c r="K138" s="52" t="s">
        <v>11</v>
      </c>
      <c r="L138" s="52" t="s">
        <v>57</v>
      </c>
      <c r="M138" s="307"/>
      <c r="N138" s="307"/>
      <c r="O138" s="52" t="s">
        <v>11</v>
      </c>
      <c r="P138" s="52" t="s">
        <v>11</v>
      </c>
      <c r="Q138" s="52" t="s">
        <v>11</v>
      </c>
      <c r="R138" s="52" t="s">
        <v>11</v>
      </c>
      <c r="S138" s="52" t="s">
        <v>11</v>
      </c>
      <c r="T138" s="307"/>
      <c r="U138" s="307"/>
      <c r="V138" s="52" t="s">
        <v>11</v>
      </c>
      <c r="W138" s="52" t="s">
        <v>11</v>
      </c>
      <c r="X138" s="52" t="s">
        <v>11</v>
      </c>
      <c r="Y138" s="52" t="s">
        <v>11</v>
      </c>
      <c r="Z138" s="354" t="s">
        <v>7</v>
      </c>
      <c r="AA138" s="307"/>
      <c r="AB138" s="307"/>
      <c r="AC138" s="52" t="s">
        <v>11</v>
      </c>
      <c r="AD138" s="52" t="s">
        <v>11</v>
      </c>
      <c r="AE138" s="358" t="s">
        <v>7</v>
      </c>
      <c r="AF138" s="56" t="s">
        <v>11</v>
      </c>
      <c r="AG138" s="358" t="s">
        <v>7</v>
      </c>
      <c r="AH138" s="307"/>
      <c r="AI138" s="307"/>
      <c r="AJ138" s="52"/>
      <c r="AK138" s="40"/>
      <c r="AL138" s="167">
        <f t="shared" si="114"/>
        <v>16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1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3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425</v>
      </c>
      <c r="B139" s="179" t="s">
        <v>184</v>
      </c>
      <c r="C139" s="283">
        <v>8106</v>
      </c>
      <c r="D139" s="178" t="s">
        <v>299</v>
      </c>
      <c r="E139" s="156" t="s">
        <v>70</v>
      </c>
      <c r="F139" s="302"/>
      <c r="G139" s="305"/>
      <c r="H139" s="442" t="s">
        <v>111</v>
      </c>
      <c r="I139" s="32" t="s">
        <v>11</v>
      </c>
      <c r="J139" s="31" t="s">
        <v>11</v>
      </c>
      <c r="K139" s="31" t="s">
        <v>11</v>
      </c>
      <c r="L139" s="31" t="s">
        <v>11</v>
      </c>
      <c r="M139" s="305"/>
      <c r="N139" s="305"/>
      <c r="O139" s="31" t="s">
        <v>11</v>
      </c>
      <c r="P139" s="31" t="s">
        <v>11</v>
      </c>
      <c r="Q139" s="31" t="s">
        <v>11</v>
      </c>
      <c r="R139" s="31" t="s">
        <v>11</v>
      </c>
      <c r="S139" s="268" t="s">
        <v>57</v>
      </c>
      <c r="T139" s="305"/>
      <c r="U139" s="305"/>
      <c r="V139" s="31" t="s">
        <v>11</v>
      </c>
      <c r="W139" s="31" t="s">
        <v>11</v>
      </c>
      <c r="X139" s="31" t="s">
        <v>11</v>
      </c>
      <c r="Y139" s="31" t="s">
        <v>11</v>
      </c>
      <c r="Z139" s="691" t="s">
        <v>35</v>
      </c>
      <c r="AA139" s="305"/>
      <c r="AB139" s="305"/>
      <c r="AC139" s="353" t="s">
        <v>7</v>
      </c>
      <c r="AD139" s="353" t="s">
        <v>7</v>
      </c>
      <c r="AE139" s="31" t="s">
        <v>11</v>
      </c>
      <c r="AF139" s="380" t="s">
        <v>11</v>
      </c>
      <c r="AG139" s="353" t="s">
        <v>7</v>
      </c>
      <c r="AH139" s="305"/>
      <c r="AI139" s="305"/>
      <c r="AJ139" s="31"/>
      <c r="AK139" s="34">
        <f>IF(CA139=0,"",TIME(0,CA139,0))</f>
        <v>0.25</v>
      </c>
      <c r="AL139" s="157">
        <f t="shared" si="95"/>
        <v>14</v>
      </c>
      <c r="AM139" s="158">
        <f>SUM(AL139:AL140)/2</f>
        <v>13.5</v>
      </c>
      <c r="AN139" s="158">
        <f t="shared" si="96"/>
        <v>0</v>
      </c>
      <c r="AO139" s="158">
        <f>SUM((AN139+AN140)/2)</f>
        <v>0.5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1</v>
      </c>
      <c r="AU139" s="160">
        <f>SUM((AT139+AT140)/2)</f>
        <v>0.5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360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1</v>
      </c>
      <c r="BV139" s="158">
        <f>SUM((BU139+BU140)/2)</f>
        <v>1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360</v>
      </c>
      <c r="CB139" s="35">
        <f>SUM(AM139+AO139+AQ139+AS139+AU139+AW139+BB139+BD139+BG139+AY139)</f>
        <v>15</v>
      </c>
    </row>
    <row r="140" spans="1:80" ht="18.75" customHeight="1" thickBot="1" x14ac:dyDescent="0.3">
      <c r="A140" s="137" t="s">
        <v>425</v>
      </c>
      <c r="B140" s="179" t="s">
        <v>184</v>
      </c>
      <c r="C140" s="164" t="s">
        <v>10</v>
      </c>
      <c r="D140" s="194"/>
      <c r="E140" s="166" t="s">
        <v>4</v>
      </c>
      <c r="F140" s="303"/>
      <c r="G140" s="306"/>
      <c r="H140" s="402" t="s">
        <v>111</v>
      </c>
      <c r="I140" s="38" t="s">
        <v>11</v>
      </c>
      <c r="J140" s="37" t="s">
        <v>11</v>
      </c>
      <c r="K140" s="37" t="s">
        <v>11</v>
      </c>
      <c r="L140" s="37" t="s">
        <v>11</v>
      </c>
      <c r="M140" s="306"/>
      <c r="N140" s="306"/>
      <c r="O140" s="37" t="s">
        <v>11</v>
      </c>
      <c r="P140" s="37" t="s">
        <v>11</v>
      </c>
      <c r="Q140" s="37" t="s">
        <v>11</v>
      </c>
      <c r="R140" s="37" t="s">
        <v>11</v>
      </c>
      <c r="S140" s="356" t="s">
        <v>13</v>
      </c>
      <c r="T140" s="306"/>
      <c r="U140" s="306"/>
      <c r="V140" s="37" t="s">
        <v>11</v>
      </c>
      <c r="W140" s="37" t="s">
        <v>11</v>
      </c>
      <c r="X140" s="37" t="s">
        <v>11</v>
      </c>
      <c r="Y140" s="37" t="s">
        <v>11</v>
      </c>
      <c r="Z140" s="690" t="s">
        <v>35</v>
      </c>
      <c r="AA140" s="306"/>
      <c r="AB140" s="306"/>
      <c r="AC140" s="354" t="s">
        <v>7</v>
      </c>
      <c r="AD140" s="354" t="s">
        <v>7</v>
      </c>
      <c r="AE140" s="440" t="s">
        <v>39</v>
      </c>
      <c r="AF140" s="402" t="s">
        <v>11</v>
      </c>
      <c r="AG140" s="354" t="s">
        <v>7</v>
      </c>
      <c r="AH140" s="306"/>
      <c r="AI140" s="306"/>
      <c r="AJ140" s="37"/>
      <c r="AK140" s="40"/>
      <c r="AL140" s="167">
        <f t="shared" si="95"/>
        <v>13</v>
      </c>
      <c r="AM140" s="168"/>
      <c r="AN140" s="168">
        <f t="shared" si="96"/>
        <v>1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1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425</v>
      </c>
      <c r="B141" s="179" t="s">
        <v>185</v>
      </c>
      <c r="C141" s="1174" t="s">
        <v>185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425</v>
      </c>
      <c r="B142" s="179" t="s">
        <v>185</v>
      </c>
      <c r="C142" s="190"/>
      <c r="D142" s="45" t="s">
        <v>69</v>
      </c>
      <c r="E142" s="204"/>
      <c r="F142" s="299">
        <v>1</v>
      </c>
      <c r="G142" s="300">
        <v>2</v>
      </c>
      <c r="H142" s="25">
        <v>3</v>
      </c>
      <c r="I142" s="25">
        <v>4</v>
      </c>
      <c r="J142" s="25">
        <v>5</v>
      </c>
      <c r="K142" s="25">
        <v>6</v>
      </c>
      <c r="L142" s="25">
        <v>7</v>
      </c>
      <c r="M142" s="300">
        <v>8</v>
      </c>
      <c r="N142" s="300">
        <v>9</v>
      </c>
      <c r="O142" s="25">
        <v>10</v>
      </c>
      <c r="P142" s="25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25">
        <v>17</v>
      </c>
      <c r="W142" s="25">
        <v>18</v>
      </c>
      <c r="X142" s="25">
        <v>19</v>
      </c>
      <c r="Y142" s="25">
        <v>20</v>
      </c>
      <c r="Z142" s="25">
        <v>21</v>
      </c>
      <c r="AA142" s="300">
        <v>22</v>
      </c>
      <c r="AB142" s="300">
        <v>23</v>
      </c>
      <c r="AC142" s="25">
        <v>24</v>
      </c>
      <c r="AD142" s="25">
        <v>25</v>
      </c>
      <c r="AE142" s="25">
        <v>26</v>
      </c>
      <c r="AF142" s="25">
        <v>27</v>
      </c>
      <c r="AG142" s="26">
        <v>28</v>
      </c>
      <c r="AH142" s="301">
        <v>29</v>
      </c>
      <c r="AI142" s="300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425</v>
      </c>
      <c r="B143" s="179" t="s">
        <v>185</v>
      </c>
      <c r="C143" s="807">
        <v>6922</v>
      </c>
      <c r="D143" s="178" t="s">
        <v>196</v>
      </c>
      <c r="E143" s="156" t="s">
        <v>70</v>
      </c>
      <c r="F143" s="302"/>
      <c r="G143" s="305"/>
      <c r="H143" s="31" t="s">
        <v>11</v>
      </c>
      <c r="I143" s="32" t="s">
        <v>11</v>
      </c>
      <c r="J143" s="31" t="s">
        <v>11</v>
      </c>
      <c r="K143" s="31" t="s">
        <v>11</v>
      </c>
      <c r="L143" s="31" t="s">
        <v>11</v>
      </c>
      <c r="M143" s="332"/>
      <c r="N143" s="305"/>
      <c r="O143" s="31" t="s">
        <v>11</v>
      </c>
      <c r="P143" s="31" t="s">
        <v>11</v>
      </c>
      <c r="Q143" s="31" t="s">
        <v>11</v>
      </c>
      <c r="R143" s="31" t="s">
        <v>11</v>
      </c>
      <c r="S143" s="31" t="s">
        <v>11</v>
      </c>
      <c r="T143" s="332"/>
      <c r="U143" s="305"/>
      <c r="V143" s="31" t="s">
        <v>11</v>
      </c>
      <c r="W143" s="355" t="s">
        <v>13</v>
      </c>
      <c r="X143" s="31" t="s">
        <v>11</v>
      </c>
      <c r="Y143" s="31" t="s">
        <v>11</v>
      </c>
      <c r="Z143" s="31" t="s">
        <v>11</v>
      </c>
      <c r="AA143" s="305"/>
      <c r="AB143" s="305"/>
      <c r="AC143" s="656" t="s">
        <v>11</v>
      </c>
      <c r="AD143" s="353" t="s">
        <v>7</v>
      </c>
      <c r="AE143" s="353" t="s">
        <v>7</v>
      </c>
      <c r="AF143" s="31" t="s">
        <v>11</v>
      </c>
      <c r="AG143" s="31" t="s">
        <v>11</v>
      </c>
      <c r="AH143" s="305"/>
      <c r="AI143" s="305"/>
      <c r="AJ143" s="31"/>
      <c r="AK143" s="34">
        <f>IF(CA143=0,"",TIME(0,CA143,0))</f>
        <v>0.3</v>
      </c>
      <c r="AL143" s="157">
        <f t="shared" ref="AL143:AL148" si="133">COUNTIF(F143:AJ143,"P")</f>
        <v>17</v>
      </c>
      <c r="AM143" s="158">
        <f>SUM(AL143:AL144)/2</f>
        <v>16.5</v>
      </c>
      <c r="AN143" s="158">
        <f t="shared" ref="AN143:AN148" si="134">COUNTIF(F143:AJ143,"Mi")</f>
        <v>1</v>
      </c>
      <c r="AO143" s="158">
        <f>SUM((AN143+AN144)/2)</f>
        <v>1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0.5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432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432</v>
      </c>
      <c r="CB143" s="35">
        <f>SUM(AM143+AO143+AQ143+AS143+AU143+AW143+BB143+BD143+BG143+AY143)</f>
        <v>18</v>
      </c>
    </row>
    <row r="144" spans="1:80" s="146" customFormat="1" ht="18.75" customHeight="1" thickBot="1" x14ac:dyDescent="0.3">
      <c r="A144" s="137" t="s">
        <v>425</v>
      </c>
      <c r="B144" s="179" t="s">
        <v>185</v>
      </c>
      <c r="C144" s="192" t="s">
        <v>8</v>
      </c>
      <c r="D144" s="165"/>
      <c r="E144" s="166" t="s">
        <v>4</v>
      </c>
      <c r="F144" s="303"/>
      <c r="G144" s="306"/>
      <c r="H144" s="37" t="s">
        <v>11</v>
      </c>
      <c r="I144" s="38" t="s">
        <v>11</v>
      </c>
      <c r="J144" s="37" t="s">
        <v>11</v>
      </c>
      <c r="K144" s="37" t="s">
        <v>11</v>
      </c>
      <c r="L144" s="37" t="s">
        <v>11</v>
      </c>
      <c r="M144" s="306"/>
      <c r="N144" s="306"/>
      <c r="O144" s="37" t="s">
        <v>11</v>
      </c>
      <c r="P144" s="37" t="s">
        <v>11</v>
      </c>
      <c r="Q144" s="37" t="s">
        <v>11</v>
      </c>
      <c r="R144" s="440" t="s">
        <v>39</v>
      </c>
      <c r="S144" s="37" t="s">
        <v>11</v>
      </c>
      <c r="T144" s="306"/>
      <c r="U144" s="306"/>
      <c r="V144" s="37" t="s">
        <v>11</v>
      </c>
      <c r="W144" s="356" t="s">
        <v>13</v>
      </c>
      <c r="X144" s="37" t="s">
        <v>11</v>
      </c>
      <c r="Y144" s="37" t="s">
        <v>11</v>
      </c>
      <c r="Z144" s="37" t="s">
        <v>11</v>
      </c>
      <c r="AA144" s="306"/>
      <c r="AB144" s="306"/>
      <c r="AC144" s="37" t="s">
        <v>11</v>
      </c>
      <c r="AD144" s="354" t="s">
        <v>7</v>
      </c>
      <c r="AE144" s="354" t="s">
        <v>7</v>
      </c>
      <c r="AF144" s="37" t="s">
        <v>11</v>
      </c>
      <c r="AG144" s="37" t="s">
        <v>11</v>
      </c>
      <c r="AH144" s="306"/>
      <c r="AI144" s="306"/>
      <c r="AJ144" s="37"/>
      <c r="AK144" s="40"/>
      <c r="AL144" s="167">
        <f t="shared" si="133"/>
        <v>16</v>
      </c>
      <c r="AM144" s="168"/>
      <c r="AN144" s="168">
        <f t="shared" si="134"/>
        <v>1</v>
      </c>
      <c r="AO144" s="169"/>
      <c r="AP144" s="170">
        <f t="shared" si="135"/>
        <v>0</v>
      </c>
      <c r="AQ144" s="171"/>
      <c r="AR144" s="168">
        <f t="shared" si="136"/>
        <v>1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425</v>
      </c>
      <c r="B145" s="179" t="s">
        <v>185</v>
      </c>
      <c r="C145" s="806" t="s">
        <v>366</v>
      </c>
      <c r="D145" s="155" t="str">
        <f>VLOOKUP(C145,ListeAppel,2,FALSE)</f>
        <v>Nom 028</v>
      </c>
      <c r="E145" s="156" t="s">
        <v>70</v>
      </c>
      <c r="F145" s="302"/>
      <c r="G145" s="305"/>
      <c r="H145" s="31" t="s">
        <v>11</v>
      </c>
      <c r="I145" s="32" t="s">
        <v>11</v>
      </c>
      <c r="J145" s="353" t="s">
        <v>7</v>
      </c>
      <c r="K145" s="31" t="s">
        <v>11</v>
      </c>
      <c r="L145" s="31" t="s">
        <v>11</v>
      </c>
      <c r="M145" s="305"/>
      <c r="N145" s="305"/>
      <c r="O145" s="31" t="s">
        <v>11</v>
      </c>
      <c r="P145" s="31" t="s">
        <v>11</v>
      </c>
      <c r="Q145" s="353" t="s">
        <v>7</v>
      </c>
      <c r="R145" s="353" t="s">
        <v>7</v>
      </c>
      <c r="S145" s="353" t="s">
        <v>7</v>
      </c>
      <c r="T145" s="305"/>
      <c r="U145" s="305"/>
      <c r="V145" s="31" t="s">
        <v>11</v>
      </c>
      <c r="W145" s="355" t="s">
        <v>13</v>
      </c>
      <c r="X145" s="353" t="s">
        <v>7</v>
      </c>
      <c r="Y145" s="31" t="s">
        <v>11</v>
      </c>
      <c r="Z145" s="31" t="s">
        <v>11</v>
      </c>
      <c r="AA145" s="305"/>
      <c r="AB145" s="305"/>
      <c r="AC145" s="656" t="s">
        <v>11</v>
      </c>
      <c r="AD145" s="31" t="s">
        <v>11</v>
      </c>
      <c r="AE145" s="353" t="s">
        <v>7</v>
      </c>
      <c r="AF145" s="31" t="s">
        <v>11</v>
      </c>
      <c r="AG145" s="353" t="s">
        <v>7</v>
      </c>
      <c r="AH145" s="305"/>
      <c r="AI145" s="305"/>
      <c r="AJ145" s="31"/>
      <c r="AK145" s="34">
        <f>IF(CA145=0,"",TIME(0,CA145,0))</f>
        <v>0.21666666666666667</v>
      </c>
      <c r="AL145" s="157">
        <f t="shared" si="133"/>
        <v>12</v>
      </c>
      <c r="AM145" s="158">
        <f>SUM(AL145:AL146)/2</f>
        <v>11.5</v>
      </c>
      <c r="AN145" s="158">
        <f t="shared" si="134"/>
        <v>1</v>
      </c>
      <c r="AO145" s="158">
        <f>SUM((AN145+AN146)/2)</f>
        <v>1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312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312</v>
      </c>
      <c r="CB145" s="35">
        <f>SUM(AM145+AO145+AQ145+AS145+AU145+AW145+BB145+BD145+BG145+AY145)</f>
        <v>13</v>
      </c>
    </row>
    <row r="146" spans="1:80" ht="18.75" customHeight="1" thickBot="1" x14ac:dyDescent="0.3">
      <c r="A146" s="137" t="s">
        <v>425</v>
      </c>
      <c r="B146" s="179" t="s">
        <v>185</v>
      </c>
      <c r="C146" s="192" t="s">
        <v>8</v>
      </c>
      <c r="D146" s="165">
        <v>12403</v>
      </c>
      <c r="E146" s="166" t="s">
        <v>4</v>
      </c>
      <c r="F146" s="303"/>
      <c r="G146" s="306"/>
      <c r="H146" s="37" t="s">
        <v>11</v>
      </c>
      <c r="I146" s="38" t="s">
        <v>11</v>
      </c>
      <c r="J146" s="354" t="s">
        <v>7</v>
      </c>
      <c r="K146" s="37" t="s">
        <v>11</v>
      </c>
      <c r="L146" s="37" t="s">
        <v>11</v>
      </c>
      <c r="M146" s="306"/>
      <c r="N146" s="306"/>
      <c r="O146" s="37" t="s">
        <v>11</v>
      </c>
      <c r="P146" s="37" t="s">
        <v>11</v>
      </c>
      <c r="Q146" s="354" t="s">
        <v>7</v>
      </c>
      <c r="R146" s="354" t="s">
        <v>7</v>
      </c>
      <c r="S146" s="354" t="s">
        <v>7</v>
      </c>
      <c r="T146" s="306"/>
      <c r="U146" s="306"/>
      <c r="V146" s="37" t="s">
        <v>11</v>
      </c>
      <c r="W146" s="356" t="s">
        <v>13</v>
      </c>
      <c r="X146" s="354" t="s">
        <v>7</v>
      </c>
      <c r="Y146" s="37" t="s">
        <v>11</v>
      </c>
      <c r="Z146" s="37" t="s">
        <v>11</v>
      </c>
      <c r="AA146" s="306"/>
      <c r="AB146" s="306"/>
      <c r="AC146" s="37" t="s">
        <v>11</v>
      </c>
      <c r="AD146" s="37" t="s">
        <v>57</v>
      </c>
      <c r="AE146" s="354" t="s">
        <v>7</v>
      </c>
      <c r="AF146" s="37" t="s">
        <v>11</v>
      </c>
      <c r="AG146" s="354" t="s">
        <v>7</v>
      </c>
      <c r="AH146" s="306"/>
      <c r="AI146" s="306"/>
      <c r="AJ146" s="37"/>
      <c r="AK146" s="40"/>
      <c r="AL146" s="167">
        <f t="shared" si="133"/>
        <v>11</v>
      </c>
      <c r="AM146" s="168"/>
      <c r="AN146" s="168">
        <f t="shared" si="134"/>
        <v>1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185</v>
      </c>
      <c r="C147" s="807">
        <v>3123</v>
      </c>
      <c r="D147" s="178" t="s">
        <v>234</v>
      </c>
      <c r="E147" s="236" t="s">
        <v>70</v>
      </c>
      <c r="F147" s="550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14</v>
      </c>
      <c r="N147" s="365" t="s">
        <v>14</v>
      </c>
      <c r="O147" s="365" t="s">
        <v>14</v>
      </c>
      <c r="P147" s="365" t="s">
        <v>14</v>
      </c>
      <c r="Q147" s="365" t="s">
        <v>14</v>
      </c>
      <c r="R147" s="365" t="s">
        <v>14</v>
      </c>
      <c r="S147" s="365" t="s">
        <v>14</v>
      </c>
      <c r="T147" s="365" t="s">
        <v>14</v>
      </c>
      <c r="U147" s="365" t="s">
        <v>14</v>
      </c>
      <c r="V147" s="365" t="s">
        <v>14</v>
      </c>
      <c r="W147" s="365" t="s">
        <v>14</v>
      </c>
      <c r="X147" s="365" t="s">
        <v>14</v>
      </c>
      <c r="Y147" s="365" t="s">
        <v>14</v>
      </c>
      <c r="Z147" s="365" t="s">
        <v>14</v>
      </c>
      <c r="AA147" s="365" t="s">
        <v>14</v>
      </c>
      <c r="AB147" s="365" t="s">
        <v>14</v>
      </c>
      <c r="AC147" s="365" t="s">
        <v>14</v>
      </c>
      <c r="AD147" s="365" t="s">
        <v>14</v>
      </c>
      <c r="AE147" s="365" t="s">
        <v>14</v>
      </c>
      <c r="AF147" s="365" t="s">
        <v>14</v>
      </c>
      <c r="AG147" s="365" t="s">
        <v>14</v>
      </c>
      <c r="AH147" s="307"/>
      <c r="AI147" s="307"/>
      <c r="AJ147" s="52"/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28</v>
      </c>
      <c r="BL147" s="162">
        <f>SUM(BK147+BK148)/2</f>
        <v>28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185</v>
      </c>
      <c r="C148" s="192" t="s">
        <v>8</v>
      </c>
      <c r="D148" s="194"/>
      <c r="E148" s="238" t="s">
        <v>4</v>
      </c>
      <c r="F148" s="420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14</v>
      </c>
      <c r="N148" s="367" t="s">
        <v>14</v>
      </c>
      <c r="O148" s="367" t="s">
        <v>14</v>
      </c>
      <c r="P148" s="367" t="s">
        <v>14</v>
      </c>
      <c r="Q148" s="367" t="s">
        <v>14</v>
      </c>
      <c r="R148" s="367" t="s">
        <v>14</v>
      </c>
      <c r="S148" s="367" t="s">
        <v>14</v>
      </c>
      <c r="T148" s="367" t="s">
        <v>14</v>
      </c>
      <c r="U148" s="367" t="s">
        <v>14</v>
      </c>
      <c r="V148" s="367" t="s">
        <v>14</v>
      </c>
      <c r="W148" s="367" t="s">
        <v>14</v>
      </c>
      <c r="X148" s="367" t="s">
        <v>14</v>
      </c>
      <c r="Y148" s="367" t="s">
        <v>14</v>
      </c>
      <c r="Z148" s="367" t="s">
        <v>14</v>
      </c>
      <c r="AA148" s="367" t="s">
        <v>14</v>
      </c>
      <c r="AB148" s="367" t="s">
        <v>14</v>
      </c>
      <c r="AC148" s="367" t="s">
        <v>14</v>
      </c>
      <c r="AD148" s="367" t="s">
        <v>14</v>
      </c>
      <c r="AE148" s="367" t="s">
        <v>14</v>
      </c>
      <c r="AF148" s="367" t="s">
        <v>14</v>
      </c>
      <c r="AG148" s="367" t="s">
        <v>14</v>
      </c>
      <c r="AH148" s="307"/>
      <c r="AI148" s="307"/>
      <c r="AJ148" s="52"/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28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425</v>
      </c>
      <c r="B149" s="179" t="s">
        <v>185</v>
      </c>
      <c r="C149" s="807" t="s">
        <v>368</v>
      </c>
      <c r="D149" s="155" t="str">
        <f>VLOOKUP(C149,ListeAppel,2,FALSE)</f>
        <v>Nom 046</v>
      </c>
      <c r="E149" s="156" t="s">
        <v>70</v>
      </c>
      <c r="F149" s="302"/>
      <c r="G149" s="305"/>
      <c r="H149" s="31" t="s">
        <v>11</v>
      </c>
      <c r="I149" s="32" t="s">
        <v>11</v>
      </c>
      <c r="J149" s="31" t="s">
        <v>11</v>
      </c>
      <c r="K149" s="31" t="s">
        <v>11</v>
      </c>
      <c r="L149" s="31" t="s">
        <v>11</v>
      </c>
      <c r="M149" s="305"/>
      <c r="N149" s="305"/>
      <c r="O149" s="353" t="s">
        <v>7</v>
      </c>
      <c r="P149" s="353" t="s">
        <v>7</v>
      </c>
      <c r="Q149" s="353" t="s">
        <v>7</v>
      </c>
      <c r="R149" s="31" t="s">
        <v>11</v>
      </c>
      <c r="S149" s="353" t="s">
        <v>7</v>
      </c>
      <c r="T149" s="305"/>
      <c r="U149" s="305"/>
      <c r="V149" s="31" t="s">
        <v>11</v>
      </c>
      <c r="W149" s="31" t="s">
        <v>11</v>
      </c>
      <c r="X149" s="31" t="s">
        <v>11</v>
      </c>
      <c r="Y149" s="31" t="s">
        <v>11</v>
      </c>
      <c r="Z149" s="31" t="s">
        <v>11</v>
      </c>
      <c r="AA149" s="305"/>
      <c r="AB149" s="305"/>
      <c r="AC149" s="656" t="s">
        <v>11</v>
      </c>
      <c r="AD149" s="31" t="s">
        <v>11</v>
      </c>
      <c r="AE149" s="31" t="s">
        <v>11</v>
      </c>
      <c r="AF149" s="31" t="s">
        <v>11</v>
      </c>
      <c r="AG149" s="31" t="s">
        <v>11</v>
      </c>
      <c r="AH149" s="305"/>
      <c r="AI149" s="305"/>
      <c r="AJ149" s="31"/>
      <c r="AK149" s="34">
        <f>IF(CA149=0,"",TIME(0,CA149,0))</f>
        <v>0.26666666666666666</v>
      </c>
      <c r="AL149" s="157">
        <f t="shared" si="95"/>
        <v>16</v>
      </c>
      <c r="AM149" s="158">
        <f>SUM(AL149:AL150)/2</f>
        <v>15.5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384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4</v>
      </c>
      <c r="BR149" s="158">
        <f>SUM((BQ149+BQ150)/2)</f>
        <v>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384</v>
      </c>
      <c r="CB149" s="35">
        <f>SUM(AM149+AO149+AQ149+AS149+AU149+AW149+BB149+BD149+BG149+AY149)</f>
        <v>16</v>
      </c>
    </row>
    <row r="150" spans="1:80" ht="18.75" customHeight="1" thickBot="1" x14ac:dyDescent="0.3">
      <c r="A150" s="137" t="s">
        <v>425</v>
      </c>
      <c r="B150" s="179" t="s">
        <v>185</v>
      </c>
      <c r="C150" s="192" t="s">
        <v>8</v>
      </c>
      <c r="D150" s="165">
        <v>11052</v>
      </c>
      <c r="E150" s="386" t="s">
        <v>4</v>
      </c>
      <c r="F150" s="341"/>
      <c r="G150" s="306"/>
      <c r="H150" s="37" t="s">
        <v>11</v>
      </c>
      <c r="I150" s="38" t="s">
        <v>11</v>
      </c>
      <c r="J150" s="37" t="s">
        <v>11</v>
      </c>
      <c r="K150" s="37" t="s">
        <v>11</v>
      </c>
      <c r="L150" s="395" t="s">
        <v>39</v>
      </c>
      <c r="M150" s="306"/>
      <c r="N150" s="306"/>
      <c r="O150" s="354" t="s">
        <v>7</v>
      </c>
      <c r="P150" s="354" t="s">
        <v>7</v>
      </c>
      <c r="Q150" s="354" t="s">
        <v>7</v>
      </c>
      <c r="R150" s="37" t="s">
        <v>11</v>
      </c>
      <c r="S150" s="354" t="s">
        <v>7</v>
      </c>
      <c r="T150" s="306"/>
      <c r="U150" s="306"/>
      <c r="V150" s="37" t="s">
        <v>11</v>
      </c>
      <c r="W150" s="37" t="s">
        <v>11</v>
      </c>
      <c r="X150" s="37" t="s">
        <v>11</v>
      </c>
      <c r="Y150" s="37" t="s">
        <v>11</v>
      </c>
      <c r="Z150" s="37" t="s">
        <v>11</v>
      </c>
      <c r="AA150" s="306"/>
      <c r="AB150" s="306"/>
      <c r="AC150" s="37" t="s">
        <v>11</v>
      </c>
      <c r="AD150" s="37" t="s">
        <v>11</v>
      </c>
      <c r="AE150" s="37" t="s">
        <v>11</v>
      </c>
      <c r="AF150" s="37" t="s">
        <v>11</v>
      </c>
      <c r="AG150" s="37" t="s">
        <v>11</v>
      </c>
      <c r="AH150" s="306"/>
      <c r="AI150" s="306"/>
      <c r="AJ150" s="37"/>
      <c r="AK150" s="40"/>
      <c r="AL150" s="167">
        <f t="shared" si="95"/>
        <v>15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1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807" t="s">
        <v>369</v>
      </c>
      <c r="D151" s="178" t="str">
        <f>VLOOKUP(C151,ListeAppel,2,FALSE)</f>
        <v>Nom 121</v>
      </c>
      <c r="E151" s="236" t="s">
        <v>70</v>
      </c>
      <c r="F151" s="550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1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30</v>
      </c>
      <c r="BL151" s="162">
        <f>SUM(BK151+BK152)/2</f>
        <v>30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425</v>
      </c>
      <c r="B152" s="179" t="s">
        <v>185</v>
      </c>
      <c r="C152" s="192" t="s">
        <v>8</v>
      </c>
      <c r="D152" s="194"/>
      <c r="E152" s="238" t="s">
        <v>4</v>
      </c>
      <c r="F152" s="420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7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30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425</v>
      </c>
      <c r="B153" s="179" t="s">
        <v>185</v>
      </c>
      <c r="C153" s="807" t="s">
        <v>370</v>
      </c>
      <c r="D153" s="155" t="str">
        <f>VLOOKUP(C153,REF!A31:C145,2,FALSE)</f>
        <v>Nom 110</v>
      </c>
      <c r="E153" s="156" t="s">
        <v>70</v>
      </c>
      <c r="F153" s="302"/>
      <c r="G153" s="305"/>
      <c r="H153" s="31" t="s">
        <v>11</v>
      </c>
      <c r="I153" s="32" t="s">
        <v>11</v>
      </c>
      <c r="J153" s="31" t="s">
        <v>11</v>
      </c>
      <c r="K153" s="31" t="s">
        <v>11</v>
      </c>
      <c r="L153" s="31" t="s">
        <v>11</v>
      </c>
      <c r="M153" s="305"/>
      <c r="N153" s="305"/>
      <c r="O153" s="473" t="s">
        <v>39</v>
      </c>
      <c r="P153" s="31" t="s">
        <v>11</v>
      </c>
      <c r="Q153" s="31" t="s">
        <v>11</v>
      </c>
      <c r="R153" s="31" t="s">
        <v>11</v>
      </c>
      <c r="S153" s="31" t="s">
        <v>11</v>
      </c>
      <c r="T153" s="305"/>
      <c r="U153" s="305"/>
      <c r="V153" s="31" t="s">
        <v>11</v>
      </c>
      <c r="W153" s="31" t="s">
        <v>11</v>
      </c>
      <c r="X153" s="31" t="s">
        <v>11</v>
      </c>
      <c r="Y153" s="31" t="s">
        <v>11</v>
      </c>
      <c r="Z153" s="31" t="s">
        <v>11</v>
      </c>
      <c r="AA153" s="305"/>
      <c r="AB153" s="305"/>
      <c r="AC153" s="31" t="s">
        <v>11</v>
      </c>
      <c r="AD153" s="31" t="s">
        <v>11</v>
      </c>
      <c r="AE153" s="31" t="s">
        <v>11</v>
      </c>
      <c r="AF153" s="31" t="s">
        <v>11</v>
      </c>
      <c r="AG153" s="31" t="s">
        <v>11</v>
      </c>
      <c r="AH153" s="305"/>
      <c r="AI153" s="305"/>
      <c r="AJ153" s="31"/>
      <c r="AK153" s="34">
        <f>IF(CA153=0,"",TIME(0,CA153,0))</f>
        <v>0.33333333333333331</v>
      </c>
      <c r="AL153" s="157">
        <f t="shared" si="95"/>
        <v>19</v>
      </c>
      <c r="AM153" s="158">
        <f>SUM(AL153:AL154)/2</f>
        <v>19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1</v>
      </c>
      <c r="AS153" s="159">
        <f>SUM((AR153+AR154)/2)</f>
        <v>1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425</v>
      </c>
      <c r="B154" s="179" t="s">
        <v>185</v>
      </c>
      <c r="C154" s="192" t="s">
        <v>8</v>
      </c>
      <c r="D154" s="194"/>
      <c r="E154" s="166" t="s">
        <v>4</v>
      </c>
      <c r="F154" s="303"/>
      <c r="G154" s="306"/>
      <c r="H154" s="37" t="s">
        <v>11</v>
      </c>
      <c r="I154" s="647" t="s">
        <v>39</v>
      </c>
      <c r="J154" s="37" t="s">
        <v>11</v>
      </c>
      <c r="K154" s="37" t="s">
        <v>11</v>
      </c>
      <c r="L154" s="37" t="s">
        <v>11</v>
      </c>
      <c r="M154" s="306"/>
      <c r="N154" s="306"/>
      <c r="O154" s="37" t="s">
        <v>11</v>
      </c>
      <c r="P154" s="37" t="s">
        <v>11</v>
      </c>
      <c r="Q154" s="37" t="s">
        <v>11</v>
      </c>
      <c r="R154" s="37" t="s">
        <v>11</v>
      </c>
      <c r="S154" s="37" t="s">
        <v>11</v>
      </c>
      <c r="T154" s="306"/>
      <c r="U154" s="306"/>
      <c r="V154" s="37" t="s">
        <v>11</v>
      </c>
      <c r="W154" s="37" t="s">
        <v>11</v>
      </c>
      <c r="X154" s="37" t="s">
        <v>11</v>
      </c>
      <c r="Y154" s="37" t="s">
        <v>11</v>
      </c>
      <c r="Z154" s="37" t="s">
        <v>11</v>
      </c>
      <c r="AA154" s="306"/>
      <c r="AB154" s="306"/>
      <c r="AC154" s="37" t="s">
        <v>11</v>
      </c>
      <c r="AD154" s="37" t="s">
        <v>11</v>
      </c>
      <c r="AE154" s="37" t="s">
        <v>11</v>
      </c>
      <c r="AF154" s="37" t="s">
        <v>11</v>
      </c>
      <c r="AG154" s="37" t="s">
        <v>11</v>
      </c>
      <c r="AH154" s="306"/>
      <c r="AI154" s="306"/>
      <c r="AJ154" s="37"/>
      <c r="AK154" s="40"/>
      <c r="AL154" s="167">
        <f t="shared" si="95"/>
        <v>19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425</v>
      </c>
      <c r="B155" s="179" t="s">
        <v>186</v>
      </c>
      <c r="C155" s="1174" t="s">
        <v>186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425</v>
      </c>
      <c r="B156" s="179" t="s">
        <v>186</v>
      </c>
      <c r="C156" s="190"/>
      <c r="D156" s="45" t="s">
        <v>69</v>
      </c>
      <c r="E156" s="204"/>
      <c r="F156" s="299">
        <v>1</v>
      </c>
      <c r="G156" s="300">
        <v>2</v>
      </c>
      <c r="H156" s="25">
        <v>3</v>
      </c>
      <c r="I156" s="25">
        <v>4</v>
      </c>
      <c r="J156" s="25">
        <v>5</v>
      </c>
      <c r="K156" s="25">
        <v>6</v>
      </c>
      <c r="L156" s="25">
        <v>7</v>
      </c>
      <c r="M156" s="300">
        <v>8</v>
      </c>
      <c r="N156" s="300">
        <v>9</v>
      </c>
      <c r="O156" s="25">
        <v>10</v>
      </c>
      <c r="P156" s="25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25">
        <v>17</v>
      </c>
      <c r="W156" s="25">
        <v>18</v>
      </c>
      <c r="X156" s="25">
        <v>19</v>
      </c>
      <c r="Y156" s="25">
        <v>20</v>
      </c>
      <c r="Z156" s="25">
        <v>21</v>
      </c>
      <c r="AA156" s="300">
        <v>22</v>
      </c>
      <c r="AB156" s="300">
        <v>23</v>
      </c>
      <c r="AC156" s="25">
        <v>24</v>
      </c>
      <c r="AD156" s="25">
        <v>25</v>
      </c>
      <c r="AE156" s="25">
        <v>26</v>
      </c>
      <c r="AF156" s="25">
        <v>27</v>
      </c>
      <c r="AG156" s="26">
        <v>28</v>
      </c>
      <c r="AH156" s="301">
        <v>29</v>
      </c>
      <c r="AI156" s="300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425</v>
      </c>
      <c r="B157" s="179" t="s">
        <v>186</v>
      </c>
      <c r="C157" s="807" t="s">
        <v>371</v>
      </c>
      <c r="D157" s="155" t="str">
        <f>VLOOKUP(C157,ListeAppel,2,FALSE)</f>
        <v xml:space="preserve">Nom 013 </v>
      </c>
      <c r="E157" s="236" t="s">
        <v>70</v>
      </c>
      <c r="F157" s="550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1"/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30</v>
      </c>
      <c r="BL157" s="162">
        <f>SUM(BK157+BK158)/2</f>
        <v>30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425</v>
      </c>
      <c r="B158" s="179" t="s">
        <v>186</v>
      </c>
      <c r="C158" s="164" t="s">
        <v>9</v>
      </c>
      <c r="D158" s="165">
        <v>11621</v>
      </c>
      <c r="E158" s="238" t="s">
        <v>4</v>
      </c>
      <c r="F158" s="420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7"/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30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186</v>
      </c>
      <c r="C159" s="807" t="s">
        <v>372</v>
      </c>
      <c r="D159" s="155" t="str">
        <f>VLOOKUP(C159,ListeAppel,2,FALSE)</f>
        <v>Nom 024</v>
      </c>
      <c r="E159" s="156" t="s">
        <v>70</v>
      </c>
      <c r="F159" s="302"/>
      <c r="G159" s="305"/>
      <c r="H159" s="31" t="s">
        <v>11</v>
      </c>
      <c r="I159" s="417" t="s">
        <v>13</v>
      </c>
      <c r="J159" s="417" t="s">
        <v>13</v>
      </c>
      <c r="K159" s="31" t="s">
        <v>11</v>
      </c>
      <c r="L159" s="358" t="s">
        <v>7</v>
      </c>
      <c r="M159" s="305"/>
      <c r="N159" s="305"/>
      <c r="O159" s="31" t="s">
        <v>11</v>
      </c>
      <c r="P159" s="31" t="s">
        <v>11</v>
      </c>
      <c r="Q159" s="31" t="s">
        <v>11</v>
      </c>
      <c r="R159" s="31" t="s">
        <v>11</v>
      </c>
      <c r="S159" s="31" t="s">
        <v>11</v>
      </c>
      <c r="T159" s="305"/>
      <c r="U159" s="305"/>
      <c r="V159" s="31" t="s">
        <v>11</v>
      </c>
      <c r="W159" s="31" t="s">
        <v>11</v>
      </c>
      <c r="X159" s="31" t="s">
        <v>11</v>
      </c>
      <c r="Y159" s="31" t="s">
        <v>11</v>
      </c>
      <c r="Z159" s="31" t="s">
        <v>11</v>
      </c>
      <c r="AA159" s="305"/>
      <c r="AB159" s="305"/>
      <c r="AC159" s="353" t="s">
        <v>7</v>
      </c>
      <c r="AD159" s="353" t="s">
        <v>7</v>
      </c>
      <c r="AE159" s="31" t="s">
        <v>11</v>
      </c>
      <c r="AF159" s="52" t="s">
        <v>11</v>
      </c>
      <c r="AG159" s="52" t="s">
        <v>11</v>
      </c>
      <c r="AH159" s="307"/>
      <c r="AI159" s="307"/>
      <c r="AJ159" s="31"/>
      <c r="AK159" s="34">
        <f>IF(CA159=0,"",TIME(0,CA159,0))</f>
        <v>0.28333333333333333</v>
      </c>
      <c r="AL159" s="157">
        <f t="shared" si="152"/>
        <v>15</v>
      </c>
      <c r="AM159" s="158">
        <f>SUM(AL159:AL160)/2</f>
        <v>14.5</v>
      </c>
      <c r="AN159" s="158">
        <f t="shared" si="153"/>
        <v>2</v>
      </c>
      <c r="AO159" s="158">
        <f>SUM((AN159+AN160)/2)</f>
        <v>2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0.5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3</v>
      </c>
      <c r="BR159" s="158">
        <f>SUM((BQ159+BQ160)/2)</f>
        <v>3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425</v>
      </c>
      <c r="B160" s="179" t="s">
        <v>186</v>
      </c>
      <c r="C160" s="192" t="s">
        <v>8</v>
      </c>
      <c r="D160" s="165">
        <v>11621</v>
      </c>
      <c r="E160" s="166" t="s">
        <v>4</v>
      </c>
      <c r="F160" s="303"/>
      <c r="G160" s="306"/>
      <c r="H160" s="37" t="s">
        <v>11</v>
      </c>
      <c r="I160" s="418" t="s">
        <v>13</v>
      </c>
      <c r="J160" s="418" t="s">
        <v>13</v>
      </c>
      <c r="K160" s="37" t="s">
        <v>11</v>
      </c>
      <c r="L160" s="453" t="s">
        <v>7</v>
      </c>
      <c r="M160" s="306"/>
      <c r="N160" s="306"/>
      <c r="O160" s="37" t="s">
        <v>11</v>
      </c>
      <c r="P160" s="37" t="s">
        <v>11</v>
      </c>
      <c r="Q160" s="37" t="s">
        <v>11</v>
      </c>
      <c r="R160" s="37" t="s">
        <v>11</v>
      </c>
      <c r="S160" s="37" t="s">
        <v>11</v>
      </c>
      <c r="T160" s="306"/>
      <c r="U160" s="306"/>
      <c r="V160" s="37" t="s">
        <v>11</v>
      </c>
      <c r="W160" s="37" t="s">
        <v>11</v>
      </c>
      <c r="X160" s="37" t="s">
        <v>11</v>
      </c>
      <c r="Y160" s="37" t="s">
        <v>11</v>
      </c>
      <c r="Z160" s="37" t="s">
        <v>57</v>
      </c>
      <c r="AA160" s="306"/>
      <c r="AB160" s="306"/>
      <c r="AC160" s="354" t="s">
        <v>7</v>
      </c>
      <c r="AD160" s="354" t="s">
        <v>7</v>
      </c>
      <c r="AE160" s="37" t="s">
        <v>11</v>
      </c>
      <c r="AF160" s="37" t="s">
        <v>11</v>
      </c>
      <c r="AG160" s="37" t="s">
        <v>11</v>
      </c>
      <c r="AH160" s="306"/>
      <c r="AI160" s="331"/>
      <c r="AJ160" s="37"/>
      <c r="AK160" s="40"/>
      <c r="AL160" s="167">
        <f t="shared" si="152"/>
        <v>14</v>
      </c>
      <c r="AM160" s="168"/>
      <c r="AN160" s="168">
        <f t="shared" si="153"/>
        <v>2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1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3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807" t="s">
        <v>373</v>
      </c>
      <c r="D161" s="155" t="str">
        <f>VLOOKUP(C161,ListeAppel,2,FALSE)</f>
        <v>Nom 067</v>
      </c>
      <c r="E161" s="156" t="s">
        <v>70</v>
      </c>
      <c r="F161" s="304"/>
      <c r="G161" s="307"/>
      <c r="H161" s="52" t="s">
        <v>11</v>
      </c>
      <c r="I161" s="53" t="s">
        <v>11</v>
      </c>
      <c r="J161" s="52" t="s">
        <v>11</v>
      </c>
      <c r="K161" s="52" t="s">
        <v>11</v>
      </c>
      <c r="L161" s="52" t="s">
        <v>11</v>
      </c>
      <c r="M161" s="307"/>
      <c r="N161" s="307"/>
      <c r="O161" s="52" t="s">
        <v>11</v>
      </c>
      <c r="P161" s="52" t="s">
        <v>11</v>
      </c>
      <c r="Q161" s="52" t="s">
        <v>11</v>
      </c>
      <c r="R161" s="52" t="s">
        <v>11</v>
      </c>
      <c r="S161" s="52" t="s">
        <v>11</v>
      </c>
      <c r="T161" s="307"/>
      <c r="U161" s="307"/>
      <c r="V161" s="52" t="s">
        <v>11</v>
      </c>
      <c r="W161" s="52" t="s">
        <v>11</v>
      </c>
      <c r="X161" s="52" t="s">
        <v>11</v>
      </c>
      <c r="Y161" s="52" t="s">
        <v>11</v>
      </c>
      <c r="Z161" s="52" t="s">
        <v>11</v>
      </c>
      <c r="AA161" s="307"/>
      <c r="AB161" s="307"/>
      <c r="AC161" s="657" t="s">
        <v>11</v>
      </c>
      <c r="AD161" s="52" t="s">
        <v>11</v>
      </c>
      <c r="AE161" s="52" t="s">
        <v>11</v>
      </c>
      <c r="AF161" s="52" t="s">
        <v>11</v>
      </c>
      <c r="AG161" s="52" t="s">
        <v>11</v>
      </c>
      <c r="AH161" s="307"/>
      <c r="AI161" s="307"/>
      <c r="AJ161" s="52"/>
      <c r="AK161" s="34">
        <f>IF(CA161=0,"",TIME(0,CA161,0))</f>
        <v>0.33333333333333331</v>
      </c>
      <c r="AL161" s="157">
        <f>COUNTIF(F161:AJ161,"P")</f>
        <v>20</v>
      </c>
      <c r="AM161" s="158">
        <f>SUM(AL161:AL162)/2</f>
        <v>19.5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0.5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480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0</v>
      </c>
      <c r="BR161" s="158">
        <f>SUM((BQ161+BQ162)/2)</f>
        <v>0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480</v>
      </c>
      <c r="CB161" s="35">
        <f>SUM(AM161+AO161+AQ161+AS161+AU161+AW161+BB161+BD161+BG161+AY161)</f>
        <v>20</v>
      </c>
    </row>
    <row r="162" spans="1:80" ht="18.75" customHeight="1" thickBot="1" x14ac:dyDescent="0.3">
      <c r="A162" s="137"/>
      <c r="B162" s="179"/>
      <c r="C162" s="192" t="s">
        <v>8</v>
      </c>
      <c r="D162" s="165">
        <v>11621</v>
      </c>
      <c r="E162" s="166" t="s">
        <v>4</v>
      </c>
      <c r="F162" s="304"/>
      <c r="G162" s="307"/>
      <c r="H162" s="52" t="s">
        <v>11</v>
      </c>
      <c r="I162" s="53" t="s">
        <v>11</v>
      </c>
      <c r="J162" s="52" t="s">
        <v>11</v>
      </c>
      <c r="K162" s="52" t="s">
        <v>11</v>
      </c>
      <c r="L162" s="52" t="s">
        <v>11</v>
      </c>
      <c r="M162" s="307"/>
      <c r="N162" s="307"/>
      <c r="O162" s="52" t="s">
        <v>11</v>
      </c>
      <c r="P162" s="52" t="s">
        <v>11</v>
      </c>
      <c r="Q162" s="52" t="s">
        <v>11</v>
      </c>
      <c r="R162" s="443" t="s">
        <v>39</v>
      </c>
      <c r="S162" s="52" t="s">
        <v>11</v>
      </c>
      <c r="T162" s="307"/>
      <c r="U162" s="307"/>
      <c r="V162" s="52" t="s">
        <v>11</v>
      </c>
      <c r="W162" s="52" t="s">
        <v>11</v>
      </c>
      <c r="X162" s="52" t="s">
        <v>11</v>
      </c>
      <c r="Y162" s="52" t="s">
        <v>11</v>
      </c>
      <c r="Z162" s="52" t="s">
        <v>11</v>
      </c>
      <c r="AA162" s="307"/>
      <c r="AB162" s="307"/>
      <c r="AC162" s="52" t="s">
        <v>11</v>
      </c>
      <c r="AD162" s="52" t="s">
        <v>11</v>
      </c>
      <c r="AE162" s="52" t="s">
        <v>11</v>
      </c>
      <c r="AF162" s="52" t="s">
        <v>11</v>
      </c>
      <c r="AG162" s="52" t="s">
        <v>11</v>
      </c>
      <c r="AH162" s="307"/>
      <c r="AI162" s="307"/>
      <c r="AJ162" s="52"/>
      <c r="AK162" s="40"/>
      <c r="AL162" s="167">
        <f>COUNTIF(F162:AJ162,"P")</f>
        <v>19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1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0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425</v>
      </c>
      <c r="B163" s="179" t="s">
        <v>186</v>
      </c>
      <c r="C163" s="807">
        <v>1623</v>
      </c>
      <c r="D163" s="178" t="s">
        <v>293</v>
      </c>
      <c r="E163" s="156" t="s">
        <v>70</v>
      </c>
      <c r="F163" s="302"/>
      <c r="G163" s="305"/>
      <c r="H163" s="31" t="s">
        <v>11</v>
      </c>
      <c r="I163" s="417" t="s">
        <v>13</v>
      </c>
      <c r="J163" s="417" t="s">
        <v>13</v>
      </c>
      <c r="K163" s="353" t="s">
        <v>7</v>
      </c>
      <c r="L163" s="353" t="s">
        <v>7</v>
      </c>
      <c r="M163" s="305"/>
      <c r="N163" s="305"/>
      <c r="O163" s="31" t="s">
        <v>11</v>
      </c>
      <c r="P163" s="31" t="s">
        <v>11</v>
      </c>
      <c r="Q163" s="353" t="s">
        <v>7</v>
      </c>
      <c r="R163" s="31" t="s">
        <v>11</v>
      </c>
      <c r="S163" s="31" t="s">
        <v>11</v>
      </c>
      <c r="T163" s="305"/>
      <c r="U163" s="305"/>
      <c r="V163" s="31" t="s">
        <v>11</v>
      </c>
      <c r="W163" s="31" t="s">
        <v>11</v>
      </c>
      <c r="X163" s="31" t="s">
        <v>11</v>
      </c>
      <c r="Y163" s="353" t="s">
        <v>7</v>
      </c>
      <c r="Z163" s="353" t="s">
        <v>7</v>
      </c>
      <c r="AA163" s="305"/>
      <c r="AB163" s="305"/>
      <c r="AC163" s="656" t="s">
        <v>11</v>
      </c>
      <c r="AD163" s="31" t="s">
        <v>11</v>
      </c>
      <c r="AE163" s="355" t="s">
        <v>13</v>
      </c>
      <c r="AF163" s="353" t="s">
        <v>7</v>
      </c>
      <c r="AG163" s="353" t="s">
        <v>7</v>
      </c>
      <c r="AH163" s="305"/>
      <c r="AI163" s="305"/>
      <c r="AJ163" s="31"/>
      <c r="AK163" s="34">
        <f>IF(CA163=0,"",TIME(0,CA163,0))</f>
        <v>0.21666666666666667</v>
      </c>
      <c r="AL163" s="157">
        <f t="shared" si="152"/>
        <v>10</v>
      </c>
      <c r="AM163" s="158">
        <f>SUM(AL163:AL164)/2</f>
        <v>9</v>
      </c>
      <c r="AN163" s="158">
        <f t="shared" si="153"/>
        <v>3</v>
      </c>
      <c r="AO163" s="158">
        <f>SUM((AN163+AN164)/2)</f>
        <v>3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1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312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7</v>
      </c>
      <c r="BR163" s="158">
        <f>SUM((BQ163+BQ164)/2)</f>
        <v>7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312</v>
      </c>
      <c r="CB163" s="35">
        <f>SUM(AM163+AO163+AQ163+AS163+AU163+AW163+BB163+BD163+BG163+AY163)</f>
        <v>13</v>
      </c>
    </row>
    <row r="164" spans="1:80" ht="18.75" customHeight="1" thickBot="1" x14ac:dyDescent="0.3">
      <c r="A164" s="137" t="s">
        <v>425</v>
      </c>
      <c r="B164" s="179" t="s">
        <v>186</v>
      </c>
      <c r="C164" s="192" t="s">
        <v>9</v>
      </c>
      <c r="D164" s="165"/>
      <c r="E164" s="166" t="s">
        <v>4</v>
      </c>
      <c r="F164" s="303"/>
      <c r="G164" s="306"/>
      <c r="H164" s="37" t="s">
        <v>11</v>
      </c>
      <c r="I164" s="418" t="s">
        <v>13</v>
      </c>
      <c r="J164" s="418" t="s">
        <v>13</v>
      </c>
      <c r="K164" s="354" t="s">
        <v>7</v>
      </c>
      <c r="L164" s="354" t="s">
        <v>7</v>
      </c>
      <c r="M164" s="306"/>
      <c r="N164" s="306"/>
      <c r="O164" s="440" t="s">
        <v>39</v>
      </c>
      <c r="P164" s="37" t="s">
        <v>11</v>
      </c>
      <c r="Q164" s="354" t="s">
        <v>7</v>
      </c>
      <c r="R164" s="37" t="s">
        <v>11</v>
      </c>
      <c r="S164" s="37" t="s">
        <v>11</v>
      </c>
      <c r="T164" s="306"/>
      <c r="U164" s="306"/>
      <c r="V164" s="37" t="s">
        <v>11</v>
      </c>
      <c r="W164" s="37" t="s">
        <v>11</v>
      </c>
      <c r="X164" s="37" t="s">
        <v>11</v>
      </c>
      <c r="Y164" s="354" t="s">
        <v>7</v>
      </c>
      <c r="Z164" s="354" t="s">
        <v>7</v>
      </c>
      <c r="AA164" s="306"/>
      <c r="AB164" s="306"/>
      <c r="AC164" s="395" t="s">
        <v>39</v>
      </c>
      <c r="AD164" s="37" t="s">
        <v>11</v>
      </c>
      <c r="AE164" s="356" t="s">
        <v>13</v>
      </c>
      <c r="AF164" s="354" t="s">
        <v>7</v>
      </c>
      <c r="AG164" s="354" t="s">
        <v>7</v>
      </c>
      <c r="AH164" s="306"/>
      <c r="AI164" s="306"/>
      <c r="AJ164" s="37"/>
      <c r="AK164" s="40"/>
      <c r="AL164" s="167">
        <f t="shared" si="152"/>
        <v>8</v>
      </c>
      <c r="AM164" s="168"/>
      <c r="AN164" s="168">
        <f t="shared" si="153"/>
        <v>3</v>
      </c>
      <c r="AO164" s="169"/>
      <c r="AP164" s="170">
        <f t="shared" si="154"/>
        <v>0</v>
      </c>
      <c r="AQ164" s="171"/>
      <c r="AR164" s="168">
        <f t="shared" si="155"/>
        <v>2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7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425</v>
      </c>
      <c r="B165" s="179" t="s">
        <v>187</v>
      </c>
      <c r="C165" s="1174" t="s">
        <v>187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425</v>
      </c>
      <c r="B166" s="179" t="s">
        <v>187</v>
      </c>
      <c r="C166" s="190"/>
      <c r="D166" s="45" t="s">
        <v>69</v>
      </c>
      <c r="E166" s="204"/>
      <c r="F166" s="299">
        <v>1</v>
      </c>
      <c r="G166" s="300">
        <v>2</v>
      </c>
      <c r="H166" s="25">
        <v>3</v>
      </c>
      <c r="I166" s="25">
        <v>4</v>
      </c>
      <c r="J166" s="25">
        <v>5</v>
      </c>
      <c r="K166" s="25">
        <v>6</v>
      </c>
      <c r="L166" s="25">
        <v>7</v>
      </c>
      <c r="M166" s="300">
        <v>8</v>
      </c>
      <c r="N166" s="300">
        <v>9</v>
      </c>
      <c r="O166" s="25">
        <v>10</v>
      </c>
      <c r="P166" s="25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25">
        <v>17</v>
      </c>
      <c r="W166" s="25">
        <v>18</v>
      </c>
      <c r="X166" s="25">
        <v>19</v>
      </c>
      <c r="Y166" s="25">
        <v>20</v>
      </c>
      <c r="Z166" s="25">
        <v>21</v>
      </c>
      <c r="AA166" s="300">
        <v>22</v>
      </c>
      <c r="AB166" s="300">
        <v>23</v>
      </c>
      <c r="AC166" s="25">
        <v>24</v>
      </c>
      <c r="AD166" s="25">
        <v>25</v>
      </c>
      <c r="AE166" s="25">
        <v>26</v>
      </c>
      <c r="AF166" s="25">
        <v>27</v>
      </c>
      <c r="AG166" s="26">
        <v>28</v>
      </c>
      <c r="AH166" s="301">
        <v>29</v>
      </c>
      <c r="AI166" s="300">
        <v>30</v>
      </c>
      <c r="AJ166" s="247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425</v>
      </c>
      <c r="B167" s="179" t="s">
        <v>187</v>
      </c>
      <c r="C167" s="806">
        <v>4373</v>
      </c>
      <c r="D167" s="178" t="e">
        <f>VLOOKUP(C167,ListeAppel,2,FALSE)</f>
        <v>#N/A</v>
      </c>
      <c r="E167" s="236" t="s">
        <v>70</v>
      </c>
      <c r="F167" s="550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1"/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30</v>
      </c>
      <c r="BL167" s="162">
        <f>SUM(BK167+BK168)/2</f>
        <v>30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425</v>
      </c>
      <c r="B168" s="179" t="s">
        <v>187</v>
      </c>
      <c r="C168" s="164" t="s">
        <v>10</v>
      </c>
      <c r="D168" s="194"/>
      <c r="E168" s="238" t="s">
        <v>4</v>
      </c>
      <c r="F168" s="420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7"/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6">
        <v>6252</v>
      </c>
      <c r="D169" s="178" t="s">
        <v>226</v>
      </c>
      <c r="E169" s="266" t="s">
        <v>70</v>
      </c>
      <c r="F169" s="304"/>
      <c r="G169" s="307"/>
      <c r="H169" s="52" t="s">
        <v>11</v>
      </c>
      <c r="I169" s="53" t="s">
        <v>11</v>
      </c>
      <c r="J169" s="52" t="s">
        <v>11</v>
      </c>
      <c r="K169" s="52" t="s">
        <v>11</v>
      </c>
      <c r="L169" s="365" t="s">
        <v>14</v>
      </c>
      <c r="M169" s="365" t="s">
        <v>14</v>
      </c>
      <c r="N169" s="365" t="s">
        <v>14</v>
      </c>
      <c r="O169" s="365" t="s">
        <v>14</v>
      </c>
      <c r="P169" s="365" t="s">
        <v>14</v>
      </c>
      <c r="Q169" s="365" t="s">
        <v>14</v>
      </c>
      <c r="R169" s="365" t="s">
        <v>14</v>
      </c>
      <c r="S169" s="365" t="s">
        <v>14</v>
      </c>
      <c r="T169" s="307"/>
      <c r="U169" s="307"/>
      <c r="V169" s="358" t="s">
        <v>7</v>
      </c>
      <c r="W169" s="358" t="s">
        <v>7</v>
      </c>
      <c r="X169" s="358" t="s">
        <v>7</v>
      </c>
      <c r="Y169" s="52" t="s">
        <v>11</v>
      </c>
      <c r="Z169" s="52" t="s">
        <v>11</v>
      </c>
      <c r="AA169" s="307"/>
      <c r="AB169" s="307"/>
      <c r="AC169" s="657" t="s">
        <v>11</v>
      </c>
      <c r="AD169" s="52" t="s">
        <v>11</v>
      </c>
      <c r="AE169" s="52" t="s">
        <v>11</v>
      </c>
      <c r="AF169" s="52" t="s">
        <v>11</v>
      </c>
      <c r="AG169" s="52" t="s">
        <v>11</v>
      </c>
      <c r="AH169" s="307"/>
      <c r="AI169" s="307"/>
      <c r="AJ169" s="52"/>
      <c r="AK169" s="34">
        <f>IF(CA169=0,"",TIME(0,CA169,0))</f>
        <v>0.18333333333333335</v>
      </c>
      <c r="AL169" s="210">
        <f>COUNTIF(F169:AJ169,"P")</f>
        <v>11</v>
      </c>
      <c r="AM169" s="211">
        <f>SUM(AL169:AL170)/2</f>
        <v>10.5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0.5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264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8</v>
      </c>
      <c r="BL169" s="215">
        <f>SUM(BK169+BK170)/2</f>
        <v>8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3</v>
      </c>
      <c r="BR169" s="211">
        <f>SUM((BQ169+BQ170)/2)</f>
        <v>3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264</v>
      </c>
      <c r="CB169" s="35">
        <f>SUM(AM169+AO169+AQ169+AS169+AU169+AW169+BB169+BD169+BG169+AY169)</f>
        <v>11</v>
      </c>
    </row>
    <row r="170" spans="1:80" ht="18.75" customHeight="1" thickBot="1" x14ac:dyDescent="0.3">
      <c r="A170" s="137"/>
      <c r="B170" s="179"/>
      <c r="C170" s="164" t="s">
        <v>3</v>
      </c>
      <c r="D170" s="194"/>
      <c r="E170" s="238" t="s">
        <v>4</v>
      </c>
      <c r="F170" s="304"/>
      <c r="G170" s="307"/>
      <c r="H170" s="52" t="s">
        <v>11</v>
      </c>
      <c r="I170" s="53" t="s">
        <v>11</v>
      </c>
      <c r="J170" s="443" t="s">
        <v>39</v>
      </c>
      <c r="K170" s="52" t="s">
        <v>11</v>
      </c>
      <c r="L170" s="367" t="s">
        <v>14</v>
      </c>
      <c r="M170" s="367" t="s">
        <v>14</v>
      </c>
      <c r="N170" s="367" t="s">
        <v>14</v>
      </c>
      <c r="O170" s="367" t="s">
        <v>14</v>
      </c>
      <c r="P170" s="367" t="s">
        <v>14</v>
      </c>
      <c r="Q170" s="367" t="s">
        <v>14</v>
      </c>
      <c r="R170" s="367" t="s">
        <v>14</v>
      </c>
      <c r="S170" s="367" t="s">
        <v>14</v>
      </c>
      <c r="T170" s="307"/>
      <c r="U170" s="307"/>
      <c r="V170" s="358" t="s">
        <v>7</v>
      </c>
      <c r="W170" s="358" t="s">
        <v>7</v>
      </c>
      <c r="X170" s="358" t="s">
        <v>7</v>
      </c>
      <c r="Y170" s="52" t="s">
        <v>11</v>
      </c>
      <c r="Z170" s="52" t="s">
        <v>11</v>
      </c>
      <c r="AA170" s="307"/>
      <c r="AB170" s="307"/>
      <c r="AC170" s="52" t="s">
        <v>11</v>
      </c>
      <c r="AD170" s="52" t="s">
        <v>11</v>
      </c>
      <c r="AE170" s="52" t="s">
        <v>11</v>
      </c>
      <c r="AF170" s="52" t="s">
        <v>11</v>
      </c>
      <c r="AG170" s="52" t="s">
        <v>11</v>
      </c>
      <c r="AH170" s="307"/>
      <c r="AI170" s="307"/>
      <c r="AJ170" s="52"/>
      <c r="AK170" s="40"/>
      <c r="AL170" s="167">
        <f>COUNTIF(F170:AJ170,"P")</f>
        <v>10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1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8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3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425</v>
      </c>
      <c r="B171" s="179" t="s">
        <v>187</v>
      </c>
      <c r="C171" s="806" t="s">
        <v>376</v>
      </c>
      <c r="D171" s="178" t="str">
        <f>VLOOKUP(C171,ListeAppel,2,FALSE)</f>
        <v>Nom 039</v>
      </c>
      <c r="E171" s="156" t="s">
        <v>70</v>
      </c>
      <c r="F171" s="302"/>
      <c r="G171" s="305"/>
      <c r="H171" s="31" t="s">
        <v>11</v>
      </c>
      <c r="I171" s="32" t="s">
        <v>11</v>
      </c>
      <c r="J171" s="31" t="s">
        <v>11</v>
      </c>
      <c r="K171" s="31" t="s">
        <v>11</v>
      </c>
      <c r="L171" s="31" t="s">
        <v>11</v>
      </c>
      <c r="M171" s="305"/>
      <c r="N171" s="305"/>
      <c r="O171" s="358" t="s">
        <v>7</v>
      </c>
      <c r="P171" s="31" t="s">
        <v>11</v>
      </c>
      <c r="Q171" s="31" t="s">
        <v>11</v>
      </c>
      <c r="R171" s="31" t="s">
        <v>11</v>
      </c>
      <c r="S171" s="31" t="s">
        <v>11</v>
      </c>
      <c r="T171" s="305"/>
      <c r="U171" s="305"/>
      <c r="V171" s="31" t="s">
        <v>11</v>
      </c>
      <c r="W171" s="31" t="s">
        <v>11</v>
      </c>
      <c r="X171" s="353" t="s">
        <v>7</v>
      </c>
      <c r="Y171" s="31" t="s">
        <v>11</v>
      </c>
      <c r="Z171" s="691" t="s">
        <v>35</v>
      </c>
      <c r="AA171" s="305"/>
      <c r="AB171" s="305"/>
      <c r="AC171" s="353" t="s">
        <v>7</v>
      </c>
      <c r="AD171" s="31" t="s">
        <v>11</v>
      </c>
      <c r="AE171" s="31" t="s">
        <v>11</v>
      </c>
      <c r="AF171" s="31" t="s">
        <v>11</v>
      </c>
      <c r="AG171" s="31" t="s">
        <v>11</v>
      </c>
      <c r="AH171" s="305"/>
      <c r="AI171" s="305"/>
      <c r="AJ171" s="31"/>
      <c r="AK171" s="34">
        <f>IF(CA171=0,"",TIME(0,CA171,0))</f>
        <v>0.26666666666666666</v>
      </c>
      <c r="AL171" s="157">
        <f t="shared" si="171"/>
        <v>16</v>
      </c>
      <c r="AM171" s="158">
        <f>SUM(AL171:AL172)/2</f>
        <v>16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384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3</v>
      </c>
      <c r="BR171" s="158">
        <f>SUM((BQ171+BQ172)/2)</f>
        <v>3</v>
      </c>
      <c r="BS171" s="158">
        <f t="shared" si="186"/>
        <v>0</v>
      </c>
      <c r="BT171" s="158">
        <f>SUM((BS171+BS172)/2)</f>
        <v>0</v>
      </c>
      <c r="BU171" s="158">
        <f t="shared" si="187"/>
        <v>1</v>
      </c>
      <c r="BV171" s="158">
        <f>SUM((BU171+BU172)/2)</f>
        <v>1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 t="s">
        <v>425</v>
      </c>
      <c r="B172" s="179" t="s">
        <v>187</v>
      </c>
      <c r="C172" s="164" t="s">
        <v>10</v>
      </c>
      <c r="D172" s="194"/>
      <c r="E172" s="166" t="s">
        <v>4</v>
      </c>
      <c r="F172" s="303"/>
      <c r="G172" s="306"/>
      <c r="H172" s="37" t="s">
        <v>11</v>
      </c>
      <c r="I172" s="38" t="s">
        <v>11</v>
      </c>
      <c r="J172" s="37" t="s">
        <v>11</v>
      </c>
      <c r="K172" s="37" t="s">
        <v>11</v>
      </c>
      <c r="L172" s="37" t="s">
        <v>11</v>
      </c>
      <c r="M172" s="306"/>
      <c r="N172" s="306"/>
      <c r="O172" s="358" t="s">
        <v>7</v>
      </c>
      <c r="P172" s="37" t="s">
        <v>11</v>
      </c>
      <c r="Q172" s="37" t="s">
        <v>11</v>
      </c>
      <c r="R172" s="37" t="s">
        <v>11</v>
      </c>
      <c r="S172" s="37" t="s">
        <v>11</v>
      </c>
      <c r="T172" s="306"/>
      <c r="U172" s="306"/>
      <c r="V172" s="37" t="s">
        <v>11</v>
      </c>
      <c r="W172" s="37" t="s">
        <v>11</v>
      </c>
      <c r="X172" s="354" t="s">
        <v>7</v>
      </c>
      <c r="Y172" s="37" t="s">
        <v>11</v>
      </c>
      <c r="Z172" s="690" t="s">
        <v>35</v>
      </c>
      <c r="AA172" s="306"/>
      <c r="AB172" s="306"/>
      <c r="AC172" s="354" t="s">
        <v>7</v>
      </c>
      <c r="AD172" s="37" t="s">
        <v>11</v>
      </c>
      <c r="AE172" s="37" t="s">
        <v>11</v>
      </c>
      <c r="AF172" s="37" t="s">
        <v>11</v>
      </c>
      <c r="AG172" s="37" t="s">
        <v>11</v>
      </c>
      <c r="AH172" s="306"/>
      <c r="AI172" s="306"/>
      <c r="AJ172" s="37"/>
      <c r="AK172" s="40"/>
      <c r="AL172" s="167">
        <f t="shared" si="171"/>
        <v>16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3</v>
      </c>
      <c r="BR172" s="168"/>
      <c r="BS172" s="168">
        <f t="shared" si="186"/>
        <v>0</v>
      </c>
      <c r="BT172" s="169"/>
      <c r="BU172" s="168">
        <f t="shared" si="187"/>
        <v>1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6" t="s">
        <v>378</v>
      </c>
      <c r="D173" s="178" t="str">
        <f>VLOOKUP(C173,ListeAppel,2,FALSE)</f>
        <v>Nom 059</v>
      </c>
      <c r="E173" s="156" t="s">
        <v>70</v>
      </c>
      <c r="F173" s="302"/>
      <c r="G173" s="305"/>
      <c r="H173" s="31" t="s">
        <v>11</v>
      </c>
      <c r="I173" s="32" t="s">
        <v>11</v>
      </c>
      <c r="J173" s="31" t="s">
        <v>11</v>
      </c>
      <c r="K173" s="31" t="s">
        <v>11</v>
      </c>
      <c r="L173" s="31" t="s">
        <v>11</v>
      </c>
      <c r="M173" s="305"/>
      <c r="N173" s="305"/>
      <c r="O173" s="31" t="s">
        <v>11</v>
      </c>
      <c r="P173" s="31" t="s">
        <v>11</v>
      </c>
      <c r="Q173" s="31" t="s">
        <v>11</v>
      </c>
      <c r="R173" s="31" t="s">
        <v>11</v>
      </c>
      <c r="S173" s="353" t="s">
        <v>7</v>
      </c>
      <c r="T173" s="305"/>
      <c r="U173" s="305"/>
      <c r="V173" s="31" t="s">
        <v>11</v>
      </c>
      <c r="W173" s="353" t="s">
        <v>7</v>
      </c>
      <c r="X173" s="353" t="s">
        <v>7</v>
      </c>
      <c r="Y173" s="353" t="s">
        <v>7</v>
      </c>
      <c r="Z173" s="353" t="s">
        <v>7</v>
      </c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1" t="s">
        <v>57</v>
      </c>
      <c r="AH173" s="305"/>
      <c r="AI173" s="305"/>
      <c r="AJ173" s="31"/>
      <c r="AK173" s="34">
        <f>IF(CA173=0,"",TIME(0,CA173,0))</f>
        <v>0.18333333333333335</v>
      </c>
      <c r="AL173" s="157">
        <f>COUNTIF(F173:AJ173,"P")</f>
        <v>10</v>
      </c>
      <c r="AM173" s="158">
        <f>SUM(AL173:AL174)/2</f>
        <v>7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3</v>
      </c>
      <c r="AT173" s="159">
        <f>COUNTIF(F173:AJ173,"R1")</f>
        <v>1</v>
      </c>
      <c r="AU173" s="160">
        <f>SUM((AT173+AT174)/2)</f>
        <v>1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11</v>
      </c>
      <c r="BR173" s="158">
        <f>SUM((BQ173+BQ174)/2)</f>
        <v>11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425</v>
      </c>
      <c r="B174" s="179" t="s">
        <v>187</v>
      </c>
      <c r="C174" s="196" t="s">
        <v>6</v>
      </c>
      <c r="D174" s="194"/>
      <c r="E174" s="166" t="s">
        <v>4</v>
      </c>
      <c r="F174" s="303"/>
      <c r="G174" s="306"/>
      <c r="H174" s="37" t="s">
        <v>11</v>
      </c>
      <c r="I174" s="38" t="s">
        <v>11</v>
      </c>
      <c r="J174" s="649" t="s">
        <v>39</v>
      </c>
      <c r="K174" s="440" t="s">
        <v>39</v>
      </c>
      <c r="L174" s="440" t="s">
        <v>39</v>
      </c>
      <c r="M174" s="306"/>
      <c r="N174" s="306"/>
      <c r="O174" s="37" t="s">
        <v>57</v>
      </c>
      <c r="P174" s="37" t="s">
        <v>11</v>
      </c>
      <c r="Q174" s="395" t="s">
        <v>39</v>
      </c>
      <c r="R174" s="440" t="s">
        <v>39</v>
      </c>
      <c r="S174" s="354" t="s">
        <v>7</v>
      </c>
      <c r="T174" s="306"/>
      <c r="U174" s="306"/>
      <c r="V174" s="395" t="s">
        <v>39</v>
      </c>
      <c r="W174" s="354" t="s">
        <v>7</v>
      </c>
      <c r="X174" s="354" t="s">
        <v>7</v>
      </c>
      <c r="Y174" s="354" t="s">
        <v>7</v>
      </c>
      <c r="Z174" s="354" t="s">
        <v>7</v>
      </c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7" t="s">
        <v>11</v>
      </c>
      <c r="AH174" s="306"/>
      <c r="AI174" s="306"/>
      <c r="AJ174" s="37"/>
      <c r="AK174" s="40"/>
      <c r="AL174" s="167">
        <f>COUNTIF(F174:AJ174,"P")</f>
        <v>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6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11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6">
        <v>8995</v>
      </c>
      <c r="D175" s="178" t="s">
        <v>269</v>
      </c>
      <c r="E175" s="156" t="s">
        <v>70</v>
      </c>
      <c r="F175" s="304"/>
      <c r="G175" s="307"/>
      <c r="H175" s="52" t="s">
        <v>11</v>
      </c>
      <c r="I175" s="52" t="s">
        <v>11</v>
      </c>
      <c r="J175" s="52" t="s">
        <v>11</v>
      </c>
      <c r="K175" s="52" t="s">
        <v>11</v>
      </c>
      <c r="L175" s="358" t="s">
        <v>7</v>
      </c>
      <c r="M175" s="358" t="s">
        <v>7</v>
      </c>
      <c r="N175" s="358" t="s">
        <v>7</v>
      </c>
      <c r="O175" s="358" t="s">
        <v>7</v>
      </c>
      <c r="P175" s="358" t="s">
        <v>7</v>
      </c>
      <c r="Q175" s="358" t="s">
        <v>7</v>
      </c>
      <c r="R175" s="358" t="s">
        <v>7</v>
      </c>
      <c r="S175" s="358" t="s">
        <v>7</v>
      </c>
      <c r="T175" s="307"/>
      <c r="U175" s="307"/>
      <c r="V175" s="52" t="s">
        <v>11</v>
      </c>
      <c r="W175" s="52" t="s">
        <v>11</v>
      </c>
      <c r="X175" s="52" t="s">
        <v>11</v>
      </c>
      <c r="Y175" s="353" t="s">
        <v>7</v>
      </c>
      <c r="Z175" s="691" t="s">
        <v>35</v>
      </c>
      <c r="AA175" s="307"/>
      <c r="AB175" s="307"/>
      <c r="AC175" s="353" t="s">
        <v>7</v>
      </c>
      <c r="AD175" s="52" t="s">
        <v>11</v>
      </c>
      <c r="AE175" s="52" t="s">
        <v>11</v>
      </c>
      <c r="AF175" s="353" t="s">
        <v>7</v>
      </c>
      <c r="AG175" s="52" t="s">
        <v>11</v>
      </c>
      <c r="AH175" s="307"/>
      <c r="AI175" s="307"/>
      <c r="AJ175" s="52"/>
      <c r="AK175" s="34">
        <f>IF(CA175=0,"",TIME(0,CA175,0))</f>
        <v>0.16666666666666666</v>
      </c>
      <c r="AL175" s="157">
        <f t="shared" si="171"/>
        <v>10</v>
      </c>
      <c r="AM175" s="158">
        <f>SUM(AL175:AL176)/2</f>
        <v>10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240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240</v>
      </c>
      <c r="CB175" s="35">
        <f>SUM(AM175+AO175+AQ175+AS175+AU175+AW175+BB175+BD175+BG175+AY175)</f>
        <v>10</v>
      </c>
    </row>
    <row r="176" spans="1:80" ht="18.75" customHeight="1" thickBot="1" x14ac:dyDescent="0.3">
      <c r="A176" s="137" t="s">
        <v>425</v>
      </c>
      <c r="B176" s="179" t="s">
        <v>187</v>
      </c>
      <c r="C176" s="164" t="s">
        <v>10</v>
      </c>
      <c r="D176" s="165"/>
      <c r="E176" s="166" t="s">
        <v>4</v>
      </c>
      <c r="F176" s="304"/>
      <c r="G176" s="307"/>
      <c r="H176" s="52" t="s">
        <v>11</v>
      </c>
      <c r="I176" s="52" t="s">
        <v>11</v>
      </c>
      <c r="J176" s="52" t="s">
        <v>11</v>
      </c>
      <c r="K176" s="52" t="s">
        <v>11</v>
      </c>
      <c r="L176" s="358" t="s">
        <v>7</v>
      </c>
      <c r="M176" s="358" t="s">
        <v>7</v>
      </c>
      <c r="N176" s="358" t="s">
        <v>7</v>
      </c>
      <c r="O176" s="358" t="s">
        <v>7</v>
      </c>
      <c r="P176" s="358" t="s">
        <v>7</v>
      </c>
      <c r="Q176" s="358" t="s">
        <v>7</v>
      </c>
      <c r="R176" s="358" t="s">
        <v>7</v>
      </c>
      <c r="S176" s="358" t="s">
        <v>7</v>
      </c>
      <c r="T176" s="307"/>
      <c r="U176" s="307"/>
      <c r="V176" s="52" t="s">
        <v>11</v>
      </c>
      <c r="W176" s="52" t="s">
        <v>11</v>
      </c>
      <c r="X176" s="52" t="s">
        <v>11</v>
      </c>
      <c r="Y176" s="354" t="s">
        <v>7</v>
      </c>
      <c r="Z176" s="690" t="s">
        <v>35</v>
      </c>
      <c r="AA176" s="307"/>
      <c r="AB176" s="307"/>
      <c r="AC176" s="354" t="s">
        <v>7</v>
      </c>
      <c r="AD176" s="52" t="s">
        <v>11</v>
      </c>
      <c r="AE176" s="52" t="s">
        <v>11</v>
      </c>
      <c r="AF176" s="354" t="s">
        <v>7</v>
      </c>
      <c r="AG176" s="52" t="s">
        <v>11</v>
      </c>
      <c r="AH176" s="307"/>
      <c r="AI176" s="307"/>
      <c r="AJ176" s="52"/>
      <c r="AK176" s="40"/>
      <c r="AL176" s="167">
        <f t="shared" si="171"/>
        <v>10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6" t="s">
        <v>379</v>
      </c>
      <c r="D177" s="155" t="str">
        <f>VLOOKUP(C177,ListeAppel,2,FALSE)</f>
        <v>Nom 082</v>
      </c>
      <c r="E177" s="156" t="s">
        <v>70</v>
      </c>
      <c r="F177" s="302"/>
      <c r="G177" s="305"/>
      <c r="H177" s="31" t="s">
        <v>11</v>
      </c>
      <c r="I177" s="32" t="s">
        <v>11</v>
      </c>
      <c r="J177" s="31" t="s">
        <v>11</v>
      </c>
      <c r="K177" s="31" t="s">
        <v>11</v>
      </c>
      <c r="L177" s="31" t="s">
        <v>11</v>
      </c>
      <c r="M177" s="305"/>
      <c r="N177" s="305"/>
      <c r="O177" s="31" t="s">
        <v>11</v>
      </c>
      <c r="P177" s="31" t="s">
        <v>11</v>
      </c>
      <c r="Q177" s="31" t="s">
        <v>11</v>
      </c>
      <c r="R177" s="31" t="s">
        <v>11</v>
      </c>
      <c r="S177" s="31" t="s">
        <v>11</v>
      </c>
      <c r="T177" s="305"/>
      <c r="U177" s="305"/>
      <c r="V177" s="31" t="s">
        <v>11</v>
      </c>
      <c r="W177" s="31" t="s">
        <v>11</v>
      </c>
      <c r="X177" s="31" t="s">
        <v>11</v>
      </c>
      <c r="Y177" s="31" t="s">
        <v>11</v>
      </c>
      <c r="Z177" s="691" t="s">
        <v>35</v>
      </c>
      <c r="AA177" s="305"/>
      <c r="AB177" s="305"/>
      <c r="AC177" s="656" t="s">
        <v>11</v>
      </c>
      <c r="AD177" s="31" t="s">
        <v>11</v>
      </c>
      <c r="AE177" s="31" t="s">
        <v>11</v>
      </c>
      <c r="AF177" s="31" t="s">
        <v>11</v>
      </c>
      <c r="AG177" s="31" t="s">
        <v>11</v>
      </c>
      <c r="AH177" s="305"/>
      <c r="AI177" s="305"/>
      <c r="AJ177" s="31"/>
      <c r="AK177" s="34">
        <f>IF(CA177=0,"",TIME(0,CA177,0))</f>
        <v>0.31666666666666665</v>
      </c>
      <c r="AL177" s="157">
        <f t="shared" si="171"/>
        <v>19</v>
      </c>
      <c r="AM177" s="158">
        <f>SUM(AL177:AL178)/2</f>
        <v>18.5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456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0</v>
      </c>
      <c r="BR177" s="158">
        <f>SUM((BQ177+BQ178)/2)</f>
        <v>0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456</v>
      </c>
      <c r="CB177" s="35">
        <f>SUM(AM177+AO177+AQ177+AS177+AU177+AW177+BB177+BD177+BG177+AY177)</f>
        <v>19</v>
      </c>
    </row>
    <row r="178" spans="1:80" ht="18.75" customHeight="1" thickBot="1" x14ac:dyDescent="0.3">
      <c r="A178" s="137" t="s">
        <v>425</v>
      </c>
      <c r="B178" s="179" t="s">
        <v>187</v>
      </c>
      <c r="C178" s="164" t="s">
        <v>7</v>
      </c>
      <c r="D178" s="165">
        <v>11606</v>
      </c>
      <c r="E178" s="166" t="s">
        <v>4</v>
      </c>
      <c r="F178" s="303"/>
      <c r="G178" s="306"/>
      <c r="H178" s="37" t="s">
        <v>11</v>
      </c>
      <c r="I178" s="38" t="s">
        <v>11</v>
      </c>
      <c r="J178" s="37" t="s">
        <v>11</v>
      </c>
      <c r="K178" s="37" t="s">
        <v>11</v>
      </c>
      <c r="L178" s="37" t="s">
        <v>57</v>
      </c>
      <c r="M178" s="306"/>
      <c r="N178" s="306"/>
      <c r="O178" s="37" t="s">
        <v>11</v>
      </c>
      <c r="P178" s="37" t="s">
        <v>11</v>
      </c>
      <c r="Q178" s="37" t="s">
        <v>11</v>
      </c>
      <c r="R178" s="37" t="s">
        <v>11</v>
      </c>
      <c r="S178" s="37" t="s">
        <v>11</v>
      </c>
      <c r="T178" s="306"/>
      <c r="U178" s="306"/>
      <c r="V178" s="37" t="s">
        <v>11</v>
      </c>
      <c r="W178" s="37" t="s">
        <v>11</v>
      </c>
      <c r="X178" s="37" t="s">
        <v>11</v>
      </c>
      <c r="Y178" s="37" t="s">
        <v>11</v>
      </c>
      <c r="Z178" s="690" t="s">
        <v>35</v>
      </c>
      <c r="AA178" s="306"/>
      <c r="AB178" s="306"/>
      <c r="AC178" s="37" t="s">
        <v>11</v>
      </c>
      <c r="AD178" s="37" t="s">
        <v>11</v>
      </c>
      <c r="AE178" s="37" t="s">
        <v>11</v>
      </c>
      <c r="AF178" s="37" t="s">
        <v>11</v>
      </c>
      <c r="AG178" s="37" t="s">
        <v>11</v>
      </c>
      <c r="AH178" s="306"/>
      <c r="AI178" s="306"/>
      <c r="AJ178" s="37"/>
      <c r="AK178" s="40"/>
      <c r="AL178" s="167">
        <f t="shared" si="171"/>
        <v>18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0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6" t="s">
        <v>380</v>
      </c>
      <c r="D179" s="178" t="str">
        <f>VLOOKUP(C179,ListeAppel,2,FALSE)</f>
        <v>Nom 089</v>
      </c>
      <c r="E179" s="156" t="s">
        <v>70</v>
      </c>
      <c r="F179" s="302"/>
      <c r="G179" s="305"/>
      <c r="H179" s="31" t="s">
        <v>11</v>
      </c>
      <c r="I179" s="646" t="s">
        <v>14</v>
      </c>
      <c r="J179" s="646" t="s">
        <v>14</v>
      </c>
      <c r="K179" s="646" t="s">
        <v>14</v>
      </c>
      <c r="L179" s="646" t="s">
        <v>14</v>
      </c>
      <c r="M179" s="646" t="s">
        <v>14</v>
      </c>
      <c r="N179" s="646" t="s">
        <v>14</v>
      </c>
      <c r="O179" s="646" t="s">
        <v>14</v>
      </c>
      <c r="P179" s="646" t="s">
        <v>14</v>
      </c>
      <c r="Q179" s="31" t="s">
        <v>11</v>
      </c>
      <c r="R179" s="31" t="s">
        <v>11</v>
      </c>
      <c r="S179" s="31" t="s">
        <v>11</v>
      </c>
      <c r="T179" s="305"/>
      <c r="U179" s="305"/>
      <c r="V179" s="31" t="s">
        <v>11</v>
      </c>
      <c r="W179" s="31" t="s">
        <v>11</v>
      </c>
      <c r="X179" s="31" t="s">
        <v>11</v>
      </c>
      <c r="Y179" s="31" t="s">
        <v>11</v>
      </c>
      <c r="Z179" s="691" t="s">
        <v>35</v>
      </c>
      <c r="AA179" s="305"/>
      <c r="AB179" s="305"/>
      <c r="AC179" s="31" t="s">
        <v>11</v>
      </c>
      <c r="AD179" s="31" t="s">
        <v>11</v>
      </c>
      <c r="AE179" s="31" t="s">
        <v>11</v>
      </c>
      <c r="AF179" s="31" t="s">
        <v>11</v>
      </c>
      <c r="AG179" s="31" t="s">
        <v>11</v>
      </c>
      <c r="AH179" s="305"/>
      <c r="AI179" s="305"/>
      <c r="AJ179" s="31"/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12.5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0.5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8</v>
      </c>
      <c r="BL179" s="162">
        <f>SUM(BK179+BK180)/2</f>
        <v>8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0</v>
      </c>
      <c r="BR179" s="158">
        <f>SUM((BQ179+BQ180)/2)</f>
        <v>0</v>
      </c>
      <c r="BS179" s="158">
        <f t="shared" si="186"/>
        <v>0</v>
      </c>
      <c r="BT179" s="158">
        <f>SUM((BS179+BS180)/2)</f>
        <v>0</v>
      </c>
      <c r="BU179" s="158">
        <f t="shared" si="187"/>
        <v>1</v>
      </c>
      <c r="BV179" s="158">
        <f>SUM((BU179+BU180)/2)</f>
        <v>1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425</v>
      </c>
      <c r="B180" s="179" t="s">
        <v>187</v>
      </c>
      <c r="C180" s="164" t="s">
        <v>9</v>
      </c>
      <c r="D180" s="194"/>
      <c r="E180" s="166" t="s">
        <v>4</v>
      </c>
      <c r="F180" s="303"/>
      <c r="G180" s="306"/>
      <c r="H180" s="37" t="s">
        <v>11</v>
      </c>
      <c r="I180" s="451" t="s">
        <v>14</v>
      </c>
      <c r="J180" s="451" t="s">
        <v>14</v>
      </c>
      <c r="K180" s="451" t="s">
        <v>14</v>
      </c>
      <c r="L180" s="451" t="s">
        <v>14</v>
      </c>
      <c r="M180" s="451" t="s">
        <v>14</v>
      </c>
      <c r="N180" s="451" t="s">
        <v>14</v>
      </c>
      <c r="O180" s="451" t="s">
        <v>14</v>
      </c>
      <c r="P180" s="451" t="s">
        <v>14</v>
      </c>
      <c r="Q180" s="37" t="s">
        <v>11</v>
      </c>
      <c r="R180" s="37" t="s">
        <v>11</v>
      </c>
      <c r="S180" s="37" t="s">
        <v>11</v>
      </c>
      <c r="T180" s="306"/>
      <c r="U180" s="306"/>
      <c r="V180" s="37" t="s">
        <v>11</v>
      </c>
      <c r="W180" s="37" t="s">
        <v>57</v>
      </c>
      <c r="X180" s="37" t="s">
        <v>11</v>
      </c>
      <c r="Y180" s="37" t="s">
        <v>11</v>
      </c>
      <c r="Z180" s="690" t="s">
        <v>35</v>
      </c>
      <c r="AA180" s="306"/>
      <c r="AB180" s="306"/>
      <c r="AC180" s="37" t="s">
        <v>11</v>
      </c>
      <c r="AD180" s="37" t="s">
        <v>11</v>
      </c>
      <c r="AE180" s="37" t="s">
        <v>11</v>
      </c>
      <c r="AF180" s="37" t="s">
        <v>11</v>
      </c>
      <c r="AG180" s="37" t="s">
        <v>11</v>
      </c>
      <c r="AH180" s="306"/>
      <c r="AI180" s="306"/>
      <c r="AJ180" s="37"/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1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8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0</v>
      </c>
      <c r="BR180" s="168"/>
      <c r="BS180" s="168">
        <f t="shared" si="186"/>
        <v>0</v>
      </c>
      <c r="BT180" s="169"/>
      <c r="BU180" s="168">
        <f t="shared" si="187"/>
        <v>1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189</v>
      </c>
      <c r="C181" s="807" t="s">
        <v>381</v>
      </c>
      <c r="D181" s="178" t="s">
        <v>288</v>
      </c>
      <c r="E181" s="156" t="s">
        <v>70</v>
      </c>
      <c r="F181" s="318"/>
      <c r="G181" s="334"/>
      <c r="H181" s="58" t="s">
        <v>11</v>
      </c>
      <c r="I181" s="375" t="s">
        <v>7</v>
      </c>
      <c r="J181" s="375" t="s">
        <v>7</v>
      </c>
      <c r="K181" s="358" t="s">
        <v>7</v>
      </c>
      <c r="L181" s="58" t="s">
        <v>11</v>
      </c>
      <c r="M181" s="334"/>
      <c r="N181" s="334"/>
      <c r="O181" s="58" t="s">
        <v>11</v>
      </c>
      <c r="P181" s="58" t="s">
        <v>11</v>
      </c>
      <c r="Q181" s="58" t="s">
        <v>11</v>
      </c>
      <c r="R181" s="58" t="s">
        <v>11</v>
      </c>
      <c r="S181" s="58" t="s">
        <v>11</v>
      </c>
      <c r="T181" s="334"/>
      <c r="U181" s="334"/>
      <c r="V181" s="58" t="s">
        <v>11</v>
      </c>
      <c r="W181" s="58" t="s">
        <v>11</v>
      </c>
      <c r="X181" s="58" t="s">
        <v>11</v>
      </c>
      <c r="Y181" s="58" t="s">
        <v>11</v>
      </c>
      <c r="Z181" s="691" t="s">
        <v>35</v>
      </c>
      <c r="AA181" s="334"/>
      <c r="AB181" s="334"/>
      <c r="AC181" s="375" t="s">
        <v>7</v>
      </c>
      <c r="AD181" s="58" t="s">
        <v>11</v>
      </c>
      <c r="AE181" s="58" t="s">
        <v>11</v>
      </c>
      <c r="AF181" s="618" t="s">
        <v>11</v>
      </c>
      <c r="AG181" s="464" t="s">
        <v>14</v>
      </c>
      <c r="AH181" s="334"/>
      <c r="AI181" s="350"/>
      <c r="AJ181" s="52"/>
      <c r="AK181" s="34">
        <f>IF(CA181=0,"",TIME(0,CA181,0))</f>
        <v>0.23333333333333331</v>
      </c>
      <c r="AL181" s="157">
        <f t="shared" ref="AL181:AL186" si="190">COUNTIF(F181:AJ181,"P")</f>
        <v>14</v>
      </c>
      <c r="AM181" s="158">
        <f>SUM(AL181:AL182)/2</f>
        <v>14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336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</v>
      </c>
      <c r="BL181" s="162">
        <f>SUM(BK181+BK182)/2</f>
        <v>1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4</v>
      </c>
      <c r="BR181" s="158">
        <f>SUM((BQ181+BQ182)/2)</f>
        <v>4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1</v>
      </c>
      <c r="BV181" s="158">
        <f>SUM((BU181+BU182)/2)</f>
        <v>1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336</v>
      </c>
      <c r="CB181" s="35">
        <f>SUM(AM181+AO181+AQ181+AS181+AU181+AW181+BB181+BD181+BG181+AY181)</f>
        <v>14</v>
      </c>
    </row>
    <row r="182" spans="1:80" ht="18.75" customHeight="1" thickBot="1" x14ac:dyDescent="0.3">
      <c r="A182" s="137" t="s">
        <v>425</v>
      </c>
      <c r="B182" s="179" t="s">
        <v>189</v>
      </c>
      <c r="C182" s="196" t="s">
        <v>10</v>
      </c>
      <c r="D182" s="254"/>
      <c r="E182" s="166" t="s">
        <v>4</v>
      </c>
      <c r="F182" s="303"/>
      <c r="G182" s="306"/>
      <c r="H182" s="37" t="s">
        <v>11</v>
      </c>
      <c r="I182" s="354" t="s">
        <v>7</v>
      </c>
      <c r="J182" s="354" t="s">
        <v>7</v>
      </c>
      <c r="K182" s="453" t="s">
        <v>7</v>
      </c>
      <c r="L182" s="37" t="s">
        <v>11</v>
      </c>
      <c r="M182" s="306"/>
      <c r="N182" s="306"/>
      <c r="O182" s="37" t="s">
        <v>11</v>
      </c>
      <c r="P182" s="37" t="s">
        <v>11</v>
      </c>
      <c r="Q182" s="37" t="s">
        <v>11</v>
      </c>
      <c r="R182" s="37" t="s">
        <v>11</v>
      </c>
      <c r="S182" s="37" t="s">
        <v>11</v>
      </c>
      <c r="T182" s="306"/>
      <c r="U182" s="306"/>
      <c r="V182" s="37" t="s">
        <v>11</v>
      </c>
      <c r="W182" s="37" t="s">
        <v>11</v>
      </c>
      <c r="X182" s="37" t="s">
        <v>11</v>
      </c>
      <c r="Y182" s="37" t="s">
        <v>11</v>
      </c>
      <c r="Z182" s="690" t="s">
        <v>35</v>
      </c>
      <c r="AA182" s="306"/>
      <c r="AB182" s="306"/>
      <c r="AC182" s="354" t="s">
        <v>7</v>
      </c>
      <c r="AD182" s="37" t="s">
        <v>11</v>
      </c>
      <c r="AE182" s="37" t="s">
        <v>11</v>
      </c>
      <c r="AF182" s="37" t="s">
        <v>11</v>
      </c>
      <c r="AG182" s="367" t="s">
        <v>14</v>
      </c>
      <c r="AH182" s="306"/>
      <c r="AI182" s="331"/>
      <c r="AJ182" s="52"/>
      <c r="AK182" s="40"/>
      <c r="AL182" s="167">
        <f t="shared" si="190"/>
        <v>14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4</v>
      </c>
      <c r="BR182" s="168"/>
      <c r="BS182" s="168">
        <f t="shared" si="205"/>
        <v>0</v>
      </c>
      <c r="BT182" s="169"/>
      <c r="BU182" s="168">
        <f t="shared" si="206"/>
        <v>1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295</v>
      </c>
      <c r="E183" s="156" t="s">
        <v>70</v>
      </c>
      <c r="F183" s="304"/>
      <c r="G183" s="307"/>
      <c r="H183" s="52" t="s">
        <v>11</v>
      </c>
      <c r="I183" s="53" t="s">
        <v>11</v>
      </c>
      <c r="J183" s="380" t="s">
        <v>11</v>
      </c>
      <c r="K183" s="358" t="s">
        <v>7</v>
      </c>
      <c r="L183" s="52" t="s">
        <v>11</v>
      </c>
      <c r="M183" s="307"/>
      <c r="N183" s="307"/>
      <c r="O183" s="52" t="s">
        <v>11</v>
      </c>
      <c r="P183" s="52" t="s">
        <v>11</v>
      </c>
      <c r="Q183" s="380" t="s">
        <v>11</v>
      </c>
      <c r="R183" s="52" t="s">
        <v>11</v>
      </c>
      <c r="S183" s="380" t="s">
        <v>11</v>
      </c>
      <c r="T183" s="307"/>
      <c r="U183" s="307"/>
      <c r="V183" s="52" t="s">
        <v>11</v>
      </c>
      <c r="W183" s="358" t="s">
        <v>7</v>
      </c>
      <c r="X183" s="52" t="s">
        <v>11</v>
      </c>
      <c r="Y183" s="52" t="s">
        <v>11</v>
      </c>
      <c r="Z183" s="52" t="s">
        <v>11</v>
      </c>
      <c r="AA183" s="307"/>
      <c r="AB183" s="307"/>
      <c r="AC183" s="657" t="s">
        <v>11</v>
      </c>
      <c r="AD183" s="52" t="s">
        <v>11</v>
      </c>
      <c r="AE183" s="442" t="s">
        <v>11</v>
      </c>
      <c r="AF183" s="380" t="s">
        <v>11</v>
      </c>
      <c r="AG183" s="52" t="s">
        <v>11</v>
      </c>
      <c r="AH183" s="307"/>
      <c r="AI183" s="307"/>
      <c r="AJ183" s="52"/>
      <c r="AK183" s="34">
        <f>IF(CA183=0,"",TIME(0,CA183,0))</f>
        <v>0.3</v>
      </c>
      <c r="AL183" s="157">
        <f t="shared" si="190"/>
        <v>18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0.5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192" t="s">
        <v>6</v>
      </c>
      <c r="D184" s="194"/>
      <c r="E184" s="166" t="s">
        <v>4</v>
      </c>
      <c r="F184" s="303"/>
      <c r="G184" s="306"/>
      <c r="H184" s="396" t="s">
        <v>57</v>
      </c>
      <c r="I184" s="38" t="s">
        <v>57</v>
      </c>
      <c r="J184" s="402" t="s">
        <v>11</v>
      </c>
      <c r="K184" s="453" t="s">
        <v>7</v>
      </c>
      <c r="L184" s="37" t="s">
        <v>11</v>
      </c>
      <c r="M184" s="306"/>
      <c r="N184" s="306"/>
      <c r="O184" s="37" t="s">
        <v>11</v>
      </c>
      <c r="P184" s="37" t="s">
        <v>11</v>
      </c>
      <c r="Q184" s="402" t="s">
        <v>11</v>
      </c>
      <c r="R184" s="37" t="s">
        <v>11</v>
      </c>
      <c r="S184" s="402" t="s">
        <v>11</v>
      </c>
      <c r="T184" s="306"/>
      <c r="U184" s="306"/>
      <c r="V184" s="37" t="s">
        <v>33</v>
      </c>
      <c r="W184" s="354" t="s">
        <v>7</v>
      </c>
      <c r="X184" s="37" t="s">
        <v>11</v>
      </c>
      <c r="Y184" s="37" t="s">
        <v>11</v>
      </c>
      <c r="Z184" s="37" t="s">
        <v>11</v>
      </c>
      <c r="AA184" s="306"/>
      <c r="AB184" s="306"/>
      <c r="AC184" s="37" t="s">
        <v>11</v>
      </c>
      <c r="AD184" s="37" t="s">
        <v>11</v>
      </c>
      <c r="AE184" s="402" t="s">
        <v>11</v>
      </c>
      <c r="AF184" s="402" t="s">
        <v>11</v>
      </c>
      <c r="AG184" s="37" t="s">
        <v>11</v>
      </c>
      <c r="AH184" s="306"/>
      <c r="AI184" s="331"/>
      <c r="AJ184" s="52"/>
      <c r="AK184" s="40"/>
      <c r="AL184" s="167">
        <f t="shared" si="190"/>
        <v>15</v>
      </c>
      <c r="AM184" s="168"/>
      <c r="AN184" s="168">
        <f t="shared" si="191"/>
        <v>0</v>
      </c>
      <c r="AO184" s="169"/>
      <c r="AP184" s="170">
        <f t="shared" si="192"/>
        <v>1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297</v>
      </c>
      <c r="E185" s="236" t="s">
        <v>70</v>
      </c>
      <c r="F185" s="304"/>
      <c r="G185" s="307"/>
      <c r="H185" s="385" t="s">
        <v>58</v>
      </c>
      <c r="I185" s="385" t="s">
        <v>58</v>
      </c>
      <c r="J185" s="385" t="s">
        <v>58</v>
      </c>
      <c r="K185" s="385" t="s">
        <v>58</v>
      </c>
      <c r="L185" s="385" t="s">
        <v>58</v>
      </c>
      <c r="M185" s="307"/>
      <c r="N185" s="307"/>
      <c r="O185" s="385" t="s">
        <v>58</v>
      </c>
      <c r="P185" s="385" t="s">
        <v>58</v>
      </c>
      <c r="Q185" s="385" t="s">
        <v>58</v>
      </c>
      <c r="R185" s="385" t="s">
        <v>58</v>
      </c>
      <c r="S185" s="385" t="s">
        <v>58</v>
      </c>
      <c r="T185" s="307"/>
      <c r="U185" s="307"/>
      <c r="V185" s="385" t="s">
        <v>58</v>
      </c>
      <c r="W185" s="385" t="s">
        <v>58</v>
      </c>
      <c r="X185" s="385" t="s">
        <v>58</v>
      </c>
      <c r="Y185" s="385" t="s">
        <v>58</v>
      </c>
      <c r="Z185" s="385" t="s">
        <v>58</v>
      </c>
      <c r="AA185" s="307"/>
      <c r="AB185" s="307"/>
      <c r="AC185" s="385" t="s">
        <v>58</v>
      </c>
      <c r="AD185" s="385" t="s">
        <v>58</v>
      </c>
      <c r="AE185" s="385" t="s">
        <v>58</v>
      </c>
      <c r="AF185" s="385" t="s">
        <v>58</v>
      </c>
      <c r="AG185" s="385" t="s">
        <v>58</v>
      </c>
      <c r="AH185" s="307"/>
      <c r="AI185" s="307"/>
      <c r="AJ185" s="52"/>
      <c r="AK185" s="34" t="str">
        <f>IF(CA185=0,"",TIME(0,CA185,0))</f>
        <v/>
      </c>
      <c r="AL185" s="157">
        <f t="shared" si="190"/>
        <v>0</v>
      </c>
      <c r="AM185" s="158">
        <f>SUM(AL185:AL186)/2</f>
        <v>0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238" t="s">
        <v>4</v>
      </c>
      <c r="F186" s="303"/>
      <c r="G186" s="306"/>
      <c r="H186" s="352" t="s">
        <v>58</v>
      </c>
      <c r="I186" s="352" t="s">
        <v>58</v>
      </c>
      <c r="J186" s="352" t="s">
        <v>58</v>
      </c>
      <c r="K186" s="352" t="s">
        <v>58</v>
      </c>
      <c r="L186" s="352" t="s">
        <v>58</v>
      </c>
      <c r="M186" s="306"/>
      <c r="N186" s="306"/>
      <c r="O186" s="352" t="s">
        <v>58</v>
      </c>
      <c r="P186" s="352" t="s">
        <v>58</v>
      </c>
      <c r="Q186" s="352" t="s">
        <v>58</v>
      </c>
      <c r="R186" s="352" t="s">
        <v>58</v>
      </c>
      <c r="S186" s="352" t="s">
        <v>58</v>
      </c>
      <c r="T186" s="306"/>
      <c r="U186" s="306"/>
      <c r="V186" s="352" t="s">
        <v>58</v>
      </c>
      <c r="W186" s="352" t="s">
        <v>58</v>
      </c>
      <c r="X186" s="352" t="s">
        <v>58</v>
      </c>
      <c r="Y186" s="352" t="s">
        <v>58</v>
      </c>
      <c r="Z186" s="352" t="s">
        <v>58</v>
      </c>
      <c r="AA186" s="306"/>
      <c r="AB186" s="306"/>
      <c r="AC186" s="352" t="s">
        <v>58</v>
      </c>
      <c r="AD186" s="352" t="s">
        <v>58</v>
      </c>
      <c r="AE186" s="352" t="s">
        <v>58</v>
      </c>
      <c r="AF186" s="352" t="s">
        <v>58</v>
      </c>
      <c r="AG186" s="352" t="s">
        <v>58</v>
      </c>
      <c r="AH186" s="306"/>
      <c r="AI186" s="331"/>
      <c r="AJ186" s="52"/>
      <c r="AK186" s="40"/>
      <c r="AL186" s="167">
        <f t="shared" si="190"/>
        <v>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425</v>
      </c>
      <c r="B187" s="179" t="s">
        <v>187</v>
      </c>
      <c r="C187" s="806" t="s">
        <v>383</v>
      </c>
      <c r="D187" s="178" t="str">
        <f>VLOOKUP(C187,REF!A59:C177,2,FALSE)</f>
        <v>Nom 112</v>
      </c>
      <c r="E187" s="156" t="s">
        <v>70</v>
      </c>
      <c r="F187" s="302"/>
      <c r="G187" s="305"/>
      <c r="H187" s="31" t="s">
        <v>11</v>
      </c>
      <c r="I187" s="32" t="s">
        <v>108</v>
      </c>
      <c r="J187" s="31" t="s">
        <v>11</v>
      </c>
      <c r="K187" s="32" t="s">
        <v>108</v>
      </c>
      <c r="L187" s="353" t="s">
        <v>7</v>
      </c>
      <c r="M187" s="305"/>
      <c r="N187" s="305"/>
      <c r="O187" s="31" t="s">
        <v>11</v>
      </c>
      <c r="P187" s="31" t="s">
        <v>108</v>
      </c>
      <c r="Q187" s="353" t="s">
        <v>7</v>
      </c>
      <c r="R187" s="31" t="s">
        <v>108</v>
      </c>
      <c r="S187" s="353" t="s">
        <v>7</v>
      </c>
      <c r="T187" s="305"/>
      <c r="U187" s="305"/>
      <c r="V187" s="353" t="s">
        <v>7</v>
      </c>
      <c r="W187" s="31" t="s">
        <v>108</v>
      </c>
      <c r="X187" s="353" t="s">
        <v>7</v>
      </c>
      <c r="Y187" s="31" t="s">
        <v>108</v>
      </c>
      <c r="Z187" s="353" t="s">
        <v>7</v>
      </c>
      <c r="AA187" s="305"/>
      <c r="AB187" s="305"/>
      <c r="AC187" s="353" t="s">
        <v>7</v>
      </c>
      <c r="AD187" s="31" t="s">
        <v>108</v>
      </c>
      <c r="AE187" s="353" t="s">
        <v>7</v>
      </c>
      <c r="AF187" s="31" t="s">
        <v>108</v>
      </c>
      <c r="AG187" s="353" t="s">
        <v>7</v>
      </c>
      <c r="AH187" s="305"/>
      <c r="AI187" s="305"/>
      <c r="AJ187" s="31"/>
      <c r="AK187" s="34">
        <f>IF(CA187=0,"",TIME(0,CA187,0))</f>
        <v>4.9999999999999996E-2</v>
      </c>
      <c r="AL187" s="157">
        <f t="shared" si="171"/>
        <v>3</v>
      </c>
      <c r="AM187" s="158">
        <f>SUM(AL187:AL188)/2</f>
        <v>3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72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9</v>
      </c>
      <c r="BR187" s="158">
        <f>SUM((BQ187+BQ188)/2)</f>
        <v>9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72</v>
      </c>
      <c r="CB187" s="35">
        <f>SUM(AM187+AO187+AQ187+AS187+AU187+AW187+BB187+BD187+BG187+AY187)</f>
        <v>3</v>
      </c>
    </row>
    <row r="188" spans="1:80" ht="18.75" customHeight="1" thickBot="1" x14ac:dyDescent="0.3">
      <c r="A188" s="137" t="s">
        <v>425</v>
      </c>
      <c r="B188" s="179" t="s">
        <v>187</v>
      </c>
      <c r="C188" s="164" t="s">
        <v>6</v>
      </c>
      <c r="D188" s="194"/>
      <c r="E188" s="166" t="s">
        <v>4</v>
      </c>
      <c r="F188" s="303"/>
      <c r="G188" s="306"/>
      <c r="H188" s="37" t="s">
        <v>11</v>
      </c>
      <c r="I188" s="38" t="s">
        <v>108</v>
      </c>
      <c r="J188" s="37" t="s">
        <v>11</v>
      </c>
      <c r="K188" s="38" t="s">
        <v>108</v>
      </c>
      <c r="L188" s="354" t="s">
        <v>7</v>
      </c>
      <c r="M188" s="306"/>
      <c r="N188" s="306"/>
      <c r="O188" s="37" t="s">
        <v>11</v>
      </c>
      <c r="P188" s="38" t="s">
        <v>108</v>
      </c>
      <c r="Q188" s="354" t="s">
        <v>7</v>
      </c>
      <c r="R188" s="38" t="s">
        <v>108</v>
      </c>
      <c r="S188" s="354" t="s">
        <v>7</v>
      </c>
      <c r="T188" s="306"/>
      <c r="U188" s="306"/>
      <c r="V188" s="354" t="s">
        <v>7</v>
      </c>
      <c r="W188" s="38" t="s">
        <v>108</v>
      </c>
      <c r="X188" s="354" t="s">
        <v>7</v>
      </c>
      <c r="Y188" s="38" t="s">
        <v>108</v>
      </c>
      <c r="Z188" s="354" t="s">
        <v>7</v>
      </c>
      <c r="AA188" s="306"/>
      <c r="AB188" s="306"/>
      <c r="AC188" s="354" t="s">
        <v>7</v>
      </c>
      <c r="AD188" s="38" t="s">
        <v>108</v>
      </c>
      <c r="AE188" s="354" t="s">
        <v>7</v>
      </c>
      <c r="AF188" s="38" t="s">
        <v>108</v>
      </c>
      <c r="AG188" s="354" t="s">
        <v>7</v>
      </c>
      <c r="AH188" s="306"/>
      <c r="AI188" s="306"/>
      <c r="AJ188" s="37"/>
      <c r="AK188" s="40"/>
      <c r="AL188" s="167">
        <f t="shared" si="171"/>
        <v>3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9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425</v>
      </c>
      <c r="B189" s="179" t="s">
        <v>188</v>
      </c>
      <c r="C189" s="1174" t="s">
        <v>188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2"/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425</v>
      </c>
      <c r="B190" s="179" t="s">
        <v>188</v>
      </c>
      <c r="C190" s="190"/>
      <c r="D190" s="45" t="s">
        <v>69</v>
      </c>
      <c r="E190" s="204"/>
      <c r="F190" s="299">
        <v>1</v>
      </c>
      <c r="G190" s="300">
        <v>2</v>
      </c>
      <c r="H190" s="25">
        <v>3</v>
      </c>
      <c r="I190" s="25">
        <v>4</v>
      </c>
      <c r="J190" s="25">
        <v>5</v>
      </c>
      <c r="K190" s="25">
        <v>6</v>
      </c>
      <c r="L190" s="25">
        <v>7</v>
      </c>
      <c r="M190" s="300">
        <v>8</v>
      </c>
      <c r="N190" s="300">
        <v>9</v>
      </c>
      <c r="O190" s="25">
        <v>10</v>
      </c>
      <c r="P190" s="25">
        <v>11</v>
      </c>
      <c r="Q190" s="25">
        <v>12</v>
      </c>
      <c r="R190" s="25">
        <v>13</v>
      </c>
      <c r="S190" s="25">
        <v>14</v>
      </c>
      <c r="T190" s="300">
        <v>15</v>
      </c>
      <c r="U190" s="300">
        <v>16</v>
      </c>
      <c r="V190" s="25">
        <v>17</v>
      </c>
      <c r="W190" s="25">
        <v>18</v>
      </c>
      <c r="X190" s="25">
        <v>19</v>
      </c>
      <c r="Y190" s="25">
        <v>20</v>
      </c>
      <c r="Z190" s="25">
        <v>21</v>
      </c>
      <c r="AA190" s="300">
        <v>22</v>
      </c>
      <c r="AB190" s="300">
        <v>23</v>
      </c>
      <c r="AC190" s="25">
        <v>24</v>
      </c>
      <c r="AD190" s="25">
        <v>25</v>
      </c>
      <c r="AE190" s="25">
        <v>26</v>
      </c>
      <c r="AF190" s="25">
        <v>27</v>
      </c>
      <c r="AG190" s="26">
        <v>28</v>
      </c>
      <c r="AH190" s="301">
        <v>29</v>
      </c>
      <c r="AI190" s="300">
        <v>30</v>
      </c>
      <c r="AJ190" s="247">
        <v>31</v>
      </c>
      <c r="AK190" s="62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425</v>
      </c>
      <c r="B191" s="179" t="s">
        <v>188</v>
      </c>
      <c r="C191" s="807">
        <v>7035</v>
      </c>
      <c r="D191" s="178" t="s">
        <v>206</v>
      </c>
      <c r="E191" s="156" t="s">
        <v>70</v>
      </c>
      <c r="F191" s="302"/>
      <c r="G191" s="305"/>
      <c r="H191" s="353" t="s">
        <v>7</v>
      </c>
      <c r="I191" s="645" t="s">
        <v>39</v>
      </c>
      <c r="J191" s="31" t="s">
        <v>11</v>
      </c>
      <c r="K191" s="31" t="s">
        <v>11</v>
      </c>
      <c r="L191" s="31" t="s">
        <v>11</v>
      </c>
      <c r="M191" s="305"/>
      <c r="N191" s="305"/>
      <c r="O191" s="664" t="s">
        <v>28</v>
      </c>
      <c r="P191" s="664" t="s">
        <v>28</v>
      </c>
      <c r="Q191" s="31" t="s">
        <v>11</v>
      </c>
      <c r="R191" s="31" t="s">
        <v>11</v>
      </c>
      <c r="S191" s="31" t="s">
        <v>11</v>
      </c>
      <c r="T191" s="305"/>
      <c r="U191" s="305"/>
      <c r="V191" s="31" t="s">
        <v>11</v>
      </c>
      <c r="W191" s="664" t="s">
        <v>28</v>
      </c>
      <c r="X191" s="31" t="s">
        <v>11</v>
      </c>
      <c r="Y191" s="31" t="s">
        <v>11</v>
      </c>
      <c r="Z191" s="31" t="s">
        <v>11</v>
      </c>
      <c r="AA191" s="305"/>
      <c r="AB191" s="305"/>
      <c r="AC191" s="31" t="s">
        <v>11</v>
      </c>
      <c r="AD191" s="31" t="s">
        <v>11</v>
      </c>
      <c r="AE191" s="31" t="s">
        <v>11</v>
      </c>
      <c r="AF191" s="31" t="s">
        <v>11</v>
      </c>
      <c r="AG191" s="31" t="s">
        <v>11</v>
      </c>
      <c r="AH191" s="305"/>
      <c r="AI191" s="305"/>
      <c r="AJ191" s="31"/>
      <c r="AK191" s="34">
        <f>IF(CA191=0,"",TIME(0,CA191,0))</f>
        <v>0.27499999999999997</v>
      </c>
      <c r="AL191" s="157">
        <f t="shared" ref="AL191:AL198" si="209">COUNTIF(F191:AJ191,"P")</f>
        <v>15</v>
      </c>
      <c r="AM191" s="158">
        <f>SUM(AL191:AL192)/2</f>
        <v>15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1</v>
      </c>
      <c r="AS191" s="159">
        <f>SUM((AR191+AR192)/2)</f>
        <v>1.5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396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</v>
      </c>
      <c r="BR191" s="158">
        <f>SUM((BQ191+BQ192)/2)</f>
        <v>1</v>
      </c>
      <c r="BS191" s="158">
        <f t="shared" ref="BS191:BS198" si="224">COUNTIF(F191:AJ191,"CC")</f>
        <v>3</v>
      </c>
      <c r="BT191" s="158">
        <f>SUM((BS191+BS192)/2)</f>
        <v>2.5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396</v>
      </c>
      <c r="CB191" s="35">
        <f>SUM(AM191+AO191+AQ191+AS191+AU191+AW191+BB191+BD191+BG191+AY191)</f>
        <v>16.5</v>
      </c>
    </row>
    <row r="192" spans="1:80" ht="18.75" customHeight="1" thickBot="1" x14ac:dyDescent="0.3">
      <c r="A192" s="137" t="s">
        <v>425</v>
      </c>
      <c r="B192" s="179" t="s">
        <v>188</v>
      </c>
      <c r="C192" s="192" t="s">
        <v>3</v>
      </c>
      <c r="D192" s="194"/>
      <c r="E192" s="166" t="s">
        <v>4</v>
      </c>
      <c r="F192" s="303"/>
      <c r="G192" s="306"/>
      <c r="H192" s="354" t="s">
        <v>7</v>
      </c>
      <c r="I192" s="38" t="s">
        <v>11</v>
      </c>
      <c r="J192" s="37" t="s">
        <v>11</v>
      </c>
      <c r="K192" s="37" t="s">
        <v>11</v>
      </c>
      <c r="L192" s="37" t="s">
        <v>11</v>
      </c>
      <c r="M192" s="306"/>
      <c r="N192" s="306"/>
      <c r="O192" s="665" t="s">
        <v>28</v>
      </c>
      <c r="P192" s="665" t="s">
        <v>28</v>
      </c>
      <c r="Q192" s="395" t="s">
        <v>39</v>
      </c>
      <c r="R192" s="37" t="s">
        <v>11</v>
      </c>
      <c r="S192" s="395" t="s">
        <v>39</v>
      </c>
      <c r="T192" s="306"/>
      <c r="U192" s="306"/>
      <c r="V192" s="37" t="s">
        <v>11</v>
      </c>
      <c r="W192" s="37" t="s">
        <v>11</v>
      </c>
      <c r="X192" s="37" t="s">
        <v>11</v>
      </c>
      <c r="Y192" s="37" t="s">
        <v>11</v>
      </c>
      <c r="Z192" s="37" t="s">
        <v>11</v>
      </c>
      <c r="AA192" s="306"/>
      <c r="AB192" s="306"/>
      <c r="AC192" s="37" t="s">
        <v>11</v>
      </c>
      <c r="AD192" s="37" t="s">
        <v>11</v>
      </c>
      <c r="AE192" s="37" t="s">
        <v>11</v>
      </c>
      <c r="AF192" s="37" t="s">
        <v>11</v>
      </c>
      <c r="AG192" s="37" t="s">
        <v>11</v>
      </c>
      <c r="AH192" s="306"/>
      <c r="AI192" s="306"/>
      <c r="AJ192" s="37"/>
      <c r="AK192" s="40"/>
      <c r="AL192" s="167">
        <f t="shared" si="209"/>
        <v>15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2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807">
        <v>2703</v>
      </c>
      <c r="D193" s="155" t="s">
        <v>207</v>
      </c>
      <c r="E193" s="156" t="s">
        <v>70</v>
      </c>
      <c r="F193" s="304"/>
      <c r="G193" s="307"/>
      <c r="H193" s="52" t="s">
        <v>11</v>
      </c>
      <c r="I193" s="53" t="s">
        <v>11</v>
      </c>
      <c r="J193" s="52" t="s">
        <v>67</v>
      </c>
      <c r="K193" s="52" t="s">
        <v>11</v>
      </c>
      <c r="L193" s="52" t="s">
        <v>11</v>
      </c>
      <c r="M193" s="307"/>
      <c r="N193" s="307"/>
      <c r="O193" s="52" t="s">
        <v>11</v>
      </c>
      <c r="P193" s="358" t="s">
        <v>7</v>
      </c>
      <c r="Q193" s="52" t="s">
        <v>67</v>
      </c>
      <c r="R193" s="52" t="s">
        <v>11</v>
      </c>
      <c r="S193" s="52" t="s">
        <v>11</v>
      </c>
      <c r="T193" s="307"/>
      <c r="U193" s="307"/>
      <c r="V193" s="52" t="s">
        <v>11</v>
      </c>
      <c r="W193" s="52" t="s">
        <v>11</v>
      </c>
      <c r="X193" s="52" t="s">
        <v>67</v>
      </c>
      <c r="Y193" s="698" t="s">
        <v>28</v>
      </c>
      <c r="Z193" s="52" t="s">
        <v>11</v>
      </c>
      <c r="AA193" s="307"/>
      <c r="AB193" s="307"/>
      <c r="AC193" s="657" t="s">
        <v>11</v>
      </c>
      <c r="AD193" s="52" t="s">
        <v>11</v>
      </c>
      <c r="AE193" s="52" t="s">
        <v>11</v>
      </c>
      <c r="AF193" s="52" t="s">
        <v>11</v>
      </c>
      <c r="AG193" s="52" t="s">
        <v>11</v>
      </c>
      <c r="AH193" s="307"/>
      <c r="AI193" s="307"/>
      <c r="AJ193" s="52"/>
      <c r="AK193" s="34">
        <f>IF(CA193=0,"",TIME(0,CA193,0))</f>
        <v>0.25</v>
      </c>
      <c r="AL193" s="157">
        <f t="shared" si="209"/>
        <v>15</v>
      </c>
      <c r="AM193" s="158">
        <f>SUM(AL193:AL194)/2</f>
        <v>15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360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</v>
      </c>
      <c r="BR193" s="158">
        <f>SUM((BQ193+BQ194)/2)</f>
        <v>1</v>
      </c>
      <c r="BS193" s="158">
        <f t="shared" si="224"/>
        <v>1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360</v>
      </c>
      <c r="CB193" s="35">
        <f>SUM(AM193+AO193+AQ193+AS193+AU193+AW193+BB193+BD193+BG193+AY193)</f>
        <v>15</v>
      </c>
    </row>
    <row r="194" spans="1:80" ht="18.75" customHeight="1" thickBot="1" x14ac:dyDescent="0.3">
      <c r="A194" s="137"/>
      <c r="B194" s="179"/>
      <c r="C194" s="192" t="s">
        <v>6</v>
      </c>
      <c r="D194" s="165">
        <v>11161</v>
      </c>
      <c r="E194" s="166" t="s">
        <v>4</v>
      </c>
      <c r="F194" s="303"/>
      <c r="G194" s="306"/>
      <c r="H194" s="37" t="s">
        <v>11</v>
      </c>
      <c r="I194" s="38" t="s">
        <v>11</v>
      </c>
      <c r="J194" s="37" t="s">
        <v>67</v>
      </c>
      <c r="K194" s="37" t="s">
        <v>11</v>
      </c>
      <c r="L194" s="37" t="s">
        <v>11</v>
      </c>
      <c r="M194" s="306"/>
      <c r="N194" s="306"/>
      <c r="O194" s="37" t="s">
        <v>11</v>
      </c>
      <c r="P194" s="354" t="s">
        <v>7</v>
      </c>
      <c r="Q194" s="37" t="s">
        <v>67</v>
      </c>
      <c r="R194" s="37" t="s">
        <v>11</v>
      </c>
      <c r="S194" s="37" t="s">
        <v>11</v>
      </c>
      <c r="T194" s="306"/>
      <c r="U194" s="306"/>
      <c r="V194" s="37" t="s">
        <v>11</v>
      </c>
      <c r="W194" s="37" t="s">
        <v>11</v>
      </c>
      <c r="X194" s="37" t="s">
        <v>67</v>
      </c>
      <c r="Y194" s="651" t="s">
        <v>67</v>
      </c>
      <c r="Z194" s="37" t="s">
        <v>11</v>
      </c>
      <c r="AA194" s="306"/>
      <c r="AB194" s="306"/>
      <c r="AC194" s="37" t="s">
        <v>11</v>
      </c>
      <c r="AD194" s="37" t="s">
        <v>11</v>
      </c>
      <c r="AE194" s="37" t="s">
        <v>11</v>
      </c>
      <c r="AF194" s="37" t="s">
        <v>11</v>
      </c>
      <c r="AG194" s="37" t="s">
        <v>11</v>
      </c>
      <c r="AH194" s="306"/>
      <c r="AI194" s="331"/>
      <c r="AJ194" s="52"/>
      <c r="AK194" s="40"/>
      <c r="AL194" s="167">
        <f t="shared" si="209"/>
        <v>15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 t="s">
        <v>386</v>
      </c>
      <c r="D195" s="178" t="s">
        <v>232</v>
      </c>
      <c r="E195" s="644" t="s">
        <v>70</v>
      </c>
      <c r="F195" s="304"/>
      <c r="G195" s="307"/>
      <c r="H195" s="52" t="s">
        <v>11</v>
      </c>
      <c r="I195" s="53" t="s">
        <v>11</v>
      </c>
      <c r="J195" s="52" t="s">
        <v>11</v>
      </c>
      <c r="K195" s="52" t="s">
        <v>11</v>
      </c>
      <c r="L195" s="52" t="s">
        <v>11</v>
      </c>
      <c r="M195" s="307"/>
      <c r="N195" s="307"/>
      <c r="O195" s="664" t="s">
        <v>28</v>
      </c>
      <c r="P195" s="52" t="s">
        <v>11</v>
      </c>
      <c r="Q195" s="52" t="s">
        <v>11</v>
      </c>
      <c r="R195" s="52" t="s">
        <v>11</v>
      </c>
      <c r="S195" s="52" t="s">
        <v>11</v>
      </c>
      <c r="T195" s="307"/>
      <c r="U195" s="307"/>
      <c r="V195" s="52" t="s">
        <v>11</v>
      </c>
      <c r="W195" s="52" t="s">
        <v>11</v>
      </c>
      <c r="X195" s="52" t="s">
        <v>11</v>
      </c>
      <c r="Y195" s="52" t="s">
        <v>11</v>
      </c>
      <c r="Z195" s="696" t="s">
        <v>35</v>
      </c>
      <c r="AA195" s="307"/>
      <c r="AB195" s="307"/>
      <c r="AC195" s="657" t="s">
        <v>11</v>
      </c>
      <c r="AD195" s="52" t="s">
        <v>11</v>
      </c>
      <c r="AE195" s="52" t="s">
        <v>11</v>
      </c>
      <c r="AF195" s="52" t="s">
        <v>11</v>
      </c>
      <c r="AG195" s="52" t="s">
        <v>11</v>
      </c>
      <c r="AH195" s="307"/>
      <c r="AI195" s="307"/>
      <c r="AJ195" s="52"/>
      <c r="AK195" s="34">
        <f>IF(CA195=0,"",TIME(0,CA195,0))</f>
        <v>0.3</v>
      </c>
      <c r="AL195" s="157">
        <f t="shared" si="209"/>
        <v>18</v>
      </c>
      <c r="AM195" s="158">
        <f>SUM(AL195:AL196)/2</f>
        <v>17.5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1</v>
      </c>
      <c r="BT195" s="158">
        <f>SUM((BS195+BS196)/2)</f>
        <v>1</v>
      </c>
      <c r="BU195" s="158">
        <f t="shared" si="225"/>
        <v>1</v>
      </c>
      <c r="BV195" s="158">
        <f>SUM((BU195+BU196)/2)</f>
        <v>1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644" t="s">
        <v>4</v>
      </c>
      <c r="F196" s="304"/>
      <c r="G196" s="307"/>
      <c r="H196" s="52" t="s">
        <v>11</v>
      </c>
      <c r="I196" s="53" t="s">
        <v>11</v>
      </c>
      <c r="J196" s="52" t="s">
        <v>11</v>
      </c>
      <c r="K196" s="52" t="s">
        <v>11</v>
      </c>
      <c r="L196" s="52" t="s">
        <v>11</v>
      </c>
      <c r="M196" s="307"/>
      <c r="N196" s="307"/>
      <c r="O196" s="665" t="s">
        <v>28</v>
      </c>
      <c r="P196" s="52" t="s">
        <v>11</v>
      </c>
      <c r="Q196" s="52" t="s">
        <v>11</v>
      </c>
      <c r="R196" s="52" t="s">
        <v>11</v>
      </c>
      <c r="S196" s="52" t="s">
        <v>11</v>
      </c>
      <c r="T196" s="307"/>
      <c r="U196" s="307"/>
      <c r="V196" s="52" t="s">
        <v>11</v>
      </c>
      <c r="W196" s="52" t="s">
        <v>11</v>
      </c>
      <c r="X196" s="52" t="s">
        <v>11</v>
      </c>
      <c r="Y196" s="52" t="s">
        <v>11</v>
      </c>
      <c r="Z196" s="696" t="s">
        <v>35</v>
      </c>
      <c r="AA196" s="307"/>
      <c r="AB196" s="307"/>
      <c r="AC196" s="52" t="s">
        <v>11</v>
      </c>
      <c r="AD196" s="52" t="s">
        <v>11</v>
      </c>
      <c r="AE196" s="52" t="s">
        <v>11</v>
      </c>
      <c r="AF196" s="52" t="s">
        <v>11</v>
      </c>
      <c r="AG196" s="52" t="s">
        <v>57</v>
      </c>
      <c r="AH196" s="307"/>
      <c r="AI196" s="307"/>
      <c r="AJ196" s="52"/>
      <c r="AK196" s="40"/>
      <c r="AL196" s="167">
        <f t="shared" si="209"/>
        <v>17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1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425</v>
      </c>
      <c r="B197" s="179" t="s">
        <v>188</v>
      </c>
      <c r="C197" s="807">
        <v>7841</v>
      </c>
      <c r="D197" s="178" t="s">
        <v>272</v>
      </c>
      <c r="E197" s="156" t="s">
        <v>70</v>
      </c>
      <c r="F197" s="302"/>
      <c r="G197" s="305"/>
      <c r="H197" s="31" t="s">
        <v>11</v>
      </c>
      <c r="I197" s="417" t="s">
        <v>13</v>
      </c>
      <c r="J197" s="31" t="s">
        <v>11</v>
      </c>
      <c r="K197" s="31" t="s">
        <v>11</v>
      </c>
      <c r="L197" s="31" t="s">
        <v>11</v>
      </c>
      <c r="M197" s="305"/>
      <c r="N197" s="305"/>
      <c r="O197" s="31" t="s">
        <v>11</v>
      </c>
      <c r="P197" s="31" t="s">
        <v>11</v>
      </c>
      <c r="Q197" s="31" t="s">
        <v>11</v>
      </c>
      <c r="R197" s="31" t="s">
        <v>11</v>
      </c>
      <c r="S197" s="31" t="s">
        <v>11</v>
      </c>
      <c r="T197" s="305"/>
      <c r="U197" s="305"/>
      <c r="V197" s="31" t="s">
        <v>11</v>
      </c>
      <c r="W197" s="31" t="s">
        <v>11</v>
      </c>
      <c r="X197" s="31" t="s">
        <v>11</v>
      </c>
      <c r="Y197" s="31" t="s">
        <v>11</v>
      </c>
      <c r="Z197" s="31" t="s">
        <v>11</v>
      </c>
      <c r="AA197" s="305"/>
      <c r="AB197" s="305"/>
      <c r="AC197" s="31" t="s">
        <v>11</v>
      </c>
      <c r="AD197" s="442" t="s">
        <v>11</v>
      </c>
      <c r="AE197" s="31" t="s">
        <v>11</v>
      </c>
      <c r="AF197" s="31" t="s">
        <v>11</v>
      </c>
      <c r="AG197" s="31" t="s">
        <v>11</v>
      </c>
      <c r="AH197" s="305"/>
      <c r="AI197" s="305"/>
      <c r="AJ197" s="31"/>
      <c r="AK197" s="34">
        <f>IF(CA197=0,"",TIME(0,CA197,0))</f>
        <v>0.33333333333333331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480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480</v>
      </c>
      <c r="CB197" s="35">
        <f>SUM(AM197+AO197+AQ197+AS197+AU197+AW197+BB197+BD197+BG197+AY197)</f>
        <v>20</v>
      </c>
    </row>
    <row r="198" spans="1:80" ht="18.75" customHeight="1" thickBot="1" x14ac:dyDescent="0.3">
      <c r="A198" s="137" t="s">
        <v>425</v>
      </c>
      <c r="B198" s="179" t="s">
        <v>188</v>
      </c>
      <c r="C198" s="192" t="s">
        <v>6</v>
      </c>
      <c r="D198" s="194"/>
      <c r="E198" s="166" t="s">
        <v>4</v>
      </c>
      <c r="F198" s="303"/>
      <c r="G198" s="306"/>
      <c r="H198" s="37" t="s">
        <v>11</v>
      </c>
      <c r="I198" s="418" t="s">
        <v>13</v>
      </c>
      <c r="J198" s="37" t="s">
        <v>11</v>
      </c>
      <c r="K198" s="37" t="s">
        <v>11</v>
      </c>
      <c r="L198" s="37" t="s">
        <v>11</v>
      </c>
      <c r="M198" s="306"/>
      <c r="N198" s="306"/>
      <c r="O198" s="37" t="s">
        <v>11</v>
      </c>
      <c r="P198" s="37" t="s">
        <v>11</v>
      </c>
      <c r="Q198" s="37" t="s">
        <v>11</v>
      </c>
      <c r="R198" s="37" t="s">
        <v>11</v>
      </c>
      <c r="S198" s="37" t="s">
        <v>11</v>
      </c>
      <c r="T198" s="306"/>
      <c r="U198" s="306"/>
      <c r="V198" s="37" t="s">
        <v>11</v>
      </c>
      <c r="W198" s="37" t="s">
        <v>11</v>
      </c>
      <c r="X198" s="37" t="s">
        <v>11</v>
      </c>
      <c r="Y198" s="37" t="s">
        <v>11</v>
      </c>
      <c r="Z198" s="37" t="s">
        <v>11</v>
      </c>
      <c r="AA198" s="306"/>
      <c r="AB198" s="306"/>
      <c r="AC198" s="37" t="s">
        <v>11</v>
      </c>
      <c r="AD198" s="37" t="s">
        <v>11</v>
      </c>
      <c r="AE198" s="37" t="s">
        <v>11</v>
      </c>
      <c r="AF198" s="37" t="s">
        <v>11</v>
      </c>
      <c r="AG198" s="37" t="s">
        <v>11</v>
      </c>
      <c r="AH198" s="306"/>
      <c r="AI198" s="306"/>
      <c r="AJ198" s="37"/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425</v>
      </c>
      <c r="B199" s="179" t="s">
        <v>189</v>
      </c>
      <c r="C199" s="1174" t="s">
        <v>189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425</v>
      </c>
      <c r="B200" s="179" t="s">
        <v>189</v>
      </c>
      <c r="C200" s="190"/>
      <c r="D200" s="45" t="s">
        <v>69</v>
      </c>
      <c r="E200" s="204"/>
      <c r="F200" s="299">
        <v>1</v>
      </c>
      <c r="G200" s="300">
        <v>2</v>
      </c>
      <c r="H200" s="25">
        <v>3</v>
      </c>
      <c r="I200" s="25">
        <v>4</v>
      </c>
      <c r="J200" s="25">
        <v>5</v>
      </c>
      <c r="K200" s="25">
        <v>6</v>
      </c>
      <c r="L200" s="25">
        <v>7</v>
      </c>
      <c r="M200" s="300">
        <v>8</v>
      </c>
      <c r="N200" s="300">
        <v>9</v>
      </c>
      <c r="O200" s="25">
        <v>10</v>
      </c>
      <c r="P200" s="25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25">
        <v>17</v>
      </c>
      <c r="W200" s="25">
        <v>18</v>
      </c>
      <c r="X200" s="25">
        <v>19</v>
      </c>
      <c r="Y200" s="25">
        <v>20</v>
      </c>
      <c r="Z200" s="25">
        <v>21</v>
      </c>
      <c r="AA200" s="300">
        <v>22</v>
      </c>
      <c r="AB200" s="300">
        <v>23</v>
      </c>
      <c r="AC200" s="25">
        <v>24</v>
      </c>
      <c r="AD200" s="25">
        <v>25</v>
      </c>
      <c r="AE200" s="25">
        <v>26</v>
      </c>
      <c r="AF200" s="25">
        <v>27</v>
      </c>
      <c r="AG200" s="26">
        <v>28</v>
      </c>
      <c r="AH200" s="301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425</v>
      </c>
      <c r="B201" s="179" t="s">
        <v>189</v>
      </c>
      <c r="C201" s="807" t="s">
        <v>387</v>
      </c>
      <c r="D201" s="155" t="str">
        <f>VLOOKUP(C201,ListeAppel,2,FALSE)</f>
        <v>Nom 006</v>
      </c>
      <c r="E201" s="156" t="s">
        <v>70</v>
      </c>
      <c r="F201" s="302"/>
      <c r="G201" s="305"/>
      <c r="H201" s="31" t="s">
        <v>11</v>
      </c>
      <c r="I201" s="454" t="s">
        <v>13</v>
      </c>
      <c r="J201" s="55" t="s">
        <v>11</v>
      </c>
      <c r="K201" s="55" t="s">
        <v>11</v>
      </c>
      <c r="L201" s="353" t="s">
        <v>7</v>
      </c>
      <c r="M201" s="305"/>
      <c r="N201" s="305"/>
      <c r="O201" s="31" t="s">
        <v>11</v>
      </c>
      <c r="P201" s="31" t="s">
        <v>11</v>
      </c>
      <c r="Q201" s="31" t="s">
        <v>11</v>
      </c>
      <c r="R201" s="31" t="s">
        <v>11</v>
      </c>
      <c r="S201" s="31" t="s">
        <v>11</v>
      </c>
      <c r="T201" s="332"/>
      <c r="U201" s="305"/>
      <c r="V201" s="353" t="s">
        <v>7</v>
      </c>
      <c r="W201" s="55" t="s">
        <v>11</v>
      </c>
      <c r="X201" s="31" t="s">
        <v>11</v>
      </c>
      <c r="Y201" s="55" t="s">
        <v>11</v>
      </c>
      <c r="Z201" s="353" t="s">
        <v>7</v>
      </c>
      <c r="AA201" s="305"/>
      <c r="AB201" s="305"/>
      <c r="AC201" s="31" t="s">
        <v>11</v>
      </c>
      <c r="AD201" s="355" t="s">
        <v>13</v>
      </c>
      <c r="AE201" s="31" t="s">
        <v>11</v>
      </c>
      <c r="AF201" s="355" t="s">
        <v>13</v>
      </c>
      <c r="AG201" s="353" t="s">
        <v>7</v>
      </c>
      <c r="AH201" s="305"/>
      <c r="AI201" s="305"/>
      <c r="AJ201" s="31"/>
      <c r="AK201" s="34">
        <f>IF(CA201=0,"",TIME(0,CA201,0))</f>
        <v>0.26666666666666666</v>
      </c>
      <c r="AL201" s="157">
        <f t="shared" ref="AL201:AL246" si="228">COUNTIF(F201:AJ201,"P")</f>
        <v>13</v>
      </c>
      <c r="AM201" s="158">
        <f>SUM(AL201:AL202)/2</f>
        <v>11.5</v>
      </c>
      <c r="AN201" s="158">
        <f t="shared" ref="AN201:AN246" si="229">COUNTIF(F201:AJ201,"Mi")</f>
        <v>3</v>
      </c>
      <c r="AO201" s="158">
        <f>SUM((AN201+AN202)/2)</f>
        <v>3.5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384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4</v>
      </c>
      <c r="BR201" s="158">
        <f>SUM((BQ201+BQ202)/2)</f>
        <v>4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384</v>
      </c>
      <c r="CB201" s="35">
        <f>SUM(AM201+AO201+AQ201+AS201+AU201+AW201+BB201+BD201+BG201+AY201)</f>
        <v>16</v>
      </c>
    </row>
    <row r="202" spans="1:80" ht="18.75" customHeight="1" thickBot="1" x14ac:dyDescent="0.3">
      <c r="A202" s="137" t="s">
        <v>425</v>
      </c>
      <c r="B202" s="179" t="s">
        <v>189</v>
      </c>
      <c r="C202" s="192" t="s">
        <v>10</v>
      </c>
      <c r="D202" s="165">
        <v>11608</v>
      </c>
      <c r="E202" s="166" t="s">
        <v>4</v>
      </c>
      <c r="F202" s="303"/>
      <c r="G202" s="306"/>
      <c r="H202" s="37" t="s">
        <v>11</v>
      </c>
      <c r="I202" s="459" t="s">
        <v>13</v>
      </c>
      <c r="J202" s="56" t="s">
        <v>11</v>
      </c>
      <c r="K202" s="56" t="s">
        <v>11</v>
      </c>
      <c r="L202" s="354" t="s">
        <v>7</v>
      </c>
      <c r="M202" s="306"/>
      <c r="N202" s="306"/>
      <c r="O202" s="37" t="s">
        <v>11</v>
      </c>
      <c r="P202" s="356" t="s">
        <v>13</v>
      </c>
      <c r="Q202" s="37" t="s">
        <v>57</v>
      </c>
      <c r="R202" s="37" t="s">
        <v>11</v>
      </c>
      <c r="S202" s="37" t="s">
        <v>11</v>
      </c>
      <c r="T202" s="331"/>
      <c r="U202" s="306"/>
      <c r="V202" s="354" t="s">
        <v>7</v>
      </c>
      <c r="W202" s="56" t="s">
        <v>11</v>
      </c>
      <c r="X202" s="37" t="s">
        <v>11</v>
      </c>
      <c r="Y202" s="56" t="s">
        <v>11</v>
      </c>
      <c r="Z202" s="354" t="s">
        <v>7</v>
      </c>
      <c r="AA202" s="306"/>
      <c r="AB202" s="306"/>
      <c r="AC202" s="37" t="s">
        <v>11</v>
      </c>
      <c r="AD202" s="356" t="s">
        <v>13</v>
      </c>
      <c r="AE202" s="37" t="s">
        <v>57</v>
      </c>
      <c r="AF202" s="356" t="s">
        <v>13</v>
      </c>
      <c r="AG202" s="354" t="s">
        <v>7</v>
      </c>
      <c r="AH202" s="306"/>
      <c r="AI202" s="306"/>
      <c r="AJ202" s="37"/>
      <c r="AK202" s="40"/>
      <c r="AL202" s="167">
        <f t="shared" si="228"/>
        <v>10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4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425</v>
      </c>
      <c r="B203" s="179" t="s">
        <v>189</v>
      </c>
      <c r="C203" s="806" t="s">
        <v>388</v>
      </c>
      <c r="D203" s="178" t="str">
        <f>VLOOKUP(C203,ListeAppel,2,FALSE)</f>
        <v>Nom 015</v>
      </c>
      <c r="E203" s="156" t="s">
        <v>70</v>
      </c>
      <c r="F203" s="302"/>
      <c r="G203" s="305"/>
      <c r="H203" s="31" t="s">
        <v>11</v>
      </c>
      <c r="I203" s="417" t="s">
        <v>13</v>
      </c>
      <c r="J203" s="358" t="s">
        <v>7</v>
      </c>
      <c r="K203" s="442" t="s">
        <v>11</v>
      </c>
      <c r="L203" s="31" t="s">
        <v>11</v>
      </c>
      <c r="M203" s="305"/>
      <c r="N203" s="305"/>
      <c r="O203" s="31" t="s">
        <v>11</v>
      </c>
      <c r="P203" s="31" t="s">
        <v>11</v>
      </c>
      <c r="Q203" s="358" t="s">
        <v>7</v>
      </c>
      <c r="R203" s="355" t="s">
        <v>13</v>
      </c>
      <c r="S203" s="454" t="s">
        <v>13</v>
      </c>
      <c r="T203" s="332"/>
      <c r="U203" s="305"/>
      <c r="V203" s="358" t="s">
        <v>7</v>
      </c>
      <c r="W203" s="355" t="s">
        <v>13</v>
      </c>
      <c r="X203" s="358" t="s">
        <v>7</v>
      </c>
      <c r="Y203" s="31" t="s">
        <v>11</v>
      </c>
      <c r="Z203" s="358" t="s">
        <v>7</v>
      </c>
      <c r="AA203" s="305"/>
      <c r="AB203" s="305"/>
      <c r="AC203" s="31" t="s">
        <v>11</v>
      </c>
      <c r="AD203" s="353" t="s">
        <v>7</v>
      </c>
      <c r="AE203" s="355" t="s">
        <v>13</v>
      </c>
      <c r="AF203" s="355" t="s">
        <v>13</v>
      </c>
      <c r="AG203" s="31" t="s">
        <v>11</v>
      </c>
      <c r="AH203" s="305"/>
      <c r="AI203" s="305"/>
      <c r="AJ203" s="31"/>
      <c r="AK203" s="34">
        <f>IF(CA203=0,"",TIME(0,CA203,0))</f>
        <v>0.23333333333333331</v>
      </c>
      <c r="AL203" s="157">
        <f t="shared" si="228"/>
        <v>8</v>
      </c>
      <c r="AM203" s="158">
        <f>SUM(AL203:AL204)/2</f>
        <v>9</v>
      </c>
      <c r="AN203" s="158">
        <f t="shared" si="229"/>
        <v>6</v>
      </c>
      <c r="AO203" s="158">
        <f>SUM((AN203+AN204)/2)</f>
        <v>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6</v>
      </c>
      <c r="BR203" s="158">
        <f>SUM((BQ203+BQ204)/2)</f>
        <v>6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 t="s">
        <v>425</v>
      </c>
      <c r="B204" s="179" t="s">
        <v>189</v>
      </c>
      <c r="C204" s="192" t="s">
        <v>10</v>
      </c>
      <c r="D204" s="194"/>
      <c r="E204" s="166" t="s">
        <v>4</v>
      </c>
      <c r="F204" s="303"/>
      <c r="G204" s="306"/>
      <c r="H204" s="37" t="s">
        <v>11</v>
      </c>
      <c r="I204" s="418" t="s">
        <v>13</v>
      </c>
      <c r="J204" s="453" t="s">
        <v>7</v>
      </c>
      <c r="K204" s="37" t="s">
        <v>11</v>
      </c>
      <c r="L204" s="37" t="s">
        <v>11</v>
      </c>
      <c r="M204" s="306"/>
      <c r="N204" s="306"/>
      <c r="O204" s="37" t="s">
        <v>11</v>
      </c>
      <c r="P204" s="37" t="s">
        <v>11</v>
      </c>
      <c r="Q204" s="354" t="s">
        <v>7</v>
      </c>
      <c r="R204" s="356" t="s">
        <v>13</v>
      </c>
      <c r="S204" s="37" t="s">
        <v>11</v>
      </c>
      <c r="T204" s="331"/>
      <c r="U204" s="306"/>
      <c r="V204" s="354" t="s">
        <v>7</v>
      </c>
      <c r="W204" s="356" t="s">
        <v>13</v>
      </c>
      <c r="X204" s="354" t="s">
        <v>7</v>
      </c>
      <c r="Y204" s="37" t="s">
        <v>11</v>
      </c>
      <c r="Z204" s="453" t="s">
        <v>7</v>
      </c>
      <c r="AA204" s="306"/>
      <c r="AB204" s="306"/>
      <c r="AC204" s="37" t="s">
        <v>11</v>
      </c>
      <c r="AD204" s="354" t="s">
        <v>7</v>
      </c>
      <c r="AE204" s="37" t="s">
        <v>11</v>
      </c>
      <c r="AF204" s="356" t="s">
        <v>13</v>
      </c>
      <c r="AG204" s="37" t="s">
        <v>11</v>
      </c>
      <c r="AH204" s="306"/>
      <c r="AI204" s="306"/>
      <c r="AJ204" s="37"/>
      <c r="AK204" s="40"/>
      <c r="AL204" s="167">
        <f t="shared" si="228"/>
        <v>10</v>
      </c>
      <c r="AM204" s="168"/>
      <c r="AN204" s="168">
        <f t="shared" si="229"/>
        <v>4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6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196">
        <v>4998</v>
      </c>
      <c r="D205" s="208" t="s">
        <v>205</v>
      </c>
      <c r="E205" s="156" t="s">
        <v>70</v>
      </c>
      <c r="F205" s="304"/>
      <c r="G205" s="307"/>
      <c r="H205" s="52" t="s">
        <v>11</v>
      </c>
      <c r="I205" s="53" t="s">
        <v>11</v>
      </c>
      <c r="J205" s="52" t="s">
        <v>67</v>
      </c>
      <c r="K205" s="52" t="s">
        <v>11</v>
      </c>
      <c r="L205" s="358" t="s">
        <v>7</v>
      </c>
      <c r="M205" s="358" t="s">
        <v>7</v>
      </c>
      <c r="N205" s="358" t="s">
        <v>7</v>
      </c>
      <c r="O205" s="358" t="s">
        <v>7</v>
      </c>
      <c r="P205" s="358" t="s">
        <v>7</v>
      </c>
      <c r="Q205" s="358" t="s">
        <v>7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358" t="s">
        <v>7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07"/>
      <c r="AB205" s="307"/>
      <c r="AC205" s="657" t="s">
        <v>11</v>
      </c>
      <c r="AD205" s="52" t="s">
        <v>11</v>
      </c>
      <c r="AE205" s="52" t="s">
        <v>67</v>
      </c>
      <c r="AF205" s="52" t="s">
        <v>11</v>
      </c>
      <c r="AG205" s="358" t="s">
        <v>7</v>
      </c>
      <c r="AH205" s="307"/>
      <c r="AI205" s="307"/>
      <c r="AJ205" s="52"/>
      <c r="AK205" s="34">
        <f>IF(CA205=0,"",TIME(0,CA205,0))</f>
        <v>9.9999999999999992E-2</v>
      </c>
      <c r="AL205" s="157">
        <f t="shared" si="228"/>
        <v>6</v>
      </c>
      <c r="AM205" s="158">
        <f>SUM(AL205:AL206)/2</f>
        <v>5.5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144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16</v>
      </c>
      <c r="BR205" s="158">
        <f>SUM((BQ205+BQ206)/2)</f>
        <v>16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144</v>
      </c>
      <c r="CB205" s="35">
        <f>SUM(AM205+AO205+AQ205+AS205+AU205+AW205+BB205+BD205+BG205+AY205)</f>
        <v>6</v>
      </c>
    </row>
    <row r="206" spans="1:80" ht="18.75" customHeight="1" thickBot="1" x14ac:dyDescent="0.3">
      <c r="A206" s="137" t="s">
        <v>425</v>
      </c>
      <c r="B206" s="179" t="s">
        <v>189</v>
      </c>
      <c r="C206" s="196" t="s">
        <v>6</v>
      </c>
      <c r="D206" s="254">
        <v>10876</v>
      </c>
      <c r="E206" s="166" t="s">
        <v>4</v>
      </c>
      <c r="F206" s="304"/>
      <c r="G206" s="307"/>
      <c r="H206" s="52" t="s">
        <v>11</v>
      </c>
      <c r="I206" s="53" t="s">
        <v>11</v>
      </c>
      <c r="J206" s="52" t="s">
        <v>67</v>
      </c>
      <c r="K206" s="52" t="s">
        <v>11</v>
      </c>
      <c r="L206" s="358" t="s">
        <v>7</v>
      </c>
      <c r="M206" s="358" t="s">
        <v>7</v>
      </c>
      <c r="N206" s="358" t="s">
        <v>7</v>
      </c>
      <c r="O206" s="358" t="s">
        <v>7</v>
      </c>
      <c r="P206" s="358" t="s">
        <v>7</v>
      </c>
      <c r="Q206" s="358" t="s">
        <v>7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358" t="s">
        <v>7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07"/>
      <c r="AB206" s="307"/>
      <c r="AC206" s="52" t="s">
        <v>11</v>
      </c>
      <c r="AD206" s="52" t="s">
        <v>11</v>
      </c>
      <c r="AE206" s="52" t="s">
        <v>67</v>
      </c>
      <c r="AF206" s="427" t="s">
        <v>39</v>
      </c>
      <c r="AG206" s="358" t="s">
        <v>7</v>
      </c>
      <c r="AH206" s="307"/>
      <c r="AI206" s="307"/>
      <c r="AJ206" s="52"/>
      <c r="AK206" s="40"/>
      <c r="AL206" s="167">
        <f t="shared" si="228"/>
        <v>5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16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806" t="s">
        <v>390</v>
      </c>
      <c r="D207" s="178" t="str">
        <f>VLOOKUP(C207,ListeAppel,2,FALSE)</f>
        <v>Nom 021</v>
      </c>
      <c r="E207" s="156" t="s">
        <v>70</v>
      </c>
      <c r="F207" s="302"/>
      <c r="G207" s="305"/>
      <c r="H207" s="31" t="s">
        <v>11</v>
      </c>
      <c r="I207" s="417" t="s">
        <v>13</v>
      </c>
      <c r="J207" s="268" t="s">
        <v>67</v>
      </c>
      <c r="K207" s="454" t="s">
        <v>13</v>
      </c>
      <c r="L207" s="55" t="s">
        <v>67</v>
      </c>
      <c r="M207" s="305"/>
      <c r="N207" s="305"/>
      <c r="O207" s="31" t="s">
        <v>11</v>
      </c>
      <c r="P207" s="353" t="s">
        <v>7</v>
      </c>
      <c r="Q207" s="55" t="s">
        <v>67</v>
      </c>
      <c r="R207" s="454" t="s">
        <v>13</v>
      </c>
      <c r="S207" s="454" t="s">
        <v>13</v>
      </c>
      <c r="T207" s="305"/>
      <c r="U207" s="305"/>
      <c r="V207" s="31" t="s">
        <v>11</v>
      </c>
      <c r="W207" s="355" t="s">
        <v>13</v>
      </c>
      <c r="X207" s="55" t="s">
        <v>67</v>
      </c>
      <c r="Y207" s="353" t="s">
        <v>7</v>
      </c>
      <c r="Z207" s="55" t="s">
        <v>67</v>
      </c>
      <c r="AA207" s="305"/>
      <c r="AB207" s="305"/>
      <c r="AC207" s="353" t="s">
        <v>7</v>
      </c>
      <c r="AD207" s="353" t="s">
        <v>7</v>
      </c>
      <c r="AE207" s="353" t="s">
        <v>7</v>
      </c>
      <c r="AF207" s="355" t="s">
        <v>13</v>
      </c>
      <c r="AG207" s="353" t="s">
        <v>7</v>
      </c>
      <c r="AH207" s="305"/>
      <c r="AI207" s="305"/>
      <c r="AJ207" s="31"/>
      <c r="AK207" s="34">
        <f>IF(CA207=0,"",TIME(0,CA207,0))</f>
        <v>0.15</v>
      </c>
      <c r="AL207" s="157">
        <f t="shared" si="228"/>
        <v>3</v>
      </c>
      <c r="AM207" s="158">
        <f>SUM(AL207:AL208)/2</f>
        <v>3.5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6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425</v>
      </c>
      <c r="B208" s="179" t="s">
        <v>189</v>
      </c>
      <c r="C208" s="192" t="s">
        <v>3</v>
      </c>
      <c r="D208" s="165"/>
      <c r="E208" s="166" t="s">
        <v>4</v>
      </c>
      <c r="F208" s="303"/>
      <c r="G208" s="306"/>
      <c r="H208" s="37" t="s">
        <v>11</v>
      </c>
      <c r="I208" s="418" t="s">
        <v>13</v>
      </c>
      <c r="J208" s="52" t="s">
        <v>67</v>
      </c>
      <c r="K208" s="459" t="s">
        <v>13</v>
      </c>
      <c r="L208" s="52" t="s">
        <v>67</v>
      </c>
      <c r="M208" s="306"/>
      <c r="N208" s="306"/>
      <c r="O208" s="37" t="s">
        <v>11</v>
      </c>
      <c r="P208" s="354" t="s">
        <v>7</v>
      </c>
      <c r="Q208" s="52" t="s">
        <v>67</v>
      </c>
      <c r="R208" s="459" t="s">
        <v>13</v>
      </c>
      <c r="S208" s="56" t="s">
        <v>11</v>
      </c>
      <c r="T208" s="306"/>
      <c r="U208" s="306"/>
      <c r="V208" s="37" t="s">
        <v>11</v>
      </c>
      <c r="W208" s="356" t="s">
        <v>13</v>
      </c>
      <c r="X208" s="52" t="s">
        <v>67</v>
      </c>
      <c r="Y208" s="354" t="s">
        <v>7</v>
      </c>
      <c r="Z208" s="52" t="s">
        <v>67</v>
      </c>
      <c r="AA208" s="306"/>
      <c r="AB208" s="306"/>
      <c r="AC208" s="354" t="s">
        <v>7</v>
      </c>
      <c r="AD208" s="354" t="s">
        <v>7</v>
      </c>
      <c r="AE208" s="354" t="s">
        <v>7</v>
      </c>
      <c r="AF208" s="356" t="s">
        <v>13</v>
      </c>
      <c r="AG208" s="354" t="s">
        <v>7</v>
      </c>
      <c r="AH208" s="306"/>
      <c r="AI208" s="306"/>
      <c r="AJ208" s="37"/>
      <c r="AK208" s="40"/>
      <c r="AL208" s="167">
        <f t="shared" si="228"/>
        <v>4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6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6" t="s">
        <v>391</v>
      </c>
      <c r="D209" s="178" t="str">
        <f>VLOOKUP(C209,ListeAppel,2,FALSE)</f>
        <v>Nom 027</v>
      </c>
      <c r="E209" s="156" t="s">
        <v>70</v>
      </c>
      <c r="F209" s="302"/>
      <c r="G209" s="305"/>
      <c r="H209" s="31" t="s">
        <v>11</v>
      </c>
      <c r="I209" s="32" t="s">
        <v>11</v>
      </c>
      <c r="J209" s="401" t="s">
        <v>11</v>
      </c>
      <c r="K209" s="55" t="s">
        <v>67</v>
      </c>
      <c r="L209" s="55" t="s">
        <v>67</v>
      </c>
      <c r="M209" s="332"/>
      <c r="N209" s="305"/>
      <c r="O209" s="31" t="s">
        <v>11</v>
      </c>
      <c r="P209" s="31" t="s">
        <v>67</v>
      </c>
      <c r="Q209" s="55" t="s">
        <v>11</v>
      </c>
      <c r="R209" s="31" t="s">
        <v>67</v>
      </c>
      <c r="S209" s="55" t="s">
        <v>11</v>
      </c>
      <c r="T209" s="332"/>
      <c r="U209" s="305"/>
      <c r="V209" s="31" t="s">
        <v>67</v>
      </c>
      <c r="W209" s="31" t="s">
        <v>11</v>
      </c>
      <c r="X209" s="55" t="s">
        <v>11</v>
      </c>
      <c r="Y209" s="55" t="s">
        <v>11</v>
      </c>
      <c r="Z209" s="682" t="s">
        <v>35</v>
      </c>
      <c r="AA209" s="332"/>
      <c r="AB209" s="305"/>
      <c r="AC209" s="656" t="s">
        <v>11</v>
      </c>
      <c r="AD209" s="31" t="s">
        <v>11</v>
      </c>
      <c r="AE209" s="31" t="s">
        <v>11</v>
      </c>
      <c r="AF209" s="31" t="s">
        <v>67</v>
      </c>
      <c r="AG209" s="353" t="s">
        <v>7</v>
      </c>
      <c r="AH209" s="353" t="s">
        <v>7</v>
      </c>
      <c r="AI209" s="353" t="s">
        <v>7</v>
      </c>
      <c r="AJ209" s="31"/>
      <c r="AK209" s="34">
        <f>IF(CA209=0,"",TIME(0,CA209,0))</f>
        <v>0.19999999999999998</v>
      </c>
      <c r="AL209" s="157">
        <f t="shared" si="228"/>
        <v>12</v>
      </c>
      <c r="AM209" s="158">
        <f>SUM(AL209:AL210)/2</f>
        <v>11.5</v>
      </c>
      <c r="AN209" s="158">
        <f t="shared" si="229"/>
        <v>0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288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3.5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288</v>
      </c>
      <c r="CB209" s="35">
        <f>SUM(AM209+AO209+AQ209+AS209+AU209+AW209+BB209+BD209+BG209+AY209)</f>
        <v>12</v>
      </c>
    </row>
    <row r="210" spans="1:80" ht="18.75" customHeight="1" thickBot="1" x14ac:dyDescent="0.3">
      <c r="A210" s="137" t="s">
        <v>425</v>
      </c>
      <c r="B210" s="179" t="s">
        <v>189</v>
      </c>
      <c r="C210" s="278" t="s">
        <v>6</v>
      </c>
      <c r="D210" s="194"/>
      <c r="E210" s="166" t="s">
        <v>4</v>
      </c>
      <c r="F210" s="303"/>
      <c r="G210" s="306"/>
      <c r="H210" s="37" t="s">
        <v>11</v>
      </c>
      <c r="I210" s="38" t="s">
        <v>11</v>
      </c>
      <c r="J210" s="56" t="s">
        <v>11</v>
      </c>
      <c r="K210" s="37" t="s">
        <v>67</v>
      </c>
      <c r="L210" s="453" t="s">
        <v>7</v>
      </c>
      <c r="M210" s="331"/>
      <c r="N210" s="306"/>
      <c r="O210" s="37" t="s">
        <v>11</v>
      </c>
      <c r="P210" s="37" t="s">
        <v>67</v>
      </c>
      <c r="Q210" s="56" t="s">
        <v>11</v>
      </c>
      <c r="R210" s="56" t="s">
        <v>67</v>
      </c>
      <c r="S210" s="56" t="s">
        <v>11</v>
      </c>
      <c r="T210" s="331"/>
      <c r="U210" s="306"/>
      <c r="V210" s="37" t="s">
        <v>67</v>
      </c>
      <c r="W210" s="356" t="s">
        <v>13</v>
      </c>
      <c r="X210" s="56" t="s">
        <v>11</v>
      </c>
      <c r="Y210" s="56" t="s">
        <v>11</v>
      </c>
      <c r="Z210" s="666" t="s">
        <v>35</v>
      </c>
      <c r="AA210" s="331"/>
      <c r="AB210" s="306"/>
      <c r="AC210" s="37" t="s">
        <v>11</v>
      </c>
      <c r="AD210" s="37" t="s">
        <v>11</v>
      </c>
      <c r="AE210" s="37" t="s">
        <v>11</v>
      </c>
      <c r="AF210" s="37" t="s">
        <v>67</v>
      </c>
      <c r="AG210" s="354" t="s">
        <v>7</v>
      </c>
      <c r="AH210" s="354" t="s">
        <v>7</v>
      </c>
      <c r="AI210" s="354" t="s">
        <v>7</v>
      </c>
      <c r="AJ210" s="37"/>
      <c r="AK210" s="40"/>
      <c r="AL210" s="167">
        <f t="shared" si="228"/>
        <v>11</v>
      </c>
      <c r="AM210" s="168"/>
      <c r="AN210" s="168">
        <f t="shared" si="229"/>
        <v>1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4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191" t="s">
        <v>392</v>
      </c>
      <c r="D211" s="201" t="str">
        <f>VLOOKUP(C211,ListeAppel,2,FALSE)</f>
        <v>Nom 029</v>
      </c>
      <c r="E211" s="156" t="s">
        <v>70</v>
      </c>
      <c r="F211" s="302"/>
      <c r="G211" s="305"/>
      <c r="H211" s="358" t="s">
        <v>7</v>
      </c>
      <c r="I211" s="358" t="s">
        <v>7</v>
      </c>
      <c r="J211" s="358" t="s">
        <v>7</v>
      </c>
      <c r="K211" s="358" t="s">
        <v>7</v>
      </c>
      <c r="L211" s="358" t="s">
        <v>7</v>
      </c>
      <c r="M211" s="358" t="s">
        <v>7</v>
      </c>
      <c r="N211" s="358" t="s">
        <v>7</v>
      </c>
      <c r="O211" s="358" t="s">
        <v>7</v>
      </c>
      <c r="P211" s="358" t="s">
        <v>7</v>
      </c>
      <c r="Q211" s="358" t="s">
        <v>7</v>
      </c>
      <c r="R211" s="358" t="s">
        <v>7</v>
      </c>
      <c r="S211" s="358" t="s">
        <v>7</v>
      </c>
      <c r="T211" s="358" t="s">
        <v>7</v>
      </c>
      <c r="U211" s="358" t="s">
        <v>7</v>
      </c>
      <c r="V211" s="358" t="s">
        <v>7</v>
      </c>
      <c r="W211" s="358" t="s">
        <v>7</v>
      </c>
      <c r="X211" s="358" t="s">
        <v>7</v>
      </c>
      <c r="Y211" s="358" t="s">
        <v>7</v>
      </c>
      <c r="Z211" s="358" t="s">
        <v>7</v>
      </c>
      <c r="AA211" s="305"/>
      <c r="AB211" s="305"/>
      <c r="AC211" s="31" t="s">
        <v>11</v>
      </c>
      <c r="AD211" s="31" t="s">
        <v>11</v>
      </c>
      <c r="AE211" s="31" t="s">
        <v>67</v>
      </c>
      <c r="AF211" s="31" t="s">
        <v>11</v>
      </c>
      <c r="AG211" s="31" t="s">
        <v>11</v>
      </c>
      <c r="AH211" s="305"/>
      <c r="AI211" s="305"/>
      <c r="AJ211" s="31"/>
      <c r="AK211" s="34">
        <f>IF(CA211=0,"",TIME(0,CA211,0))</f>
        <v>6.6666666666666666E-2</v>
      </c>
      <c r="AL211" s="157">
        <f t="shared" si="228"/>
        <v>4</v>
      </c>
      <c r="AM211" s="158">
        <f>SUM(AL211:AL212)/2</f>
        <v>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96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19</v>
      </c>
      <c r="BR211" s="158">
        <f>SUM((BQ211+BQ212)/2)</f>
        <v>19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96</v>
      </c>
      <c r="CB211" s="35">
        <f>SUM(AM211+AO211+AQ211+AS211+AU211+AW211+BB211+BD211+BG211+AY211)</f>
        <v>4</v>
      </c>
    </row>
    <row r="212" spans="1:80" ht="18.75" customHeight="1" thickBot="1" x14ac:dyDescent="0.3">
      <c r="A212" s="137" t="s">
        <v>425</v>
      </c>
      <c r="B212" s="179" t="s">
        <v>189</v>
      </c>
      <c r="C212" s="271" t="s">
        <v>80</v>
      </c>
      <c r="D212" s="194"/>
      <c r="E212" s="166" t="s">
        <v>4</v>
      </c>
      <c r="F212" s="303"/>
      <c r="G212" s="306"/>
      <c r="H212" s="358" t="s">
        <v>7</v>
      </c>
      <c r="I212" s="358" t="s">
        <v>7</v>
      </c>
      <c r="J212" s="358" t="s">
        <v>7</v>
      </c>
      <c r="K212" s="358" t="s">
        <v>7</v>
      </c>
      <c r="L212" s="358" t="s">
        <v>7</v>
      </c>
      <c r="M212" s="358" t="s">
        <v>7</v>
      </c>
      <c r="N212" s="358" t="s">
        <v>7</v>
      </c>
      <c r="O212" s="453" t="s">
        <v>7</v>
      </c>
      <c r="P212" s="358" t="s">
        <v>7</v>
      </c>
      <c r="Q212" s="358" t="s">
        <v>7</v>
      </c>
      <c r="R212" s="358" t="s">
        <v>7</v>
      </c>
      <c r="S212" s="358" t="s">
        <v>7</v>
      </c>
      <c r="T212" s="358" t="s">
        <v>7</v>
      </c>
      <c r="U212" s="358" t="s">
        <v>7</v>
      </c>
      <c r="V212" s="358" t="s">
        <v>7</v>
      </c>
      <c r="W212" s="358" t="s">
        <v>7</v>
      </c>
      <c r="X212" s="358" t="s">
        <v>7</v>
      </c>
      <c r="Y212" s="358" t="s">
        <v>7</v>
      </c>
      <c r="Z212" s="358" t="s">
        <v>7</v>
      </c>
      <c r="AA212" s="306"/>
      <c r="AB212" s="306"/>
      <c r="AC212" s="37" t="s">
        <v>11</v>
      </c>
      <c r="AD212" s="37" t="s">
        <v>11</v>
      </c>
      <c r="AE212" s="37" t="s">
        <v>67</v>
      </c>
      <c r="AF212" s="37" t="s">
        <v>11</v>
      </c>
      <c r="AG212" s="37" t="s">
        <v>11</v>
      </c>
      <c r="AH212" s="306"/>
      <c r="AI212" s="306"/>
      <c r="AJ212" s="37"/>
      <c r="AK212" s="40"/>
      <c r="AL212" s="167">
        <f t="shared" si="228"/>
        <v>4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19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196">
        <v>8965</v>
      </c>
      <c r="D213" s="208" t="s">
        <v>222</v>
      </c>
      <c r="E213" s="156" t="s">
        <v>70</v>
      </c>
      <c r="F213" s="302"/>
      <c r="G213" s="305"/>
      <c r="H213" s="31" t="s">
        <v>11</v>
      </c>
      <c r="I213" s="454" t="s">
        <v>13</v>
      </c>
      <c r="J213" s="31" t="s">
        <v>11</v>
      </c>
      <c r="K213" s="31" t="s">
        <v>11</v>
      </c>
      <c r="L213" s="31" t="s">
        <v>11</v>
      </c>
      <c r="M213" s="332"/>
      <c r="N213" s="305"/>
      <c r="O213" s="358" t="s">
        <v>7</v>
      </c>
      <c r="P213" s="454" t="s">
        <v>13</v>
      </c>
      <c r="Q213" s="31" t="s">
        <v>11</v>
      </c>
      <c r="R213" s="31" t="s">
        <v>11</v>
      </c>
      <c r="S213" s="31" t="s">
        <v>11</v>
      </c>
      <c r="T213" s="332"/>
      <c r="U213" s="305"/>
      <c r="V213" s="494" t="s">
        <v>7</v>
      </c>
      <c r="W213" s="31" t="s">
        <v>11</v>
      </c>
      <c r="X213" s="31" t="s">
        <v>11</v>
      </c>
      <c r="Y213" s="31" t="s">
        <v>11</v>
      </c>
      <c r="Z213" s="31" t="s">
        <v>11</v>
      </c>
      <c r="AA213" s="305"/>
      <c r="AB213" s="305"/>
      <c r="AC213" s="353" t="s">
        <v>7</v>
      </c>
      <c r="AD213" s="31" t="s">
        <v>11</v>
      </c>
      <c r="AE213" s="31" t="s">
        <v>11</v>
      </c>
      <c r="AF213" s="355" t="s">
        <v>13</v>
      </c>
      <c r="AG213" s="31" t="s">
        <v>11</v>
      </c>
      <c r="AH213" s="305"/>
      <c r="AI213" s="305"/>
      <c r="AJ213" s="31"/>
      <c r="AK213" s="34">
        <f>IF(CA213=0,"",TIME(0,CA213,0))</f>
        <v>0.28333333333333333</v>
      </c>
      <c r="AL213" s="157">
        <f t="shared" si="228"/>
        <v>14</v>
      </c>
      <c r="AM213" s="158">
        <f>SUM(AL213:AL214)/2</f>
        <v>14.5</v>
      </c>
      <c r="AN213" s="158">
        <f t="shared" si="229"/>
        <v>3</v>
      </c>
      <c r="AO213" s="158">
        <f>SUM((AN213+AN214)/2)</f>
        <v>2.5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408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3</v>
      </c>
      <c r="BR213" s="158">
        <f>SUM((BQ213+BQ214)/2)</f>
        <v>3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408</v>
      </c>
      <c r="CB213" s="35">
        <f>SUM(AM213+AO213+AQ213+AS213+AU213+AW213+BB213+BD213+BG213+AY213)</f>
        <v>17</v>
      </c>
    </row>
    <row r="214" spans="1:80" ht="18.75" customHeight="1" thickBot="1" x14ac:dyDescent="0.3">
      <c r="A214" s="137" t="s">
        <v>425</v>
      </c>
      <c r="B214" s="179" t="s">
        <v>189</v>
      </c>
      <c r="C214" s="196" t="s">
        <v>6</v>
      </c>
      <c r="D214" s="254">
        <v>11446</v>
      </c>
      <c r="E214" s="166" t="s">
        <v>4</v>
      </c>
      <c r="F214" s="303"/>
      <c r="G214" s="306"/>
      <c r="H214" s="37" t="s">
        <v>11</v>
      </c>
      <c r="I214" s="459" t="s">
        <v>13</v>
      </c>
      <c r="J214" s="37" t="s">
        <v>11</v>
      </c>
      <c r="K214" s="37" t="s">
        <v>11</v>
      </c>
      <c r="L214" s="37" t="s">
        <v>11</v>
      </c>
      <c r="M214" s="331"/>
      <c r="N214" s="306"/>
      <c r="O214" s="358" t="s">
        <v>7</v>
      </c>
      <c r="P214" s="459" t="s">
        <v>13</v>
      </c>
      <c r="Q214" s="37" t="s">
        <v>11</v>
      </c>
      <c r="R214" s="37" t="s">
        <v>11</v>
      </c>
      <c r="S214" s="37" t="s">
        <v>11</v>
      </c>
      <c r="T214" s="331"/>
      <c r="U214" s="306"/>
      <c r="V214" s="358" t="s">
        <v>7</v>
      </c>
      <c r="W214" s="37" t="s">
        <v>11</v>
      </c>
      <c r="X214" s="37" t="s">
        <v>11</v>
      </c>
      <c r="Y214" s="37" t="s">
        <v>11</v>
      </c>
      <c r="Z214" s="37" t="s">
        <v>11</v>
      </c>
      <c r="AA214" s="306"/>
      <c r="AB214" s="306"/>
      <c r="AC214" s="354" t="s">
        <v>7</v>
      </c>
      <c r="AD214" s="37" t="s">
        <v>11</v>
      </c>
      <c r="AE214" s="37" t="s">
        <v>11</v>
      </c>
      <c r="AF214" s="37" t="s">
        <v>11</v>
      </c>
      <c r="AG214" s="37" t="s">
        <v>11</v>
      </c>
      <c r="AH214" s="306"/>
      <c r="AI214" s="306"/>
      <c r="AJ214" s="37"/>
      <c r="AK214" s="40"/>
      <c r="AL214" s="167">
        <f t="shared" si="228"/>
        <v>15</v>
      </c>
      <c r="AM214" s="168"/>
      <c r="AN214" s="168">
        <f t="shared" si="229"/>
        <v>2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3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91" t="s">
        <v>394</v>
      </c>
      <c r="D215" s="178" t="str">
        <f>VLOOKUP(C215,ListeAppel,2,FALSE)</f>
        <v>Nom 036</v>
      </c>
      <c r="E215" s="156" t="s">
        <v>70</v>
      </c>
      <c r="F215" s="302"/>
      <c r="G215" s="305"/>
      <c r="H215" s="31" t="s">
        <v>11</v>
      </c>
      <c r="I215" s="32" t="s">
        <v>11</v>
      </c>
      <c r="J215" s="358" t="s">
        <v>7</v>
      </c>
      <c r="K215" s="442" t="s">
        <v>11</v>
      </c>
      <c r="L215" s="691" t="s">
        <v>35</v>
      </c>
      <c r="M215" s="305"/>
      <c r="N215" s="305"/>
      <c r="O215" s="55" t="s">
        <v>11</v>
      </c>
      <c r="P215" s="355" t="s">
        <v>13</v>
      </c>
      <c r="Q215" s="353" t="s">
        <v>7</v>
      </c>
      <c r="R215" s="31" t="s">
        <v>11</v>
      </c>
      <c r="S215" s="31" t="s">
        <v>11</v>
      </c>
      <c r="T215" s="305"/>
      <c r="U215" s="305"/>
      <c r="V215" s="55" t="s">
        <v>11</v>
      </c>
      <c r="W215" s="31" t="s">
        <v>11</v>
      </c>
      <c r="X215" s="353" t="s">
        <v>7</v>
      </c>
      <c r="Y215" s="31" t="s">
        <v>11</v>
      </c>
      <c r="Z215" s="31" t="s">
        <v>67</v>
      </c>
      <c r="AA215" s="305"/>
      <c r="AB215" s="305"/>
      <c r="AC215" s="656" t="s">
        <v>11</v>
      </c>
      <c r="AD215" s="31" t="s">
        <v>11</v>
      </c>
      <c r="AE215" s="353" t="s">
        <v>7</v>
      </c>
      <c r="AF215" s="380" t="s">
        <v>11</v>
      </c>
      <c r="AG215" s="31" t="s">
        <v>67</v>
      </c>
      <c r="AH215" s="332"/>
      <c r="AI215" s="305"/>
      <c r="AJ215" s="31"/>
      <c r="AK215" s="34">
        <f>IF(CA215=0,"",TIME(0,CA215,0))</f>
        <v>0.21666666666666667</v>
      </c>
      <c r="AL215" s="157">
        <f t="shared" si="228"/>
        <v>12</v>
      </c>
      <c r="AM215" s="158">
        <f>SUM(AL215:AL216)/2</f>
        <v>11.5</v>
      </c>
      <c r="AN215" s="158">
        <f t="shared" si="229"/>
        <v>1</v>
      </c>
      <c r="AO215" s="158">
        <f>SUM((AN215+AN216)/2)</f>
        <v>1</v>
      </c>
      <c r="AP215" s="159">
        <f t="shared" si="230"/>
        <v>0</v>
      </c>
      <c r="AQ215" s="159">
        <f>SUM((AP215+AP216)/2)</f>
        <v>0.5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312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4</v>
      </c>
      <c r="BR215" s="158">
        <f>SUM((BQ215+BQ216)/2)</f>
        <v>4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312</v>
      </c>
      <c r="CB215" s="35">
        <f>SUM(AM215+AO215+AQ215+AS215+AU215+AW215+BB215+BD215+BG215+AY215)</f>
        <v>13</v>
      </c>
    </row>
    <row r="216" spans="1:80" ht="18.75" customHeight="1" thickBot="1" x14ac:dyDescent="0.3">
      <c r="A216" s="137" t="s">
        <v>425</v>
      </c>
      <c r="B216" s="179" t="s">
        <v>189</v>
      </c>
      <c r="C216" s="196" t="s">
        <v>6</v>
      </c>
      <c r="D216" s="165"/>
      <c r="E216" s="166" t="s">
        <v>4</v>
      </c>
      <c r="F216" s="303"/>
      <c r="G216" s="306"/>
      <c r="H216" s="37" t="s">
        <v>11</v>
      </c>
      <c r="I216" s="38" t="s">
        <v>11</v>
      </c>
      <c r="J216" s="358" t="s">
        <v>7</v>
      </c>
      <c r="K216" s="56" t="s">
        <v>11</v>
      </c>
      <c r="L216" s="690" t="s">
        <v>35</v>
      </c>
      <c r="M216" s="306"/>
      <c r="N216" s="306"/>
      <c r="O216" s="37" t="s">
        <v>11</v>
      </c>
      <c r="P216" s="356" t="s">
        <v>13</v>
      </c>
      <c r="Q216" s="354" t="s">
        <v>7</v>
      </c>
      <c r="R216" s="37" t="s">
        <v>11</v>
      </c>
      <c r="S216" s="37" t="s">
        <v>11</v>
      </c>
      <c r="T216" s="306"/>
      <c r="U216" s="306"/>
      <c r="V216" s="37" t="s">
        <v>11</v>
      </c>
      <c r="W216" s="37" t="s">
        <v>11</v>
      </c>
      <c r="X216" s="354" t="s">
        <v>7</v>
      </c>
      <c r="Y216" s="37" t="s">
        <v>11</v>
      </c>
      <c r="Z216" s="37" t="s">
        <v>67</v>
      </c>
      <c r="AA216" s="306"/>
      <c r="AB216" s="306"/>
      <c r="AC216" s="37" t="s">
        <v>11</v>
      </c>
      <c r="AD216" s="37" t="s">
        <v>33</v>
      </c>
      <c r="AE216" s="354" t="s">
        <v>7</v>
      </c>
      <c r="AF216" s="402" t="s">
        <v>11</v>
      </c>
      <c r="AG216" s="37" t="s">
        <v>67</v>
      </c>
      <c r="AH216" s="331"/>
      <c r="AI216" s="306"/>
      <c r="AJ216" s="37"/>
      <c r="AK216" s="40"/>
      <c r="AL216" s="167">
        <f t="shared" si="228"/>
        <v>11</v>
      </c>
      <c r="AM216" s="168"/>
      <c r="AN216" s="168">
        <f t="shared" si="229"/>
        <v>1</v>
      </c>
      <c r="AO216" s="169"/>
      <c r="AP216" s="170">
        <f t="shared" si="230"/>
        <v>1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4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237</v>
      </c>
      <c r="E217" s="156" t="s">
        <v>70</v>
      </c>
      <c r="F217" s="304"/>
      <c r="G217" s="307"/>
      <c r="H217" s="52" t="s">
        <v>11</v>
      </c>
      <c r="I217" s="358" t="s">
        <v>7</v>
      </c>
      <c r="J217" s="494" t="s">
        <v>7</v>
      </c>
      <c r="K217" s="255" t="s">
        <v>11</v>
      </c>
      <c r="L217" s="52" t="s">
        <v>11</v>
      </c>
      <c r="M217" s="307"/>
      <c r="N217" s="307"/>
      <c r="O217" s="52" t="s">
        <v>11</v>
      </c>
      <c r="P217" s="52" t="s">
        <v>11</v>
      </c>
      <c r="Q217" s="52" t="s">
        <v>11</v>
      </c>
      <c r="R217" s="52" t="s">
        <v>11</v>
      </c>
      <c r="S217" s="52" t="s">
        <v>11</v>
      </c>
      <c r="T217" s="307"/>
      <c r="U217" s="307"/>
      <c r="V217" s="52" t="s">
        <v>11</v>
      </c>
      <c r="W217" s="378" t="s">
        <v>13</v>
      </c>
      <c r="X217" s="378" t="s">
        <v>13</v>
      </c>
      <c r="Y217" s="52" t="s">
        <v>11</v>
      </c>
      <c r="Z217" s="378" t="s">
        <v>13</v>
      </c>
      <c r="AA217" s="307"/>
      <c r="AB217" s="307"/>
      <c r="AC217" s="696" t="s">
        <v>35</v>
      </c>
      <c r="AD217" s="52" t="s">
        <v>11</v>
      </c>
      <c r="AE217" s="52" t="s">
        <v>11</v>
      </c>
      <c r="AF217" s="52" t="s">
        <v>11</v>
      </c>
      <c r="AG217" s="52" t="s">
        <v>11</v>
      </c>
      <c r="AH217" s="307"/>
      <c r="AI217" s="307"/>
      <c r="AJ217" s="52"/>
      <c r="AK217" s="34">
        <f>IF(CA217=0,"",TIME(0,CA217,0))</f>
        <v>0.28333333333333333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3</v>
      </c>
      <c r="AO217" s="158">
        <f>SUM((AN217+AN218)/2)</f>
        <v>3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07"/>
      <c r="H218" s="52" t="s">
        <v>11</v>
      </c>
      <c r="I218" s="358" t="s">
        <v>7</v>
      </c>
      <c r="J218" s="358" t="s">
        <v>7</v>
      </c>
      <c r="K218" s="255" t="s">
        <v>11</v>
      </c>
      <c r="L218" s="52" t="s">
        <v>11</v>
      </c>
      <c r="M218" s="307"/>
      <c r="N218" s="307"/>
      <c r="O218" s="52" t="s">
        <v>11</v>
      </c>
      <c r="P218" s="52" t="s">
        <v>11</v>
      </c>
      <c r="Q218" s="52" t="s">
        <v>11</v>
      </c>
      <c r="R218" s="52" t="s">
        <v>11</v>
      </c>
      <c r="S218" s="52" t="s">
        <v>11</v>
      </c>
      <c r="T218" s="307"/>
      <c r="U218" s="307"/>
      <c r="V218" s="52" t="s">
        <v>11</v>
      </c>
      <c r="W218" s="378" t="s">
        <v>13</v>
      </c>
      <c r="X218" s="378" t="s">
        <v>13</v>
      </c>
      <c r="Y218" s="52" t="s">
        <v>11</v>
      </c>
      <c r="Z218" s="378" t="s">
        <v>13</v>
      </c>
      <c r="AA218" s="307"/>
      <c r="AB218" s="307"/>
      <c r="AC218" s="696" t="s">
        <v>35</v>
      </c>
      <c r="AD218" s="52" t="s">
        <v>11</v>
      </c>
      <c r="AE218" s="52" t="s">
        <v>11</v>
      </c>
      <c r="AF218" s="52" t="s">
        <v>11</v>
      </c>
      <c r="AG218" s="52" t="s">
        <v>11</v>
      </c>
      <c r="AH218" s="307"/>
      <c r="AI218" s="307"/>
      <c r="AJ218" s="52"/>
      <c r="AK218" s="40"/>
      <c r="AL218" s="167">
        <f>COUNTIF(F218:AJ218,"P")</f>
        <v>14</v>
      </c>
      <c r="AM218" s="168"/>
      <c r="AN218" s="168">
        <f>COUNTIF(F218:AJ218,"Mi")</f>
        <v>3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191" t="s">
        <v>397</v>
      </c>
      <c r="D219" s="178" t="str">
        <f>VLOOKUP(C219,ListeAppel,2,FALSE)</f>
        <v>Nom 055</v>
      </c>
      <c r="E219" s="156" t="s">
        <v>70</v>
      </c>
      <c r="F219" s="302"/>
      <c r="G219" s="305"/>
      <c r="H219" s="442" t="s">
        <v>111</v>
      </c>
      <c r="I219" s="32" t="s">
        <v>11</v>
      </c>
      <c r="J219" s="662" t="s">
        <v>45</v>
      </c>
      <c r="K219" s="55" t="s">
        <v>11</v>
      </c>
      <c r="L219" s="31" t="s">
        <v>11</v>
      </c>
      <c r="M219" s="332"/>
      <c r="N219" s="305"/>
      <c r="O219" s="31" t="s">
        <v>11</v>
      </c>
      <c r="P219" s="55" t="s">
        <v>11</v>
      </c>
      <c r="Q219" s="662" t="s">
        <v>45</v>
      </c>
      <c r="R219" s="55" t="s">
        <v>11</v>
      </c>
      <c r="S219" s="31" t="s">
        <v>11</v>
      </c>
      <c r="T219" s="305"/>
      <c r="U219" s="305"/>
      <c r="V219" s="31" t="s">
        <v>11</v>
      </c>
      <c r="W219" s="55" t="s">
        <v>11</v>
      </c>
      <c r="X219" s="662" t="s">
        <v>45</v>
      </c>
      <c r="Y219" s="55" t="s">
        <v>11</v>
      </c>
      <c r="Z219" s="31" t="s">
        <v>11</v>
      </c>
      <c r="AA219" s="332"/>
      <c r="AB219" s="305"/>
      <c r="AC219" s="31" t="s">
        <v>11</v>
      </c>
      <c r="AD219" s="31" t="s">
        <v>11</v>
      </c>
      <c r="AE219" s="662" t="s">
        <v>45</v>
      </c>
      <c r="AF219" s="31" t="s">
        <v>11</v>
      </c>
      <c r="AG219" s="31" t="s">
        <v>11</v>
      </c>
      <c r="AH219" s="305"/>
      <c r="AI219" s="305"/>
      <c r="AJ219" s="31"/>
      <c r="AK219" s="34">
        <f>IF(CA219=0,"",TIME(0,CA219,0))</f>
        <v>0.25</v>
      </c>
      <c r="AL219" s="157">
        <f t="shared" si="228"/>
        <v>15</v>
      </c>
      <c r="AM219" s="158">
        <f>SUM(AL219:AL220)/2</f>
        <v>14.5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0.5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0</v>
      </c>
      <c r="BR219" s="158">
        <f>SUM((BQ219+BQ220)/2)</f>
        <v>0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 t="s">
        <v>425</v>
      </c>
      <c r="B220" s="179" t="s">
        <v>189</v>
      </c>
      <c r="C220" s="164" t="s">
        <v>9</v>
      </c>
      <c r="D220" s="276" t="s">
        <v>104</v>
      </c>
      <c r="E220" s="166" t="s">
        <v>4</v>
      </c>
      <c r="F220" s="303"/>
      <c r="G220" s="306"/>
      <c r="H220" s="402" t="s">
        <v>111</v>
      </c>
      <c r="I220" s="38" t="s">
        <v>11</v>
      </c>
      <c r="J220" s="663" t="s">
        <v>45</v>
      </c>
      <c r="K220" s="37" t="s">
        <v>11</v>
      </c>
      <c r="L220" s="37" t="s">
        <v>11</v>
      </c>
      <c r="M220" s="306"/>
      <c r="N220" s="306"/>
      <c r="O220" s="37" t="s">
        <v>11</v>
      </c>
      <c r="P220" s="37" t="s">
        <v>11</v>
      </c>
      <c r="Q220" s="663" t="s">
        <v>45</v>
      </c>
      <c r="R220" s="37" t="s">
        <v>11</v>
      </c>
      <c r="S220" s="37" t="s">
        <v>11</v>
      </c>
      <c r="T220" s="306"/>
      <c r="U220" s="306"/>
      <c r="V220" s="37" t="s">
        <v>11</v>
      </c>
      <c r="W220" s="37" t="s">
        <v>11</v>
      </c>
      <c r="X220" s="663" t="s">
        <v>45</v>
      </c>
      <c r="Y220" s="440" t="s">
        <v>39</v>
      </c>
      <c r="Z220" s="37" t="s">
        <v>11</v>
      </c>
      <c r="AA220" s="306"/>
      <c r="AB220" s="306"/>
      <c r="AC220" s="37" t="s">
        <v>11</v>
      </c>
      <c r="AD220" s="37" t="s">
        <v>11</v>
      </c>
      <c r="AE220" s="663" t="s">
        <v>45</v>
      </c>
      <c r="AF220" s="37" t="s">
        <v>11</v>
      </c>
      <c r="AG220" s="37" t="s">
        <v>11</v>
      </c>
      <c r="AH220" s="306"/>
      <c r="AI220" s="306"/>
      <c r="AJ220" s="37"/>
      <c r="AK220" s="40"/>
      <c r="AL220" s="167">
        <f t="shared" si="228"/>
        <v>14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1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0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807" t="s">
        <v>398</v>
      </c>
      <c r="D221" s="155" t="str">
        <f>VLOOKUP(C221,ListeAppel,2,FALSE)</f>
        <v>Nom 061</v>
      </c>
      <c r="E221" s="156" t="s">
        <v>70</v>
      </c>
      <c r="F221" s="315"/>
      <c r="G221" s="305"/>
      <c r="H221" s="31" t="s">
        <v>11</v>
      </c>
      <c r="I221" s="417" t="s">
        <v>13</v>
      </c>
      <c r="J221" s="31" t="s">
        <v>11</v>
      </c>
      <c r="K221" s="355" t="s">
        <v>13</v>
      </c>
      <c r="L221" s="662" t="s">
        <v>45</v>
      </c>
      <c r="M221" s="325"/>
      <c r="N221" s="305"/>
      <c r="O221" s="31" t="s">
        <v>11</v>
      </c>
      <c r="P221" s="31" t="s">
        <v>11</v>
      </c>
      <c r="Q221" s="31" t="s">
        <v>11</v>
      </c>
      <c r="R221" s="353" t="s">
        <v>7</v>
      </c>
      <c r="S221" s="662" t="s">
        <v>45</v>
      </c>
      <c r="T221" s="325"/>
      <c r="U221" s="305"/>
      <c r="V221" s="31" t="s">
        <v>11</v>
      </c>
      <c r="W221" s="31" t="s">
        <v>11</v>
      </c>
      <c r="X221" s="355" t="s">
        <v>13</v>
      </c>
      <c r="Y221" s="358" t="s">
        <v>7</v>
      </c>
      <c r="Z221" s="662" t="s">
        <v>45</v>
      </c>
      <c r="AA221" s="325"/>
      <c r="AB221" s="305"/>
      <c r="AC221" s="656" t="s">
        <v>11</v>
      </c>
      <c r="AD221" s="31" t="s">
        <v>11</v>
      </c>
      <c r="AE221" s="353" t="s">
        <v>7</v>
      </c>
      <c r="AF221" s="358" t="s">
        <v>7</v>
      </c>
      <c r="AG221" s="662" t="s">
        <v>45</v>
      </c>
      <c r="AH221" s="325"/>
      <c r="AI221" s="305"/>
      <c r="AJ221" s="31"/>
      <c r="AK221" s="34">
        <f>IF(CA221=0,"",TIME(0,CA221,0))</f>
        <v>0.19999999999999998</v>
      </c>
      <c r="AL221" s="157">
        <f t="shared" si="228"/>
        <v>9</v>
      </c>
      <c r="AM221" s="158">
        <f>SUM(AL221:AL222)/2</f>
        <v>9</v>
      </c>
      <c r="AN221" s="158">
        <f t="shared" si="229"/>
        <v>3</v>
      </c>
      <c r="AO221" s="158">
        <f>SUM((AN221+AN222)/2)</f>
        <v>3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4</v>
      </c>
      <c r="BR221" s="158">
        <f>SUM((BQ221+BQ222)/2)</f>
        <v>4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425</v>
      </c>
      <c r="B222" s="179" t="s">
        <v>189</v>
      </c>
      <c r="C222" s="192" t="s">
        <v>6</v>
      </c>
      <c r="D222" s="195" t="s">
        <v>93</v>
      </c>
      <c r="E222" s="166" t="s">
        <v>4</v>
      </c>
      <c r="F222" s="316"/>
      <c r="G222" s="306"/>
      <c r="H222" s="37" t="s">
        <v>11</v>
      </c>
      <c r="I222" s="418" t="s">
        <v>13</v>
      </c>
      <c r="J222" s="37" t="s">
        <v>11</v>
      </c>
      <c r="K222" s="356" t="s">
        <v>13</v>
      </c>
      <c r="L222" s="663" t="s">
        <v>45</v>
      </c>
      <c r="M222" s="326"/>
      <c r="N222" s="306"/>
      <c r="O222" s="37" t="s">
        <v>11</v>
      </c>
      <c r="P222" s="37" t="s">
        <v>11</v>
      </c>
      <c r="Q222" s="37" t="s">
        <v>11</v>
      </c>
      <c r="R222" s="354" t="s">
        <v>7</v>
      </c>
      <c r="S222" s="663" t="s">
        <v>45</v>
      </c>
      <c r="T222" s="326"/>
      <c r="U222" s="306"/>
      <c r="V222" s="37" t="s">
        <v>11</v>
      </c>
      <c r="W222" s="37" t="s">
        <v>11</v>
      </c>
      <c r="X222" s="356" t="s">
        <v>13</v>
      </c>
      <c r="Y222" s="358" t="s">
        <v>7</v>
      </c>
      <c r="Z222" s="663" t="s">
        <v>45</v>
      </c>
      <c r="AA222" s="326"/>
      <c r="AB222" s="306"/>
      <c r="AC222" s="37" t="s">
        <v>11</v>
      </c>
      <c r="AD222" s="37" t="s">
        <v>11</v>
      </c>
      <c r="AE222" s="354" t="s">
        <v>7</v>
      </c>
      <c r="AF222" s="358" t="s">
        <v>7</v>
      </c>
      <c r="AG222" s="663" t="s">
        <v>45</v>
      </c>
      <c r="AH222" s="326"/>
      <c r="AI222" s="306"/>
      <c r="AJ222" s="37"/>
      <c r="AK222" s="40"/>
      <c r="AL222" s="167">
        <f t="shared" si="228"/>
        <v>9</v>
      </c>
      <c r="AM222" s="168"/>
      <c r="AN222" s="168">
        <f t="shared" si="229"/>
        <v>3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4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807" t="s">
        <v>399</v>
      </c>
      <c r="D223" s="201" t="str">
        <f>VLOOKUP(C223,ListeAppel,2,FALSE)</f>
        <v>Nom 068</v>
      </c>
      <c r="E223" s="156" t="s">
        <v>70</v>
      </c>
      <c r="F223" s="302"/>
      <c r="G223" s="305"/>
      <c r="H223" s="31" t="s">
        <v>11</v>
      </c>
      <c r="I223" s="32" t="s">
        <v>11</v>
      </c>
      <c r="J223" s="55" t="s">
        <v>11</v>
      </c>
      <c r="K223" s="55" t="s">
        <v>11</v>
      </c>
      <c r="L223" s="31" t="s">
        <v>11</v>
      </c>
      <c r="M223" s="332"/>
      <c r="N223" s="305"/>
      <c r="O223" s="31" t="s">
        <v>11</v>
      </c>
      <c r="P223" s="454" t="s">
        <v>13</v>
      </c>
      <c r="Q223" s="31" t="s">
        <v>11</v>
      </c>
      <c r="R223" s="31" t="s">
        <v>11</v>
      </c>
      <c r="S223" s="31" t="s">
        <v>11</v>
      </c>
      <c r="T223" s="305"/>
      <c r="U223" s="305"/>
      <c r="V223" s="31" t="s">
        <v>11</v>
      </c>
      <c r="W223" s="55" t="s">
        <v>11</v>
      </c>
      <c r="X223" s="31" t="s">
        <v>67</v>
      </c>
      <c r="Y223" s="31" t="s">
        <v>11</v>
      </c>
      <c r="Z223" s="31" t="s">
        <v>11</v>
      </c>
      <c r="AA223" s="305"/>
      <c r="AB223" s="305"/>
      <c r="AC223" s="31" t="s">
        <v>11</v>
      </c>
      <c r="AD223" s="31" t="s">
        <v>11</v>
      </c>
      <c r="AE223" s="31" t="s">
        <v>11</v>
      </c>
      <c r="AF223" s="355" t="s">
        <v>13</v>
      </c>
      <c r="AG223" s="353" t="s">
        <v>7</v>
      </c>
      <c r="AH223" s="305"/>
      <c r="AI223" s="305"/>
      <c r="AJ223" s="31"/>
      <c r="AK223" s="34">
        <f>IF(CA223=0,"",TIME(0,CA223,0))</f>
        <v>0.30833333333333335</v>
      </c>
      <c r="AL223" s="157">
        <f t="shared" si="228"/>
        <v>16</v>
      </c>
      <c r="AM223" s="158">
        <f>SUM(AL223:AL224)/2</f>
        <v>17</v>
      </c>
      <c r="AN223" s="158">
        <f t="shared" si="229"/>
        <v>2</v>
      </c>
      <c r="AO223" s="158">
        <f>SUM((AN223+AN224)/2)</f>
        <v>1.5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444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444</v>
      </c>
      <c r="CB223" s="35">
        <f>SUM(AM223+AO223+AQ223+AS223+AU223+AW223+BB223+BD223+BG223+AY223)</f>
        <v>18.5</v>
      </c>
    </row>
    <row r="224" spans="1:80" ht="18.75" customHeight="1" thickBot="1" x14ac:dyDescent="0.3">
      <c r="A224" s="137" t="s">
        <v>425</v>
      </c>
      <c r="B224" s="179" t="s">
        <v>189</v>
      </c>
      <c r="C224" s="202" t="s">
        <v>80</v>
      </c>
      <c r="D224" s="194"/>
      <c r="E224" s="166" t="s">
        <v>4</v>
      </c>
      <c r="F224" s="303"/>
      <c r="G224" s="306"/>
      <c r="H224" s="37" t="s">
        <v>11</v>
      </c>
      <c r="I224" s="38" t="s">
        <v>11</v>
      </c>
      <c r="J224" s="56" t="s">
        <v>11</v>
      </c>
      <c r="K224" s="56" t="s">
        <v>11</v>
      </c>
      <c r="L224" s="37" t="s">
        <v>11</v>
      </c>
      <c r="M224" s="331"/>
      <c r="N224" s="306"/>
      <c r="O224" s="37" t="s">
        <v>11</v>
      </c>
      <c r="P224" s="56" t="s">
        <v>11</v>
      </c>
      <c r="Q224" s="37" t="s">
        <v>11</v>
      </c>
      <c r="R224" s="37" t="s">
        <v>11</v>
      </c>
      <c r="S224" s="37" t="s">
        <v>11</v>
      </c>
      <c r="T224" s="306"/>
      <c r="U224" s="306"/>
      <c r="V224" s="37" t="s">
        <v>11</v>
      </c>
      <c r="W224" s="56" t="s">
        <v>11</v>
      </c>
      <c r="X224" s="56" t="s">
        <v>11</v>
      </c>
      <c r="Y224" s="37" t="s">
        <v>11</v>
      </c>
      <c r="Z224" s="37" t="s">
        <v>11</v>
      </c>
      <c r="AA224" s="306"/>
      <c r="AB224" s="306"/>
      <c r="AC224" s="37" t="s">
        <v>11</v>
      </c>
      <c r="AD224" s="37" t="s">
        <v>11</v>
      </c>
      <c r="AE224" s="37" t="s">
        <v>11</v>
      </c>
      <c r="AF224" s="356" t="s">
        <v>13</v>
      </c>
      <c r="AG224" s="354" t="s">
        <v>7</v>
      </c>
      <c r="AH224" s="306"/>
      <c r="AI224" s="306"/>
      <c r="AJ224" s="37"/>
      <c r="AK224" s="40"/>
      <c r="AL224" s="167">
        <f t="shared" si="228"/>
        <v>18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807" t="s">
        <v>400</v>
      </c>
      <c r="D225" s="201" t="str">
        <f>VLOOKUP(C225,ListeAppel,2,FALSE)</f>
        <v>Nom 071</v>
      </c>
      <c r="E225" s="156" t="s">
        <v>70</v>
      </c>
      <c r="F225" s="304"/>
      <c r="G225" s="307"/>
      <c r="H225" s="442" t="s">
        <v>111</v>
      </c>
      <c r="I225" s="53" t="s">
        <v>106</v>
      </c>
      <c r="J225" s="255" t="s">
        <v>11</v>
      </c>
      <c r="K225" s="255" t="s">
        <v>11</v>
      </c>
      <c r="L225" s="52" t="s">
        <v>11</v>
      </c>
      <c r="M225" s="307"/>
      <c r="N225" s="307"/>
      <c r="O225" s="358" t="s">
        <v>7</v>
      </c>
      <c r="P225" s="358" t="s">
        <v>7</v>
      </c>
      <c r="Q225" s="358" t="s">
        <v>7</v>
      </c>
      <c r="R225" s="358" t="s">
        <v>7</v>
      </c>
      <c r="S225" s="358" t="s">
        <v>7</v>
      </c>
      <c r="T225" s="358" t="s">
        <v>7</v>
      </c>
      <c r="U225" s="358" t="s">
        <v>7</v>
      </c>
      <c r="V225" s="358" t="s">
        <v>7</v>
      </c>
      <c r="W225" s="358" t="s">
        <v>7</v>
      </c>
      <c r="X225" s="358" t="s">
        <v>7</v>
      </c>
      <c r="Y225" s="358" t="s">
        <v>7</v>
      </c>
      <c r="Z225" s="358" t="s">
        <v>7</v>
      </c>
      <c r="AA225" s="307"/>
      <c r="AB225" s="307"/>
      <c r="AC225" s="52" t="s">
        <v>11</v>
      </c>
      <c r="AD225" s="52" t="s">
        <v>33</v>
      </c>
      <c r="AE225" s="52" t="s">
        <v>11</v>
      </c>
      <c r="AF225" s="358" t="s">
        <v>7</v>
      </c>
      <c r="AG225" s="52" t="s">
        <v>11</v>
      </c>
      <c r="AH225" s="307"/>
      <c r="AI225" s="307"/>
      <c r="AJ225" s="52"/>
      <c r="AK225" s="34">
        <f>IF(CA225=0,"",TIME(0,CA225,0))</f>
        <v>0.11666666666666665</v>
      </c>
      <c r="AL225" s="157">
        <f>COUNTIF(F225:AJ225,"P")</f>
        <v>6</v>
      </c>
      <c r="AM225" s="158">
        <f>SUM(AL225:AL226)/2</f>
        <v>6</v>
      </c>
      <c r="AN225" s="158">
        <f>COUNTIF(F225:AJ225,"Mi")</f>
        <v>0</v>
      </c>
      <c r="AO225" s="158">
        <f>SUM((AN225+AN226)/2)</f>
        <v>0.5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168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13</v>
      </c>
      <c r="BR225" s="158">
        <f>SUM((BQ225+BQ226)/2)</f>
        <v>13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168</v>
      </c>
      <c r="CB225" s="35">
        <f>SUM(AM225+AO225+AQ225+AS225+AU225+AW225+BB225+BD225+BG225+AY225)</f>
        <v>7</v>
      </c>
    </row>
    <row r="226" spans="1:80" ht="18.75" customHeight="1" thickBot="1" x14ac:dyDescent="0.3">
      <c r="A226" s="137" t="s">
        <v>425</v>
      </c>
      <c r="B226" s="179" t="s">
        <v>189</v>
      </c>
      <c r="C226" s="192" t="s">
        <v>6</v>
      </c>
      <c r="D226" s="194"/>
      <c r="E226" s="166" t="s">
        <v>4</v>
      </c>
      <c r="F226" s="304"/>
      <c r="G226" s="307"/>
      <c r="H226" s="402" t="s">
        <v>111</v>
      </c>
      <c r="I226" s="53" t="s">
        <v>106</v>
      </c>
      <c r="J226" s="255" t="s">
        <v>11</v>
      </c>
      <c r="K226" s="459" t="s">
        <v>13</v>
      </c>
      <c r="L226" s="56" t="s">
        <v>11</v>
      </c>
      <c r="M226" s="307"/>
      <c r="N226" s="307"/>
      <c r="O226" s="358" t="s">
        <v>7</v>
      </c>
      <c r="P226" s="358" t="s">
        <v>7</v>
      </c>
      <c r="Q226" s="358" t="s">
        <v>7</v>
      </c>
      <c r="R226" s="358" t="s">
        <v>7</v>
      </c>
      <c r="S226" s="358" t="s">
        <v>7</v>
      </c>
      <c r="T226" s="358" t="s">
        <v>7</v>
      </c>
      <c r="U226" s="358" t="s">
        <v>7</v>
      </c>
      <c r="V226" s="358" t="s">
        <v>7</v>
      </c>
      <c r="W226" s="358" t="s">
        <v>7</v>
      </c>
      <c r="X226" s="358" t="s">
        <v>7</v>
      </c>
      <c r="Y226" s="358" t="s">
        <v>7</v>
      </c>
      <c r="Z226" s="358" t="s">
        <v>7</v>
      </c>
      <c r="AA226" s="307"/>
      <c r="AB226" s="307"/>
      <c r="AC226" s="52" t="s">
        <v>11</v>
      </c>
      <c r="AD226" s="52" t="s">
        <v>11</v>
      </c>
      <c r="AE226" s="52" t="s">
        <v>11</v>
      </c>
      <c r="AF226" s="358" t="s">
        <v>7</v>
      </c>
      <c r="AG226" s="52" t="s">
        <v>11</v>
      </c>
      <c r="AH226" s="307"/>
      <c r="AI226" s="307"/>
      <c r="AJ226" s="52"/>
      <c r="AK226" s="40"/>
      <c r="AL226" s="167">
        <f>COUNTIF(F226:AJ226,"P")</f>
        <v>6</v>
      </c>
      <c r="AM226" s="168"/>
      <c r="AN226" s="168">
        <f>COUNTIF(F226:AJ226,"Mi")</f>
        <v>1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13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807" t="s">
        <v>401</v>
      </c>
      <c r="D227" s="201" t="str">
        <f>VLOOKUP(C227,ListeAppel,2,FALSE)</f>
        <v>Nom 072</v>
      </c>
      <c r="E227" s="156" t="s">
        <v>70</v>
      </c>
      <c r="F227" s="302"/>
      <c r="G227" s="305"/>
      <c r="H227" s="31" t="s">
        <v>11</v>
      </c>
      <c r="I227" s="32" t="s">
        <v>11</v>
      </c>
      <c r="J227" s="55" t="s">
        <v>11</v>
      </c>
      <c r="K227" s="358" t="s">
        <v>7</v>
      </c>
      <c r="L227" s="358" t="s">
        <v>7</v>
      </c>
      <c r="M227" s="305"/>
      <c r="N227" s="305"/>
      <c r="O227" s="31" t="s">
        <v>11</v>
      </c>
      <c r="P227" s="55" t="s">
        <v>11</v>
      </c>
      <c r="Q227" s="31" t="s">
        <v>11</v>
      </c>
      <c r="R227" s="55" t="s">
        <v>11</v>
      </c>
      <c r="S227" s="485" t="s">
        <v>115</v>
      </c>
      <c r="T227" s="305"/>
      <c r="U227" s="305"/>
      <c r="V227" s="31" t="s">
        <v>11</v>
      </c>
      <c r="W227" s="55" t="s">
        <v>11</v>
      </c>
      <c r="X227" s="31" t="s">
        <v>11</v>
      </c>
      <c r="Y227" s="55" t="s">
        <v>11</v>
      </c>
      <c r="Z227" s="31" t="s">
        <v>67</v>
      </c>
      <c r="AA227" s="305"/>
      <c r="AB227" s="305"/>
      <c r="AC227" s="31" t="s">
        <v>11</v>
      </c>
      <c r="AD227" s="31" t="s">
        <v>11</v>
      </c>
      <c r="AE227" s="31" t="s">
        <v>11</v>
      </c>
      <c r="AF227" s="31" t="s">
        <v>11</v>
      </c>
      <c r="AG227" s="31" t="s">
        <v>67</v>
      </c>
      <c r="AH227" s="305"/>
      <c r="AI227" s="305"/>
      <c r="AJ227" s="31"/>
      <c r="AK227" s="34">
        <f>IF(CA227=0,"",TIME(0,CA227,0))</f>
        <v>0.25833333333333336</v>
      </c>
      <c r="AL227" s="157">
        <f t="shared" si="228"/>
        <v>15</v>
      </c>
      <c r="AM227" s="158">
        <f>SUM(AL227:AL228)/2</f>
        <v>15.5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372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372</v>
      </c>
      <c r="CB227" s="35">
        <f>SUM(AM227+AO227+AQ227+AS227+AU227+AW227+BB227+BD227+BG227+AY227)</f>
        <v>15.5</v>
      </c>
    </row>
    <row r="228" spans="1:80" ht="18.75" customHeight="1" thickBot="1" x14ac:dyDescent="0.3">
      <c r="A228" s="137" t="s">
        <v>425</v>
      </c>
      <c r="B228" s="179" t="s">
        <v>189</v>
      </c>
      <c r="C228" s="271" t="s">
        <v>80</v>
      </c>
      <c r="D228" s="194"/>
      <c r="E228" s="166" t="s">
        <v>4</v>
      </c>
      <c r="F228" s="303"/>
      <c r="G228" s="306"/>
      <c r="H228" s="37" t="s">
        <v>11</v>
      </c>
      <c r="I228" s="38" t="s">
        <v>11</v>
      </c>
      <c r="J228" s="56" t="s">
        <v>11</v>
      </c>
      <c r="K228" s="358" t="s">
        <v>7</v>
      </c>
      <c r="L228" s="358" t="s">
        <v>7</v>
      </c>
      <c r="M228" s="306"/>
      <c r="N228" s="306"/>
      <c r="O228" s="37" t="s">
        <v>11</v>
      </c>
      <c r="P228" s="56" t="s">
        <v>11</v>
      </c>
      <c r="Q228" s="37" t="s">
        <v>11</v>
      </c>
      <c r="R228" s="56" t="s">
        <v>11</v>
      </c>
      <c r="S228" s="56" t="s">
        <v>11</v>
      </c>
      <c r="T228" s="306"/>
      <c r="U228" s="306"/>
      <c r="V228" s="37" t="s">
        <v>11</v>
      </c>
      <c r="W228" s="56" t="s">
        <v>11</v>
      </c>
      <c r="X228" s="37" t="s">
        <v>11</v>
      </c>
      <c r="Y228" s="56" t="s">
        <v>11</v>
      </c>
      <c r="Z228" s="37" t="s">
        <v>67</v>
      </c>
      <c r="AA228" s="306"/>
      <c r="AB228" s="306"/>
      <c r="AC228" s="37" t="s">
        <v>11</v>
      </c>
      <c r="AD228" s="37" t="s">
        <v>11</v>
      </c>
      <c r="AE228" s="37" t="s">
        <v>11</v>
      </c>
      <c r="AF228" s="37" t="s">
        <v>11</v>
      </c>
      <c r="AG228" s="37" t="s">
        <v>67</v>
      </c>
      <c r="AH228" s="306"/>
      <c r="AI228" s="306"/>
      <c r="AJ228" s="37"/>
      <c r="AK228" s="40"/>
      <c r="AL228" s="167">
        <f t="shared" si="228"/>
        <v>16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130" t="s">
        <v>402</v>
      </c>
      <c r="D229" s="178" t="s">
        <v>264</v>
      </c>
      <c r="E229" s="156" t="s">
        <v>70</v>
      </c>
      <c r="F229" s="302"/>
      <c r="G229" s="305"/>
      <c r="H229" s="351" t="s">
        <v>58</v>
      </c>
      <c r="I229" s="351" t="s">
        <v>58</v>
      </c>
      <c r="J229" s="351" t="s">
        <v>58</v>
      </c>
      <c r="K229" s="351" t="s">
        <v>58</v>
      </c>
      <c r="L229" s="351" t="s">
        <v>58</v>
      </c>
      <c r="M229" s="307"/>
      <c r="N229" s="307"/>
      <c r="O229" s="351" t="s">
        <v>58</v>
      </c>
      <c r="P229" s="351" t="s">
        <v>58</v>
      </c>
      <c r="Q229" s="351" t="s">
        <v>58</v>
      </c>
      <c r="R229" s="351" t="s">
        <v>58</v>
      </c>
      <c r="S229" s="351" t="s">
        <v>58</v>
      </c>
      <c r="T229" s="305"/>
      <c r="U229" s="332"/>
      <c r="V229" s="31" t="s">
        <v>11</v>
      </c>
      <c r="W229" s="31" t="s">
        <v>11</v>
      </c>
      <c r="X229" s="31" t="s">
        <v>67</v>
      </c>
      <c r="Y229" s="358" t="s">
        <v>7</v>
      </c>
      <c r="Z229" s="31" t="s">
        <v>11</v>
      </c>
      <c r="AA229" s="332"/>
      <c r="AB229" s="305"/>
      <c r="AC229" s="656" t="s">
        <v>11</v>
      </c>
      <c r="AD229" s="31" t="s">
        <v>11</v>
      </c>
      <c r="AE229" s="355" t="s">
        <v>13</v>
      </c>
      <c r="AF229" s="355" t="s">
        <v>13</v>
      </c>
      <c r="AG229" s="31" t="s">
        <v>11</v>
      </c>
      <c r="AH229" s="305"/>
      <c r="AI229" s="305"/>
      <c r="AJ229" s="31"/>
      <c r="AK229" s="34">
        <f>IF(CA229=0,"",TIME(0,CA229,0))</f>
        <v>0.13333333333333333</v>
      </c>
      <c r="AL229" s="157">
        <f t="shared" si="228"/>
        <v>6</v>
      </c>
      <c r="AM229" s="158">
        <f>SUM(AL229:AL230)/2</f>
        <v>6</v>
      </c>
      <c r="AN229" s="158">
        <f t="shared" si="229"/>
        <v>2</v>
      </c>
      <c r="AO229" s="158">
        <f>SUM((AN229+AN230)/2)</f>
        <v>2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425</v>
      </c>
      <c r="B230" s="179" t="s">
        <v>189</v>
      </c>
      <c r="C230" s="196" t="s">
        <v>6</v>
      </c>
      <c r="D230" s="165"/>
      <c r="E230" s="166" t="s">
        <v>4</v>
      </c>
      <c r="F230" s="303"/>
      <c r="G230" s="306"/>
      <c r="H230" s="352" t="s">
        <v>58</v>
      </c>
      <c r="I230" s="352" t="s">
        <v>58</v>
      </c>
      <c r="J230" s="352" t="s">
        <v>58</v>
      </c>
      <c r="K230" s="352" t="s">
        <v>58</v>
      </c>
      <c r="L230" s="352" t="s">
        <v>58</v>
      </c>
      <c r="M230" s="307"/>
      <c r="N230" s="307"/>
      <c r="O230" s="352" t="s">
        <v>58</v>
      </c>
      <c r="P230" s="352" t="s">
        <v>58</v>
      </c>
      <c r="Q230" s="352" t="s">
        <v>58</v>
      </c>
      <c r="R230" s="352" t="s">
        <v>58</v>
      </c>
      <c r="S230" s="352" t="s">
        <v>58</v>
      </c>
      <c r="T230" s="306"/>
      <c r="U230" s="331"/>
      <c r="V230" s="37" t="s">
        <v>11</v>
      </c>
      <c r="W230" s="37" t="s">
        <v>11</v>
      </c>
      <c r="X230" s="56" t="s">
        <v>67</v>
      </c>
      <c r="Y230" s="358" t="s">
        <v>7</v>
      </c>
      <c r="Z230" s="37" t="s">
        <v>11</v>
      </c>
      <c r="AA230" s="331"/>
      <c r="AB230" s="306"/>
      <c r="AC230" s="37" t="s">
        <v>11</v>
      </c>
      <c r="AD230" s="37" t="s">
        <v>11</v>
      </c>
      <c r="AE230" s="356" t="s">
        <v>13</v>
      </c>
      <c r="AF230" s="356" t="s">
        <v>13</v>
      </c>
      <c r="AG230" s="37" t="s">
        <v>11</v>
      </c>
      <c r="AH230" s="306"/>
      <c r="AI230" s="306"/>
      <c r="AJ230" s="37"/>
      <c r="AK230" s="40"/>
      <c r="AL230" s="167">
        <f t="shared" si="228"/>
        <v>6</v>
      </c>
      <c r="AM230" s="168"/>
      <c r="AN230" s="168">
        <f t="shared" si="229"/>
        <v>2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0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182</v>
      </c>
      <c r="C231" s="196">
        <v>2464</v>
      </c>
      <c r="D231" s="178" t="s">
        <v>268</v>
      </c>
      <c r="E231" s="156" t="s">
        <v>70</v>
      </c>
      <c r="F231" s="302"/>
      <c r="G231" s="305"/>
      <c r="H231" s="351" t="s">
        <v>58</v>
      </c>
      <c r="I231" s="351" t="s">
        <v>58</v>
      </c>
      <c r="J231" s="351" t="s">
        <v>58</v>
      </c>
      <c r="K231" s="351" t="s">
        <v>58</v>
      </c>
      <c r="L231" s="351" t="s">
        <v>58</v>
      </c>
      <c r="M231" s="332"/>
      <c r="N231" s="305"/>
      <c r="O231" s="31" t="s">
        <v>11</v>
      </c>
      <c r="P231" s="31" t="s">
        <v>11</v>
      </c>
      <c r="Q231" s="355" t="s">
        <v>13</v>
      </c>
      <c r="R231" s="31" t="s">
        <v>11</v>
      </c>
      <c r="S231" s="31" t="s">
        <v>11</v>
      </c>
      <c r="T231" s="305"/>
      <c r="U231" s="332"/>
      <c r="V231" s="31" t="s">
        <v>11</v>
      </c>
      <c r="W231" s="351" t="s">
        <v>58</v>
      </c>
      <c r="X231" s="55" t="s">
        <v>11</v>
      </c>
      <c r="Y231" s="351" t="s">
        <v>58</v>
      </c>
      <c r="Z231" s="351" t="s">
        <v>58</v>
      </c>
      <c r="AA231" s="332"/>
      <c r="AB231" s="305"/>
      <c r="AC231" s="656" t="s">
        <v>11</v>
      </c>
      <c r="AD231" s="31" t="s">
        <v>11</v>
      </c>
      <c r="AE231" s="353" t="s">
        <v>7</v>
      </c>
      <c r="AF231" s="31" t="s">
        <v>11</v>
      </c>
      <c r="AG231" s="31" t="s">
        <v>11</v>
      </c>
      <c r="AH231" s="305"/>
      <c r="AI231" s="305"/>
      <c r="AJ231" s="31"/>
      <c r="AK231" s="34">
        <f>IF(CA231=0,"",TIME(0,CA231,0))</f>
        <v>0.18333333333333335</v>
      </c>
      <c r="AL231" s="157">
        <f>COUNTIF(F231:AJ231,"P")</f>
        <v>10</v>
      </c>
      <c r="AM231" s="158">
        <f>SUM(AL231:AL232)/2</f>
        <v>9</v>
      </c>
      <c r="AN231" s="158">
        <f>COUNTIF(F231:AJ231,"Mi")</f>
        <v>1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264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264</v>
      </c>
      <c r="CB231" s="35">
        <f>SUM(AM231+AO231+AQ231+AS231+AU231+AW231+BB231+BD231+BG231+AY231)</f>
        <v>11</v>
      </c>
    </row>
    <row r="232" spans="1:80" ht="18.75" customHeight="1" thickBot="1" x14ac:dyDescent="0.3">
      <c r="A232" s="137" t="s">
        <v>425</v>
      </c>
      <c r="B232" s="179" t="s">
        <v>182</v>
      </c>
      <c r="C232" s="196" t="s">
        <v>6</v>
      </c>
      <c r="D232" s="165"/>
      <c r="E232" s="166" t="s">
        <v>4</v>
      </c>
      <c r="F232" s="303"/>
      <c r="G232" s="306"/>
      <c r="H232" s="352" t="s">
        <v>58</v>
      </c>
      <c r="I232" s="352" t="s">
        <v>58</v>
      </c>
      <c r="J232" s="352" t="s">
        <v>58</v>
      </c>
      <c r="K232" s="352" t="s">
        <v>58</v>
      </c>
      <c r="L232" s="352" t="s">
        <v>58</v>
      </c>
      <c r="M232" s="331"/>
      <c r="N232" s="306"/>
      <c r="O232" s="37" t="s">
        <v>57</v>
      </c>
      <c r="P232" s="37" t="s">
        <v>11</v>
      </c>
      <c r="Q232" s="356" t="s">
        <v>13</v>
      </c>
      <c r="R232" s="37" t="s">
        <v>11</v>
      </c>
      <c r="S232" s="37" t="s">
        <v>11</v>
      </c>
      <c r="T232" s="306"/>
      <c r="U232" s="331"/>
      <c r="V232" s="37" t="s">
        <v>11</v>
      </c>
      <c r="W232" s="352" t="s">
        <v>58</v>
      </c>
      <c r="X232" s="56" t="s">
        <v>11</v>
      </c>
      <c r="Y232" s="352" t="s">
        <v>58</v>
      </c>
      <c r="Z232" s="352" t="s">
        <v>58</v>
      </c>
      <c r="AA232" s="331"/>
      <c r="AB232" s="306"/>
      <c r="AC232" s="37" t="s">
        <v>11</v>
      </c>
      <c r="AD232" s="37" t="s">
        <v>57</v>
      </c>
      <c r="AE232" s="354" t="s">
        <v>7</v>
      </c>
      <c r="AF232" s="37" t="s">
        <v>11</v>
      </c>
      <c r="AG232" s="37" t="s">
        <v>11</v>
      </c>
      <c r="AH232" s="306"/>
      <c r="AI232" s="306"/>
      <c r="AJ232" s="37"/>
      <c r="AK232" s="40"/>
      <c r="AL232" s="167">
        <f>COUNTIF(F232:AJ232,"P")</f>
        <v>8</v>
      </c>
      <c r="AM232" s="168"/>
      <c r="AN232" s="168">
        <f>COUNTIF(F232:AJ232,"Mi")</f>
        <v>1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273</v>
      </c>
      <c r="E233" s="156" t="s">
        <v>70</v>
      </c>
      <c r="F233" s="304"/>
      <c r="G233" s="307"/>
      <c r="H233" s="351" t="s">
        <v>58</v>
      </c>
      <c r="I233" s="449" t="s">
        <v>58</v>
      </c>
      <c r="J233" s="351" t="s">
        <v>58</v>
      </c>
      <c r="K233" s="351" t="s">
        <v>58</v>
      </c>
      <c r="L233" s="351" t="s">
        <v>58</v>
      </c>
      <c r="M233" s="307"/>
      <c r="N233" s="307"/>
      <c r="O233" s="351" t="s">
        <v>58</v>
      </c>
      <c r="P233" s="351" t="s">
        <v>58</v>
      </c>
      <c r="Q233" s="351" t="s">
        <v>58</v>
      </c>
      <c r="R233" s="351" t="s">
        <v>58</v>
      </c>
      <c r="S233" s="351" t="s">
        <v>58</v>
      </c>
      <c r="T233" s="307"/>
      <c r="U233" s="307"/>
      <c r="V233" s="52" t="s">
        <v>11</v>
      </c>
      <c r="W233" s="52" t="s">
        <v>11</v>
      </c>
      <c r="X233" s="52" t="s">
        <v>11</v>
      </c>
      <c r="Y233" s="52" t="s">
        <v>11</v>
      </c>
      <c r="Z233" s="358" t="s">
        <v>7</v>
      </c>
      <c r="AA233" s="307"/>
      <c r="AB233" s="307"/>
      <c r="AC233" s="351" t="s">
        <v>58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07"/>
      <c r="AI233" s="307"/>
      <c r="AJ233" s="52"/>
      <c r="AK233" s="34">
        <f>IF(CA233=0,"",TIME(0,CA233,0))</f>
        <v>6.6666666666666666E-2</v>
      </c>
      <c r="AL233" s="157">
        <f>COUNTIF(F233:AJ233,"P")</f>
        <v>4</v>
      </c>
      <c r="AM233" s="158">
        <f>SUM(AL233:AL234)/2</f>
        <v>4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96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96</v>
      </c>
      <c r="CB233" s="35">
        <f>SUM(AM233+AO233+AQ233+AS233+AU233+AW233+BB233+BD233+BG233+AY233)</f>
        <v>4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307"/>
      <c r="H234" s="352" t="s">
        <v>58</v>
      </c>
      <c r="I234" s="449" t="s">
        <v>58</v>
      </c>
      <c r="J234" s="352" t="s">
        <v>58</v>
      </c>
      <c r="K234" s="352" t="s">
        <v>58</v>
      </c>
      <c r="L234" s="352" t="s">
        <v>58</v>
      </c>
      <c r="M234" s="307"/>
      <c r="N234" s="307"/>
      <c r="O234" s="352" t="s">
        <v>58</v>
      </c>
      <c r="P234" s="352" t="s">
        <v>58</v>
      </c>
      <c r="Q234" s="352" t="s">
        <v>58</v>
      </c>
      <c r="R234" s="352" t="s">
        <v>58</v>
      </c>
      <c r="S234" s="352" t="s">
        <v>58</v>
      </c>
      <c r="T234" s="307"/>
      <c r="U234" s="307"/>
      <c r="V234" s="52" t="s">
        <v>11</v>
      </c>
      <c r="W234" s="52" t="s">
        <v>11</v>
      </c>
      <c r="X234" s="52" t="s">
        <v>11</v>
      </c>
      <c r="Y234" s="52" t="s">
        <v>11</v>
      </c>
      <c r="Z234" s="358" t="s">
        <v>7</v>
      </c>
      <c r="AA234" s="307"/>
      <c r="AB234" s="307"/>
      <c r="AC234" s="352" t="s">
        <v>58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07"/>
      <c r="AI234" s="307"/>
      <c r="AJ234" s="52"/>
      <c r="AK234" s="40"/>
      <c r="AL234" s="167">
        <f>COUNTIF(F234:AJ234,"P")</f>
        <v>4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806" t="s">
        <v>405</v>
      </c>
      <c r="D235" s="155" t="str">
        <f>VLOOKUP(C235,ListeAppel,2,FALSE)</f>
        <v>Nom 086</v>
      </c>
      <c r="E235" s="156" t="s">
        <v>70</v>
      </c>
      <c r="F235" s="302"/>
      <c r="G235" s="305"/>
      <c r="H235" s="31" t="s">
        <v>11</v>
      </c>
      <c r="I235" s="32" t="s">
        <v>11</v>
      </c>
      <c r="J235" s="31" t="s">
        <v>11</v>
      </c>
      <c r="K235" s="667" t="s">
        <v>29</v>
      </c>
      <c r="L235" s="31" t="s">
        <v>57</v>
      </c>
      <c r="M235" s="305"/>
      <c r="N235" s="305"/>
      <c r="O235" s="31" t="s">
        <v>11</v>
      </c>
      <c r="P235" s="667" t="s">
        <v>29</v>
      </c>
      <c r="Q235" s="31" t="s">
        <v>11</v>
      </c>
      <c r="R235" s="31" t="s">
        <v>11</v>
      </c>
      <c r="S235" s="52" t="s">
        <v>11</v>
      </c>
      <c r="T235" s="305"/>
      <c r="U235" s="305"/>
      <c r="V235" s="699" t="s">
        <v>29</v>
      </c>
      <c r="W235" s="31" t="s">
        <v>11</v>
      </c>
      <c r="X235" s="31" t="s">
        <v>11</v>
      </c>
      <c r="Y235" s="31" t="s">
        <v>11</v>
      </c>
      <c r="Z235" s="667" t="s">
        <v>29</v>
      </c>
      <c r="AA235" s="305"/>
      <c r="AB235" s="305"/>
      <c r="AC235" s="353" t="s">
        <v>7</v>
      </c>
      <c r="AD235" s="31" t="s">
        <v>11</v>
      </c>
      <c r="AE235" s="31" t="s">
        <v>11</v>
      </c>
      <c r="AF235" s="667" t="s">
        <v>29</v>
      </c>
      <c r="AG235" s="31" t="s">
        <v>11</v>
      </c>
      <c r="AH235" s="305"/>
      <c r="AI235" s="305"/>
      <c r="AJ235" s="31"/>
      <c r="AK235" s="34">
        <f>IF(CA235=0,"",TIME(0,CA235,0))</f>
        <v>0.31666666666666665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1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456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456</v>
      </c>
      <c r="CB235" s="35">
        <f>SUM(AM235+AO235+AQ235+AS235+AU235+AW235+BB235+BD235+BG235+AY235)</f>
        <v>19</v>
      </c>
    </row>
    <row r="236" spans="1:80" ht="18.75" customHeight="1" thickBot="1" x14ac:dyDescent="0.3">
      <c r="A236" s="137" t="s">
        <v>425</v>
      </c>
      <c r="B236" s="179" t="s">
        <v>189</v>
      </c>
      <c r="C236" s="164" t="s">
        <v>10</v>
      </c>
      <c r="D236" s="165">
        <v>11175</v>
      </c>
      <c r="E236" s="166" t="s">
        <v>4</v>
      </c>
      <c r="F236" s="303"/>
      <c r="G236" s="306"/>
      <c r="H236" s="37" t="s">
        <v>11</v>
      </c>
      <c r="I236" s="38" t="s">
        <v>11</v>
      </c>
      <c r="J236" s="37" t="s">
        <v>11</v>
      </c>
      <c r="K236" s="668" t="s">
        <v>29</v>
      </c>
      <c r="L236" s="37" t="s">
        <v>11</v>
      </c>
      <c r="M236" s="306"/>
      <c r="N236" s="306"/>
      <c r="O236" s="37" t="s">
        <v>11</v>
      </c>
      <c r="P236" s="668" t="s">
        <v>29</v>
      </c>
      <c r="Q236" s="37" t="s">
        <v>11</v>
      </c>
      <c r="R236" s="37" t="s">
        <v>11</v>
      </c>
      <c r="S236" s="50" t="s">
        <v>11</v>
      </c>
      <c r="T236" s="306"/>
      <c r="U236" s="306"/>
      <c r="V236" s="668" t="s">
        <v>29</v>
      </c>
      <c r="W236" s="37" t="s">
        <v>11</v>
      </c>
      <c r="X236" s="37" t="s">
        <v>11</v>
      </c>
      <c r="Y236" s="37" t="s">
        <v>11</v>
      </c>
      <c r="Z236" s="668" t="s">
        <v>29</v>
      </c>
      <c r="AA236" s="306"/>
      <c r="AB236" s="306"/>
      <c r="AC236" s="354" t="s">
        <v>7</v>
      </c>
      <c r="AD236" s="37" t="s">
        <v>11</v>
      </c>
      <c r="AE236" s="37" t="s">
        <v>11</v>
      </c>
      <c r="AF236" s="668" t="s">
        <v>29</v>
      </c>
      <c r="AG236" s="37" t="s">
        <v>11</v>
      </c>
      <c r="AH236" s="306"/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196">
        <v>2648</v>
      </c>
      <c r="D237" s="178" t="s">
        <v>277</v>
      </c>
      <c r="E237" s="156" t="s">
        <v>70</v>
      </c>
      <c r="F237" s="302"/>
      <c r="G237" s="305"/>
      <c r="H237" s="31" t="s">
        <v>11</v>
      </c>
      <c r="I237" s="353" t="s">
        <v>7</v>
      </c>
      <c r="J237" s="353" t="s">
        <v>7</v>
      </c>
      <c r="K237" s="353" t="s">
        <v>7</v>
      </c>
      <c r="L237" s="353" t="s">
        <v>7</v>
      </c>
      <c r="M237" s="305"/>
      <c r="N237" s="305"/>
      <c r="O237" s="31" t="s">
        <v>11</v>
      </c>
      <c r="P237" s="31" t="s">
        <v>11</v>
      </c>
      <c r="Q237" s="31" t="s">
        <v>11</v>
      </c>
      <c r="R237" s="31" t="s">
        <v>11</v>
      </c>
      <c r="S237" s="52" t="s">
        <v>11</v>
      </c>
      <c r="T237" s="305"/>
      <c r="U237" s="305"/>
      <c r="V237" s="31" t="s">
        <v>11</v>
      </c>
      <c r="W237" s="355" t="s">
        <v>13</v>
      </c>
      <c r="X237" s="31" t="s">
        <v>11</v>
      </c>
      <c r="Y237" s="31" t="s">
        <v>11</v>
      </c>
      <c r="Z237" s="31" t="s">
        <v>11</v>
      </c>
      <c r="AA237" s="305"/>
      <c r="AB237" s="305"/>
      <c r="AC237" s="31" t="s">
        <v>11</v>
      </c>
      <c r="AD237" s="31" t="s">
        <v>11</v>
      </c>
      <c r="AE237" s="31" t="s">
        <v>11</v>
      </c>
      <c r="AF237" s="31" t="s">
        <v>11</v>
      </c>
      <c r="AG237" s="31" t="s">
        <v>11</v>
      </c>
      <c r="AH237" s="305"/>
      <c r="AI237" s="305"/>
      <c r="AJ237" s="31"/>
      <c r="AK237" s="34">
        <f>IF(CA237=0,"",TIME(0,CA237,0))</f>
        <v>0.26666666666666666</v>
      </c>
      <c r="AL237" s="157">
        <f t="shared" si="228"/>
        <v>15</v>
      </c>
      <c r="AM237" s="158">
        <f>SUM(AL237:AL238)/2</f>
        <v>14.5</v>
      </c>
      <c r="AN237" s="158">
        <f t="shared" si="229"/>
        <v>1</v>
      </c>
      <c r="AO237" s="158">
        <f>SUM((AN237+AN238)/2)</f>
        <v>1.5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384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4</v>
      </c>
      <c r="BR237" s="158">
        <f>SUM((BQ237+BQ238)/2)</f>
        <v>4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384</v>
      </c>
      <c r="CB237" s="35">
        <f>SUM(AM237+AO237+AQ237+AS237+AU237+AW237+BB237+BD237+BG237+AY237)</f>
        <v>16</v>
      </c>
    </row>
    <row r="238" spans="1:80" ht="18.75" customHeight="1" thickBot="1" x14ac:dyDescent="0.3">
      <c r="A238" s="137" t="s">
        <v>425</v>
      </c>
      <c r="B238" s="179" t="s">
        <v>189</v>
      </c>
      <c r="C238" s="196" t="s">
        <v>7</v>
      </c>
      <c r="D238" s="165"/>
      <c r="E238" s="166" t="s">
        <v>4</v>
      </c>
      <c r="F238" s="303"/>
      <c r="G238" s="306"/>
      <c r="H238" s="37" t="s">
        <v>11</v>
      </c>
      <c r="I238" s="354" t="s">
        <v>7</v>
      </c>
      <c r="J238" s="354" t="s">
        <v>7</v>
      </c>
      <c r="K238" s="354" t="s">
        <v>7</v>
      </c>
      <c r="L238" s="354" t="s">
        <v>7</v>
      </c>
      <c r="M238" s="306"/>
      <c r="N238" s="306"/>
      <c r="O238" s="37" t="s">
        <v>11</v>
      </c>
      <c r="P238" s="37" t="s">
        <v>11</v>
      </c>
      <c r="Q238" s="37" t="s">
        <v>11</v>
      </c>
      <c r="R238" s="37" t="s">
        <v>11</v>
      </c>
      <c r="S238" s="50" t="s">
        <v>11</v>
      </c>
      <c r="T238" s="306"/>
      <c r="U238" s="306"/>
      <c r="V238" s="37" t="s">
        <v>11</v>
      </c>
      <c r="W238" s="356" t="s">
        <v>13</v>
      </c>
      <c r="X238" s="37" t="s">
        <v>11</v>
      </c>
      <c r="Y238" s="37" t="s">
        <v>11</v>
      </c>
      <c r="Z238" s="37" t="s">
        <v>11</v>
      </c>
      <c r="AA238" s="306"/>
      <c r="AB238" s="306"/>
      <c r="AC238" s="37" t="s">
        <v>11</v>
      </c>
      <c r="AD238" s="356" t="s">
        <v>13</v>
      </c>
      <c r="AE238" s="37" t="s">
        <v>11</v>
      </c>
      <c r="AF238" s="37" t="s">
        <v>11</v>
      </c>
      <c r="AG238" s="37" t="s">
        <v>11</v>
      </c>
      <c r="AH238" s="306"/>
      <c r="AI238" s="306"/>
      <c r="AJ238" s="37"/>
      <c r="AK238" s="40"/>
      <c r="AL238" s="167">
        <f t="shared" si="228"/>
        <v>14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4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807">
        <v>5925</v>
      </c>
      <c r="D239" s="178" t="s">
        <v>280</v>
      </c>
      <c r="E239" s="156" t="s">
        <v>70</v>
      </c>
      <c r="F239" s="302"/>
      <c r="G239" s="305"/>
      <c r="H239" s="31" t="s">
        <v>11</v>
      </c>
      <c r="I239" s="32" t="s">
        <v>11</v>
      </c>
      <c r="J239" s="31" t="s">
        <v>11</v>
      </c>
      <c r="K239" s="31" t="s">
        <v>11</v>
      </c>
      <c r="L239" s="31" t="s">
        <v>11</v>
      </c>
      <c r="M239" s="305"/>
      <c r="N239" s="305"/>
      <c r="O239" s="31" t="s">
        <v>11</v>
      </c>
      <c r="P239" s="31" t="s">
        <v>11</v>
      </c>
      <c r="Q239" s="55" t="s">
        <v>11</v>
      </c>
      <c r="R239" s="655" t="s">
        <v>11</v>
      </c>
      <c r="S239" s="52" t="s">
        <v>11</v>
      </c>
      <c r="T239" s="305"/>
      <c r="U239" s="305"/>
      <c r="V239" s="31" t="s">
        <v>11</v>
      </c>
      <c r="W239" s="31" t="s">
        <v>11</v>
      </c>
      <c r="X239" s="31" t="s">
        <v>11</v>
      </c>
      <c r="Y239" s="31" t="s">
        <v>11</v>
      </c>
      <c r="Z239" s="682" t="s">
        <v>35</v>
      </c>
      <c r="AA239" s="305"/>
      <c r="AB239" s="305"/>
      <c r="AC239" s="31" t="s">
        <v>11</v>
      </c>
      <c r="AD239" s="31" t="s">
        <v>11</v>
      </c>
      <c r="AE239" s="353" t="s">
        <v>7</v>
      </c>
      <c r="AF239" s="31" t="s">
        <v>11</v>
      </c>
      <c r="AG239" s="353" t="s">
        <v>7</v>
      </c>
      <c r="AH239" s="305"/>
      <c r="AI239" s="305"/>
      <c r="AJ239" s="31"/>
      <c r="AK239" s="34">
        <f>IF(CA239=0,"",TIME(0,CA239,0))</f>
        <v>0.28333333333333333</v>
      </c>
      <c r="AL239" s="157">
        <f t="shared" si="228"/>
        <v>17</v>
      </c>
      <c r="AM239" s="158">
        <f>SUM(AL239:AL240)/2</f>
        <v>15.5</v>
      </c>
      <c r="AN239" s="158">
        <f t="shared" si="229"/>
        <v>0</v>
      </c>
      <c r="AO239" s="158">
        <f>SUM((AN239+AN240)/2)</f>
        <v>0.5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0.5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408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1</v>
      </c>
      <c r="BV239" s="158">
        <f>SUM((BU239+BU240)/2)</f>
        <v>1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408</v>
      </c>
      <c r="CB239" s="35">
        <f>SUM(AM239+AO239+AQ239+AS239+AU239+AW239+BB239+BD239+BG239+AY239)</f>
        <v>17</v>
      </c>
    </row>
    <row r="240" spans="1:80" ht="18.75" customHeight="1" thickBot="1" x14ac:dyDescent="0.3">
      <c r="A240" s="137" t="s">
        <v>425</v>
      </c>
      <c r="B240" s="179" t="s">
        <v>189</v>
      </c>
      <c r="C240" s="192" t="s">
        <v>6</v>
      </c>
      <c r="D240" s="165"/>
      <c r="E240" s="166" t="s">
        <v>4</v>
      </c>
      <c r="F240" s="303"/>
      <c r="G240" s="306"/>
      <c r="H240" s="37" t="s">
        <v>11</v>
      </c>
      <c r="I240" s="38" t="s">
        <v>11</v>
      </c>
      <c r="J240" s="37" t="s">
        <v>11</v>
      </c>
      <c r="K240" s="356" t="s">
        <v>13</v>
      </c>
      <c r="L240" s="37" t="s">
        <v>11</v>
      </c>
      <c r="M240" s="306"/>
      <c r="N240" s="306"/>
      <c r="O240" s="37" t="s">
        <v>11</v>
      </c>
      <c r="P240" s="37" t="s">
        <v>11</v>
      </c>
      <c r="Q240" s="37" t="s">
        <v>11</v>
      </c>
      <c r="R240" s="37" t="s">
        <v>11</v>
      </c>
      <c r="S240" s="50" t="s">
        <v>11</v>
      </c>
      <c r="T240" s="306"/>
      <c r="U240" s="306"/>
      <c r="V240" s="37" t="s">
        <v>11</v>
      </c>
      <c r="W240" s="37" t="s">
        <v>11</v>
      </c>
      <c r="X240" s="37" t="s">
        <v>11</v>
      </c>
      <c r="Y240" s="37" t="s">
        <v>11</v>
      </c>
      <c r="Z240" s="666" t="s">
        <v>35</v>
      </c>
      <c r="AA240" s="306"/>
      <c r="AB240" s="306"/>
      <c r="AC240" s="37" t="s">
        <v>11</v>
      </c>
      <c r="AD240" s="440" t="s">
        <v>39</v>
      </c>
      <c r="AE240" s="354" t="s">
        <v>7</v>
      </c>
      <c r="AF240" s="37" t="s">
        <v>57</v>
      </c>
      <c r="AG240" s="354" t="s">
        <v>7</v>
      </c>
      <c r="AH240" s="306"/>
      <c r="AI240" s="306"/>
      <c r="AJ240" s="37"/>
      <c r="AK240" s="40"/>
      <c r="AL240" s="167">
        <f t="shared" si="228"/>
        <v>14</v>
      </c>
      <c r="AM240" s="168"/>
      <c r="AN240" s="168">
        <f t="shared" si="229"/>
        <v>1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1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1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807" t="s">
        <v>408</v>
      </c>
      <c r="D241" s="155" t="str">
        <f>VLOOKUP(C241,ListeAppel,2,FALSE)</f>
        <v>Nom 093</v>
      </c>
      <c r="E241" s="156" t="s">
        <v>70</v>
      </c>
      <c r="F241" s="369" t="s">
        <v>7</v>
      </c>
      <c r="G241" s="353" t="s">
        <v>7</v>
      </c>
      <c r="H241" s="353" t="s">
        <v>7</v>
      </c>
      <c r="I241" s="353" t="s">
        <v>7</v>
      </c>
      <c r="J241" s="353" t="s">
        <v>7</v>
      </c>
      <c r="K241" s="353" t="s">
        <v>7</v>
      </c>
      <c r="L241" s="353" t="s">
        <v>7</v>
      </c>
      <c r="M241" s="353" t="s">
        <v>7</v>
      </c>
      <c r="N241" s="353" t="s">
        <v>7</v>
      </c>
      <c r="O241" s="353" t="s">
        <v>7</v>
      </c>
      <c r="P241" s="55" t="s">
        <v>11</v>
      </c>
      <c r="Q241" s="31" t="s">
        <v>11</v>
      </c>
      <c r="R241" s="55" t="s">
        <v>11</v>
      </c>
      <c r="S241" s="55" t="s">
        <v>11</v>
      </c>
      <c r="T241" s="332"/>
      <c r="U241" s="305"/>
      <c r="V241" s="353" t="s">
        <v>7</v>
      </c>
      <c r="W241" s="55" t="s">
        <v>11</v>
      </c>
      <c r="X241" s="31" t="s">
        <v>11</v>
      </c>
      <c r="Y241" s="55" t="s">
        <v>11</v>
      </c>
      <c r="Z241" s="682" t="s">
        <v>35</v>
      </c>
      <c r="AA241" s="332"/>
      <c r="AB241" s="305"/>
      <c r="AC241" s="656" t="s">
        <v>11</v>
      </c>
      <c r="AD241" s="31" t="s">
        <v>11</v>
      </c>
      <c r="AE241" s="31" t="s">
        <v>11</v>
      </c>
      <c r="AF241" s="31" t="s">
        <v>11</v>
      </c>
      <c r="AG241" s="31" t="s">
        <v>67</v>
      </c>
      <c r="AH241" s="305"/>
      <c r="AI241" s="305"/>
      <c r="AJ241" s="31"/>
      <c r="AK241" s="34">
        <f>IF(CA241=0,"",TIME(0,CA241,0))</f>
        <v>0.18333333333333335</v>
      </c>
      <c r="AL241" s="157">
        <f t="shared" si="228"/>
        <v>11</v>
      </c>
      <c r="AM241" s="158">
        <f>SUM(AL241:AL242)/2</f>
        <v>10.5</v>
      </c>
      <c r="AN241" s="158">
        <f t="shared" si="229"/>
        <v>0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11</v>
      </c>
      <c r="BR241" s="158">
        <f>SUM((BQ241+BQ242)/2)</f>
        <v>11</v>
      </c>
      <c r="BS241" s="158">
        <f t="shared" si="243"/>
        <v>0</v>
      </c>
      <c r="BT241" s="158">
        <f>SUM((BS241+BS242)/2)</f>
        <v>0</v>
      </c>
      <c r="BU241" s="158">
        <f t="shared" si="244"/>
        <v>1</v>
      </c>
      <c r="BV241" s="158">
        <f>SUM((BU241+BU242)/2)</f>
        <v>1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425</v>
      </c>
      <c r="B242" s="179" t="s">
        <v>189</v>
      </c>
      <c r="C242" s="192" t="s">
        <v>6</v>
      </c>
      <c r="D242" s="165">
        <v>11460</v>
      </c>
      <c r="E242" s="166" t="s">
        <v>4</v>
      </c>
      <c r="F242" s="370" t="s">
        <v>7</v>
      </c>
      <c r="G242" s="354" t="s">
        <v>7</v>
      </c>
      <c r="H242" s="354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54" t="s">
        <v>7</v>
      </c>
      <c r="O242" s="354" t="s">
        <v>7</v>
      </c>
      <c r="P242" s="56" t="s">
        <v>11</v>
      </c>
      <c r="Q242" s="37" t="s">
        <v>11</v>
      </c>
      <c r="R242" s="56" t="s">
        <v>11</v>
      </c>
      <c r="S242" s="56" t="s">
        <v>11</v>
      </c>
      <c r="T242" s="331"/>
      <c r="U242" s="306"/>
      <c r="V242" s="354" t="s">
        <v>7</v>
      </c>
      <c r="W242" s="356" t="s">
        <v>13</v>
      </c>
      <c r="X242" s="37" t="s">
        <v>11</v>
      </c>
      <c r="Y242" s="56" t="s">
        <v>11</v>
      </c>
      <c r="Z242" s="666" t="s">
        <v>35</v>
      </c>
      <c r="AA242" s="331"/>
      <c r="AB242" s="306"/>
      <c r="AC242" s="37" t="s">
        <v>11</v>
      </c>
      <c r="AD242" s="37" t="s">
        <v>11</v>
      </c>
      <c r="AE242" s="37" t="s">
        <v>11</v>
      </c>
      <c r="AF242" s="37" t="s">
        <v>11</v>
      </c>
      <c r="AG242" s="37" t="s">
        <v>67</v>
      </c>
      <c r="AH242" s="306"/>
      <c r="AI242" s="306"/>
      <c r="AJ242" s="37"/>
      <c r="AK242" s="40"/>
      <c r="AL242" s="167">
        <f t="shared" si="228"/>
        <v>10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11</v>
      </c>
      <c r="BR242" s="168"/>
      <c r="BS242" s="168">
        <f t="shared" si="243"/>
        <v>0</v>
      </c>
      <c r="BT242" s="169"/>
      <c r="BU242" s="168">
        <f t="shared" si="244"/>
        <v>1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806" t="s">
        <v>409</v>
      </c>
      <c r="D243" s="178" t="str">
        <f>VLOOKUP(C243,ListeAppel,2,FALSE)</f>
        <v>Nom 096</v>
      </c>
      <c r="E243" s="156" t="s">
        <v>70</v>
      </c>
      <c r="F243" s="302"/>
      <c r="G243" s="305"/>
      <c r="H243" s="55" t="s">
        <v>11</v>
      </c>
      <c r="I243" s="401" t="s">
        <v>11</v>
      </c>
      <c r="J243" s="31" t="s">
        <v>11</v>
      </c>
      <c r="K243" s="442" t="s">
        <v>11</v>
      </c>
      <c r="L243" s="355" t="s">
        <v>13</v>
      </c>
      <c r="M243" s="332"/>
      <c r="N243" s="305"/>
      <c r="O243" s="353" t="s">
        <v>7</v>
      </c>
      <c r="P243" s="442" t="s">
        <v>11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1"/>
      <c r="AK243" s="34">
        <f>IF(CA243=0,"",TIME(0,CA243,0))</f>
        <v>9.9999999999999992E-2</v>
      </c>
      <c r="AL243" s="157">
        <f>COUNTIF(F243:AJ243,"P")</f>
        <v>5</v>
      </c>
      <c r="AM243" s="158">
        <f>SUM(AL243:AL244)/2</f>
        <v>4</v>
      </c>
      <c r="AN243" s="158">
        <f>COUNTIF(F243:AJ243,"Mi")</f>
        <v>1</v>
      </c>
      <c r="AO243" s="158">
        <f>SUM((AN243+AN244)/2)</f>
        <v>1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0.5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144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19</v>
      </c>
      <c r="BL243" s="162">
        <f>SUM(BK243+BK244)/2</f>
        <v>19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144</v>
      </c>
      <c r="CB243" s="35">
        <f>SUM(AM243+AO243+AQ243+AS243+AU243+AW243+BB243+BD243+BG243+AY243)</f>
        <v>6</v>
      </c>
    </row>
    <row r="244" spans="1:80" ht="18.75" customHeight="1" thickBot="1" x14ac:dyDescent="0.3">
      <c r="A244" s="137" t="s">
        <v>425</v>
      </c>
      <c r="B244" s="179" t="s">
        <v>189</v>
      </c>
      <c r="C244" s="164" t="s">
        <v>8</v>
      </c>
      <c r="D244" s="194"/>
      <c r="E244" s="166" t="s">
        <v>4</v>
      </c>
      <c r="F244" s="303"/>
      <c r="G244" s="306"/>
      <c r="H244" s="56" t="s">
        <v>11</v>
      </c>
      <c r="I244" s="56" t="s">
        <v>57</v>
      </c>
      <c r="J244" s="440" t="s">
        <v>39</v>
      </c>
      <c r="K244" s="402" t="s">
        <v>11</v>
      </c>
      <c r="L244" s="356" t="s">
        <v>13</v>
      </c>
      <c r="M244" s="331"/>
      <c r="N244" s="306"/>
      <c r="O244" s="354" t="s">
        <v>7</v>
      </c>
      <c r="P244" s="402" t="s">
        <v>11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7"/>
      <c r="AK244" s="40"/>
      <c r="AL244" s="167">
        <f>COUNTIF(F244:AJ244,"P")</f>
        <v>3</v>
      </c>
      <c r="AM244" s="168"/>
      <c r="AN244" s="168">
        <f>COUNTIF(F244:AJ244,"Mi")</f>
        <v>1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1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19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6">
        <v>4162</v>
      </c>
      <c r="D245" s="178" t="s">
        <v>286</v>
      </c>
      <c r="E245" s="156" t="s">
        <v>70</v>
      </c>
      <c r="F245" s="302"/>
      <c r="G245" s="305"/>
      <c r="H245" s="55" t="s">
        <v>11</v>
      </c>
      <c r="I245" s="31" t="s">
        <v>11</v>
      </c>
      <c r="J245" s="31" t="s">
        <v>11</v>
      </c>
      <c r="K245" s="31" t="s">
        <v>11</v>
      </c>
      <c r="L245" s="31" t="s">
        <v>11</v>
      </c>
      <c r="M245" s="332"/>
      <c r="N245" s="305"/>
      <c r="O245" s="31" t="s">
        <v>11</v>
      </c>
      <c r="P245" s="31" t="s">
        <v>11</v>
      </c>
      <c r="Q245" s="31" t="s">
        <v>11</v>
      </c>
      <c r="R245" s="55" t="s">
        <v>11</v>
      </c>
      <c r="S245" s="31" t="s">
        <v>11</v>
      </c>
      <c r="T245" s="305"/>
      <c r="U245" s="332"/>
      <c r="V245" s="31" t="s">
        <v>11</v>
      </c>
      <c r="W245" s="31" t="s">
        <v>11</v>
      </c>
      <c r="X245" s="31" t="s">
        <v>11</v>
      </c>
      <c r="Y245" s="31" t="s">
        <v>11</v>
      </c>
      <c r="Z245" s="55" t="s">
        <v>11</v>
      </c>
      <c r="AA245" s="305"/>
      <c r="AB245" s="305"/>
      <c r="AC245" s="31" t="s">
        <v>11</v>
      </c>
      <c r="AD245" s="31" t="s">
        <v>11</v>
      </c>
      <c r="AE245" s="55" t="s">
        <v>11</v>
      </c>
      <c r="AF245" s="31" t="s">
        <v>11</v>
      </c>
      <c r="AG245" s="31" t="s">
        <v>11</v>
      </c>
      <c r="AH245" s="305"/>
      <c r="AI245" s="332"/>
      <c r="AJ245" s="31"/>
      <c r="AK245" s="34">
        <f>IF(CA245=0,"",TIME(0,CA245,0))</f>
        <v>0.33333333333333331</v>
      </c>
      <c r="AL245" s="157">
        <f t="shared" si="228"/>
        <v>20</v>
      </c>
      <c r="AM245" s="158">
        <f>SUM(AL245:AL246)/2</f>
        <v>18.5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480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480</v>
      </c>
      <c r="CB245" s="35">
        <f>SUM(AM245+AO245+AQ245+AS245+AU245+AW245+BB245+BD245+BG245+AY245)</f>
        <v>20</v>
      </c>
    </row>
    <row r="246" spans="1:80" ht="18.75" customHeight="1" thickBot="1" x14ac:dyDescent="0.3">
      <c r="A246" s="137" t="s">
        <v>425</v>
      </c>
      <c r="B246" s="179" t="s">
        <v>189</v>
      </c>
      <c r="C246" s="164" t="s">
        <v>8</v>
      </c>
      <c r="D246" s="194"/>
      <c r="E246" s="166" t="s">
        <v>4</v>
      </c>
      <c r="F246" s="303"/>
      <c r="G246" s="306"/>
      <c r="H246" s="56" t="s">
        <v>11</v>
      </c>
      <c r="I246" s="37" t="s">
        <v>11</v>
      </c>
      <c r="J246" s="37" t="s">
        <v>11</v>
      </c>
      <c r="K246" s="37" t="s">
        <v>11</v>
      </c>
      <c r="L246" s="395" t="s">
        <v>39</v>
      </c>
      <c r="M246" s="331"/>
      <c r="N246" s="306"/>
      <c r="O246" s="37" t="s">
        <v>11</v>
      </c>
      <c r="P246" s="37" t="s">
        <v>11</v>
      </c>
      <c r="Q246" s="37" t="s">
        <v>11</v>
      </c>
      <c r="R246" s="56" t="s">
        <v>11</v>
      </c>
      <c r="S246" s="395" t="s">
        <v>39</v>
      </c>
      <c r="T246" s="306"/>
      <c r="U246" s="331"/>
      <c r="V246" s="37" t="s">
        <v>11</v>
      </c>
      <c r="W246" s="37" t="s">
        <v>11</v>
      </c>
      <c r="X246" s="37" t="s">
        <v>11</v>
      </c>
      <c r="Y246" s="37" t="s">
        <v>11</v>
      </c>
      <c r="Z246" s="56" t="s">
        <v>11</v>
      </c>
      <c r="AA246" s="306"/>
      <c r="AB246" s="306"/>
      <c r="AC246" s="37" t="s">
        <v>11</v>
      </c>
      <c r="AD246" s="37" t="s">
        <v>11</v>
      </c>
      <c r="AE246" s="56" t="s">
        <v>11</v>
      </c>
      <c r="AF246" s="37" t="s">
        <v>11</v>
      </c>
      <c r="AG246" s="440" t="s">
        <v>39</v>
      </c>
      <c r="AH246" s="306"/>
      <c r="AI246" s="331"/>
      <c r="AJ246" s="37"/>
      <c r="AK246" s="40"/>
      <c r="AL246" s="167">
        <f t="shared" si="228"/>
        <v>17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1:D101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W12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AU4:AU8"/>
  </mergeCells>
  <conditionalFormatting sqref="C27:C28 C173:C174">
    <cfRule type="cellIs" dxfId="9842" priority="4671" operator="equal">
      <formula>"C"</formula>
    </cfRule>
  </conditionalFormatting>
  <conditionalFormatting sqref="AE21:AF22 G37:H37 F38:H38 F85:AJ85 AJ157:AJ158 F18:AJ18 F173:R173 T173:W173 AJ99:AJ100 AJ27:AJ28 K27 AJ89:AJ90 F125:AE126 N105:O106 Q105:S106 U105:AE105 F149:O150 AJ86 F39:G42 F21:G22 F93:K96 T93:W94 AH93:AJ94 F171:N172 F129:K130 M129:R130 M39:N42 T39:U42 AA39:AB42 AH39:AJ42 F51:AB52 AD63:AI64 F25:G26 M25:N26 F57:I58 AJ57:AJ58 F59:Q60 F63:AC66 P61 K23:O24 AE25:AE26 F36:H36 J35:O36 AE33:AJ38 K62:P62 K61:N61 F61:J62 M185:N186 T185:U186 AA185:AB186 AH185:AJ186 F185:G186 Q61:R62 Q35:V38 F107:J108 F43:AB44 AD121:AD122 G35:I35 F23:I24 J37:K38 F153:AJ154 H151:H152 AJ151:AJ152 F179:H180 AG105:AJ106 F174:W174 F109:K110 M109:AJ110 F119:K120 F181:J184 F55:AC56 M93:R94 F169:K170 T169:U170 L57:N58 P57:U58 F237:AJ238 S239:Y239 R240:Y240 F239:Q240 I48:M48 N47:N48 L21:R22 Q149:AJ150 L183:AD184 AF183:AJ184 F53:Q54 Y37:AC38 S53:AC54 S59:Y60 M95:AJ96 F111:AC112 AE111:AJ112 Y93:Y94 F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41" priority="4660" operator="equal">
      <formula>"Me"</formula>
    </cfRule>
  </conditionalFormatting>
  <conditionalFormatting sqref="F21:G22 F25:G26 M25:N26 K23:O24 AE25:AE26 AH23:AJ24 AG25:AJ26 F23:I24 AE21:AJ22 L21:R22">
    <cfRule type="cellIs" dxfId="9840" priority="4658" operator="equal">
      <formula>"Me"</formula>
    </cfRule>
  </conditionalFormatting>
  <conditionalFormatting sqref="D49">
    <cfRule type="cellIs" dxfId="9839" priority="4657" operator="equal">
      <formula>"C"</formula>
    </cfRule>
  </conditionalFormatting>
  <conditionalFormatting sqref="D49">
    <cfRule type="cellIs" dxfId="9838" priority="4655" operator="equal">
      <formula>"B"</formula>
    </cfRule>
    <cfRule type="cellIs" dxfId="9837" priority="4656" operator="equal">
      <formula>"A"</formula>
    </cfRule>
  </conditionalFormatting>
  <conditionalFormatting sqref="G37:H37 F38:H38 F33:O34 F85:O85 S85:AJ85 AJ157:AJ158 F18:AJ18 F173:R173 T173:W173 AJ99:AJ100 AJ27:AJ28 K27 AJ89:AJ90 F125:AE126 N105:O106 Q105:S106 U105:AE105 F149:O150 AJ86 F39:G42 T39:U42 F21:G22 F93:K96 T93:W94 AH93:AJ94 F171:N172 F129:K130 M129:R130 M39:N42 AA39:AB42 AH39:AJ42 F51:AB52 AD63:AI64 F25:G26 M25:N26 S57:U58 AJ57:AJ58 F63:O66 K23:O24 AE25:AE26 AH23:AJ24 S63:AC66 F36:H36 J35:O36 Q35:V38 AE33:AJ38 K61:N61 K62:O62 F61:J62 M185:N186 T185:U186 AA185:AB186 AH185:AJ186 F185:G186 F107:J108 F43:AB44 AG25:AJ26 AD121:AD122 G35:I35 F23:I24 AE21:AJ22 J37:K38 F153:AJ154 H151:H152 AJ151:AJ152 F179:H180 AG105:AJ106 F59:O60 F57:I58 F174:W174 F109:K110 M109:AJ110 F119:K120 F181:J184 F53:O56 M93:R94 F169:K170 T169:U170 L57:N58 F237:AJ238 S239:Y239 R240:Y240 F239:Q240 I48:M48 N47:N48 L21:R22 Q149:AJ150 L183:AD184 AF183:AJ184 Y37:AC38 S53:AC56 S59:Y60 M95:AJ96 F111:AC112 AE111:AJ112 Y93:Y94 S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36" priority="4651" operator="equal">
      <formula>"TD"</formula>
    </cfRule>
  </conditionalFormatting>
  <conditionalFormatting sqref="S21:X22 T25:U26 X25:X26 S23:W24">
    <cfRule type="cellIs" dxfId="9835" priority="4583" operator="equal">
      <formula>"Me"</formula>
    </cfRule>
  </conditionalFormatting>
  <conditionalFormatting sqref="S21:X22 T25:U26 X25:X26 S23:W24">
    <cfRule type="cellIs" dxfId="9834" priority="4582" operator="equal">
      <formula>"TD"</formula>
    </cfRule>
  </conditionalFormatting>
  <conditionalFormatting sqref="AD54 AD34 AD56 AD60:AD66">
    <cfRule type="cellIs" dxfId="9833" priority="4617" operator="equal">
      <formula>"Me"</formula>
    </cfRule>
  </conditionalFormatting>
  <conditionalFormatting sqref="AD54 AD34 AD56 AD60:AD66">
    <cfRule type="cellIs" dxfId="9832" priority="4616" operator="equal">
      <formula>"TD"</formula>
    </cfRule>
  </conditionalFormatting>
  <conditionalFormatting sqref="AD53 AD59 AD33 AD55">
    <cfRule type="cellIs" dxfId="9831" priority="4610" operator="equal">
      <formula>"Me"</formula>
    </cfRule>
  </conditionalFormatting>
  <conditionalFormatting sqref="AD53 AD59 AD33 AD55">
    <cfRule type="cellIs" dxfId="9830" priority="4609" operator="equal">
      <formula>"TD"</formula>
    </cfRule>
  </conditionalFormatting>
  <conditionalFormatting sqref="AA21:AC22 Y21:Y26 AA25:AC26 AA23:AB24">
    <cfRule type="cellIs" dxfId="9829" priority="4603" operator="equal">
      <formula>"Me"</formula>
    </cfRule>
  </conditionalFormatting>
  <conditionalFormatting sqref="AA21:AC22 Y21:Y26 AA25:AC26 AA23:AB24">
    <cfRule type="cellIs" dxfId="9828" priority="4602" operator="equal">
      <formula>"TD"</formula>
    </cfRule>
  </conditionalFormatting>
  <conditionalFormatting sqref="Z21:Z26 AA25:AC26">
    <cfRule type="cellIs" dxfId="9827" priority="4596" operator="equal">
      <formula>"Me"</formula>
    </cfRule>
  </conditionalFormatting>
  <conditionalFormatting sqref="Z21:Z26 AA25:AC26">
    <cfRule type="cellIs" dxfId="9826" priority="4595" operator="equal">
      <formula>"TD"</formula>
    </cfRule>
  </conditionalFormatting>
  <conditionalFormatting sqref="Z21">
    <cfRule type="cellIs" dxfId="9825" priority="4594" operator="equal">
      <formula>"Me"</formula>
    </cfRule>
  </conditionalFormatting>
  <conditionalFormatting sqref="P22:R22 R21 P23:P24 R23:R24">
    <cfRule type="cellIs" dxfId="9824" priority="4576" operator="equal">
      <formula>"Me"</formula>
    </cfRule>
  </conditionalFormatting>
  <conditionalFormatting sqref="AD22:AD24 AE23:AG24">
    <cfRule type="cellIs" dxfId="9823" priority="4573" operator="equal">
      <formula>"Me"</formula>
    </cfRule>
  </conditionalFormatting>
  <conditionalFormatting sqref="AD22:AD24 AE23:AG24">
    <cfRule type="cellIs" dxfId="9822" priority="4572" operator="equal">
      <formula>"TD"</formula>
    </cfRule>
  </conditionalFormatting>
  <conditionalFormatting sqref="AD21">
    <cfRule type="cellIs" dxfId="9821" priority="4566" operator="equal">
      <formula>"Me"</formula>
    </cfRule>
  </conditionalFormatting>
  <conditionalFormatting sqref="AD21">
    <cfRule type="cellIs" dxfId="9820" priority="4565" operator="equal">
      <formula>"TD"</formula>
    </cfRule>
  </conditionalFormatting>
  <conditionalFormatting sqref="P21">
    <cfRule type="cellIs" dxfId="9819" priority="4559" operator="equal">
      <formula>"Me"</formula>
    </cfRule>
  </conditionalFormatting>
  <conditionalFormatting sqref="P21">
    <cfRule type="cellIs" dxfId="9818" priority="4558" operator="equal">
      <formula>"Me"</formula>
    </cfRule>
  </conditionalFormatting>
  <conditionalFormatting sqref="P21">
    <cfRule type="cellIs" dxfId="9817" priority="4557" operator="equal">
      <formula>"TD"</formula>
    </cfRule>
  </conditionalFormatting>
  <conditionalFormatting sqref="Q21">
    <cfRule type="cellIs" dxfId="9816" priority="4551" operator="equal">
      <formula>"Me"</formula>
    </cfRule>
  </conditionalFormatting>
  <conditionalFormatting sqref="G37:H37 F85:AJ85 AJ157:AJ158 F18:AJ18 F38:H38 F173:R173 T173:W173 AJ99:AJ100 AJ27:AJ28 K27 AJ89:AJ90 F125:AE126 N105:O106 Q105:S106 U105:AE105 F149:O150 AJ86 F21:G22 F93:K96 T93:W94 AH93:AJ94 F171:N172 F129:K130 M129:R130 F39:G42 M39:N42 T39:U42 AA39:AB42 AH39:AJ42 F51:AB52 AE51:AJ52 F25:G26 M25:N26 T25:U26 F57:I58 AJ57:AJ58 F59:Q60 P61 Y23:AB24 F36:H36 J35:O36 AE35:AJ38 K62:P62 K61:N61 F61:J62 M185:N186 T185:U186 AA185:AB186 AH185:AJ186 F185:G186 Q61:R62 Q35:V38 F107:J108 F43:AB44 X25:AC26 AE25:AE26 AG25:AJ26 AD121:AD122 G35:I35 F23:I24 J37:K38 F153:AJ154 H151:H152 AJ151:AJ152 F179:H180 AG105:AJ106 F174:W174 F109:K110 M109:AJ110 F119:K120 F181:J184 M93:R94 F169:K170 T169:U170 L57:N58 P57:U58 F237:AJ238 S239:Y239 R240:Y240 F239:Q240 I48:M48 N47:N48 Q149:AJ150 L21:AJ22 R23:W24 K23:P24 L183:AD184 AF183:AJ184 F53:Q54 Y37:AC38 S59:Y60 M95:AJ96 F111:AC112 AE111:AJ112 Y93:Y94 F33:AJ34 X35:AC36 Y169:AJ170 F178:AJ178 Q180:AJ180 L182:AJ182 Y172:AJ174 Y171 AA171:AJ171 F177:Y177 AA177:AJ177 Q179:Y179 AA179:AJ179 L181:Y181 AA181:AJ181 AH121:AJ122 P171:X172 X173:X174 AA93:AB94 Y223:AJ224 I135:Y136 AA135:AJ136 AD23:AJ24 F113:AJ115 F245:AJ246 AG125:AJ128 F71:AJ72 I127:AF128 M119:AJ120 F63:AJ66 F55:AJ56 AD93:AD94 F117:AJ118 F116:AD116 AF116:AJ116 U106:AD106 AA239:AJ240 S53:AJ54 AA59:AJ60 AD43:AJ44 AB241:AJ242 F49:AJ50 T129:Y130 AA129:AJ130 T61:AJ62 P107:AJ108">
    <cfRule type="cellIs" dxfId="9815" priority="4548" operator="equal">
      <formula>"PR"</formula>
    </cfRule>
  </conditionalFormatting>
  <conditionalFormatting sqref="U21">
    <cfRule type="cellIs" dxfId="9814" priority="4519" operator="equal">
      <formula>"Me"</formula>
    </cfRule>
  </conditionalFormatting>
  <conditionalFormatting sqref="U21">
    <cfRule type="cellIs" dxfId="9813" priority="4518" operator="equal">
      <formula>"TD"</formula>
    </cfRule>
  </conditionalFormatting>
  <conditionalFormatting sqref="Z49:Z50">
    <cfRule type="cellIs" dxfId="9812" priority="4498" operator="equal">
      <formula>"Me"</formula>
    </cfRule>
  </conditionalFormatting>
  <conditionalFormatting sqref="Z49:Z50">
    <cfRule type="cellIs" dxfId="9811" priority="4497" operator="equal">
      <formula>"TD"</formula>
    </cfRule>
  </conditionalFormatting>
  <conditionalFormatting sqref="AG33 AG55 AG53 AG59">
    <cfRule type="cellIs" dxfId="9810" priority="4484" operator="equal">
      <formula>"Me"</formula>
    </cfRule>
  </conditionalFormatting>
  <conditionalFormatting sqref="AG33 AG55 AG53 AG59">
    <cfRule type="cellIs" dxfId="9809" priority="4483" operator="equal">
      <formula>"TD"</formula>
    </cfRule>
  </conditionalFormatting>
  <conditionalFormatting sqref="AD50">
    <cfRule type="cellIs" dxfId="9808" priority="4470" operator="equal">
      <formula>"Me"</formula>
    </cfRule>
  </conditionalFormatting>
  <conditionalFormatting sqref="AD50">
    <cfRule type="cellIs" dxfId="9807" priority="4469" operator="equal">
      <formula>"TD"</formula>
    </cfRule>
  </conditionalFormatting>
  <conditionalFormatting sqref="AI49:AI50">
    <cfRule type="cellIs" dxfId="9806" priority="4434" operator="equal">
      <formula>"Me"</formula>
    </cfRule>
  </conditionalFormatting>
  <conditionalFormatting sqref="AI49:AI50">
    <cfRule type="cellIs" dxfId="9805" priority="4433" operator="equal">
      <formula>"TD"</formula>
    </cfRule>
  </conditionalFormatting>
  <conditionalFormatting sqref="AG34 AG56 AG54 AG60:AG66">
    <cfRule type="cellIs" dxfId="9804" priority="4427" operator="equal">
      <formula>"Me"</formula>
    </cfRule>
  </conditionalFormatting>
  <conditionalFormatting sqref="AG34 AG56 AG54 AG60:AG66">
    <cfRule type="cellIs" dxfId="9803" priority="4426" operator="equal">
      <formula>"TD"</formula>
    </cfRule>
  </conditionalFormatting>
  <conditionalFormatting sqref="AG34 AG56 AG54 AG60:AG66">
    <cfRule type="cellIs" dxfId="9802" priority="4420" operator="equal">
      <formula>"Me"</formula>
    </cfRule>
  </conditionalFormatting>
  <conditionalFormatting sqref="AG34 AG56 AG54 AG60:AG66">
    <cfRule type="cellIs" dxfId="9801" priority="4419" operator="equal">
      <formula>"TD"</formula>
    </cfRule>
  </conditionalFormatting>
  <conditionalFormatting sqref="AG34 AG56 AG54 AG60:AG66">
    <cfRule type="cellIs" dxfId="9800" priority="4413" operator="equal">
      <formula>"Me"</formula>
    </cfRule>
  </conditionalFormatting>
  <conditionalFormatting sqref="AG34 AG56 AG54 AG60:AG66">
    <cfRule type="cellIs" dxfId="9799" priority="4412" operator="equal">
      <formula>"TD"</formula>
    </cfRule>
  </conditionalFormatting>
  <conditionalFormatting sqref="AG34 AG56 AG54 AG60:AG66">
    <cfRule type="cellIs" dxfId="9798" priority="4406" operator="equal">
      <formula>"Me"</formula>
    </cfRule>
  </conditionalFormatting>
  <conditionalFormatting sqref="AG34 AG56 AG54 AG60:AG66">
    <cfRule type="cellIs" dxfId="9797" priority="4405" operator="equal">
      <formula>"TD"</formula>
    </cfRule>
  </conditionalFormatting>
  <conditionalFormatting sqref="AG34 AG56 AG54 AG60:AG66">
    <cfRule type="cellIs" dxfId="9796" priority="4399" operator="equal">
      <formula>"Me"</formula>
    </cfRule>
  </conditionalFormatting>
  <conditionalFormatting sqref="AG34 AG56 AG54 AG60:AG66">
    <cfRule type="cellIs" dxfId="9795" priority="4398" operator="equal">
      <formula>"TD"</formula>
    </cfRule>
  </conditionalFormatting>
  <conditionalFormatting sqref="F37">
    <cfRule type="cellIs" dxfId="9794" priority="4384" operator="equal">
      <formula>"Me"</formula>
    </cfRule>
  </conditionalFormatting>
  <conditionalFormatting sqref="F37">
    <cfRule type="cellIs" dxfId="9793" priority="4383" operator="equal">
      <formula>"TD"</formula>
    </cfRule>
  </conditionalFormatting>
  <conditionalFormatting sqref="F37">
    <cfRule type="cellIs" dxfId="9792" priority="4377" operator="equal">
      <formula>"PR"</formula>
    </cfRule>
  </conditionalFormatting>
  <conditionalFormatting sqref="AG47:AG48">
    <cfRule type="cellIs" dxfId="9791" priority="4346" operator="equal">
      <formula>"Me"</formula>
    </cfRule>
  </conditionalFormatting>
  <conditionalFormatting sqref="AG47:AG48">
    <cfRule type="cellIs" dxfId="9790" priority="4345" operator="equal">
      <formula>"TD"</formula>
    </cfRule>
  </conditionalFormatting>
  <conditionalFormatting sqref="R51:V52">
    <cfRule type="cellIs" dxfId="9789" priority="4330" operator="equal">
      <formula>"Me"</formula>
    </cfRule>
  </conditionalFormatting>
  <conditionalFormatting sqref="R51:V52">
    <cfRule type="cellIs" dxfId="9788" priority="4329" operator="equal">
      <formula>"TD"</formula>
    </cfRule>
  </conditionalFormatting>
  <conditionalFormatting sqref="S51:T52">
    <cfRule type="cellIs" dxfId="9787" priority="4323" operator="equal">
      <formula>"Me"</formula>
    </cfRule>
  </conditionalFormatting>
  <conditionalFormatting sqref="S51:T52">
    <cfRule type="cellIs" dxfId="9786" priority="4322" operator="equal">
      <formula>"TD"</formula>
    </cfRule>
  </conditionalFormatting>
  <conditionalFormatting sqref="U51:U52">
    <cfRule type="cellIs" dxfId="9785" priority="4316" operator="equal">
      <formula>"Me"</formula>
    </cfRule>
  </conditionalFormatting>
  <conditionalFormatting sqref="U51:U52">
    <cfRule type="cellIs" dxfId="9784" priority="4315" operator="equal">
      <formula>"TD"</formula>
    </cfRule>
  </conditionalFormatting>
  <conditionalFormatting sqref="C27:C28 C173:C174">
    <cfRule type="cellIs" dxfId="9783" priority="4307" operator="equal">
      <formula>"B"</formula>
    </cfRule>
  </conditionalFormatting>
  <conditionalFormatting sqref="C27:C28 C173:C174">
    <cfRule type="cellIs" dxfId="9782" priority="4306" operator="equal">
      <formula>"A"</formula>
    </cfRule>
  </conditionalFormatting>
  <conditionalFormatting sqref="F67:U68 AH69:AJ70 F69:N70 P69:S70 W67:X68 Z67:AJ68">
    <cfRule type="cellIs" dxfId="9781" priority="4221" operator="equal">
      <formula>"Me"</formula>
    </cfRule>
  </conditionalFormatting>
  <conditionalFormatting sqref="F67:U68 AH69:AJ70 F69:N70 P69:S70 W67:X68 Z67:AJ68">
    <cfRule type="cellIs" dxfId="9780" priority="4220" operator="equal">
      <formula>"TD"</formula>
    </cfRule>
  </conditionalFormatting>
  <conditionalFormatting sqref="F67:U68 AH69:AJ70 F69:N70 P69:S70 W67:X68 Z67:AJ68">
    <cfRule type="cellIs" dxfId="9779" priority="4214" operator="equal">
      <formula>"PR"</formula>
    </cfRule>
  </conditionalFormatting>
  <conditionalFormatting sqref="AI83:AJ84 F83:O84 Q83:AB84">
    <cfRule type="cellIs" dxfId="9778" priority="3985" operator="equal">
      <formula>"Me"</formula>
    </cfRule>
  </conditionalFormatting>
  <conditionalFormatting sqref="AI83:AJ84 F83:O84 Q83:AB84">
    <cfRule type="cellIs" dxfId="9777" priority="3984" operator="equal">
      <formula>"TD"</formula>
    </cfRule>
  </conditionalFormatting>
  <conditionalFormatting sqref="AI83:AJ84 F83:O84 Q83:AB84">
    <cfRule type="cellIs" dxfId="9776" priority="3978" operator="equal">
      <formula>"PR"</formula>
    </cfRule>
  </conditionalFormatting>
  <conditionalFormatting sqref="Z83:AB84">
    <cfRule type="cellIs" dxfId="9775" priority="3977" operator="equal">
      <formula>"Me"</formula>
    </cfRule>
  </conditionalFormatting>
  <conditionalFormatting sqref="Z83:AB84">
    <cfRule type="cellIs" dxfId="9774" priority="3976" operator="equal">
      <formula>"TD"</formula>
    </cfRule>
  </conditionalFormatting>
  <conditionalFormatting sqref="C27:C28 C123:D123 C155:D155 C141:D141 C165:D165 C29:D29 C73:D73 C85:D85 C101:D101">
    <cfRule type="cellIs" dxfId="9773" priority="3950" operator="lessThan">
      <formula>#REF!</formula>
    </cfRule>
  </conditionalFormatting>
  <conditionalFormatting sqref="F88:AJ88 F87:AD87 AF87:AJ87">
    <cfRule type="cellIs" dxfId="9772" priority="3949" operator="equal">
      <formula>"Me"</formula>
    </cfRule>
  </conditionalFormatting>
  <conditionalFormatting sqref="F88:AJ88 F87:AD87 AF87:AJ87">
    <cfRule type="cellIs" dxfId="9771" priority="3948" operator="equal">
      <formula>"TD"</formula>
    </cfRule>
  </conditionalFormatting>
  <conditionalFormatting sqref="F88:AJ88 F87:AD87 AF87:AJ87">
    <cfRule type="cellIs" dxfId="9770" priority="3942" operator="equal">
      <formula>"PR"</formula>
    </cfRule>
  </conditionalFormatting>
  <conditionalFormatting sqref="Z87:AD88">
    <cfRule type="cellIs" dxfId="9769" priority="3941" operator="equal">
      <formula>"Me"</formula>
    </cfRule>
  </conditionalFormatting>
  <conditionalFormatting sqref="Z87:AD88">
    <cfRule type="cellIs" dxfId="9768" priority="3940" operator="equal">
      <formula>"TD"</formula>
    </cfRule>
  </conditionalFormatting>
  <conditionalFormatting sqref="F141:AJ141 AJ142">
    <cfRule type="cellIs" dxfId="9767" priority="3917" operator="equal">
      <formula>"Me"</formula>
    </cfRule>
  </conditionalFormatting>
  <conditionalFormatting sqref="F141:O141 S141:AJ141 AJ142">
    <cfRule type="cellIs" dxfId="9766" priority="3916" operator="equal">
      <formula>"TD"</formula>
    </cfRule>
  </conditionalFormatting>
  <conditionalFormatting sqref="F141:AJ141 AJ142">
    <cfRule type="cellIs" dxfId="9765" priority="3903" operator="equal">
      <formula>"PR"</formula>
    </cfRule>
  </conditionalFormatting>
  <conditionalFormatting sqref="F145:I146 K145:P146 R146:W146 Y145:AD146 AF145:AJ146 R145:V145 M147:AJ148">
    <cfRule type="cellIs" dxfId="9764" priority="3893" operator="equal">
      <formula>"Me"</formula>
    </cfRule>
  </conditionalFormatting>
  <conditionalFormatting sqref="F145:I146 K145:P146 R146:W146 Y145:AD146 AF145:AJ146 R145:V145 M147:AJ148">
    <cfRule type="cellIs" dxfId="9763" priority="3892" operator="equal">
      <formula>"TD"</formula>
    </cfRule>
  </conditionalFormatting>
  <conditionalFormatting sqref="F145:I146 K145:P146 R146:W146 Y145:AD146 AF145:AJ146 R145:V145 M147:AJ148">
    <cfRule type="cellIs" dxfId="9762" priority="3886" operator="equal">
      <formula>"PR"</formula>
    </cfRule>
  </conditionalFormatting>
  <conditionalFormatting sqref="Z145:AD148">
    <cfRule type="cellIs" dxfId="9761" priority="3885" operator="equal">
      <formula>"Me"</formula>
    </cfRule>
  </conditionalFormatting>
  <conditionalFormatting sqref="Z145:AD148">
    <cfRule type="cellIs" dxfId="9760" priority="3884" operator="equal">
      <formula>"TD"</formula>
    </cfRule>
  </conditionalFormatting>
  <conditionalFormatting sqref="F165:AJ165 AJ166">
    <cfRule type="cellIs" dxfId="9759" priority="3866" operator="equal">
      <formula>"Me"</formula>
    </cfRule>
  </conditionalFormatting>
  <conditionalFormatting sqref="F165:O165 S165:AJ165 AJ166">
    <cfRule type="cellIs" dxfId="9758" priority="3865" operator="equal">
      <formula>"TD"</formula>
    </cfRule>
  </conditionalFormatting>
  <conditionalFormatting sqref="F165:AJ165 AJ166">
    <cfRule type="cellIs" dxfId="9757" priority="3852" operator="equal">
      <formula>"PR"</formula>
    </cfRule>
  </conditionalFormatting>
  <conditionalFormatting sqref="AJ167:AJ168">
    <cfRule type="cellIs" dxfId="9756" priority="3842" operator="equal">
      <formula>"Me"</formula>
    </cfRule>
  </conditionalFormatting>
  <conditionalFormatting sqref="AJ167:AJ168">
    <cfRule type="cellIs" dxfId="9755" priority="3841" operator="equal">
      <formula>"TD"</formula>
    </cfRule>
  </conditionalFormatting>
  <conditionalFormatting sqref="AJ167:AJ168">
    <cfRule type="cellIs" dxfId="9754" priority="3835" operator="equal">
      <formula>"PR"</formula>
    </cfRule>
  </conditionalFormatting>
  <conditionalFormatting sqref="F187:AJ188">
    <cfRule type="cellIs" dxfId="9753" priority="3762" operator="equal">
      <formula>"Me"</formula>
    </cfRule>
  </conditionalFormatting>
  <conditionalFormatting sqref="F187:AJ188">
    <cfRule type="cellIs" dxfId="9752" priority="3761" operator="equal">
      <formula>"TD"</formula>
    </cfRule>
  </conditionalFormatting>
  <conditionalFormatting sqref="F187:AJ188">
    <cfRule type="cellIs" dxfId="9751" priority="3750" operator="equal">
      <formula>"PR"</formula>
    </cfRule>
  </conditionalFormatting>
  <conditionalFormatting sqref="G27:H27 F28:I28 L27:P27 K28:P28 Y27:AB28 AD27:AH28 R27:W28">
    <cfRule type="cellIs" dxfId="9750" priority="3731" operator="equal">
      <formula>"Me"</formula>
    </cfRule>
  </conditionalFormatting>
  <conditionalFormatting sqref="G27:H27 F28:I28 L27:P27 K28:P28 Y27:AB28 AD27:AH28 R27:W28">
    <cfRule type="cellIs" dxfId="9749" priority="3730" operator="equal">
      <formula>"TD"</formula>
    </cfRule>
  </conditionalFormatting>
  <conditionalFormatting sqref="G27:H27 F28:I28 L27:P27 K28:P28 Y27:AB28 AD27:AH28 R27:W28">
    <cfRule type="cellIs" dxfId="9748" priority="3724" operator="equal">
      <formula>"PR"</formula>
    </cfRule>
  </conditionalFormatting>
  <conditionalFormatting sqref="C41:C42 C95:C96 C107:C110 C112 C173:C174 C37:C38">
    <cfRule type="cellIs" dxfId="9747" priority="3707" operator="lessThan">
      <formula>#REF!</formula>
    </cfRule>
  </conditionalFormatting>
  <conditionalFormatting sqref="C22">
    <cfRule type="cellIs" dxfId="9746" priority="3706" operator="equal">
      <formula>"C"</formula>
    </cfRule>
  </conditionalFormatting>
  <conditionalFormatting sqref="C22">
    <cfRule type="cellIs" dxfId="9745" priority="3705" operator="equal">
      <formula>"B"</formula>
    </cfRule>
  </conditionalFormatting>
  <conditionalFormatting sqref="C22">
    <cfRule type="cellIs" dxfId="9744" priority="3704" operator="equal">
      <formula>"A"</formula>
    </cfRule>
  </conditionalFormatting>
  <conditionalFormatting sqref="C22">
    <cfRule type="cellIs" dxfId="9743" priority="3703" operator="lessThan">
      <formula>#REF!</formula>
    </cfRule>
  </conditionalFormatting>
  <conditionalFormatting sqref="C21">
    <cfRule type="cellIs" dxfId="9742" priority="3702" operator="equal">
      <formula>"C"</formula>
    </cfRule>
  </conditionalFormatting>
  <conditionalFormatting sqref="C21">
    <cfRule type="cellIs" dxfId="9741" priority="3701" operator="equal">
      <formula>"B"</formula>
    </cfRule>
  </conditionalFormatting>
  <conditionalFormatting sqref="C21">
    <cfRule type="cellIs" dxfId="9740" priority="3700" operator="equal">
      <formula>"A"</formula>
    </cfRule>
  </conditionalFormatting>
  <conditionalFormatting sqref="C21">
    <cfRule type="cellIs" dxfId="9739" priority="3699" operator="lessThan">
      <formula>#REF!</formula>
    </cfRule>
  </conditionalFormatting>
  <conditionalFormatting sqref="C30">
    <cfRule type="cellIs" dxfId="9738" priority="3694" operator="lessThan">
      <formula>#REF!</formula>
    </cfRule>
  </conditionalFormatting>
  <conditionalFormatting sqref="C41:C42 C37:C38">
    <cfRule type="cellIs" dxfId="9737" priority="3692" operator="equal">
      <formula>"C"</formula>
    </cfRule>
  </conditionalFormatting>
  <conditionalFormatting sqref="C41:C42 C37:C38">
    <cfRule type="cellIs" dxfId="9736" priority="3691" operator="equal">
      <formula>"B"</formula>
    </cfRule>
  </conditionalFormatting>
  <conditionalFormatting sqref="C41:C42 C37:C38">
    <cfRule type="cellIs" dxfId="9735" priority="3690" operator="equal">
      <formula>"A"</formula>
    </cfRule>
  </conditionalFormatting>
  <conditionalFormatting sqref="C39:C40">
    <cfRule type="cellIs" dxfId="9734" priority="3688" operator="equal">
      <formula>"C"</formula>
    </cfRule>
  </conditionalFormatting>
  <conditionalFormatting sqref="C39:C40">
    <cfRule type="cellIs" dxfId="9733" priority="3687" operator="equal">
      <formula>"B"</formula>
    </cfRule>
  </conditionalFormatting>
  <conditionalFormatting sqref="C39:C40">
    <cfRule type="cellIs" dxfId="9732" priority="3686" operator="equal">
      <formula>"A"</formula>
    </cfRule>
  </conditionalFormatting>
  <conditionalFormatting sqref="C39:C40">
    <cfRule type="cellIs" dxfId="9731" priority="3685" operator="lessThan">
      <formula>#REF!</formula>
    </cfRule>
  </conditionalFormatting>
  <conditionalFormatting sqref="C33:C34">
    <cfRule type="cellIs" dxfId="9730" priority="3684" operator="equal">
      <formula>"C"</formula>
    </cfRule>
  </conditionalFormatting>
  <conditionalFormatting sqref="C33:C34">
    <cfRule type="cellIs" dxfId="9729" priority="3683" operator="equal">
      <formula>"B"</formula>
    </cfRule>
  </conditionalFormatting>
  <conditionalFormatting sqref="C33:C34">
    <cfRule type="cellIs" dxfId="9728" priority="3682" operator="equal">
      <formula>"A"</formula>
    </cfRule>
  </conditionalFormatting>
  <conditionalFormatting sqref="C33:C34">
    <cfRule type="cellIs" dxfId="9727" priority="3681" operator="lessThan">
      <formula>#REF!</formula>
    </cfRule>
  </conditionalFormatting>
  <conditionalFormatting sqref="C57:C58">
    <cfRule type="cellIs" dxfId="9726" priority="3680" operator="equal">
      <formula>"C"</formula>
    </cfRule>
  </conditionalFormatting>
  <conditionalFormatting sqref="C57:C58">
    <cfRule type="cellIs" dxfId="9725" priority="3679" operator="equal">
      <formula>"B"</formula>
    </cfRule>
  </conditionalFormatting>
  <conditionalFormatting sqref="C57:C58">
    <cfRule type="cellIs" dxfId="9724" priority="3678" operator="equal">
      <formula>"A"</formula>
    </cfRule>
  </conditionalFormatting>
  <conditionalFormatting sqref="C57:C58">
    <cfRule type="cellIs" dxfId="9723" priority="3677" operator="lessThan">
      <formula>#REF!</formula>
    </cfRule>
  </conditionalFormatting>
  <conditionalFormatting sqref="C53:C54">
    <cfRule type="cellIs" dxfId="9722" priority="3664" operator="equal">
      <formula>"C"</formula>
    </cfRule>
  </conditionalFormatting>
  <conditionalFormatting sqref="C53:C54">
    <cfRule type="cellIs" dxfId="9721" priority="3663" operator="equal">
      <formula>"B"</formula>
    </cfRule>
  </conditionalFormatting>
  <conditionalFormatting sqref="C53:C54">
    <cfRule type="cellIs" dxfId="9720" priority="3662" operator="equal">
      <formula>"A"</formula>
    </cfRule>
  </conditionalFormatting>
  <conditionalFormatting sqref="C53:C54">
    <cfRule type="cellIs" dxfId="9719" priority="3661" operator="lessThan">
      <formula>#REF!</formula>
    </cfRule>
  </conditionalFormatting>
  <conditionalFormatting sqref="C50">
    <cfRule type="cellIs" dxfId="9718" priority="3660" operator="equal">
      <formula>"C"</formula>
    </cfRule>
  </conditionalFormatting>
  <conditionalFormatting sqref="C50">
    <cfRule type="cellIs" dxfId="9717" priority="3659" operator="equal">
      <formula>"B"</formula>
    </cfRule>
  </conditionalFormatting>
  <conditionalFormatting sqref="C50">
    <cfRule type="cellIs" dxfId="9716" priority="3658" operator="equal">
      <formula>"A"</formula>
    </cfRule>
  </conditionalFormatting>
  <conditionalFormatting sqref="C50">
    <cfRule type="cellIs" dxfId="9715" priority="3657" operator="lessThan">
      <formula>#REF!</formula>
    </cfRule>
  </conditionalFormatting>
  <conditionalFormatting sqref="C49">
    <cfRule type="cellIs" dxfId="9714" priority="3656" operator="equal">
      <formula>"C"</formula>
    </cfRule>
  </conditionalFormatting>
  <conditionalFormatting sqref="C49">
    <cfRule type="cellIs" dxfId="9713" priority="3655" operator="equal">
      <formula>"B"</formula>
    </cfRule>
  </conditionalFormatting>
  <conditionalFormatting sqref="C49">
    <cfRule type="cellIs" dxfId="9712" priority="3654" operator="equal">
      <formula>"A"</formula>
    </cfRule>
  </conditionalFormatting>
  <conditionalFormatting sqref="C49">
    <cfRule type="cellIs" dxfId="9711" priority="3653" operator="lessThan">
      <formula>#REF!</formula>
    </cfRule>
  </conditionalFormatting>
  <conditionalFormatting sqref="C55:C56">
    <cfRule type="cellIs" dxfId="9710" priority="3652" operator="equal">
      <formula>"C"</formula>
    </cfRule>
  </conditionalFormatting>
  <conditionalFormatting sqref="C55:C56">
    <cfRule type="cellIs" dxfId="9709" priority="3651" operator="equal">
      <formula>"B"</formula>
    </cfRule>
  </conditionalFormatting>
  <conditionalFormatting sqref="C55:C56">
    <cfRule type="cellIs" dxfId="9708" priority="3650" operator="equal">
      <formula>"A"</formula>
    </cfRule>
  </conditionalFormatting>
  <conditionalFormatting sqref="C55:C56">
    <cfRule type="cellIs" dxfId="9707" priority="3649" operator="lessThan">
      <formula>#REF!</formula>
    </cfRule>
  </conditionalFormatting>
  <conditionalFormatting sqref="F77:AJ82">
    <cfRule type="cellIs" dxfId="9706" priority="3619" operator="equal">
      <formula>"Me"</formula>
    </cfRule>
  </conditionalFormatting>
  <conditionalFormatting sqref="F77:AJ82">
    <cfRule type="cellIs" dxfId="9705" priority="3618" operator="equal">
      <formula>"TD"</formula>
    </cfRule>
  </conditionalFormatting>
  <conditionalFormatting sqref="Z77:AD82">
    <cfRule type="cellIs" dxfId="9704" priority="3611" operator="equal">
      <formula>"Me"</formula>
    </cfRule>
  </conditionalFormatting>
  <conditionalFormatting sqref="Z77:AD82">
    <cfRule type="cellIs" dxfId="9703" priority="3610" operator="equal">
      <formula>"TD"</formula>
    </cfRule>
  </conditionalFormatting>
  <conditionalFormatting sqref="F77:AJ82">
    <cfRule type="cellIs" dxfId="9702" priority="3612" operator="equal">
      <formula>"PR"</formula>
    </cfRule>
  </conditionalFormatting>
  <conditionalFormatting sqref="C78">
    <cfRule type="cellIs" dxfId="9701" priority="3580" operator="lessThan">
      <formula>#REF!</formula>
    </cfRule>
  </conditionalFormatting>
  <conditionalFormatting sqref="C78">
    <cfRule type="cellIs" dxfId="9700" priority="3583" operator="equal">
      <formula>"C"</formula>
    </cfRule>
  </conditionalFormatting>
  <conditionalFormatting sqref="C78">
    <cfRule type="cellIs" dxfId="9699" priority="3582" operator="equal">
      <formula>"B"</formula>
    </cfRule>
  </conditionalFormatting>
  <conditionalFormatting sqref="C78">
    <cfRule type="cellIs" dxfId="9698" priority="3581" operator="equal">
      <formula>"A"</formula>
    </cfRule>
  </conditionalFormatting>
  <conditionalFormatting sqref="C86">
    <cfRule type="cellIs" dxfId="9697" priority="3531" operator="lessThan">
      <formula>#REF!</formula>
    </cfRule>
  </conditionalFormatting>
  <conditionalFormatting sqref="C89:C90 C95:C96">
    <cfRule type="cellIs" dxfId="9696" priority="3529" operator="equal">
      <formula>"C"</formula>
    </cfRule>
  </conditionalFormatting>
  <conditionalFormatting sqref="C89:C90 C95:C96">
    <cfRule type="cellIs" dxfId="9695" priority="3528" operator="equal">
      <formula>"B"</formula>
    </cfRule>
  </conditionalFormatting>
  <conditionalFormatting sqref="C89:C90 C95:C96">
    <cfRule type="cellIs" dxfId="9694" priority="3527" operator="equal">
      <formula>"A"</formula>
    </cfRule>
  </conditionalFormatting>
  <conditionalFormatting sqref="C89:C90">
    <cfRule type="cellIs" dxfId="9693" priority="3526" operator="lessThan">
      <formula>#REF!</formula>
    </cfRule>
  </conditionalFormatting>
  <conditionalFormatting sqref="C99:C100">
    <cfRule type="cellIs" dxfId="9692" priority="3525" operator="equal">
      <formula>"C"</formula>
    </cfRule>
  </conditionalFormatting>
  <conditionalFormatting sqref="C99:C100">
    <cfRule type="cellIs" dxfId="9691" priority="3524" operator="equal">
      <formula>"B"</formula>
    </cfRule>
  </conditionalFormatting>
  <conditionalFormatting sqref="C99:C100">
    <cfRule type="cellIs" dxfId="9690" priority="3523" operator="equal">
      <formula>"A"</formula>
    </cfRule>
  </conditionalFormatting>
  <conditionalFormatting sqref="C99:C100">
    <cfRule type="cellIs" dxfId="9689" priority="3522" operator="lessThan">
      <formula>#REF!</formula>
    </cfRule>
  </conditionalFormatting>
  <conditionalFormatting sqref="C94">
    <cfRule type="cellIs" dxfId="9688" priority="3521" operator="equal">
      <formula>"C"</formula>
    </cfRule>
  </conditionalFormatting>
  <conditionalFormatting sqref="C94">
    <cfRule type="cellIs" dxfId="9687" priority="3520" operator="equal">
      <formula>"B"</formula>
    </cfRule>
  </conditionalFormatting>
  <conditionalFormatting sqref="C94">
    <cfRule type="cellIs" dxfId="9686" priority="3519" operator="equal">
      <formula>"A"</formula>
    </cfRule>
  </conditionalFormatting>
  <conditionalFormatting sqref="C94">
    <cfRule type="cellIs" dxfId="9685" priority="3518" operator="lessThan">
      <formula>#REF!</formula>
    </cfRule>
  </conditionalFormatting>
  <conditionalFormatting sqref="C88">
    <cfRule type="cellIs" dxfId="9684" priority="3517" operator="equal">
      <formula>"C"</formula>
    </cfRule>
  </conditionalFormatting>
  <conditionalFormatting sqref="C88">
    <cfRule type="cellIs" dxfId="9683" priority="3516" operator="equal">
      <formula>"B"</formula>
    </cfRule>
  </conditionalFormatting>
  <conditionalFormatting sqref="C88">
    <cfRule type="cellIs" dxfId="9682" priority="3515" operator="equal">
      <formula>"A"</formula>
    </cfRule>
  </conditionalFormatting>
  <conditionalFormatting sqref="C88">
    <cfRule type="cellIs" dxfId="9681" priority="3514" operator="lessThan">
      <formula>#REF!</formula>
    </cfRule>
  </conditionalFormatting>
  <conditionalFormatting sqref="C87">
    <cfRule type="cellIs" dxfId="9680" priority="3513" operator="equal">
      <formula>"C"</formula>
    </cfRule>
  </conditionalFormatting>
  <conditionalFormatting sqref="C87">
    <cfRule type="cellIs" dxfId="9679" priority="3512" operator="equal">
      <formula>"B"</formula>
    </cfRule>
  </conditionalFormatting>
  <conditionalFormatting sqref="C87">
    <cfRule type="cellIs" dxfId="9678" priority="3511" operator="equal">
      <formula>"A"</formula>
    </cfRule>
  </conditionalFormatting>
  <conditionalFormatting sqref="C87">
    <cfRule type="cellIs" dxfId="9677" priority="3510" operator="lessThan">
      <formula>#REF!</formula>
    </cfRule>
  </conditionalFormatting>
  <conditionalFormatting sqref="F101:AJ101 AJ102">
    <cfRule type="cellIs" dxfId="9676" priority="3505" operator="equal">
      <formula>"Me"</formula>
    </cfRule>
  </conditionalFormatting>
  <conditionalFormatting sqref="F101:O101 S101:AJ101 AJ102">
    <cfRule type="cellIs" dxfId="9675" priority="3504" operator="equal">
      <formula>"TD"</formula>
    </cfRule>
  </conditionalFormatting>
  <conditionalFormatting sqref="F101:AJ101 AJ102">
    <cfRule type="cellIs" dxfId="9674" priority="3491" operator="equal">
      <formula>"PR"</formula>
    </cfRule>
  </conditionalFormatting>
  <conditionalFormatting sqref="C102">
    <cfRule type="cellIs" dxfId="9673" priority="3482" operator="lessThan">
      <formula>#REF!</formula>
    </cfRule>
  </conditionalFormatting>
  <conditionalFormatting sqref="C107:C110">
    <cfRule type="cellIs" dxfId="9672" priority="3453" operator="equal">
      <formula>"C"</formula>
    </cfRule>
  </conditionalFormatting>
  <conditionalFormatting sqref="C107:C110">
    <cfRule type="cellIs" dxfId="9671" priority="3452" operator="equal">
      <formula>"B"</formula>
    </cfRule>
  </conditionalFormatting>
  <conditionalFormatting sqref="C107:C110">
    <cfRule type="cellIs" dxfId="9670" priority="3451" operator="equal">
      <formula>"A"</formula>
    </cfRule>
  </conditionalFormatting>
  <conditionalFormatting sqref="C112">
    <cfRule type="cellIs" dxfId="9669" priority="3445" operator="equal">
      <formula>"C"</formula>
    </cfRule>
  </conditionalFormatting>
  <conditionalFormatting sqref="C112">
    <cfRule type="cellIs" dxfId="9668" priority="3444" operator="equal">
      <formula>"B"</formula>
    </cfRule>
  </conditionalFormatting>
  <conditionalFormatting sqref="C112">
    <cfRule type="cellIs" dxfId="9667" priority="3443" operator="equal">
      <formula>"A"</formula>
    </cfRule>
  </conditionalFormatting>
  <conditionalFormatting sqref="C111">
    <cfRule type="cellIs" dxfId="9666" priority="3439" operator="equal">
      <formula>"c"</formula>
    </cfRule>
    <cfRule type="cellIs" dxfId="9665" priority="3440" operator="equal">
      <formula>"b"</formula>
    </cfRule>
    <cfRule type="cellIs" dxfId="9664" priority="3441" operator="equal">
      <formula>"a"</formula>
    </cfRule>
  </conditionalFormatting>
  <conditionalFormatting sqref="C113:C116">
    <cfRule type="cellIs" dxfId="9663" priority="3436" operator="equal">
      <formula>"c"</formula>
    </cfRule>
    <cfRule type="cellIs" dxfId="9662" priority="3437" operator="equal">
      <formula>"b"</formula>
    </cfRule>
    <cfRule type="cellIs" dxfId="9661" priority="3438" operator="equal">
      <formula>"a"</formula>
    </cfRule>
  </conditionalFormatting>
  <conditionalFormatting sqref="C119:C120">
    <cfRule type="cellIs" dxfId="9660" priority="3433" operator="equal">
      <formula>"c"</formula>
    </cfRule>
    <cfRule type="cellIs" dxfId="9659" priority="3434" operator="equal">
      <formula>"b"</formula>
    </cfRule>
    <cfRule type="cellIs" dxfId="9658" priority="3435" operator="equal">
      <formula>"a"</formula>
    </cfRule>
  </conditionalFormatting>
  <conditionalFormatting sqref="C120">
    <cfRule type="cellIs" dxfId="9657" priority="3430" operator="equal">
      <formula>"c"</formula>
    </cfRule>
    <cfRule type="cellIs" dxfId="9656" priority="3431" operator="equal">
      <formula>"b"</formula>
    </cfRule>
    <cfRule type="cellIs" dxfId="9655" priority="3432" operator="equal">
      <formula>"a"</formula>
    </cfRule>
  </conditionalFormatting>
  <conditionalFormatting sqref="C119">
    <cfRule type="cellIs" dxfId="9654" priority="3427" operator="equal">
      <formula>"c"</formula>
    </cfRule>
    <cfRule type="cellIs" dxfId="9653" priority="3428" operator="equal">
      <formula>"b"</formula>
    </cfRule>
    <cfRule type="cellIs" dxfId="9652" priority="3429" operator="equal">
      <formula>"a"</formula>
    </cfRule>
  </conditionalFormatting>
  <conditionalFormatting sqref="C121:C122">
    <cfRule type="cellIs" dxfId="9651" priority="3416" operator="equal">
      <formula>"c"</formula>
    </cfRule>
    <cfRule type="cellIs" dxfId="9650" priority="3417" operator="equal">
      <formula>"b"</formula>
    </cfRule>
    <cfRule type="cellIs" dxfId="9649" priority="3418" operator="equal">
      <formula>"a"</formula>
    </cfRule>
  </conditionalFormatting>
  <conditionalFormatting sqref="F123:AJ123 AJ124">
    <cfRule type="cellIs" dxfId="9648" priority="3415" operator="equal">
      <formula>"Me"</formula>
    </cfRule>
  </conditionalFormatting>
  <conditionalFormatting sqref="F123:O123 S123:AJ123 AJ124">
    <cfRule type="cellIs" dxfId="9647" priority="3414" operator="equal">
      <formula>"TD"</formula>
    </cfRule>
  </conditionalFormatting>
  <conditionalFormatting sqref="F123:AJ123 AJ124">
    <cfRule type="cellIs" dxfId="9646" priority="3401" operator="equal">
      <formula>"PR"</formula>
    </cfRule>
  </conditionalFormatting>
  <conditionalFormatting sqref="C124">
    <cfRule type="cellIs" dxfId="9645" priority="3355" operator="lessThan">
      <formula>#REF!</formula>
    </cfRule>
  </conditionalFormatting>
  <conditionalFormatting sqref="C156">
    <cfRule type="cellIs" dxfId="9644" priority="3203" operator="lessThan">
      <formula>#REF!</formula>
    </cfRule>
  </conditionalFormatting>
  <conditionalFormatting sqref="F127:G128 F129:AJ130">
    <cfRule type="cellIs" dxfId="9643" priority="3354" operator="equal">
      <formula>"Me"</formula>
    </cfRule>
  </conditionalFormatting>
  <conditionalFormatting sqref="F127:G128 F129:AJ130">
    <cfRule type="cellIs" dxfId="9642" priority="3353" operator="equal">
      <formula>"TD"</formula>
    </cfRule>
  </conditionalFormatting>
  <conditionalFormatting sqref="F127:G128 F129:AJ130">
    <cfRule type="cellIs" dxfId="9641" priority="3342" operator="equal">
      <formula>"PR"</formula>
    </cfRule>
  </conditionalFormatting>
  <conditionalFormatting sqref="F137:Y138 I133:N134 P133:U134 AD133:AJ134 F133:G136 F131:Y132 AA131:AJ132 W133:AB134 AA137:AJ138 Z135:Z138">
    <cfRule type="cellIs" dxfId="9640" priority="3327" operator="equal">
      <formula>"Me"</formula>
    </cfRule>
  </conditionalFormatting>
  <conditionalFormatting sqref="F137:Y138 I133:N134 P133:U134 AD133:AJ134 F133:G136 F131:Y132 AA131:AJ132 W133:AB134 AA137:AJ138 Z135:Z138">
    <cfRule type="cellIs" dxfId="9639" priority="3326" operator="equal">
      <formula>"TD"</formula>
    </cfRule>
  </conditionalFormatting>
  <conditionalFormatting sqref="F137:Y138 I133:N134 P133:U134 AD133:AJ134 F133:G136 F131:Y132 AA131:AJ132 W133:AB134 AA137:AJ138 Z135:Z138">
    <cfRule type="cellIs" dxfId="9638" priority="3315" operator="equal">
      <formula>"PR"</formula>
    </cfRule>
  </conditionalFormatting>
  <conditionalFormatting sqref="C160 C154 C152 C150 C146">
    <cfRule type="cellIs" dxfId="9637" priority="3164" operator="equal">
      <formula>"c"</formula>
    </cfRule>
    <cfRule type="cellIs" dxfId="9636" priority="3165" operator="equal">
      <formula>"b"</formula>
    </cfRule>
    <cfRule type="cellIs" dxfId="9635" priority="3166" operator="equal">
      <formula>"a"</formula>
    </cfRule>
  </conditionalFormatting>
  <conditionalFormatting sqref="F139:G140 I140:Y140 AG139:AJ140 I139:R139 T139:Y139 AA139:AE140">
    <cfRule type="cellIs" dxfId="9634" priority="3273" operator="equal">
      <formula>"Me"</formula>
    </cfRule>
  </conditionalFormatting>
  <conditionalFormatting sqref="F139:G140 I140:Y140 AG139:AJ140 I139:R139 T139:Y139 AA139:AE140">
    <cfRule type="cellIs" dxfId="9633" priority="3272" operator="equal">
      <formula>"TD"</formula>
    </cfRule>
  </conditionalFormatting>
  <conditionalFormatting sqref="F139:G140 I140:Y140 AG139:AJ140 I139:R139 T139:Y139 AA139:AE140">
    <cfRule type="cellIs" dxfId="9632" priority="3261" operator="equal">
      <formula>"PR"</formula>
    </cfRule>
  </conditionalFormatting>
  <conditionalFormatting sqref="C142">
    <cfRule type="cellIs" dxfId="9631" priority="3231" operator="lessThan">
      <formula>#REF!</formula>
    </cfRule>
  </conditionalFormatting>
  <conditionalFormatting sqref="C149 C151 C153 C145">
    <cfRule type="cellIs" dxfId="9630" priority="3228" operator="equal">
      <formula>"c"</formula>
    </cfRule>
    <cfRule type="cellIs" dxfId="9629" priority="3229" operator="equal">
      <formula>"b"</formula>
    </cfRule>
    <cfRule type="cellIs" dxfId="9628" priority="3230" operator="equal">
      <formula>"a"</formula>
    </cfRule>
  </conditionalFormatting>
  <conditionalFormatting sqref="F155:AJ155 AJ156">
    <cfRule type="cellIs" dxfId="9627" priority="3226" operator="equal">
      <formula>"Me"</formula>
    </cfRule>
  </conditionalFormatting>
  <conditionalFormatting sqref="F155:O155 S155:AJ155 AJ156">
    <cfRule type="cellIs" dxfId="9626" priority="3225" operator="equal">
      <formula>"TD"</formula>
    </cfRule>
  </conditionalFormatting>
  <conditionalFormatting sqref="F155:AJ155 AJ156">
    <cfRule type="cellIs" dxfId="9625" priority="3212" operator="equal">
      <formula>"PR"</formula>
    </cfRule>
  </conditionalFormatting>
  <conditionalFormatting sqref="F159:K160 M159:AJ160 F161:AJ164">
    <cfRule type="cellIs" dxfId="9624" priority="3202" operator="equal">
      <formula>"Me"</formula>
    </cfRule>
  </conditionalFormatting>
  <conditionalFormatting sqref="F159:K160 M159:AJ160 F161:AJ164">
    <cfRule type="cellIs" dxfId="9623" priority="3201" operator="equal">
      <formula>"TD"</formula>
    </cfRule>
  </conditionalFormatting>
  <conditionalFormatting sqref="F159:K160 M159:AJ160 F161:AJ164">
    <cfRule type="cellIs" dxfId="9622" priority="3190" operator="equal">
      <formula>"PR"</formula>
    </cfRule>
  </conditionalFormatting>
  <conditionalFormatting sqref="C157 C159">
    <cfRule type="cellIs" dxfId="9621" priority="3173" operator="equal">
      <formula>"c"</formula>
    </cfRule>
    <cfRule type="cellIs" dxfId="9620" priority="3174" operator="equal">
      <formula>"b"</formula>
    </cfRule>
    <cfRule type="cellIs" dxfId="9619" priority="3175" operator="equal">
      <formula>"a"</formula>
    </cfRule>
  </conditionalFormatting>
  <conditionalFormatting sqref="C158">
    <cfRule type="cellIs" dxfId="9618" priority="3167" operator="equal">
      <formula>"c"</formula>
    </cfRule>
    <cfRule type="cellIs" dxfId="9617" priority="3168" operator="equal">
      <formula>"b"</formula>
    </cfRule>
    <cfRule type="cellIs" dxfId="9616" priority="3169" operator="equal">
      <formula>"a"</formula>
    </cfRule>
  </conditionalFormatting>
  <conditionalFormatting sqref="C171:C172">
    <cfRule type="cellIs" dxfId="9615" priority="3160" operator="equal">
      <formula>"c"</formula>
    </cfRule>
    <cfRule type="cellIs" dxfId="9614" priority="3161" operator="equal">
      <formula>"b"</formula>
    </cfRule>
    <cfRule type="cellIs" dxfId="9613" priority="3162" operator="equal">
      <formula>"a"</formula>
    </cfRule>
  </conditionalFormatting>
  <conditionalFormatting sqref="C167:C168 C177:C178">
    <cfRule type="cellIs" dxfId="9612" priority="3157" operator="equal">
      <formula>"c"</formula>
    </cfRule>
    <cfRule type="cellIs" dxfId="9611" priority="3158" operator="equal">
      <formula>"b"</formula>
    </cfRule>
    <cfRule type="cellIs" dxfId="9610" priority="3159" operator="equal">
      <formula>"a"</formula>
    </cfRule>
  </conditionalFormatting>
  <conditionalFormatting sqref="C187:C188">
    <cfRule type="cellIs" dxfId="9609" priority="3156" operator="equal">
      <formula>"C"</formula>
    </cfRule>
  </conditionalFormatting>
  <conditionalFormatting sqref="C187:C188">
    <cfRule type="cellIs" dxfId="9608" priority="3155" operator="equal">
      <formula>"B"</formula>
    </cfRule>
  </conditionalFormatting>
  <conditionalFormatting sqref="C187:C188">
    <cfRule type="cellIs" dxfId="9607" priority="3153" operator="equal">
      <formula>"A"</formula>
    </cfRule>
  </conditionalFormatting>
  <conditionalFormatting sqref="C187:C188">
    <cfRule type="cellIs" dxfId="9606" priority="3152" operator="lessThan">
      <formula>#REF!</formula>
    </cfRule>
  </conditionalFormatting>
  <conditionalFormatting sqref="C179:C180">
    <cfRule type="cellIs" dxfId="9605" priority="3143" operator="equal">
      <formula>"C"</formula>
    </cfRule>
  </conditionalFormatting>
  <conditionalFormatting sqref="C179:C180">
    <cfRule type="cellIs" dxfId="9604" priority="3142" operator="equal">
      <formula>"B"</formula>
    </cfRule>
  </conditionalFormatting>
  <conditionalFormatting sqref="C179:C180">
    <cfRule type="cellIs" dxfId="9603" priority="3141" operator="equal">
      <formula>"A"</formula>
    </cfRule>
  </conditionalFormatting>
  <conditionalFormatting sqref="C179:C180">
    <cfRule type="cellIs" dxfId="9602" priority="4673" operator="lessThan">
      <formula>#REF!</formula>
    </cfRule>
  </conditionalFormatting>
  <conditionalFormatting sqref="C166">
    <cfRule type="cellIs" dxfId="9601" priority="3131" operator="lessThan">
      <formula>#REF!</formula>
    </cfRule>
  </conditionalFormatting>
  <conditionalFormatting sqref="I27">
    <cfRule type="cellIs" dxfId="9600" priority="2503" operator="equal">
      <formula>"Me"</formula>
    </cfRule>
  </conditionalFormatting>
  <conditionalFormatting sqref="I27">
    <cfRule type="cellIs" dxfId="9599" priority="2502" operator="equal">
      <formula>"TD"</formula>
    </cfRule>
  </conditionalFormatting>
  <conditionalFormatting sqref="I27">
    <cfRule type="cellIs" dxfId="9598" priority="2496" operator="equal">
      <formula>"PR"</formula>
    </cfRule>
  </conditionalFormatting>
  <conditionalFormatting sqref="I36:I38">
    <cfRule type="cellIs" dxfId="9597" priority="2452" operator="equal">
      <formula>"Me"</formula>
    </cfRule>
  </conditionalFormatting>
  <conditionalFormatting sqref="I36:I38">
    <cfRule type="cellIs" dxfId="9596" priority="2451" operator="equal">
      <formula>"TD"</formula>
    </cfRule>
  </conditionalFormatting>
  <conditionalFormatting sqref="I36:I38">
    <cfRule type="cellIs" dxfId="9595" priority="2450" operator="equal">
      <formula>"PR"</formula>
    </cfRule>
  </conditionalFormatting>
  <conditionalFormatting sqref="P36:P38">
    <cfRule type="cellIs" dxfId="9594" priority="2449" operator="equal">
      <formula>"Me"</formula>
    </cfRule>
  </conditionalFormatting>
  <conditionalFormatting sqref="P36:P38">
    <cfRule type="cellIs" dxfId="9593" priority="2448" operator="equal">
      <formula>"TD"</formula>
    </cfRule>
  </conditionalFormatting>
  <conditionalFormatting sqref="P36:P38">
    <cfRule type="cellIs" dxfId="9592" priority="2447" operator="equal">
      <formula>"PR"</formula>
    </cfRule>
  </conditionalFormatting>
  <conditionalFormatting sqref="W35:W38">
    <cfRule type="cellIs" dxfId="9591" priority="2446" operator="equal">
      <formula>"Me"</formula>
    </cfRule>
  </conditionalFormatting>
  <conditionalFormatting sqref="W35:W38">
    <cfRule type="cellIs" dxfId="9590" priority="2445" operator="equal">
      <formula>"TD"</formula>
    </cfRule>
  </conditionalFormatting>
  <conditionalFormatting sqref="W35:W38">
    <cfRule type="cellIs" dxfId="9589" priority="2444" operator="equal">
      <formula>"PR"</formula>
    </cfRule>
  </conditionalFormatting>
  <conditionalFormatting sqref="AD35:AD38">
    <cfRule type="cellIs" dxfId="9588" priority="2443" operator="equal">
      <formula>"Me"</formula>
    </cfRule>
  </conditionalFormatting>
  <conditionalFormatting sqref="AD35:AD38">
    <cfRule type="cellIs" dxfId="9587" priority="2442" operator="equal">
      <formula>"TD"</formula>
    </cfRule>
  </conditionalFormatting>
  <conditionalFormatting sqref="AD35:AD38">
    <cfRule type="cellIs" dxfId="9586" priority="2441" operator="equal">
      <formula>"PR"</formula>
    </cfRule>
  </conditionalFormatting>
  <conditionalFormatting sqref="AI27:AI28">
    <cfRule type="cellIs" dxfId="9585" priority="2316" operator="equal">
      <formula>"Me"</formula>
    </cfRule>
  </conditionalFormatting>
  <conditionalFormatting sqref="AI27:AI28">
    <cfRule type="cellIs" dxfId="9584" priority="2315" operator="equal">
      <formula>"TD"</formula>
    </cfRule>
  </conditionalFormatting>
  <conditionalFormatting sqref="AI27:AI28">
    <cfRule type="cellIs" dxfId="9583" priority="2314" operator="equal">
      <formula>"PR"</formula>
    </cfRule>
  </conditionalFormatting>
  <conditionalFormatting sqref="S173">
    <cfRule type="cellIs" dxfId="9582" priority="2302" operator="equal">
      <formula>"Me"</formula>
    </cfRule>
  </conditionalFormatting>
  <conditionalFormatting sqref="S173">
    <cfRule type="cellIs" dxfId="9581" priority="2301" operator="equal">
      <formula>"TD"</formula>
    </cfRule>
  </conditionalFormatting>
  <conditionalFormatting sqref="S173">
    <cfRule type="cellIs" dxfId="9580" priority="2300" operator="equal">
      <formula>"PR"</formula>
    </cfRule>
  </conditionalFormatting>
  <conditionalFormatting sqref="AH84">
    <cfRule type="cellIs" dxfId="9579" priority="2275" operator="equal">
      <formula>"Me"</formula>
    </cfRule>
  </conditionalFormatting>
  <conditionalFormatting sqref="AH84">
    <cfRule type="cellIs" dxfId="9578" priority="2274" operator="equal">
      <formula>"TD"</formula>
    </cfRule>
  </conditionalFormatting>
  <conditionalFormatting sqref="AH84">
    <cfRule type="cellIs" dxfId="9577" priority="2273" operator="equal">
      <formula>"PR"</formula>
    </cfRule>
  </conditionalFormatting>
  <conditionalFormatting sqref="AH83">
    <cfRule type="cellIs" dxfId="9576" priority="2272" operator="equal">
      <formula>"Me"</formula>
    </cfRule>
  </conditionalFormatting>
  <conditionalFormatting sqref="AH83">
    <cfRule type="cellIs" dxfId="9575" priority="2271" operator="equal">
      <formula>"TD"</formula>
    </cfRule>
  </conditionalFormatting>
  <conditionalFormatting sqref="AH83">
    <cfRule type="cellIs" dxfId="9574" priority="2270" operator="equal">
      <formula>"PR"</formula>
    </cfRule>
  </conditionalFormatting>
  <conditionalFormatting sqref="F98:AC98 F97:AB97 AG97:AJ98 AE97:AE98">
    <cfRule type="cellIs" dxfId="9573" priority="2254" operator="equal">
      <formula>"Me"</formula>
    </cfRule>
  </conditionalFormatting>
  <conditionalFormatting sqref="F98:AC98 F97:AB97 AG97:AJ98 AE97:AE98">
    <cfRule type="cellIs" dxfId="9572" priority="2253" operator="equal">
      <formula>"TD"</formula>
    </cfRule>
  </conditionalFormatting>
  <conditionalFormatting sqref="F98:AC98 F97:AB97 AG97:AJ98 AE97:AE98">
    <cfRule type="cellIs" dxfId="9571" priority="2252" operator="equal">
      <formula>"PR"</formula>
    </cfRule>
  </conditionalFormatting>
  <conditionalFormatting sqref="C97:C98">
    <cfRule type="cellIs" dxfId="9570" priority="2244" operator="equal">
      <formula>"C"</formula>
    </cfRule>
  </conditionalFormatting>
  <conditionalFormatting sqref="C97:C98">
    <cfRule type="cellIs" dxfId="9569" priority="2243" operator="equal">
      <formula>"B"</formula>
    </cfRule>
  </conditionalFormatting>
  <conditionalFormatting sqref="C97:C98">
    <cfRule type="cellIs" dxfId="9568" priority="2242" operator="equal">
      <formula>"A"</formula>
    </cfRule>
  </conditionalFormatting>
  <conditionalFormatting sqref="F103:AJ104">
    <cfRule type="cellIs" dxfId="9567" priority="2241" operator="equal">
      <formula>"Me"</formula>
    </cfRule>
  </conditionalFormatting>
  <conditionalFormatting sqref="F103:AJ104">
    <cfRule type="cellIs" dxfId="9566" priority="2240" operator="equal">
      <formula>"TD"</formula>
    </cfRule>
  </conditionalFormatting>
  <conditionalFormatting sqref="F103:AJ104">
    <cfRule type="cellIs" dxfId="9565" priority="2239" operator="equal">
      <formula>"PR"</formula>
    </cfRule>
  </conditionalFormatting>
  <conditionalFormatting sqref="C103:C104">
    <cfRule type="cellIs" dxfId="9564" priority="2232" operator="equal">
      <formula>"C"</formula>
    </cfRule>
  </conditionalFormatting>
  <conditionalFormatting sqref="C103:C104">
    <cfRule type="cellIs" dxfId="9563" priority="2231" operator="equal">
      <formula>"B"</formula>
    </cfRule>
  </conditionalFormatting>
  <conditionalFormatting sqref="C103:C104">
    <cfRule type="cellIs" dxfId="9562" priority="2230" operator="equal">
      <formula>"A"</formula>
    </cfRule>
  </conditionalFormatting>
  <conditionalFormatting sqref="F91:I92 K91:K92 M91:P92 T91:W92 Y91:AJ92">
    <cfRule type="cellIs" dxfId="9561" priority="2209" operator="equal">
      <formula>"Me"</formula>
    </cfRule>
  </conditionalFormatting>
  <conditionalFormatting sqref="F91:I92 K91:K92 M91:P92 T91:W92 Y91:AJ92">
    <cfRule type="cellIs" dxfId="9560" priority="2208" operator="equal">
      <formula>"TD"</formula>
    </cfRule>
  </conditionalFormatting>
  <conditionalFormatting sqref="F91:I92 K91:K92 M91:P92 T91:W92 Y91:AJ92">
    <cfRule type="cellIs" dxfId="9559" priority="2207" operator="equal">
      <formula>"PR"</formula>
    </cfRule>
  </conditionalFormatting>
  <conditionalFormatting sqref="C92">
    <cfRule type="cellIs" dxfId="9558" priority="2200" operator="equal">
      <formula>"C"</formula>
    </cfRule>
  </conditionalFormatting>
  <conditionalFormatting sqref="C92">
    <cfRule type="cellIs" dxfId="9557" priority="2199" operator="equal">
      <formula>"B"</formula>
    </cfRule>
  </conditionalFormatting>
  <conditionalFormatting sqref="C92">
    <cfRule type="cellIs" dxfId="9556" priority="2198" operator="equal">
      <formula>"A"</formula>
    </cfRule>
  </conditionalFormatting>
  <conditionalFormatting sqref="C91">
    <cfRule type="cellIs" dxfId="9555" priority="2196" operator="equal">
      <formula>"C"</formula>
    </cfRule>
  </conditionalFormatting>
  <conditionalFormatting sqref="C91">
    <cfRule type="cellIs" dxfId="9554" priority="2195" operator="equal">
      <formula>"B"</formula>
    </cfRule>
  </conditionalFormatting>
  <conditionalFormatting sqref="C91">
    <cfRule type="cellIs" dxfId="9553" priority="2194" operator="equal">
      <formula>"A"</formula>
    </cfRule>
  </conditionalFormatting>
  <conditionalFormatting sqref="F175:H176 N175:N176 U175:V176 AB175:AB176 AI175:AJ176">
    <cfRule type="cellIs" dxfId="9552" priority="2174" operator="equal">
      <formula>"Me"</formula>
    </cfRule>
  </conditionalFormatting>
  <conditionalFormatting sqref="F175:H176 N175:N176 U175:V176 AB175:AB176 AI175:AJ176">
    <cfRule type="cellIs" dxfId="9551" priority="2173" operator="equal">
      <formula>"TD"</formula>
    </cfRule>
  </conditionalFormatting>
  <conditionalFormatting sqref="F175:H176 N175:N176 U175:V176 AB175:AB176 AI175:AJ176">
    <cfRule type="cellIs" dxfId="9550" priority="2172" operator="equal">
      <formula>"PR"</formula>
    </cfRule>
  </conditionalFormatting>
  <conditionalFormatting sqref="C175:C176">
    <cfRule type="cellIs" dxfId="9549" priority="2163" operator="equal">
      <formula>"c"</formula>
    </cfRule>
    <cfRule type="cellIs" dxfId="9548" priority="2164" operator="equal">
      <formula>"b"</formula>
    </cfRule>
    <cfRule type="cellIs" dxfId="9547" priority="2165" operator="equal">
      <formula>"a"</formula>
    </cfRule>
  </conditionalFormatting>
  <conditionalFormatting sqref="C105:C106">
    <cfRule type="cellIs" dxfId="9546" priority="2158" operator="equal">
      <formula>"C"</formula>
    </cfRule>
  </conditionalFormatting>
  <conditionalFormatting sqref="C105:C106">
    <cfRule type="cellIs" dxfId="9545" priority="2157" operator="equal">
      <formula>"B"</formula>
    </cfRule>
  </conditionalFormatting>
  <conditionalFormatting sqref="C105:C106">
    <cfRule type="cellIs" dxfId="9544" priority="2156" operator="equal">
      <formula>"A"</formula>
    </cfRule>
  </conditionalFormatting>
  <conditionalFormatting sqref="AB231:AJ232 F231:L232 O231:P232 R231:S232">
    <cfRule type="cellIs" dxfId="9543" priority="2117" operator="equal">
      <formula>"Me"</formula>
    </cfRule>
  </conditionalFormatting>
  <conditionalFormatting sqref="AB231:AJ232 F231:L232 O231:P232 R231:S232">
    <cfRule type="cellIs" dxfId="9542" priority="2116" operator="equal">
      <formula>"TD"</formula>
    </cfRule>
  </conditionalFormatting>
  <conditionalFormatting sqref="AB231:AJ232 F231:L232 O231:P232 R231:S232">
    <cfRule type="cellIs" dxfId="9541" priority="2115" operator="equal">
      <formula>"PR"</formula>
    </cfRule>
  </conditionalFormatting>
  <conditionalFormatting sqref="T231:V232">
    <cfRule type="cellIs" dxfId="9540" priority="2114" operator="equal">
      <formula>"Me"</formula>
    </cfRule>
  </conditionalFormatting>
  <conditionalFormatting sqref="T231:V232">
    <cfRule type="cellIs" dxfId="9539" priority="2113" operator="equal">
      <formula>"TD"</formula>
    </cfRule>
  </conditionalFormatting>
  <conditionalFormatting sqref="T231:V232">
    <cfRule type="cellIs" dxfId="9538" priority="2112" operator="equal">
      <formula>"PR"</formula>
    </cfRule>
  </conditionalFormatting>
  <conditionalFormatting sqref="W231:W232">
    <cfRule type="cellIs" dxfId="9537" priority="2111" operator="equal">
      <formula>"Me"</formula>
    </cfRule>
  </conditionalFormatting>
  <conditionalFormatting sqref="W231:W232">
    <cfRule type="cellIs" dxfId="9536" priority="2110" operator="equal">
      <formula>"TD"</formula>
    </cfRule>
  </conditionalFormatting>
  <conditionalFormatting sqref="W231:W232">
    <cfRule type="cellIs" dxfId="9535" priority="2109" operator="equal">
      <formula>"PR"</formula>
    </cfRule>
  </conditionalFormatting>
  <conditionalFormatting sqref="C231:C232">
    <cfRule type="cellIs" dxfId="9534" priority="2108" operator="equal">
      <formula>"C"</formula>
    </cfRule>
  </conditionalFormatting>
  <conditionalFormatting sqref="C231:C232">
    <cfRule type="cellIs" dxfId="9533" priority="2107" operator="equal">
      <formula>"B"</formula>
    </cfRule>
  </conditionalFormatting>
  <conditionalFormatting sqref="C231:C232">
    <cfRule type="cellIs" dxfId="9532" priority="2106" operator="equal">
      <formula>"A"</formula>
    </cfRule>
  </conditionalFormatting>
  <conditionalFormatting sqref="F143:L144 N143:S144 U143:AJ144">
    <cfRule type="cellIs" dxfId="9531" priority="2014" operator="equal">
      <formula>"Me"</formula>
    </cfRule>
  </conditionalFormatting>
  <conditionalFormatting sqref="F143:L144 N143:S144 U143:AJ144">
    <cfRule type="cellIs" dxfId="9530" priority="2013" operator="equal">
      <formula>"TD"</formula>
    </cfRule>
  </conditionalFormatting>
  <conditionalFormatting sqref="F143:L144 N143:S144 U143:AJ144">
    <cfRule type="cellIs" dxfId="9529" priority="2012" operator="equal">
      <formula>"PR"</formula>
    </cfRule>
  </conditionalFormatting>
  <conditionalFormatting sqref="Z143:AD144">
    <cfRule type="cellIs" dxfId="9528" priority="2011" operator="equal">
      <formula>"Me"</formula>
    </cfRule>
  </conditionalFormatting>
  <conditionalFormatting sqref="Z143:AD144">
    <cfRule type="cellIs" dxfId="9527" priority="2010" operator="equal">
      <formula>"TD"</formula>
    </cfRule>
  </conditionalFormatting>
  <conditionalFormatting sqref="C144">
    <cfRule type="cellIs" dxfId="9526" priority="1998" operator="equal">
      <formula>"c"</formula>
    </cfRule>
    <cfRule type="cellIs" dxfId="9525" priority="1999" operator="equal">
      <formula>"b"</formula>
    </cfRule>
    <cfRule type="cellIs" dxfId="9524" priority="2000" operator="equal">
      <formula>"a"</formula>
    </cfRule>
  </conditionalFormatting>
  <conditionalFormatting sqref="C143">
    <cfRule type="cellIs" dxfId="9523" priority="2001" operator="equal">
      <formula>"c"</formula>
    </cfRule>
    <cfRule type="cellIs" dxfId="9522" priority="2002" operator="equal">
      <formula>"b"</formula>
    </cfRule>
    <cfRule type="cellIs" dxfId="9521" priority="2003" operator="equal">
      <formula>"a"</formula>
    </cfRule>
  </conditionalFormatting>
  <conditionalFormatting sqref="F195:N196 P195:AJ196 F191:AJ194">
    <cfRule type="cellIs" dxfId="9520" priority="1995" operator="equal">
      <formula>"Me"</formula>
    </cfRule>
  </conditionalFormatting>
  <conditionalFormatting sqref="F195:N196 P195:AJ196 F191:AJ194">
    <cfRule type="cellIs" dxfId="9519" priority="1994" operator="equal">
      <formula>"TD"</formula>
    </cfRule>
  </conditionalFormatting>
  <conditionalFormatting sqref="F195:N196 P195:AJ196 F191:AJ194">
    <cfRule type="cellIs" dxfId="9518" priority="1993" operator="equal">
      <formula>"PR"</formula>
    </cfRule>
  </conditionalFormatting>
  <conditionalFormatting sqref="F189:AJ189 AJ190">
    <cfRule type="cellIs" dxfId="9517" priority="1984" operator="equal">
      <formula>"Me"</formula>
    </cfRule>
  </conditionalFormatting>
  <conditionalFormatting sqref="F189:O189 S189:AJ189 AJ190">
    <cfRule type="cellIs" dxfId="9516" priority="1983" operator="equal">
      <formula>"TD"</formula>
    </cfRule>
  </conditionalFormatting>
  <conditionalFormatting sqref="F189:AJ189 AJ190">
    <cfRule type="cellIs" dxfId="9515" priority="1982" operator="equal">
      <formula>"PR"</formula>
    </cfRule>
  </conditionalFormatting>
  <conditionalFormatting sqref="C23:C24">
    <cfRule type="cellIs" dxfId="9514" priority="1962" operator="equal">
      <formula>"C"</formula>
    </cfRule>
  </conditionalFormatting>
  <conditionalFormatting sqref="C23:C24">
    <cfRule type="cellIs" dxfId="9513" priority="1961" operator="equal">
      <formula>"B"</formula>
    </cfRule>
  </conditionalFormatting>
  <conditionalFormatting sqref="C23:C24">
    <cfRule type="cellIs" dxfId="9512" priority="1960" operator="equal">
      <formula>"A"</formula>
    </cfRule>
  </conditionalFormatting>
  <conditionalFormatting sqref="F75:G76 J75:O76 R75:AJ76">
    <cfRule type="cellIs" dxfId="9511" priority="1948" operator="equal">
      <formula>"Me"</formula>
    </cfRule>
  </conditionalFormatting>
  <conditionalFormatting sqref="F75:G76 J75:O76 R75:AJ76">
    <cfRule type="cellIs" dxfId="9510" priority="1947" operator="equal">
      <formula>"TD"</formula>
    </cfRule>
  </conditionalFormatting>
  <conditionalFormatting sqref="Z75:AD76">
    <cfRule type="cellIs" dxfId="9509" priority="1945" operator="equal">
      <formula>"Me"</formula>
    </cfRule>
  </conditionalFormatting>
  <conditionalFormatting sqref="Z75:AD76">
    <cfRule type="cellIs" dxfId="9508" priority="1944" operator="equal">
      <formula>"TD"</formula>
    </cfRule>
  </conditionalFormatting>
  <conditionalFormatting sqref="F75:G76 J75:O76 R75:AJ76">
    <cfRule type="cellIs" dxfId="9507" priority="1946" operator="equal">
      <formula>"PR"</formula>
    </cfRule>
  </conditionalFormatting>
  <conditionalFormatting sqref="C79:C80">
    <cfRule type="cellIs" dxfId="9506" priority="1942" operator="equal">
      <formula>"C"</formula>
    </cfRule>
  </conditionalFormatting>
  <conditionalFormatting sqref="C79:C80">
    <cfRule type="cellIs" dxfId="9505" priority="1941" operator="equal">
      <formula>"B"</formula>
    </cfRule>
  </conditionalFormatting>
  <conditionalFormatting sqref="C79:C80">
    <cfRule type="cellIs" dxfId="9504" priority="1940" operator="equal">
      <formula>"A"</formula>
    </cfRule>
  </conditionalFormatting>
  <conditionalFormatting sqref="C81:C82">
    <cfRule type="cellIs" dxfId="9503" priority="1931" operator="equal">
      <formula>"c"</formula>
    </cfRule>
    <cfRule type="cellIs" dxfId="9502" priority="1932" operator="equal">
      <formula>"b"</formula>
    </cfRule>
    <cfRule type="cellIs" dxfId="9501" priority="1933" operator="equal">
      <formula>"a"</formula>
    </cfRule>
  </conditionalFormatting>
  <conditionalFormatting sqref="AE31:AF32 F31:F32 H31:H32 K31:L32 O31:P32 R31:AC32 AH31:AJ31">
    <cfRule type="cellIs" dxfId="9500" priority="1907" operator="equal">
      <formula>"Me"</formula>
    </cfRule>
  </conditionalFormatting>
  <conditionalFormatting sqref="S31:AC32 AE31:AF32 F31:F32 H31:H32 K31:L32 O31:O32 AH31:AJ31">
    <cfRule type="cellIs" dxfId="9499" priority="1906" operator="equal">
      <formula>"TD"</formula>
    </cfRule>
  </conditionalFormatting>
  <conditionalFormatting sqref="AD32">
    <cfRule type="cellIs" dxfId="9498" priority="1905" operator="equal">
      <formula>"Me"</formula>
    </cfRule>
  </conditionalFormatting>
  <conditionalFormatting sqref="AD32">
    <cfRule type="cellIs" dxfId="9497" priority="1904" operator="equal">
      <formula>"TD"</formula>
    </cfRule>
  </conditionalFormatting>
  <conditionalFormatting sqref="AD31">
    <cfRule type="cellIs" dxfId="9496" priority="1903" operator="equal">
      <formula>"Me"</formula>
    </cfRule>
  </conditionalFormatting>
  <conditionalFormatting sqref="AD31">
    <cfRule type="cellIs" dxfId="9495" priority="1902" operator="equal">
      <formula>"TD"</formula>
    </cfRule>
  </conditionalFormatting>
  <conditionalFormatting sqref="F31:F32 H31:H32 K31:L32 O31:P32 R31:AF32 AH31:AJ31">
    <cfRule type="cellIs" dxfId="9494" priority="1901" operator="equal">
      <formula>"PR"</formula>
    </cfRule>
  </conditionalFormatting>
  <conditionalFormatting sqref="AH31:AJ31">
    <cfRule type="cellIs" dxfId="9493" priority="1900" operator="equal">
      <formula>"Me"</formula>
    </cfRule>
  </conditionalFormatting>
  <conditionalFormatting sqref="AH31:AJ31">
    <cfRule type="cellIs" dxfId="9492" priority="1899" operator="equal">
      <formula>"TD"</formula>
    </cfRule>
  </conditionalFormatting>
  <conditionalFormatting sqref="C31:C32">
    <cfRule type="cellIs" dxfId="9491" priority="1883" operator="equal">
      <formula>"C"</formula>
    </cfRule>
  </conditionalFormatting>
  <conditionalFormatting sqref="C31:C32">
    <cfRule type="cellIs" dxfId="9490" priority="1882" operator="equal">
      <formula>"B"</formula>
    </cfRule>
  </conditionalFormatting>
  <conditionalFormatting sqref="C31:C32">
    <cfRule type="cellIs" dxfId="9489" priority="1881" operator="equal">
      <formula>"A"</formula>
    </cfRule>
  </conditionalFormatting>
  <conditionalFormatting sqref="F197:AJ198">
    <cfRule type="cellIs" dxfId="9488" priority="1879" operator="equal">
      <formula>"Me"</formula>
    </cfRule>
  </conditionalFormatting>
  <conditionalFormatting sqref="F197:AJ198">
    <cfRule type="cellIs" dxfId="9487" priority="1878" operator="equal">
      <formula>"TD"</formula>
    </cfRule>
  </conditionalFormatting>
  <conditionalFormatting sqref="F197:AJ198">
    <cfRule type="cellIs" dxfId="9486" priority="1877" operator="equal">
      <formula>"PR"</formula>
    </cfRule>
  </conditionalFormatting>
  <conditionalFormatting sqref="C195:C196">
    <cfRule type="cellIs" dxfId="9485" priority="1855" operator="equal">
      <formula>"C"</formula>
    </cfRule>
  </conditionalFormatting>
  <conditionalFormatting sqref="C195:C196">
    <cfRule type="cellIs" dxfId="9484" priority="1854" operator="equal">
      <formula>"B"</formula>
    </cfRule>
  </conditionalFormatting>
  <conditionalFormatting sqref="C195:C196">
    <cfRule type="cellIs" dxfId="9483" priority="1853" operator="equal">
      <formula>"A"</formula>
    </cfRule>
  </conditionalFormatting>
  <conditionalFormatting sqref="C127:C131">
    <cfRule type="cellIs" dxfId="9482" priority="1832" operator="equal">
      <formula>"c"</formula>
    </cfRule>
    <cfRule type="cellIs" dxfId="9481" priority="1833" operator="equal">
      <formula>"b"</formula>
    </cfRule>
    <cfRule type="cellIs" dxfId="9480" priority="1834" operator="equal">
      <formula>"a"</formula>
    </cfRule>
  </conditionalFormatting>
  <conditionalFormatting sqref="C132">
    <cfRule type="cellIs" dxfId="9479" priority="1829" operator="equal">
      <formula>"c"</formula>
    </cfRule>
    <cfRule type="cellIs" dxfId="9478" priority="1830" operator="equal">
      <formula>"b"</formula>
    </cfRule>
    <cfRule type="cellIs" dxfId="9477" priority="1831" operator="equal">
      <formula>"a"</formula>
    </cfRule>
  </conditionalFormatting>
  <conditionalFormatting sqref="C133:C134">
    <cfRule type="cellIs" dxfId="9476" priority="1812" operator="equal">
      <formula>"c"</formula>
    </cfRule>
    <cfRule type="cellIs" dxfId="9475" priority="1813" operator="equal">
      <formula>"b"</formula>
    </cfRule>
    <cfRule type="cellIs" dxfId="9474" priority="1814" operator="equal">
      <formula>"a"</formula>
    </cfRule>
  </conditionalFormatting>
  <conditionalFormatting sqref="C125:C126">
    <cfRule type="cellIs" dxfId="9473" priority="1803" operator="equal">
      <formula>"c"</formula>
    </cfRule>
    <cfRule type="cellIs" dxfId="9472" priority="1804" operator="equal">
      <formula>"b"</formula>
    </cfRule>
    <cfRule type="cellIs" dxfId="9471" priority="1805" operator="equal">
      <formula>"a"</formula>
    </cfRule>
  </conditionalFormatting>
  <conditionalFormatting sqref="F45:P46 AA45:AJ46 T46:W46 T45:U45 W45">
    <cfRule type="cellIs" dxfId="9470" priority="1790" operator="equal">
      <formula>"Me"</formula>
    </cfRule>
  </conditionalFormatting>
  <conditionalFormatting sqref="F45:O46 AA45:AJ46 T46:W46 T45:U45 W45">
    <cfRule type="cellIs" dxfId="9469" priority="1789" operator="equal">
      <formula>"TD"</formula>
    </cfRule>
  </conditionalFormatting>
  <conditionalFormatting sqref="F45:P46 AA45:AJ46 T46:W46 T45:U45 W45">
    <cfRule type="cellIs" dxfId="9468" priority="1788" operator="equal">
      <formula>"PR"</formula>
    </cfRule>
  </conditionalFormatting>
  <conditionalFormatting sqref="P45:P46">
    <cfRule type="cellIs" dxfId="9467" priority="1787" operator="equal">
      <formula>"TD"</formula>
    </cfRule>
  </conditionalFormatting>
  <conditionalFormatting sqref="S45:S46">
    <cfRule type="cellIs" dxfId="9466" priority="1783" operator="equal">
      <formula>"Me"</formula>
    </cfRule>
  </conditionalFormatting>
  <conditionalFormatting sqref="S45:S46">
    <cfRule type="cellIs" dxfId="9465" priority="1782" operator="equal">
      <formula>"TD"</formula>
    </cfRule>
  </conditionalFormatting>
  <conditionalFormatting sqref="S45:S46">
    <cfRule type="cellIs" dxfId="9464" priority="1781" operator="equal">
      <formula>"PR"</formula>
    </cfRule>
  </conditionalFormatting>
  <conditionalFormatting sqref="C45:C46">
    <cfRule type="cellIs" dxfId="9463" priority="1775" operator="lessThan">
      <formula>#REF!</formula>
    </cfRule>
  </conditionalFormatting>
  <conditionalFormatting sqref="C45:C46">
    <cfRule type="cellIs" dxfId="9462" priority="1774" operator="equal">
      <formula>"C"</formula>
    </cfRule>
  </conditionalFormatting>
  <conditionalFormatting sqref="C45:C46">
    <cfRule type="cellIs" dxfId="9461" priority="1773" operator="equal">
      <formula>"B"</formula>
    </cfRule>
  </conditionalFormatting>
  <conditionalFormatting sqref="C45:C46">
    <cfRule type="cellIs" dxfId="9460" priority="1772" operator="equal">
      <formula>"A"</formula>
    </cfRule>
  </conditionalFormatting>
  <conditionalFormatting sqref="D45:D46">
    <cfRule type="cellIs" dxfId="9459" priority="1769" operator="equal">
      <formula>"c"</formula>
    </cfRule>
    <cfRule type="cellIs" dxfId="9458" priority="1770" operator="equal">
      <formula>"b"</formula>
    </cfRule>
    <cfRule type="cellIs" dxfId="9457" priority="1771" operator="equal">
      <formula>"a"</formula>
    </cfRule>
  </conditionalFormatting>
  <conditionalFormatting sqref="C84">
    <cfRule type="cellIs" dxfId="9456" priority="1762" operator="equal">
      <formula>"C"</formula>
    </cfRule>
  </conditionalFormatting>
  <conditionalFormatting sqref="C84">
    <cfRule type="cellIs" dxfId="9455" priority="1761" operator="equal">
      <formula>"B"</formula>
    </cfRule>
  </conditionalFormatting>
  <conditionalFormatting sqref="C84">
    <cfRule type="cellIs" dxfId="9454" priority="1760" operator="equal">
      <formula>"A"</formula>
    </cfRule>
  </conditionalFormatting>
  <conditionalFormatting sqref="C184">
    <cfRule type="cellIs" dxfId="9453" priority="1752" operator="equal">
      <formula>"C"</formula>
    </cfRule>
  </conditionalFormatting>
  <conditionalFormatting sqref="C184">
    <cfRule type="cellIs" dxfId="9452" priority="1751" operator="equal">
      <formula>"B"</formula>
    </cfRule>
  </conditionalFormatting>
  <conditionalFormatting sqref="C184">
    <cfRule type="cellIs" dxfId="9451" priority="1750" operator="equal">
      <formula>"A"</formula>
    </cfRule>
  </conditionalFormatting>
  <conditionalFormatting sqref="C169">
    <cfRule type="cellIs" dxfId="9450" priority="1740" operator="equal">
      <formula>"c"</formula>
    </cfRule>
    <cfRule type="cellIs" dxfId="9449" priority="1741" operator="equal">
      <formula>"b"</formula>
    </cfRule>
    <cfRule type="cellIs" dxfId="9448" priority="1742" operator="equal">
      <formula>"a"</formula>
    </cfRule>
  </conditionalFormatting>
  <conditionalFormatting sqref="C170">
    <cfRule type="cellIs" dxfId="9447" priority="1737" operator="equal">
      <formula>"c"</formula>
    </cfRule>
    <cfRule type="cellIs" dxfId="9446" priority="1738" operator="equal">
      <formula>"b"</formula>
    </cfRule>
    <cfRule type="cellIs" dxfId="9445" priority="1739" operator="equal">
      <formula>"a"</formula>
    </cfRule>
  </conditionalFormatting>
  <conditionalFormatting sqref="C129">
    <cfRule type="cellIs" dxfId="9444" priority="1728" operator="equal">
      <formula>"c"</formula>
    </cfRule>
    <cfRule type="cellIs" dxfId="9443" priority="1729" operator="equal">
      <formula>"b"</formula>
    </cfRule>
    <cfRule type="cellIs" dxfId="9442" priority="1730" operator="equal">
      <formula>"a"</formula>
    </cfRule>
  </conditionalFormatting>
  <conditionalFormatting sqref="C130">
    <cfRule type="cellIs" dxfId="9441" priority="1725" operator="equal">
      <formula>"c"</formula>
    </cfRule>
    <cfRule type="cellIs" dxfId="9440" priority="1726" operator="equal">
      <formula>"b"</formula>
    </cfRule>
    <cfRule type="cellIs" dxfId="9439" priority="1727" operator="equal">
      <formula>"a"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8" priority="1724" operator="equal">
      <formula>"Me"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7" priority="1723" operator="equal">
      <formula>"TD"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6" priority="1722" operator="equal">
      <formula>"PR"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5" priority="1721" operator="equal">
      <formula>"Me"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4" priority="1720" operator="equal">
      <formula>"TD"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3" priority="1719" operator="equal">
      <formula>"PR"</formula>
    </cfRule>
  </conditionalFormatting>
  <conditionalFormatting sqref="F199:AJ199">
    <cfRule type="cellIs" dxfId="9432" priority="1718" operator="equal">
      <formula>"Me"</formula>
    </cfRule>
  </conditionalFormatting>
  <conditionalFormatting sqref="F199:O199 S199:AJ199">
    <cfRule type="cellIs" dxfId="9431" priority="1717" operator="equal">
      <formula>"TD"</formula>
    </cfRule>
  </conditionalFormatting>
  <conditionalFormatting sqref="F199:AJ199">
    <cfRule type="cellIs" dxfId="9430" priority="1716" operator="equal">
      <formula>"PR"</formula>
    </cfRule>
  </conditionalFormatting>
  <conditionalFormatting sqref="M221:M222">
    <cfRule type="cellIs" dxfId="9429" priority="1698" operator="equal">
      <formula>"Me"</formula>
    </cfRule>
  </conditionalFormatting>
  <conditionalFormatting sqref="M221:M222">
    <cfRule type="cellIs" dxfId="9428" priority="1697" operator="equal">
      <formula>"TD"</formula>
    </cfRule>
  </conditionalFormatting>
  <conditionalFormatting sqref="M221:M222">
    <cfRule type="cellIs" dxfId="9427" priority="1696" operator="equal">
      <formula>"PR"</formula>
    </cfRule>
  </conditionalFormatting>
  <conditionalFormatting sqref="T221:T222">
    <cfRule type="cellIs" dxfId="9426" priority="1695" operator="equal">
      <formula>"Me"</formula>
    </cfRule>
  </conditionalFormatting>
  <conditionalFormatting sqref="T221:T222">
    <cfRule type="cellIs" dxfId="9425" priority="1694" operator="equal">
      <formula>"TD"</formula>
    </cfRule>
  </conditionalFormatting>
  <conditionalFormatting sqref="T221:T222">
    <cfRule type="cellIs" dxfId="9424" priority="1693" operator="equal">
      <formula>"PR"</formula>
    </cfRule>
  </conditionalFormatting>
  <conditionalFormatting sqref="AA221:AA222">
    <cfRule type="cellIs" dxfId="9423" priority="1692" operator="equal">
      <formula>"Me"</formula>
    </cfRule>
  </conditionalFormatting>
  <conditionalFormatting sqref="AA221:AA222">
    <cfRule type="cellIs" dxfId="9422" priority="1691" operator="equal">
      <formula>"TD"</formula>
    </cfRule>
  </conditionalFormatting>
  <conditionalFormatting sqref="AA221:AA222">
    <cfRule type="cellIs" dxfId="9421" priority="1690" operator="equal">
      <formula>"PR"</formula>
    </cfRule>
  </conditionalFormatting>
  <conditionalFormatting sqref="AH221:AH222">
    <cfRule type="cellIs" dxfId="9420" priority="1689" operator="equal">
      <formula>"Me"</formula>
    </cfRule>
  </conditionalFormatting>
  <conditionalFormatting sqref="AH221:AH222">
    <cfRule type="cellIs" dxfId="9419" priority="1688" operator="equal">
      <formula>"TD"</formula>
    </cfRule>
  </conditionalFormatting>
  <conditionalFormatting sqref="AH221:AH222">
    <cfRule type="cellIs" dxfId="9418" priority="1687" operator="equal">
      <formula>"PR"</formula>
    </cfRule>
  </conditionalFormatting>
  <conditionalFormatting sqref="Q227:Q228">
    <cfRule type="cellIs" dxfId="9417" priority="1686" operator="equal">
      <formula>"Me"</formula>
    </cfRule>
  </conditionalFormatting>
  <conditionalFormatting sqref="Q227:Q228">
    <cfRule type="cellIs" dxfId="9416" priority="1685" operator="equal">
      <formula>"TD"</formula>
    </cfRule>
  </conditionalFormatting>
  <conditionalFormatting sqref="Q227:Q228">
    <cfRule type="cellIs" dxfId="9415" priority="1684" operator="equal">
      <formula>"PR"</formula>
    </cfRule>
  </conditionalFormatting>
  <conditionalFormatting sqref="T215:T218">
    <cfRule type="cellIs" dxfId="9414" priority="1662" operator="equal">
      <formula>"Me"</formula>
    </cfRule>
  </conditionalFormatting>
  <conditionalFormatting sqref="T215:T218">
    <cfRule type="cellIs" dxfId="9413" priority="1661" operator="equal">
      <formula>"TD"</formula>
    </cfRule>
  </conditionalFormatting>
  <conditionalFormatting sqref="T215:T218">
    <cfRule type="cellIs" dxfId="9412" priority="1660" operator="equal">
      <formula>"PR"</formula>
    </cfRule>
  </conditionalFormatting>
  <conditionalFormatting sqref="C201:C202 C221:C224">
    <cfRule type="cellIs" dxfId="9411" priority="1652" operator="equal">
      <formula>"C"</formula>
    </cfRule>
  </conditionalFormatting>
  <conditionalFormatting sqref="C201:C202 C221:C224">
    <cfRule type="cellIs" dxfId="9410" priority="1651" operator="equal">
      <formula>"B"</formula>
    </cfRule>
  </conditionalFormatting>
  <conditionalFormatting sqref="C201:C202 C221:C224">
    <cfRule type="cellIs" dxfId="9409" priority="1650" operator="equal">
      <formula>"A"</formula>
    </cfRule>
  </conditionalFormatting>
  <conditionalFormatting sqref="C211:C212 C241:C242 C227:C228">
    <cfRule type="cellIs" dxfId="9408" priority="1643" operator="equal">
      <formula>"C"</formula>
    </cfRule>
  </conditionalFormatting>
  <conditionalFormatting sqref="C211:C212 C241:C242 C227:C228">
    <cfRule type="cellIs" dxfId="9407" priority="1642" operator="equal">
      <formula>"B"</formula>
    </cfRule>
  </conditionalFormatting>
  <conditionalFormatting sqref="C211:C212 C241:C242 C227:C228">
    <cfRule type="cellIs" dxfId="9406" priority="1641" operator="equal">
      <formula>"A"</formula>
    </cfRule>
  </conditionalFormatting>
  <conditionalFormatting sqref="C215:C216">
    <cfRule type="cellIs" dxfId="9405" priority="1639" operator="equal">
      <formula>"C"</formula>
    </cfRule>
  </conditionalFormatting>
  <conditionalFormatting sqref="C215:C216">
    <cfRule type="cellIs" dxfId="9404" priority="1638" operator="equal">
      <formula>"B"</formula>
    </cfRule>
  </conditionalFormatting>
  <conditionalFormatting sqref="C215:C216">
    <cfRule type="cellIs" dxfId="9403" priority="1637" operator="equal">
      <formula>"A"</formula>
    </cfRule>
  </conditionalFormatting>
  <conditionalFormatting sqref="C219:C220">
    <cfRule type="cellIs" dxfId="9402" priority="1633" operator="equal">
      <formula>"C"</formula>
    </cfRule>
  </conditionalFormatting>
  <conditionalFormatting sqref="C219:C220">
    <cfRule type="cellIs" dxfId="9401" priority="1632" operator="equal">
      <formula>"B"</formula>
    </cfRule>
  </conditionalFormatting>
  <conditionalFormatting sqref="C219:C220">
    <cfRule type="cellIs" dxfId="9400" priority="1631" operator="equal">
      <formula>"A"</formula>
    </cfRule>
  </conditionalFormatting>
  <conditionalFormatting sqref="C203:C204">
    <cfRule type="cellIs" dxfId="9399" priority="1630" operator="equal">
      <formula>"C"</formula>
    </cfRule>
  </conditionalFormatting>
  <conditionalFormatting sqref="C203:C204">
    <cfRule type="cellIs" dxfId="9398" priority="1629" operator="equal">
      <formula>"B"</formula>
    </cfRule>
  </conditionalFormatting>
  <conditionalFormatting sqref="C203:C204">
    <cfRule type="cellIs" dxfId="9397" priority="1628" operator="equal">
      <formula>"A"</formula>
    </cfRule>
  </conditionalFormatting>
  <conditionalFormatting sqref="C207:C208">
    <cfRule type="cellIs" dxfId="9396" priority="1626" operator="equal">
      <formula>"C"</formula>
    </cfRule>
  </conditionalFormatting>
  <conditionalFormatting sqref="C207:C208">
    <cfRule type="cellIs" dxfId="9395" priority="1625" operator="equal">
      <formula>"B"</formula>
    </cfRule>
  </conditionalFormatting>
  <conditionalFormatting sqref="C207:C208">
    <cfRule type="cellIs" dxfId="9394" priority="1624" operator="equal">
      <formula>"A"</formula>
    </cfRule>
  </conditionalFormatting>
  <conditionalFormatting sqref="C209">
    <cfRule type="cellIs" dxfId="9393" priority="1622" operator="equal">
      <formula>"C"</formula>
    </cfRule>
  </conditionalFormatting>
  <conditionalFormatting sqref="C209">
    <cfRule type="cellIs" dxfId="9392" priority="1621" operator="equal">
      <formula>"B"</formula>
    </cfRule>
  </conditionalFormatting>
  <conditionalFormatting sqref="C209">
    <cfRule type="cellIs" dxfId="9391" priority="1620" operator="equal">
      <formula>"A"</formula>
    </cfRule>
  </conditionalFormatting>
  <conditionalFormatting sqref="C243:C244">
    <cfRule type="cellIs" dxfId="9390" priority="1618" operator="equal">
      <formula>"C"</formula>
    </cfRule>
  </conditionalFormatting>
  <conditionalFormatting sqref="C243:C244">
    <cfRule type="cellIs" dxfId="9389" priority="1617" operator="equal">
      <formula>"B"</formula>
    </cfRule>
  </conditionalFormatting>
  <conditionalFormatting sqref="C243:C244">
    <cfRule type="cellIs" dxfId="9388" priority="1616" operator="equal">
      <formula>"A"</formula>
    </cfRule>
  </conditionalFormatting>
  <conditionalFormatting sqref="C235:C236">
    <cfRule type="cellIs" dxfId="9387" priority="1614" operator="equal">
      <formula>"C"</formula>
    </cfRule>
  </conditionalFormatting>
  <conditionalFormatting sqref="C235:C236">
    <cfRule type="cellIs" dxfId="9386" priority="1613" operator="equal">
      <formula>"B"</formula>
    </cfRule>
  </conditionalFormatting>
  <conditionalFormatting sqref="C235:C236">
    <cfRule type="cellIs" dxfId="9385" priority="1612" operator="equal">
      <formula>"A"</formula>
    </cfRule>
  </conditionalFormatting>
  <conditionalFormatting sqref="C210">
    <cfRule type="cellIs" dxfId="9384" priority="1608" operator="equal">
      <formula>"c"</formula>
    </cfRule>
    <cfRule type="cellIs" dxfId="9383" priority="1609" operator="equal">
      <formula>"b"</formula>
    </cfRule>
    <cfRule type="cellIs" dxfId="9382" priority="1610" operator="equal">
      <formula>"a"</formula>
    </cfRule>
  </conditionalFormatting>
  <conditionalFormatting sqref="C205:C206">
    <cfRule type="cellIs" dxfId="9381" priority="1600" operator="equal">
      <formula>"C"</formula>
    </cfRule>
  </conditionalFormatting>
  <conditionalFormatting sqref="C205:C206">
    <cfRule type="cellIs" dxfId="9380" priority="1599" operator="equal">
      <formula>"B"</formula>
    </cfRule>
  </conditionalFormatting>
  <conditionalFormatting sqref="C205:C206">
    <cfRule type="cellIs" dxfId="9379" priority="1598" operator="equal">
      <formula>"A"</formula>
    </cfRule>
  </conditionalFormatting>
  <conditionalFormatting sqref="C213:C214">
    <cfRule type="cellIs" dxfId="9378" priority="1596" operator="equal">
      <formula>"C"</formula>
    </cfRule>
  </conditionalFormatting>
  <conditionalFormatting sqref="C213:C214">
    <cfRule type="cellIs" dxfId="9377" priority="1595" operator="equal">
      <formula>"B"</formula>
    </cfRule>
  </conditionalFormatting>
  <conditionalFormatting sqref="C213:C214">
    <cfRule type="cellIs" dxfId="9376" priority="1594" operator="equal">
      <formula>"A"</formula>
    </cfRule>
  </conditionalFormatting>
  <conditionalFormatting sqref="C229:C232">
    <cfRule type="cellIs" dxfId="9375" priority="1587" operator="equal">
      <formula>"C"</formula>
    </cfRule>
  </conditionalFormatting>
  <conditionalFormatting sqref="C229:C232">
    <cfRule type="cellIs" dxfId="9374" priority="1586" operator="equal">
      <formula>"B"</formula>
    </cfRule>
  </conditionalFormatting>
  <conditionalFormatting sqref="C229:C232">
    <cfRule type="cellIs" dxfId="9373" priority="1585" operator="equal">
      <formula>"A"</formula>
    </cfRule>
  </conditionalFormatting>
  <conditionalFormatting sqref="C237:C238">
    <cfRule type="cellIs" dxfId="9372" priority="1577" operator="equal">
      <formula>"C"</formula>
    </cfRule>
  </conditionalFormatting>
  <conditionalFormatting sqref="C237:C238">
    <cfRule type="cellIs" dxfId="9371" priority="1576" operator="equal">
      <formula>"B"</formula>
    </cfRule>
  </conditionalFormatting>
  <conditionalFormatting sqref="C237:C238">
    <cfRule type="cellIs" dxfId="9370" priority="1575" operator="equal">
      <formula>"A"</formula>
    </cfRule>
  </conditionalFormatting>
  <conditionalFormatting sqref="C239:C240">
    <cfRule type="cellIs" dxfId="9369" priority="1561" operator="equal">
      <formula>"C"</formula>
    </cfRule>
  </conditionalFormatting>
  <conditionalFormatting sqref="C239:C240">
    <cfRule type="cellIs" dxfId="9368" priority="1560" operator="equal">
      <formula>"B"</formula>
    </cfRule>
  </conditionalFormatting>
  <conditionalFormatting sqref="C239:C240">
    <cfRule type="cellIs" dxfId="9367" priority="1559" operator="equal">
      <formula>"A"</formula>
    </cfRule>
  </conditionalFormatting>
  <conditionalFormatting sqref="C225">
    <cfRule type="cellIs" dxfId="9366" priority="1550" operator="equal">
      <formula>"C"</formula>
    </cfRule>
  </conditionalFormatting>
  <conditionalFormatting sqref="C225">
    <cfRule type="cellIs" dxfId="9365" priority="1549" operator="equal">
      <formula>"B"</formula>
    </cfRule>
  </conditionalFormatting>
  <conditionalFormatting sqref="C225">
    <cfRule type="cellIs" dxfId="9364" priority="1548" operator="equal">
      <formula>"A"</formula>
    </cfRule>
  </conditionalFormatting>
  <conditionalFormatting sqref="C226">
    <cfRule type="cellIs" dxfId="9363" priority="1547" operator="lessThan">
      <formula>#REF!</formula>
    </cfRule>
  </conditionalFormatting>
  <conditionalFormatting sqref="C226">
    <cfRule type="cellIs" dxfId="9362" priority="1546" operator="equal">
      <formula>"C"</formula>
    </cfRule>
  </conditionalFormatting>
  <conditionalFormatting sqref="C226">
    <cfRule type="cellIs" dxfId="9361" priority="1545" operator="equal">
      <formula>"B"</formula>
    </cfRule>
  </conditionalFormatting>
  <conditionalFormatting sqref="C226">
    <cfRule type="cellIs" dxfId="9360" priority="1544" operator="equal">
      <formula>"A"</formula>
    </cfRule>
  </conditionalFormatting>
  <conditionalFormatting sqref="C182">
    <cfRule type="cellIs" dxfId="9359" priority="1541" operator="lessThan">
      <formula>#REF!</formula>
    </cfRule>
  </conditionalFormatting>
  <conditionalFormatting sqref="C182">
    <cfRule type="cellIs" dxfId="9358" priority="1537" operator="equal">
      <formula>"C"</formula>
    </cfRule>
  </conditionalFormatting>
  <conditionalFormatting sqref="C182">
    <cfRule type="cellIs" dxfId="9357" priority="1536" operator="equal">
      <formula>"B"</formula>
    </cfRule>
  </conditionalFormatting>
  <conditionalFormatting sqref="C182">
    <cfRule type="cellIs" dxfId="9356" priority="1535" operator="equal">
      <formula>"A"</formula>
    </cfRule>
  </conditionalFormatting>
  <conditionalFormatting sqref="C181">
    <cfRule type="cellIs" dxfId="9355" priority="1533" operator="equal">
      <formula>"C"</formula>
    </cfRule>
  </conditionalFormatting>
  <conditionalFormatting sqref="C181">
    <cfRule type="cellIs" dxfId="9354" priority="1532" operator="equal">
      <formula>"B"</formula>
    </cfRule>
  </conditionalFormatting>
  <conditionalFormatting sqref="C181">
    <cfRule type="cellIs" dxfId="9353" priority="1531" operator="equal">
      <formula>"A"</formula>
    </cfRule>
  </conditionalFormatting>
  <conditionalFormatting sqref="C148">
    <cfRule type="cellIs" dxfId="9352" priority="1517" operator="equal">
      <formula>"c"</formula>
    </cfRule>
    <cfRule type="cellIs" dxfId="9351" priority="1518" operator="equal">
      <formula>"b"</formula>
    </cfRule>
    <cfRule type="cellIs" dxfId="9350" priority="1519" operator="equal">
      <formula>"a"</formula>
    </cfRule>
  </conditionalFormatting>
  <conditionalFormatting sqref="C147">
    <cfRule type="cellIs" dxfId="9349" priority="1520" operator="equal">
      <formula>"c"</formula>
    </cfRule>
    <cfRule type="cellIs" dxfId="9348" priority="1521" operator="equal">
      <formula>"b"</formula>
    </cfRule>
    <cfRule type="cellIs" dxfId="9347" priority="1522" operator="equal">
      <formula>"a"</formula>
    </cfRule>
  </conditionalFormatting>
  <conditionalFormatting sqref="C26">
    <cfRule type="cellIs" dxfId="9346" priority="1515" operator="equal">
      <formula>"C"</formula>
    </cfRule>
  </conditionalFormatting>
  <conditionalFormatting sqref="C26">
    <cfRule type="cellIs" dxfId="9345" priority="1514" operator="equal">
      <formula>"B"</formula>
    </cfRule>
  </conditionalFormatting>
  <conditionalFormatting sqref="C26">
    <cfRule type="cellIs" dxfId="9344" priority="1513" operator="equal">
      <formula>"A"</formula>
    </cfRule>
  </conditionalFormatting>
  <conditionalFormatting sqref="C26">
    <cfRule type="cellIs" dxfId="9343" priority="1510" operator="lessThan">
      <formula>#REF!</formula>
    </cfRule>
  </conditionalFormatting>
  <conditionalFormatting sqref="C140">
    <cfRule type="cellIs" dxfId="9342" priority="1486" operator="equal">
      <formula>"c"</formula>
    </cfRule>
    <cfRule type="cellIs" dxfId="9341" priority="1487" operator="equal">
      <formula>"b"</formula>
    </cfRule>
    <cfRule type="cellIs" dxfId="9340" priority="1488" operator="equal">
      <formula>"a"</formula>
    </cfRule>
  </conditionalFormatting>
  <conditionalFormatting sqref="C138">
    <cfRule type="cellIs" dxfId="9339" priority="1495" operator="equal">
      <formula>"c"</formula>
    </cfRule>
    <cfRule type="cellIs" dxfId="9338" priority="1496" operator="equal">
      <formula>"b"</formula>
    </cfRule>
    <cfRule type="cellIs" dxfId="9337" priority="1497" operator="equal">
      <formula>"a"</formula>
    </cfRule>
  </conditionalFormatting>
  <conditionalFormatting sqref="C137">
    <cfRule type="cellIs" dxfId="9336" priority="1498" operator="equal">
      <formula>"c"</formula>
    </cfRule>
    <cfRule type="cellIs" dxfId="9335" priority="1499" operator="equal">
      <formula>"b"</formula>
    </cfRule>
    <cfRule type="cellIs" dxfId="9334" priority="1500" operator="equal">
      <formula>"a"</formula>
    </cfRule>
  </conditionalFormatting>
  <conditionalFormatting sqref="C136">
    <cfRule type="cellIs" dxfId="9333" priority="1478" operator="equal">
      <formula>"c"</formula>
    </cfRule>
    <cfRule type="cellIs" dxfId="9332" priority="1479" operator="equal">
      <formula>"b"</formula>
    </cfRule>
    <cfRule type="cellIs" dxfId="9331" priority="1480" operator="equal">
      <formula>"a"</formula>
    </cfRule>
  </conditionalFormatting>
  <conditionalFormatting sqref="C67:C68">
    <cfRule type="cellIs" dxfId="9330" priority="1476" operator="equal">
      <formula>"C"</formula>
    </cfRule>
  </conditionalFormatting>
  <conditionalFormatting sqref="D71">
    <cfRule type="cellIs" dxfId="9329" priority="1474" operator="equal">
      <formula>"C"</formula>
    </cfRule>
  </conditionalFormatting>
  <conditionalFormatting sqref="D71">
    <cfRule type="cellIs" dxfId="9328" priority="1472" operator="equal">
      <formula>"B"</formula>
    </cfRule>
    <cfRule type="cellIs" dxfId="9327" priority="1473" operator="equal">
      <formula>"A"</formula>
    </cfRule>
  </conditionalFormatting>
  <conditionalFormatting sqref="C67:C68">
    <cfRule type="cellIs" dxfId="9326" priority="1471" operator="equal">
      <formula>"B"</formula>
    </cfRule>
  </conditionalFormatting>
  <conditionalFormatting sqref="C67:C68">
    <cfRule type="cellIs" dxfId="9325" priority="1470" operator="equal">
      <formula>"A"</formula>
    </cfRule>
  </conditionalFormatting>
  <conditionalFormatting sqref="D67">
    <cfRule type="cellIs" dxfId="9324" priority="1468" operator="equal">
      <formula>"C"</formula>
    </cfRule>
  </conditionalFormatting>
  <conditionalFormatting sqref="D67">
    <cfRule type="cellIs" dxfId="9323" priority="1466" operator="equal">
      <formula>"B"</formula>
    </cfRule>
    <cfRule type="cellIs" dxfId="9322" priority="1467" operator="equal">
      <formula>"A"</formula>
    </cfRule>
  </conditionalFormatting>
  <conditionalFormatting sqref="C67:C68">
    <cfRule type="cellIs" dxfId="9321" priority="1460" operator="lessThan">
      <formula>#REF!</formula>
    </cfRule>
  </conditionalFormatting>
  <conditionalFormatting sqref="C71:C72">
    <cfRule type="cellIs" dxfId="9320" priority="1459" operator="equal">
      <formula>"C"</formula>
    </cfRule>
  </conditionalFormatting>
  <conditionalFormatting sqref="C71:C72">
    <cfRule type="cellIs" dxfId="9319" priority="1458" operator="equal">
      <formula>"B"</formula>
    </cfRule>
  </conditionalFormatting>
  <conditionalFormatting sqref="C71:C72">
    <cfRule type="cellIs" dxfId="9318" priority="1457" operator="equal">
      <formula>"A"</formula>
    </cfRule>
  </conditionalFormatting>
  <conditionalFormatting sqref="C71:C72">
    <cfRule type="cellIs" dxfId="9317" priority="1456" operator="lessThan">
      <formula>#REF!</formula>
    </cfRule>
  </conditionalFormatting>
  <conditionalFormatting sqref="C61:C62">
    <cfRule type="cellIs" dxfId="9316" priority="1455" operator="equal">
      <formula>"C"</formula>
    </cfRule>
  </conditionalFormatting>
  <conditionalFormatting sqref="C61:C62">
    <cfRule type="cellIs" dxfId="9315" priority="1454" operator="equal">
      <formula>"B"</formula>
    </cfRule>
  </conditionalFormatting>
  <conditionalFormatting sqref="C61:C62">
    <cfRule type="cellIs" dxfId="9314" priority="1453" operator="equal">
      <formula>"A"</formula>
    </cfRule>
  </conditionalFormatting>
  <conditionalFormatting sqref="C61:C62">
    <cfRule type="cellIs" dxfId="9313" priority="1452" operator="lessThan">
      <formula>#REF!</formula>
    </cfRule>
  </conditionalFormatting>
  <conditionalFormatting sqref="D69">
    <cfRule type="cellIs" dxfId="9312" priority="1450" operator="equal">
      <formula>"C"</formula>
    </cfRule>
  </conditionalFormatting>
  <conditionalFormatting sqref="D69">
    <cfRule type="cellIs" dxfId="9311" priority="1448" operator="equal">
      <formula>"B"</formula>
    </cfRule>
    <cfRule type="cellIs" dxfId="9310" priority="1449" operator="equal">
      <formula>"A"</formula>
    </cfRule>
  </conditionalFormatting>
  <conditionalFormatting sqref="C69:C70">
    <cfRule type="cellIs" dxfId="9309" priority="1442" operator="equal">
      <formula>"C"</formula>
    </cfRule>
  </conditionalFormatting>
  <conditionalFormatting sqref="C69:C70">
    <cfRule type="cellIs" dxfId="9308" priority="1441" operator="equal">
      <formula>"B"</formula>
    </cfRule>
  </conditionalFormatting>
  <conditionalFormatting sqref="C69:C70">
    <cfRule type="cellIs" dxfId="9307" priority="1440" operator="equal">
      <formula>"A"</formula>
    </cfRule>
  </conditionalFormatting>
  <conditionalFormatting sqref="C69:C70">
    <cfRule type="cellIs" dxfId="9306" priority="1439" operator="lessThan">
      <formula>#REF!</formula>
    </cfRule>
  </conditionalFormatting>
  <conditionalFormatting sqref="C59:C60">
    <cfRule type="cellIs" dxfId="9305" priority="1433" operator="equal">
      <formula>"c"</formula>
    </cfRule>
    <cfRule type="cellIs" dxfId="9304" priority="1434" operator="equal">
      <formula>"b"</formula>
    </cfRule>
    <cfRule type="cellIs" dxfId="9303" priority="1435" operator="equal">
      <formula>"a"</formula>
    </cfRule>
  </conditionalFormatting>
  <conditionalFormatting sqref="C60">
    <cfRule type="cellIs" dxfId="9302" priority="1430" operator="equal">
      <formula>"c"</formula>
    </cfRule>
    <cfRule type="cellIs" dxfId="9301" priority="1431" operator="equal">
      <formula>"b"</formula>
    </cfRule>
    <cfRule type="cellIs" dxfId="9300" priority="1432" operator="equal">
      <formula>"a"</formula>
    </cfRule>
  </conditionalFormatting>
  <conditionalFormatting sqref="C59">
    <cfRule type="cellIs" dxfId="9299" priority="1427" operator="equal">
      <formula>"c"</formula>
    </cfRule>
    <cfRule type="cellIs" dxfId="9298" priority="1428" operator="equal">
      <formula>"b"</formula>
    </cfRule>
    <cfRule type="cellIs" dxfId="9297" priority="1429" operator="equal">
      <formula>"a"</formula>
    </cfRule>
  </conditionalFormatting>
  <conditionalFormatting sqref="C76">
    <cfRule type="cellIs" dxfId="9296" priority="1411" operator="equal">
      <formula>"C"</formula>
    </cfRule>
  </conditionalFormatting>
  <conditionalFormatting sqref="C76">
    <cfRule type="cellIs" dxfId="9295" priority="1410" operator="equal">
      <formula>"B"</formula>
    </cfRule>
  </conditionalFormatting>
  <conditionalFormatting sqref="C76">
    <cfRule type="cellIs" dxfId="9294" priority="1409" operator="equal">
      <formula>"A"</formula>
    </cfRule>
  </conditionalFormatting>
  <conditionalFormatting sqref="C191:C192">
    <cfRule type="cellIs" dxfId="9293" priority="1405" operator="equal">
      <formula>"C"</formula>
    </cfRule>
  </conditionalFormatting>
  <conditionalFormatting sqref="C191:C192">
    <cfRule type="cellIs" dxfId="9292" priority="1404" operator="equal">
      <formula>"B"</formula>
    </cfRule>
  </conditionalFormatting>
  <conditionalFormatting sqref="C191:C192">
    <cfRule type="cellIs" dxfId="9291" priority="1403" operator="equal">
      <formula>"A"</formula>
    </cfRule>
  </conditionalFormatting>
  <conditionalFormatting sqref="C193:C194">
    <cfRule type="cellIs" dxfId="9290" priority="1395" operator="equal">
      <formula>"C"</formula>
    </cfRule>
  </conditionalFormatting>
  <conditionalFormatting sqref="C193:C194">
    <cfRule type="cellIs" dxfId="9289" priority="1394" operator="equal">
      <formula>"B"</formula>
    </cfRule>
  </conditionalFormatting>
  <conditionalFormatting sqref="C193:C194">
    <cfRule type="cellIs" dxfId="9288" priority="1393" operator="equal">
      <formula>"A"</formula>
    </cfRule>
  </conditionalFormatting>
  <conditionalFormatting sqref="C233:C234">
    <cfRule type="cellIs" dxfId="9287" priority="1386" operator="equal">
      <formula>"C"</formula>
    </cfRule>
  </conditionalFormatting>
  <conditionalFormatting sqref="C233:C234">
    <cfRule type="cellIs" dxfId="9286" priority="1385" operator="equal">
      <formula>"B"</formula>
    </cfRule>
  </conditionalFormatting>
  <conditionalFormatting sqref="C233:C234">
    <cfRule type="cellIs" dxfId="9285" priority="1384" operator="equal">
      <formula>"A"</formula>
    </cfRule>
  </conditionalFormatting>
  <conditionalFormatting sqref="C217:C218">
    <cfRule type="cellIs" dxfId="9284" priority="1370" operator="equal">
      <formula>"C"</formula>
    </cfRule>
  </conditionalFormatting>
  <conditionalFormatting sqref="C217:C218">
    <cfRule type="cellIs" dxfId="9283" priority="1369" operator="equal">
      <formula>"B"</formula>
    </cfRule>
  </conditionalFormatting>
  <conditionalFormatting sqref="C217:C218">
    <cfRule type="cellIs" dxfId="9282" priority="1368" operator="equal">
      <formula>"A"</formula>
    </cfRule>
  </conditionalFormatting>
  <conditionalFormatting sqref="H21:K22">
    <cfRule type="cellIs" dxfId="9281" priority="1366" operator="equal">
      <formula>"Me"</formula>
    </cfRule>
  </conditionalFormatting>
  <conditionalFormatting sqref="H21:K22">
    <cfRule type="cellIs" dxfId="9280" priority="1365" operator="equal">
      <formula>"TD"</formula>
    </cfRule>
  </conditionalFormatting>
  <conditionalFormatting sqref="H21:K22">
    <cfRule type="cellIs" dxfId="9279" priority="1364" operator="equal">
      <formula>"PR"</formula>
    </cfRule>
  </conditionalFormatting>
  <conditionalFormatting sqref="H75:I76">
    <cfRule type="cellIs" dxfId="9278" priority="1363" operator="equal">
      <formula>"Me"</formula>
    </cfRule>
  </conditionalFormatting>
  <conditionalFormatting sqref="H75:I76">
    <cfRule type="cellIs" dxfId="9277" priority="1362" operator="equal">
      <formula>"TD"</formula>
    </cfRule>
  </conditionalFormatting>
  <conditionalFormatting sqref="H75:I76">
    <cfRule type="cellIs" dxfId="9276" priority="1361" operator="equal">
      <formula>"PR"</formula>
    </cfRule>
  </conditionalFormatting>
  <conditionalFormatting sqref="P75:Q76">
    <cfRule type="cellIs" dxfId="9275" priority="1360" operator="equal">
      <formula>"Me"</formula>
    </cfRule>
  </conditionalFormatting>
  <conditionalFormatting sqref="P75:Q76">
    <cfRule type="cellIs" dxfId="9274" priority="1359" operator="equal">
      <formula>"TD"</formula>
    </cfRule>
  </conditionalFormatting>
  <conditionalFormatting sqref="P75:Q76">
    <cfRule type="cellIs" dxfId="9273" priority="1358" operator="equal">
      <formula>"PR"</formula>
    </cfRule>
  </conditionalFormatting>
  <conditionalFormatting sqref="C51:C52">
    <cfRule type="cellIs" dxfId="9272" priority="1352" operator="equal">
      <formula>"C"</formula>
    </cfRule>
  </conditionalFormatting>
  <conditionalFormatting sqref="C51:C52">
    <cfRule type="cellIs" dxfId="9271" priority="1351" operator="equal">
      <formula>"B"</formula>
    </cfRule>
  </conditionalFormatting>
  <conditionalFormatting sqref="C51:C52">
    <cfRule type="cellIs" dxfId="9270" priority="1350" operator="equal">
      <formula>"A"</formula>
    </cfRule>
  </conditionalFormatting>
  <conditionalFormatting sqref="C63:C64">
    <cfRule type="cellIs" dxfId="9269" priority="1343" operator="equal">
      <formula>"C"</formula>
    </cfRule>
  </conditionalFormatting>
  <conditionalFormatting sqref="C63:C64">
    <cfRule type="cellIs" dxfId="9268" priority="1342" operator="equal">
      <formula>"B"</formula>
    </cfRule>
  </conditionalFormatting>
  <conditionalFormatting sqref="C63:C64">
    <cfRule type="cellIs" dxfId="9267" priority="1341" operator="equal">
      <formula>"A"</formula>
    </cfRule>
  </conditionalFormatting>
  <conditionalFormatting sqref="C63:C64">
    <cfRule type="cellIs" dxfId="9266" priority="1340" operator="lessThan">
      <formula>#REF!</formula>
    </cfRule>
  </conditionalFormatting>
  <conditionalFormatting sqref="L93:L94">
    <cfRule type="cellIs" dxfId="9265" priority="1339" operator="equal">
      <formula>"Me"</formula>
    </cfRule>
  </conditionalFormatting>
  <conditionalFormatting sqref="L93:L94">
    <cfRule type="cellIs" dxfId="9264" priority="1338" operator="equal">
      <formula>"TD"</formula>
    </cfRule>
  </conditionalFormatting>
  <conditionalFormatting sqref="L93:L94">
    <cfRule type="cellIs" dxfId="9263" priority="1337" operator="equal">
      <formula>"PR"</formula>
    </cfRule>
  </conditionalFormatting>
  <conditionalFormatting sqref="S93:S94">
    <cfRule type="cellIs" dxfId="9262" priority="1336" operator="equal">
      <formula>"Me"</formula>
    </cfRule>
  </conditionalFormatting>
  <conditionalFormatting sqref="S93:S94">
    <cfRule type="cellIs" dxfId="9261" priority="1335" operator="equal">
      <formula>"TD"</formula>
    </cfRule>
  </conditionalFormatting>
  <conditionalFormatting sqref="S93:S94">
    <cfRule type="cellIs" dxfId="9260" priority="1334" operator="equal">
      <formula>"PR"</formula>
    </cfRule>
  </conditionalFormatting>
  <conditionalFormatting sqref="Z93:Z94">
    <cfRule type="cellIs" dxfId="9259" priority="1333" operator="equal">
      <formula>"Me"</formula>
    </cfRule>
  </conditionalFormatting>
  <conditionalFormatting sqref="Z93:Z94">
    <cfRule type="cellIs" dxfId="9258" priority="1332" operator="equal">
      <formula>"TD"</formula>
    </cfRule>
  </conditionalFormatting>
  <conditionalFormatting sqref="Z93:Z94">
    <cfRule type="cellIs" dxfId="9257" priority="1331" operator="equal">
      <formula>"PR"</formula>
    </cfRule>
  </conditionalFormatting>
  <conditionalFormatting sqref="AG93:AG94">
    <cfRule type="cellIs" dxfId="9256" priority="1330" operator="equal">
      <formula>"Me"</formula>
    </cfRule>
  </conditionalFormatting>
  <conditionalFormatting sqref="AG93:AG94">
    <cfRule type="cellIs" dxfId="9255" priority="1329" operator="equal">
      <formula>"TD"</formula>
    </cfRule>
  </conditionalFormatting>
  <conditionalFormatting sqref="AG93:AG94">
    <cfRule type="cellIs" dxfId="9254" priority="1328" operator="equal">
      <formula>"PR"</formula>
    </cfRule>
  </conditionalFormatting>
  <conditionalFormatting sqref="C44">
    <cfRule type="cellIs" dxfId="9253" priority="1323" operator="equal">
      <formula>"C"</formula>
    </cfRule>
  </conditionalFormatting>
  <conditionalFormatting sqref="C44">
    <cfRule type="cellIs" dxfId="9252" priority="1322" operator="equal">
      <formula>"B"</formula>
    </cfRule>
  </conditionalFormatting>
  <conditionalFormatting sqref="C44">
    <cfRule type="cellIs" dxfId="9251" priority="1321" operator="equal">
      <formula>"A"</formula>
    </cfRule>
  </conditionalFormatting>
  <conditionalFormatting sqref="C44">
    <cfRule type="cellIs" dxfId="9250" priority="1320" operator="lessThan">
      <formula>#REF!</formula>
    </cfRule>
  </conditionalFormatting>
  <conditionalFormatting sqref="C43">
    <cfRule type="cellIs" dxfId="9249" priority="1317" operator="equal">
      <formula>"c"</formula>
    </cfRule>
    <cfRule type="cellIs" dxfId="9248" priority="1318" operator="equal">
      <formula>"b"</formula>
    </cfRule>
    <cfRule type="cellIs" dxfId="9247" priority="1319" operator="equal">
      <formula>"a"</formula>
    </cfRule>
  </conditionalFormatting>
  <conditionalFormatting sqref="L129:L130">
    <cfRule type="cellIs" dxfId="9246" priority="1292" operator="equal">
      <formula>"Me"</formula>
    </cfRule>
  </conditionalFormatting>
  <conditionalFormatting sqref="L129:L130">
    <cfRule type="cellIs" dxfId="9245" priority="1291" operator="equal">
      <formula>"TD"</formula>
    </cfRule>
  </conditionalFormatting>
  <conditionalFormatting sqref="L129:L130">
    <cfRule type="cellIs" dxfId="9244" priority="1290" operator="equal">
      <formula>"PR"</formula>
    </cfRule>
  </conditionalFormatting>
  <conditionalFormatting sqref="S129:S130">
    <cfRule type="cellIs" dxfId="9243" priority="1289" operator="equal">
      <formula>"Me"</formula>
    </cfRule>
  </conditionalFormatting>
  <conditionalFormatting sqref="S129:S130">
    <cfRule type="cellIs" dxfId="9242" priority="1288" operator="equal">
      <formula>"TD"</formula>
    </cfRule>
  </conditionalFormatting>
  <conditionalFormatting sqref="S129:S130">
    <cfRule type="cellIs" dxfId="9241" priority="1287" operator="equal">
      <formula>"PR"</formula>
    </cfRule>
  </conditionalFormatting>
  <conditionalFormatting sqref="Z129:Z130">
    <cfRule type="cellIs" dxfId="9240" priority="1286" operator="equal">
      <formula>"Me"</formula>
    </cfRule>
  </conditionalFormatting>
  <conditionalFormatting sqref="Z129:Z130">
    <cfRule type="cellIs" dxfId="9239" priority="1285" operator="equal">
      <formula>"TD"</formula>
    </cfRule>
  </conditionalFormatting>
  <conditionalFormatting sqref="Z129:Z130">
    <cfRule type="cellIs" dxfId="9238" priority="1284" operator="equal">
      <formula>"PR"</formula>
    </cfRule>
  </conditionalFormatting>
  <conditionalFormatting sqref="AG129:AG130">
    <cfRule type="cellIs" dxfId="9237" priority="1283" operator="equal">
      <formula>"Me"</formula>
    </cfRule>
  </conditionalFormatting>
  <conditionalFormatting sqref="AG129:AG130">
    <cfRule type="cellIs" dxfId="9236" priority="1282" operator="equal">
      <formula>"TD"</formula>
    </cfRule>
  </conditionalFormatting>
  <conditionalFormatting sqref="AG129:AG130">
    <cfRule type="cellIs" dxfId="9235" priority="1281" operator="equal">
      <formula>"PR"</formula>
    </cfRule>
  </conditionalFormatting>
  <conditionalFormatting sqref="D40">
    <cfRule type="cellIs" dxfId="9234" priority="1242" operator="equal">
      <formula>"c"</formula>
    </cfRule>
    <cfRule type="cellIs" dxfId="9233" priority="1243" operator="equal">
      <formula>"b"</formula>
    </cfRule>
    <cfRule type="cellIs" dxfId="9232" priority="1244" operator="equal">
      <formula>"a"</formula>
    </cfRule>
  </conditionalFormatting>
  <conditionalFormatting sqref="D42">
    <cfRule type="cellIs" dxfId="9231" priority="1239" operator="equal">
      <formula>"c"</formula>
    </cfRule>
    <cfRule type="cellIs" dxfId="9230" priority="1240" operator="equal">
      <formula>"b"</formula>
    </cfRule>
    <cfRule type="cellIs" dxfId="9229" priority="1241" operator="equal">
      <formula>"a"</formula>
    </cfRule>
  </conditionalFormatting>
  <conditionalFormatting sqref="I40:J40 I39:K39">
    <cfRule type="cellIs" dxfId="9228" priority="1238" operator="equal">
      <formula>"Me"</formula>
    </cfRule>
  </conditionalFormatting>
  <conditionalFormatting sqref="K39">
    <cfRule type="cellIs" dxfId="9227" priority="1237" operator="equal">
      <formula>"TD"</formula>
    </cfRule>
  </conditionalFormatting>
  <conditionalFormatting sqref="I40:J40 I39:K39">
    <cfRule type="cellIs" dxfId="9226" priority="1236" operator="equal">
      <formula>"PR"</formula>
    </cfRule>
  </conditionalFormatting>
  <conditionalFormatting sqref="L40">
    <cfRule type="cellIs" dxfId="9225" priority="1235" operator="equal">
      <formula>"Me"</formula>
    </cfRule>
  </conditionalFormatting>
  <conditionalFormatting sqref="L40">
    <cfRule type="cellIs" dxfId="9224" priority="1234" operator="equal">
      <formula>"TD"</formula>
    </cfRule>
  </conditionalFormatting>
  <conditionalFormatting sqref="L40">
    <cfRule type="cellIs" dxfId="9223" priority="1233" operator="equal">
      <formula>"PR"</formula>
    </cfRule>
  </conditionalFormatting>
  <conditionalFormatting sqref="H40">
    <cfRule type="cellIs" dxfId="9222" priority="1232" operator="equal">
      <formula>"Me"</formula>
    </cfRule>
  </conditionalFormatting>
  <conditionalFormatting sqref="H40">
    <cfRule type="cellIs" dxfId="9221" priority="1231" operator="equal">
      <formula>"TD"</formula>
    </cfRule>
  </conditionalFormatting>
  <conditionalFormatting sqref="H40">
    <cfRule type="cellIs" dxfId="9220" priority="1230" operator="equal">
      <formula>"PR"</formula>
    </cfRule>
  </conditionalFormatting>
  <conditionalFormatting sqref="I42:J42 I41:K41">
    <cfRule type="cellIs" dxfId="9219" priority="1226" operator="equal">
      <formula>"Me"</formula>
    </cfRule>
  </conditionalFormatting>
  <conditionalFormatting sqref="K41">
    <cfRule type="cellIs" dxfId="9218" priority="1225" operator="equal">
      <formula>"TD"</formula>
    </cfRule>
  </conditionalFormatting>
  <conditionalFormatting sqref="I42:J42 I41:K41">
    <cfRule type="cellIs" dxfId="9217" priority="1224" operator="equal">
      <formula>"PR"</formula>
    </cfRule>
  </conditionalFormatting>
  <conditionalFormatting sqref="L42">
    <cfRule type="cellIs" dxfId="9216" priority="1223" operator="equal">
      <formula>"Me"</formula>
    </cfRule>
  </conditionalFormatting>
  <conditionalFormatting sqref="L42">
    <cfRule type="cellIs" dxfId="9215" priority="1222" operator="equal">
      <formula>"TD"</formula>
    </cfRule>
  </conditionalFormatting>
  <conditionalFormatting sqref="L42">
    <cfRule type="cellIs" dxfId="9214" priority="1221" operator="equal">
      <formula>"PR"</formula>
    </cfRule>
  </conditionalFormatting>
  <conditionalFormatting sqref="H42">
    <cfRule type="cellIs" dxfId="9213" priority="1220" operator="equal">
      <formula>"Me"</formula>
    </cfRule>
  </conditionalFormatting>
  <conditionalFormatting sqref="H42">
    <cfRule type="cellIs" dxfId="9212" priority="1219" operator="equal">
      <formula>"TD"</formula>
    </cfRule>
  </conditionalFormatting>
  <conditionalFormatting sqref="H42">
    <cfRule type="cellIs" dxfId="9211" priority="1218" operator="equal">
      <formula>"PR"</formula>
    </cfRule>
  </conditionalFormatting>
  <conditionalFormatting sqref="K42">
    <cfRule type="cellIs" dxfId="9210" priority="1217" operator="equal">
      <formula>"Me"</formula>
    </cfRule>
  </conditionalFormatting>
  <conditionalFormatting sqref="K42">
    <cfRule type="cellIs" dxfId="9209" priority="1216" operator="equal">
      <formula>"TD"</formula>
    </cfRule>
  </conditionalFormatting>
  <conditionalFormatting sqref="K42">
    <cfRule type="cellIs" dxfId="9208" priority="1215" operator="equal">
      <formula>"PR"</formula>
    </cfRule>
  </conditionalFormatting>
  <conditionalFormatting sqref="S40">
    <cfRule type="cellIs" dxfId="9207" priority="1211" operator="equal">
      <formula>"Me"</formula>
    </cfRule>
  </conditionalFormatting>
  <conditionalFormatting sqref="S40">
    <cfRule type="cellIs" dxfId="9206" priority="1210" operator="equal">
      <formula>"TD"</formula>
    </cfRule>
  </conditionalFormatting>
  <conditionalFormatting sqref="S40">
    <cfRule type="cellIs" dxfId="9205" priority="1209" operator="equal">
      <formula>"PR"</formula>
    </cfRule>
  </conditionalFormatting>
  <conditionalFormatting sqref="O40">
    <cfRule type="cellIs" dxfId="9204" priority="1208" operator="equal">
      <formula>"Me"</formula>
    </cfRule>
  </conditionalFormatting>
  <conditionalFormatting sqref="O40">
    <cfRule type="cellIs" dxfId="9203" priority="1207" operator="equal">
      <formula>"TD"</formula>
    </cfRule>
  </conditionalFormatting>
  <conditionalFormatting sqref="O40">
    <cfRule type="cellIs" dxfId="9202" priority="1206" operator="equal">
      <formula>"PR"</formula>
    </cfRule>
  </conditionalFormatting>
  <conditionalFormatting sqref="R40">
    <cfRule type="cellIs" dxfId="9201" priority="1205" operator="equal">
      <formula>"Me"</formula>
    </cfRule>
  </conditionalFormatting>
  <conditionalFormatting sqref="R40">
    <cfRule type="cellIs" dxfId="9200" priority="1204" operator="equal">
      <formula>"TD"</formula>
    </cfRule>
  </conditionalFormatting>
  <conditionalFormatting sqref="R40">
    <cfRule type="cellIs" dxfId="9199" priority="1203" operator="equal">
      <formula>"PR"</formula>
    </cfRule>
  </conditionalFormatting>
  <conditionalFormatting sqref="P42:Q42 Q41:R41">
    <cfRule type="cellIs" dxfId="9198" priority="1202" operator="equal">
      <formula>"Me"</formula>
    </cfRule>
  </conditionalFormatting>
  <conditionalFormatting sqref="R41">
    <cfRule type="cellIs" dxfId="9197" priority="1201" operator="equal">
      <formula>"TD"</formula>
    </cfRule>
  </conditionalFormatting>
  <conditionalFormatting sqref="P42:Q42 Q41:R41">
    <cfRule type="cellIs" dxfId="9196" priority="1200" operator="equal">
      <formula>"PR"</formula>
    </cfRule>
  </conditionalFormatting>
  <conditionalFormatting sqref="S42">
    <cfRule type="cellIs" dxfId="9195" priority="1199" operator="equal">
      <formula>"Me"</formula>
    </cfRule>
  </conditionalFormatting>
  <conditionalFormatting sqref="S42">
    <cfRule type="cellIs" dxfId="9194" priority="1198" operator="equal">
      <formula>"TD"</formula>
    </cfRule>
  </conditionalFormatting>
  <conditionalFormatting sqref="S42">
    <cfRule type="cellIs" dxfId="9193" priority="1197" operator="equal">
      <formula>"PR"</formula>
    </cfRule>
  </conditionalFormatting>
  <conditionalFormatting sqref="O42">
    <cfRule type="cellIs" dxfId="9192" priority="1196" operator="equal">
      <formula>"Me"</formula>
    </cfRule>
  </conditionalFormatting>
  <conditionalFormatting sqref="O42">
    <cfRule type="cellIs" dxfId="9191" priority="1195" operator="equal">
      <formula>"TD"</formula>
    </cfRule>
  </conditionalFormatting>
  <conditionalFormatting sqref="O42">
    <cfRule type="cellIs" dxfId="9190" priority="1194" operator="equal">
      <formula>"PR"</formula>
    </cfRule>
  </conditionalFormatting>
  <conditionalFormatting sqref="R42">
    <cfRule type="cellIs" dxfId="9189" priority="1193" operator="equal">
      <formula>"Me"</formula>
    </cfRule>
  </conditionalFormatting>
  <conditionalFormatting sqref="R42">
    <cfRule type="cellIs" dxfId="9188" priority="1192" operator="equal">
      <formula>"TD"</formula>
    </cfRule>
  </conditionalFormatting>
  <conditionalFormatting sqref="R42">
    <cfRule type="cellIs" dxfId="9187" priority="1191" operator="equal">
      <formula>"PR"</formula>
    </cfRule>
  </conditionalFormatting>
  <conditionalFormatting sqref="Y40:Z40">
    <cfRule type="cellIs" dxfId="9186" priority="1187" operator="equal">
      <formula>"Me"</formula>
    </cfRule>
  </conditionalFormatting>
  <conditionalFormatting sqref="Y40:Z40">
    <cfRule type="cellIs" dxfId="9185" priority="1186" operator="equal">
      <formula>"TD"</formula>
    </cfRule>
  </conditionalFormatting>
  <conditionalFormatting sqref="Y40:Z40">
    <cfRule type="cellIs" dxfId="9184" priority="1185" operator="equal">
      <formula>"PR"</formula>
    </cfRule>
  </conditionalFormatting>
  <conditionalFormatting sqref="V40">
    <cfRule type="cellIs" dxfId="9183" priority="1184" operator="equal">
      <formula>"Me"</formula>
    </cfRule>
  </conditionalFormatting>
  <conditionalFormatting sqref="V40">
    <cfRule type="cellIs" dxfId="9182" priority="1183" operator="equal">
      <formula>"TD"</formula>
    </cfRule>
  </conditionalFormatting>
  <conditionalFormatting sqref="V40">
    <cfRule type="cellIs" dxfId="9181" priority="1182" operator="equal">
      <formula>"PR"</formula>
    </cfRule>
  </conditionalFormatting>
  <conditionalFormatting sqref="W42:X42 W41:Y41">
    <cfRule type="cellIs" dxfId="9180" priority="1178" operator="equal">
      <formula>"Me"</formula>
    </cfRule>
  </conditionalFormatting>
  <conditionalFormatting sqref="Y41">
    <cfRule type="cellIs" dxfId="9179" priority="1177" operator="equal">
      <formula>"TD"</formula>
    </cfRule>
  </conditionalFormatting>
  <conditionalFormatting sqref="W42:X42 W41:Y41">
    <cfRule type="cellIs" dxfId="9178" priority="1176" operator="equal">
      <formula>"PR"</formula>
    </cfRule>
  </conditionalFormatting>
  <conditionalFormatting sqref="Z42">
    <cfRule type="cellIs" dxfId="9177" priority="1175" operator="equal">
      <formula>"Me"</formula>
    </cfRule>
  </conditionalFormatting>
  <conditionalFormatting sqref="Z42">
    <cfRule type="cellIs" dxfId="9176" priority="1174" operator="equal">
      <formula>"TD"</formula>
    </cfRule>
  </conditionalFormatting>
  <conditionalFormatting sqref="Z42">
    <cfRule type="cellIs" dxfId="9175" priority="1173" operator="equal">
      <formula>"PR"</formula>
    </cfRule>
  </conditionalFormatting>
  <conditionalFormatting sqref="V42">
    <cfRule type="cellIs" dxfId="9174" priority="1172" operator="equal">
      <formula>"Me"</formula>
    </cfRule>
  </conditionalFormatting>
  <conditionalFormatting sqref="V42">
    <cfRule type="cellIs" dxfId="9173" priority="1171" operator="equal">
      <formula>"TD"</formula>
    </cfRule>
  </conditionalFormatting>
  <conditionalFormatting sqref="V42">
    <cfRule type="cellIs" dxfId="9172" priority="1170" operator="equal">
      <formula>"PR"</formula>
    </cfRule>
  </conditionalFormatting>
  <conditionalFormatting sqref="AG40">
    <cfRule type="cellIs" dxfId="9171" priority="1163" operator="equal">
      <formula>"Me"</formula>
    </cfRule>
  </conditionalFormatting>
  <conditionalFormatting sqref="AG40">
    <cfRule type="cellIs" dxfId="9170" priority="1162" operator="equal">
      <formula>"TD"</formula>
    </cfRule>
  </conditionalFormatting>
  <conditionalFormatting sqref="AG40">
    <cfRule type="cellIs" dxfId="9169" priority="1161" operator="equal">
      <formula>"PR"</formula>
    </cfRule>
  </conditionalFormatting>
  <conditionalFormatting sqref="AC40">
    <cfRule type="cellIs" dxfId="9168" priority="1160" operator="equal">
      <formula>"Me"</formula>
    </cfRule>
  </conditionalFormatting>
  <conditionalFormatting sqref="AC40">
    <cfRule type="cellIs" dxfId="9167" priority="1159" operator="equal">
      <formula>"TD"</formula>
    </cfRule>
  </conditionalFormatting>
  <conditionalFormatting sqref="AC40">
    <cfRule type="cellIs" dxfId="9166" priority="1158" operator="equal">
      <formula>"PR"</formula>
    </cfRule>
  </conditionalFormatting>
  <conditionalFormatting sqref="AF40">
    <cfRule type="cellIs" dxfId="9165" priority="1157" operator="equal">
      <formula>"Me"</formula>
    </cfRule>
  </conditionalFormatting>
  <conditionalFormatting sqref="AF40">
    <cfRule type="cellIs" dxfId="9164" priority="1156" operator="equal">
      <formula>"TD"</formula>
    </cfRule>
  </conditionalFormatting>
  <conditionalFormatting sqref="AF40">
    <cfRule type="cellIs" dxfId="9163" priority="1155" operator="equal">
      <formula>"PR"</formula>
    </cfRule>
  </conditionalFormatting>
  <conditionalFormatting sqref="AG42">
    <cfRule type="cellIs" dxfId="9162" priority="1151" operator="equal">
      <formula>"Me"</formula>
    </cfRule>
  </conditionalFormatting>
  <conditionalFormatting sqref="AG42">
    <cfRule type="cellIs" dxfId="9161" priority="1150" operator="equal">
      <formula>"TD"</formula>
    </cfRule>
  </conditionalFormatting>
  <conditionalFormatting sqref="AG42">
    <cfRule type="cellIs" dxfId="9160" priority="1149" operator="equal">
      <formula>"PR"</formula>
    </cfRule>
  </conditionalFormatting>
  <conditionalFormatting sqref="AC42">
    <cfRule type="cellIs" dxfId="9159" priority="1148" operator="equal">
      <formula>"Me"</formula>
    </cfRule>
  </conditionalFormatting>
  <conditionalFormatting sqref="AC42">
    <cfRule type="cellIs" dxfId="9158" priority="1147" operator="equal">
      <formula>"TD"</formula>
    </cfRule>
  </conditionalFormatting>
  <conditionalFormatting sqref="AC42">
    <cfRule type="cellIs" dxfId="9157" priority="1146" operator="equal">
      <formula>"PR"</formula>
    </cfRule>
  </conditionalFormatting>
  <conditionalFormatting sqref="C164 C162">
    <cfRule type="cellIs" dxfId="9156" priority="1131" operator="equal">
      <formula>"c"</formula>
    </cfRule>
    <cfRule type="cellIs" dxfId="9155" priority="1132" operator="equal">
      <formula>"b"</formula>
    </cfRule>
    <cfRule type="cellIs" dxfId="9154" priority="1133" operator="equal">
      <formula>"a"</formula>
    </cfRule>
  </conditionalFormatting>
  <conditionalFormatting sqref="C163">
    <cfRule type="cellIs" dxfId="9153" priority="1134" operator="equal">
      <formula>"c"</formula>
    </cfRule>
    <cfRule type="cellIs" dxfId="9152" priority="1135" operator="equal">
      <formula>"b"</formula>
    </cfRule>
    <cfRule type="cellIs" dxfId="9151" priority="1136" operator="equal">
      <formula>"a"</formula>
    </cfRule>
  </conditionalFormatting>
  <conditionalFormatting sqref="C161">
    <cfRule type="cellIs" dxfId="9150" priority="1125" operator="equal">
      <formula>"c"</formula>
    </cfRule>
    <cfRule type="cellIs" dxfId="9149" priority="1126" operator="equal">
      <formula>"b"</formula>
    </cfRule>
    <cfRule type="cellIs" dxfId="9148" priority="1127" operator="equal">
      <formula>"a"</formula>
    </cfRule>
  </conditionalFormatting>
  <conditionalFormatting sqref="AC51:AD52">
    <cfRule type="cellIs" dxfId="9147" priority="972" operator="equal">
      <formula>"Me"</formula>
    </cfRule>
  </conditionalFormatting>
  <conditionalFormatting sqref="AC51:AD52">
    <cfRule type="cellIs" dxfId="9146" priority="971" operator="equal">
      <formula>"TD"</formula>
    </cfRule>
  </conditionalFormatting>
  <conditionalFormatting sqref="AC51:AD52">
    <cfRule type="cellIs" dxfId="9145" priority="970" operator="equal">
      <formula>"PR"</formula>
    </cfRule>
  </conditionalFormatting>
  <conditionalFormatting sqref="H25:H26 K26">
    <cfRule type="cellIs" dxfId="9144" priority="965" operator="equal">
      <formula>"Me"</formula>
    </cfRule>
  </conditionalFormatting>
  <conditionalFormatting sqref="H25:H26 K26">
    <cfRule type="cellIs" dxfId="9143" priority="964" operator="equal">
      <formula>"TD"</formula>
    </cfRule>
  </conditionalFormatting>
  <conditionalFormatting sqref="H25:H26 K26">
    <cfRule type="cellIs" dxfId="9142" priority="963" operator="equal">
      <formula>"PR"</formula>
    </cfRule>
  </conditionalFormatting>
  <conditionalFormatting sqref="K25">
    <cfRule type="cellIs" dxfId="9141" priority="956" operator="equal">
      <formula>"Me"</formula>
    </cfRule>
  </conditionalFormatting>
  <conditionalFormatting sqref="K25">
    <cfRule type="cellIs" dxfId="9140" priority="955" operator="equal">
      <formula>"TD"</formula>
    </cfRule>
  </conditionalFormatting>
  <conditionalFormatting sqref="K25">
    <cfRule type="cellIs" dxfId="9139" priority="954" operator="equal">
      <formula>"PR"</formula>
    </cfRule>
  </conditionalFormatting>
  <conditionalFormatting sqref="O25">
    <cfRule type="cellIs" dxfId="9138" priority="950" operator="equal">
      <formula>"Me"</formula>
    </cfRule>
  </conditionalFormatting>
  <conditionalFormatting sqref="O25">
    <cfRule type="cellIs" dxfId="9137" priority="949" operator="equal">
      <formula>"TD"</formula>
    </cfRule>
  </conditionalFormatting>
  <conditionalFormatting sqref="O25">
    <cfRule type="cellIs" dxfId="9136" priority="948" operator="equal">
      <formula>"PR"</formula>
    </cfRule>
  </conditionalFormatting>
  <conditionalFormatting sqref="V25:V26">
    <cfRule type="cellIs" dxfId="9135" priority="935" operator="equal">
      <formula>"Me"</formula>
    </cfRule>
  </conditionalFormatting>
  <conditionalFormatting sqref="V25:V26">
    <cfRule type="cellIs" dxfId="9134" priority="934" operator="equal">
      <formula>"TD"</formula>
    </cfRule>
  </conditionalFormatting>
  <conditionalFormatting sqref="V25:V26">
    <cfRule type="cellIs" dxfId="9133" priority="933" operator="equal">
      <formula>"PR"</formula>
    </cfRule>
  </conditionalFormatting>
  <conditionalFormatting sqref="W25:W26">
    <cfRule type="cellIs" dxfId="9132" priority="932" operator="equal">
      <formula>"Me"</formula>
    </cfRule>
  </conditionalFormatting>
  <conditionalFormatting sqref="W25:W26">
    <cfRule type="cellIs" dxfId="9131" priority="931" operator="equal">
      <formula>"TD"</formula>
    </cfRule>
  </conditionalFormatting>
  <conditionalFormatting sqref="W25:W26">
    <cfRule type="cellIs" dxfId="9130" priority="930" operator="equal">
      <formula>"PR"</formula>
    </cfRule>
  </conditionalFormatting>
  <conditionalFormatting sqref="C186">
    <cfRule type="cellIs" dxfId="9129" priority="924" operator="equal">
      <formula>"C"</formula>
    </cfRule>
  </conditionalFormatting>
  <conditionalFormatting sqref="C186">
    <cfRule type="cellIs" dxfId="9128" priority="923" operator="equal">
      <formula>"B"</formula>
    </cfRule>
  </conditionalFormatting>
  <conditionalFormatting sqref="C186">
    <cfRule type="cellIs" dxfId="9127" priority="922" operator="equal">
      <formula>"A"</formula>
    </cfRule>
  </conditionalFormatting>
  <conditionalFormatting sqref="V69:AG70">
    <cfRule type="cellIs" dxfId="9126" priority="919" operator="equal">
      <formula>"Me"</formula>
    </cfRule>
  </conditionalFormatting>
  <conditionalFormatting sqref="V69:AG70">
    <cfRule type="cellIs" dxfId="9125" priority="918" operator="equal">
      <formula>"TD"</formula>
    </cfRule>
  </conditionalFormatting>
  <conditionalFormatting sqref="AD70">
    <cfRule type="cellIs" dxfId="9124" priority="917" operator="equal">
      <formula>"Me"</formula>
    </cfRule>
  </conditionalFormatting>
  <conditionalFormatting sqref="AD70">
    <cfRule type="cellIs" dxfId="9123" priority="916" operator="equal">
      <formula>"TD"</formula>
    </cfRule>
  </conditionalFormatting>
  <conditionalFormatting sqref="AD69">
    <cfRule type="cellIs" dxfId="9122" priority="915" operator="equal">
      <formula>"Me"</formula>
    </cfRule>
  </conditionalFormatting>
  <conditionalFormatting sqref="AD69">
    <cfRule type="cellIs" dxfId="9121" priority="914" operator="equal">
      <formula>"TD"</formula>
    </cfRule>
  </conditionalFormatting>
  <conditionalFormatting sqref="V69:AG70">
    <cfRule type="cellIs" dxfId="9120" priority="913" operator="equal">
      <formula>"PR"</formula>
    </cfRule>
  </conditionalFormatting>
  <conditionalFormatting sqref="AG69">
    <cfRule type="cellIs" dxfId="9119" priority="912" operator="equal">
      <formula>"Me"</formula>
    </cfRule>
  </conditionalFormatting>
  <conditionalFormatting sqref="AG69">
    <cfRule type="cellIs" dxfId="9118" priority="911" operator="equal">
      <formula>"TD"</formula>
    </cfRule>
  </conditionalFormatting>
  <conditionalFormatting sqref="AG70">
    <cfRule type="cellIs" dxfId="9117" priority="910" operator="equal">
      <formula>"Me"</formula>
    </cfRule>
  </conditionalFormatting>
  <conditionalFormatting sqref="AG70">
    <cfRule type="cellIs" dxfId="9116" priority="909" operator="equal">
      <formula>"TD"</formula>
    </cfRule>
  </conditionalFormatting>
  <conditionalFormatting sqref="AG70">
    <cfRule type="cellIs" dxfId="9115" priority="908" operator="equal">
      <formula>"Me"</formula>
    </cfRule>
  </conditionalFormatting>
  <conditionalFormatting sqref="AG70">
    <cfRule type="cellIs" dxfId="9114" priority="907" operator="equal">
      <formula>"TD"</formula>
    </cfRule>
  </conditionalFormatting>
  <conditionalFormatting sqref="AG70">
    <cfRule type="cellIs" dxfId="9113" priority="906" operator="equal">
      <formula>"Me"</formula>
    </cfRule>
  </conditionalFormatting>
  <conditionalFormatting sqref="AG70">
    <cfRule type="cellIs" dxfId="9112" priority="905" operator="equal">
      <formula>"TD"</formula>
    </cfRule>
  </conditionalFormatting>
  <conditionalFormatting sqref="AG70">
    <cfRule type="cellIs" dxfId="9111" priority="904" operator="equal">
      <formula>"Me"</formula>
    </cfRule>
  </conditionalFormatting>
  <conditionalFormatting sqref="AG70">
    <cfRule type="cellIs" dxfId="9110" priority="903" operator="equal">
      <formula>"TD"</formula>
    </cfRule>
  </conditionalFormatting>
  <conditionalFormatting sqref="AG70">
    <cfRule type="cellIs" dxfId="9109" priority="902" operator="equal">
      <formula>"Me"</formula>
    </cfRule>
  </conditionalFormatting>
  <conditionalFormatting sqref="AG70">
    <cfRule type="cellIs" dxfId="9108" priority="901" operator="equal">
      <formula>"TD"</formula>
    </cfRule>
  </conditionalFormatting>
  <conditionalFormatting sqref="AG57:AG58">
    <cfRule type="cellIs" dxfId="9107" priority="896" operator="equal">
      <formula>"Me"</formula>
    </cfRule>
  </conditionalFormatting>
  <conditionalFormatting sqref="AG57:AG58">
    <cfRule type="cellIs" dxfId="9106" priority="895" operator="equal">
      <formula>"TD"</formula>
    </cfRule>
  </conditionalFormatting>
  <conditionalFormatting sqref="W57:Y58 AA57:AI58">
    <cfRule type="cellIs" dxfId="9105" priority="894" operator="equal">
      <formula>"PR"</formula>
    </cfRule>
  </conditionalFormatting>
  <conditionalFormatting sqref="AH57:AI58 W58:Y58 AA58:AF58">
    <cfRule type="cellIs" dxfId="9104" priority="900" operator="equal">
      <formula>"Me"</formula>
    </cfRule>
  </conditionalFormatting>
  <conditionalFormatting sqref="AH57:AI58 W58:Y58 AA58:AF58">
    <cfRule type="cellIs" dxfId="9103" priority="899" operator="equal">
      <formula>"TD"</formula>
    </cfRule>
  </conditionalFormatting>
  <conditionalFormatting sqref="W57:Y57 AA57:AF57">
    <cfRule type="cellIs" dxfId="9102" priority="898" operator="equal">
      <formula>"Me"</formula>
    </cfRule>
  </conditionalFormatting>
  <conditionalFormatting sqref="W57:Y57 AA57:AF57">
    <cfRule type="cellIs" dxfId="9101" priority="897" operator="equal">
      <formula>"TD"</formula>
    </cfRule>
  </conditionalFormatting>
  <conditionalFormatting sqref="C65:C66">
    <cfRule type="cellIs" dxfId="9100" priority="879" operator="equal">
      <formula>"C"</formula>
    </cfRule>
  </conditionalFormatting>
  <conditionalFormatting sqref="C65:C66">
    <cfRule type="cellIs" dxfId="9099" priority="878" operator="equal">
      <formula>"B"</formula>
    </cfRule>
  </conditionalFormatting>
  <conditionalFormatting sqref="C65:C66">
    <cfRule type="cellIs" dxfId="9098" priority="877" operator="equal">
      <formula>"A"</formula>
    </cfRule>
  </conditionalFormatting>
  <conditionalFormatting sqref="C65:C66">
    <cfRule type="cellIs" dxfId="9097" priority="876" operator="lessThan">
      <formula>#REF!</formula>
    </cfRule>
  </conditionalFormatting>
  <conditionalFormatting sqref="G47 F48:G48 I47:K47 M47 P47:P48 R47:W47 Y47:AJ47 R48:AJ48">
    <cfRule type="cellIs" dxfId="9096" priority="858" operator="equal">
      <formula>"PR"</formula>
    </cfRule>
  </conditionalFormatting>
  <conditionalFormatting sqref="F47">
    <cfRule type="cellIs" dxfId="9095" priority="857" operator="equal">
      <formula>"Me"</formula>
    </cfRule>
  </conditionalFormatting>
  <conditionalFormatting sqref="F47">
    <cfRule type="cellIs" dxfId="9094" priority="856" operator="equal">
      <formula>"TD"</formula>
    </cfRule>
  </conditionalFormatting>
  <conditionalFormatting sqref="F47">
    <cfRule type="cellIs" dxfId="9093" priority="855" operator="equal">
      <formula>"PR"</formula>
    </cfRule>
  </conditionalFormatting>
  <conditionalFormatting sqref="AH47:AJ48 F48:G48 P48 R48:AF48">
    <cfRule type="cellIs" dxfId="9092" priority="862" operator="equal">
      <formula>"Me"</formula>
    </cfRule>
  </conditionalFormatting>
  <conditionalFormatting sqref="AH47:AJ48 F48:G48 P48 R48:AF48">
    <cfRule type="cellIs" dxfId="9091" priority="861" operator="equal">
      <formula>"TD"</formula>
    </cfRule>
  </conditionalFormatting>
  <conditionalFormatting sqref="G47 I47:K47 M47 P47 R47:W47 Y47:AF47">
    <cfRule type="cellIs" dxfId="9090" priority="860" operator="equal">
      <formula>"Me"</formula>
    </cfRule>
  </conditionalFormatting>
  <conditionalFormatting sqref="G47 I47:K47 M47 P47 R47:W47 Y47:AF47">
    <cfRule type="cellIs" dxfId="9089" priority="859" operator="equal">
      <formula>"TD"</formula>
    </cfRule>
  </conditionalFormatting>
  <conditionalFormatting sqref="C47:C48">
    <cfRule type="cellIs" dxfId="9088" priority="836" operator="lessThan">
      <formula>#REF!</formula>
    </cfRule>
  </conditionalFormatting>
  <conditionalFormatting sqref="C47:C48">
    <cfRule type="cellIs" dxfId="9087" priority="835" operator="equal">
      <formula>"C"</formula>
    </cfRule>
  </conditionalFormatting>
  <conditionalFormatting sqref="C47:C48">
    <cfRule type="cellIs" dxfId="9086" priority="834" operator="equal">
      <formula>"B"</formula>
    </cfRule>
  </conditionalFormatting>
  <conditionalFormatting sqref="C47:C48">
    <cfRule type="cellIs" dxfId="9085" priority="833" operator="equal">
      <formula>"A"</formula>
    </cfRule>
  </conditionalFormatting>
  <conditionalFormatting sqref="D47:D48">
    <cfRule type="cellIs" dxfId="9084" priority="830" operator="equal">
      <formula>"c"</formula>
    </cfRule>
    <cfRule type="cellIs" dxfId="9083" priority="831" operator="equal">
      <formula>"b"</formula>
    </cfRule>
    <cfRule type="cellIs" dxfId="9082" priority="832" operator="equal">
      <formula>"a"</formula>
    </cfRule>
  </conditionalFormatting>
  <conditionalFormatting sqref="C117:C118">
    <cfRule type="cellIs" dxfId="9081" priority="817" operator="equal">
      <formula>"c"</formula>
    </cfRule>
    <cfRule type="cellIs" dxfId="9080" priority="818" operator="equal">
      <formula>"b"</formula>
    </cfRule>
    <cfRule type="cellIs" dxfId="9079" priority="819" operator="equal">
      <formula>"a"</formula>
    </cfRule>
  </conditionalFormatting>
  <conditionalFormatting sqref="J23:J24">
    <cfRule type="cellIs" dxfId="9078" priority="810" operator="equal">
      <formula>"Me"</formula>
    </cfRule>
  </conditionalFormatting>
  <conditionalFormatting sqref="J23:J24">
    <cfRule type="cellIs" dxfId="9077" priority="809" operator="equal">
      <formula>"TD"</formula>
    </cfRule>
  </conditionalFormatting>
  <conditionalFormatting sqref="J23:J24">
    <cfRule type="cellIs" dxfId="9076" priority="808" operator="equal">
      <formula>"PR"</formula>
    </cfRule>
  </conditionalFormatting>
  <conditionalFormatting sqref="Q23:Q24">
    <cfRule type="cellIs" dxfId="9075" priority="807" operator="equal">
      <formula>"Me"</formula>
    </cfRule>
  </conditionalFormatting>
  <conditionalFormatting sqref="Q23:Q24">
    <cfRule type="cellIs" dxfId="9074" priority="806" operator="equal">
      <formula>"TD"</formula>
    </cfRule>
  </conditionalFormatting>
  <conditionalFormatting sqref="Q23:Q24">
    <cfRule type="cellIs" dxfId="9073" priority="805" operator="equal">
      <formula>"PR"</formula>
    </cfRule>
  </conditionalFormatting>
  <conditionalFormatting sqref="X23:X24">
    <cfRule type="cellIs" dxfId="9072" priority="804" operator="equal">
      <formula>"Me"</formula>
    </cfRule>
  </conditionalFormatting>
  <conditionalFormatting sqref="X23:X24">
    <cfRule type="cellIs" dxfId="9071" priority="803" operator="equal">
      <formula>"TD"</formula>
    </cfRule>
  </conditionalFormatting>
  <conditionalFormatting sqref="X23:X24">
    <cfRule type="cellIs" dxfId="9070" priority="802" operator="equal">
      <formula>"PR"</formula>
    </cfRule>
  </conditionalFormatting>
  <conditionalFormatting sqref="H185:L186 O185:S186 V185:Z186 AC185:AG186">
    <cfRule type="cellIs" dxfId="9069" priority="798" operator="equal">
      <formula>"Me"</formula>
    </cfRule>
  </conditionalFormatting>
  <conditionalFormatting sqref="H185:L186 O185:S186 V185:Z186 AC185:AG186">
    <cfRule type="cellIs" dxfId="9068" priority="797" operator="equal">
      <formula>"TD"</formula>
    </cfRule>
  </conditionalFormatting>
  <conditionalFormatting sqref="H185:L186 O185:S186 V185:Z186 AC185:AG186">
    <cfRule type="cellIs" dxfId="9067" priority="796" operator="equal">
      <formula>"PR"</formula>
    </cfRule>
  </conditionalFormatting>
  <conditionalFormatting sqref="O26">
    <cfRule type="cellIs" dxfId="9066" priority="789" operator="equal">
      <formula>"Me"</formula>
    </cfRule>
  </conditionalFormatting>
  <conditionalFormatting sqref="O26">
    <cfRule type="cellIs" dxfId="9065" priority="788" operator="equal">
      <formula>"TD"</formula>
    </cfRule>
  </conditionalFormatting>
  <conditionalFormatting sqref="O26">
    <cfRule type="cellIs" dxfId="9064" priority="787" operator="equal">
      <formula>"PR"</formula>
    </cfRule>
  </conditionalFormatting>
  <conditionalFormatting sqref="J145:J146">
    <cfRule type="cellIs" dxfId="9063" priority="781" operator="equal">
      <formula>"Me"</formula>
    </cfRule>
  </conditionalFormatting>
  <conditionalFormatting sqref="J145:J146">
    <cfRule type="cellIs" dxfId="9062" priority="780" operator="equal">
      <formula>"TD"</formula>
    </cfRule>
  </conditionalFormatting>
  <conditionalFormatting sqref="J145:J146">
    <cfRule type="cellIs" dxfId="9061" priority="779" operator="equal">
      <formula>"PR"</formula>
    </cfRule>
  </conditionalFormatting>
  <conditionalFormatting sqref="J145:J146">
    <cfRule type="cellIs" dxfId="9060" priority="778" operator="equal">
      <formula>"Me"</formula>
    </cfRule>
  </conditionalFormatting>
  <conditionalFormatting sqref="J145:J146">
    <cfRule type="cellIs" dxfId="9059" priority="777" operator="equal">
      <formula>"TD"</formula>
    </cfRule>
  </conditionalFormatting>
  <conditionalFormatting sqref="Q145:Q146">
    <cfRule type="cellIs" dxfId="9058" priority="776" operator="equal">
      <formula>"Me"</formula>
    </cfRule>
  </conditionalFormatting>
  <conditionalFormatting sqref="Q145:Q146">
    <cfRule type="cellIs" dxfId="9057" priority="775" operator="equal">
      <formula>"TD"</formula>
    </cfRule>
  </conditionalFormatting>
  <conditionalFormatting sqref="Q145:Q146">
    <cfRule type="cellIs" dxfId="9056" priority="774" operator="equal">
      <formula>"PR"</formula>
    </cfRule>
  </conditionalFormatting>
  <conditionalFormatting sqref="Q145:Q146">
    <cfRule type="cellIs" dxfId="9055" priority="773" operator="equal">
      <formula>"Me"</formula>
    </cfRule>
  </conditionalFormatting>
  <conditionalFormatting sqref="Q145:Q146">
    <cfRule type="cellIs" dxfId="9054" priority="772" operator="equal">
      <formula>"TD"</formula>
    </cfRule>
  </conditionalFormatting>
  <conditionalFormatting sqref="X145:X146">
    <cfRule type="cellIs" dxfId="9053" priority="771" operator="equal">
      <formula>"Me"</formula>
    </cfRule>
  </conditionalFormatting>
  <conditionalFormatting sqref="X145:X146">
    <cfRule type="cellIs" dxfId="9052" priority="770" operator="equal">
      <formula>"TD"</formula>
    </cfRule>
  </conditionalFormatting>
  <conditionalFormatting sqref="X145:X146">
    <cfRule type="cellIs" dxfId="9051" priority="769" operator="equal">
      <formula>"PR"</formula>
    </cfRule>
  </conditionalFormatting>
  <conditionalFormatting sqref="X145:X146">
    <cfRule type="cellIs" dxfId="9050" priority="768" operator="equal">
      <formula>"Me"</formula>
    </cfRule>
  </conditionalFormatting>
  <conditionalFormatting sqref="X145:X146">
    <cfRule type="cellIs" dxfId="9049" priority="767" operator="equal">
      <formula>"TD"</formula>
    </cfRule>
  </conditionalFormatting>
  <conditionalFormatting sqref="AE145:AE146">
    <cfRule type="cellIs" dxfId="9048" priority="766" operator="equal">
      <formula>"Me"</formula>
    </cfRule>
  </conditionalFormatting>
  <conditionalFormatting sqref="AE145:AE146">
    <cfRule type="cellIs" dxfId="9047" priority="765" operator="equal">
      <formula>"TD"</formula>
    </cfRule>
  </conditionalFormatting>
  <conditionalFormatting sqref="AE145:AE146">
    <cfRule type="cellIs" dxfId="9046" priority="764" operator="equal">
      <formula>"PR"</formula>
    </cfRule>
  </conditionalFormatting>
  <conditionalFormatting sqref="AE145:AE146">
    <cfRule type="cellIs" dxfId="9045" priority="763" operator="equal">
      <formula>"Me"</formula>
    </cfRule>
  </conditionalFormatting>
  <conditionalFormatting sqref="AE145:AE146">
    <cfRule type="cellIs" dxfId="9044" priority="762" operator="equal">
      <formula>"TD"</formula>
    </cfRule>
  </conditionalFormatting>
  <conditionalFormatting sqref="J105:L106">
    <cfRule type="cellIs" dxfId="9043" priority="761" operator="equal">
      <formula>"Me"</formula>
    </cfRule>
  </conditionalFormatting>
  <conditionalFormatting sqref="J105:L106">
    <cfRule type="cellIs" dxfId="9042" priority="760" operator="equal">
      <formula>"TD"</formula>
    </cfRule>
  </conditionalFormatting>
  <conditionalFormatting sqref="J105:L106">
    <cfRule type="cellIs" dxfId="9041" priority="759" operator="equal">
      <formula>"PR"</formula>
    </cfRule>
  </conditionalFormatting>
  <conditionalFormatting sqref="S61:S62">
    <cfRule type="cellIs" dxfId="9040" priority="758" operator="equal">
      <formula>"Me"</formula>
    </cfRule>
  </conditionalFormatting>
  <conditionalFormatting sqref="S61:S62">
    <cfRule type="cellIs" dxfId="9039" priority="757" operator="equal">
      <formula>"TD"</formula>
    </cfRule>
  </conditionalFormatting>
  <conditionalFormatting sqref="S61:S62">
    <cfRule type="cellIs" dxfId="9038" priority="756" operator="equal">
      <formula>"PR"</formula>
    </cfRule>
  </conditionalFormatting>
  <conditionalFormatting sqref="F243:N244 P243:AJ244">
    <cfRule type="cellIs" dxfId="9037" priority="755" operator="equal">
      <formula>"Me"</formula>
    </cfRule>
  </conditionalFormatting>
  <conditionalFormatting sqref="F243:N244 P243:AJ244">
    <cfRule type="cellIs" dxfId="9036" priority="754" operator="equal">
      <formula>"TD"</formula>
    </cfRule>
  </conditionalFormatting>
  <conditionalFormatting sqref="F243:N244 P243:AJ244">
    <cfRule type="cellIs" dxfId="9035" priority="753" operator="equal">
      <formula>"PR"</formula>
    </cfRule>
  </conditionalFormatting>
  <conditionalFormatting sqref="C245:C246">
    <cfRule type="cellIs" dxfId="9034" priority="751" operator="equal">
      <formula>"C"</formula>
    </cfRule>
  </conditionalFormatting>
  <conditionalFormatting sqref="C245:C246">
    <cfRule type="cellIs" dxfId="9033" priority="750" operator="equal">
      <formula>"B"</formula>
    </cfRule>
  </conditionalFormatting>
  <conditionalFormatting sqref="C245:C246">
    <cfRule type="cellIs" dxfId="9032" priority="749" operator="equal">
      <formula>"A"</formula>
    </cfRule>
  </conditionalFormatting>
  <conditionalFormatting sqref="F35">
    <cfRule type="cellIs" dxfId="9031" priority="740" operator="equal">
      <formula>"Me"</formula>
    </cfRule>
  </conditionalFormatting>
  <conditionalFormatting sqref="F35">
    <cfRule type="cellIs" dxfId="9030" priority="739" operator="equal">
      <formula>"TD"</formula>
    </cfRule>
  </conditionalFormatting>
  <conditionalFormatting sqref="F35">
    <cfRule type="cellIs" dxfId="9029" priority="738" operator="equal">
      <formula>"PR"</formula>
    </cfRule>
  </conditionalFormatting>
  <conditionalFormatting sqref="C35:C36">
    <cfRule type="cellIs" dxfId="9028" priority="732" operator="equal">
      <formula>"C"</formula>
    </cfRule>
  </conditionalFormatting>
  <conditionalFormatting sqref="C35:C36">
    <cfRule type="cellIs" dxfId="9027" priority="731" operator="equal">
      <formula>"B"</formula>
    </cfRule>
  </conditionalFormatting>
  <conditionalFormatting sqref="C35:C36">
    <cfRule type="cellIs" dxfId="9026" priority="730" operator="equal">
      <formula>"A"</formula>
    </cfRule>
  </conditionalFormatting>
  <conditionalFormatting sqref="Y207:Y208">
    <cfRule type="cellIs" dxfId="9025" priority="728" operator="equal">
      <formula>"Me"</formula>
    </cfRule>
  </conditionalFormatting>
  <conditionalFormatting sqref="Y207:Y208">
    <cfRule type="cellIs" dxfId="9024" priority="727" operator="equal">
      <formula>"TD"</formula>
    </cfRule>
  </conditionalFormatting>
  <conditionalFormatting sqref="Y207:Y208">
    <cfRule type="cellIs" dxfId="9023" priority="726" operator="equal">
      <formula>"PR"</formula>
    </cfRule>
  </conditionalFormatting>
  <conditionalFormatting sqref="P39:Q40">
    <cfRule type="cellIs" dxfId="9022" priority="725" operator="equal">
      <formula>"Me"</formula>
    </cfRule>
  </conditionalFormatting>
  <conditionalFormatting sqref="P39:Q40">
    <cfRule type="cellIs" dxfId="9021" priority="724" operator="equal">
      <formula>"PR"</formula>
    </cfRule>
  </conditionalFormatting>
  <conditionalFormatting sqref="W40:X40 X37:X39">
    <cfRule type="cellIs" dxfId="9020" priority="723" operator="equal">
      <formula>"Me"</formula>
    </cfRule>
  </conditionalFormatting>
  <conditionalFormatting sqref="W40:X40 X37:X39">
    <cfRule type="cellIs" dxfId="9019" priority="722" operator="equal">
      <formula>"PR"</formula>
    </cfRule>
  </conditionalFormatting>
  <conditionalFormatting sqref="AD40:AE40 AE39">
    <cfRule type="cellIs" dxfId="9018" priority="721" operator="equal">
      <formula>"Me"</formula>
    </cfRule>
  </conditionalFormatting>
  <conditionalFormatting sqref="AD40:AE40 AE39">
    <cfRule type="cellIs" dxfId="9017" priority="720" operator="equal">
      <formula>"PR"</formula>
    </cfRule>
  </conditionalFormatting>
  <conditionalFormatting sqref="R39">
    <cfRule type="cellIs" dxfId="9016" priority="719" operator="equal">
      <formula>"Me"</formula>
    </cfRule>
  </conditionalFormatting>
  <conditionalFormatting sqref="R39">
    <cfRule type="cellIs" dxfId="9015" priority="718" operator="equal">
      <formula>"TD"</formula>
    </cfRule>
  </conditionalFormatting>
  <conditionalFormatting sqref="R39">
    <cfRule type="cellIs" dxfId="9014" priority="717" operator="equal">
      <formula>"PR"</formula>
    </cfRule>
  </conditionalFormatting>
  <conditionalFormatting sqref="Y39">
    <cfRule type="cellIs" dxfId="9013" priority="716" operator="equal">
      <formula>"Me"</formula>
    </cfRule>
  </conditionalFormatting>
  <conditionalFormatting sqref="Y39">
    <cfRule type="cellIs" dxfId="9012" priority="715" operator="equal">
      <formula>"TD"</formula>
    </cfRule>
  </conditionalFormatting>
  <conditionalFormatting sqref="Y39">
    <cfRule type="cellIs" dxfId="9011" priority="714" operator="equal">
      <formula>"PR"</formula>
    </cfRule>
  </conditionalFormatting>
  <conditionalFormatting sqref="AF39">
    <cfRule type="cellIs" dxfId="9010" priority="713" operator="equal">
      <formula>"Me"</formula>
    </cfRule>
  </conditionalFormatting>
  <conditionalFormatting sqref="AF39">
    <cfRule type="cellIs" dxfId="9009" priority="712" operator="equal">
      <formula>"TD"</formula>
    </cfRule>
  </conditionalFormatting>
  <conditionalFormatting sqref="AF39">
    <cfRule type="cellIs" dxfId="9008" priority="711" operator="equal">
      <formula>"PR"</formula>
    </cfRule>
  </conditionalFormatting>
  <conditionalFormatting sqref="W39">
    <cfRule type="cellIs" dxfId="9007" priority="710" operator="equal">
      <formula>"Me"</formula>
    </cfRule>
  </conditionalFormatting>
  <conditionalFormatting sqref="W39">
    <cfRule type="cellIs" dxfId="9006" priority="709" operator="equal">
      <formula>"PR"</formula>
    </cfRule>
  </conditionalFormatting>
  <conditionalFormatting sqref="AD39">
    <cfRule type="cellIs" dxfId="9005" priority="708" operator="equal">
      <formula>"Me"</formula>
    </cfRule>
  </conditionalFormatting>
  <conditionalFormatting sqref="AD39">
    <cfRule type="cellIs" dxfId="9004" priority="707" operator="equal">
      <formula>"PR"</formula>
    </cfRule>
  </conditionalFormatting>
  <conditionalFormatting sqref="AD42:AE42 AD41:AF41">
    <cfRule type="cellIs" dxfId="9003" priority="706" operator="equal">
      <formula>"Me"</formula>
    </cfRule>
  </conditionalFormatting>
  <conditionalFormatting sqref="AF41">
    <cfRule type="cellIs" dxfId="9002" priority="705" operator="equal">
      <formula>"TD"</formula>
    </cfRule>
  </conditionalFormatting>
  <conditionalFormatting sqref="AD42:AE42 AD41:AF41">
    <cfRule type="cellIs" dxfId="9001" priority="704" operator="equal">
      <formula>"PR"</formula>
    </cfRule>
  </conditionalFormatting>
  <conditionalFormatting sqref="AF42">
    <cfRule type="cellIs" dxfId="9000" priority="703" operator="equal">
      <formula>"Me"</formula>
    </cfRule>
  </conditionalFormatting>
  <conditionalFormatting sqref="AF42">
    <cfRule type="cellIs" dxfId="8999" priority="702" operator="equal">
      <formula>"TD"</formula>
    </cfRule>
  </conditionalFormatting>
  <conditionalFormatting sqref="AF42">
    <cfRule type="cellIs" dxfId="8998" priority="701" operator="equal">
      <formula>"PR"</formula>
    </cfRule>
  </conditionalFormatting>
  <conditionalFormatting sqref="F157:AI158">
    <cfRule type="cellIs" dxfId="8997" priority="700" operator="equal">
      <formula>"Me"</formula>
    </cfRule>
  </conditionalFormatting>
  <conditionalFormatting sqref="F157:AI158">
    <cfRule type="cellIs" dxfId="8996" priority="699" operator="equal">
      <formula>"TD"</formula>
    </cfRule>
  </conditionalFormatting>
  <conditionalFormatting sqref="F157:AI158">
    <cfRule type="cellIs" dxfId="8995" priority="698" operator="equal">
      <formula>"PR"</formula>
    </cfRule>
  </conditionalFormatting>
  <conditionalFormatting sqref="K107:N108">
    <cfRule type="cellIs" dxfId="8994" priority="697" operator="equal">
      <formula>"Me"</formula>
    </cfRule>
  </conditionalFormatting>
  <conditionalFormatting sqref="K107:N108">
    <cfRule type="cellIs" dxfId="8993" priority="696" operator="equal">
      <formula>"TD"</formula>
    </cfRule>
  </conditionalFormatting>
  <conditionalFormatting sqref="K107:N108">
    <cfRule type="cellIs" dxfId="8992" priority="695" operator="equal">
      <formula>"PR"</formula>
    </cfRule>
  </conditionalFormatting>
  <conditionalFormatting sqref="I25:J26">
    <cfRule type="cellIs" dxfId="8991" priority="694" operator="equal">
      <formula>"Me"</formula>
    </cfRule>
  </conditionalFormatting>
  <conditionalFormatting sqref="I25:J26">
    <cfRule type="cellIs" dxfId="8990" priority="693" operator="equal">
      <formula>"TD"</formula>
    </cfRule>
  </conditionalFormatting>
  <conditionalFormatting sqref="I25:J26">
    <cfRule type="cellIs" dxfId="8989" priority="692" operator="equal">
      <formula>"PR"</formula>
    </cfRule>
  </conditionalFormatting>
  <conditionalFormatting sqref="L25:L26">
    <cfRule type="cellIs" dxfId="8988" priority="691" operator="equal">
      <formula>"Me"</formula>
    </cfRule>
  </conditionalFormatting>
  <conditionalFormatting sqref="L25:L26">
    <cfRule type="cellIs" dxfId="8987" priority="690" operator="equal">
      <formula>"TD"</formula>
    </cfRule>
  </conditionalFormatting>
  <conditionalFormatting sqref="L25:L26">
    <cfRule type="cellIs" dxfId="8986" priority="689" operator="equal">
      <formula>"PR"</formula>
    </cfRule>
  </conditionalFormatting>
  <conditionalFormatting sqref="AE25:AE26">
    <cfRule type="cellIs" dxfId="8985" priority="688" operator="equal">
      <formula>"Me"</formula>
    </cfRule>
  </conditionalFormatting>
  <conditionalFormatting sqref="AE25:AE26">
    <cfRule type="cellIs" dxfId="8984" priority="687" operator="equal">
      <formula>"TD"</formula>
    </cfRule>
  </conditionalFormatting>
  <conditionalFormatting sqref="AE25:AE26">
    <cfRule type="cellIs" dxfId="8983" priority="686" operator="equal">
      <formula>"Me"</formula>
    </cfRule>
  </conditionalFormatting>
  <conditionalFormatting sqref="AE25:AE26">
    <cfRule type="cellIs" dxfId="8982" priority="685" operator="equal">
      <formula>"TD"</formula>
    </cfRule>
  </conditionalFormatting>
  <conditionalFormatting sqref="Q25:S26">
    <cfRule type="cellIs" dxfId="8981" priority="684" operator="equal">
      <formula>"Me"</formula>
    </cfRule>
  </conditionalFormatting>
  <conditionalFormatting sqref="Q25:S26">
    <cfRule type="cellIs" dxfId="8980" priority="683" operator="equal">
      <formula>"TD"</formula>
    </cfRule>
  </conditionalFormatting>
  <conditionalFormatting sqref="P25:S26">
    <cfRule type="cellIs" dxfId="8979" priority="682" operator="equal">
      <formula>"Me"</formula>
    </cfRule>
  </conditionalFormatting>
  <conditionalFormatting sqref="P25:S26">
    <cfRule type="cellIs" dxfId="8978" priority="681" operator="equal">
      <formula>"TD"</formula>
    </cfRule>
  </conditionalFormatting>
  <conditionalFormatting sqref="P25:S26">
    <cfRule type="cellIs" dxfId="8977" priority="680" operator="equal">
      <formula>"PR"</formula>
    </cfRule>
  </conditionalFormatting>
  <conditionalFormatting sqref="AG25:AG26">
    <cfRule type="cellIs" dxfId="8976" priority="679" operator="equal">
      <formula>"Me"</formula>
    </cfRule>
  </conditionalFormatting>
  <conditionalFormatting sqref="AG25:AG26">
    <cfRule type="cellIs" dxfId="8975" priority="678" operator="equal">
      <formula>"TD"</formula>
    </cfRule>
  </conditionalFormatting>
  <conditionalFormatting sqref="AG25:AG26">
    <cfRule type="cellIs" dxfId="8974" priority="677" operator="equal">
      <formula>"Me"</formula>
    </cfRule>
  </conditionalFormatting>
  <conditionalFormatting sqref="AG25:AG26">
    <cfRule type="cellIs" dxfId="8973" priority="676" operator="equal">
      <formula>"TD"</formula>
    </cfRule>
  </conditionalFormatting>
  <conditionalFormatting sqref="AD26">
    <cfRule type="cellIs" dxfId="8972" priority="675" operator="equal">
      <formula>"Me"</formula>
    </cfRule>
  </conditionalFormatting>
  <conditionalFormatting sqref="AD26">
    <cfRule type="cellIs" dxfId="8971" priority="674" operator="equal">
      <formula>"TD"</formula>
    </cfRule>
  </conditionalFormatting>
  <conditionalFormatting sqref="AD26">
    <cfRule type="cellIs" dxfId="8970" priority="673" operator="equal">
      <formula>"PR"</formula>
    </cfRule>
  </conditionalFormatting>
  <conditionalFormatting sqref="AD25">
    <cfRule type="cellIs" dxfId="8969" priority="672" operator="equal">
      <formula>"Me"</formula>
    </cfRule>
  </conditionalFormatting>
  <conditionalFormatting sqref="AD25">
    <cfRule type="cellIs" dxfId="8968" priority="671" operator="equal">
      <formula>"TD"</formula>
    </cfRule>
  </conditionalFormatting>
  <conditionalFormatting sqref="AD25">
    <cfRule type="cellIs" dxfId="8967" priority="670" operator="equal">
      <formula>"PR"</formula>
    </cfRule>
  </conditionalFormatting>
  <conditionalFormatting sqref="AF26">
    <cfRule type="cellIs" dxfId="8966" priority="669" operator="equal">
      <formula>"Me"</formula>
    </cfRule>
  </conditionalFormatting>
  <conditionalFormatting sqref="AF26">
    <cfRule type="cellIs" dxfId="8965" priority="668" operator="equal">
      <formula>"TD"</formula>
    </cfRule>
  </conditionalFormatting>
  <conditionalFormatting sqref="AF26">
    <cfRule type="cellIs" dxfId="8964" priority="667" operator="equal">
      <formula>"PR"</formula>
    </cfRule>
  </conditionalFormatting>
  <conditionalFormatting sqref="AF25">
    <cfRule type="cellIs" dxfId="8963" priority="666" operator="equal">
      <formula>"Me"</formula>
    </cfRule>
  </conditionalFormatting>
  <conditionalFormatting sqref="AF25">
    <cfRule type="cellIs" dxfId="8962" priority="665" operator="equal">
      <formula>"TD"</formula>
    </cfRule>
  </conditionalFormatting>
  <conditionalFormatting sqref="AF25">
    <cfRule type="cellIs" dxfId="8961" priority="664" operator="equal">
      <formula>"PR"</formula>
    </cfRule>
  </conditionalFormatting>
  <conditionalFormatting sqref="J27:J28">
    <cfRule type="cellIs" dxfId="8960" priority="663" operator="equal">
      <formula>"Me"</formula>
    </cfRule>
  </conditionalFormatting>
  <conditionalFormatting sqref="J27:J28">
    <cfRule type="cellIs" dxfId="8959" priority="662" operator="equal">
      <formula>"TD"</formula>
    </cfRule>
  </conditionalFormatting>
  <conditionalFormatting sqref="J27:J28">
    <cfRule type="cellIs" dxfId="8958" priority="661" operator="equal">
      <formula>"PR"</formula>
    </cfRule>
  </conditionalFormatting>
  <conditionalFormatting sqref="F121:L122">
    <cfRule type="cellIs" dxfId="8957" priority="660" operator="equal">
      <formula>"Me"</formula>
    </cfRule>
  </conditionalFormatting>
  <conditionalFormatting sqref="F121:L122">
    <cfRule type="cellIs" dxfId="8956" priority="659" operator="equal">
      <formula>"TD"</formula>
    </cfRule>
  </conditionalFormatting>
  <conditionalFormatting sqref="F121:L122">
    <cfRule type="cellIs" dxfId="8955" priority="658" operator="equal">
      <formula>"PR"</formula>
    </cfRule>
  </conditionalFormatting>
  <conditionalFormatting sqref="F105:I106">
    <cfRule type="cellIs" dxfId="8954" priority="657" operator="equal">
      <formula>"Me"</formula>
    </cfRule>
  </conditionalFormatting>
  <conditionalFormatting sqref="F105:I106">
    <cfRule type="cellIs" dxfId="8953" priority="656" operator="equal">
      <formula>"TD"</formula>
    </cfRule>
  </conditionalFormatting>
  <conditionalFormatting sqref="F105:I106">
    <cfRule type="cellIs" dxfId="8952" priority="655" operator="equal">
      <formula>"PR"</formula>
    </cfRule>
  </conditionalFormatting>
  <conditionalFormatting sqref="F89:AI90">
    <cfRule type="cellIs" dxfId="8951" priority="654" operator="equal">
      <formula>"Me"</formula>
    </cfRule>
  </conditionalFormatting>
  <conditionalFormatting sqref="F89:AI90">
    <cfRule type="cellIs" dxfId="8950" priority="653" operator="equal">
      <formula>"TD"</formula>
    </cfRule>
  </conditionalFormatting>
  <conditionalFormatting sqref="F89:AI90">
    <cfRule type="cellIs" dxfId="8949" priority="652" operator="equal">
      <formula>"PR"</formula>
    </cfRule>
  </conditionalFormatting>
  <conditionalFormatting sqref="F99:AI100">
    <cfRule type="cellIs" dxfId="8948" priority="651" operator="equal">
      <formula>"Me"</formula>
    </cfRule>
  </conditionalFormatting>
  <conditionalFormatting sqref="F99:AI100">
    <cfRule type="cellIs" dxfId="8947" priority="650" operator="equal">
      <formula>"TD"</formula>
    </cfRule>
  </conditionalFormatting>
  <conditionalFormatting sqref="F99:AI100">
    <cfRule type="cellIs" dxfId="8946" priority="649" operator="equal">
      <formula>"PR"</formula>
    </cfRule>
  </conditionalFormatting>
  <conditionalFormatting sqref="H47:H48">
    <cfRule type="cellIs" dxfId="8945" priority="648" operator="equal">
      <formula>"Me"</formula>
    </cfRule>
  </conditionalFormatting>
  <conditionalFormatting sqref="H47:H48">
    <cfRule type="cellIs" dxfId="8944" priority="647" operator="equal">
      <formula>"TD"</formula>
    </cfRule>
  </conditionalFormatting>
  <conditionalFormatting sqref="H47:H48">
    <cfRule type="cellIs" dxfId="8943" priority="646" operator="equal">
      <formula>"PR"</formula>
    </cfRule>
  </conditionalFormatting>
  <conditionalFormatting sqref="H127:H128">
    <cfRule type="cellIs" dxfId="8942" priority="645" operator="equal">
      <formula>"Me"</formula>
    </cfRule>
  </conditionalFormatting>
  <conditionalFormatting sqref="H127:H128">
    <cfRule type="cellIs" dxfId="8941" priority="644" operator="equal">
      <formula>"TD"</formula>
    </cfRule>
  </conditionalFormatting>
  <conditionalFormatting sqref="H127:H128">
    <cfRule type="cellIs" dxfId="8940" priority="643" operator="equal">
      <formula>"PR"</formula>
    </cfRule>
  </conditionalFormatting>
  <conditionalFormatting sqref="H135:H136">
    <cfRule type="cellIs" dxfId="8939" priority="642" operator="equal">
      <formula>"Me"</formula>
    </cfRule>
  </conditionalFormatting>
  <conditionalFormatting sqref="H135:H136">
    <cfRule type="cellIs" dxfId="8938" priority="641" operator="equal">
      <formula>"TD"</formula>
    </cfRule>
  </conditionalFormatting>
  <conditionalFormatting sqref="H135:H136">
    <cfRule type="cellIs" dxfId="8937" priority="640" operator="equal">
      <formula>"PR"</formula>
    </cfRule>
  </conditionalFormatting>
  <conditionalFormatting sqref="H139:H140">
    <cfRule type="cellIs" dxfId="8936" priority="639" operator="equal">
      <formula>"Me"</formula>
    </cfRule>
  </conditionalFormatting>
  <conditionalFormatting sqref="H139:H140">
    <cfRule type="cellIs" dxfId="8935" priority="638" operator="equal">
      <formula>"TD"</formula>
    </cfRule>
  </conditionalFormatting>
  <conditionalFormatting sqref="H139:H140">
    <cfRule type="cellIs" dxfId="8934" priority="637" operator="equal">
      <formula>"PR"</formula>
    </cfRule>
  </conditionalFormatting>
  <conditionalFormatting sqref="F147:H148">
    <cfRule type="cellIs" dxfId="8933" priority="636" operator="equal">
      <formula>"Me"</formula>
    </cfRule>
  </conditionalFormatting>
  <conditionalFormatting sqref="F147:H148">
    <cfRule type="cellIs" dxfId="8932" priority="635" operator="equal">
      <formula>"TD"</formula>
    </cfRule>
  </conditionalFormatting>
  <conditionalFormatting sqref="F147:H148">
    <cfRule type="cellIs" dxfId="8931" priority="634" operator="equal">
      <formula>"PR"</formula>
    </cfRule>
  </conditionalFormatting>
  <conditionalFormatting sqref="H229:L230 O229:S230">
    <cfRule type="cellIs" dxfId="8930" priority="633" operator="equal">
      <formula>"Me"</formula>
    </cfRule>
  </conditionalFormatting>
  <conditionalFormatting sqref="H229:L230 O229:S230">
    <cfRule type="cellIs" dxfId="8929" priority="632" operator="equal">
      <formula>"TD"</formula>
    </cfRule>
  </conditionalFormatting>
  <conditionalFormatting sqref="H229:L230 O229:S230">
    <cfRule type="cellIs" dxfId="8928" priority="631" operator="equal">
      <formula>"PR"</formula>
    </cfRule>
  </conditionalFormatting>
  <conditionalFormatting sqref="H211:H212">
    <cfRule type="cellIs" dxfId="8927" priority="630" operator="equal">
      <formula>"Me"</formula>
    </cfRule>
  </conditionalFormatting>
  <conditionalFormatting sqref="H211:H212">
    <cfRule type="cellIs" dxfId="8926" priority="629" operator="equal">
      <formula>"TD"</formula>
    </cfRule>
  </conditionalFormatting>
  <conditionalFormatting sqref="H211:H212">
    <cfRule type="cellIs" dxfId="8925" priority="628" operator="equal">
      <formula>"PR"</formula>
    </cfRule>
  </conditionalFormatting>
  <conditionalFormatting sqref="I211:U212">
    <cfRule type="cellIs" dxfId="8924" priority="627" operator="equal">
      <formula>"Me"</formula>
    </cfRule>
  </conditionalFormatting>
  <conditionalFormatting sqref="I211:U212">
    <cfRule type="cellIs" dxfId="8923" priority="626" operator="equal">
      <formula>"TD"</formula>
    </cfRule>
  </conditionalFormatting>
  <conditionalFormatting sqref="I211:U212">
    <cfRule type="cellIs" dxfId="8922" priority="625" operator="equal">
      <formula>"PR"</formula>
    </cfRule>
  </conditionalFormatting>
  <conditionalFormatting sqref="V211:Z212">
    <cfRule type="cellIs" dxfId="8921" priority="621" operator="equal">
      <formula>"Me"</formula>
    </cfRule>
  </conditionalFormatting>
  <conditionalFormatting sqref="V211:Z212">
    <cfRule type="cellIs" dxfId="8920" priority="620" operator="equal">
      <formula>"TD"</formula>
    </cfRule>
  </conditionalFormatting>
  <conditionalFormatting sqref="V211:Z212">
    <cfRule type="cellIs" dxfId="8919" priority="619" operator="equal">
      <formula>"PR"</formula>
    </cfRule>
  </conditionalFormatting>
  <conditionalFormatting sqref="S21">
    <cfRule type="cellIs" dxfId="8918" priority="618" operator="equal">
      <formula>"Me"</formula>
    </cfRule>
  </conditionalFormatting>
  <conditionalFormatting sqref="S21">
    <cfRule type="cellIs" dxfId="8917" priority="617" operator="equal">
      <formula>"Me"</formula>
    </cfRule>
  </conditionalFormatting>
  <conditionalFormatting sqref="S21">
    <cfRule type="cellIs" dxfId="8916" priority="616" operator="equal">
      <formula>"TD"</formula>
    </cfRule>
  </conditionalFormatting>
  <conditionalFormatting sqref="Z21">
    <cfRule type="cellIs" dxfId="8915" priority="615" operator="equal">
      <formula>"Me"</formula>
    </cfRule>
  </conditionalFormatting>
  <conditionalFormatting sqref="Z21">
    <cfRule type="cellIs" dxfId="8914" priority="614" operator="equal">
      <formula>"Me"</formula>
    </cfRule>
  </conditionalFormatting>
  <conditionalFormatting sqref="Z21">
    <cfRule type="cellIs" dxfId="8913" priority="613" operator="equal">
      <formula>"TD"</formula>
    </cfRule>
  </conditionalFormatting>
  <conditionalFormatting sqref="AG21">
    <cfRule type="cellIs" dxfId="8912" priority="612" operator="equal">
      <formula>"Me"</formula>
    </cfRule>
  </conditionalFormatting>
  <conditionalFormatting sqref="H233:H234">
    <cfRule type="cellIs" dxfId="8911" priority="611" operator="equal">
      <formula>"Me"</formula>
    </cfRule>
  </conditionalFormatting>
  <conditionalFormatting sqref="H233:H234">
    <cfRule type="cellIs" dxfId="8910" priority="610" operator="equal">
      <formula>"TD"</formula>
    </cfRule>
  </conditionalFormatting>
  <conditionalFormatting sqref="H233:H234">
    <cfRule type="cellIs" dxfId="8909" priority="609" operator="equal">
      <formula>"PR"</formula>
    </cfRule>
  </conditionalFormatting>
  <conditionalFormatting sqref="X27:X28">
    <cfRule type="cellIs" dxfId="8908" priority="595" operator="equal">
      <formula>"Me"</formula>
    </cfRule>
  </conditionalFormatting>
  <conditionalFormatting sqref="X27:X28">
    <cfRule type="cellIs" dxfId="8907" priority="594" operator="equal">
      <formula>"TD"</formula>
    </cfRule>
  </conditionalFormatting>
  <conditionalFormatting sqref="X27:X28">
    <cfRule type="cellIs" dxfId="8906" priority="593" operator="equal">
      <formula>"PR"</formula>
    </cfRule>
  </conditionalFormatting>
  <conditionalFormatting sqref="C197:C198">
    <cfRule type="cellIs" dxfId="8905" priority="586" operator="equal">
      <formula>"C"</formula>
    </cfRule>
  </conditionalFormatting>
  <conditionalFormatting sqref="C197:C198">
    <cfRule type="cellIs" dxfId="8904" priority="585" operator="equal">
      <formula>"B"</formula>
    </cfRule>
  </conditionalFormatting>
  <conditionalFormatting sqref="C197:C198">
    <cfRule type="cellIs" dxfId="8903" priority="584" operator="equal">
      <formula>"A"</formula>
    </cfRule>
  </conditionalFormatting>
  <conditionalFormatting sqref="L37:O38">
    <cfRule type="cellIs" dxfId="8902" priority="576" operator="equal">
      <formula>"Me"</formula>
    </cfRule>
  </conditionalFormatting>
  <conditionalFormatting sqref="L37:O38">
    <cfRule type="cellIs" dxfId="8901" priority="575" operator="equal">
      <formula>"TD"</formula>
    </cfRule>
  </conditionalFormatting>
  <conditionalFormatting sqref="L37:O38">
    <cfRule type="cellIs" dxfId="8900" priority="574" operator="equal">
      <formula>"PR"</formula>
    </cfRule>
  </conditionalFormatting>
  <conditionalFormatting sqref="I147:I148">
    <cfRule type="cellIs" dxfId="8899" priority="573" operator="equal">
      <formula>"Me"</formula>
    </cfRule>
  </conditionalFormatting>
  <conditionalFormatting sqref="I147:I148">
    <cfRule type="cellIs" dxfId="8898" priority="572" operator="equal">
      <formula>"TD"</formula>
    </cfRule>
  </conditionalFormatting>
  <conditionalFormatting sqref="I147:I148">
    <cfRule type="cellIs" dxfId="8897" priority="571" operator="equal">
      <formula>"PR"</formula>
    </cfRule>
  </conditionalFormatting>
  <conditionalFormatting sqref="I151:AI152">
    <cfRule type="cellIs" dxfId="8896" priority="567" operator="equal">
      <formula>"Me"</formula>
    </cfRule>
  </conditionalFormatting>
  <conditionalFormatting sqref="I151:AI152">
    <cfRule type="cellIs" dxfId="8895" priority="566" operator="equal">
      <formula>"TD"</formula>
    </cfRule>
  </conditionalFormatting>
  <conditionalFormatting sqref="I151:AI152">
    <cfRule type="cellIs" dxfId="8894" priority="565" operator="equal">
      <formula>"PR"</formula>
    </cfRule>
  </conditionalFormatting>
  <conditionalFormatting sqref="I179:P180">
    <cfRule type="cellIs" dxfId="8893" priority="564" operator="equal">
      <formula>"Me"</formula>
    </cfRule>
  </conditionalFormatting>
  <conditionalFormatting sqref="I179:P180">
    <cfRule type="cellIs" dxfId="8892" priority="563" operator="equal">
      <formula>"TD"</formula>
    </cfRule>
  </conditionalFormatting>
  <conditionalFormatting sqref="I179:P180">
    <cfRule type="cellIs" dxfId="8891" priority="562" operator="equal">
      <formula>"PR"</formula>
    </cfRule>
  </conditionalFormatting>
  <conditionalFormatting sqref="F151:G152">
    <cfRule type="cellIs" dxfId="8890" priority="561" operator="equal">
      <formula>"Me"</formula>
    </cfRule>
  </conditionalFormatting>
  <conditionalFormatting sqref="F151:G152">
    <cfRule type="cellIs" dxfId="8889" priority="560" operator="equal">
      <formula>"TD"</formula>
    </cfRule>
  </conditionalFormatting>
  <conditionalFormatting sqref="F151:G152">
    <cfRule type="cellIs" dxfId="8888" priority="559" operator="equal">
      <formula>"PR"</formula>
    </cfRule>
  </conditionalFormatting>
  <conditionalFormatting sqref="F167:AI168">
    <cfRule type="cellIs" dxfId="8887" priority="555" operator="equal">
      <formula>"Me"</formula>
    </cfRule>
  </conditionalFormatting>
  <conditionalFormatting sqref="F167:AI168">
    <cfRule type="cellIs" dxfId="8886" priority="554" operator="equal">
      <formula>"TD"</formula>
    </cfRule>
  </conditionalFormatting>
  <conditionalFormatting sqref="F167:AI168">
    <cfRule type="cellIs" dxfId="8885" priority="553" operator="equal">
      <formula>"PR"</formula>
    </cfRule>
  </conditionalFormatting>
  <conditionalFormatting sqref="T69:U70">
    <cfRule type="cellIs" dxfId="8884" priority="552" operator="equal">
      <formula>"Me"</formula>
    </cfRule>
  </conditionalFormatting>
  <conditionalFormatting sqref="T69:U70">
    <cfRule type="cellIs" dxfId="8883" priority="551" operator="equal">
      <formula>"TD"</formula>
    </cfRule>
  </conditionalFormatting>
  <conditionalFormatting sqref="T69:U70">
    <cfRule type="cellIs" dxfId="8882" priority="550" operator="equal">
      <formula>"PR"</formula>
    </cfRule>
  </conditionalFormatting>
  <conditionalFormatting sqref="AF105:AF106">
    <cfRule type="cellIs" dxfId="8881" priority="549" operator="equal">
      <formula>"Me"</formula>
    </cfRule>
  </conditionalFormatting>
  <conditionalFormatting sqref="AF105:AF106">
    <cfRule type="cellIs" dxfId="8880" priority="548" operator="equal">
      <formula>"TD"</formula>
    </cfRule>
  </conditionalFormatting>
  <conditionalFormatting sqref="AF105:AF106">
    <cfRule type="cellIs" dxfId="8879" priority="547" operator="equal">
      <formula>"PR"</formula>
    </cfRule>
  </conditionalFormatting>
  <conditionalFormatting sqref="AF125:AF126">
    <cfRule type="cellIs" dxfId="8878" priority="546" operator="equal">
      <formula>"Me"</formula>
    </cfRule>
  </conditionalFormatting>
  <conditionalFormatting sqref="AF125:AF126">
    <cfRule type="cellIs" dxfId="8877" priority="545" operator="equal">
      <formula>"TD"</formula>
    </cfRule>
  </conditionalFormatting>
  <conditionalFormatting sqref="AF125:AF126">
    <cfRule type="cellIs" dxfId="8876" priority="544" operator="equal">
      <formula>"PR"</formula>
    </cfRule>
  </conditionalFormatting>
  <conditionalFormatting sqref="AF139:AF140">
    <cfRule type="cellIs" dxfId="8875" priority="543" operator="equal">
      <formula>"Me"</formula>
    </cfRule>
  </conditionalFormatting>
  <conditionalFormatting sqref="AF139:AF140">
    <cfRule type="cellIs" dxfId="8874" priority="542" operator="equal">
      <formula>"TD"</formula>
    </cfRule>
  </conditionalFormatting>
  <conditionalFormatting sqref="AF139:AF140">
    <cfRule type="cellIs" dxfId="8873" priority="541" operator="equal">
      <formula>"PR"</formula>
    </cfRule>
  </conditionalFormatting>
  <conditionalFormatting sqref="AF215:AF216">
    <cfRule type="cellIs" dxfId="8872" priority="540" operator="equal">
      <formula>"Me"</formula>
    </cfRule>
  </conditionalFormatting>
  <conditionalFormatting sqref="AF215:AF216">
    <cfRule type="cellIs" dxfId="8871" priority="539" operator="equal">
      <formula>"TD"</formula>
    </cfRule>
  </conditionalFormatting>
  <conditionalFormatting sqref="AF215:AF216">
    <cfRule type="cellIs" dxfId="8870" priority="538" operator="equal">
      <formula>"PR"</formula>
    </cfRule>
  </conditionalFormatting>
  <conditionalFormatting sqref="J57:J58">
    <cfRule type="cellIs" dxfId="8869" priority="537" operator="equal">
      <formula>"Me"</formula>
    </cfRule>
  </conditionalFormatting>
  <conditionalFormatting sqref="J57:J58">
    <cfRule type="cellIs" dxfId="8868" priority="536" operator="equal">
      <formula>"TD"</formula>
    </cfRule>
  </conditionalFormatting>
  <conditionalFormatting sqref="J57:J58">
    <cfRule type="cellIs" dxfId="8867" priority="535" operator="equal">
      <formula>"PR"</formula>
    </cfRule>
  </conditionalFormatting>
  <conditionalFormatting sqref="K57:K58">
    <cfRule type="cellIs" dxfId="8866" priority="534" operator="equal">
      <formula>"Me"</formula>
    </cfRule>
  </conditionalFormatting>
  <conditionalFormatting sqref="K57:K58">
    <cfRule type="cellIs" dxfId="8865" priority="533" operator="equal">
      <formula>"TD"</formula>
    </cfRule>
  </conditionalFormatting>
  <conditionalFormatting sqref="K57:K58">
    <cfRule type="cellIs" dxfId="8864" priority="532" operator="equal">
      <formula>"PR"</formula>
    </cfRule>
  </conditionalFormatting>
  <conditionalFormatting sqref="K129:K130">
    <cfRule type="cellIs" dxfId="8863" priority="531" operator="equal">
      <formula>"Me"</formula>
    </cfRule>
  </conditionalFormatting>
  <conditionalFormatting sqref="K129:K130">
    <cfRule type="cellIs" dxfId="8862" priority="530" operator="equal">
      <formula>"TD"</formula>
    </cfRule>
  </conditionalFormatting>
  <conditionalFormatting sqref="K129:K130">
    <cfRule type="cellIs" dxfId="8861" priority="529" operator="equal">
      <formula>"PR"</formula>
    </cfRule>
  </conditionalFormatting>
  <conditionalFormatting sqref="J215:J216">
    <cfRule type="cellIs" dxfId="8860" priority="522" operator="equal">
      <formula>"Me"</formula>
    </cfRule>
  </conditionalFormatting>
  <conditionalFormatting sqref="J215:J216">
    <cfRule type="cellIs" dxfId="8859" priority="521" operator="equal">
      <formula>"TD"</formula>
    </cfRule>
  </conditionalFormatting>
  <conditionalFormatting sqref="J215:J216">
    <cfRule type="cellIs" dxfId="8858" priority="520" operator="equal">
      <formula>"PR"</formula>
    </cfRule>
  </conditionalFormatting>
  <conditionalFormatting sqref="J207:J208">
    <cfRule type="cellIs" dxfId="8857" priority="519" operator="equal">
      <formula>"Me"</formula>
    </cfRule>
  </conditionalFormatting>
  <conditionalFormatting sqref="J207:J208">
    <cfRule type="cellIs" dxfId="8856" priority="518" operator="equal">
      <formula>"TD"</formula>
    </cfRule>
  </conditionalFormatting>
  <conditionalFormatting sqref="J207:J208">
    <cfRule type="cellIs" dxfId="8855" priority="517" operator="equal">
      <formula>"PR"</formula>
    </cfRule>
  </conditionalFormatting>
  <conditionalFormatting sqref="J233:J234">
    <cfRule type="cellIs" dxfId="8854" priority="516" operator="equal">
      <formula>"Me"</formula>
    </cfRule>
  </conditionalFormatting>
  <conditionalFormatting sqref="J233:J234">
    <cfRule type="cellIs" dxfId="8853" priority="515" operator="equal">
      <formula>"TD"</formula>
    </cfRule>
  </conditionalFormatting>
  <conditionalFormatting sqref="J233:J234">
    <cfRule type="cellIs" dxfId="8852" priority="514" operator="equal">
      <formula>"PR"</formula>
    </cfRule>
  </conditionalFormatting>
  <conditionalFormatting sqref="P83:P84">
    <cfRule type="cellIs" dxfId="8851" priority="513" operator="equal">
      <formula>"Me"</formula>
    </cfRule>
  </conditionalFormatting>
  <conditionalFormatting sqref="P83:P84">
    <cfRule type="cellIs" dxfId="8850" priority="512" operator="equal">
      <formula>"TD"</formula>
    </cfRule>
  </conditionalFormatting>
  <conditionalFormatting sqref="P83:P84">
    <cfRule type="cellIs" dxfId="8849" priority="511" operator="equal">
      <formula>"PR"</formula>
    </cfRule>
  </conditionalFormatting>
  <conditionalFormatting sqref="AC83:AG84">
    <cfRule type="cellIs" dxfId="8848" priority="510" operator="equal">
      <formula>"Me"</formula>
    </cfRule>
  </conditionalFormatting>
  <conditionalFormatting sqref="AC83:AG84">
    <cfRule type="cellIs" dxfId="8847" priority="509" operator="equal">
      <formula>"TD"</formula>
    </cfRule>
  </conditionalFormatting>
  <conditionalFormatting sqref="AC83:AG84">
    <cfRule type="cellIs" dxfId="8846" priority="508" operator="equal">
      <formula>"PR"</formula>
    </cfRule>
  </conditionalFormatting>
  <conditionalFormatting sqref="L95:L96">
    <cfRule type="cellIs" dxfId="8845" priority="507" operator="equal">
      <formula>"Me"</formula>
    </cfRule>
  </conditionalFormatting>
  <conditionalFormatting sqref="L95:L96">
    <cfRule type="cellIs" dxfId="8844" priority="506" operator="equal">
      <formula>"TD"</formula>
    </cfRule>
  </conditionalFormatting>
  <conditionalFormatting sqref="L95:L96">
    <cfRule type="cellIs" dxfId="8843" priority="505" operator="equal">
      <formula>"PR"</formula>
    </cfRule>
  </conditionalFormatting>
  <conditionalFormatting sqref="L109:L110">
    <cfRule type="cellIs" dxfId="8842" priority="504" operator="equal">
      <formula>"Me"</formula>
    </cfRule>
  </conditionalFormatting>
  <conditionalFormatting sqref="L109:L110">
    <cfRule type="cellIs" dxfId="8841" priority="503" operator="equal">
      <formula>"TD"</formula>
    </cfRule>
  </conditionalFormatting>
  <conditionalFormatting sqref="L109:L110">
    <cfRule type="cellIs" dxfId="8840" priority="502" operator="equal">
      <formula>"PR"</formula>
    </cfRule>
  </conditionalFormatting>
  <conditionalFormatting sqref="L119:L120">
    <cfRule type="cellIs" dxfId="8839" priority="501" operator="equal">
      <formula>"Me"</formula>
    </cfRule>
  </conditionalFormatting>
  <conditionalFormatting sqref="L119:L120">
    <cfRule type="cellIs" dxfId="8838" priority="500" operator="equal">
      <formula>"TD"</formula>
    </cfRule>
  </conditionalFormatting>
  <conditionalFormatting sqref="L119:L120">
    <cfRule type="cellIs" dxfId="8837" priority="499" operator="equal">
      <formula>"PR"</formula>
    </cfRule>
  </conditionalFormatting>
  <conditionalFormatting sqref="J147:O148">
    <cfRule type="cellIs" dxfId="8836" priority="498" operator="equal">
      <formula>"Me"</formula>
    </cfRule>
  </conditionalFormatting>
  <conditionalFormatting sqref="J147:O148">
    <cfRule type="cellIs" dxfId="8835" priority="497" operator="equal">
      <formula>"TD"</formula>
    </cfRule>
  </conditionalFormatting>
  <conditionalFormatting sqref="J147:O148">
    <cfRule type="cellIs" dxfId="8834" priority="496" operator="equal">
      <formula>"PR"</formula>
    </cfRule>
  </conditionalFormatting>
  <conditionalFormatting sqref="K215">
    <cfRule type="cellIs" dxfId="8833" priority="492" operator="equal">
      <formula>"Me"</formula>
    </cfRule>
  </conditionalFormatting>
  <conditionalFormatting sqref="K215">
    <cfRule type="cellIs" dxfId="8832" priority="491" operator="equal">
      <formula>"TD"</formula>
    </cfRule>
  </conditionalFormatting>
  <conditionalFormatting sqref="K215">
    <cfRule type="cellIs" dxfId="8831" priority="490" operator="equal">
      <formula>"PR"</formula>
    </cfRule>
  </conditionalFormatting>
  <conditionalFormatting sqref="K233:L234">
    <cfRule type="cellIs" dxfId="8830" priority="489" operator="equal">
      <formula>"Me"</formula>
    </cfRule>
  </conditionalFormatting>
  <conditionalFormatting sqref="K233:L234">
    <cfRule type="cellIs" dxfId="8829" priority="488" operator="equal">
      <formula>"TD"</formula>
    </cfRule>
  </conditionalFormatting>
  <conditionalFormatting sqref="K233:L234">
    <cfRule type="cellIs" dxfId="8828" priority="487" operator="equal">
      <formula>"PR"</formula>
    </cfRule>
  </conditionalFormatting>
  <conditionalFormatting sqref="K235:K236">
    <cfRule type="cellIs" dxfId="8827" priority="486" operator="equal">
      <formula>"Me"</formula>
    </cfRule>
  </conditionalFormatting>
  <conditionalFormatting sqref="K235:K236">
    <cfRule type="cellIs" dxfId="8826" priority="485" operator="equal">
      <formula>"TD"</formula>
    </cfRule>
  </conditionalFormatting>
  <conditionalFormatting sqref="K235:K236">
    <cfRule type="cellIs" dxfId="8825" priority="484" operator="equal">
      <formula>"PR"</formula>
    </cfRule>
  </conditionalFormatting>
  <conditionalFormatting sqref="P235:P236">
    <cfRule type="cellIs" dxfId="8824" priority="483" operator="equal">
      <formula>"Me"</formula>
    </cfRule>
  </conditionalFormatting>
  <conditionalFormatting sqref="P235:P236">
    <cfRule type="cellIs" dxfId="8823" priority="482" operator="equal">
      <formula>"TD"</formula>
    </cfRule>
  </conditionalFormatting>
  <conditionalFormatting sqref="P235:P236">
    <cfRule type="cellIs" dxfId="8822" priority="481" operator="equal">
      <formula>"PR"</formula>
    </cfRule>
  </conditionalFormatting>
  <conditionalFormatting sqref="Z235:Z236">
    <cfRule type="cellIs" dxfId="8821" priority="480" operator="equal">
      <formula>"Me"</formula>
    </cfRule>
  </conditionalFormatting>
  <conditionalFormatting sqref="Z235:Z236">
    <cfRule type="cellIs" dxfId="8820" priority="479" operator="equal">
      <formula>"TD"</formula>
    </cfRule>
  </conditionalFormatting>
  <conditionalFormatting sqref="Z235:Z236">
    <cfRule type="cellIs" dxfId="8819" priority="478" operator="equal">
      <formula>"PR"</formula>
    </cfRule>
  </conditionalFormatting>
  <conditionalFormatting sqref="K209:K210">
    <cfRule type="cellIs" dxfId="8818" priority="477" operator="equal">
      <formula>"Me"</formula>
    </cfRule>
  </conditionalFormatting>
  <conditionalFormatting sqref="K209:K210">
    <cfRule type="cellIs" dxfId="8817" priority="476" operator="equal">
      <formula>"TD"</formula>
    </cfRule>
  </conditionalFormatting>
  <conditionalFormatting sqref="K209:K210">
    <cfRule type="cellIs" dxfId="8816" priority="475" operator="equal">
      <formula>"PR"</formula>
    </cfRule>
  </conditionalFormatting>
  <conditionalFormatting sqref="P209:P210">
    <cfRule type="cellIs" dxfId="8815" priority="474" operator="equal">
      <formula>"Me"</formula>
    </cfRule>
  </conditionalFormatting>
  <conditionalFormatting sqref="P209:P210">
    <cfRule type="cellIs" dxfId="8814" priority="473" operator="equal">
      <formula>"TD"</formula>
    </cfRule>
  </conditionalFormatting>
  <conditionalFormatting sqref="P209:P210">
    <cfRule type="cellIs" dxfId="8813" priority="472" operator="equal">
      <formula>"PR"</formula>
    </cfRule>
  </conditionalFormatting>
  <conditionalFormatting sqref="R209:R210">
    <cfRule type="cellIs" dxfId="8812" priority="471" operator="equal">
      <formula>"Me"</formula>
    </cfRule>
  </conditionalFormatting>
  <conditionalFormatting sqref="R209:R210">
    <cfRule type="cellIs" dxfId="8811" priority="470" operator="equal">
      <formula>"TD"</formula>
    </cfRule>
  </conditionalFormatting>
  <conditionalFormatting sqref="R209:R210">
    <cfRule type="cellIs" dxfId="8810" priority="469" operator="equal">
      <formula>"PR"</formula>
    </cfRule>
  </conditionalFormatting>
  <conditionalFormatting sqref="L209">
    <cfRule type="cellIs" dxfId="8809" priority="468" operator="equal">
      <formula>"Me"</formula>
    </cfRule>
  </conditionalFormatting>
  <conditionalFormatting sqref="L209">
    <cfRule type="cellIs" dxfId="8808" priority="467" operator="equal">
      <formula>"TD"</formula>
    </cfRule>
  </conditionalFormatting>
  <conditionalFormatting sqref="L209">
    <cfRule type="cellIs" dxfId="8807" priority="466" operator="equal">
      <formula>"PR"</formula>
    </cfRule>
  </conditionalFormatting>
  <conditionalFormatting sqref="Z129:Z130">
    <cfRule type="cellIs" dxfId="8806" priority="465" operator="equal">
      <formula>"Me"</formula>
    </cfRule>
  </conditionalFormatting>
  <conditionalFormatting sqref="Z129:Z130">
    <cfRule type="cellIs" dxfId="8805" priority="464" operator="equal">
      <formula>"TD"</formula>
    </cfRule>
  </conditionalFormatting>
  <conditionalFormatting sqref="Z129:Z130">
    <cfRule type="cellIs" dxfId="8804" priority="463" operator="equal">
      <formula>"PR"</formula>
    </cfRule>
  </conditionalFormatting>
  <conditionalFormatting sqref="AG129:AG130">
    <cfRule type="cellIs" dxfId="8803" priority="462" operator="equal">
      <formula>"Me"</formula>
    </cfRule>
  </conditionalFormatting>
  <conditionalFormatting sqref="AG129:AG130">
    <cfRule type="cellIs" dxfId="8802" priority="461" operator="equal">
      <formula>"TD"</formula>
    </cfRule>
  </conditionalFormatting>
  <conditionalFormatting sqref="AG129:AG130">
    <cfRule type="cellIs" dxfId="8801" priority="460" operator="equal">
      <formula>"PR"</formula>
    </cfRule>
  </conditionalFormatting>
  <conditionalFormatting sqref="AC133:AC134">
    <cfRule type="cellIs" dxfId="8800" priority="459" operator="equal">
      <formula>"Me"</formula>
    </cfRule>
  </conditionalFormatting>
  <conditionalFormatting sqref="AC133:AC134">
    <cfRule type="cellIs" dxfId="8799" priority="458" operator="equal">
      <formula>"TD"</formula>
    </cfRule>
  </conditionalFormatting>
  <conditionalFormatting sqref="AC133:AC134">
    <cfRule type="cellIs" dxfId="8798" priority="457" operator="equal">
      <formula>"PR"</formula>
    </cfRule>
  </conditionalFormatting>
  <conditionalFormatting sqref="AC133:AC134">
    <cfRule type="cellIs" dxfId="8797" priority="456" operator="equal">
      <formula>"Me"</formula>
    </cfRule>
  </conditionalFormatting>
  <conditionalFormatting sqref="AC133:AC134">
    <cfRule type="cellIs" dxfId="8796" priority="455" operator="equal">
      <formula>"TD"</formula>
    </cfRule>
  </conditionalFormatting>
  <conditionalFormatting sqref="AC133:AC134">
    <cfRule type="cellIs" dxfId="8795" priority="454" operator="equal">
      <formula>"PR"</formula>
    </cfRule>
  </conditionalFormatting>
  <conditionalFormatting sqref="V133:V134">
    <cfRule type="cellIs" dxfId="8794" priority="453" operator="equal">
      <formula>"Me"</formula>
    </cfRule>
  </conditionalFormatting>
  <conditionalFormatting sqref="V133:V134">
    <cfRule type="cellIs" dxfId="8793" priority="452" operator="equal">
      <formula>"TD"</formula>
    </cfRule>
  </conditionalFormatting>
  <conditionalFormatting sqref="V133:V134">
    <cfRule type="cellIs" dxfId="8792" priority="451" operator="equal">
      <formula>"PR"</formula>
    </cfRule>
  </conditionalFormatting>
  <conditionalFormatting sqref="V133:V134">
    <cfRule type="cellIs" dxfId="8791" priority="450" operator="equal">
      <formula>"Me"</formula>
    </cfRule>
  </conditionalFormatting>
  <conditionalFormatting sqref="V133:V134">
    <cfRule type="cellIs" dxfId="8790" priority="449" operator="equal">
      <formula>"TD"</formula>
    </cfRule>
  </conditionalFormatting>
  <conditionalFormatting sqref="V133:V134">
    <cfRule type="cellIs" dxfId="8789" priority="448" operator="equal">
      <formula>"PR"</formula>
    </cfRule>
  </conditionalFormatting>
  <conditionalFormatting sqref="O133:O134">
    <cfRule type="cellIs" dxfId="8788" priority="447" operator="equal">
      <formula>"Me"</formula>
    </cfRule>
  </conditionalFormatting>
  <conditionalFormatting sqref="O133:O134">
    <cfRule type="cellIs" dxfId="8787" priority="446" operator="equal">
      <formula>"TD"</formula>
    </cfRule>
  </conditionalFormatting>
  <conditionalFormatting sqref="O133:O134">
    <cfRule type="cellIs" dxfId="8786" priority="445" operator="equal">
      <formula>"PR"</formula>
    </cfRule>
  </conditionalFormatting>
  <conditionalFormatting sqref="O133:O134">
    <cfRule type="cellIs" dxfId="8785" priority="444" operator="equal">
      <formula>"Me"</formula>
    </cfRule>
  </conditionalFormatting>
  <conditionalFormatting sqref="O133:O134">
    <cfRule type="cellIs" dxfId="8784" priority="443" operator="equal">
      <formula>"TD"</formula>
    </cfRule>
  </conditionalFormatting>
  <conditionalFormatting sqref="O133:O134">
    <cfRule type="cellIs" dxfId="8783" priority="442" operator="equal">
      <formula>"PR"</formula>
    </cfRule>
  </conditionalFormatting>
  <conditionalFormatting sqref="H133:H134">
    <cfRule type="cellIs" dxfId="8782" priority="441" operator="equal">
      <formula>"Me"</formula>
    </cfRule>
  </conditionalFormatting>
  <conditionalFormatting sqref="H133:H134">
    <cfRule type="cellIs" dxfId="8781" priority="440" operator="equal">
      <formula>"TD"</formula>
    </cfRule>
  </conditionalFormatting>
  <conditionalFormatting sqref="H133:H134">
    <cfRule type="cellIs" dxfId="8780" priority="439" operator="equal">
      <formula>"PR"</formula>
    </cfRule>
  </conditionalFormatting>
  <conditionalFormatting sqref="H133:H134">
    <cfRule type="cellIs" dxfId="8779" priority="438" operator="equal">
      <formula>"Me"</formula>
    </cfRule>
  </conditionalFormatting>
  <conditionalFormatting sqref="H133:H134">
    <cfRule type="cellIs" dxfId="8778" priority="437" operator="equal">
      <formula>"TD"</formula>
    </cfRule>
  </conditionalFormatting>
  <conditionalFormatting sqref="H133:H134">
    <cfRule type="cellIs" dxfId="8777" priority="436" operator="equal">
      <formula>"PR"</formula>
    </cfRule>
  </conditionalFormatting>
  <conditionalFormatting sqref="J219:J220">
    <cfRule type="cellIs" dxfId="8776" priority="435" operator="equal">
      <formula>"Me"</formula>
    </cfRule>
  </conditionalFormatting>
  <conditionalFormatting sqref="J219:J220">
    <cfRule type="cellIs" dxfId="8775" priority="434" operator="equal">
      <formula>"TD"</formula>
    </cfRule>
  </conditionalFormatting>
  <conditionalFormatting sqref="J219:J220">
    <cfRule type="cellIs" dxfId="8774" priority="433" operator="equal">
      <formula>"PR"</formula>
    </cfRule>
  </conditionalFormatting>
  <conditionalFormatting sqref="J219:J220">
    <cfRule type="cellIs" dxfId="8773" priority="432" operator="equal">
      <formula>"Me"</formula>
    </cfRule>
  </conditionalFormatting>
  <conditionalFormatting sqref="J219:J220">
    <cfRule type="cellIs" dxfId="8772" priority="431" operator="equal">
      <formula>"TD"</formula>
    </cfRule>
  </conditionalFormatting>
  <conditionalFormatting sqref="J219:J220">
    <cfRule type="cellIs" dxfId="8771" priority="430" operator="equal">
      <formula>"PR"</formula>
    </cfRule>
  </conditionalFormatting>
  <conditionalFormatting sqref="Q219:Q220">
    <cfRule type="cellIs" dxfId="8770" priority="429" operator="equal">
      <formula>"Me"</formula>
    </cfRule>
  </conditionalFormatting>
  <conditionalFormatting sqref="Q219:Q220">
    <cfRule type="cellIs" dxfId="8769" priority="428" operator="equal">
      <formula>"TD"</formula>
    </cfRule>
  </conditionalFormatting>
  <conditionalFormatting sqref="Q219:Q220">
    <cfRule type="cellIs" dxfId="8768" priority="427" operator="equal">
      <formula>"PR"</formula>
    </cfRule>
  </conditionalFormatting>
  <conditionalFormatting sqref="Q219:Q220">
    <cfRule type="cellIs" dxfId="8767" priority="426" operator="equal">
      <formula>"Me"</formula>
    </cfRule>
  </conditionalFormatting>
  <conditionalFormatting sqref="Q219:Q220">
    <cfRule type="cellIs" dxfId="8766" priority="425" operator="equal">
      <formula>"TD"</formula>
    </cfRule>
  </conditionalFormatting>
  <conditionalFormatting sqref="Q219:Q220">
    <cfRule type="cellIs" dxfId="8765" priority="424" operator="equal">
      <formula>"PR"</formula>
    </cfRule>
  </conditionalFormatting>
  <conditionalFormatting sqref="L221:L222">
    <cfRule type="cellIs" dxfId="8764" priority="423" operator="equal">
      <formula>"Me"</formula>
    </cfRule>
  </conditionalFormatting>
  <conditionalFormatting sqref="L221:L222">
    <cfRule type="cellIs" dxfId="8763" priority="422" operator="equal">
      <formula>"TD"</formula>
    </cfRule>
  </conditionalFormatting>
  <conditionalFormatting sqref="L221:L222">
    <cfRule type="cellIs" dxfId="8762" priority="421" operator="equal">
      <formula>"PR"</formula>
    </cfRule>
  </conditionalFormatting>
  <conditionalFormatting sqref="L221:L222">
    <cfRule type="cellIs" dxfId="8761" priority="420" operator="equal">
      <formula>"Me"</formula>
    </cfRule>
  </conditionalFormatting>
  <conditionalFormatting sqref="L221:L222">
    <cfRule type="cellIs" dxfId="8760" priority="419" operator="equal">
      <formula>"TD"</formula>
    </cfRule>
  </conditionalFormatting>
  <conditionalFormatting sqref="L221:L222">
    <cfRule type="cellIs" dxfId="8759" priority="418" operator="equal">
      <formula>"PR"</formula>
    </cfRule>
  </conditionalFormatting>
  <conditionalFormatting sqref="S221:S222">
    <cfRule type="cellIs" dxfId="8758" priority="417" operator="equal">
      <formula>"Me"</formula>
    </cfRule>
  </conditionalFormatting>
  <conditionalFormatting sqref="S221:S222">
    <cfRule type="cellIs" dxfId="8757" priority="416" operator="equal">
      <formula>"TD"</formula>
    </cfRule>
  </conditionalFormatting>
  <conditionalFormatting sqref="S221:S222">
    <cfRule type="cellIs" dxfId="8756" priority="415" operator="equal">
      <formula>"PR"</formula>
    </cfRule>
  </conditionalFormatting>
  <conditionalFormatting sqref="S221:S222">
    <cfRule type="cellIs" dxfId="8755" priority="414" operator="equal">
      <formula>"Me"</formula>
    </cfRule>
  </conditionalFormatting>
  <conditionalFormatting sqref="S221:S222">
    <cfRule type="cellIs" dxfId="8754" priority="413" operator="equal">
      <formula>"TD"</formula>
    </cfRule>
  </conditionalFormatting>
  <conditionalFormatting sqref="S221:S222">
    <cfRule type="cellIs" dxfId="8753" priority="412" operator="equal">
      <formula>"PR"</formula>
    </cfRule>
  </conditionalFormatting>
  <conditionalFormatting sqref="Z221:Z222">
    <cfRule type="cellIs" dxfId="8752" priority="411" operator="equal">
      <formula>"Me"</formula>
    </cfRule>
  </conditionalFormatting>
  <conditionalFormatting sqref="Z221:Z222">
    <cfRule type="cellIs" dxfId="8751" priority="410" operator="equal">
      <formula>"TD"</formula>
    </cfRule>
  </conditionalFormatting>
  <conditionalFormatting sqref="Z221:Z222">
    <cfRule type="cellIs" dxfId="8750" priority="409" operator="equal">
      <formula>"PR"</formula>
    </cfRule>
  </conditionalFormatting>
  <conditionalFormatting sqref="Z221:Z222">
    <cfRule type="cellIs" dxfId="8749" priority="408" operator="equal">
      <formula>"Me"</formula>
    </cfRule>
  </conditionalFormatting>
  <conditionalFormatting sqref="Z221:Z222">
    <cfRule type="cellIs" dxfId="8748" priority="407" operator="equal">
      <formula>"TD"</formula>
    </cfRule>
  </conditionalFormatting>
  <conditionalFormatting sqref="Z221:Z222">
    <cfRule type="cellIs" dxfId="8747" priority="406" operator="equal">
      <formula>"PR"</formula>
    </cfRule>
  </conditionalFormatting>
  <conditionalFormatting sqref="X219:X220">
    <cfRule type="cellIs" dxfId="8746" priority="405" operator="equal">
      <formula>"Me"</formula>
    </cfRule>
  </conditionalFormatting>
  <conditionalFormatting sqref="X219:X220">
    <cfRule type="cellIs" dxfId="8745" priority="404" operator="equal">
      <formula>"TD"</formula>
    </cfRule>
  </conditionalFormatting>
  <conditionalFormatting sqref="X219:X220">
    <cfRule type="cellIs" dxfId="8744" priority="403" operator="equal">
      <formula>"PR"</formula>
    </cfRule>
  </conditionalFormatting>
  <conditionalFormatting sqref="X219:X220">
    <cfRule type="cellIs" dxfId="8743" priority="402" operator="equal">
      <formula>"Me"</formula>
    </cfRule>
  </conditionalFormatting>
  <conditionalFormatting sqref="X219:X220">
    <cfRule type="cellIs" dxfId="8742" priority="401" operator="equal">
      <formula>"TD"</formula>
    </cfRule>
  </conditionalFormatting>
  <conditionalFormatting sqref="X219:X220">
    <cfRule type="cellIs" dxfId="8741" priority="400" operator="equal">
      <formula>"PR"</formula>
    </cfRule>
  </conditionalFormatting>
  <conditionalFormatting sqref="AG221:AG222">
    <cfRule type="cellIs" dxfId="8740" priority="399" operator="equal">
      <formula>"Me"</formula>
    </cfRule>
  </conditionalFormatting>
  <conditionalFormatting sqref="AG221:AG222">
    <cfRule type="cellIs" dxfId="8739" priority="398" operator="equal">
      <formula>"TD"</formula>
    </cfRule>
  </conditionalFormatting>
  <conditionalFormatting sqref="AG221:AG222">
    <cfRule type="cellIs" dxfId="8738" priority="397" operator="equal">
      <formula>"PR"</formula>
    </cfRule>
  </conditionalFormatting>
  <conditionalFormatting sqref="AG221:AG222">
    <cfRule type="cellIs" dxfId="8737" priority="396" operator="equal">
      <formula>"Me"</formula>
    </cfRule>
  </conditionalFormatting>
  <conditionalFormatting sqref="AG221:AG222">
    <cfRule type="cellIs" dxfId="8736" priority="395" operator="equal">
      <formula>"TD"</formula>
    </cfRule>
  </conditionalFormatting>
  <conditionalFormatting sqref="AG221:AG222">
    <cfRule type="cellIs" dxfId="8735" priority="394" operator="equal">
      <formula>"PR"</formula>
    </cfRule>
  </conditionalFormatting>
  <conditionalFormatting sqref="AE219:AE220">
    <cfRule type="cellIs" dxfId="8734" priority="393" operator="equal">
      <formula>"Me"</formula>
    </cfRule>
  </conditionalFormatting>
  <conditionalFormatting sqref="AE219:AE220">
    <cfRule type="cellIs" dxfId="8733" priority="392" operator="equal">
      <formula>"TD"</formula>
    </cfRule>
  </conditionalFormatting>
  <conditionalFormatting sqref="AE219:AE220">
    <cfRule type="cellIs" dxfId="8732" priority="391" operator="equal">
      <formula>"PR"</formula>
    </cfRule>
  </conditionalFormatting>
  <conditionalFormatting sqref="AE219:AE220">
    <cfRule type="cellIs" dxfId="8731" priority="390" operator="equal">
      <formula>"Me"</formula>
    </cfRule>
  </conditionalFormatting>
  <conditionalFormatting sqref="AE219:AE220">
    <cfRule type="cellIs" dxfId="8730" priority="389" operator="equal">
      <formula>"TD"</formula>
    </cfRule>
  </conditionalFormatting>
  <conditionalFormatting sqref="AE219:AE220">
    <cfRule type="cellIs" dxfId="8729" priority="388" operator="equal">
      <formula>"PR"</formula>
    </cfRule>
  </conditionalFormatting>
  <conditionalFormatting sqref="AC27:AC28">
    <cfRule type="cellIs" dxfId="8728" priority="387" operator="equal">
      <formula>"Me"</formula>
    </cfRule>
  </conditionalFormatting>
  <conditionalFormatting sqref="AC27:AC28">
    <cfRule type="cellIs" dxfId="8727" priority="386" operator="equal">
      <formula>"TD"</formula>
    </cfRule>
  </conditionalFormatting>
  <conditionalFormatting sqref="AC27:AC28">
    <cfRule type="cellIs" dxfId="8726" priority="385" operator="equal">
      <formula>"Me"</formula>
    </cfRule>
  </conditionalFormatting>
  <conditionalFormatting sqref="AC27:AC28">
    <cfRule type="cellIs" dxfId="8725" priority="384" operator="equal">
      <formula>"TD"</formula>
    </cfRule>
  </conditionalFormatting>
  <conditionalFormatting sqref="AC27:AC28">
    <cfRule type="cellIs" dxfId="8724" priority="383" operator="equal">
      <formula>"PR"</formula>
    </cfRule>
  </conditionalFormatting>
  <conditionalFormatting sqref="L47">
    <cfRule type="cellIs" dxfId="8723" priority="382" operator="equal">
      <formula>"Me"</formula>
    </cfRule>
  </conditionalFormatting>
  <conditionalFormatting sqref="L47">
    <cfRule type="cellIs" dxfId="8722" priority="381" operator="equal">
      <formula>"TD"</formula>
    </cfRule>
  </conditionalFormatting>
  <conditionalFormatting sqref="L47">
    <cfRule type="cellIs" dxfId="8721" priority="380" operator="equal">
      <formula>"PR"</formula>
    </cfRule>
  </conditionalFormatting>
  <conditionalFormatting sqref="L207">
    <cfRule type="cellIs" dxfId="8720" priority="379" operator="equal">
      <formula>"Me"</formula>
    </cfRule>
  </conditionalFormatting>
  <conditionalFormatting sqref="L207">
    <cfRule type="cellIs" dxfId="8719" priority="378" operator="equal">
      <formula>"TD"</formula>
    </cfRule>
  </conditionalFormatting>
  <conditionalFormatting sqref="L207">
    <cfRule type="cellIs" dxfId="8718" priority="377" operator="equal">
      <formula>"PR"</formula>
    </cfRule>
  </conditionalFormatting>
  <conditionalFormatting sqref="L208">
    <cfRule type="cellIs" dxfId="8717" priority="376" operator="equal">
      <formula>"Me"</formula>
    </cfRule>
  </conditionalFormatting>
  <conditionalFormatting sqref="L208">
    <cfRule type="cellIs" dxfId="8716" priority="375" operator="equal">
      <formula>"TD"</formula>
    </cfRule>
  </conditionalFormatting>
  <conditionalFormatting sqref="L208">
    <cfRule type="cellIs" dxfId="8715" priority="374" operator="equal">
      <formula>"PR"</formula>
    </cfRule>
  </conditionalFormatting>
  <conditionalFormatting sqref="K40">
    <cfRule type="cellIs" dxfId="8714" priority="373" operator="equal">
      <formula>"Me"</formula>
    </cfRule>
  </conditionalFormatting>
  <conditionalFormatting sqref="K40">
    <cfRule type="cellIs" dxfId="8713" priority="372" operator="equal">
      <formula>"TD"</formula>
    </cfRule>
  </conditionalFormatting>
  <conditionalFormatting sqref="K40">
    <cfRule type="cellIs" dxfId="8712" priority="371" operator="equal">
      <formula>"PR"</formula>
    </cfRule>
  </conditionalFormatting>
  <conditionalFormatting sqref="AC23:AC24">
    <cfRule type="cellIs" dxfId="8711" priority="370" operator="equal">
      <formula>"Me"</formula>
    </cfRule>
  </conditionalFormatting>
  <conditionalFormatting sqref="AC23:AC24">
    <cfRule type="cellIs" dxfId="8710" priority="369" operator="equal">
      <formula>"TD"</formula>
    </cfRule>
  </conditionalFormatting>
  <conditionalFormatting sqref="AC23:AC24">
    <cfRule type="cellIs" dxfId="8709" priority="368" operator="equal">
      <formula>"PR"</formula>
    </cfRule>
  </conditionalFormatting>
  <conditionalFormatting sqref="Q27:Q28">
    <cfRule type="cellIs" dxfId="8708" priority="367" operator="equal">
      <formula>"Me"</formula>
    </cfRule>
  </conditionalFormatting>
  <conditionalFormatting sqref="Q27:Q28">
    <cfRule type="cellIs" dxfId="8707" priority="366" operator="equal">
      <formula>"TD"</formula>
    </cfRule>
  </conditionalFormatting>
  <conditionalFormatting sqref="Q27:Q28">
    <cfRule type="cellIs" dxfId="8706" priority="365" operator="equal">
      <formula>"PR"</formula>
    </cfRule>
  </conditionalFormatting>
  <conditionalFormatting sqref="O195:O196">
    <cfRule type="cellIs" dxfId="8705" priority="364" operator="equal">
      <formula>"Me"</formula>
    </cfRule>
  </conditionalFormatting>
  <conditionalFormatting sqref="O195:O196">
    <cfRule type="cellIs" dxfId="8704" priority="363" operator="equal">
      <formula>"TD"</formula>
    </cfRule>
  </conditionalFormatting>
  <conditionalFormatting sqref="O195:O196">
    <cfRule type="cellIs" dxfId="8703" priority="362" operator="equal">
      <formula>"PR"</formula>
    </cfRule>
  </conditionalFormatting>
  <conditionalFormatting sqref="V203">
    <cfRule type="cellIs" dxfId="8702" priority="358" operator="equal">
      <formula>"Me"</formula>
    </cfRule>
  </conditionalFormatting>
  <conditionalFormatting sqref="V203">
    <cfRule type="cellIs" dxfId="8701" priority="357" operator="equal">
      <formula>"TD"</formula>
    </cfRule>
  </conditionalFormatting>
  <conditionalFormatting sqref="V203">
    <cfRule type="cellIs" dxfId="8700" priority="356" operator="equal">
      <formula>"PR"</formula>
    </cfRule>
  </conditionalFormatting>
  <conditionalFormatting sqref="X203">
    <cfRule type="cellIs" dxfId="8699" priority="355" operator="equal">
      <formula>"Me"</formula>
    </cfRule>
  </conditionalFormatting>
  <conditionalFormatting sqref="X203">
    <cfRule type="cellIs" dxfId="8698" priority="354" operator="equal">
      <formula>"TD"</formula>
    </cfRule>
  </conditionalFormatting>
  <conditionalFormatting sqref="X203">
    <cfRule type="cellIs" dxfId="8697" priority="353" operator="equal">
      <formula>"PR"</formula>
    </cfRule>
  </conditionalFormatting>
  <conditionalFormatting sqref="Z203">
    <cfRule type="cellIs" dxfId="8696" priority="352" operator="equal">
      <formula>"Me"</formula>
    </cfRule>
  </conditionalFormatting>
  <conditionalFormatting sqref="Z203">
    <cfRule type="cellIs" dxfId="8695" priority="351" operator="equal">
      <formula>"TD"</formula>
    </cfRule>
  </conditionalFormatting>
  <conditionalFormatting sqref="Z203">
    <cfRule type="cellIs" dxfId="8694" priority="350" operator="equal">
      <formula>"PR"</formula>
    </cfRule>
  </conditionalFormatting>
  <conditionalFormatting sqref="O213:O214">
    <cfRule type="cellIs" dxfId="8693" priority="349" operator="equal">
      <formula>"Me"</formula>
    </cfRule>
  </conditionalFormatting>
  <conditionalFormatting sqref="O213:O214">
    <cfRule type="cellIs" dxfId="8692" priority="348" operator="equal">
      <formula>"TD"</formula>
    </cfRule>
  </conditionalFormatting>
  <conditionalFormatting sqref="O213:O214">
    <cfRule type="cellIs" dxfId="8691" priority="347" operator="equal">
      <formula>"PR"</formula>
    </cfRule>
  </conditionalFormatting>
  <conditionalFormatting sqref="V214">
    <cfRule type="cellIs" dxfId="8690" priority="346" operator="equal">
      <formula>"Me"</formula>
    </cfRule>
  </conditionalFormatting>
  <conditionalFormatting sqref="V214">
    <cfRule type="cellIs" dxfId="8689" priority="345" operator="equal">
      <formula>"TD"</formula>
    </cfRule>
  </conditionalFormatting>
  <conditionalFormatting sqref="V214">
    <cfRule type="cellIs" dxfId="8688" priority="344" operator="equal">
      <formula>"PR"</formula>
    </cfRule>
  </conditionalFormatting>
  <conditionalFormatting sqref="V213">
    <cfRule type="cellIs" dxfId="8687" priority="343" operator="equal">
      <formula>"Me"</formula>
    </cfRule>
  </conditionalFormatting>
  <conditionalFormatting sqref="V213">
    <cfRule type="cellIs" dxfId="8686" priority="342" operator="equal">
      <formula>"TD"</formula>
    </cfRule>
  </conditionalFormatting>
  <conditionalFormatting sqref="V213">
    <cfRule type="cellIs" dxfId="8685" priority="341" operator="equal">
      <formula>"PR"</formula>
    </cfRule>
  </conditionalFormatting>
  <conditionalFormatting sqref="O47:O48">
    <cfRule type="cellIs" dxfId="8684" priority="334" operator="equal">
      <formula>"Me"</formula>
    </cfRule>
  </conditionalFormatting>
  <conditionalFormatting sqref="O47:O48">
    <cfRule type="cellIs" dxfId="8683" priority="333" operator="equal">
      <formula>"TD"</formula>
    </cfRule>
  </conditionalFormatting>
  <conditionalFormatting sqref="O47:O48">
    <cfRule type="cellIs" dxfId="8682" priority="332" operator="equal">
      <formula>"PR"</formula>
    </cfRule>
  </conditionalFormatting>
  <conditionalFormatting sqref="O57:O58">
    <cfRule type="cellIs" dxfId="8681" priority="331" operator="equal">
      <formula>"Me"</formula>
    </cfRule>
  </conditionalFormatting>
  <conditionalFormatting sqref="O57:O58">
    <cfRule type="cellIs" dxfId="8680" priority="330" operator="equal">
      <formula>"TD"</formula>
    </cfRule>
  </conditionalFormatting>
  <conditionalFormatting sqref="O57:O58">
    <cfRule type="cellIs" dxfId="8679" priority="329" operator="equal">
      <formula>"PR"</formula>
    </cfRule>
  </conditionalFormatting>
  <conditionalFormatting sqref="O69:O70">
    <cfRule type="cellIs" dxfId="8678" priority="328" operator="equal">
      <formula>"Me"</formula>
    </cfRule>
  </conditionalFormatting>
  <conditionalFormatting sqref="O69:O70">
    <cfRule type="cellIs" dxfId="8677" priority="327" operator="equal">
      <formula>"TD"</formula>
    </cfRule>
  </conditionalFormatting>
  <conditionalFormatting sqref="O69:O70">
    <cfRule type="cellIs" dxfId="8676" priority="326" operator="equal">
      <formula>"PR"</formula>
    </cfRule>
  </conditionalFormatting>
  <conditionalFormatting sqref="O107:O108">
    <cfRule type="cellIs" dxfId="8675" priority="325" operator="equal">
      <formula>"Me"</formula>
    </cfRule>
  </conditionalFormatting>
  <conditionalFormatting sqref="O107:O108">
    <cfRule type="cellIs" dxfId="8674" priority="324" operator="equal">
      <formula>"TD"</formula>
    </cfRule>
  </conditionalFormatting>
  <conditionalFormatting sqref="O107:O108">
    <cfRule type="cellIs" dxfId="8673" priority="323" operator="equal">
      <formula>"PR"</formula>
    </cfRule>
  </conditionalFormatting>
  <conditionalFormatting sqref="M121:AC122">
    <cfRule type="cellIs" dxfId="8672" priority="322" operator="equal">
      <formula>"Me"</formula>
    </cfRule>
  </conditionalFormatting>
  <conditionalFormatting sqref="M121:AC122">
    <cfRule type="cellIs" dxfId="8671" priority="321" operator="equal">
      <formula>"TD"</formula>
    </cfRule>
  </conditionalFormatting>
  <conditionalFormatting sqref="M121:AC122">
    <cfRule type="cellIs" dxfId="8670" priority="320" operator="equal">
      <formula>"PR"</formula>
    </cfRule>
  </conditionalFormatting>
  <conditionalFormatting sqref="O233:O234">
    <cfRule type="cellIs" dxfId="8669" priority="319" operator="equal">
      <formula>"Me"</formula>
    </cfRule>
  </conditionalFormatting>
  <conditionalFormatting sqref="O233:O234">
    <cfRule type="cellIs" dxfId="8668" priority="318" operator="equal">
      <formula>"TD"</formula>
    </cfRule>
  </conditionalFormatting>
  <conditionalFormatting sqref="O233:O234">
    <cfRule type="cellIs" dxfId="8667" priority="317" operator="equal">
      <formula>"PR"</formula>
    </cfRule>
  </conditionalFormatting>
  <conditionalFormatting sqref="O243:O244">
    <cfRule type="cellIs" dxfId="8666" priority="316" operator="equal">
      <formula>"Me"</formula>
    </cfRule>
  </conditionalFormatting>
  <conditionalFormatting sqref="O243:O244">
    <cfRule type="cellIs" dxfId="8665" priority="315" operator="equal">
      <formula>"TD"</formula>
    </cfRule>
  </conditionalFormatting>
  <conditionalFormatting sqref="O243:O244">
    <cfRule type="cellIs" dxfId="8664" priority="314" operator="equal">
      <formula>"PR"</formula>
    </cfRule>
  </conditionalFormatting>
  <conditionalFormatting sqref="L169:S170">
    <cfRule type="cellIs" dxfId="8663" priority="313" operator="equal">
      <formula>"Me"</formula>
    </cfRule>
  </conditionalFormatting>
  <conditionalFormatting sqref="L169:S170">
    <cfRule type="cellIs" dxfId="8662" priority="312" operator="equal">
      <formula>"TD"</formula>
    </cfRule>
  </conditionalFormatting>
  <conditionalFormatting sqref="L169:S170">
    <cfRule type="cellIs" dxfId="8661" priority="311" operator="equal">
      <formula>"PR"</formula>
    </cfRule>
  </conditionalFormatting>
  <conditionalFormatting sqref="S139">
    <cfRule type="cellIs" dxfId="8660" priority="310" operator="equal">
      <formula>"Me"</formula>
    </cfRule>
  </conditionalFormatting>
  <conditionalFormatting sqref="S139">
    <cfRule type="cellIs" dxfId="8659" priority="309" operator="equal">
      <formula>"TD"</formula>
    </cfRule>
  </conditionalFormatting>
  <conditionalFormatting sqref="S139">
    <cfRule type="cellIs" dxfId="8658" priority="308" operator="equal">
      <formula>"PR"</formula>
    </cfRule>
  </conditionalFormatting>
  <conditionalFormatting sqref="P35">
    <cfRule type="cellIs" dxfId="8657" priority="307" operator="equal">
      <formula>"Me"</formula>
    </cfRule>
  </conditionalFormatting>
  <conditionalFormatting sqref="P35">
    <cfRule type="cellIs" dxfId="8656" priority="306" operator="equal">
      <formula>"TD"</formula>
    </cfRule>
  </conditionalFormatting>
  <conditionalFormatting sqref="P35">
    <cfRule type="cellIs" dxfId="8655" priority="305" operator="equal">
      <formula>"PR"</formula>
    </cfRule>
  </conditionalFormatting>
  <conditionalFormatting sqref="P149:P150">
    <cfRule type="cellIs" dxfId="8654" priority="304" operator="equal">
      <formula>"Me"</formula>
    </cfRule>
  </conditionalFormatting>
  <conditionalFormatting sqref="P149:P150">
    <cfRule type="cellIs" dxfId="8653" priority="303" operator="equal">
      <formula>"TD"</formula>
    </cfRule>
  </conditionalFormatting>
  <conditionalFormatting sqref="P149:P150">
    <cfRule type="cellIs" dxfId="8652" priority="302" operator="equal">
      <formula>"PR"</formula>
    </cfRule>
  </conditionalFormatting>
  <conditionalFormatting sqref="P147:Q148">
    <cfRule type="cellIs" dxfId="8651" priority="301" operator="equal">
      <formula>"Me"</formula>
    </cfRule>
  </conditionalFormatting>
  <conditionalFormatting sqref="P147:Q148">
    <cfRule type="cellIs" dxfId="8650" priority="300" operator="equal">
      <formula>"TD"</formula>
    </cfRule>
  </conditionalFormatting>
  <conditionalFormatting sqref="P147:Q148">
    <cfRule type="cellIs" dxfId="8649" priority="299" operator="equal">
      <formula>"PR"</formula>
    </cfRule>
  </conditionalFormatting>
  <conditionalFormatting sqref="P233:Q234">
    <cfRule type="cellIs" dxfId="8648" priority="298" operator="equal">
      <formula>"Me"</formula>
    </cfRule>
  </conditionalFormatting>
  <conditionalFormatting sqref="P233:Q234">
    <cfRule type="cellIs" dxfId="8647" priority="297" operator="equal">
      <formula>"TD"</formula>
    </cfRule>
  </conditionalFormatting>
  <conditionalFormatting sqref="P233:Q234">
    <cfRule type="cellIs" dxfId="8646" priority="296" operator="equal">
      <formula>"PR"</formula>
    </cfRule>
  </conditionalFormatting>
  <conditionalFormatting sqref="P233:Q234">
    <cfRule type="cellIs" dxfId="8645" priority="295" operator="equal">
      <formula>"Me"</formula>
    </cfRule>
  </conditionalFormatting>
  <conditionalFormatting sqref="P233:Q234">
    <cfRule type="cellIs" dxfId="8644" priority="294" operator="equal">
      <formula>"TD"</formula>
    </cfRule>
  </conditionalFormatting>
  <conditionalFormatting sqref="P233:Q234">
    <cfRule type="cellIs" dxfId="8643" priority="293" operator="equal">
      <formula>"PR"</formula>
    </cfRule>
  </conditionalFormatting>
  <conditionalFormatting sqref="P41">
    <cfRule type="cellIs" dxfId="8642" priority="292" operator="equal">
      <formula>"Me"</formula>
    </cfRule>
  </conditionalFormatting>
  <conditionalFormatting sqref="P41">
    <cfRule type="cellIs" dxfId="8641" priority="291" operator="equal">
      <formula>"PR"</formula>
    </cfRule>
  </conditionalFormatting>
  <conditionalFormatting sqref="Q207">
    <cfRule type="cellIs" dxfId="8640" priority="290" operator="equal">
      <formula>"Me"</formula>
    </cfRule>
  </conditionalFormatting>
  <conditionalFormatting sqref="Q207">
    <cfRule type="cellIs" dxfId="8639" priority="289" operator="equal">
      <formula>"TD"</formula>
    </cfRule>
  </conditionalFormatting>
  <conditionalFormatting sqref="Q207">
    <cfRule type="cellIs" dxfId="8638" priority="288" operator="equal">
      <formula>"PR"</formula>
    </cfRule>
  </conditionalFormatting>
  <conditionalFormatting sqref="Q208">
    <cfRule type="cellIs" dxfId="8637" priority="287" operator="equal">
      <formula>"Me"</formula>
    </cfRule>
  </conditionalFormatting>
  <conditionalFormatting sqref="Q208">
    <cfRule type="cellIs" dxfId="8636" priority="286" operator="equal">
      <formula>"TD"</formula>
    </cfRule>
  </conditionalFormatting>
  <conditionalFormatting sqref="Q208">
    <cfRule type="cellIs" dxfId="8635" priority="285" operator="equal">
      <formula>"PR"</formula>
    </cfRule>
  </conditionalFormatting>
  <conditionalFormatting sqref="X207">
    <cfRule type="cellIs" dxfId="8634" priority="284" operator="equal">
      <formula>"Me"</formula>
    </cfRule>
  </conditionalFormatting>
  <conditionalFormatting sqref="X207">
    <cfRule type="cellIs" dxfId="8633" priority="283" operator="equal">
      <formula>"TD"</formula>
    </cfRule>
  </conditionalFormatting>
  <conditionalFormatting sqref="X207">
    <cfRule type="cellIs" dxfId="8632" priority="282" operator="equal">
      <formula>"PR"</formula>
    </cfRule>
  </conditionalFormatting>
  <conditionalFormatting sqref="X208">
    <cfRule type="cellIs" dxfId="8631" priority="281" operator="equal">
      <formula>"Me"</formula>
    </cfRule>
  </conditionalFormatting>
  <conditionalFormatting sqref="X208">
    <cfRule type="cellIs" dxfId="8630" priority="280" operator="equal">
      <formula>"TD"</formula>
    </cfRule>
  </conditionalFormatting>
  <conditionalFormatting sqref="X208">
    <cfRule type="cellIs" dxfId="8629" priority="279" operator="equal">
      <formula>"PR"</formula>
    </cfRule>
  </conditionalFormatting>
  <conditionalFormatting sqref="Z207">
    <cfRule type="cellIs" dxfId="8628" priority="278" operator="equal">
      <formula>"Me"</formula>
    </cfRule>
  </conditionalFormatting>
  <conditionalFormatting sqref="Z207">
    <cfRule type="cellIs" dxfId="8627" priority="277" operator="equal">
      <formula>"TD"</formula>
    </cfRule>
  </conditionalFormatting>
  <conditionalFormatting sqref="Z207">
    <cfRule type="cellIs" dxfId="8626" priority="276" operator="equal">
      <formula>"PR"</formula>
    </cfRule>
  </conditionalFormatting>
  <conditionalFormatting sqref="Z208">
    <cfRule type="cellIs" dxfId="8625" priority="275" operator="equal">
      <formula>"Me"</formula>
    </cfRule>
  </conditionalFormatting>
  <conditionalFormatting sqref="Z208">
    <cfRule type="cellIs" dxfId="8624" priority="274" operator="equal">
      <formula>"TD"</formula>
    </cfRule>
  </conditionalFormatting>
  <conditionalFormatting sqref="Z208">
    <cfRule type="cellIs" dxfId="8623" priority="273" operator="equal">
      <formula>"PR"</formula>
    </cfRule>
  </conditionalFormatting>
  <conditionalFormatting sqref="AD21:AD22">
    <cfRule type="cellIs" dxfId="8622" priority="272" operator="equal">
      <formula>"Me"</formula>
    </cfRule>
  </conditionalFormatting>
  <conditionalFormatting sqref="AD21:AD22">
    <cfRule type="cellIs" dxfId="8621" priority="271" operator="equal">
      <formula>"TD"</formula>
    </cfRule>
  </conditionalFormatting>
  <conditionalFormatting sqref="Z131:Z132">
    <cfRule type="cellIs" dxfId="8620" priority="270" operator="equal">
      <formula>"Me"</formula>
    </cfRule>
  </conditionalFormatting>
  <conditionalFormatting sqref="Z131:Z132">
    <cfRule type="cellIs" dxfId="8619" priority="269" operator="equal">
      <formula>"TD"</formula>
    </cfRule>
  </conditionalFormatting>
  <conditionalFormatting sqref="Z131:Z132">
    <cfRule type="cellIs" dxfId="8618" priority="268" operator="equal">
      <formula>"PR"</formula>
    </cfRule>
  </conditionalFormatting>
  <conditionalFormatting sqref="Z139:Z140">
    <cfRule type="cellIs" dxfId="8617" priority="267" operator="equal">
      <formula>"Me"</formula>
    </cfRule>
  </conditionalFormatting>
  <conditionalFormatting sqref="Z139:Z140">
    <cfRule type="cellIs" dxfId="8616" priority="266" operator="equal">
      <formula>"TD"</formula>
    </cfRule>
  </conditionalFormatting>
  <conditionalFormatting sqref="Z139:Z140">
    <cfRule type="cellIs" dxfId="8615" priority="265" operator="equal">
      <formula>"PR"</formula>
    </cfRule>
  </conditionalFormatting>
  <conditionalFormatting sqref="P23:P24">
    <cfRule type="cellIs" dxfId="8614" priority="264" operator="equal">
      <formula>"Me"</formula>
    </cfRule>
  </conditionalFormatting>
  <conditionalFormatting sqref="P23:P24">
    <cfRule type="cellIs" dxfId="8613" priority="263" operator="equal">
      <formula>"Me"</formula>
    </cfRule>
  </conditionalFormatting>
  <conditionalFormatting sqref="P23:P24">
    <cfRule type="cellIs" dxfId="8612" priority="262" operator="equal">
      <formula>"TD"</formula>
    </cfRule>
  </conditionalFormatting>
  <conditionalFormatting sqref="R147:S148">
    <cfRule type="cellIs" dxfId="8611" priority="261" operator="equal">
      <formula>"Me"</formula>
    </cfRule>
  </conditionalFormatting>
  <conditionalFormatting sqref="R147:S148">
    <cfRule type="cellIs" dxfId="8610" priority="260" operator="equal">
      <formula>"TD"</formula>
    </cfRule>
  </conditionalFormatting>
  <conditionalFormatting sqref="R147:S148">
    <cfRule type="cellIs" dxfId="8609" priority="259" operator="equal">
      <formula>"PR"</formula>
    </cfRule>
  </conditionalFormatting>
  <conditionalFormatting sqref="V67:V68">
    <cfRule type="cellIs" dxfId="8608" priority="258" operator="equal">
      <formula>"Me"</formula>
    </cfRule>
  </conditionalFormatting>
  <conditionalFormatting sqref="V67:V68">
    <cfRule type="cellIs" dxfId="8607" priority="257" operator="equal">
      <formula>"TD"</formula>
    </cfRule>
  </conditionalFormatting>
  <conditionalFormatting sqref="V67:V68">
    <cfRule type="cellIs" dxfId="8606" priority="256" operator="equal">
      <formula>"PR"</formula>
    </cfRule>
  </conditionalFormatting>
  <conditionalFormatting sqref="V45">
    <cfRule type="cellIs" dxfId="8605" priority="255" operator="equal">
      <formula>"Me"</formula>
    </cfRule>
  </conditionalFormatting>
  <conditionalFormatting sqref="V45">
    <cfRule type="cellIs" dxfId="8604" priority="254" operator="equal">
      <formula>"TD"</formula>
    </cfRule>
  </conditionalFormatting>
  <conditionalFormatting sqref="V45">
    <cfRule type="cellIs" dxfId="8603" priority="253" operator="equal">
      <formula>"PR"</formula>
    </cfRule>
  </conditionalFormatting>
  <conditionalFormatting sqref="R59:R60">
    <cfRule type="cellIs" dxfId="8602" priority="252" operator="equal">
      <formula>"Me"</formula>
    </cfRule>
  </conditionalFormatting>
  <conditionalFormatting sqref="R59:R60">
    <cfRule type="cellIs" dxfId="8601" priority="251" operator="equal">
      <formula>"TD"</formula>
    </cfRule>
  </conditionalFormatting>
  <conditionalFormatting sqref="R59:R60">
    <cfRule type="cellIs" dxfId="8600" priority="250" operator="equal">
      <formula>"PR"</formula>
    </cfRule>
  </conditionalFormatting>
  <conditionalFormatting sqref="R233:S234">
    <cfRule type="cellIs" dxfId="8599" priority="249" operator="equal">
      <formula>"Me"</formula>
    </cfRule>
  </conditionalFormatting>
  <conditionalFormatting sqref="R233:S234">
    <cfRule type="cellIs" dxfId="8598" priority="248" operator="equal">
      <formula>"TD"</formula>
    </cfRule>
  </conditionalFormatting>
  <conditionalFormatting sqref="R233:S234">
    <cfRule type="cellIs" dxfId="8597" priority="247" operator="equal">
      <formula>"PR"</formula>
    </cfRule>
  </conditionalFormatting>
  <conditionalFormatting sqref="R233:S234">
    <cfRule type="cellIs" dxfId="8596" priority="246" operator="equal">
      <formula>"Me"</formula>
    </cfRule>
  </conditionalFormatting>
  <conditionalFormatting sqref="R233:S234">
    <cfRule type="cellIs" dxfId="8595" priority="245" operator="equal">
      <formula>"TD"</formula>
    </cfRule>
  </conditionalFormatting>
  <conditionalFormatting sqref="R233:S234">
    <cfRule type="cellIs" dxfId="8594" priority="244" operator="equal">
      <formula>"PR"</formula>
    </cfRule>
  </conditionalFormatting>
  <conditionalFormatting sqref="Q231:Q232">
    <cfRule type="cellIs" dxfId="8593" priority="243" operator="equal">
      <formula>"Me"</formula>
    </cfRule>
  </conditionalFormatting>
  <conditionalFormatting sqref="Q231:Q232">
    <cfRule type="cellIs" dxfId="8592" priority="242" operator="equal">
      <formula>"TD"</formula>
    </cfRule>
  </conditionalFormatting>
  <conditionalFormatting sqref="Q231:Q232">
    <cfRule type="cellIs" dxfId="8591" priority="241" operator="equal">
      <formula>"PR"</formula>
    </cfRule>
  </conditionalFormatting>
  <conditionalFormatting sqref="AE183:AE184">
    <cfRule type="cellIs" dxfId="8590" priority="240" operator="equal">
      <formula>"Me"</formula>
    </cfRule>
  </conditionalFormatting>
  <conditionalFormatting sqref="AE183:AE184">
    <cfRule type="cellIs" dxfId="8589" priority="239" operator="equal">
      <formula>"TD"</formula>
    </cfRule>
  </conditionalFormatting>
  <conditionalFormatting sqref="AE183:AE184">
    <cfRule type="cellIs" dxfId="8588" priority="238" operator="equal">
      <formula>"PR"</formula>
    </cfRule>
  </conditionalFormatting>
  <conditionalFormatting sqref="Y67:Y68">
    <cfRule type="cellIs" dxfId="8587" priority="237" operator="equal">
      <formula>"Me"</formula>
    </cfRule>
  </conditionalFormatting>
  <conditionalFormatting sqref="Y67:Y68">
    <cfRule type="cellIs" dxfId="8586" priority="236" operator="equal">
      <formula>"TD"</formula>
    </cfRule>
  </conditionalFormatting>
  <conditionalFormatting sqref="Y67:Y68">
    <cfRule type="cellIs" dxfId="8585" priority="235" operator="equal">
      <formula>"PR"</formula>
    </cfRule>
  </conditionalFormatting>
  <conditionalFormatting sqref="R53:R54">
    <cfRule type="cellIs" dxfId="8584" priority="234" operator="equal">
      <formula>"Me"</formula>
    </cfRule>
  </conditionalFormatting>
  <conditionalFormatting sqref="R53:R54">
    <cfRule type="cellIs" dxfId="8583" priority="233" operator="equal">
      <formula>"TD"</formula>
    </cfRule>
  </conditionalFormatting>
  <conditionalFormatting sqref="R53:R54">
    <cfRule type="cellIs" dxfId="8582" priority="232" operator="equal">
      <formula>"PR"</formula>
    </cfRule>
  </conditionalFormatting>
  <conditionalFormatting sqref="S53:S54">
    <cfRule type="cellIs" dxfId="8581" priority="231" operator="equal">
      <formula>"Me"</formula>
    </cfRule>
  </conditionalFormatting>
  <conditionalFormatting sqref="S53:S54">
    <cfRule type="cellIs" dxfId="8580" priority="230" operator="equal">
      <formula>"TD"</formula>
    </cfRule>
  </conditionalFormatting>
  <conditionalFormatting sqref="S53:S54">
    <cfRule type="cellIs" dxfId="8579" priority="229" operator="equal">
      <formula>"Me"</formula>
    </cfRule>
  </conditionalFormatting>
  <conditionalFormatting sqref="S53:S54">
    <cfRule type="cellIs" dxfId="8578" priority="228" operator="equal">
      <formula>"TD"</formula>
    </cfRule>
  </conditionalFormatting>
  <conditionalFormatting sqref="S227:S228">
    <cfRule type="cellIs" dxfId="8577" priority="227" operator="equal">
      <formula>"Me"</formula>
    </cfRule>
  </conditionalFormatting>
  <conditionalFormatting sqref="S227:S228">
    <cfRule type="cellIs" dxfId="8576" priority="226" operator="equal">
      <formula>"TD"</formula>
    </cfRule>
  </conditionalFormatting>
  <conditionalFormatting sqref="S227:S228">
    <cfRule type="cellIs" dxfId="8575" priority="225" operator="equal">
      <formula>"PR"</formula>
    </cfRule>
  </conditionalFormatting>
  <conditionalFormatting sqref="T147:W148">
    <cfRule type="cellIs" dxfId="8574" priority="224" operator="equal">
      <formula>"Me"</formula>
    </cfRule>
  </conditionalFormatting>
  <conditionalFormatting sqref="T147:W148">
    <cfRule type="cellIs" dxfId="8573" priority="223" operator="equal">
      <formula>"TD"</formula>
    </cfRule>
  </conditionalFormatting>
  <conditionalFormatting sqref="T147:W148">
    <cfRule type="cellIs" dxfId="8572" priority="222" operator="equal">
      <formula>"PR"</formula>
    </cfRule>
  </conditionalFormatting>
  <conditionalFormatting sqref="V57:V58">
    <cfRule type="cellIs" dxfId="8571" priority="221" operator="equal">
      <formula>"Me"</formula>
    </cfRule>
  </conditionalFormatting>
  <conditionalFormatting sqref="V57:V58">
    <cfRule type="cellIs" dxfId="8570" priority="220" operator="equal">
      <formula>"TD"</formula>
    </cfRule>
  </conditionalFormatting>
  <conditionalFormatting sqref="V57:V58">
    <cfRule type="cellIs" dxfId="8569" priority="219" operator="equal">
      <formula>"PR"</formula>
    </cfRule>
  </conditionalFormatting>
  <conditionalFormatting sqref="Z57:Z58">
    <cfRule type="cellIs" dxfId="8568" priority="218" operator="equal">
      <formula>"Me"</formula>
    </cfRule>
  </conditionalFormatting>
  <conditionalFormatting sqref="Z57:Z58">
    <cfRule type="cellIs" dxfId="8567" priority="217" operator="equal">
      <formula>"TD"</formula>
    </cfRule>
  </conditionalFormatting>
  <conditionalFormatting sqref="Z57:Z58">
    <cfRule type="cellIs" dxfId="8566" priority="216" operator="equal">
      <formula>"PR"</formula>
    </cfRule>
  </conditionalFormatting>
  <conditionalFormatting sqref="AD111:AD112">
    <cfRule type="cellIs" dxfId="8565" priority="215" operator="equal">
      <formula>"Me"</formula>
    </cfRule>
  </conditionalFormatting>
  <conditionalFormatting sqref="AD111:AD112">
    <cfRule type="cellIs" dxfId="8564" priority="214" operator="equal">
      <formula>"TD"</formula>
    </cfRule>
  </conditionalFormatting>
  <conditionalFormatting sqref="AD111:AD112">
    <cfRule type="cellIs" dxfId="8563" priority="213" operator="equal">
      <formula>"PR"</formula>
    </cfRule>
  </conditionalFormatting>
  <conditionalFormatting sqref="V235:V236">
    <cfRule type="cellIs" dxfId="8562" priority="212" operator="equal">
      <formula>"Me"</formula>
    </cfRule>
  </conditionalFormatting>
  <conditionalFormatting sqref="V235:V236">
    <cfRule type="cellIs" dxfId="8561" priority="211" operator="equal">
      <formula>"TD"</formula>
    </cfRule>
  </conditionalFormatting>
  <conditionalFormatting sqref="V235:V236">
    <cfRule type="cellIs" dxfId="8560" priority="210" operator="equal">
      <formula>"PR"</formula>
    </cfRule>
  </conditionalFormatting>
  <conditionalFormatting sqref="Q48">
    <cfRule type="cellIs" dxfId="8559" priority="209" operator="equal">
      <formula>"Me"</formula>
    </cfRule>
  </conditionalFormatting>
  <conditionalFormatting sqref="Q48">
    <cfRule type="cellIs" dxfId="8558" priority="208" operator="equal">
      <formula>"TD"</formula>
    </cfRule>
  </conditionalFormatting>
  <conditionalFormatting sqref="Q48">
    <cfRule type="cellIs" dxfId="8557" priority="207" operator="equal">
      <formula>"PR"</formula>
    </cfRule>
  </conditionalFormatting>
  <conditionalFormatting sqref="Q47">
    <cfRule type="cellIs" dxfId="8556" priority="206" operator="equal">
      <formula>"Me"</formula>
    </cfRule>
  </conditionalFormatting>
  <conditionalFormatting sqref="Q47">
    <cfRule type="cellIs" dxfId="8555" priority="205" operator="equal">
      <formula>"TD"</formula>
    </cfRule>
  </conditionalFormatting>
  <conditionalFormatting sqref="Q47">
    <cfRule type="cellIs" dxfId="8554" priority="204" operator="equal">
      <formula>"PR"</formula>
    </cfRule>
  </conditionalFormatting>
  <conditionalFormatting sqref="R91:R92">
    <cfRule type="cellIs" dxfId="8553" priority="200" operator="equal">
      <formula>"Me"</formula>
    </cfRule>
  </conditionalFormatting>
  <conditionalFormatting sqref="R91:R92">
    <cfRule type="cellIs" dxfId="8552" priority="199" operator="equal">
      <formula>"TD"</formula>
    </cfRule>
  </conditionalFormatting>
  <conditionalFormatting sqref="R91:R92">
    <cfRule type="cellIs" dxfId="8551" priority="198" operator="equal">
      <formula>"PR"</formula>
    </cfRule>
  </conditionalFormatting>
  <conditionalFormatting sqref="W145">
    <cfRule type="cellIs" dxfId="8550" priority="197" operator="equal">
      <formula>"Me"</formula>
    </cfRule>
  </conditionalFormatting>
  <conditionalFormatting sqref="W145">
    <cfRule type="cellIs" dxfId="8549" priority="196" operator="equal">
      <formula>"TD"</formula>
    </cfRule>
  </conditionalFormatting>
  <conditionalFormatting sqref="W145">
    <cfRule type="cellIs" dxfId="8548" priority="195" operator="equal">
      <formula>"PR"</formula>
    </cfRule>
  </conditionalFormatting>
  <conditionalFormatting sqref="W231:W232">
    <cfRule type="cellIs" dxfId="8547" priority="194" operator="equal">
      <formula>"Me"</formula>
    </cfRule>
  </conditionalFormatting>
  <conditionalFormatting sqref="W231:W232">
    <cfRule type="cellIs" dxfId="8546" priority="193" operator="equal">
      <formula>"TD"</formula>
    </cfRule>
  </conditionalFormatting>
  <conditionalFormatting sqref="W231:W232">
    <cfRule type="cellIs" dxfId="8545" priority="192" operator="equal">
      <formula>"PR"</formula>
    </cfRule>
  </conditionalFormatting>
  <conditionalFormatting sqref="W242">
    <cfRule type="cellIs" dxfId="8544" priority="191" operator="equal">
      <formula>"Me"</formula>
    </cfRule>
  </conditionalFormatting>
  <conditionalFormatting sqref="W242">
    <cfRule type="cellIs" dxfId="8543" priority="190" operator="equal">
      <formula>"TD"</formula>
    </cfRule>
  </conditionalFormatting>
  <conditionalFormatting sqref="W242">
    <cfRule type="cellIs" dxfId="8542" priority="189" operator="equal">
      <formula>"PR"</formula>
    </cfRule>
  </conditionalFormatting>
  <conditionalFormatting sqref="X93:X94">
    <cfRule type="cellIs" dxfId="8541" priority="188" operator="equal">
      <formula>"Me"</formula>
    </cfRule>
  </conditionalFormatting>
  <conditionalFormatting sqref="X93:X94">
    <cfRule type="cellIs" dxfId="8540" priority="187" operator="equal">
      <formula>"TD"</formula>
    </cfRule>
  </conditionalFormatting>
  <conditionalFormatting sqref="X93:X94">
    <cfRule type="cellIs" dxfId="8539" priority="186" operator="equal">
      <formula>"PR"</formula>
    </cfRule>
  </conditionalFormatting>
  <conditionalFormatting sqref="X47">
    <cfRule type="cellIs" dxfId="8538" priority="185" operator="equal">
      <formula>"Me"</formula>
    </cfRule>
  </conditionalFormatting>
  <conditionalFormatting sqref="X47">
    <cfRule type="cellIs" dxfId="8537" priority="184" operator="equal">
      <formula>"TD"</formula>
    </cfRule>
  </conditionalFormatting>
  <conditionalFormatting sqref="X47">
    <cfRule type="cellIs" dxfId="8536" priority="183" operator="equal">
      <formula>"PR"</formula>
    </cfRule>
  </conditionalFormatting>
  <conditionalFormatting sqref="X147:X148">
    <cfRule type="cellIs" dxfId="8535" priority="182" operator="equal">
      <formula>"Me"</formula>
    </cfRule>
  </conditionalFormatting>
  <conditionalFormatting sqref="X147:X148">
    <cfRule type="cellIs" dxfId="8534" priority="181" operator="equal">
      <formula>"TD"</formula>
    </cfRule>
  </conditionalFormatting>
  <conditionalFormatting sqref="X147:X148">
    <cfRule type="cellIs" dxfId="8533" priority="180" operator="equal">
      <formula>"PR"</formula>
    </cfRule>
  </conditionalFormatting>
  <conditionalFormatting sqref="Y229:Y230">
    <cfRule type="cellIs" dxfId="8532" priority="179" operator="equal">
      <formula>"Me"</formula>
    </cfRule>
  </conditionalFormatting>
  <conditionalFormatting sqref="Y229:Y230">
    <cfRule type="cellIs" dxfId="8531" priority="178" operator="equal">
      <formula>"TD"</formula>
    </cfRule>
  </conditionalFormatting>
  <conditionalFormatting sqref="Y229:Y230">
    <cfRule type="cellIs" dxfId="8530" priority="177" operator="equal">
      <formula>"PR"</formula>
    </cfRule>
  </conditionalFormatting>
  <conditionalFormatting sqref="Z176">
    <cfRule type="cellIs" dxfId="8529" priority="176" operator="equal">
      <formula>"Me"</formula>
    </cfRule>
  </conditionalFormatting>
  <conditionalFormatting sqref="Z176">
    <cfRule type="cellIs" dxfId="8528" priority="175" operator="equal">
      <formula>"TD"</formula>
    </cfRule>
  </conditionalFormatting>
  <conditionalFormatting sqref="Z176">
    <cfRule type="cellIs" dxfId="8527" priority="174" operator="equal">
      <formula>"PR"</formula>
    </cfRule>
  </conditionalFormatting>
  <conditionalFormatting sqref="Z171">
    <cfRule type="cellIs" dxfId="8526" priority="173" operator="equal">
      <formula>"Me"</formula>
    </cfRule>
  </conditionalFormatting>
  <conditionalFormatting sqref="Z171">
    <cfRule type="cellIs" dxfId="8525" priority="172" operator="equal">
      <formula>"TD"</formula>
    </cfRule>
  </conditionalFormatting>
  <conditionalFormatting sqref="Z171">
    <cfRule type="cellIs" dxfId="8524" priority="171" operator="equal">
      <formula>"PR"</formula>
    </cfRule>
  </conditionalFormatting>
  <conditionalFormatting sqref="AE121:AG122">
    <cfRule type="cellIs" dxfId="8523" priority="164" operator="equal">
      <formula>"Me"</formula>
    </cfRule>
  </conditionalFormatting>
  <conditionalFormatting sqref="AE121:AG122">
    <cfRule type="cellIs" dxfId="8522" priority="163" operator="equal">
      <formula>"TD"</formula>
    </cfRule>
  </conditionalFormatting>
  <conditionalFormatting sqref="AE121:AG122">
    <cfRule type="cellIs" dxfId="8521" priority="162" operator="equal">
      <formula>"PR"</formula>
    </cfRule>
  </conditionalFormatting>
  <conditionalFormatting sqref="X229:X230">
    <cfRule type="cellIs" dxfId="8520" priority="161" operator="equal">
      <formula>"Me"</formula>
    </cfRule>
  </conditionalFormatting>
  <conditionalFormatting sqref="X229:X230">
    <cfRule type="cellIs" dxfId="8519" priority="160" operator="equal">
      <formula>"TD"</formula>
    </cfRule>
  </conditionalFormatting>
  <conditionalFormatting sqref="X229:X230">
    <cfRule type="cellIs" dxfId="8518" priority="159" operator="equal">
      <formula>"PR"</formula>
    </cfRule>
  </conditionalFormatting>
  <conditionalFormatting sqref="X223">
    <cfRule type="cellIs" dxfId="8517" priority="158" operator="equal">
      <formula>"Me"</formula>
    </cfRule>
  </conditionalFormatting>
  <conditionalFormatting sqref="X223">
    <cfRule type="cellIs" dxfId="8516" priority="157" operator="equal">
      <formula>"TD"</formula>
    </cfRule>
  </conditionalFormatting>
  <conditionalFormatting sqref="X223">
    <cfRule type="cellIs" dxfId="8515" priority="156" operator="equal">
      <formula>"PR"</formula>
    </cfRule>
  </conditionalFormatting>
  <conditionalFormatting sqref="X147:AC148">
    <cfRule type="cellIs" dxfId="8514" priority="155" operator="equal">
      <formula>"Me"</formula>
    </cfRule>
  </conditionalFormatting>
  <conditionalFormatting sqref="X147:AC148">
    <cfRule type="cellIs" dxfId="8513" priority="154" operator="equal">
      <formula>"TD"</formula>
    </cfRule>
  </conditionalFormatting>
  <conditionalFormatting sqref="X147:AC148">
    <cfRule type="cellIs" dxfId="8512" priority="153" operator="equal">
      <formula>"PR"</formula>
    </cfRule>
  </conditionalFormatting>
  <conditionalFormatting sqref="Y175:Y176">
    <cfRule type="cellIs" dxfId="8511" priority="152" operator="equal">
      <formula>"Me"</formula>
    </cfRule>
  </conditionalFormatting>
  <conditionalFormatting sqref="Y175:Y176">
    <cfRule type="cellIs" dxfId="8510" priority="151" operator="equal">
      <formula>"TD"</formula>
    </cfRule>
  </conditionalFormatting>
  <conditionalFormatting sqref="Y175:Y176">
    <cfRule type="cellIs" dxfId="8509" priority="150" operator="equal">
      <formula>"PR"</formula>
    </cfRule>
  </conditionalFormatting>
  <conditionalFormatting sqref="AC176">
    <cfRule type="cellIs" dxfId="8508" priority="149" operator="equal">
      <formula>"Me"</formula>
    </cfRule>
  </conditionalFormatting>
  <conditionalFormatting sqref="AC176">
    <cfRule type="cellIs" dxfId="8507" priority="148" operator="equal">
      <formula>"TD"</formula>
    </cfRule>
  </conditionalFormatting>
  <conditionalFormatting sqref="AC176">
    <cfRule type="cellIs" dxfId="8506" priority="147" operator="equal">
      <formula>"PR"</formula>
    </cfRule>
  </conditionalFormatting>
  <conditionalFormatting sqref="AC175">
    <cfRule type="cellIs" dxfId="8505" priority="146" operator="equal">
      <formula>"Me"</formula>
    </cfRule>
  </conditionalFormatting>
  <conditionalFormatting sqref="AC175">
    <cfRule type="cellIs" dxfId="8504" priority="145" operator="equal">
      <formula>"TD"</formula>
    </cfRule>
  </conditionalFormatting>
  <conditionalFormatting sqref="AC175">
    <cfRule type="cellIs" dxfId="8503" priority="144" operator="equal">
      <formula>"PR"</formula>
    </cfRule>
  </conditionalFormatting>
  <conditionalFormatting sqref="Y231:Z232">
    <cfRule type="cellIs" dxfId="8502" priority="143" operator="equal">
      <formula>"Me"</formula>
    </cfRule>
  </conditionalFormatting>
  <conditionalFormatting sqref="Y231:Z232">
    <cfRule type="cellIs" dxfId="8501" priority="142" operator="equal">
      <formula>"TD"</formula>
    </cfRule>
  </conditionalFormatting>
  <conditionalFormatting sqref="Y231:Z232">
    <cfRule type="cellIs" dxfId="8500" priority="141" operator="equal">
      <formula>"PR"</formula>
    </cfRule>
  </conditionalFormatting>
  <conditionalFormatting sqref="Y231:Z232">
    <cfRule type="cellIs" dxfId="8499" priority="140" operator="equal">
      <formula>"Me"</formula>
    </cfRule>
  </conditionalFormatting>
  <conditionalFormatting sqref="Y231:Z232">
    <cfRule type="cellIs" dxfId="8498" priority="139" operator="equal">
      <formula>"TD"</formula>
    </cfRule>
  </conditionalFormatting>
  <conditionalFormatting sqref="Y231:Z232">
    <cfRule type="cellIs" dxfId="8497" priority="138" operator="equal">
      <formula>"PR"</formula>
    </cfRule>
  </conditionalFormatting>
  <conditionalFormatting sqref="Y231:Z232">
    <cfRule type="cellIs" dxfId="8496" priority="137" operator="equal">
      <formula>"Me"</formula>
    </cfRule>
  </conditionalFormatting>
  <conditionalFormatting sqref="Y231:Z232">
    <cfRule type="cellIs" dxfId="8495" priority="136" operator="equal">
      <formula>"TD"</formula>
    </cfRule>
  </conditionalFormatting>
  <conditionalFormatting sqref="Y231:Z232">
    <cfRule type="cellIs" dxfId="8494" priority="135" operator="equal">
      <formula>"PR"</formula>
    </cfRule>
  </conditionalFormatting>
  <conditionalFormatting sqref="Y42">
    <cfRule type="cellIs" dxfId="8493" priority="134" operator="equal">
      <formula>"Me"</formula>
    </cfRule>
  </conditionalFormatting>
  <conditionalFormatting sqref="Y42">
    <cfRule type="cellIs" dxfId="8492" priority="133" operator="equal">
      <formula>"TD"</formula>
    </cfRule>
  </conditionalFormatting>
  <conditionalFormatting sqref="Y42">
    <cfRule type="cellIs" dxfId="8491" priority="132" operator="equal">
      <formula>"PR"</formula>
    </cfRule>
  </conditionalFormatting>
  <conditionalFormatting sqref="Z59:Z60">
    <cfRule type="cellIs" dxfId="8490" priority="131" operator="equal">
      <formula>"Me"</formula>
    </cfRule>
  </conditionalFormatting>
  <conditionalFormatting sqref="Z59:Z60">
    <cfRule type="cellIs" dxfId="8489" priority="130" operator="equal">
      <formula>"TD"</formula>
    </cfRule>
  </conditionalFormatting>
  <conditionalFormatting sqref="Z59:Z60">
    <cfRule type="cellIs" dxfId="8488" priority="129" operator="equal">
      <formula>"PR"</formula>
    </cfRule>
  </conditionalFormatting>
  <conditionalFormatting sqref="Z45:Z46">
    <cfRule type="cellIs" dxfId="8487" priority="128" operator="equal">
      <formula>"Me"</formula>
    </cfRule>
  </conditionalFormatting>
  <conditionalFormatting sqref="Z45:Z46">
    <cfRule type="cellIs" dxfId="8486" priority="127" operator="equal">
      <formula>"TD"</formula>
    </cfRule>
  </conditionalFormatting>
  <conditionalFormatting sqref="Z45:Z46">
    <cfRule type="cellIs" dxfId="8485" priority="126" operator="equal">
      <formula>"PR"</formula>
    </cfRule>
  </conditionalFormatting>
  <conditionalFormatting sqref="AC93:AC94">
    <cfRule type="cellIs" dxfId="8484" priority="125" operator="equal">
      <formula>"Me"</formula>
    </cfRule>
  </conditionalFormatting>
  <conditionalFormatting sqref="AC93:AC94">
    <cfRule type="cellIs" dxfId="8483" priority="124" operator="equal">
      <formula>"TD"</formula>
    </cfRule>
  </conditionalFormatting>
  <conditionalFormatting sqref="AC93:AC94">
    <cfRule type="cellIs" dxfId="8482" priority="123" operator="equal">
      <formula>"PR"</formula>
    </cfRule>
  </conditionalFormatting>
  <conditionalFormatting sqref="AC97">
    <cfRule type="cellIs" dxfId="8481" priority="122" operator="equal">
      <formula>"Me"</formula>
    </cfRule>
  </conditionalFormatting>
  <conditionalFormatting sqref="AC97">
    <cfRule type="cellIs" dxfId="8480" priority="121" operator="equal">
      <formula>"TD"</formula>
    </cfRule>
  </conditionalFormatting>
  <conditionalFormatting sqref="AC97">
    <cfRule type="cellIs" dxfId="8479" priority="120" operator="equal">
      <formula>"PR"</formula>
    </cfRule>
  </conditionalFormatting>
  <conditionalFormatting sqref="AC233:AC234">
    <cfRule type="cellIs" dxfId="8478" priority="116" operator="equal">
      <formula>"Me"</formula>
    </cfRule>
  </conditionalFormatting>
  <conditionalFormatting sqref="AC233:AC234">
    <cfRule type="cellIs" dxfId="8477" priority="115" operator="equal">
      <formula>"TD"</formula>
    </cfRule>
  </conditionalFormatting>
  <conditionalFormatting sqref="AC233:AC234">
    <cfRule type="cellIs" dxfId="8476" priority="114" operator="equal">
      <formula>"PR"</formula>
    </cfRule>
  </conditionalFormatting>
  <conditionalFormatting sqref="AC233:AC234">
    <cfRule type="cellIs" dxfId="8475" priority="113" operator="equal">
      <formula>"Me"</formula>
    </cfRule>
  </conditionalFormatting>
  <conditionalFormatting sqref="AC233:AC234">
    <cfRule type="cellIs" dxfId="8474" priority="112" operator="equal">
      <formula>"TD"</formula>
    </cfRule>
  </conditionalFormatting>
  <conditionalFormatting sqref="AC233:AC234">
    <cfRule type="cellIs" dxfId="8473" priority="111" operator="equal">
      <formula>"PR"</formula>
    </cfRule>
  </conditionalFormatting>
  <conditionalFormatting sqref="AC233:AC234">
    <cfRule type="cellIs" dxfId="8472" priority="110" operator="equal">
      <formula>"Me"</formula>
    </cfRule>
  </conditionalFormatting>
  <conditionalFormatting sqref="AC233:AC234">
    <cfRule type="cellIs" dxfId="8471" priority="109" operator="equal">
      <formula>"TD"</formula>
    </cfRule>
  </conditionalFormatting>
  <conditionalFormatting sqref="AC233:AC234">
    <cfRule type="cellIs" dxfId="8470" priority="108" operator="equal">
      <formula>"PR"</formula>
    </cfRule>
  </conditionalFormatting>
  <conditionalFormatting sqref="AF87:AF88">
    <cfRule type="cellIs" dxfId="8469" priority="107" operator="equal">
      <formula>"Me"</formula>
    </cfRule>
  </conditionalFormatting>
  <conditionalFormatting sqref="AF87:AF88">
    <cfRule type="cellIs" dxfId="8468" priority="106" operator="equal">
      <formula>"TD"</formula>
    </cfRule>
  </conditionalFormatting>
  <conditionalFormatting sqref="AF93:AF94">
    <cfRule type="cellIs" dxfId="8467" priority="105" operator="equal">
      <formula>"Me"</formula>
    </cfRule>
  </conditionalFormatting>
  <conditionalFormatting sqref="AF93:AF94">
    <cfRule type="cellIs" dxfId="8466" priority="104" operator="equal">
      <formula>"TD"</formula>
    </cfRule>
  </conditionalFormatting>
  <conditionalFormatting sqref="AF93:AF94">
    <cfRule type="cellIs" dxfId="8465" priority="103" operator="equal">
      <formula>"PR"</formula>
    </cfRule>
  </conditionalFormatting>
  <conditionalFormatting sqref="AF93:AF94">
    <cfRule type="cellIs" dxfId="8464" priority="102" operator="equal">
      <formula>"Me"</formula>
    </cfRule>
  </conditionalFormatting>
  <conditionalFormatting sqref="AF93:AF94">
    <cfRule type="cellIs" dxfId="8463" priority="101" operator="equal">
      <formula>"TD"</formula>
    </cfRule>
  </conditionalFormatting>
  <conditionalFormatting sqref="AF97:AF98">
    <cfRule type="cellIs" dxfId="8462" priority="100" operator="equal">
      <formula>"Me"</formula>
    </cfRule>
  </conditionalFormatting>
  <conditionalFormatting sqref="AF97:AF98">
    <cfRule type="cellIs" dxfId="8461" priority="99" operator="equal">
      <formula>"TD"</formula>
    </cfRule>
  </conditionalFormatting>
  <conditionalFormatting sqref="AF97:AF98">
    <cfRule type="cellIs" dxfId="8460" priority="98" operator="equal">
      <formula>"PR"</formula>
    </cfRule>
  </conditionalFormatting>
  <conditionalFormatting sqref="AF97:AF98">
    <cfRule type="cellIs" dxfId="8459" priority="97" operator="equal">
      <formula>"Me"</formula>
    </cfRule>
  </conditionalFormatting>
  <conditionalFormatting sqref="AF97:AF98">
    <cfRule type="cellIs" dxfId="8458" priority="96" operator="equal">
      <formula>"TD"</formula>
    </cfRule>
  </conditionalFormatting>
  <conditionalFormatting sqref="AC219:AC220">
    <cfRule type="cellIs" dxfId="8457" priority="95" operator="equal">
      <formula>"Me"</formula>
    </cfRule>
  </conditionalFormatting>
  <conditionalFormatting sqref="AC219:AC220">
    <cfRule type="cellIs" dxfId="8456" priority="94" operator="equal">
      <formula>"TD"</formula>
    </cfRule>
  </conditionalFormatting>
  <conditionalFormatting sqref="AC219:AC220">
    <cfRule type="cellIs" dxfId="8455" priority="93" operator="equal">
      <formula>"PR"</formula>
    </cfRule>
  </conditionalFormatting>
  <conditionalFormatting sqref="Z175">
    <cfRule type="cellIs" dxfId="8454" priority="92" operator="equal">
      <formula>"Me"</formula>
    </cfRule>
  </conditionalFormatting>
  <conditionalFormatting sqref="Z175">
    <cfRule type="cellIs" dxfId="8453" priority="91" operator="equal">
      <formula>"TD"</formula>
    </cfRule>
  </conditionalFormatting>
  <conditionalFormatting sqref="Z175">
    <cfRule type="cellIs" dxfId="8452" priority="90" operator="equal">
      <formula>"PR"</formula>
    </cfRule>
  </conditionalFormatting>
  <conditionalFormatting sqref="Z177">
    <cfRule type="cellIs" dxfId="8451" priority="89" operator="equal">
      <formula>"Me"</formula>
    </cfRule>
  </conditionalFormatting>
  <conditionalFormatting sqref="Z177">
    <cfRule type="cellIs" dxfId="8450" priority="88" operator="equal">
      <formula>"TD"</formula>
    </cfRule>
  </conditionalFormatting>
  <conditionalFormatting sqref="Z177">
    <cfRule type="cellIs" dxfId="8449" priority="87" operator="equal">
      <formula>"PR"</formula>
    </cfRule>
  </conditionalFormatting>
  <conditionalFormatting sqref="Z179">
    <cfRule type="cellIs" dxfId="8448" priority="86" operator="equal">
      <formula>"Me"</formula>
    </cfRule>
  </conditionalFormatting>
  <conditionalFormatting sqref="Z179">
    <cfRule type="cellIs" dxfId="8447" priority="85" operator="equal">
      <formula>"TD"</formula>
    </cfRule>
  </conditionalFormatting>
  <conditionalFormatting sqref="Z179">
    <cfRule type="cellIs" dxfId="8446" priority="84" operator="equal">
      <formula>"PR"</formula>
    </cfRule>
  </conditionalFormatting>
  <conditionalFormatting sqref="AD147:AD148">
    <cfRule type="cellIs" dxfId="8445" priority="83" operator="equal">
      <formula>"Me"</formula>
    </cfRule>
  </conditionalFormatting>
  <conditionalFormatting sqref="AD147:AD148">
    <cfRule type="cellIs" dxfId="8444" priority="82" operator="equal">
      <formula>"TD"</formula>
    </cfRule>
  </conditionalFormatting>
  <conditionalFormatting sqref="AD147:AD148">
    <cfRule type="cellIs" dxfId="8443" priority="81" operator="equal">
      <formula>"PR"</formula>
    </cfRule>
  </conditionalFormatting>
  <conditionalFormatting sqref="AE147:AE148">
    <cfRule type="cellIs" dxfId="8442" priority="80" operator="equal">
      <formula>"Me"</formula>
    </cfRule>
  </conditionalFormatting>
  <conditionalFormatting sqref="AE147:AE148">
    <cfRule type="cellIs" dxfId="8441" priority="79" operator="equal">
      <formula>"TD"</formula>
    </cfRule>
  </conditionalFormatting>
  <conditionalFormatting sqref="AE147:AE148">
    <cfRule type="cellIs" dxfId="8440" priority="78" operator="equal">
      <formula>"Me"</formula>
    </cfRule>
  </conditionalFormatting>
  <conditionalFormatting sqref="AE147:AE148">
    <cfRule type="cellIs" dxfId="8439" priority="77" operator="equal">
      <formula>"TD"</formula>
    </cfRule>
  </conditionalFormatting>
  <conditionalFormatting sqref="AE147:AE148">
    <cfRule type="cellIs" dxfId="8438" priority="76" operator="equal">
      <formula>"PR"</formula>
    </cfRule>
  </conditionalFormatting>
  <conditionalFormatting sqref="AG31:AG32">
    <cfRule type="cellIs" dxfId="8437" priority="75" operator="equal">
      <formula>"Me"</formula>
    </cfRule>
  </conditionalFormatting>
  <conditionalFormatting sqref="AG31:AG32">
    <cfRule type="cellIs" dxfId="8436" priority="74" operator="equal">
      <formula>"PR"</formula>
    </cfRule>
  </conditionalFormatting>
  <conditionalFormatting sqref="AE87">
    <cfRule type="cellIs" dxfId="8435" priority="73" operator="equal">
      <formula>"Me"</formula>
    </cfRule>
  </conditionalFormatting>
  <conditionalFormatting sqref="AE87">
    <cfRule type="cellIs" dxfId="8434" priority="72" operator="equal">
      <formula>"TD"</formula>
    </cfRule>
  </conditionalFormatting>
  <conditionalFormatting sqref="AE87">
    <cfRule type="cellIs" dxfId="8433" priority="71" operator="equal">
      <formula>"PR"</formula>
    </cfRule>
  </conditionalFormatting>
  <conditionalFormatting sqref="AE116">
    <cfRule type="cellIs" dxfId="8432" priority="67" operator="equal">
      <formula>"Me"</formula>
    </cfRule>
  </conditionalFormatting>
  <conditionalFormatting sqref="AE116">
    <cfRule type="cellIs" dxfId="8431" priority="66" operator="equal">
      <formula>"TD"</formula>
    </cfRule>
  </conditionalFormatting>
  <conditionalFormatting sqref="AE116">
    <cfRule type="cellIs" dxfId="8430" priority="65" operator="equal">
      <formula>"PR"</formula>
    </cfRule>
  </conditionalFormatting>
  <conditionalFormatting sqref="AE106">
    <cfRule type="cellIs" dxfId="8429" priority="64" operator="equal">
      <formula>"Me"</formula>
    </cfRule>
  </conditionalFormatting>
  <conditionalFormatting sqref="AE106">
    <cfRule type="cellIs" dxfId="8428" priority="63" operator="equal">
      <formula>"TD"</formula>
    </cfRule>
  </conditionalFormatting>
  <conditionalFormatting sqref="AE106">
    <cfRule type="cellIs" dxfId="8427" priority="62" operator="equal">
      <formula>"PR"</formula>
    </cfRule>
  </conditionalFormatting>
  <conditionalFormatting sqref="AF221:AF222">
    <cfRule type="cellIs" dxfId="8426" priority="61" operator="equal">
      <formula>"Me"</formula>
    </cfRule>
  </conditionalFormatting>
  <conditionalFormatting sqref="AF221:AF222">
    <cfRule type="cellIs" dxfId="8425" priority="60" operator="equal">
      <formula>"TD"</formula>
    </cfRule>
  </conditionalFormatting>
  <conditionalFormatting sqref="AF221:AF222">
    <cfRule type="cellIs" dxfId="8424" priority="59" operator="equal">
      <formula>"PR"</formula>
    </cfRule>
  </conditionalFormatting>
  <conditionalFormatting sqref="AE93:AE94">
    <cfRule type="cellIs" dxfId="8423" priority="58" operator="equal">
      <formula>"Me"</formula>
    </cfRule>
  </conditionalFormatting>
  <conditionalFormatting sqref="AE93:AE94">
    <cfRule type="cellIs" dxfId="8422" priority="57" operator="equal">
      <formula>"TD"</formula>
    </cfRule>
  </conditionalFormatting>
  <conditionalFormatting sqref="AE93:AE94">
    <cfRule type="cellIs" dxfId="8421" priority="56" operator="equal">
      <formula>"PR"</formula>
    </cfRule>
  </conditionalFormatting>
  <conditionalFormatting sqref="AD97:AD98">
    <cfRule type="cellIs" dxfId="8420" priority="55" operator="equal">
      <formula>"Me"</formula>
    </cfRule>
  </conditionalFormatting>
  <conditionalFormatting sqref="AD97:AD98">
    <cfRule type="cellIs" dxfId="8419" priority="54" operator="equal">
      <formula>"TD"</formula>
    </cfRule>
  </conditionalFormatting>
  <conditionalFormatting sqref="AD97:AD98">
    <cfRule type="cellIs" dxfId="8418" priority="53" operator="equal">
      <formula>"PR"</formula>
    </cfRule>
  </conditionalFormatting>
  <conditionalFormatting sqref="AC44">
    <cfRule type="cellIs" dxfId="8417" priority="52" operator="equal">
      <formula>"Me"</formula>
    </cfRule>
  </conditionalFormatting>
  <conditionalFormatting sqref="AC44">
    <cfRule type="cellIs" dxfId="8416" priority="51" operator="equal">
      <formula>"TD"</formula>
    </cfRule>
  </conditionalFormatting>
  <conditionalFormatting sqref="AC44">
    <cfRule type="cellIs" dxfId="8415" priority="50" operator="equal">
      <formula>"PR"</formula>
    </cfRule>
  </conditionalFormatting>
  <conditionalFormatting sqref="AC43">
    <cfRule type="cellIs" dxfId="8414" priority="49" operator="equal">
      <formula>"Me"</formula>
    </cfRule>
  </conditionalFormatting>
  <conditionalFormatting sqref="AC43">
    <cfRule type="cellIs" dxfId="8413" priority="48" operator="equal">
      <formula>"TD"</formula>
    </cfRule>
  </conditionalFormatting>
  <conditionalFormatting sqref="AC43">
    <cfRule type="cellIs" dxfId="8412" priority="47" operator="equal">
      <formula>"PR"</formula>
    </cfRule>
  </conditionalFormatting>
  <conditionalFormatting sqref="Z181">
    <cfRule type="cellIs" dxfId="8411" priority="46" operator="equal">
      <formula>"Me"</formula>
    </cfRule>
  </conditionalFormatting>
  <conditionalFormatting sqref="Z181">
    <cfRule type="cellIs" dxfId="8410" priority="45" operator="equal">
      <formula>"TD"</formula>
    </cfRule>
  </conditionalFormatting>
  <conditionalFormatting sqref="Z181">
    <cfRule type="cellIs" dxfId="8409" priority="44" operator="equal">
      <formula>"PR"</formula>
    </cfRule>
  </conditionalFormatting>
  <conditionalFormatting sqref="AF147:AF148">
    <cfRule type="cellIs" dxfId="8408" priority="43" operator="equal">
      <formula>"Me"</formula>
    </cfRule>
  </conditionalFormatting>
  <conditionalFormatting sqref="AF147:AF148">
    <cfRule type="cellIs" dxfId="8407" priority="42" operator="equal">
      <formula>"TD"</formula>
    </cfRule>
  </conditionalFormatting>
  <conditionalFormatting sqref="AF147:AF148">
    <cfRule type="cellIs" dxfId="8406" priority="41" operator="equal">
      <formula>"Me"</formula>
    </cfRule>
  </conditionalFormatting>
  <conditionalFormatting sqref="AF147:AF148">
    <cfRule type="cellIs" dxfId="8405" priority="40" operator="equal">
      <formula>"TD"</formula>
    </cfRule>
  </conditionalFormatting>
  <conditionalFormatting sqref="AF147:AF148">
    <cfRule type="cellIs" dxfId="8404" priority="39" operator="equal">
      <formula>"PR"</formula>
    </cfRule>
  </conditionalFormatting>
  <conditionalFormatting sqref="AF175:AF176">
    <cfRule type="cellIs" dxfId="8403" priority="38" operator="equal">
      <formula>"Me"</formula>
    </cfRule>
  </conditionalFormatting>
  <conditionalFormatting sqref="AF175:AF176">
    <cfRule type="cellIs" dxfId="8402" priority="37" operator="equal">
      <formula>"TD"</formula>
    </cfRule>
  </conditionalFormatting>
  <conditionalFormatting sqref="AF175:AF176">
    <cfRule type="cellIs" dxfId="8401" priority="36" operator="equal">
      <formula>"PR"</formula>
    </cfRule>
  </conditionalFormatting>
  <conditionalFormatting sqref="AF235:AF236">
    <cfRule type="cellIs" dxfId="8400" priority="35" operator="equal">
      <formula>"Me"</formula>
    </cfRule>
  </conditionalFormatting>
  <conditionalFormatting sqref="AF235:AF236">
    <cfRule type="cellIs" dxfId="8399" priority="34" operator="equal">
      <formula>"TD"</formula>
    </cfRule>
  </conditionalFormatting>
  <conditionalFormatting sqref="AF235:AF236">
    <cfRule type="cellIs" dxfId="8398" priority="33" operator="equal">
      <formula>"PR"</formula>
    </cfRule>
  </conditionalFormatting>
  <conditionalFormatting sqref="AG81:AG82">
    <cfRule type="cellIs" dxfId="8397" priority="32" operator="equal">
      <formula>"Me"</formula>
    </cfRule>
  </conditionalFormatting>
  <conditionalFormatting sqref="AG81:AG82">
    <cfRule type="cellIs" dxfId="8396" priority="31" operator="equal">
      <formula>"TD"</formula>
    </cfRule>
  </conditionalFormatting>
  <conditionalFormatting sqref="AG147:AG148">
    <cfRule type="cellIs" dxfId="8395" priority="30" operator="equal">
      <formula>"Me"</formula>
    </cfRule>
  </conditionalFormatting>
  <conditionalFormatting sqref="AG147:AG148">
    <cfRule type="cellIs" dxfId="8394" priority="29" operator="equal">
      <formula>"TD"</formula>
    </cfRule>
  </conditionalFormatting>
  <conditionalFormatting sqref="AG147:AG148">
    <cfRule type="cellIs" dxfId="8393" priority="28" operator="equal">
      <formula>"Me"</formula>
    </cfRule>
  </conditionalFormatting>
  <conditionalFormatting sqref="AG147:AG148">
    <cfRule type="cellIs" dxfId="8392" priority="27" operator="equal">
      <formula>"TD"</formula>
    </cfRule>
  </conditionalFormatting>
  <conditionalFormatting sqref="AG147:AG148">
    <cfRule type="cellIs" dxfId="8391" priority="26" operator="equal">
      <formula>"PR"</formula>
    </cfRule>
  </conditionalFormatting>
  <conditionalFormatting sqref="AE211:AE212">
    <cfRule type="cellIs" dxfId="8390" priority="25" operator="equal">
      <formula>"Me"</formula>
    </cfRule>
  </conditionalFormatting>
  <conditionalFormatting sqref="AE211:AE212">
    <cfRule type="cellIs" dxfId="8389" priority="24" operator="equal">
      <formula>"TD"</formula>
    </cfRule>
  </conditionalFormatting>
  <conditionalFormatting sqref="AE211:AE212">
    <cfRule type="cellIs" dxfId="8388" priority="23" operator="equal">
      <formula>"PR"</formula>
    </cfRule>
  </conditionalFormatting>
  <conditionalFormatting sqref="Z129:Z130">
    <cfRule type="cellIs" dxfId="8387" priority="22" operator="equal">
      <formula>"Me"</formula>
    </cfRule>
  </conditionalFormatting>
  <conditionalFormatting sqref="Z129:Z130">
    <cfRule type="cellIs" dxfId="8386" priority="21" operator="equal">
      <formula>"TD"</formula>
    </cfRule>
  </conditionalFormatting>
  <conditionalFormatting sqref="Z129:Z130">
    <cfRule type="cellIs" dxfId="8385" priority="20" operator="equal">
      <formula>"PR"</formula>
    </cfRule>
  </conditionalFormatting>
  <conditionalFormatting sqref="AA129:AB130">
    <cfRule type="cellIs" dxfId="8384" priority="19" operator="equal">
      <formula>"Me"</formula>
    </cfRule>
  </conditionalFormatting>
  <conditionalFormatting sqref="AA129:AB130">
    <cfRule type="cellIs" dxfId="8383" priority="18" operator="equal">
      <formula>"TD"</formula>
    </cfRule>
  </conditionalFormatting>
  <conditionalFormatting sqref="AA129:AB130">
    <cfRule type="cellIs" dxfId="8382" priority="17" operator="equal">
      <formula>"PR"</formula>
    </cfRule>
  </conditionalFormatting>
  <conditionalFormatting sqref="AA129:AB130">
    <cfRule type="cellIs" dxfId="8381" priority="16" operator="equal">
      <formula>"Me"</formula>
    </cfRule>
  </conditionalFormatting>
  <conditionalFormatting sqref="AA129:AB130">
    <cfRule type="cellIs" dxfId="8380" priority="15" operator="equal">
      <formula>"TD"</formula>
    </cfRule>
  </conditionalFormatting>
  <conditionalFormatting sqref="AA129:AB130">
    <cfRule type="cellIs" dxfId="8379" priority="14" operator="equal">
      <formula>"PR"</formula>
    </cfRule>
  </conditionalFormatting>
  <conditionalFormatting sqref="AA129:AB130">
    <cfRule type="cellIs" dxfId="8378" priority="13" operator="equal">
      <formula>"Me"</formula>
    </cfRule>
  </conditionalFormatting>
  <conditionalFormatting sqref="AA129:AB130">
    <cfRule type="cellIs" dxfId="8377" priority="12" operator="equal">
      <formula>"TD"</formula>
    </cfRule>
  </conditionalFormatting>
  <conditionalFormatting sqref="AA129:AB130">
    <cfRule type="cellIs" dxfId="8376" priority="11" operator="equal">
      <formula>"PR"</formula>
    </cfRule>
  </conditionalFormatting>
  <conditionalFormatting sqref="AF62">
    <cfRule type="cellIs" dxfId="8375" priority="10" operator="equal">
      <formula>"Me"</formula>
    </cfRule>
  </conditionalFormatting>
  <conditionalFormatting sqref="AF62">
    <cfRule type="cellIs" dxfId="8374" priority="9" operator="equal">
      <formula>"TD"</formula>
    </cfRule>
  </conditionalFormatting>
  <conditionalFormatting sqref="AF62">
    <cfRule type="cellIs" dxfId="8373" priority="8" operator="equal">
      <formula>"Me"</formula>
    </cfRule>
  </conditionalFormatting>
  <conditionalFormatting sqref="AF62">
    <cfRule type="cellIs" dxfId="8372" priority="7" operator="equal">
      <formula>"TD"</formula>
    </cfRule>
  </conditionalFormatting>
  <conditionalFormatting sqref="AF62">
    <cfRule type="cellIs" dxfId="8371" priority="6" operator="equal">
      <formula>"Me"</formula>
    </cfRule>
  </conditionalFormatting>
  <conditionalFormatting sqref="AF62">
    <cfRule type="cellIs" dxfId="8370" priority="5" operator="equal">
      <formula>"TD"</formula>
    </cfRule>
  </conditionalFormatting>
  <conditionalFormatting sqref="AF62">
    <cfRule type="cellIs" dxfId="8369" priority="4" operator="equal">
      <formula>"Me"</formula>
    </cfRule>
  </conditionalFormatting>
  <conditionalFormatting sqref="AF62">
    <cfRule type="cellIs" dxfId="8368" priority="3" operator="equal">
      <formula>"TD"</formula>
    </cfRule>
  </conditionalFormatting>
  <conditionalFormatting sqref="AF62">
    <cfRule type="cellIs" dxfId="8367" priority="2" operator="equal">
      <formula>"Me"</formula>
    </cfRule>
  </conditionalFormatting>
  <conditionalFormatting sqref="AF62">
    <cfRule type="cellIs" dxfId="8366" priority="1" operator="equal">
      <formula>"TD"</formula>
    </cfRule>
  </conditionalFormatting>
  <conditionalFormatting sqref="C225">
    <cfRule type="cellIs" dxfId="8365" priority="1554" operator="lessThan">
      <formula>#REF!</formula>
    </cfRule>
  </conditionalFormatting>
  <conditionalFormatting sqref="D189 C23:C24 C79:C80 C84 C184 D199 C76 C211:C224 C51:C52 C186 C227:C246 C35:C36 C189:C209">
    <cfRule type="cellIs" dxfId="8364" priority="6666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17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29" operator="lessThan" id="{FACF8927-F287-41F1-AE65-F5E8780A55F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245" operator="lessThan" id="{948CFEB9-2DC1-4E59-B19F-846740BD0FB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80" operator="lessThan" id="{B61ABCF3-48FE-4580-98DA-931BFD855A95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30" operator="lessThan" id="{EE1FC121-F000-4E19-8C27-D6A5A84BB5C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C181</xm:sqref>
        </x14:conditionalFormatting>
        <x14:conditionalFormatting xmlns:xm="http://schemas.microsoft.com/office/excel/2006/main">
          <x14:cfRule type="cellIs" priority="6576" operator="lessThan" id="{C6C49A04-E5D8-49C5-B1A7-34E1854E402C}">
            <xm:f>'Jan 24'!#REF!</xm:f>
            <x14:dxf>
              <font>
                <b/>
                <i val="0"/>
                <color rgb="FFFF0000"/>
              </font>
            </x14:dxf>
          </x14:cfRule>
          <xm:sqref>C91:C92 C105:C106 C231:C232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FF00"/>
  </sheetPr>
  <dimension ref="A1:CB246"/>
  <sheetViews>
    <sheetView zoomScale="90" zoomScaleNormal="90" workbookViewId="0">
      <pane ySplit="13" topLeftCell="A84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116</v>
      </c>
      <c r="U12" s="1194"/>
      <c r="V12" s="1194"/>
      <c r="W12" s="1194"/>
      <c r="X12" s="660"/>
      <c r="Y12" s="660"/>
      <c r="Z12" s="661"/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87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8" t="s">
        <v>310</v>
      </c>
      <c r="D21" s="178" t="str">
        <f>VLOOKUP(C21,ListeAppel,2,FALSE)</f>
        <v>Nom 031</v>
      </c>
      <c r="E21" s="236" t="s">
        <v>70</v>
      </c>
      <c r="F21" s="63" t="s">
        <v>11</v>
      </c>
      <c r="G21" s="475" t="s">
        <v>7</v>
      </c>
      <c r="H21" s="353" t="s">
        <v>7</v>
      </c>
      <c r="I21" s="475" t="s">
        <v>7</v>
      </c>
      <c r="J21" s="475" t="s">
        <v>7</v>
      </c>
      <c r="K21" s="305"/>
      <c r="L21" s="305"/>
      <c r="M21" s="31" t="s">
        <v>67</v>
      </c>
      <c r="N21" s="31" t="s">
        <v>11</v>
      </c>
      <c r="O21" s="31" t="s">
        <v>11</v>
      </c>
      <c r="P21" s="31" t="s">
        <v>11</v>
      </c>
      <c r="Q21" s="475" t="s">
        <v>7</v>
      </c>
      <c r="R21" s="305"/>
      <c r="S21" s="305"/>
      <c r="T21" s="31" t="s">
        <v>67</v>
      </c>
      <c r="U21" s="31" t="s">
        <v>11</v>
      </c>
      <c r="V21" s="31" t="s">
        <v>11</v>
      </c>
      <c r="W21" s="31" t="s">
        <v>11</v>
      </c>
      <c r="X21" s="475" t="s">
        <v>7</v>
      </c>
      <c r="Y21" s="305"/>
      <c r="Z21" s="305"/>
      <c r="AA21" s="31" t="s">
        <v>11</v>
      </c>
      <c r="AB21" s="31" t="s">
        <v>67</v>
      </c>
      <c r="AC21" s="31" t="s">
        <v>11</v>
      </c>
      <c r="AD21" s="353" t="s">
        <v>7</v>
      </c>
      <c r="AE21" s="31" t="s">
        <v>67</v>
      </c>
      <c r="AF21" s="305"/>
      <c r="AG21" s="305"/>
      <c r="AH21" s="31" t="s">
        <v>11</v>
      </c>
      <c r="AI21" s="31" t="s">
        <v>67</v>
      </c>
      <c r="AJ21" s="365" t="s">
        <v>14</v>
      </c>
      <c r="AK21" s="34">
        <f>IF(CA21=0,"",TIME(0,CA21,0))</f>
        <v>0.16666666666666666</v>
      </c>
      <c r="AL21" s="157">
        <f t="shared" ref="AL21:AL26" si="0">COUNTIF(F21:AJ21,"P")</f>
        <v>10</v>
      </c>
      <c r="AM21" s="158">
        <f>SUM(AL21:AL22)/2</f>
        <v>10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1</v>
      </c>
      <c r="BL21" s="162">
        <f>SUM(BK21+BK22)/2</f>
        <v>1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7</v>
      </c>
      <c r="BR21" s="158">
        <f>SUM((BQ21+BQ22)/2)</f>
        <v>7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425</v>
      </c>
      <c r="B22" s="147" t="s">
        <v>179</v>
      </c>
      <c r="C22" s="717" t="s">
        <v>7</v>
      </c>
      <c r="D22" s="165" t="s">
        <v>81</v>
      </c>
      <c r="E22" s="166" t="s">
        <v>4</v>
      </c>
      <c r="F22" s="36" t="s">
        <v>11</v>
      </c>
      <c r="G22" s="354" t="s">
        <v>7</v>
      </c>
      <c r="H22" s="354" t="s">
        <v>7</v>
      </c>
      <c r="I22" s="476" t="s">
        <v>7</v>
      </c>
      <c r="J22" s="476" t="s">
        <v>7</v>
      </c>
      <c r="K22" s="306"/>
      <c r="L22" s="306"/>
      <c r="M22" s="37" t="s">
        <v>67</v>
      </c>
      <c r="N22" s="37" t="s">
        <v>11</v>
      </c>
      <c r="O22" s="37" t="s">
        <v>11</v>
      </c>
      <c r="P22" s="37" t="s">
        <v>11</v>
      </c>
      <c r="Q22" s="476" t="s">
        <v>7</v>
      </c>
      <c r="R22" s="306"/>
      <c r="S22" s="306"/>
      <c r="T22" s="37" t="s">
        <v>67</v>
      </c>
      <c r="U22" s="37" t="s">
        <v>11</v>
      </c>
      <c r="V22" s="37" t="s">
        <v>11</v>
      </c>
      <c r="W22" s="37" t="s">
        <v>11</v>
      </c>
      <c r="X22" s="476" t="s">
        <v>7</v>
      </c>
      <c r="Y22" s="306"/>
      <c r="Z22" s="306"/>
      <c r="AA22" s="37" t="s">
        <v>11</v>
      </c>
      <c r="AB22" s="37" t="s">
        <v>67</v>
      </c>
      <c r="AC22" s="37" t="s">
        <v>11</v>
      </c>
      <c r="AD22" s="354" t="s">
        <v>7</v>
      </c>
      <c r="AE22" s="37" t="s">
        <v>67</v>
      </c>
      <c r="AF22" s="306"/>
      <c r="AG22" s="306"/>
      <c r="AH22" s="37" t="s">
        <v>11</v>
      </c>
      <c r="AI22" s="37" t="s">
        <v>67</v>
      </c>
      <c r="AJ22" s="367" t="s">
        <v>14</v>
      </c>
      <c r="AK22" s="40"/>
      <c r="AL22" s="167">
        <f t="shared" si="0"/>
        <v>10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1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7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718">
        <v>7933</v>
      </c>
      <c r="D23" s="252" t="s">
        <v>240</v>
      </c>
      <c r="E23" s="156" t="s">
        <v>70</v>
      </c>
      <c r="F23" s="51" t="s">
        <v>11</v>
      </c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52" t="s">
        <v>67</v>
      </c>
      <c r="P23" s="52" t="s">
        <v>11</v>
      </c>
      <c r="Q23" s="52" t="s">
        <v>11</v>
      </c>
      <c r="R23" s="307"/>
      <c r="S23" s="307"/>
      <c r="T23" s="52" t="s">
        <v>11</v>
      </c>
      <c r="U23" s="52" t="s">
        <v>11</v>
      </c>
      <c r="V23" s="52" t="s">
        <v>67</v>
      </c>
      <c r="W23" s="52" t="s">
        <v>11</v>
      </c>
      <c r="X23" s="52" t="s">
        <v>11</v>
      </c>
      <c r="Y23" s="307"/>
      <c r="Z23" s="307"/>
      <c r="AA23" s="52" t="s">
        <v>11</v>
      </c>
      <c r="AB23" s="52" t="s">
        <v>11</v>
      </c>
      <c r="AC23" s="52" t="s">
        <v>67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 t="s">
        <v>67</v>
      </c>
      <c r="AK23" s="34">
        <f>IF(CA23=0,"",TIME(0,CA23,0))</f>
        <v>0.3</v>
      </c>
      <c r="AL23" s="157">
        <f t="shared" si="0"/>
        <v>18</v>
      </c>
      <c r="AM23" s="158">
        <f>SUM(AL23:AL24)/2</f>
        <v>16.5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1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432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0</v>
      </c>
      <c r="BR23" s="158">
        <f>SUM((BQ23+BQ24)/2)</f>
        <v>0.5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432</v>
      </c>
      <c r="CB23" s="35">
        <f>SUM(AM23+AO23+AQ23+AS23+AU23+AW23+BB23+BD23+BG23+AY23)</f>
        <v>18</v>
      </c>
    </row>
    <row r="24" spans="1:80" ht="18.75" customHeight="1" thickBot="1" x14ac:dyDescent="0.3">
      <c r="A24" s="137" t="s">
        <v>425</v>
      </c>
      <c r="B24" s="147" t="s">
        <v>179</v>
      </c>
      <c r="C24" s="718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37" t="s">
        <v>67</v>
      </c>
      <c r="P24" s="37" t="s">
        <v>11</v>
      </c>
      <c r="Q24" s="37" t="s">
        <v>11</v>
      </c>
      <c r="R24" s="306"/>
      <c r="S24" s="306"/>
      <c r="T24" s="37" t="s">
        <v>57</v>
      </c>
      <c r="U24" s="37" t="s">
        <v>11</v>
      </c>
      <c r="V24" s="37" t="s">
        <v>67</v>
      </c>
      <c r="W24" s="37" t="s">
        <v>11</v>
      </c>
      <c r="X24" s="37" t="s">
        <v>11</v>
      </c>
      <c r="Y24" s="306"/>
      <c r="Z24" s="306"/>
      <c r="AA24" s="37" t="s">
        <v>11</v>
      </c>
      <c r="AB24" s="37" t="s">
        <v>11</v>
      </c>
      <c r="AC24" s="37" t="s">
        <v>67</v>
      </c>
      <c r="AD24" s="37" t="s">
        <v>11</v>
      </c>
      <c r="AE24" s="37" t="s">
        <v>11</v>
      </c>
      <c r="AF24" s="306"/>
      <c r="AG24" s="306"/>
      <c r="AH24" s="37" t="s">
        <v>33</v>
      </c>
      <c r="AI24" s="37" t="s">
        <v>33</v>
      </c>
      <c r="AJ24" s="354" t="s">
        <v>7</v>
      </c>
      <c r="AK24" s="40"/>
      <c r="AL24" s="167">
        <f t="shared" si="0"/>
        <v>15</v>
      </c>
      <c r="AM24" s="168"/>
      <c r="AN24" s="168">
        <f t="shared" si="1"/>
        <v>0</v>
      </c>
      <c r="AO24" s="169"/>
      <c r="AP24" s="170">
        <f t="shared" si="2"/>
        <v>2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711"/>
      <c r="C25" s="1137" t="s">
        <v>313</v>
      </c>
      <c r="D25" s="178" t="str">
        <f>VLOOKUP(C25,ListeAppel,2,FALSE)</f>
        <v>Nom 073</v>
      </c>
      <c r="E25" s="156" t="s">
        <v>70</v>
      </c>
      <c r="F25" s="30" t="s">
        <v>11</v>
      </c>
      <c r="G25" s="47" t="s">
        <v>11</v>
      </c>
      <c r="H25" s="31" t="s">
        <v>11</v>
      </c>
      <c r="I25" s="358" t="s">
        <v>7</v>
      </c>
      <c r="J25" s="358" t="s">
        <v>7</v>
      </c>
      <c r="K25" s="358" t="s">
        <v>7</v>
      </c>
      <c r="L25" s="358" t="s">
        <v>7</v>
      </c>
      <c r="M25" s="358" t="s">
        <v>7</v>
      </c>
      <c r="N25" s="358" t="s">
        <v>7</v>
      </c>
      <c r="O25" s="358" t="s">
        <v>7</v>
      </c>
      <c r="P25" s="358" t="s">
        <v>7</v>
      </c>
      <c r="Q25" s="358" t="s">
        <v>7</v>
      </c>
      <c r="R25" s="305"/>
      <c r="S25" s="305"/>
      <c r="T25" s="52" t="s">
        <v>11</v>
      </c>
      <c r="U25" s="52" t="s">
        <v>67</v>
      </c>
      <c r="V25" s="52" t="s">
        <v>67</v>
      </c>
      <c r="W25" s="52" t="s">
        <v>11</v>
      </c>
      <c r="X25" s="52" t="s">
        <v>11</v>
      </c>
      <c r="Y25" s="307"/>
      <c r="Z25" s="307"/>
      <c r="AA25" s="52" t="s">
        <v>57</v>
      </c>
      <c r="AB25" s="442" t="s">
        <v>11</v>
      </c>
      <c r="AC25" s="52" t="s">
        <v>67</v>
      </c>
      <c r="AD25" s="52" t="s">
        <v>67</v>
      </c>
      <c r="AE25" s="380" t="s">
        <v>11</v>
      </c>
      <c r="AF25" s="305"/>
      <c r="AG25" s="305"/>
      <c r="AH25" s="380" t="s">
        <v>11</v>
      </c>
      <c r="AI25" s="52" t="s">
        <v>67</v>
      </c>
      <c r="AJ25" s="52" t="s">
        <v>67</v>
      </c>
      <c r="AK25" s="34">
        <f>IF(CA25=0,"",TIME(0,CA25,0))</f>
        <v>0.16666666666666666</v>
      </c>
      <c r="AL25" s="157">
        <f t="shared" si="0"/>
        <v>9</v>
      </c>
      <c r="AM25" s="158">
        <f>SUM(AL25:AL26)/2</f>
        <v>9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0.5</v>
      </c>
      <c r="AT25" s="159">
        <f t="shared" si="4"/>
        <v>1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240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9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240</v>
      </c>
      <c r="CB25" s="35">
        <f>SUM(AM25+AO25+AQ25+AS25+AU25+AW25+BB25+BD25+BG25+AY25)</f>
        <v>10</v>
      </c>
    </row>
    <row r="26" spans="1:80" ht="18.75" customHeight="1" thickBot="1" x14ac:dyDescent="0.3">
      <c r="A26" s="137"/>
      <c r="B26" s="147"/>
      <c r="C26" s="717" t="s">
        <v>6</v>
      </c>
      <c r="D26" s="165">
        <v>11554</v>
      </c>
      <c r="E26" s="166" t="s">
        <v>4</v>
      </c>
      <c r="F26" s="36" t="s">
        <v>11</v>
      </c>
      <c r="G26" s="49" t="s">
        <v>11</v>
      </c>
      <c r="H26" s="427" t="s">
        <v>39</v>
      </c>
      <c r="I26" s="358" t="s">
        <v>7</v>
      </c>
      <c r="J26" s="358" t="s">
        <v>7</v>
      </c>
      <c r="K26" s="358" t="s">
        <v>7</v>
      </c>
      <c r="L26" s="358" t="s">
        <v>7</v>
      </c>
      <c r="M26" s="358" t="s">
        <v>7</v>
      </c>
      <c r="N26" s="358" t="s">
        <v>7</v>
      </c>
      <c r="O26" s="453" t="s">
        <v>7</v>
      </c>
      <c r="P26" s="358" t="s">
        <v>7</v>
      </c>
      <c r="Q26" s="358" t="s">
        <v>7</v>
      </c>
      <c r="R26" s="306"/>
      <c r="S26" s="306"/>
      <c r="T26" s="37" t="s">
        <v>11</v>
      </c>
      <c r="U26" s="37" t="s">
        <v>67</v>
      </c>
      <c r="V26" s="37" t="s">
        <v>67</v>
      </c>
      <c r="W26" s="37" t="s">
        <v>11</v>
      </c>
      <c r="X26" s="37" t="s">
        <v>11</v>
      </c>
      <c r="Y26" s="307"/>
      <c r="Z26" s="307"/>
      <c r="AA26" s="52" t="s">
        <v>11</v>
      </c>
      <c r="AB26" s="402" t="s">
        <v>11</v>
      </c>
      <c r="AC26" s="37" t="s">
        <v>67</v>
      </c>
      <c r="AD26" s="37" t="s">
        <v>67</v>
      </c>
      <c r="AE26" s="402" t="s">
        <v>11</v>
      </c>
      <c r="AF26" s="306"/>
      <c r="AG26" s="306"/>
      <c r="AH26" s="402" t="s">
        <v>11</v>
      </c>
      <c r="AI26" s="37" t="s">
        <v>67</v>
      </c>
      <c r="AJ26" s="37" t="s">
        <v>67</v>
      </c>
      <c r="AK26" s="40"/>
      <c r="AL26" s="167">
        <f t="shared" si="0"/>
        <v>9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1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808" t="s">
        <v>311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94" t="s">
        <v>7</v>
      </c>
      <c r="N27" s="47" t="s">
        <v>11</v>
      </c>
      <c r="O27" s="52" t="s">
        <v>67</v>
      </c>
      <c r="P27" s="31" t="s">
        <v>11</v>
      </c>
      <c r="Q27" s="31" t="s">
        <v>11</v>
      </c>
      <c r="R27" s="305"/>
      <c r="S27" s="305"/>
      <c r="T27" s="31" t="s">
        <v>11</v>
      </c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47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 t="s">
        <v>11</v>
      </c>
      <c r="AK27" s="34">
        <f>IF(CA27=0,"",TIME(0,CA27,0))</f>
        <v>0.33333333333333331</v>
      </c>
      <c r="AL27" s="157">
        <f>COUNTIF(F27:AJ27,"P")</f>
        <v>20</v>
      </c>
      <c r="AM27" s="158">
        <f>SUM(AL27:AL28)/2</f>
        <v>20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480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480</v>
      </c>
      <c r="CB27" s="35">
        <f>SUM(AM27+AO27+AQ27+AS27+AU27+AW27+BB27+BD27+BG27+AY27)</f>
        <v>20</v>
      </c>
    </row>
    <row r="28" spans="1:80" ht="18.75" customHeight="1" thickBot="1" x14ac:dyDescent="0.3">
      <c r="A28" s="137" t="s">
        <v>425</v>
      </c>
      <c r="B28" s="147" t="s">
        <v>179</v>
      </c>
      <c r="C28" s="717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7" t="s">
        <v>11</v>
      </c>
      <c r="I28" s="38" t="s">
        <v>11</v>
      </c>
      <c r="J28" s="37" t="s">
        <v>11</v>
      </c>
      <c r="K28" s="306"/>
      <c r="L28" s="306"/>
      <c r="M28" s="358" t="s">
        <v>7</v>
      </c>
      <c r="N28" s="49" t="s">
        <v>11</v>
      </c>
      <c r="O28" s="37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49" t="s">
        <v>11</v>
      </c>
      <c r="V28" s="37" t="s">
        <v>11</v>
      </c>
      <c r="W28" s="37" t="s">
        <v>11</v>
      </c>
      <c r="X28" s="37" t="s">
        <v>11</v>
      </c>
      <c r="Y28" s="306"/>
      <c r="Z28" s="306"/>
      <c r="AA28" s="37" t="s">
        <v>11</v>
      </c>
      <c r="AB28" s="49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7" t="s">
        <v>11</v>
      </c>
      <c r="AK28" s="40"/>
      <c r="AL28" s="167">
        <f>COUNTIF(F28:AJ28,"P")</f>
        <v>20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47" t="s">
        <v>179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650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62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72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314</v>
      </c>
      <c r="D31" s="178" t="s">
        <v>191</v>
      </c>
      <c r="E31" s="156" t="s">
        <v>70</v>
      </c>
      <c r="F31" s="30" t="s">
        <v>11</v>
      </c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55" t="s">
        <v>11</v>
      </c>
      <c r="N31" s="55" t="s">
        <v>11</v>
      </c>
      <c r="O31" s="31" t="s">
        <v>11</v>
      </c>
      <c r="P31" s="31" t="s">
        <v>11</v>
      </c>
      <c r="Q31" s="55" t="s">
        <v>11</v>
      </c>
      <c r="R31" s="305"/>
      <c r="S31" s="305"/>
      <c r="T31" s="31" t="s">
        <v>11</v>
      </c>
      <c r="U31" s="31" t="s">
        <v>11</v>
      </c>
      <c r="V31" s="31" t="s">
        <v>11</v>
      </c>
      <c r="W31" s="31" t="s">
        <v>11</v>
      </c>
      <c r="X31" s="353" t="s">
        <v>7</v>
      </c>
      <c r="Y31" s="305"/>
      <c r="Z31" s="305"/>
      <c r="AA31" s="31" t="s">
        <v>11</v>
      </c>
      <c r="AB31" s="31" t="s">
        <v>11</v>
      </c>
      <c r="AC31" s="31" t="s">
        <v>11</v>
      </c>
      <c r="AD31" s="31" t="s">
        <v>11</v>
      </c>
      <c r="AE31" s="353" t="s">
        <v>7</v>
      </c>
      <c r="AF31" s="305"/>
      <c r="AG31" s="305"/>
      <c r="AH31" s="31" t="s">
        <v>11</v>
      </c>
      <c r="AI31" s="31" t="s">
        <v>11</v>
      </c>
      <c r="AJ31" s="353" t="s">
        <v>7</v>
      </c>
      <c r="AK31" s="34">
        <f>IF(CA31=0,"",TIME(0,CA31,0))</f>
        <v>0.33333333333333331</v>
      </c>
      <c r="AL31" s="157">
        <f>COUNTIF(F31:AJ31,"P")</f>
        <v>20</v>
      </c>
      <c r="AM31" s="158">
        <f>SUM(AL31:AL32)/2</f>
        <v>18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2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480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480</v>
      </c>
      <c r="CB31" s="35">
        <f>SUM(AM31+AO31+AQ31+AS31+AU31+AW31+BB31+BD31+BG31+AY31)</f>
        <v>20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56" t="s">
        <v>11</v>
      </c>
      <c r="N32" s="56" t="s">
        <v>11</v>
      </c>
      <c r="O32" s="37" t="s">
        <v>11</v>
      </c>
      <c r="P32" s="37" t="s">
        <v>11</v>
      </c>
      <c r="Q32" s="56" t="s">
        <v>11</v>
      </c>
      <c r="R32" s="306"/>
      <c r="S32" s="306"/>
      <c r="T32" s="37" t="s">
        <v>11</v>
      </c>
      <c r="U32" s="37" t="s">
        <v>57</v>
      </c>
      <c r="V32" s="37" t="s">
        <v>11</v>
      </c>
      <c r="W32" s="37" t="s">
        <v>57</v>
      </c>
      <c r="X32" s="354" t="s">
        <v>7</v>
      </c>
      <c r="Y32" s="306"/>
      <c r="Z32" s="306"/>
      <c r="AA32" s="37" t="s">
        <v>11</v>
      </c>
      <c r="AB32" s="37" t="s">
        <v>11</v>
      </c>
      <c r="AC32" s="37" t="s">
        <v>11</v>
      </c>
      <c r="AD32" s="37" t="s">
        <v>57</v>
      </c>
      <c r="AE32" s="354" t="s">
        <v>7</v>
      </c>
      <c r="AF32" s="306"/>
      <c r="AG32" s="306"/>
      <c r="AH32" s="597" t="s">
        <v>57</v>
      </c>
      <c r="AI32" s="597" t="s">
        <v>11</v>
      </c>
      <c r="AJ32" s="354" t="s">
        <v>7</v>
      </c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4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/>
      <c r="B33" s="179" t="s">
        <v>180</v>
      </c>
      <c r="C33" s="806" t="s">
        <v>315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31" t="s">
        <v>11</v>
      </c>
      <c r="U33" s="31" t="s">
        <v>11</v>
      </c>
      <c r="V33" s="31" t="s">
        <v>11</v>
      </c>
      <c r="W33" s="31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4">
        <f>IF(CA33=0,"",TIME(0,CA33,0))</f>
        <v>0.31666666666666665</v>
      </c>
      <c r="AL33" s="157">
        <f t="shared" ref="AL33:AL40" si="19">COUNTIF(F33:AJ33,"P")</f>
        <v>19</v>
      </c>
      <c r="AM33" s="158">
        <f>SUM(AL33:AL34)/2</f>
        <v>19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456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0</v>
      </c>
      <c r="BR33" s="158">
        <f>SUM((BQ33+BQ34)/2)</f>
        <v>0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456</v>
      </c>
      <c r="CB33" s="35">
        <f>SUM(AM33+AO33+AQ33+AS33+AU33+AW33+BB33+BD33+BG33+AY33)</f>
        <v>19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37" t="s">
        <v>11</v>
      </c>
      <c r="U34" s="37" t="s">
        <v>11</v>
      </c>
      <c r="V34" s="37" t="s">
        <v>11</v>
      </c>
      <c r="W34" s="37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40"/>
      <c r="AL34" s="167">
        <f t="shared" si="19"/>
        <v>19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196">
        <v>3881</v>
      </c>
      <c r="D35" s="252" t="s">
        <v>200</v>
      </c>
      <c r="E35" s="156" t="s">
        <v>70</v>
      </c>
      <c r="F35" s="30" t="s">
        <v>11</v>
      </c>
      <c r="G35" s="41" t="s">
        <v>67</v>
      </c>
      <c r="H35" s="31" t="s">
        <v>11</v>
      </c>
      <c r="I35" s="32" t="s">
        <v>11</v>
      </c>
      <c r="J35" s="31" t="s">
        <v>11</v>
      </c>
      <c r="K35" s="305"/>
      <c r="L35" s="305"/>
      <c r="M35" s="31" t="s">
        <v>11</v>
      </c>
      <c r="N35" s="47" t="s">
        <v>11</v>
      </c>
      <c r="O35" s="31" t="s">
        <v>11</v>
      </c>
      <c r="P35" s="31" t="s">
        <v>67</v>
      </c>
      <c r="Q35" s="31" t="s">
        <v>11</v>
      </c>
      <c r="R35" s="305"/>
      <c r="S35" s="305"/>
      <c r="T35" s="31" t="s">
        <v>11</v>
      </c>
      <c r="U35" s="47" t="s">
        <v>67</v>
      </c>
      <c r="V35" s="31" t="s">
        <v>11</v>
      </c>
      <c r="W35" s="31" t="s">
        <v>11</v>
      </c>
      <c r="X35" s="31" t="s">
        <v>11</v>
      </c>
      <c r="Y35" s="305"/>
      <c r="Z35" s="305"/>
      <c r="AA35" s="31" t="s">
        <v>11</v>
      </c>
      <c r="AB35" s="47" t="s">
        <v>11</v>
      </c>
      <c r="AC35" s="31" t="s">
        <v>11</v>
      </c>
      <c r="AD35" s="485" t="s">
        <v>67</v>
      </c>
      <c r="AE35" s="31" t="s">
        <v>11</v>
      </c>
      <c r="AF35" s="305"/>
      <c r="AG35" s="305"/>
      <c r="AH35" s="31" t="s">
        <v>11</v>
      </c>
      <c r="AI35" s="47" t="s">
        <v>11</v>
      </c>
      <c r="AJ35" s="31" t="s">
        <v>11</v>
      </c>
      <c r="AK35" s="34">
        <f>IF(CA35=0,"",TIME(0,CA35,0))</f>
        <v>0.31666666666666665</v>
      </c>
      <c r="AL35" s="157">
        <f>COUNTIF(F35:AJ35,"P")</f>
        <v>19</v>
      </c>
      <c r="AM35" s="158">
        <f>SUM(AL35:AL36)/2</f>
        <v>18.5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456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456</v>
      </c>
      <c r="CB35" s="35">
        <f>SUM(AM35+AO35+AQ35+AS35+AU35+AW35+BB35+BD35+BG35+AY35)</f>
        <v>19</v>
      </c>
    </row>
    <row r="36" spans="1:80" ht="18.75" customHeight="1" thickBot="1" x14ac:dyDescent="0.3">
      <c r="A36" s="137" t="s">
        <v>425</v>
      </c>
      <c r="B36" s="179" t="s">
        <v>180</v>
      </c>
      <c r="C36" s="196" t="s">
        <v>6</v>
      </c>
      <c r="D36" s="254"/>
      <c r="E36" s="166" t="s">
        <v>4</v>
      </c>
      <c r="F36" s="36" t="s">
        <v>11</v>
      </c>
      <c r="G36" s="49" t="s">
        <v>67</v>
      </c>
      <c r="H36" s="37" t="s">
        <v>11</v>
      </c>
      <c r="I36" s="38" t="s">
        <v>11</v>
      </c>
      <c r="J36" s="37" t="s">
        <v>11</v>
      </c>
      <c r="K36" s="306"/>
      <c r="L36" s="306"/>
      <c r="M36" s="37" t="s">
        <v>11</v>
      </c>
      <c r="N36" s="49" t="s">
        <v>11</v>
      </c>
      <c r="O36" s="37" t="s">
        <v>11</v>
      </c>
      <c r="P36" s="37" t="s">
        <v>67</v>
      </c>
      <c r="Q36" s="37" t="s">
        <v>11</v>
      </c>
      <c r="R36" s="306"/>
      <c r="S36" s="306"/>
      <c r="T36" s="37" t="s">
        <v>11</v>
      </c>
      <c r="U36" s="49" t="s">
        <v>67</v>
      </c>
      <c r="V36" s="37" t="s">
        <v>11</v>
      </c>
      <c r="W36" s="37" t="s">
        <v>11</v>
      </c>
      <c r="X36" s="37" t="s">
        <v>57</v>
      </c>
      <c r="Y36" s="306"/>
      <c r="Z36" s="306"/>
      <c r="AA36" s="37" t="s">
        <v>11</v>
      </c>
      <c r="AB36" s="49" t="s">
        <v>11</v>
      </c>
      <c r="AC36" s="37" t="s">
        <v>11</v>
      </c>
      <c r="AD36" s="37" t="s">
        <v>67</v>
      </c>
      <c r="AE36" s="37" t="s">
        <v>11</v>
      </c>
      <c r="AF36" s="306"/>
      <c r="AG36" s="306"/>
      <c r="AH36" s="37" t="s">
        <v>11</v>
      </c>
      <c r="AI36" s="49" t="s">
        <v>11</v>
      </c>
      <c r="AJ36" s="37" t="s">
        <v>11</v>
      </c>
      <c r="AK36" s="40"/>
      <c r="AL36" s="167">
        <f>COUNTIF(F36:AJ36,"P")</f>
        <v>18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381" t="s">
        <v>180</v>
      </c>
      <c r="C37" s="196">
        <v>5026</v>
      </c>
      <c r="D37" s="178" t="s">
        <v>223</v>
      </c>
      <c r="E37" s="156" t="s">
        <v>70</v>
      </c>
      <c r="F37" s="1195" t="s">
        <v>118</v>
      </c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7"/>
      <c r="AA37" s="31" t="s">
        <v>11</v>
      </c>
      <c r="AB37" s="47" t="s">
        <v>11</v>
      </c>
      <c r="AC37" s="31" t="s">
        <v>11</v>
      </c>
      <c r="AD37" s="31" t="s">
        <v>11</v>
      </c>
      <c r="AE37" s="31" t="s">
        <v>11</v>
      </c>
      <c r="AF37" s="305"/>
      <c r="AG37" s="305"/>
      <c r="AH37" s="442" t="s">
        <v>11</v>
      </c>
      <c r="AI37" s="47" t="s">
        <v>11</v>
      </c>
      <c r="AJ37" s="31" t="s">
        <v>11</v>
      </c>
      <c r="AK37" s="34">
        <f>IF(CA37=0,"",TIME(0,CA37,0))</f>
        <v>0.13333333333333333</v>
      </c>
      <c r="AL37" s="157">
        <f>COUNTIF(F37:AJ37,"P")</f>
        <v>8</v>
      </c>
      <c r="AM37" s="158">
        <f>SUM(AL37:AL38)/2</f>
        <v>8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192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0</v>
      </c>
      <c r="BR37" s="158">
        <f>SUM((BQ37+BQ38)/2)</f>
        <v>0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192</v>
      </c>
      <c r="CB37" s="35">
        <f>SUM(AM37+AO37+AQ37+AS37+AU37+AW37+BB37+BD37+BG37+AY37)</f>
        <v>8</v>
      </c>
    </row>
    <row r="38" spans="1:80" ht="18.75" customHeight="1" thickBot="1" x14ac:dyDescent="0.3">
      <c r="A38" s="137" t="s">
        <v>425</v>
      </c>
      <c r="B38" s="381" t="s">
        <v>180</v>
      </c>
      <c r="C38" s="196" t="s">
        <v>6</v>
      </c>
      <c r="D38" s="714"/>
      <c r="E38" s="166" t="s">
        <v>4</v>
      </c>
      <c r="F38" s="1198"/>
      <c r="G38" s="1199"/>
      <c r="H38" s="1199"/>
      <c r="I38" s="1199"/>
      <c r="J38" s="1199"/>
      <c r="K38" s="1199"/>
      <c r="L38" s="1199"/>
      <c r="M38" s="1199"/>
      <c r="N38" s="1199"/>
      <c r="O38" s="1199"/>
      <c r="P38" s="1199"/>
      <c r="Q38" s="1199"/>
      <c r="R38" s="1199"/>
      <c r="S38" s="1199"/>
      <c r="T38" s="1199"/>
      <c r="U38" s="1199"/>
      <c r="V38" s="1199"/>
      <c r="W38" s="1199"/>
      <c r="X38" s="1199"/>
      <c r="Y38" s="1199"/>
      <c r="Z38" s="1200"/>
      <c r="AA38" s="37" t="s">
        <v>11</v>
      </c>
      <c r="AB38" s="49" t="s">
        <v>11</v>
      </c>
      <c r="AC38" s="37" t="s">
        <v>11</v>
      </c>
      <c r="AD38" s="37" t="s">
        <v>11</v>
      </c>
      <c r="AE38" s="37" t="s">
        <v>11</v>
      </c>
      <c r="AF38" s="306"/>
      <c r="AG38" s="306"/>
      <c r="AH38" s="37" t="s">
        <v>11</v>
      </c>
      <c r="AI38" s="49" t="s">
        <v>11</v>
      </c>
      <c r="AJ38" s="37" t="s">
        <v>11</v>
      </c>
      <c r="AK38" s="40"/>
      <c r="AL38" s="167">
        <f>COUNTIF(F38:AJ38,"P")</f>
        <v>8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0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806" t="s">
        <v>316</v>
      </c>
      <c r="D39" s="178" t="str">
        <f>VLOOKUP(C39,ListeAppel,2,FALSE)</f>
        <v>Nom 035</v>
      </c>
      <c r="E39" s="156" t="s">
        <v>70</v>
      </c>
      <c r="F39" s="30" t="s">
        <v>11</v>
      </c>
      <c r="G39" s="403" t="s">
        <v>28</v>
      </c>
      <c r="H39" s="403" t="s">
        <v>28</v>
      </c>
      <c r="I39" s="403" t="s">
        <v>28</v>
      </c>
      <c r="J39" s="403" t="s">
        <v>28</v>
      </c>
      <c r="K39" s="305"/>
      <c r="L39" s="305"/>
      <c r="M39" s="31" t="s">
        <v>11</v>
      </c>
      <c r="N39" s="362" t="s">
        <v>7</v>
      </c>
      <c r="O39" s="31" t="s">
        <v>11</v>
      </c>
      <c r="P39" s="31" t="s">
        <v>11</v>
      </c>
      <c r="Q39" s="31" t="s">
        <v>11</v>
      </c>
      <c r="R39" s="305"/>
      <c r="S39" s="305"/>
      <c r="T39" s="353" t="s">
        <v>7</v>
      </c>
      <c r="U39" s="47" t="s">
        <v>11</v>
      </c>
      <c r="V39" s="31" t="s">
        <v>11</v>
      </c>
      <c r="W39" s="353" t="s">
        <v>7</v>
      </c>
      <c r="X39" s="31" t="s">
        <v>11</v>
      </c>
      <c r="Y39" s="305"/>
      <c r="Z39" s="305"/>
      <c r="AA39" s="31" t="s">
        <v>11</v>
      </c>
      <c r="AB39" s="47" t="s">
        <v>11</v>
      </c>
      <c r="AC39" s="353" t="s">
        <v>7</v>
      </c>
      <c r="AD39" s="353" t="s">
        <v>7</v>
      </c>
      <c r="AE39" s="31" t="s">
        <v>11</v>
      </c>
      <c r="AF39" s="305"/>
      <c r="AG39" s="305"/>
      <c r="AH39" s="375" t="s">
        <v>7</v>
      </c>
      <c r="AI39" s="47" t="s">
        <v>11</v>
      </c>
      <c r="AJ39" s="353" t="s">
        <v>7</v>
      </c>
      <c r="AK39" s="34">
        <f>IF(CA39=0,"",TIME(0,CA39,0))</f>
        <v>0.19999999999999998</v>
      </c>
      <c r="AL39" s="157">
        <f t="shared" si="19"/>
        <v>12</v>
      </c>
      <c r="AM39" s="158">
        <f>SUM(AL39:AL40)/2</f>
        <v>11.5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</v>
      </c>
      <c r="AT39" s="159">
        <f t="shared" si="23"/>
        <v>0</v>
      </c>
      <c r="AU39" s="160">
        <f>SUM((AT39+AT40)/2)</f>
        <v>0.5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288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7</v>
      </c>
      <c r="BR39" s="158">
        <f>SUM((BQ39+BQ40)/2)</f>
        <v>7</v>
      </c>
      <c r="BS39" s="158">
        <f t="shared" si="34"/>
        <v>4</v>
      </c>
      <c r="BT39" s="158">
        <f>SUM((BS39+BS40)/2)</f>
        <v>4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288</v>
      </c>
      <c r="CB39" s="35">
        <f>SUM(AM39+AO39+AQ39+AS39+AU39+AW39+BB39+BD39+BG39+AY39)</f>
        <v>12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165"/>
      <c r="E40" s="166" t="s">
        <v>4</v>
      </c>
      <c r="F40" s="36" t="s">
        <v>11</v>
      </c>
      <c r="G40" s="404" t="s">
        <v>28</v>
      </c>
      <c r="H40" s="404" t="s">
        <v>28</v>
      </c>
      <c r="I40" s="404" t="s">
        <v>28</v>
      </c>
      <c r="J40" s="404" t="s">
        <v>28</v>
      </c>
      <c r="K40" s="306"/>
      <c r="L40" s="306"/>
      <c r="M40" s="37" t="s">
        <v>11</v>
      </c>
      <c r="N40" s="363" t="s">
        <v>7</v>
      </c>
      <c r="O40" s="37" t="s">
        <v>11</v>
      </c>
      <c r="P40" s="37" t="s">
        <v>57</v>
      </c>
      <c r="Q40" s="37" t="s">
        <v>11</v>
      </c>
      <c r="R40" s="306"/>
      <c r="S40" s="306"/>
      <c r="T40" s="354" t="s">
        <v>7</v>
      </c>
      <c r="U40" s="49" t="s">
        <v>11</v>
      </c>
      <c r="V40" s="37" t="s">
        <v>11</v>
      </c>
      <c r="W40" s="354" t="s">
        <v>7</v>
      </c>
      <c r="X40" s="37" t="s">
        <v>11</v>
      </c>
      <c r="Y40" s="306"/>
      <c r="Z40" s="306"/>
      <c r="AA40" s="37" t="s">
        <v>11</v>
      </c>
      <c r="AB40" s="49" t="s">
        <v>11</v>
      </c>
      <c r="AC40" s="354" t="s">
        <v>7</v>
      </c>
      <c r="AD40" s="354" t="s">
        <v>7</v>
      </c>
      <c r="AE40" s="37" t="s">
        <v>11</v>
      </c>
      <c r="AF40" s="306"/>
      <c r="AG40" s="306"/>
      <c r="AH40" s="354" t="s">
        <v>7</v>
      </c>
      <c r="AI40" s="49" t="s">
        <v>11</v>
      </c>
      <c r="AJ40" s="354" t="s">
        <v>7</v>
      </c>
      <c r="AK40" s="40"/>
      <c r="AL40" s="167">
        <f t="shared" si="19"/>
        <v>11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0</v>
      </c>
      <c r="AS40" s="168"/>
      <c r="AT40" s="168">
        <f t="shared" si="23"/>
        <v>1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7</v>
      </c>
      <c r="BR40" s="168"/>
      <c r="BS40" s="168">
        <f t="shared" si="34"/>
        <v>4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317</v>
      </c>
      <c r="D41" s="178" t="str">
        <f>VLOOKUP(C41,ListeAppel,2,FALSE)</f>
        <v>Nom 038</v>
      </c>
      <c r="E41" s="236" t="s">
        <v>70</v>
      </c>
      <c r="F41" s="560" t="s">
        <v>41</v>
      </c>
      <c r="G41" s="353" t="s">
        <v>7</v>
      </c>
      <c r="H41" s="353" t="s">
        <v>7</v>
      </c>
      <c r="I41" s="353" t="s">
        <v>7</v>
      </c>
      <c r="J41" s="406" t="s">
        <v>41</v>
      </c>
      <c r="K41" s="305"/>
      <c r="L41" s="305"/>
      <c r="M41" s="406" t="s">
        <v>41</v>
      </c>
      <c r="N41" s="353" t="s">
        <v>7</v>
      </c>
      <c r="O41" s="353" t="s">
        <v>7</v>
      </c>
      <c r="P41" s="353" t="s">
        <v>7</v>
      </c>
      <c r="Q41" s="406" t="s">
        <v>41</v>
      </c>
      <c r="R41" s="305"/>
      <c r="S41" s="305"/>
      <c r="T41" s="406" t="s">
        <v>41</v>
      </c>
      <c r="U41" s="353" t="s">
        <v>7</v>
      </c>
      <c r="V41" s="353" t="s">
        <v>7</v>
      </c>
      <c r="W41" s="353" t="s">
        <v>7</v>
      </c>
      <c r="X41" s="406" t="s">
        <v>41</v>
      </c>
      <c r="Y41" s="305"/>
      <c r="Z41" s="305"/>
      <c r="AA41" s="406" t="s">
        <v>41</v>
      </c>
      <c r="AB41" s="353" t="s">
        <v>7</v>
      </c>
      <c r="AC41" s="353" t="s">
        <v>7</v>
      </c>
      <c r="AD41" s="353" t="s">
        <v>7</v>
      </c>
      <c r="AE41" s="406" t="s">
        <v>41</v>
      </c>
      <c r="AF41" s="305"/>
      <c r="AG41" s="305"/>
      <c r="AH41" s="406" t="s">
        <v>41</v>
      </c>
      <c r="AI41" s="353" t="s">
        <v>7</v>
      </c>
      <c r="AJ41" s="353" t="s">
        <v>7</v>
      </c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14</v>
      </c>
      <c r="BR41" s="158">
        <f>SUM((BQ41+BQ42)/2)</f>
        <v>12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6</v>
      </c>
      <c r="D42" s="235" t="s">
        <v>79</v>
      </c>
      <c r="E42" s="238" t="s">
        <v>4</v>
      </c>
      <c r="F42" s="507" t="s">
        <v>41</v>
      </c>
      <c r="G42" s="354" t="s">
        <v>7</v>
      </c>
      <c r="H42" s="354" t="s">
        <v>7</v>
      </c>
      <c r="I42" s="405" t="s">
        <v>41</v>
      </c>
      <c r="J42" s="405" t="s">
        <v>41</v>
      </c>
      <c r="K42" s="306"/>
      <c r="L42" s="306"/>
      <c r="M42" s="405" t="s">
        <v>41</v>
      </c>
      <c r="N42" s="354" t="s">
        <v>7</v>
      </c>
      <c r="O42" s="354" t="s">
        <v>7</v>
      </c>
      <c r="P42" s="405" t="s">
        <v>41</v>
      </c>
      <c r="Q42" s="405" t="s">
        <v>41</v>
      </c>
      <c r="R42" s="306"/>
      <c r="S42" s="306"/>
      <c r="T42" s="405" t="s">
        <v>41</v>
      </c>
      <c r="U42" s="354" t="s">
        <v>7</v>
      </c>
      <c r="V42" s="354" t="s">
        <v>7</v>
      </c>
      <c r="W42" s="405" t="s">
        <v>41</v>
      </c>
      <c r="X42" s="405" t="s">
        <v>41</v>
      </c>
      <c r="Y42" s="306"/>
      <c r="Z42" s="306"/>
      <c r="AA42" s="405" t="s">
        <v>41</v>
      </c>
      <c r="AB42" s="354" t="s">
        <v>7</v>
      </c>
      <c r="AC42" s="354" t="s">
        <v>7</v>
      </c>
      <c r="AD42" s="405" t="s">
        <v>41</v>
      </c>
      <c r="AE42" s="405" t="s">
        <v>41</v>
      </c>
      <c r="AF42" s="306"/>
      <c r="AG42" s="306"/>
      <c r="AH42" s="405" t="s">
        <v>41</v>
      </c>
      <c r="AI42" s="354" t="s">
        <v>7</v>
      </c>
      <c r="AJ42" s="354" t="s">
        <v>7</v>
      </c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13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10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180</v>
      </c>
      <c r="C43" s="806" t="s">
        <v>318</v>
      </c>
      <c r="D43" s="178" t="str">
        <f>VLOOKUP(C43,ListeAppel,2,FALSE)</f>
        <v>Nom 042</v>
      </c>
      <c r="E43" s="236" t="s">
        <v>70</v>
      </c>
      <c r="F43" s="560" t="s">
        <v>41</v>
      </c>
      <c r="G43" s="31" t="s">
        <v>75</v>
      </c>
      <c r="H43" s="31" t="s">
        <v>75</v>
      </c>
      <c r="I43" s="31" t="s">
        <v>75</v>
      </c>
      <c r="J43" s="406" t="s">
        <v>41</v>
      </c>
      <c r="K43" s="305"/>
      <c r="L43" s="305"/>
      <c r="M43" s="406" t="s">
        <v>41</v>
      </c>
      <c r="N43" s="31" t="s">
        <v>75</v>
      </c>
      <c r="O43" s="31" t="s">
        <v>75</v>
      </c>
      <c r="P43" s="33" t="s">
        <v>75</v>
      </c>
      <c r="Q43" s="406" t="s">
        <v>41</v>
      </c>
      <c r="R43" s="305"/>
      <c r="S43" s="305"/>
      <c r="T43" s="406" t="s">
        <v>41</v>
      </c>
      <c r="U43" s="31" t="s">
        <v>75</v>
      </c>
      <c r="V43" s="31" t="s">
        <v>75</v>
      </c>
      <c r="W43" s="31" t="s">
        <v>75</v>
      </c>
      <c r="X43" s="406" t="s">
        <v>41</v>
      </c>
      <c r="Y43" s="305"/>
      <c r="Z43" s="305"/>
      <c r="AA43" s="406" t="s">
        <v>41</v>
      </c>
      <c r="AB43" s="31" t="s">
        <v>75</v>
      </c>
      <c r="AC43" s="31" t="s">
        <v>75</v>
      </c>
      <c r="AD43" s="31" t="s">
        <v>75</v>
      </c>
      <c r="AE43" s="406" t="s">
        <v>41</v>
      </c>
      <c r="AF43" s="305"/>
      <c r="AG43" s="305"/>
      <c r="AH43" s="406" t="s">
        <v>41</v>
      </c>
      <c r="AI43" s="31" t="s">
        <v>75</v>
      </c>
      <c r="AJ43" s="31" t="s">
        <v>75</v>
      </c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</v>
      </c>
    </row>
    <row r="44" spans="1:80" ht="18.75" customHeight="1" thickBot="1" x14ac:dyDescent="0.3">
      <c r="A44" s="137" t="s">
        <v>425</v>
      </c>
      <c r="B44" s="179" t="s">
        <v>180</v>
      </c>
      <c r="C44" s="164" t="s">
        <v>10</v>
      </c>
      <c r="D44" s="235" t="s">
        <v>79</v>
      </c>
      <c r="E44" s="238" t="s">
        <v>4</v>
      </c>
      <c r="F44" s="507" t="s">
        <v>41</v>
      </c>
      <c r="G44" s="37" t="s">
        <v>75</v>
      </c>
      <c r="H44" s="37" t="s">
        <v>75</v>
      </c>
      <c r="I44" s="405" t="s">
        <v>41</v>
      </c>
      <c r="J44" s="405" t="s">
        <v>41</v>
      </c>
      <c r="K44" s="306"/>
      <c r="L44" s="306"/>
      <c r="M44" s="405" t="s">
        <v>41</v>
      </c>
      <c r="N44" s="37" t="s">
        <v>75</v>
      </c>
      <c r="O44" s="37" t="s">
        <v>75</v>
      </c>
      <c r="P44" s="405" t="s">
        <v>41</v>
      </c>
      <c r="Q44" s="405" t="s">
        <v>41</v>
      </c>
      <c r="R44" s="306"/>
      <c r="S44" s="306"/>
      <c r="T44" s="405" t="s">
        <v>41</v>
      </c>
      <c r="U44" s="37" t="s">
        <v>75</v>
      </c>
      <c r="V44" s="37" t="s">
        <v>75</v>
      </c>
      <c r="W44" s="405" t="s">
        <v>41</v>
      </c>
      <c r="X44" s="405" t="s">
        <v>41</v>
      </c>
      <c r="Y44" s="306"/>
      <c r="Z44" s="306"/>
      <c r="AA44" s="405" t="s">
        <v>41</v>
      </c>
      <c r="AB44" s="37" t="s">
        <v>75</v>
      </c>
      <c r="AC44" s="37" t="s">
        <v>75</v>
      </c>
      <c r="AD44" s="405" t="s">
        <v>41</v>
      </c>
      <c r="AE44" s="405" t="s">
        <v>41</v>
      </c>
      <c r="AF44" s="306"/>
      <c r="AG44" s="306"/>
      <c r="AH44" s="405" t="s">
        <v>41</v>
      </c>
      <c r="AI44" s="37" t="s">
        <v>75</v>
      </c>
      <c r="AJ44" s="37" t="s">
        <v>75</v>
      </c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13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425</v>
      </c>
      <c r="B45" s="179" t="s">
        <v>183</v>
      </c>
      <c r="C45" s="807" t="s">
        <v>319</v>
      </c>
      <c r="D45" s="178" t="str">
        <f>VLOOKUP(C45,ListeAppel,2,FALSE)</f>
        <v>Nom 117</v>
      </c>
      <c r="E45" s="156" t="s">
        <v>70</v>
      </c>
      <c r="F45" s="30" t="s">
        <v>67</v>
      </c>
      <c r="G45" s="31" t="s">
        <v>11</v>
      </c>
      <c r="H45" s="31" t="s">
        <v>11</v>
      </c>
      <c r="I45" s="32" t="s">
        <v>11</v>
      </c>
      <c r="J45" s="485" t="s">
        <v>67</v>
      </c>
      <c r="K45" s="305"/>
      <c r="L45" s="305"/>
      <c r="M45" s="485" t="s">
        <v>67</v>
      </c>
      <c r="N45" s="31" t="s">
        <v>11</v>
      </c>
      <c r="O45" s="31" t="s">
        <v>11</v>
      </c>
      <c r="P45" s="31" t="s">
        <v>11</v>
      </c>
      <c r="Q45" s="31" t="s">
        <v>67</v>
      </c>
      <c r="R45" s="305"/>
      <c r="S45" s="305"/>
      <c r="T45" s="375" t="s">
        <v>7</v>
      </c>
      <c r="U45" s="375" t="s">
        <v>7</v>
      </c>
      <c r="V45" s="375" t="s">
        <v>7</v>
      </c>
      <c r="W45" s="375" t="s">
        <v>7</v>
      </c>
      <c r="X45" s="375" t="s">
        <v>7</v>
      </c>
      <c r="Y45" s="375" t="s">
        <v>7</v>
      </c>
      <c r="Z45" s="375" t="s">
        <v>7</v>
      </c>
      <c r="AA45" s="375" t="s">
        <v>7</v>
      </c>
      <c r="AB45" s="375" t="s">
        <v>7</v>
      </c>
      <c r="AC45" s="375" t="s">
        <v>7</v>
      </c>
      <c r="AD45" s="355" t="s">
        <v>13</v>
      </c>
      <c r="AE45" s="375" t="s">
        <v>7</v>
      </c>
      <c r="AF45" s="305"/>
      <c r="AG45" s="305"/>
      <c r="AH45" s="353" t="s">
        <v>7</v>
      </c>
      <c r="AI45" s="375" t="s">
        <v>7</v>
      </c>
      <c r="AJ45" s="375" t="s">
        <v>7</v>
      </c>
      <c r="AK45" s="34">
        <f>IF(CA45=0,"",TIME(0,CA45,0))</f>
        <v>0.11666666666666665</v>
      </c>
      <c r="AL45" s="157">
        <f>COUNTIF(F45:AJ45,"P")</f>
        <v>6</v>
      </c>
      <c r="AM45" s="158">
        <f>SUM(AL45:AL46)/2</f>
        <v>6</v>
      </c>
      <c r="AN45" s="158">
        <f>COUNTIF(F45:AJ45,"Mi")</f>
        <v>1</v>
      </c>
      <c r="AO45" s="158">
        <f>SUM((AN45+AN46)/2)</f>
        <v>1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168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14</v>
      </c>
      <c r="BR45" s="158">
        <f>SUM((BQ45+BQ46)/2)</f>
        <v>14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168</v>
      </c>
      <c r="CB45" s="35">
        <f>SUM(AM45+AO45+AQ45+AS45+AU45+AW45+BB45+BD45+BG45+AY45)</f>
        <v>7</v>
      </c>
    </row>
    <row r="46" spans="1:80" ht="18.75" customHeight="1" thickBot="1" x14ac:dyDescent="0.3">
      <c r="A46" s="137" t="s">
        <v>425</v>
      </c>
      <c r="B46" s="179" t="s">
        <v>183</v>
      </c>
      <c r="C46" s="192" t="s">
        <v>6</v>
      </c>
      <c r="D46" s="194"/>
      <c r="E46" s="166" t="s">
        <v>4</v>
      </c>
      <c r="F46" s="36" t="s">
        <v>67</v>
      </c>
      <c r="G46" s="37" t="s">
        <v>11</v>
      </c>
      <c r="H46" s="37" t="s">
        <v>11</v>
      </c>
      <c r="I46" s="38" t="s">
        <v>11</v>
      </c>
      <c r="J46" s="37" t="s">
        <v>67</v>
      </c>
      <c r="K46" s="306"/>
      <c r="L46" s="306"/>
      <c r="M46" s="37" t="s">
        <v>67</v>
      </c>
      <c r="N46" s="37" t="s">
        <v>11</v>
      </c>
      <c r="O46" s="37" t="s">
        <v>11</v>
      </c>
      <c r="P46" s="37" t="s">
        <v>11</v>
      </c>
      <c r="Q46" s="37" t="s">
        <v>67</v>
      </c>
      <c r="R46" s="306"/>
      <c r="S46" s="306"/>
      <c r="T46" s="354" t="s">
        <v>7</v>
      </c>
      <c r="U46" s="354" t="s">
        <v>7</v>
      </c>
      <c r="V46" s="354" t="s">
        <v>7</v>
      </c>
      <c r="W46" s="354" t="s">
        <v>7</v>
      </c>
      <c r="X46" s="354" t="s">
        <v>7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56" t="s">
        <v>13</v>
      </c>
      <c r="AE46" s="354" t="s">
        <v>7</v>
      </c>
      <c r="AF46" s="306"/>
      <c r="AG46" s="306"/>
      <c r="AH46" s="354" t="s">
        <v>7</v>
      </c>
      <c r="AI46" s="354" t="s">
        <v>7</v>
      </c>
      <c r="AJ46" s="354" t="s">
        <v>7</v>
      </c>
      <c r="AK46" s="40"/>
      <c r="AL46" s="167">
        <f>COUNTIF(F46:AJ46,"P")</f>
        <v>6</v>
      </c>
      <c r="AM46" s="168"/>
      <c r="AN46" s="168">
        <f>COUNTIF(F46:AJ46,"Mi")</f>
        <v>1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14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242</v>
      </c>
      <c r="E47" s="156" t="s">
        <v>70</v>
      </c>
      <c r="F47" s="258" t="s">
        <v>11</v>
      </c>
      <c r="G47" s="58" t="s">
        <v>57</v>
      </c>
      <c r="H47" s="58" t="s">
        <v>11</v>
      </c>
      <c r="I47" s="692" t="s">
        <v>7</v>
      </c>
      <c r="J47" s="58" t="s">
        <v>11</v>
      </c>
      <c r="K47" s="321"/>
      <c r="L47" s="322"/>
      <c r="M47" s="701" t="s">
        <v>29</v>
      </c>
      <c r="N47" s="58" t="s">
        <v>11</v>
      </c>
      <c r="O47" s="58" t="s">
        <v>11</v>
      </c>
      <c r="P47" s="607" t="s">
        <v>7</v>
      </c>
      <c r="Q47" s="375" t="s">
        <v>7</v>
      </c>
      <c r="R47" s="321"/>
      <c r="S47" s="322"/>
      <c r="T47" s="274" t="s">
        <v>11</v>
      </c>
      <c r="U47" s="58" t="s">
        <v>11</v>
      </c>
      <c r="V47" s="58" t="s">
        <v>11</v>
      </c>
      <c r="W47" s="701" t="s">
        <v>29</v>
      </c>
      <c r="X47" s="58" t="s">
        <v>11</v>
      </c>
      <c r="Y47" s="321"/>
      <c r="Z47" s="322"/>
      <c r="AA47" s="274" t="s">
        <v>11</v>
      </c>
      <c r="AB47" s="582" t="s">
        <v>13</v>
      </c>
      <c r="AC47" s="58" t="s">
        <v>11</v>
      </c>
      <c r="AD47" s="274" t="s">
        <v>11</v>
      </c>
      <c r="AE47" s="58" t="s">
        <v>11</v>
      </c>
      <c r="AF47" s="321"/>
      <c r="AG47" s="322"/>
      <c r="AH47" s="726" t="s">
        <v>28</v>
      </c>
      <c r="AI47" s="58" t="s">
        <v>11</v>
      </c>
      <c r="AJ47" s="582" t="s">
        <v>13</v>
      </c>
      <c r="AK47" s="34">
        <f>IF(CA47=0,"",TIME(0,CA47,0))</f>
        <v>0.31666666666666665</v>
      </c>
      <c r="AL47" s="157">
        <f t="shared" si="38"/>
        <v>14</v>
      </c>
      <c r="AM47" s="158">
        <f>SUM(AL47:AL48)/2</f>
        <v>15</v>
      </c>
      <c r="AN47" s="158">
        <f t="shared" si="39"/>
        <v>2</v>
      </c>
      <c r="AO47" s="158">
        <f>SUM((AN47+AN48)/2)</f>
        <v>1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</v>
      </c>
      <c r="AT47" s="159">
        <f t="shared" si="42"/>
        <v>1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456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1</v>
      </c>
      <c r="BT47" s="158">
        <f>SUM((BS47+BS48)/2)</f>
        <v>1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456</v>
      </c>
      <c r="CB47" s="35">
        <f>SUM(AM47+AO47+AQ47+AS47+AU47+AW47+BB47+BD47+BG47+AY47)</f>
        <v>19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7" t="s">
        <v>11</v>
      </c>
      <c r="I48" s="476" t="s">
        <v>7</v>
      </c>
      <c r="J48" s="37" t="s">
        <v>11</v>
      </c>
      <c r="K48" s="312"/>
      <c r="L48" s="323"/>
      <c r="M48" s="702" t="s">
        <v>29</v>
      </c>
      <c r="N48" s="37" t="s">
        <v>11</v>
      </c>
      <c r="O48" s="37" t="s">
        <v>57</v>
      </c>
      <c r="P48" s="608" t="s">
        <v>7</v>
      </c>
      <c r="Q48" s="354" t="s">
        <v>7</v>
      </c>
      <c r="R48" s="312"/>
      <c r="S48" s="323"/>
      <c r="T48" s="275" t="s">
        <v>11</v>
      </c>
      <c r="U48" s="37" t="s">
        <v>11</v>
      </c>
      <c r="V48" s="37" t="s">
        <v>11</v>
      </c>
      <c r="W48" s="702" t="s">
        <v>29</v>
      </c>
      <c r="X48" s="37" t="s">
        <v>11</v>
      </c>
      <c r="Y48" s="312"/>
      <c r="Z48" s="323"/>
      <c r="AA48" s="275" t="s">
        <v>11</v>
      </c>
      <c r="AB48" s="37" t="s">
        <v>11</v>
      </c>
      <c r="AC48" s="37" t="s">
        <v>11</v>
      </c>
      <c r="AD48" s="275" t="s">
        <v>11</v>
      </c>
      <c r="AE48" s="37" t="s">
        <v>11</v>
      </c>
      <c r="AF48" s="312"/>
      <c r="AG48" s="323"/>
      <c r="AH48" s="724" t="s">
        <v>28</v>
      </c>
      <c r="AI48" s="37" t="s">
        <v>11</v>
      </c>
      <c r="AJ48" s="37" t="s">
        <v>11</v>
      </c>
      <c r="AK48" s="40"/>
      <c r="AL48" s="167">
        <f t="shared" si="38"/>
        <v>16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1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1130" t="s">
        <v>321</v>
      </c>
      <c r="D49" s="197" t="s">
        <v>244</v>
      </c>
      <c r="E49" s="156" t="s">
        <v>70</v>
      </c>
      <c r="F49" s="30" t="s">
        <v>11</v>
      </c>
      <c r="G49" s="31" t="s">
        <v>11</v>
      </c>
      <c r="H49" s="31" t="s">
        <v>67</v>
      </c>
      <c r="I49" s="32" t="s">
        <v>11</v>
      </c>
      <c r="J49" s="31" t="s">
        <v>11</v>
      </c>
      <c r="K49" s="305"/>
      <c r="L49" s="325"/>
      <c r="M49" s="31" t="s">
        <v>11</v>
      </c>
      <c r="N49" s="31" t="s">
        <v>11</v>
      </c>
      <c r="O49" s="31" t="s">
        <v>67</v>
      </c>
      <c r="P49" s="375" t="s">
        <v>7</v>
      </c>
      <c r="Q49" s="31" t="s">
        <v>11</v>
      </c>
      <c r="R49" s="305"/>
      <c r="S49" s="325"/>
      <c r="T49" s="31" t="s">
        <v>11</v>
      </c>
      <c r="U49" s="31" t="s">
        <v>11</v>
      </c>
      <c r="V49" s="31" t="s">
        <v>67</v>
      </c>
      <c r="W49" s="31" t="s">
        <v>11</v>
      </c>
      <c r="X49" s="31" t="s">
        <v>11</v>
      </c>
      <c r="Y49" s="305"/>
      <c r="Z49" s="325"/>
      <c r="AA49" s="47" t="s">
        <v>11</v>
      </c>
      <c r="AB49" s="31" t="s">
        <v>11</v>
      </c>
      <c r="AC49" s="31" t="s">
        <v>67</v>
      </c>
      <c r="AD49" s="353" t="s">
        <v>7</v>
      </c>
      <c r="AE49" s="353" t="s">
        <v>7</v>
      </c>
      <c r="AF49" s="305"/>
      <c r="AG49" s="325"/>
      <c r="AH49" s="31" t="s">
        <v>11</v>
      </c>
      <c r="AI49" s="31" t="s">
        <v>11</v>
      </c>
      <c r="AJ49" s="31" t="s">
        <v>67</v>
      </c>
      <c r="AK49" s="34">
        <f>IF(CA49=0,"",TIME(0,CA49,0))</f>
        <v>0.25</v>
      </c>
      <c r="AL49" s="157">
        <f>COUNTIF(F49:AJ49,"P")</f>
        <v>15</v>
      </c>
      <c r="AM49" s="158">
        <f>SUM(AL49:AL50)/2</f>
        <v>14.5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0.5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360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3</v>
      </c>
      <c r="BR49" s="158">
        <f>SUM((BQ49+BQ50)/2)</f>
        <v>3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425</v>
      </c>
      <c r="B50" s="179" t="s">
        <v>180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7" t="s">
        <v>67</v>
      </c>
      <c r="I50" s="38" t="s">
        <v>11</v>
      </c>
      <c r="J50" s="37" t="s">
        <v>11</v>
      </c>
      <c r="K50" s="306"/>
      <c r="L50" s="326"/>
      <c r="M50" s="37" t="s">
        <v>11</v>
      </c>
      <c r="N50" s="37" t="s">
        <v>11</v>
      </c>
      <c r="O50" s="37" t="s">
        <v>67</v>
      </c>
      <c r="P50" s="354" t="s">
        <v>7</v>
      </c>
      <c r="Q50" s="37" t="s">
        <v>11</v>
      </c>
      <c r="R50" s="306"/>
      <c r="S50" s="326"/>
      <c r="T50" s="37" t="s">
        <v>11</v>
      </c>
      <c r="U50" s="37" t="s">
        <v>11</v>
      </c>
      <c r="V50" s="37" t="s">
        <v>67</v>
      </c>
      <c r="W50" s="37" t="s">
        <v>11</v>
      </c>
      <c r="X50" s="37" t="s">
        <v>11</v>
      </c>
      <c r="Y50" s="306"/>
      <c r="Z50" s="326"/>
      <c r="AA50" s="49" t="s">
        <v>11</v>
      </c>
      <c r="AB50" s="37" t="s">
        <v>11</v>
      </c>
      <c r="AC50" s="37" t="s">
        <v>67</v>
      </c>
      <c r="AD50" s="354" t="s">
        <v>7</v>
      </c>
      <c r="AE50" s="354" t="s">
        <v>7</v>
      </c>
      <c r="AF50" s="306"/>
      <c r="AG50" s="326"/>
      <c r="AH50" s="37" t="s">
        <v>11</v>
      </c>
      <c r="AI50" s="440" t="s">
        <v>39</v>
      </c>
      <c r="AJ50" s="37" t="s">
        <v>67</v>
      </c>
      <c r="AK50" s="40"/>
      <c r="AL50" s="167">
        <f>COUNTIF(F50:AJ50,"P")</f>
        <v>14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1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3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 t="s">
        <v>323</v>
      </c>
      <c r="D51" s="178" t="str">
        <f>VLOOKUP(C51,ListeAppel,2,FALSE)</f>
        <v>Nom 062</v>
      </c>
      <c r="E51" s="156" t="s">
        <v>70</v>
      </c>
      <c r="F51" s="369" t="s">
        <v>7</v>
      </c>
      <c r="G51" s="31" t="s">
        <v>11</v>
      </c>
      <c r="H51" s="31" t="s">
        <v>11</v>
      </c>
      <c r="I51" s="353" t="s">
        <v>7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473" t="s">
        <v>39</v>
      </c>
      <c r="Q51" s="31" t="s">
        <v>67</v>
      </c>
      <c r="R51" s="305"/>
      <c r="S51" s="305"/>
      <c r="T51" s="31" t="s">
        <v>11</v>
      </c>
      <c r="U51" s="31" t="s">
        <v>11</v>
      </c>
      <c r="V51" s="31" t="s">
        <v>11</v>
      </c>
      <c r="W51" s="31" t="s">
        <v>11</v>
      </c>
      <c r="X51" s="375" t="s">
        <v>7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4">
        <f>IF(CA51=0,"",TIME(0,CA51,0))</f>
        <v>0.3</v>
      </c>
      <c r="AL51" s="157">
        <f t="shared" si="38"/>
        <v>17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1</v>
      </c>
      <c r="AS51" s="159">
        <f>SUM((AR51+AR52)/2)</f>
        <v>2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432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432</v>
      </c>
      <c r="CB51" s="35">
        <f>SUM(AM51+AO51+AQ51+AS51+AU51+AW51+BB51+BD51+BG51+AY51)</f>
        <v>18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6</v>
      </c>
      <c r="D52" s="194"/>
      <c r="E52" s="166" t="s">
        <v>4</v>
      </c>
      <c r="F52" s="370" t="s">
        <v>7</v>
      </c>
      <c r="G52" s="440" t="s">
        <v>39</v>
      </c>
      <c r="H52" s="440" t="s">
        <v>39</v>
      </c>
      <c r="I52" s="354" t="s">
        <v>7</v>
      </c>
      <c r="J52" s="37" t="s">
        <v>11</v>
      </c>
      <c r="K52" s="306"/>
      <c r="L52" s="306"/>
      <c r="M52" s="395" t="s">
        <v>39</v>
      </c>
      <c r="N52" s="37" t="s">
        <v>11</v>
      </c>
      <c r="O52" s="37" t="s">
        <v>11</v>
      </c>
      <c r="P52" s="37" t="s">
        <v>11</v>
      </c>
      <c r="Q52" s="37" t="s">
        <v>67</v>
      </c>
      <c r="R52" s="306"/>
      <c r="S52" s="306"/>
      <c r="T52" s="37" t="s">
        <v>11</v>
      </c>
      <c r="U52" s="37" t="s">
        <v>11</v>
      </c>
      <c r="V52" s="37" t="s">
        <v>11</v>
      </c>
      <c r="W52" s="37" t="s">
        <v>11</v>
      </c>
      <c r="X52" s="354" t="s">
        <v>7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40"/>
      <c r="AL52" s="167">
        <f t="shared" si="38"/>
        <v>15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3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>
        <v>9741</v>
      </c>
      <c r="D53" s="178" t="s">
        <v>252</v>
      </c>
      <c r="E53" s="156" t="s">
        <v>70</v>
      </c>
      <c r="F53" s="30" t="s">
        <v>11</v>
      </c>
      <c r="G53" s="31" t="s">
        <v>11</v>
      </c>
      <c r="H53" s="31" t="s">
        <v>11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1" t="s">
        <v>11</v>
      </c>
      <c r="O53" s="31" t="s">
        <v>11</v>
      </c>
      <c r="P53" s="31" t="s">
        <v>11</v>
      </c>
      <c r="Q53" s="353" t="s">
        <v>7</v>
      </c>
      <c r="R53" s="353" t="s">
        <v>7</v>
      </c>
      <c r="S53" s="353" t="s">
        <v>7</v>
      </c>
      <c r="T53" s="353" t="s">
        <v>7</v>
      </c>
      <c r="U53" s="31" t="s">
        <v>11</v>
      </c>
      <c r="V53" s="31" t="s">
        <v>11</v>
      </c>
      <c r="W53" s="31" t="s">
        <v>11</v>
      </c>
      <c r="X53" s="31" t="s">
        <v>11</v>
      </c>
      <c r="Y53" s="305"/>
      <c r="Z53" s="305"/>
      <c r="AA53" s="31" t="s">
        <v>11</v>
      </c>
      <c r="AB53" s="355" t="s">
        <v>13</v>
      </c>
      <c r="AC53" s="31" t="s">
        <v>11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11</v>
      </c>
      <c r="AJ53" s="355" t="s">
        <v>13</v>
      </c>
      <c r="AK53" s="34">
        <f>IF(CA53=0,"",TIME(0,CA53,0))</f>
        <v>0.3</v>
      </c>
      <c r="AL53" s="157">
        <f t="shared" si="38"/>
        <v>16</v>
      </c>
      <c r="AM53" s="158">
        <f>SUM(AL53:AL54)/2</f>
        <v>17</v>
      </c>
      <c r="AN53" s="158">
        <f t="shared" si="39"/>
        <v>2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8</v>
      </c>
      <c r="D54" s="165"/>
      <c r="E54" s="166" t="s">
        <v>4</v>
      </c>
      <c r="F54" s="36" t="s">
        <v>11</v>
      </c>
      <c r="G54" s="37" t="s">
        <v>11</v>
      </c>
      <c r="H54" s="37" t="s">
        <v>11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7" t="s">
        <v>11</v>
      </c>
      <c r="O54" s="37" t="s">
        <v>11</v>
      </c>
      <c r="P54" s="37" t="s">
        <v>11</v>
      </c>
      <c r="Q54" s="354" t="s">
        <v>7</v>
      </c>
      <c r="R54" s="354" t="s">
        <v>7</v>
      </c>
      <c r="S54" s="354" t="s">
        <v>7</v>
      </c>
      <c r="T54" s="354" t="s">
        <v>7</v>
      </c>
      <c r="U54" s="37" t="s">
        <v>11</v>
      </c>
      <c r="V54" s="37" t="s">
        <v>11</v>
      </c>
      <c r="W54" s="37" t="s">
        <v>11</v>
      </c>
      <c r="X54" s="37" t="s">
        <v>11</v>
      </c>
      <c r="Y54" s="306"/>
      <c r="Z54" s="306"/>
      <c r="AA54" s="37" t="s">
        <v>11</v>
      </c>
      <c r="AB54" s="37" t="s">
        <v>11</v>
      </c>
      <c r="AC54" s="37" t="s">
        <v>11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11</v>
      </c>
      <c r="AJ54" s="37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325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11</v>
      </c>
      <c r="H55" s="31" t="s">
        <v>67</v>
      </c>
      <c r="I55" s="32" t="s">
        <v>11</v>
      </c>
      <c r="J55" s="353" t="s">
        <v>7</v>
      </c>
      <c r="K55" s="305"/>
      <c r="L55" s="305"/>
      <c r="M55" s="31" t="s">
        <v>11</v>
      </c>
      <c r="N55" s="31" t="s">
        <v>11</v>
      </c>
      <c r="O55" s="31" t="s">
        <v>11</v>
      </c>
      <c r="P55" s="353" t="s">
        <v>7</v>
      </c>
      <c r="Q55" s="31" t="s">
        <v>67</v>
      </c>
      <c r="R55" s="305"/>
      <c r="S55" s="305"/>
      <c r="T55" s="31" t="s">
        <v>67</v>
      </c>
      <c r="U55" s="31" t="s">
        <v>11</v>
      </c>
      <c r="V55" s="31" t="s">
        <v>67</v>
      </c>
      <c r="W55" s="31" t="s">
        <v>11</v>
      </c>
      <c r="X55" s="31" t="s">
        <v>11</v>
      </c>
      <c r="Y55" s="305"/>
      <c r="Z55" s="305"/>
      <c r="AA55" s="31" t="s">
        <v>11</v>
      </c>
      <c r="AB55" s="31" t="s">
        <v>11</v>
      </c>
      <c r="AC55" s="31" t="s">
        <v>11</v>
      </c>
      <c r="AD55" s="31" t="s">
        <v>67</v>
      </c>
      <c r="AE55" s="31" t="s">
        <v>67</v>
      </c>
      <c r="AF55" s="305"/>
      <c r="AG55" s="305"/>
      <c r="AH55" s="353" t="s">
        <v>7</v>
      </c>
      <c r="AI55" s="31" t="s">
        <v>11</v>
      </c>
      <c r="AJ55" s="31" t="s">
        <v>11</v>
      </c>
      <c r="AK55" s="34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11</v>
      </c>
      <c r="H56" s="37" t="s">
        <v>67</v>
      </c>
      <c r="I56" s="38" t="s">
        <v>11</v>
      </c>
      <c r="J56" s="354" t="s">
        <v>7</v>
      </c>
      <c r="K56" s="306"/>
      <c r="L56" s="306"/>
      <c r="M56" s="37" t="s">
        <v>11</v>
      </c>
      <c r="N56" s="37" t="s">
        <v>11</v>
      </c>
      <c r="O56" s="37" t="s">
        <v>11</v>
      </c>
      <c r="P56" s="354" t="s">
        <v>7</v>
      </c>
      <c r="Q56" s="37" t="s">
        <v>67</v>
      </c>
      <c r="R56" s="306"/>
      <c r="S56" s="306"/>
      <c r="T56" s="37" t="s">
        <v>67</v>
      </c>
      <c r="U56" s="37" t="s">
        <v>11</v>
      </c>
      <c r="V56" s="37" t="s">
        <v>67</v>
      </c>
      <c r="W56" s="37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67</v>
      </c>
      <c r="AE56" s="37" t="s">
        <v>67</v>
      </c>
      <c r="AF56" s="306"/>
      <c r="AG56" s="306"/>
      <c r="AH56" s="354" t="s">
        <v>7</v>
      </c>
      <c r="AI56" s="37" t="s">
        <v>11</v>
      </c>
      <c r="AJ56" s="37" t="s">
        <v>11</v>
      </c>
      <c r="AK56" s="40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7" t="s">
        <v>326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1" t="s">
        <v>11</v>
      </c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53" t="s">
        <v>7</v>
      </c>
      <c r="O57" s="353" t="s">
        <v>7</v>
      </c>
      <c r="P57" s="353" t="s">
        <v>7</v>
      </c>
      <c r="Q57" s="353" t="s">
        <v>7</v>
      </c>
      <c r="R57" s="353" t="s">
        <v>7</v>
      </c>
      <c r="S57" s="353" t="s">
        <v>7</v>
      </c>
      <c r="T57" s="353" t="s">
        <v>7</v>
      </c>
      <c r="U57" s="353" t="s">
        <v>7</v>
      </c>
      <c r="V57" s="353" t="s">
        <v>7</v>
      </c>
      <c r="W57" s="31" t="s">
        <v>11</v>
      </c>
      <c r="X57" s="31" t="s">
        <v>11</v>
      </c>
      <c r="Y57" s="305"/>
      <c r="Z57" s="305"/>
      <c r="AA57" s="31" t="s">
        <v>11</v>
      </c>
      <c r="AB57" s="31" t="s">
        <v>11</v>
      </c>
      <c r="AC57" s="31" t="s">
        <v>11</v>
      </c>
      <c r="AD57" s="31" t="s">
        <v>11</v>
      </c>
      <c r="AE57" s="31" t="s">
        <v>11</v>
      </c>
      <c r="AF57" s="305"/>
      <c r="AG57" s="305"/>
      <c r="AH57" s="31" t="s">
        <v>11</v>
      </c>
      <c r="AI57" s="31" t="s">
        <v>11</v>
      </c>
      <c r="AJ57" s="31" t="s">
        <v>11</v>
      </c>
      <c r="AK57" s="34">
        <f>IF(CA57=0,"",TIME(0,CA57,0))</f>
        <v>0.21666666666666667</v>
      </c>
      <c r="AL57" s="157">
        <f>COUNTIF(F57:AJ57,"P")</f>
        <v>13</v>
      </c>
      <c r="AM57" s="158">
        <f>SUM(AL57:AL58)/2</f>
        <v>12.5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312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312</v>
      </c>
      <c r="CB57" s="35">
        <f>SUM(AM57+AO57+AQ57+AS57+AU57+AW57+BB57+BD57+BG57+AY57)</f>
        <v>13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7" t="s">
        <v>11</v>
      </c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54" t="s">
        <v>7</v>
      </c>
      <c r="P58" s="354" t="s">
        <v>7</v>
      </c>
      <c r="Q58" s="354" t="s">
        <v>7</v>
      </c>
      <c r="R58" s="354" t="s">
        <v>7</v>
      </c>
      <c r="S58" s="354" t="s">
        <v>7</v>
      </c>
      <c r="T58" s="354" t="s">
        <v>7</v>
      </c>
      <c r="U58" s="354" t="s">
        <v>7</v>
      </c>
      <c r="V58" s="354" t="s">
        <v>7</v>
      </c>
      <c r="W58" s="37" t="s">
        <v>11</v>
      </c>
      <c r="X58" s="37" t="s">
        <v>11</v>
      </c>
      <c r="Y58" s="306"/>
      <c r="Z58" s="306"/>
      <c r="AA58" s="37" t="s">
        <v>11</v>
      </c>
      <c r="AB58" s="395" t="s">
        <v>39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37" t="s">
        <v>11</v>
      </c>
      <c r="AK58" s="40"/>
      <c r="AL58" s="167">
        <f>COUNTIF(F58:AJ58,"P")</f>
        <v>12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6" t="s">
        <v>327</v>
      </c>
      <c r="D59" s="178" t="str">
        <f>VLOOKUP(C59,ListeAppel,2,FALSE)</f>
        <v>Nom 071</v>
      </c>
      <c r="E59" s="156" t="s">
        <v>70</v>
      </c>
      <c r="F59" s="30" t="s">
        <v>11</v>
      </c>
      <c r="G59" s="31" t="s">
        <v>11</v>
      </c>
      <c r="H59" s="31" t="s">
        <v>11</v>
      </c>
      <c r="I59" s="32" t="s">
        <v>11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1" t="s">
        <v>11</v>
      </c>
      <c r="Q59" s="353" t="s">
        <v>7</v>
      </c>
      <c r="R59" s="353" t="s">
        <v>7</v>
      </c>
      <c r="S59" s="353" t="s">
        <v>7</v>
      </c>
      <c r="T59" s="353" t="s">
        <v>7</v>
      </c>
      <c r="U59" s="353" t="s">
        <v>7</v>
      </c>
      <c r="V59" s="353" t="s">
        <v>7</v>
      </c>
      <c r="W59" s="353" t="s">
        <v>7</v>
      </c>
      <c r="X59" s="353" t="s">
        <v>7</v>
      </c>
      <c r="Y59" s="353" t="s">
        <v>7</v>
      </c>
      <c r="Z59" s="353" t="s">
        <v>7</v>
      </c>
      <c r="AA59" s="353" t="s">
        <v>7</v>
      </c>
      <c r="AB59" s="353" t="s">
        <v>7</v>
      </c>
      <c r="AC59" s="353" t="s">
        <v>7</v>
      </c>
      <c r="AD59" s="353" t="s">
        <v>7</v>
      </c>
      <c r="AE59" s="353" t="s">
        <v>7</v>
      </c>
      <c r="AF59" s="353" t="s">
        <v>7</v>
      </c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0.13333333333333333</v>
      </c>
      <c r="AL59" s="157">
        <f t="shared" si="38"/>
        <v>8</v>
      </c>
      <c r="AM59" s="158">
        <f>SUM(AL59:AL60)/2</f>
        <v>7.5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192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21</v>
      </c>
      <c r="BR59" s="158">
        <f>SUM((BQ59+BQ60)/2)</f>
        <v>21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192</v>
      </c>
      <c r="CB59" s="35">
        <f>SUM(AM59+AO59+AQ59+AS59+AU59+AW59+BB59+BD59+BG59+AY59)</f>
        <v>8</v>
      </c>
    </row>
    <row r="60" spans="1:80" ht="18.75" customHeight="1" thickBot="1" x14ac:dyDescent="0.3">
      <c r="A60" s="137" t="s">
        <v>425</v>
      </c>
      <c r="B60" s="179" t="s">
        <v>180</v>
      </c>
      <c r="C60" s="164" t="s">
        <v>6</v>
      </c>
      <c r="D60" s="194"/>
      <c r="E60" s="166" t="s">
        <v>4</v>
      </c>
      <c r="F60" s="36" t="s">
        <v>11</v>
      </c>
      <c r="G60" s="37" t="s">
        <v>11</v>
      </c>
      <c r="H60" s="37" t="s">
        <v>11</v>
      </c>
      <c r="I60" s="38" t="s">
        <v>11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7" t="s">
        <v>57</v>
      </c>
      <c r="Q60" s="354" t="s">
        <v>7</v>
      </c>
      <c r="R60" s="354" t="s">
        <v>7</v>
      </c>
      <c r="S60" s="354" t="s">
        <v>7</v>
      </c>
      <c r="T60" s="354" t="s">
        <v>7</v>
      </c>
      <c r="U60" s="354" t="s">
        <v>7</v>
      </c>
      <c r="V60" s="354" t="s">
        <v>7</v>
      </c>
      <c r="W60" s="354" t="s">
        <v>7</v>
      </c>
      <c r="X60" s="354" t="s">
        <v>7</v>
      </c>
      <c r="Y60" s="354" t="s">
        <v>7</v>
      </c>
      <c r="Z60" s="354" t="s">
        <v>7</v>
      </c>
      <c r="AA60" s="354" t="s">
        <v>7</v>
      </c>
      <c r="AB60" s="354" t="s">
        <v>7</v>
      </c>
      <c r="AC60" s="354" t="s">
        <v>7</v>
      </c>
      <c r="AD60" s="354" t="s">
        <v>7</v>
      </c>
      <c r="AE60" s="354" t="s">
        <v>7</v>
      </c>
      <c r="AF60" s="354" t="s">
        <v>7</v>
      </c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808" t="s">
        <v>328</v>
      </c>
      <c r="D61" s="293" t="s">
        <v>267</v>
      </c>
      <c r="E61" s="156" t="s">
        <v>70</v>
      </c>
      <c r="F61" s="30" t="s">
        <v>67</v>
      </c>
      <c r="G61" s="31" t="s">
        <v>11</v>
      </c>
      <c r="H61" s="31" t="s">
        <v>11</v>
      </c>
      <c r="I61" s="32" t="s">
        <v>11</v>
      </c>
      <c r="J61" s="31" t="s">
        <v>11</v>
      </c>
      <c r="K61" s="305"/>
      <c r="L61" s="305"/>
      <c r="M61" s="31" t="s">
        <v>67</v>
      </c>
      <c r="N61" s="31" t="s">
        <v>11</v>
      </c>
      <c r="O61" s="31" t="s">
        <v>11</v>
      </c>
      <c r="P61" s="31" t="s">
        <v>11</v>
      </c>
      <c r="Q61" s="31" t="s">
        <v>11</v>
      </c>
      <c r="R61" s="305"/>
      <c r="S61" s="305"/>
      <c r="T61" s="31" t="s">
        <v>67</v>
      </c>
      <c r="U61" s="31" t="s">
        <v>11</v>
      </c>
      <c r="V61" s="31" t="s">
        <v>11</v>
      </c>
      <c r="W61" s="31" t="s">
        <v>11</v>
      </c>
      <c r="X61" s="31" t="s">
        <v>11</v>
      </c>
      <c r="Y61" s="305"/>
      <c r="Z61" s="305"/>
      <c r="AA61" s="442" t="s">
        <v>11</v>
      </c>
      <c r="AB61" s="31" t="s">
        <v>11</v>
      </c>
      <c r="AC61" s="31" t="s">
        <v>11</v>
      </c>
      <c r="AD61" s="31" t="s">
        <v>11</v>
      </c>
      <c r="AE61" s="31" t="s">
        <v>67</v>
      </c>
      <c r="AF61" s="305"/>
      <c r="AG61" s="305"/>
      <c r="AH61" s="31" t="s">
        <v>67</v>
      </c>
      <c r="AI61" s="31" t="s">
        <v>11</v>
      </c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425</v>
      </c>
      <c r="B62" s="179" t="s">
        <v>180</v>
      </c>
      <c r="C62" s="295" t="s">
        <v>6</v>
      </c>
      <c r="D62" s="294"/>
      <c r="E62" s="166" t="s">
        <v>4</v>
      </c>
      <c r="F62" s="36" t="s">
        <v>67</v>
      </c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67</v>
      </c>
      <c r="AF62" s="306"/>
      <c r="AG62" s="306"/>
      <c r="AH62" s="37" t="s">
        <v>67</v>
      </c>
      <c r="AI62" s="37" t="s">
        <v>11</v>
      </c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279</v>
      </c>
      <c r="E63" s="156" t="s">
        <v>70</v>
      </c>
      <c r="F63" s="51" t="s">
        <v>11</v>
      </c>
      <c r="G63" s="380" t="s">
        <v>11</v>
      </c>
      <c r="H63" s="52" t="s">
        <v>11</v>
      </c>
      <c r="I63" s="53" t="s">
        <v>11</v>
      </c>
      <c r="J63" s="52" t="s">
        <v>11</v>
      </c>
      <c r="K63" s="307"/>
      <c r="L63" s="307"/>
      <c r="M63" s="52" t="s">
        <v>11</v>
      </c>
      <c r="N63" s="52" t="s">
        <v>11</v>
      </c>
      <c r="O63" s="358" t="s">
        <v>7</v>
      </c>
      <c r="P63" s="358" t="s">
        <v>7</v>
      </c>
      <c r="Q63" s="358" t="s">
        <v>7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07"/>
      <c r="Z63" s="307"/>
      <c r="AA63" s="52" t="s">
        <v>11</v>
      </c>
      <c r="AB63" s="52" t="s">
        <v>11</v>
      </c>
      <c r="AC63" s="52" t="s">
        <v>11</v>
      </c>
      <c r="AD63" s="378" t="s">
        <v>13</v>
      </c>
      <c r="AE63" s="52" t="s">
        <v>11</v>
      </c>
      <c r="AF63" s="307"/>
      <c r="AG63" s="307"/>
      <c r="AH63" s="52" t="s">
        <v>11</v>
      </c>
      <c r="AI63" s="52" t="s">
        <v>11</v>
      </c>
      <c r="AJ63" s="52" t="s">
        <v>11</v>
      </c>
      <c r="AK63" s="34">
        <f>IF(CA63=0,"",TIME(0,CA63,0))</f>
        <v>0.25</v>
      </c>
      <c r="AL63" s="157">
        <f t="shared" ref="AL63:AL74" si="57">COUNTIF(F63:AJ63,"P")</f>
        <v>14</v>
      </c>
      <c r="AM63" s="158">
        <f>SUM(AL63:AL64)/2</f>
        <v>14.5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10</v>
      </c>
      <c r="BR63" s="158">
        <f>SUM((BQ63+BQ64)/2)</f>
        <v>10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51" t="s">
        <v>11</v>
      </c>
      <c r="G64" s="52" t="s">
        <v>11</v>
      </c>
      <c r="H64" s="52" t="s">
        <v>11</v>
      </c>
      <c r="I64" s="53" t="s">
        <v>11</v>
      </c>
      <c r="J64" s="52" t="s">
        <v>11</v>
      </c>
      <c r="K64" s="307"/>
      <c r="L64" s="307"/>
      <c r="M64" s="52" t="s">
        <v>11</v>
      </c>
      <c r="N64" s="52" t="s">
        <v>11</v>
      </c>
      <c r="O64" s="358" t="s">
        <v>7</v>
      </c>
      <c r="P64" s="358" t="s">
        <v>7</v>
      </c>
      <c r="Q64" s="358" t="s">
        <v>7</v>
      </c>
      <c r="R64" s="354" t="s">
        <v>7</v>
      </c>
      <c r="S64" s="354" t="s">
        <v>7</v>
      </c>
      <c r="T64" s="354" t="s">
        <v>7</v>
      </c>
      <c r="U64" s="453" t="s">
        <v>7</v>
      </c>
      <c r="V64" s="453" t="s">
        <v>7</v>
      </c>
      <c r="W64" s="354" t="s">
        <v>7</v>
      </c>
      <c r="X64" s="354" t="s">
        <v>7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37" t="s">
        <v>11</v>
      </c>
      <c r="AK64" s="40"/>
      <c r="AL64" s="167">
        <f t="shared" si="57"/>
        <v>15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281</v>
      </c>
      <c r="E65" s="156" t="s">
        <v>70</v>
      </c>
      <c r="F65" s="600" t="s">
        <v>7</v>
      </c>
      <c r="G65" s="375" t="s">
        <v>7</v>
      </c>
      <c r="H65" s="375" t="s">
        <v>7</v>
      </c>
      <c r="I65" s="375" t="s">
        <v>7</v>
      </c>
      <c r="J65" s="375" t="s">
        <v>7</v>
      </c>
      <c r="K65" s="375" t="s">
        <v>7</v>
      </c>
      <c r="L65" s="375" t="s">
        <v>7</v>
      </c>
      <c r="M65" s="375" t="s">
        <v>7</v>
      </c>
      <c r="N65" s="375" t="s">
        <v>7</v>
      </c>
      <c r="O65" s="375" t="s">
        <v>7</v>
      </c>
      <c r="P65" s="375" t="s">
        <v>7</v>
      </c>
      <c r="Q65" s="494" t="s">
        <v>7</v>
      </c>
      <c r="R65" s="307"/>
      <c r="S65" s="307"/>
      <c r="T65" s="52" t="s">
        <v>11</v>
      </c>
      <c r="U65" s="52" t="s">
        <v>11</v>
      </c>
      <c r="V65" s="52" t="s">
        <v>11</v>
      </c>
      <c r="W65" s="52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463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4">
        <f>IF(CA65=0,"",TIME(0,CA65,0))</f>
        <v>0.21666666666666667</v>
      </c>
      <c r="AL65" s="157">
        <f>COUNTIF(F65:AJ65,"P")</f>
        <v>13</v>
      </c>
      <c r="AM65" s="158">
        <f>SUM(AL65:AL66)/2</f>
        <v>12.5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312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12</v>
      </c>
      <c r="BR65" s="158">
        <f>SUM((BQ65+BQ66)/2)</f>
        <v>12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312</v>
      </c>
      <c r="CB65" s="35">
        <f>SUM(AM65+AO65+AQ65+AS65+AU65+AW65+BB65+BD65+BG65+AY65)</f>
        <v>13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479" t="s">
        <v>7</v>
      </c>
      <c r="G66" s="358" t="s">
        <v>7</v>
      </c>
      <c r="H66" s="358" t="s">
        <v>7</v>
      </c>
      <c r="I66" s="358" t="s">
        <v>7</v>
      </c>
      <c r="J66" s="358" t="s">
        <v>7</v>
      </c>
      <c r="K66" s="358" t="s">
        <v>7</v>
      </c>
      <c r="L66" s="358" t="s">
        <v>7</v>
      </c>
      <c r="M66" s="461" t="s">
        <v>7</v>
      </c>
      <c r="N66" s="358" t="s">
        <v>7</v>
      </c>
      <c r="O66" s="358" t="s">
        <v>7</v>
      </c>
      <c r="P66" s="358" t="s">
        <v>7</v>
      </c>
      <c r="Q66" s="461" t="s">
        <v>7</v>
      </c>
      <c r="R66" s="307"/>
      <c r="S66" s="307"/>
      <c r="T66" s="52" t="s">
        <v>11</v>
      </c>
      <c r="U66" s="52" t="s">
        <v>11</v>
      </c>
      <c r="V66" s="52" t="s">
        <v>11</v>
      </c>
      <c r="W66" s="52" t="s">
        <v>11</v>
      </c>
      <c r="X66" s="255" t="s">
        <v>11</v>
      </c>
      <c r="Y66" s="306"/>
      <c r="Z66" s="331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57</v>
      </c>
      <c r="AI66" s="52" t="s">
        <v>11</v>
      </c>
      <c r="AJ66" s="52" t="s">
        <v>11</v>
      </c>
      <c r="AK66" s="40"/>
      <c r="AL66" s="167">
        <f>COUNTIF(F66:AJ66,"P")</f>
        <v>12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12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196">
        <v>9067</v>
      </c>
      <c r="D67" s="252" t="s">
        <v>284</v>
      </c>
      <c r="E67" s="156" t="s">
        <v>70</v>
      </c>
      <c r="F67" s="614" t="s">
        <v>7</v>
      </c>
      <c r="G67" s="375" t="s">
        <v>7</v>
      </c>
      <c r="H67" s="375" t="s">
        <v>7</v>
      </c>
      <c r="I67" s="375" t="s">
        <v>7</v>
      </c>
      <c r="J67" s="375" t="s">
        <v>7</v>
      </c>
      <c r="K67" s="375" t="s">
        <v>7</v>
      </c>
      <c r="L67" s="375" t="s">
        <v>7</v>
      </c>
      <c r="M67" s="375" t="s">
        <v>7</v>
      </c>
      <c r="N67" s="375" t="s">
        <v>7</v>
      </c>
      <c r="O67" s="375" t="s">
        <v>7</v>
      </c>
      <c r="P67" s="375" t="s">
        <v>7</v>
      </c>
      <c r="Q67" s="375" t="s">
        <v>7</v>
      </c>
      <c r="R67" s="375" t="s">
        <v>7</v>
      </c>
      <c r="S67" s="375" t="s">
        <v>7</v>
      </c>
      <c r="T67" s="375" t="s">
        <v>7</v>
      </c>
      <c r="U67" s="375" t="s">
        <v>7</v>
      </c>
      <c r="V67" s="375" t="s">
        <v>7</v>
      </c>
      <c r="W67" s="375" t="s">
        <v>7</v>
      </c>
      <c r="X67" s="494" t="s">
        <v>7</v>
      </c>
      <c r="Y67" s="307"/>
      <c r="Z67" s="307"/>
      <c r="AA67" s="31" t="s">
        <v>11</v>
      </c>
      <c r="AB67" s="31" t="s">
        <v>11</v>
      </c>
      <c r="AC67" s="31" t="s">
        <v>11</v>
      </c>
      <c r="AD67" s="669" t="s">
        <v>28</v>
      </c>
      <c r="AE67" s="31" t="s">
        <v>11</v>
      </c>
      <c r="AF67" s="305"/>
      <c r="AG67" s="305"/>
      <c r="AH67" s="31" t="s">
        <v>11</v>
      </c>
      <c r="AI67" s="31" t="s">
        <v>11</v>
      </c>
      <c r="AJ67" s="31" t="s">
        <v>11</v>
      </c>
      <c r="AK67" s="34">
        <f>IF(CA67=0,"",TIME(0,CA67,0))</f>
        <v>0.11666666666666665</v>
      </c>
      <c r="AL67" s="157">
        <f>COUNTIF(F67:AJ67,"P")</f>
        <v>7</v>
      </c>
      <c r="AM67" s="158">
        <f>SUM(AL67:AL68)/2</f>
        <v>7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168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19</v>
      </c>
      <c r="BR67" s="158">
        <f>SUM((BQ67+BQ68)/2)</f>
        <v>19</v>
      </c>
      <c r="BS67" s="158">
        <f>COUNTIF(F67:AJ67,"CC")</f>
        <v>1</v>
      </c>
      <c r="BT67" s="158">
        <f>SUM((BS67+BS68)/2)</f>
        <v>1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425</v>
      </c>
      <c r="B68" s="179" t="s">
        <v>180</v>
      </c>
      <c r="C68" s="164" t="s">
        <v>6</v>
      </c>
      <c r="D68" s="260"/>
      <c r="E68" s="166" t="s">
        <v>4</v>
      </c>
      <c r="F68" s="370" t="s">
        <v>7</v>
      </c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354" t="s">
        <v>7</v>
      </c>
      <c r="M68" s="354" t="s">
        <v>7</v>
      </c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54" t="s">
        <v>7</v>
      </c>
      <c r="W68" s="354" t="s">
        <v>7</v>
      </c>
      <c r="X68" s="453" t="s">
        <v>7</v>
      </c>
      <c r="Y68" s="306"/>
      <c r="Z68" s="331"/>
      <c r="AA68" s="37" t="s">
        <v>11</v>
      </c>
      <c r="AB68" s="37" t="s">
        <v>11</v>
      </c>
      <c r="AC68" s="37" t="s">
        <v>11</v>
      </c>
      <c r="AD68" s="433" t="s">
        <v>28</v>
      </c>
      <c r="AE68" s="37" t="s">
        <v>11</v>
      </c>
      <c r="AF68" s="306"/>
      <c r="AG68" s="306"/>
      <c r="AH68" s="37" t="s">
        <v>11</v>
      </c>
      <c r="AI68" s="37" t="s">
        <v>11</v>
      </c>
      <c r="AJ68" s="37" t="s">
        <v>11</v>
      </c>
      <c r="AK68" s="40"/>
      <c r="AL68" s="167">
        <f>COUNTIF(F68:AJ68,"P")</f>
        <v>7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19</v>
      </c>
      <c r="BR68" s="168"/>
      <c r="BS68" s="168">
        <f>COUNTIF(F68:AJ68,"CC")</f>
        <v>1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425</v>
      </c>
      <c r="B69" s="179" t="s">
        <v>180</v>
      </c>
      <c r="C69" s="807" t="s">
        <v>331</v>
      </c>
      <c r="D69" s="178" t="str">
        <f>VLOOKUP(C69,ListeAppel,2,FALSE)</f>
        <v>Nom 098</v>
      </c>
      <c r="E69" s="156" t="s">
        <v>70</v>
      </c>
      <c r="F69" s="583" t="s">
        <v>11</v>
      </c>
      <c r="G69" s="548" t="s">
        <v>11</v>
      </c>
      <c r="H69" s="548" t="s">
        <v>11</v>
      </c>
      <c r="I69" s="54" t="s">
        <v>67</v>
      </c>
      <c r="J69" s="595" t="s">
        <v>33</v>
      </c>
      <c r="K69" s="549"/>
      <c r="L69" s="332"/>
      <c r="M69" s="571" t="s">
        <v>11</v>
      </c>
      <c r="N69" s="548" t="s">
        <v>11</v>
      </c>
      <c r="O69" s="708" t="s">
        <v>67</v>
      </c>
      <c r="P69" s="375" t="s">
        <v>7</v>
      </c>
      <c r="Q69" s="548" t="s">
        <v>33</v>
      </c>
      <c r="R69" s="549"/>
      <c r="S69" s="549"/>
      <c r="T69" s="375" t="s">
        <v>7</v>
      </c>
      <c r="U69" s="375" t="s">
        <v>7</v>
      </c>
      <c r="V69" s="375" t="s">
        <v>7</v>
      </c>
      <c r="W69" s="375" t="s">
        <v>7</v>
      </c>
      <c r="X69" s="494" t="s">
        <v>7</v>
      </c>
      <c r="Y69" s="305"/>
      <c r="Z69" s="305"/>
      <c r="AA69" s="31" t="s">
        <v>11</v>
      </c>
      <c r="AB69" s="31" t="s">
        <v>11</v>
      </c>
      <c r="AC69" s="31" t="s">
        <v>67</v>
      </c>
      <c r="AD69" s="31" t="s">
        <v>11</v>
      </c>
      <c r="AE69" s="31" t="s">
        <v>11</v>
      </c>
      <c r="AF69" s="305"/>
      <c r="AG69" s="305"/>
      <c r="AH69" s="494" t="s">
        <v>7</v>
      </c>
      <c r="AI69" s="31" t="s">
        <v>11</v>
      </c>
      <c r="AJ69" s="31" t="s">
        <v>67</v>
      </c>
      <c r="AK69" s="34">
        <f>IF(CA69=0,"",TIME(0,CA69,0))</f>
        <v>0.19999999999999998</v>
      </c>
      <c r="AL69" s="157">
        <f t="shared" si="57"/>
        <v>10</v>
      </c>
      <c r="AM69" s="158">
        <f>SUM(AL69:AL70)/2</f>
        <v>9.5</v>
      </c>
      <c r="AN69" s="158">
        <f t="shared" si="58"/>
        <v>0</v>
      </c>
      <c r="AO69" s="158">
        <f>SUM((AN69+AN70)/2)</f>
        <v>0</v>
      </c>
      <c r="AP69" s="159">
        <f t="shared" si="59"/>
        <v>2</v>
      </c>
      <c r="AQ69" s="159">
        <f>SUM((AP69+AP70)/2)</f>
        <v>1</v>
      </c>
      <c r="AR69" s="158">
        <f t="shared" si="60"/>
        <v>0</v>
      </c>
      <c r="AS69" s="159">
        <f>SUM((AR69+AR70)/2)</f>
        <v>1.5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288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7</v>
      </c>
      <c r="BR69" s="158">
        <f>SUM((BQ69+BQ70)/2)</f>
        <v>7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288</v>
      </c>
      <c r="CB69" s="35">
        <f>SUM(AM69+AO69+AQ69+AS69+AU69+AW69+BB69+BD69+BG69+AY69)</f>
        <v>12</v>
      </c>
    </row>
    <row r="70" spans="1:80" ht="18.75" customHeight="1" thickBot="1" x14ac:dyDescent="0.3">
      <c r="A70" s="137" t="s">
        <v>425</v>
      </c>
      <c r="B70" s="179" t="s">
        <v>180</v>
      </c>
      <c r="C70" s="192" t="s">
        <v>10</v>
      </c>
      <c r="D70" s="194"/>
      <c r="E70" s="166" t="s">
        <v>4</v>
      </c>
      <c r="F70" s="36" t="s">
        <v>11</v>
      </c>
      <c r="G70" s="440" t="s">
        <v>39</v>
      </c>
      <c r="H70" s="37" t="s">
        <v>11</v>
      </c>
      <c r="I70" s="38" t="s">
        <v>67</v>
      </c>
      <c r="J70" s="37" t="s">
        <v>11</v>
      </c>
      <c r="K70" s="306"/>
      <c r="L70" s="331"/>
      <c r="M70" s="572" t="s">
        <v>11</v>
      </c>
      <c r="N70" s="37" t="s">
        <v>11</v>
      </c>
      <c r="O70" s="37" t="s">
        <v>67</v>
      </c>
      <c r="P70" s="354" t="s">
        <v>7</v>
      </c>
      <c r="Q70" s="37" t="s">
        <v>11</v>
      </c>
      <c r="R70" s="306"/>
      <c r="S70" s="306"/>
      <c r="T70" s="354" t="s">
        <v>7</v>
      </c>
      <c r="U70" s="354" t="s">
        <v>7</v>
      </c>
      <c r="V70" s="354" t="s">
        <v>7</v>
      </c>
      <c r="W70" s="354" t="s">
        <v>7</v>
      </c>
      <c r="X70" s="453" t="s">
        <v>7</v>
      </c>
      <c r="Y70" s="306"/>
      <c r="Z70" s="306"/>
      <c r="AA70" s="37" t="s">
        <v>11</v>
      </c>
      <c r="AB70" s="440" t="s">
        <v>39</v>
      </c>
      <c r="AC70" s="37" t="s">
        <v>67</v>
      </c>
      <c r="AD70" s="37" t="s">
        <v>11</v>
      </c>
      <c r="AE70" s="440" t="s">
        <v>39</v>
      </c>
      <c r="AF70" s="306"/>
      <c r="AG70" s="306"/>
      <c r="AH70" s="453" t="s">
        <v>7</v>
      </c>
      <c r="AI70" s="37" t="s">
        <v>11</v>
      </c>
      <c r="AJ70" s="37" t="s">
        <v>67</v>
      </c>
      <c r="AK70" s="40"/>
      <c r="AL70" s="167">
        <f t="shared" si="57"/>
        <v>9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3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7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332</v>
      </c>
      <c r="D71" s="178" t="str">
        <f>VLOOKUP(C71,ListeAppel,2,FALSE)</f>
        <v>Nom 100</v>
      </c>
      <c r="E71" s="156" t="s">
        <v>70</v>
      </c>
      <c r="F71" s="600" t="s">
        <v>7</v>
      </c>
      <c r="G71" s="375" t="s">
        <v>7</v>
      </c>
      <c r="H71" s="375" t="s">
        <v>7</v>
      </c>
      <c r="I71" s="375" t="s">
        <v>7</v>
      </c>
      <c r="J71" s="375" t="s">
        <v>7</v>
      </c>
      <c r="K71" s="307"/>
      <c r="L71" s="307"/>
      <c r="M71" s="52" t="s">
        <v>11</v>
      </c>
      <c r="N71" s="52" t="s">
        <v>11</v>
      </c>
      <c r="O71" s="52" t="s">
        <v>11</v>
      </c>
      <c r="P71" s="52" t="s">
        <v>11</v>
      </c>
      <c r="Q71" s="52" t="s">
        <v>11</v>
      </c>
      <c r="R71" s="307"/>
      <c r="S71" s="307"/>
      <c r="T71" s="52" t="s">
        <v>11</v>
      </c>
      <c r="U71" s="52" t="s">
        <v>11</v>
      </c>
      <c r="V71" s="31" t="s">
        <v>11</v>
      </c>
      <c r="W71" s="375" t="s">
        <v>7</v>
      </c>
      <c r="X71" s="375" t="s">
        <v>7</v>
      </c>
      <c r="Y71" s="307"/>
      <c r="Z71" s="307"/>
      <c r="AA71" s="52" t="s">
        <v>11</v>
      </c>
      <c r="AB71" s="380" t="s">
        <v>11</v>
      </c>
      <c r="AC71" s="52" t="s">
        <v>11</v>
      </c>
      <c r="AD71" s="52" t="s">
        <v>11</v>
      </c>
      <c r="AE71" s="375" t="s">
        <v>7</v>
      </c>
      <c r="AF71" s="307"/>
      <c r="AG71" s="307"/>
      <c r="AH71" s="52" t="s">
        <v>11</v>
      </c>
      <c r="AI71" s="52" t="s">
        <v>11</v>
      </c>
      <c r="AJ71" s="52" t="s">
        <v>11</v>
      </c>
      <c r="AK71" s="34">
        <f>IF(CA71=0,"",TIME(0,CA71,0))</f>
        <v>0.25</v>
      </c>
      <c r="AL71" s="157">
        <f t="shared" si="57"/>
        <v>15</v>
      </c>
      <c r="AM71" s="158">
        <f>SUM(AL71:AL72)/2</f>
        <v>14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8</v>
      </c>
      <c r="BR71" s="158">
        <f>SUM((BQ71+BQ72)/2)</f>
        <v>8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479" t="s">
        <v>7</v>
      </c>
      <c r="G72" s="358" t="s">
        <v>7</v>
      </c>
      <c r="H72" s="358" t="s">
        <v>7</v>
      </c>
      <c r="I72" s="358" t="s">
        <v>7</v>
      </c>
      <c r="J72" s="358" t="s">
        <v>7</v>
      </c>
      <c r="K72" s="307"/>
      <c r="L72" s="307"/>
      <c r="M72" s="52" t="s">
        <v>11</v>
      </c>
      <c r="N72" s="52" t="s">
        <v>11</v>
      </c>
      <c r="O72" s="52" t="s">
        <v>11</v>
      </c>
      <c r="P72" s="52" t="s">
        <v>11</v>
      </c>
      <c r="Q72" s="52" t="s">
        <v>57</v>
      </c>
      <c r="R72" s="307"/>
      <c r="S72" s="307"/>
      <c r="T72" s="52" t="s">
        <v>11</v>
      </c>
      <c r="U72" s="52" t="s">
        <v>11</v>
      </c>
      <c r="V72" s="52" t="s">
        <v>11</v>
      </c>
      <c r="W72" s="354" t="s">
        <v>7</v>
      </c>
      <c r="X72" s="354" t="s">
        <v>7</v>
      </c>
      <c r="Y72" s="307"/>
      <c r="Z72" s="307"/>
      <c r="AA72" s="52" t="s">
        <v>11</v>
      </c>
      <c r="AB72" s="52" t="s">
        <v>11</v>
      </c>
      <c r="AC72" s="52" t="s">
        <v>11</v>
      </c>
      <c r="AD72" s="52" t="s">
        <v>11</v>
      </c>
      <c r="AE72" s="354" t="s">
        <v>7</v>
      </c>
      <c r="AF72" s="307"/>
      <c r="AG72" s="307"/>
      <c r="AH72" s="52" t="s">
        <v>57</v>
      </c>
      <c r="AI72" s="52" t="s">
        <v>11</v>
      </c>
      <c r="AJ72" s="52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8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425</v>
      </c>
      <c r="B73" s="179" t="s">
        <v>180</v>
      </c>
      <c r="C73" s="807" t="s">
        <v>333</v>
      </c>
      <c r="D73" s="178" t="s">
        <v>290</v>
      </c>
      <c r="E73" s="156" t="s">
        <v>70</v>
      </c>
      <c r="F73" s="30" t="s">
        <v>11</v>
      </c>
      <c r="G73" s="31" t="s">
        <v>11</v>
      </c>
      <c r="H73" s="31" t="s">
        <v>11</v>
      </c>
      <c r="I73" s="32" t="s">
        <v>11</v>
      </c>
      <c r="J73" s="31" t="s">
        <v>11</v>
      </c>
      <c r="K73" s="305"/>
      <c r="L73" s="305"/>
      <c r="M73" s="31" t="s">
        <v>11</v>
      </c>
      <c r="N73" s="31" t="s">
        <v>11</v>
      </c>
      <c r="O73" s="31" t="s">
        <v>11</v>
      </c>
      <c r="P73" s="31" t="s">
        <v>11</v>
      </c>
      <c r="Q73" s="31" t="s">
        <v>11</v>
      </c>
      <c r="R73" s="305"/>
      <c r="S73" s="305"/>
      <c r="T73" s="31" t="s">
        <v>11</v>
      </c>
      <c r="U73" s="31" t="s">
        <v>11</v>
      </c>
      <c r="V73" s="31" t="s">
        <v>11</v>
      </c>
      <c r="W73" s="31" t="s">
        <v>11</v>
      </c>
      <c r="X73" s="31" t="s">
        <v>11</v>
      </c>
      <c r="Y73" s="305"/>
      <c r="Z73" s="305"/>
      <c r="AA73" s="31" t="s">
        <v>11</v>
      </c>
      <c r="AB73" s="31" t="s">
        <v>11</v>
      </c>
      <c r="AC73" s="31" t="s">
        <v>11</v>
      </c>
      <c r="AD73" s="31" t="s">
        <v>11</v>
      </c>
      <c r="AE73" s="31" t="s">
        <v>11</v>
      </c>
      <c r="AF73" s="305"/>
      <c r="AG73" s="305"/>
      <c r="AH73" s="31" t="s">
        <v>11</v>
      </c>
      <c r="AI73" s="31" t="s">
        <v>11</v>
      </c>
      <c r="AJ73" s="31" t="s">
        <v>11</v>
      </c>
      <c r="AK73" s="34">
        <f>IF(CA73=0,"",TIME(0,CA73,0))</f>
        <v>0.3833333333333333</v>
      </c>
      <c r="AL73" s="157">
        <f t="shared" si="57"/>
        <v>23</v>
      </c>
      <c r="AM73" s="158">
        <f>SUM(AL73:AL74)/2</f>
        <v>23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552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552</v>
      </c>
      <c r="CB73" s="35">
        <f>SUM(AM73+AO73+AQ73+AS73+AU73+AW73+BB73+BD73+BG73+AY73)</f>
        <v>23</v>
      </c>
    </row>
    <row r="74" spans="1:80" ht="18.75" customHeight="1" thickBot="1" x14ac:dyDescent="0.3">
      <c r="A74" s="137" t="s">
        <v>425</v>
      </c>
      <c r="B74" s="179" t="s">
        <v>180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7" t="s">
        <v>11</v>
      </c>
      <c r="I74" s="38" t="s">
        <v>11</v>
      </c>
      <c r="J74" s="37" t="s">
        <v>11</v>
      </c>
      <c r="K74" s="306"/>
      <c r="L74" s="306"/>
      <c r="M74" s="37" t="s">
        <v>11</v>
      </c>
      <c r="N74" s="37" t="s">
        <v>11</v>
      </c>
      <c r="O74" s="37" t="s">
        <v>11</v>
      </c>
      <c r="P74" s="37" t="s">
        <v>11</v>
      </c>
      <c r="Q74" s="37" t="s">
        <v>11</v>
      </c>
      <c r="R74" s="306"/>
      <c r="S74" s="306"/>
      <c r="T74" s="37" t="s">
        <v>11</v>
      </c>
      <c r="U74" s="37" t="s">
        <v>11</v>
      </c>
      <c r="V74" s="37" t="s">
        <v>11</v>
      </c>
      <c r="W74" s="37" t="s">
        <v>11</v>
      </c>
      <c r="X74" s="37" t="s">
        <v>11</v>
      </c>
      <c r="Y74" s="306"/>
      <c r="Z74" s="306"/>
      <c r="AA74" s="37" t="s">
        <v>11</v>
      </c>
      <c r="AB74" s="37" t="s">
        <v>11</v>
      </c>
      <c r="AC74" s="37" t="s">
        <v>11</v>
      </c>
      <c r="AD74" s="37" t="s">
        <v>11</v>
      </c>
      <c r="AE74" s="37" t="s">
        <v>11</v>
      </c>
      <c r="AF74" s="306"/>
      <c r="AG74" s="306"/>
      <c r="AH74" s="37" t="s">
        <v>11</v>
      </c>
      <c r="AI74" s="37" t="s">
        <v>11</v>
      </c>
      <c r="AJ74" s="37" t="s">
        <v>11</v>
      </c>
      <c r="AK74" s="40"/>
      <c r="AL74" s="167">
        <f t="shared" si="57"/>
        <v>23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425</v>
      </c>
      <c r="B75" s="179" t="s">
        <v>181</v>
      </c>
      <c r="C75" s="1174" t="s">
        <v>181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425</v>
      </c>
      <c r="B76" s="179" t="s">
        <v>181</v>
      </c>
      <c r="D76" s="45" t="s">
        <v>69</v>
      </c>
      <c r="F76" s="24">
        <v>1</v>
      </c>
      <c r="G76" s="25">
        <v>2</v>
      </c>
      <c r="H76" s="25">
        <v>3</v>
      </c>
      <c r="I76" s="25">
        <v>4</v>
      </c>
      <c r="J76" s="25">
        <v>5</v>
      </c>
      <c r="K76" s="300">
        <v>6</v>
      </c>
      <c r="L76" s="300">
        <v>7</v>
      </c>
      <c r="M76" s="25">
        <v>8</v>
      </c>
      <c r="N76" s="25">
        <v>9</v>
      </c>
      <c r="O76" s="25">
        <v>10</v>
      </c>
      <c r="P76" s="25">
        <v>11</v>
      </c>
      <c r="Q76" s="25">
        <v>12</v>
      </c>
      <c r="R76" s="300">
        <v>13</v>
      </c>
      <c r="S76" s="300">
        <v>14</v>
      </c>
      <c r="T76" s="25">
        <v>15</v>
      </c>
      <c r="U76" s="25">
        <v>16</v>
      </c>
      <c r="V76" s="25">
        <v>17</v>
      </c>
      <c r="W76" s="25">
        <v>18</v>
      </c>
      <c r="X76" s="25">
        <v>19</v>
      </c>
      <c r="Y76" s="300">
        <v>20</v>
      </c>
      <c r="Z76" s="300">
        <v>21</v>
      </c>
      <c r="AA76" s="25">
        <v>22</v>
      </c>
      <c r="AB76" s="25">
        <v>23</v>
      </c>
      <c r="AC76" s="25">
        <v>24</v>
      </c>
      <c r="AD76" s="25">
        <v>25</v>
      </c>
      <c r="AE76" s="25">
        <v>26</v>
      </c>
      <c r="AF76" s="300">
        <v>27</v>
      </c>
      <c r="AG76" s="301">
        <v>28</v>
      </c>
      <c r="AH76" s="26">
        <v>29</v>
      </c>
      <c r="AI76" s="25">
        <v>30</v>
      </c>
      <c r="AJ76" s="129">
        <v>31</v>
      </c>
      <c r="AK76" s="40"/>
      <c r="BL76" s="82"/>
    </row>
    <row r="77" spans="1:80" ht="18.75" customHeight="1" x14ac:dyDescent="0.25">
      <c r="A77" s="137" t="s">
        <v>425</v>
      </c>
      <c r="B77" s="179" t="s">
        <v>181</v>
      </c>
      <c r="C77" s="1134" t="s">
        <v>334</v>
      </c>
      <c r="D77" s="293" t="s">
        <v>193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475" t="s">
        <v>7</v>
      </c>
      <c r="K77" s="475" t="s">
        <v>7</v>
      </c>
      <c r="L77" s="475" t="s">
        <v>7</v>
      </c>
      <c r="M77" s="475" t="s">
        <v>7</v>
      </c>
      <c r="N77" s="475" t="s">
        <v>7</v>
      </c>
      <c r="O77" s="475" t="s">
        <v>7</v>
      </c>
      <c r="P77" s="475" t="s">
        <v>7</v>
      </c>
      <c r="Q77" s="475" t="s">
        <v>7</v>
      </c>
      <c r="R77" s="305"/>
      <c r="S77" s="305"/>
      <c r="T77" s="31" t="s">
        <v>11</v>
      </c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57</v>
      </c>
      <c r="AB77" s="475" t="s">
        <v>7</v>
      </c>
      <c r="AC77" s="475" t="s">
        <v>7</v>
      </c>
      <c r="AD77" s="31" t="s">
        <v>33</v>
      </c>
      <c r="AE77" s="31" t="s">
        <v>11</v>
      </c>
      <c r="AF77" s="305"/>
      <c r="AG77" s="305"/>
      <c r="AH77" s="31" t="s">
        <v>11</v>
      </c>
      <c r="AI77" s="31" t="s">
        <v>11</v>
      </c>
      <c r="AJ77" s="31" t="s">
        <v>11</v>
      </c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</v>
      </c>
      <c r="AN77" s="158">
        <f>COUNTIF(F77:AJ77,"Mi")</f>
        <v>0</v>
      </c>
      <c r="AO77" s="158">
        <f>SUM((AN77+AN78)/2)</f>
        <v>0</v>
      </c>
      <c r="AP77" s="159">
        <f>COUNTIF(F77:AJ77,"VS")</f>
        <v>1</v>
      </c>
      <c r="AQ77" s="159">
        <f>SUM((AP77+AP78)/2)</f>
        <v>0.5</v>
      </c>
      <c r="AR77" s="158">
        <f>COUNTIF(F77:AJ77,"C1")</f>
        <v>0</v>
      </c>
      <c r="AS77" s="159">
        <f>SUM((AR77+AR78)/2)</f>
        <v>0</v>
      </c>
      <c r="AT77" s="159">
        <f>COUNTIF(F77:AJ77,"R1")</f>
        <v>1</v>
      </c>
      <c r="AU77" s="160">
        <f>SUM((AT77+AT78)/2)</f>
        <v>3.5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14</v>
      </c>
      <c r="BR77" s="158">
        <f>SUM((BQ77+BQ78)/2)</f>
        <v>14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425</v>
      </c>
      <c r="B78" s="179" t="s">
        <v>181</v>
      </c>
      <c r="C78" s="720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476" t="s">
        <v>7</v>
      </c>
      <c r="K78" s="476" t="s">
        <v>7</v>
      </c>
      <c r="L78" s="476" t="s">
        <v>7</v>
      </c>
      <c r="M78" s="476" t="s">
        <v>7</v>
      </c>
      <c r="N78" s="476" t="s">
        <v>7</v>
      </c>
      <c r="O78" s="476" t="s">
        <v>7</v>
      </c>
      <c r="P78" s="476" t="s">
        <v>7</v>
      </c>
      <c r="Q78" s="476" t="s">
        <v>7</v>
      </c>
      <c r="R78" s="306"/>
      <c r="S78" s="306"/>
      <c r="T78" s="37" t="s">
        <v>57</v>
      </c>
      <c r="U78" s="37" t="s">
        <v>11</v>
      </c>
      <c r="V78" s="37" t="s">
        <v>57</v>
      </c>
      <c r="W78" s="37" t="s">
        <v>11</v>
      </c>
      <c r="X78" s="37" t="s">
        <v>57</v>
      </c>
      <c r="Y78" s="306"/>
      <c r="Z78" s="306"/>
      <c r="AA78" s="37" t="s">
        <v>11</v>
      </c>
      <c r="AB78" s="476" t="s">
        <v>7</v>
      </c>
      <c r="AC78" s="476" t="s">
        <v>7</v>
      </c>
      <c r="AD78" s="37" t="s">
        <v>57</v>
      </c>
      <c r="AE78" s="37" t="s">
        <v>57</v>
      </c>
      <c r="AF78" s="306"/>
      <c r="AG78" s="306"/>
      <c r="AH78" s="37" t="s">
        <v>11</v>
      </c>
      <c r="AI78" s="37" t="s">
        <v>11</v>
      </c>
      <c r="AJ78" s="37" t="s">
        <v>57</v>
      </c>
      <c r="AK78" s="40"/>
      <c r="AL78" s="167">
        <f>COUNTIF(F78:AJ78,"P")</f>
        <v>5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6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14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8" t="s">
        <v>336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475" t="s">
        <v>7</v>
      </c>
      <c r="N79" s="31" t="s">
        <v>11</v>
      </c>
      <c r="O79" s="31" t="s">
        <v>11</v>
      </c>
      <c r="P79" s="475" t="s">
        <v>7</v>
      </c>
      <c r="Q79" s="475" t="s">
        <v>7</v>
      </c>
      <c r="R79" s="475" t="s">
        <v>7</v>
      </c>
      <c r="S79" s="475" t="s">
        <v>7</v>
      </c>
      <c r="T79" s="475" t="s">
        <v>7</v>
      </c>
      <c r="U79" s="31" t="s">
        <v>11</v>
      </c>
      <c r="V79" s="31" t="s">
        <v>11</v>
      </c>
      <c r="W79" s="31" t="s">
        <v>11</v>
      </c>
      <c r="X79" s="31" t="s">
        <v>11</v>
      </c>
      <c r="Y79" s="305"/>
      <c r="Z79" s="305"/>
      <c r="AA79" s="475" t="s">
        <v>7</v>
      </c>
      <c r="AB79" s="475" t="s">
        <v>7</v>
      </c>
      <c r="AC79" s="475" t="s">
        <v>7</v>
      </c>
      <c r="AD79" s="475" t="s">
        <v>7</v>
      </c>
      <c r="AE79" s="475" t="s">
        <v>7</v>
      </c>
      <c r="AF79" s="475" t="s">
        <v>7</v>
      </c>
      <c r="AG79" s="475" t="s">
        <v>7</v>
      </c>
      <c r="AH79" s="475" t="s">
        <v>7</v>
      </c>
      <c r="AI79" s="475" t="s">
        <v>7</v>
      </c>
      <c r="AJ79" s="31" t="s">
        <v>11</v>
      </c>
      <c r="AK79" s="34">
        <f>IF(CA79=0,"",TIME(0,CA79,0))</f>
        <v>0.19999999999999998</v>
      </c>
      <c r="AL79" s="157">
        <f t="shared" ref="AL79:AL86" si="76">COUNTIF(F79:AJ79,"P")</f>
        <v>12</v>
      </c>
      <c r="AM79" s="158">
        <f>SUM(AL79:AL80)/2</f>
        <v>12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15</v>
      </c>
      <c r="BR79" s="158">
        <f>SUM((BQ79+BQ80)/2)</f>
        <v>15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425</v>
      </c>
      <c r="B80" s="179" t="s">
        <v>181</v>
      </c>
      <c r="C80" s="721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476" t="s">
        <v>7</v>
      </c>
      <c r="N80" s="37" t="s">
        <v>11</v>
      </c>
      <c r="O80" s="37" t="s">
        <v>11</v>
      </c>
      <c r="P80" s="476" t="s">
        <v>7</v>
      </c>
      <c r="Q80" s="476" t="s">
        <v>7</v>
      </c>
      <c r="R80" s="476" t="s">
        <v>7</v>
      </c>
      <c r="S80" s="476" t="s">
        <v>7</v>
      </c>
      <c r="T80" s="476" t="s">
        <v>7</v>
      </c>
      <c r="U80" s="37" t="s">
        <v>11</v>
      </c>
      <c r="V80" s="37" t="s">
        <v>11</v>
      </c>
      <c r="W80" s="37" t="s">
        <v>11</v>
      </c>
      <c r="X80" s="37" t="s">
        <v>11</v>
      </c>
      <c r="Y80" s="306"/>
      <c r="Z80" s="306"/>
      <c r="AA80" s="476" t="s">
        <v>7</v>
      </c>
      <c r="AB80" s="476" t="s">
        <v>7</v>
      </c>
      <c r="AC80" s="476" t="s">
        <v>7</v>
      </c>
      <c r="AD80" s="476" t="s">
        <v>7</v>
      </c>
      <c r="AE80" s="476" t="s">
        <v>7</v>
      </c>
      <c r="AF80" s="476" t="s">
        <v>7</v>
      </c>
      <c r="AG80" s="476" t="s">
        <v>7</v>
      </c>
      <c r="AH80" s="476" t="s">
        <v>7</v>
      </c>
      <c r="AI80" s="476" t="s">
        <v>7</v>
      </c>
      <c r="AJ80" s="37" t="s">
        <v>11</v>
      </c>
      <c r="AK80" s="40"/>
      <c r="AL80" s="167">
        <f t="shared" si="76"/>
        <v>12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15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1057" t="s">
        <v>337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53" t="s">
        <v>7</v>
      </c>
      <c r="P81" s="31" t="s">
        <v>11</v>
      </c>
      <c r="Q81" s="31" t="s">
        <v>11</v>
      </c>
      <c r="R81" s="305"/>
      <c r="S81" s="305"/>
      <c r="T81" s="31" t="s">
        <v>11</v>
      </c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4">
        <f>IF(CA81=0,"",TIME(0,CA81,0))</f>
        <v>0.3666666666666667</v>
      </c>
      <c r="AL81" s="157">
        <f>COUNTIF(F81:AJ81,"P")</f>
        <v>22</v>
      </c>
      <c r="AM81" s="158">
        <f>SUM(AL81:AL82)/2</f>
        <v>22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528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</v>
      </c>
      <c r="BR81" s="158">
        <f>SUM((BQ81+BQ82)/2)</f>
        <v>1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528</v>
      </c>
      <c r="CB81" s="35">
        <f>SUM(AM81+AO81+AQ81+AS81+AU81+AW81+BB81+BD81+BG81+AY81)</f>
        <v>22</v>
      </c>
    </row>
    <row r="82" spans="1:80" ht="18.75" customHeight="1" thickBot="1" x14ac:dyDescent="0.3">
      <c r="A82" s="137" t="s">
        <v>425</v>
      </c>
      <c r="B82" s="179" t="s">
        <v>181</v>
      </c>
      <c r="C82" s="710" t="s">
        <v>10</v>
      </c>
      <c r="D82" s="194"/>
      <c r="E82" s="166" t="s">
        <v>4</v>
      </c>
      <c r="F82" s="36" t="s">
        <v>11</v>
      </c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54" t="s">
        <v>7</v>
      </c>
      <c r="P82" s="37" t="s">
        <v>11</v>
      </c>
      <c r="Q82" s="37" t="s">
        <v>11</v>
      </c>
      <c r="R82" s="306"/>
      <c r="S82" s="306"/>
      <c r="T82" s="37" t="s">
        <v>11</v>
      </c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22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8" t="s">
        <v>338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1" t="s">
        <v>11</v>
      </c>
      <c r="I83" s="32" t="s">
        <v>11</v>
      </c>
      <c r="J83" s="31" t="s">
        <v>11</v>
      </c>
      <c r="K83" s="305"/>
      <c r="L83" s="305"/>
      <c r="M83" s="31" t="s">
        <v>11</v>
      </c>
      <c r="N83" s="31" t="s">
        <v>11</v>
      </c>
      <c r="O83" s="475" t="s">
        <v>7</v>
      </c>
      <c r="P83" s="31" t="s">
        <v>11</v>
      </c>
      <c r="Q83" s="31" t="s">
        <v>11</v>
      </c>
      <c r="R83" s="305"/>
      <c r="S83" s="305"/>
      <c r="T83" s="31" t="s">
        <v>11</v>
      </c>
      <c r="U83" s="31" t="s">
        <v>11</v>
      </c>
      <c r="V83" s="31" t="s">
        <v>11</v>
      </c>
      <c r="W83" s="3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475" t="s">
        <v>7</v>
      </c>
      <c r="AD83" s="31" t="s">
        <v>11</v>
      </c>
      <c r="AE83" s="31" t="s">
        <v>11</v>
      </c>
      <c r="AF83" s="305"/>
      <c r="AG83" s="305"/>
      <c r="AH83" s="475" t="s">
        <v>7</v>
      </c>
      <c r="AI83" s="31" t="s">
        <v>11</v>
      </c>
      <c r="AJ83" s="31" t="s">
        <v>11</v>
      </c>
      <c r="AK83" s="34">
        <f>IF(CA83=0,"",TIME(0,CA83,0))</f>
        <v>0.33333333333333331</v>
      </c>
      <c r="AL83" s="157">
        <f>COUNTIF(F83:AJ83,"P")</f>
        <v>20</v>
      </c>
      <c r="AM83" s="158">
        <f>SUM(AL83:AL84)/2</f>
        <v>19.5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0.5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480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480</v>
      </c>
      <c r="CB83" s="35">
        <f>SUM(AM83+AO83+AQ83+AS83+AU83+AW83+BB83+BD83+BG83+AY83)</f>
        <v>20</v>
      </c>
    </row>
    <row r="84" spans="1:80" ht="18.75" customHeight="1" thickBot="1" x14ac:dyDescent="0.3">
      <c r="A84" s="137" t="s">
        <v>425</v>
      </c>
      <c r="B84" s="179" t="s">
        <v>181</v>
      </c>
      <c r="C84" s="717" t="s">
        <v>6</v>
      </c>
      <c r="D84" s="165">
        <v>11463</v>
      </c>
      <c r="E84" s="166" t="s">
        <v>4</v>
      </c>
      <c r="F84" s="36" t="s">
        <v>57</v>
      </c>
      <c r="G84" s="37" t="s">
        <v>11</v>
      </c>
      <c r="H84" s="37" t="s">
        <v>11</v>
      </c>
      <c r="I84" s="38" t="s">
        <v>11</v>
      </c>
      <c r="J84" s="37" t="s">
        <v>11</v>
      </c>
      <c r="K84" s="306"/>
      <c r="L84" s="306"/>
      <c r="M84" s="37" t="s">
        <v>11</v>
      </c>
      <c r="N84" s="37" t="s">
        <v>11</v>
      </c>
      <c r="O84" s="476" t="s">
        <v>7</v>
      </c>
      <c r="P84" s="37" t="s">
        <v>11</v>
      </c>
      <c r="Q84" s="37" t="s">
        <v>11</v>
      </c>
      <c r="R84" s="306"/>
      <c r="S84" s="306"/>
      <c r="T84" s="37" t="s">
        <v>11</v>
      </c>
      <c r="U84" s="37" t="s">
        <v>11</v>
      </c>
      <c r="V84" s="37" t="s">
        <v>11</v>
      </c>
      <c r="W84" s="37" t="s">
        <v>11</v>
      </c>
      <c r="X84" s="37" t="s">
        <v>11</v>
      </c>
      <c r="Y84" s="306"/>
      <c r="Z84" s="306"/>
      <c r="AA84" s="37" t="s">
        <v>11</v>
      </c>
      <c r="AB84" s="37" t="s">
        <v>11</v>
      </c>
      <c r="AC84" s="476" t="s">
        <v>7</v>
      </c>
      <c r="AD84" s="37" t="s">
        <v>11</v>
      </c>
      <c r="AE84" s="37" t="s">
        <v>11</v>
      </c>
      <c r="AF84" s="306"/>
      <c r="AG84" s="306"/>
      <c r="AH84" s="476" t="s">
        <v>7</v>
      </c>
      <c r="AI84" s="37" t="s">
        <v>11</v>
      </c>
      <c r="AJ84" s="37" t="s">
        <v>11</v>
      </c>
      <c r="AK84" s="40"/>
      <c r="AL84" s="167">
        <f>COUNTIF(F84:AJ84,"P")</f>
        <v>19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1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425</v>
      </c>
      <c r="B85" s="179" t="s">
        <v>181</v>
      </c>
      <c r="C85" s="1057" t="s">
        <v>339</v>
      </c>
      <c r="D85" s="155" t="s">
        <v>292</v>
      </c>
      <c r="E85" s="156" t="s">
        <v>70</v>
      </c>
      <c r="F85" s="700" t="s">
        <v>11</v>
      </c>
      <c r="G85" s="424" t="s">
        <v>11</v>
      </c>
      <c r="H85" s="571" t="s">
        <v>11</v>
      </c>
      <c r="I85" s="32" t="s">
        <v>11</v>
      </c>
      <c r="J85" s="31" t="s">
        <v>11</v>
      </c>
      <c r="K85" s="305"/>
      <c r="L85" s="305"/>
      <c r="M85" s="31" t="s">
        <v>11</v>
      </c>
      <c r="N85" s="31" t="s">
        <v>11</v>
      </c>
      <c r="O85" s="715" t="s">
        <v>11</v>
      </c>
      <c r="P85" s="716" t="s">
        <v>11</v>
      </c>
      <c r="Q85" s="31" t="s">
        <v>11</v>
      </c>
      <c r="R85" s="305"/>
      <c r="S85" s="305"/>
      <c r="T85" s="31" t="s">
        <v>11</v>
      </c>
      <c r="U85" s="31" t="s">
        <v>11</v>
      </c>
      <c r="V85" s="31" t="s">
        <v>11</v>
      </c>
      <c r="W85" s="31" t="s">
        <v>11</v>
      </c>
      <c r="X85" s="442" t="s">
        <v>11</v>
      </c>
      <c r="Y85" s="305"/>
      <c r="Z85" s="305"/>
      <c r="AA85" s="31" t="s">
        <v>11</v>
      </c>
      <c r="AB85" s="31" t="s">
        <v>11</v>
      </c>
      <c r="AC85" s="31" t="s">
        <v>11</v>
      </c>
      <c r="AD85" s="442" t="s">
        <v>11</v>
      </c>
      <c r="AE85" s="31" t="s">
        <v>11</v>
      </c>
      <c r="AF85" s="305"/>
      <c r="AG85" s="305"/>
      <c r="AH85" s="353" t="s">
        <v>7</v>
      </c>
      <c r="AI85" s="353" t="s">
        <v>7</v>
      </c>
      <c r="AJ85" s="31" t="s">
        <v>11</v>
      </c>
      <c r="AK85" s="34">
        <f>IF(CA85=0,"",TIME(0,CA85,0))</f>
        <v>0.35000000000000003</v>
      </c>
      <c r="AL85" s="157">
        <f t="shared" si="76"/>
        <v>21</v>
      </c>
      <c r="AM85" s="158">
        <f>SUM(AL85:AL86)/2</f>
        <v>20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0.5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2</v>
      </c>
      <c r="BR85" s="158">
        <f>SUM((BQ85+BQ86)/2)</f>
        <v>2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425</v>
      </c>
      <c r="B86" s="179" t="s">
        <v>181</v>
      </c>
      <c r="C86" s="721" t="s">
        <v>10</v>
      </c>
      <c r="D86" s="165">
        <v>11393</v>
      </c>
      <c r="E86" s="166" t="s">
        <v>4</v>
      </c>
      <c r="F86" s="36" t="s">
        <v>11</v>
      </c>
      <c r="G86" s="56" t="s">
        <v>11</v>
      </c>
      <c r="H86" s="572" t="s">
        <v>11</v>
      </c>
      <c r="I86" s="38" t="s">
        <v>11</v>
      </c>
      <c r="J86" s="37" t="s">
        <v>11</v>
      </c>
      <c r="K86" s="306"/>
      <c r="L86" s="306"/>
      <c r="M86" s="37" t="s">
        <v>11</v>
      </c>
      <c r="N86" s="37" t="s">
        <v>11</v>
      </c>
      <c r="O86" s="510" t="s">
        <v>11</v>
      </c>
      <c r="P86" s="234" t="s">
        <v>57</v>
      </c>
      <c r="Q86" s="37" t="s">
        <v>11</v>
      </c>
      <c r="R86" s="306"/>
      <c r="S86" s="306"/>
      <c r="T86" s="37" t="s">
        <v>11</v>
      </c>
      <c r="U86" s="37" t="s">
        <v>11</v>
      </c>
      <c r="V86" s="37" t="s">
        <v>11</v>
      </c>
      <c r="W86" s="37" t="s">
        <v>11</v>
      </c>
      <c r="X86" s="402" t="s">
        <v>11</v>
      </c>
      <c r="Y86" s="306"/>
      <c r="Z86" s="306"/>
      <c r="AA86" s="37" t="s">
        <v>11</v>
      </c>
      <c r="AB86" s="37" t="s">
        <v>11</v>
      </c>
      <c r="AC86" s="395" t="s">
        <v>39</v>
      </c>
      <c r="AD86" s="402" t="s">
        <v>11</v>
      </c>
      <c r="AE86" s="37" t="s">
        <v>11</v>
      </c>
      <c r="AF86" s="306"/>
      <c r="AG86" s="306"/>
      <c r="AH86" s="354" t="s">
        <v>7</v>
      </c>
      <c r="AI86" s="354" t="s">
        <v>7</v>
      </c>
      <c r="AJ86" s="37" t="s">
        <v>11</v>
      </c>
      <c r="AK86" s="40"/>
      <c r="AL86" s="167">
        <f t="shared" si="76"/>
        <v>19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1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2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425</v>
      </c>
      <c r="B87" s="179" t="s">
        <v>182</v>
      </c>
      <c r="C87" s="1174" t="s">
        <v>182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425</v>
      </c>
      <c r="B88" s="179" t="s">
        <v>182</v>
      </c>
      <c r="C88" s="190"/>
      <c r="D88" s="45" t="s">
        <v>69</v>
      </c>
      <c r="E88" s="204"/>
      <c r="F88" s="24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425</v>
      </c>
      <c r="B89" s="179" t="s">
        <v>182</v>
      </c>
      <c r="C89" s="1057" t="s">
        <v>340</v>
      </c>
      <c r="D89" s="155" t="str">
        <f>VLOOKUP(C89,ListeAppel,2,FALSE)</f>
        <v>Nom 010</v>
      </c>
      <c r="E89" s="156" t="s">
        <v>70</v>
      </c>
      <c r="F89" s="30" t="s">
        <v>11</v>
      </c>
      <c r="G89" s="31" t="s">
        <v>11</v>
      </c>
      <c r="H89" s="31" t="s">
        <v>67</v>
      </c>
      <c r="I89" s="32" t="s">
        <v>11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31" t="s">
        <v>11</v>
      </c>
      <c r="R89" s="305"/>
      <c r="S89" s="305"/>
      <c r="T89" s="31" t="s">
        <v>11</v>
      </c>
      <c r="U89" s="31" t="s">
        <v>11</v>
      </c>
      <c r="V89" s="31" t="s">
        <v>67</v>
      </c>
      <c r="W89" s="31" t="s">
        <v>11</v>
      </c>
      <c r="X89" s="31" t="s">
        <v>11</v>
      </c>
      <c r="Y89" s="305"/>
      <c r="Z89" s="305"/>
      <c r="AA89" s="31" t="s">
        <v>67</v>
      </c>
      <c r="AB89" s="31" t="s">
        <v>11</v>
      </c>
      <c r="AC89" s="353" t="s">
        <v>7</v>
      </c>
      <c r="AD89" s="31" t="s">
        <v>11</v>
      </c>
      <c r="AE89" s="31" t="s">
        <v>11</v>
      </c>
      <c r="AF89" s="305"/>
      <c r="AG89" s="305"/>
      <c r="AH89" s="353" t="s">
        <v>7</v>
      </c>
      <c r="AI89" s="31" t="s">
        <v>11</v>
      </c>
      <c r="AJ89" s="31" t="s">
        <v>67</v>
      </c>
      <c r="AK89" s="34">
        <f>IF(CA89=0,"",TIME(0,CA89,0))</f>
        <v>0.26666666666666666</v>
      </c>
      <c r="AL89" s="157">
        <f t="shared" ref="AL89:AL154" si="95">COUNTIF(F89:AJ89,"P")</f>
        <v>16</v>
      </c>
      <c r="AM89" s="158">
        <f>SUM(AL89:AL90)/2</f>
        <v>16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384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2</v>
      </c>
      <c r="BR89" s="158">
        <f>SUM((BQ89+BQ90)/2)</f>
        <v>2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384</v>
      </c>
      <c r="CB89" s="35">
        <f>SUM(AM89+AO89+AQ89+AS89+AU89+AW89+BB89+BD89+BG89+AY89)</f>
        <v>16</v>
      </c>
    </row>
    <row r="90" spans="1:80" ht="18.75" customHeight="1" thickBot="1" x14ac:dyDescent="0.3">
      <c r="A90" s="137" t="s">
        <v>425</v>
      </c>
      <c r="B90" s="179" t="s">
        <v>182</v>
      </c>
      <c r="C90" s="710" t="s">
        <v>6</v>
      </c>
      <c r="D90" s="165">
        <v>11436</v>
      </c>
      <c r="E90" s="166" t="s">
        <v>4</v>
      </c>
      <c r="F90" s="36" t="s">
        <v>11</v>
      </c>
      <c r="G90" s="37" t="s">
        <v>11</v>
      </c>
      <c r="H90" s="37" t="s">
        <v>67</v>
      </c>
      <c r="I90" s="38" t="s">
        <v>11</v>
      </c>
      <c r="J90" s="37" t="s">
        <v>11</v>
      </c>
      <c r="K90" s="306"/>
      <c r="L90" s="306"/>
      <c r="M90" s="37" t="s">
        <v>11</v>
      </c>
      <c r="N90" s="37" t="s">
        <v>11</v>
      </c>
      <c r="O90" s="37" t="s">
        <v>67</v>
      </c>
      <c r="P90" s="37" t="s">
        <v>11</v>
      </c>
      <c r="Q90" s="37" t="s">
        <v>11</v>
      </c>
      <c r="R90" s="306"/>
      <c r="S90" s="306"/>
      <c r="T90" s="37" t="s">
        <v>11</v>
      </c>
      <c r="U90" s="37" t="s">
        <v>11</v>
      </c>
      <c r="V90" s="37" t="s">
        <v>67</v>
      </c>
      <c r="W90" s="37" t="s">
        <v>11</v>
      </c>
      <c r="X90" s="37" t="s">
        <v>11</v>
      </c>
      <c r="Y90" s="306"/>
      <c r="Z90" s="306"/>
      <c r="AA90" s="37" t="s">
        <v>67</v>
      </c>
      <c r="AB90" s="37" t="s">
        <v>11</v>
      </c>
      <c r="AC90" s="354" t="s">
        <v>7</v>
      </c>
      <c r="AD90" s="37" t="s">
        <v>11</v>
      </c>
      <c r="AE90" s="37" t="s">
        <v>11</v>
      </c>
      <c r="AF90" s="306"/>
      <c r="AG90" s="306"/>
      <c r="AH90" s="354" t="s">
        <v>7</v>
      </c>
      <c r="AI90" s="37" t="s">
        <v>11</v>
      </c>
      <c r="AJ90" s="37" t="s">
        <v>67</v>
      </c>
      <c r="AK90" s="40"/>
      <c r="AL90" s="167">
        <f t="shared" si="95"/>
        <v>16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1057" t="s">
        <v>341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11</v>
      </c>
      <c r="H91" s="31" t="s">
        <v>67</v>
      </c>
      <c r="I91" s="32" t="s">
        <v>11</v>
      </c>
      <c r="J91" s="31" t="s">
        <v>67</v>
      </c>
      <c r="K91" s="305"/>
      <c r="L91" s="305"/>
      <c r="M91" s="31" t="s">
        <v>11</v>
      </c>
      <c r="N91" s="31" t="s">
        <v>11</v>
      </c>
      <c r="O91" s="31" t="s">
        <v>67</v>
      </c>
      <c r="P91" s="31" t="s">
        <v>11</v>
      </c>
      <c r="Q91" s="31" t="s">
        <v>67</v>
      </c>
      <c r="R91" s="305"/>
      <c r="S91" s="305"/>
      <c r="T91" s="31" t="s">
        <v>11</v>
      </c>
      <c r="U91" s="31" t="s">
        <v>11</v>
      </c>
      <c r="V91" s="31" t="s">
        <v>67</v>
      </c>
      <c r="W91" s="31" t="s">
        <v>11</v>
      </c>
      <c r="X91" s="31" t="s">
        <v>67</v>
      </c>
      <c r="Y91" s="305"/>
      <c r="Z91" s="305"/>
      <c r="AA91" s="353" t="s">
        <v>7</v>
      </c>
      <c r="AB91" s="31" t="s">
        <v>11</v>
      </c>
      <c r="AC91" s="31" t="s">
        <v>67</v>
      </c>
      <c r="AD91" s="31" t="s">
        <v>11</v>
      </c>
      <c r="AE91" s="31" t="s">
        <v>67</v>
      </c>
      <c r="AF91" s="305"/>
      <c r="AG91" s="305"/>
      <c r="AH91" s="31" t="s">
        <v>11</v>
      </c>
      <c r="AI91" s="31" t="s">
        <v>11</v>
      </c>
      <c r="AJ91" s="31" t="s">
        <v>67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1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425</v>
      </c>
      <c r="B92" s="179" t="s">
        <v>182</v>
      </c>
      <c r="C92" s="710" t="s">
        <v>10</v>
      </c>
      <c r="D92" s="194"/>
      <c r="E92" s="166" t="s">
        <v>4</v>
      </c>
      <c r="F92" s="36" t="s">
        <v>11</v>
      </c>
      <c r="G92" s="37" t="s">
        <v>11</v>
      </c>
      <c r="H92" s="37" t="s">
        <v>67</v>
      </c>
      <c r="I92" s="38" t="s">
        <v>11</v>
      </c>
      <c r="J92" s="37" t="s">
        <v>67</v>
      </c>
      <c r="K92" s="306"/>
      <c r="L92" s="306"/>
      <c r="M92" s="37" t="s">
        <v>11</v>
      </c>
      <c r="N92" s="37" t="s">
        <v>57</v>
      </c>
      <c r="O92" s="37" t="s">
        <v>67</v>
      </c>
      <c r="P92" s="37" t="s">
        <v>11</v>
      </c>
      <c r="Q92" s="37" t="s">
        <v>67</v>
      </c>
      <c r="R92" s="306"/>
      <c r="S92" s="306"/>
      <c r="T92" s="37" t="s">
        <v>11</v>
      </c>
      <c r="U92" s="37" t="s">
        <v>11</v>
      </c>
      <c r="V92" s="37" t="s">
        <v>67</v>
      </c>
      <c r="W92" s="37" t="s">
        <v>57</v>
      </c>
      <c r="X92" s="37" t="s">
        <v>67</v>
      </c>
      <c r="Y92" s="306"/>
      <c r="Z92" s="306"/>
      <c r="AA92" s="354" t="s">
        <v>7</v>
      </c>
      <c r="AB92" s="37" t="s">
        <v>11</v>
      </c>
      <c r="AC92" s="37" t="s">
        <v>67</v>
      </c>
      <c r="AD92" s="37" t="s">
        <v>11</v>
      </c>
      <c r="AE92" s="37" t="s">
        <v>67</v>
      </c>
      <c r="AF92" s="306"/>
      <c r="AG92" s="306"/>
      <c r="AH92" s="37" t="s">
        <v>11</v>
      </c>
      <c r="AI92" s="440" t="s">
        <v>39</v>
      </c>
      <c r="AJ92" s="37" t="s">
        <v>67</v>
      </c>
      <c r="AK92" s="40"/>
      <c r="AL92" s="167">
        <f t="shared" si="95"/>
        <v>10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2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1057">
        <v>8487</v>
      </c>
      <c r="D93" s="178" t="s">
        <v>214</v>
      </c>
      <c r="E93" s="156" t="s">
        <v>70</v>
      </c>
      <c r="F93" s="479" t="s">
        <v>7</v>
      </c>
      <c r="G93" s="358" t="s">
        <v>7</v>
      </c>
      <c r="H93" s="358" t="s">
        <v>7</v>
      </c>
      <c r="I93" s="358" t="s">
        <v>7</v>
      </c>
      <c r="J93" s="358" t="s">
        <v>7</v>
      </c>
      <c r="K93" s="358" t="s">
        <v>7</v>
      </c>
      <c r="L93" s="358" t="s">
        <v>7</v>
      </c>
      <c r="M93" s="358" t="s">
        <v>7</v>
      </c>
      <c r="N93" s="52" t="s">
        <v>11</v>
      </c>
      <c r="O93" s="52" t="s">
        <v>11</v>
      </c>
      <c r="P93" s="52" t="s">
        <v>11</v>
      </c>
      <c r="Q93" s="31" t="s">
        <v>67</v>
      </c>
      <c r="R93" s="307"/>
      <c r="S93" s="333"/>
      <c r="T93" s="378" t="s">
        <v>13</v>
      </c>
      <c r="U93" s="52" t="s">
        <v>11</v>
      </c>
      <c r="V93" s="52" t="s">
        <v>11</v>
      </c>
      <c r="W93" s="31" t="s">
        <v>11</v>
      </c>
      <c r="X93" s="31" t="s">
        <v>67</v>
      </c>
      <c r="Y93" s="307"/>
      <c r="Z93" s="307"/>
      <c r="AA93" s="52" t="s">
        <v>11</v>
      </c>
      <c r="AB93" s="52" t="s">
        <v>11</v>
      </c>
      <c r="AC93" s="52" t="s">
        <v>11</v>
      </c>
      <c r="AD93" s="31" t="s">
        <v>67</v>
      </c>
      <c r="AE93" s="52" t="s">
        <v>11</v>
      </c>
      <c r="AF93" s="307"/>
      <c r="AG93" s="307"/>
      <c r="AH93" s="52" t="s">
        <v>11</v>
      </c>
      <c r="AI93" s="31" t="s">
        <v>67</v>
      </c>
      <c r="AJ93" s="52" t="s">
        <v>11</v>
      </c>
      <c r="AK93" s="34">
        <f>IF(CA93=0,"",TIME(0,CA93,0))</f>
        <v>0.21666666666666667</v>
      </c>
      <c r="AL93" s="157">
        <f t="shared" si="95"/>
        <v>12</v>
      </c>
      <c r="AM93" s="158">
        <f>SUM(AL93:AL94)/2</f>
        <v>12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312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8</v>
      </c>
      <c r="BR93" s="158">
        <f>SUM((BQ93+BQ94)/2)</f>
        <v>8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312</v>
      </c>
      <c r="CB93" s="35">
        <f>SUM(AM93+AO93+AQ93+AS93+AU93+AW93+BB93+BD93+BG93+AY93)</f>
        <v>13</v>
      </c>
    </row>
    <row r="94" spans="1:80" ht="18.75" customHeight="1" thickBot="1" x14ac:dyDescent="0.3">
      <c r="A94" s="137" t="s">
        <v>425</v>
      </c>
      <c r="B94" s="179" t="s">
        <v>182</v>
      </c>
      <c r="C94" s="710" t="s">
        <v>10</v>
      </c>
      <c r="D94" s="194"/>
      <c r="E94" s="166" t="s">
        <v>4</v>
      </c>
      <c r="F94" s="479" t="s">
        <v>7</v>
      </c>
      <c r="G94" s="358" t="s">
        <v>7</v>
      </c>
      <c r="H94" s="453" t="s">
        <v>7</v>
      </c>
      <c r="I94" s="358" t="s">
        <v>7</v>
      </c>
      <c r="J94" s="358" t="s">
        <v>7</v>
      </c>
      <c r="K94" s="358" t="s">
        <v>7</v>
      </c>
      <c r="L94" s="358" t="s">
        <v>7</v>
      </c>
      <c r="M94" s="358" t="s">
        <v>7</v>
      </c>
      <c r="N94" s="443" t="s">
        <v>39</v>
      </c>
      <c r="O94" s="52" t="s">
        <v>11</v>
      </c>
      <c r="P94" s="52" t="s">
        <v>11</v>
      </c>
      <c r="Q94" s="37" t="s">
        <v>67</v>
      </c>
      <c r="R94" s="307"/>
      <c r="S94" s="333"/>
      <c r="T94" s="52" t="s">
        <v>11</v>
      </c>
      <c r="U94" s="52" t="s">
        <v>11</v>
      </c>
      <c r="V94" s="52" t="s">
        <v>11</v>
      </c>
      <c r="W94" s="52" t="s">
        <v>11</v>
      </c>
      <c r="X94" s="52" t="s">
        <v>67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67</v>
      </c>
      <c r="AJ94" s="52" t="s">
        <v>11</v>
      </c>
      <c r="AK94" s="40"/>
      <c r="AL94" s="167">
        <f t="shared" si="95"/>
        <v>12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8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808" t="s">
        <v>343</v>
      </c>
      <c r="D95" s="155" t="str">
        <f>VLOOKUP(C95,ListeAppel,2,FALSE)</f>
        <v>Nom 044</v>
      </c>
      <c r="E95" s="156" t="s">
        <v>70</v>
      </c>
      <c r="F95" s="30" t="s">
        <v>11</v>
      </c>
      <c r="G95" s="31" t="s">
        <v>11</v>
      </c>
      <c r="H95" s="52" t="s">
        <v>67</v>
      </c>
      <c r="I95" s="32" t="s">
        <v>11</v>
      </c>
      <c r="J95" s="373" t="s">
        <v>45</v>
      </c>
      <c r="K95" s="305"/>
      <c r="L95" s="305"/>
      <c r="M95" s="31" t="s">
        <v>11</v>
      </c>
      <c r="N95" s="31" t="s">
        <v>11</v>
      </c>
      <c r="O95" s="268" t="s">
        <v>11</v>
      </c>
      <c r="P95" s="268" t="s">
        <v>67</v>
      </c>
      <c r="Q95" s="373" t="s">
        <v>45</v>
      </c>
      <c r="R95" s="305"/>
      <c r="S95" s="305"/>
      <c r="T95" s="31" t="s">
        <v>11</v>
      </c>
      <c r="U95" s="31" t="s">
        <v>11</v>
      </c>
      <c r="V95" s="268" t="s">
        <v>67</v>
      </c>
      <c r="W95" s="31" t="s">
        <v>11</v>
      </c>
      <c r="X95" s="373" t="s">
        <v>45</v>
      </c>
      <c r="Y95" s="305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53" t="s">
        <v>7</v>
      </c>
      <c r="AI95" s="31" t="s">
        <v>11</v>
      </c>
      <c r="AJ95" s="267" t="s">
        <v>67</v>
      </c>
      <c r="AK95" s="34">
        <f>IF(CA95=0,"",TIME(0,CA95,0))</f>
        <v>0.21666666666666667</v>
      </c>
      <c r="AL95" s="157">
        <f t="shared" si="95"/>
        <v>13</v>
      </c>
      <c r="AM95" s="158">
        <f>SUM(AL95:AL96)/2</f>
        <v>13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312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312</v>
      </c>
      <c r="CB95" s="35">
        <f>SUM(AM95+AO95+AQ95+AS95+AU95+AW95+BB95+BD95+BG95+AY95)</f>
        <v>13</v>
      </c>
    </row>
    <row r="96" spans="1:80" ht="18.75" customHeight="1" thickBot="1" x14ac:dyDescent="0.3">
      <c r="A96" s="137" t="s">
        <v>425</v>
      </c>
      <c r="B96" s="179" t="s">
        <v>182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" t="s">
        <v>11</v>
      </c>
      <c r="H96" s="52" t="s">
        <v>67</v>
      </c>
      <c r="I96" s="38" t="s">
        <v>11</v>
      </c>
      <c r="J96" s="374" t="s">
        <v>45</v>
      </c>
      <c r="K96" s="306"/>
      <c r="L96" s="306"/>
      <c r="M96" s="37" t="s">
        <v>11</v>
      </c>
      <c r="N96" s="37" t="s">
        <v>11</v>
      </c>
      <c r="O96" s="37" t="s">
        <v>11</v>
      </c>
      <c r="P96" s="52" t="s">
        <v>67</v>
      </c>
      <c r="Q96" s="374" t="s">
        <v>45</v>
      </c>
      <c r="R96" s="306"/>
      <c r="S96" s="306"/>
      <c r="T96" s="37" t="s">
        <v>11</v>
      </c>
      <c r="U96" s="37" t="s">
        <v>11</v>
      </c>
      <c r="V96" s="52" t="s">
        <v>67</v>
      </c>
      <c r="W96" s="37" t="s">
        <v>11</v>
      </c>
      <c r="X96" s="374" t="s">
        <v>45</v>
      </c>
      <c r="Y96" s="306"/>
      <c r="Z96" s="306"/>
      <c r="AA96" s="37" t="s">
        <v>11</v>
      </c>
      <c r="AB96" s="37" t="s">
        <v>11</v>
      </c>
      <c r="AC96" s="56" t="s">
        <v>67</v>
      </c>
      <c r="AD96" s="37" t="s">
        <v>11</v>
      </c>
      <c r="AE96" s="374" t="s">
        <v>45</v>
      </c>
      <c r="AF96" s="306"/>
      <c r="AG96" s="306"/>
      <c r="AH96" s="354" t="s">
        <v>7</v>
      </c>
      <c r="AI96" s="37" t="s">
        <v>11</v>
      </c>
      <c r="AJ96" s="52" t="s">
        <v>67</v>
      </c>
      <c r="AK96" s="40"/>
      <c r="AL96" s="167">
        <f t="shared" si="95"/>
        <v>13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1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1057" t="s">
        <v>344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1" t="s">
        <v>11</v>
      </c>
      <c r="I97" s="32" t="s">
        <v>11</v>
      </c>
      <c r="J97" s="31" t="s">
        <v>11</v>
      </c>
      <c r="K97" s="305"/>
      <c r="L97" s="305"/>
      <c r="M97" s="31" t="s">
        <v>11</v>
      </c>
      <c r="N97" s="31" t="s">
        <v>11</v>
      </c>
      <c r="O97" s="31" t="s">
        <v>11</v>
      </c>
      <c r="P97" s="31" t="s">
        <v>11</v>
      </c>
      <c r="Q97" s="31" t="s">
        <v>11</v>
      </c>
      <c r="R97" s="305"/>
      <c r="S97" s="305"/>
      <c r="T97" s="31" t="s">
        <v>11</v>
      </c>
      <c r="U97" s="358" t="s">
        <v>7</v>
      </c>
      <c r="V97" s="31" t="s">
        <v>11</v>
      </c>
      <c r="W97" s="31" t="s">
        <v>11</v>
      </c>
      <c r="X97" s="31" t="s">
        <v>11</v>
      </c>
      <c r="Y97" s="305"/>
      <c r="Z97" s="305"/>
      <c r="AA97" s="358" t="s">
        <v>7</v>
      </c>
      <c r="AB97" s="31" t="s">
        <v>11</v>
      </c>
      <c r="AC97" s="358" t="s">
        <v>7</v>
      </c>
      <c r="AD97" s="31" t="s">
        <v>11</v>
      </c>
      <c r="AE97" s="31" t="s">
        <v>11</v>
      </c>
      <c r="AF97" s="305"/>
      <c r="AG97" s="305"/>
      <c r="AH97" s="358" t="s">
        <v>7</v>
      </c>
      <c r="AI97" s="31" t="s">
        <v>11</v>
      </c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4</v>
      </c>
      <c r="BR97" s="158">
        <f>SUM((BQ97+BQ98)/2)</f>
        <v>4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425</v>
      </c>
      <c r="B98" s="179" t="s">
        <v>182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7" t="s">
        <v>11</v>
      </c>
      <c r="I98" s="38" t="s">
        <v>11</v>
      </c>
      <c r="J98" s="37" t="s">
        <v>11</v>
      </c>
      <c r="K98" s="306"/>
      <c r="L98" s="306"/>
      <c r="M98" s="37" t="s">
        <v>11</v>
      </c>
      <c r="N98" s="37" t="s">
        <v>11</v>
      </c>
      <c r="O98" s="37" t="s">
        <v>11</v>
      </c>
      <c r="P98" s="37" t="s">
        <v>11</v>
      </c>
      <c r="Q98" s="37" t="s">
        <v>11</v>
      </c>
      <c r="R98" s="306"/>
      <c r="S98" s="306"/>
      <c r="T98" s="37" t="s">
        <v>11</v>
      </c>
      <c r="U98" s="453" t="s">
        <v>7</v>
      </c>
      <c r="V98" s="37" t="s">
        <v>11</v>
      </c>
      <c r="W98" s="37" t="s">
        <v>11</v>
      </c>
      <c r="X98" s="37" t="s">
        <v>11</v>
      </c>
      <c r="Y98" s="306"/>
      <c r="Z98" s="306"/>
      <c r="AA98" s="453" t="s">
        <v>7</v>
      </c>
      <c r="AB98" s="37" t="s">
        <v>11</v>
      </c>
      <c r="AC98" s="453" t="s">
        <v>7</v>
      </c>
      <c r="AD98" s="37" t="s">
        <v>11</v>
      </c>
      <c r="AE98" s="37" t="s">
        <v>11</v>
      </c>
      <c r="AF98" s="306"/>
      <c r="AG98" s="306"/>
      <c r="AH98" s="453" t="s">
        <v>7</v>
      </c>
      <c r="AI98" s="37" t="s">
        <v>11</v>
      </c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4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1057" t="s">
        <v>345</v>
      </c>
      <c r="D99" s="178" t="s">
        <v>270</v>
      </c>
      <c r="E99" s="156" t="s">
        <v>70</v>
      </c>
      <c r="F99" s="51" t="s">
        <v>11</v>
      </c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67</v>
      </c>
      <c r="O99" s="52" t="s">
        <v>11</v>
      </c>
      <c r="P99" s="52" t="s">
        <v>11</v>
      </c>
      <c r="Q99" s="31" t="s">
        <v>11</v>
      </c>
      <c r="R99" s="307"/>
      <c r="S99" s="307"/>
      <c r="T99" s="358" t="s">
        <v>7</v>
      </c>
      <c r="U99" s="52" t="s">
        <v>11</v>
      </c>
      <c r="V99" s="52" t="s">
        <v>11</v>
      </c>
      <c r="W99" s="52" t="s">
        <v>11</v>
      </c>
      <c r="X99" s="52" t="s">
        <v>67</v>
      </c>
      <c r="Y99" s="307"/>
      <c r="Z99" s="307"/>
      <c r="AA99" s="52" t="s">
        <v>67</v>
      </c>
      <c r="AB99" s="52" t="s">
        <v>11</v>
      </c>
      <c r="AC99" s="52" t="s">
        <v>11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11</v>
      </c>
      <c r="AK99" s="34">
        <f>IF(CA99=0,"",TIME(0,CA99,0))</f>
        <v>0.3</v>
      </c>
      <c r="AL99" s="157">
        <f t="shared" si="95"/>
        <v>18</v>
      </c>
      <c r="AM99" s="158">
        <f>SUM(AL99:AL100)/2</f>
        <v>18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432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1</v>
      </c>
      <c r="BR99" s="158">
        <f>SUM((BQ99+BQ100)/2)</f>
        <v>1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432</v>
      </c>
      <c r="CB99" s="35">
        <f>SUM(AM99+AO99+AQ99+AS99+AU99+AW99+BB99+BD99+BG99+AY99)</f>
        <v>18</v>
      </c>
    </row>
    <row r="100" spans="1:80" ht="18.75" customHeight="1" thickBot="1" x14ac:dyDescent="0.3">
      <c r="A100" s="137" t="s">
        <v>425</v>
      </c>
      <c r="B100" s="179" t="s">
        <v>182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52" t="s">
        <v>11</v>
      </c>
      <c r="I100" s="53" t="s">
        <v>11</v>
      </c>
      <c r="J100" s="52" t="s">
        <v>11</v>
      </c>
      <c r="K100" s="307"/>
      <c r="L100" s="307"/>
      <c r="M100" s="52" t="s">
        <v>11</v>
      </c>
      <c r="N100" s="52" t="s">
        <v>67</v>
      </c>
      <c r="O100" s="52" t="s">
        <v>11</v>
      </c>
      <c r="P100" s="52" t="s">
        <v>11</v>
      </c>
      <c r="Q100" s="37" t="s">
        <v>11</v>
      </c>
      <c r="R100" s="307"/>
      <c r="S100" s="307"/>
      <c r="T100" s="358" t="s">
        <v>7</v>
      </c>
      <c r="U100" s="52" t="s">
        <v>11</v>
      </c>
      <c r="V100" s="52" t="s">
        <v>11</v>
      </c>
      <c r="W100" s="52" t="s">
        <v>11</v>
      </c>
      <c r="X100" s="52" t="s">
        <v>67</v>
      </c>
      <c r="Y100" s="307"/>
      <c r="Z100" s="307"/>
      <c r="AA100" s="52" t="s">
        <v>67</v>
      </c>
      <c r="AB100" s="52" t="s">
        <v>11</v>
      </c>
      <c r="AC100" s="52" t="s">
        <v>11</v>
      </c>
      <c r="AD100" s="52" t="s">
        <v>11</v>
      </c>
      <c r="AE100" s="52" t="s">
        <v>11</v>
      </c>
      <c r="AF100" s="307"/>
      <c r="AG100" s="307"/>
      <c r="AH100" s="52" t="s">
        <v>11</v>
      </c>
      <c r="AI100" s="52" t="s">
        <v>11</v>
      </c>
      <c r="AJ100" s="52" t="s">
        <v>11</v>
      </c>
      <c r="AK100" s="40"/>
      <c r="AL100" s="167">
        <f t="shared" si="95"/>
        <v>18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1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425</v>
      </c>
      <c r="B101" s="179" t="s">
        <v>182</v>
      </c>
      <c r="C101" s="1057" t="s">
        <v>346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425</v>
      </c>
      <c r="B102" s="179" t="s">
        <v>182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425</v>
      </c>
      <c r="B103" s="179" t="s">
        <v>183</v>
      </c>
      <c r="C103" s="1174" t="s">
        <v>183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425</v>
      </c>
      <c r="B104" s="179" t="s">
        <v>183</v>
      </c>
      <c r="C104" s="190"/>
      <c r="D104" s="45" t="s">
        <v>69</v>
      </c>
      <c r="E104" s="204"/>
      <c r="F104" s="24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425</v>
      </c>
      <c r="B105" s="179" t="s">
        <v>183</v>
      </c>
      <c r="C105" s="808">
        <v>9622</v>
      </c>
      <c r="D105" s="178" t="s">
        <v>190</v>
      </c>
      <c r="E105" s="156" t="s">
        <v>70</v>
      </c>
      <c r="F105" s="30" t="s">
        <v>11</v>
      </c>
      <c r="G105" s="31" t="s">
        <v>11</v>
      </c>
      <c r="H105" s="31" t="s">
        <v>11</v>
      </c>
      <c r="I105" s="365" t="s">
        <v>14</v>
      </c>
      <c r="J105" s="365" t="s">
        <v>14</v>
      </c>
      <c r="K105" s="365" t="s">
        <v>14</v>
      </c>
      <c r="L105" s="365" t="s">
        <v>14</v>
      </c>
      <c r="M105" s="365" t="s">
        <v>14</v>
      </c>
      <c r="N105" s="365" t="s">
        <v>14</v>
      </c>
      <c r="O105" s="365" t="s">
        <v>14</v>
      </c>
      <c r="P105" s="365" t="s">
        <v>14</v>
      </c>
      <c r="Q105" s="365" t="s">
        <v>14</v>
      </c>
      <c r="R105" s="305"/>
      <c r="S105" s="305"/>
      <c r="T105" s="31" t="s">
        <v>11</v>
      </c>
      <c r="U105" s="31" t="s">
        <v>11</v>
      </c>
      <c r="V105" s="31" t="s">
        <v>11</v>
      </c>
      <c r="W105" s="31" t="s">
        <v>11</v>
      </c>
      <c r="X105" s="31" t="s">
        <v>11</v>
      </c>
      <c r="Y105" s="305"/>
      <c r="Z105" s="305"/>
      <c r="AA105" s="31" t="s">
        <v>11</v>
      </c>
      <c r="AB105" s="31" t="s">
        <v>11</v>
      </c>
      <c r="AC105" s="353" t="s">
        <v>7</v>
      </c>
      <c r="AD105" s="31" t="s">
        <v>11</v>
      </c>
      <c r="AE105" s="31" t="s">
        <v>11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4">
        <f>IF(CA105=0,"",TIME(0,CA105,0))</f>
        <v>0.25</v>
      </c>
      <c r="AL105" s="157">
        <f>COUNTIF(F105:AJ105,"P")</f>
        <v>15</v>
      </c>
      <c r="AM105" s="158">
        <f>SUM(AL105:AL106)/2</f>
        <v>14.5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9</v>
      </c>
      <c r="BL105" s="162">
        <f>SUM(BK105+BK106)/2</f>
        <v>9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1</v>
      </c>
      <c r="BR105" s="158">
        <f>SUM((BQ105+BQ106)/2)</f>
        <v>1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425</v>
      </c>
      <c r="B106" s="179" t="s">
        <v>183</v>
      </c>
      <c r="C106" s="717" t="s">
        <v>6</v>
      </c>
      <c r="D106" s="194"/>
      <c r="E106" s="166" t="s">
        <v>4</v>
      </c>
      <c r="F106" s="36" t="s">
        <v>11</v>
      </c>
      <c r="G106" s="37" t="s">
        <v>11</v>
      </c>
      <c r="H106" s="37" t="s">
        <v>11</v>
      </c>
      <c r="I106" s="367" t="s">
        <v>14</v>
      </c>
      <c r="J106" s="367" t="s">
        <v>14</v>
      </c>
      <c r="K106" s="367" t="s">
        <v>14</v>
      </c>
      <c r="L106" s="367" t="s">
        <v>14</v>
      </c>
      <c r="M106" s="367" t="s">
        <v>14</v>
      </c>
      <c r="N106" s="367" t="s">
        <v>14</v>
      </c>
      <c r="O106" s="367" t="s">
        <v>14</v>
      </c>
      <c r="P106" s="367" t="s">
        <v>14</v>
      </c>
      <c r="Q106" s="367" t="s">
        <v>14</v>
      </c>
      <c r="R106" s="306"/>
      <c r="S106" s="306"/>
      <c r="T106" s="37" t="s">
        <v>11</v>
      </c>
      <c r="U106" s="37" t="s">
        <v>11</v>
      </c>
      <c r="V106" s="37" t="s">
        <v>11</v>
      </c>
      <c r="W106" s="37" t="s">
        <v>11</v>
      </c>
      <c r="X106" s="37" t="s">
        <v>11</v>
      </c>
      <c r="Y106" s="306"/>
      <c r="Z106" s="306"/>
      <c r="AA106" s="37" t="s">
        <v>11</v>
      </c>
      <c r="AB106" s="37" t="s">
        <v>11</v>
      </c>
      <c r="AC106" s="354" t="s">
        <v>7</v>
      </c>
      <c r="AD106" s="37" t="s">
        <v>11</v>
      </c>
      <c r="AE106" s="395" t="s">
        <v>39</v>
      </c>
      <c r="AF106" s="306"/>
      <c r="AG106" s="306"/>
      <c r="AH106" s="37" t="s">
        <v>11</v>
      </c>
      <c r="AI106" s="37" t="s">
        <v>11</v>
      </c>
      <c r="AJ106" s="37" t="s">
        <v>11</v>
      </c>
      <c r="AK106" s="40"/>
      <c r="AL106" s="167">
        <f>COUNTIF(F106:AJ106,"P")</f>
        <v>14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9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1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808">
        <v>8914</v>
      </c>
      <c r="D107" s="178" t="s">
        <v>219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55" t="s">
        <v>11</v>
      </c>
      <c r="J107" s="31" t="s">
        <v>11</v>
      </c>
      <c r="K107" s="305"/>
      <c r="L107" s="305"/>
      <c r="M107" s="55" t="s">
        <v>11</v>
      </c>
      <c r="N107" s="31" t="s">
        <v>11</v>
      </c>
      <c r="O107" s="31" t="s">
        <v>11</v>
      </c>
      <c r="P107" s="55" t="s">
        <v>11</v>
      </c>
      <c r="Q107" s="31" t="s">
        <v>11</v>
      </c>
      <c r="R107" s="305"/>
      <c r="S107" s="305"/>
      <c r="T107" s="55" t="s">
        <v>11</v>
      </c>
      <c r="U107" s="31" t="s">
        <v>11</v>
      </c>
      <c r="V107" s="31" t="s">
        <v>11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 t="s">
        <v>11</v>
      </c>
      <c r="AK107" s="34">
        <f>IF(CA107=0,"",TIME(0,CA107,0))</f>
        <v>0.3833333333333333</v>
      </c>
      <c r="AL107" s="157">
        <f>COUNTIF(F107:AJ107,"P")</f>
        <v>23</v>
      </c>
      <c r="AM107" s="158">
        <f>SUM(AL107:AL108)/2</f>
        <v>22.5</v>
      </c>
      <c r="AN107" s="158">
        <f>COUNTIF(F107:AJ107,"Mi")</f>
        <v>0</v>
      </c>
      <c r="AO107" s="158">
        <f>SUM((AN107+AN108)/2)</f>
        <v>0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0.5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552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0</v>
      </c>
      <c r="BR107" s="158">
        <f>SUM((BQ107+BQ108)/2)</f>
        <v>0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552</v>
      </c>
      <c r="CB107" s="35">
        <f>SUM(AM107+AO107+AQ107+AS107+AU107+AW107+BB107+BD107+BG107+AY107)</f>
        <v>23</v>
      </c>
    </row>
    <row r="108" spans="1:80" ht="18.75" customHeight="1" thickBot="1" x14ac:dyDescent="0.3">
      <c r="A108" s="137" t="s">
        <v>425</v>
      </c>
      <c r="B108" s="179" t="s">
        <v>183</v>
      </c>
      <c r="C108" s="710" t="s">
        <v>6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56" t="s">
        <v>11</v>
      </c>
      <c r="J108" s="440" t="s">
        <v>39</v>
      </c>
      <c r="K108" s="306"/>
      <c r="L108" s="306"/>
      <c r="M108" s="56" t="s">
        <v>11</v>
      </c>
      <c r="N108" s="37" t="s">
        <v>11</v>
      </c>
      <c r="O108" s="37" t="s">
        <v>11</v>
      </c>
      <c r="P108" s="56" t="s">
        <v>11</v>
      </c>
      <c r="Q108" s="37" t="s">
        <v>11</v>
      </c>
      <c r="R108" s="306"/>
      <c r="S108" s="306"/>
      <c r="T108" s="56" t="s">
        <v>11</v>
      </c>
      <c r="U108" s="37" t="s">
        <v>11</v>
      </c>
      <c r="V108" s="37" t="s">
        <v>11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 t="s">
        <v>11</v>
      </c>
      <c r="AK108" s="40"/>
      <c r="AL108" s="167">
        <f>COUNTIF(F108:AJ108,"P")</f>
        <v>22</v>
      </c>
      <c r="AM108" s="168"/>
      <c r="AN108" s="168">
        <f>COUNTIF(F108:AJ108,"Mi")</f>
        <v>0</v>
      </c>
      <c r="AO108" s="169"/>
      <c r="AP108" s="170">
        <f>COUNTIF(F108:AJ108,"VS")</f>
        <v>0</v>
      </c>
      <c r="AQ108" s="171"/>
      <c r="AR108" s="168">
        <f>COUNTIF(F108:AJ108,"C1")</f>
        <v>1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0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8" t="s">
        <v>351</v>
      </c>
      <c r="D109" s="178" t="str">
        <f>VLOOKUP(C109,ListeAppel,2,FALSE)</f>
        <v>Nom 032</v>
      </c>
      <c r="E109" s="156" t="s">
        <v>70</v>
      </c>
      <c r="F109" s="364" t="s">
        <v>14</v>
      </c>
      <c r="G109" s="365" t="s">
        <v>14</v>
      </c>
      <c r="H109" s="365" t="s">
        <v>14</v>
      </c>
      <c r="I109" s="365" t="s">
        <v>14</v>
      </c>
      <c r="J109" s="365" t="s">
        <v>14</v>
      </c>
      <c r="K109" s="305"/>
      <c r="L109" s="305"/>
      <c r="M109" s="31" t="s">
        <v>11</v>
      </c>
      <c r="N109" s="353" t="s">
        <v>7</v>
      </c>
      <c r="O109" s="31" t="s">
        <v>11</v>
      </c>
      <c r="P109" s="31" t="s">
        <v>11</v>
      </c>
      <c r="Q109" s="365" t="s">
        <v>14</v>
      </c>
      <c r="R109" s="305"/>
      <c r="S109" s="305"/>
      <c r="T109" s="31" t="s">
        <v>11</v>
      </c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1" t="s">
        <v>11</v>
      </c>
      <c r="AB109" s="31" t="s">
        <v>11</v>
      </c>
      <c r="AC109" s="31" t="s">
        <v>11</v>
      </c>
      <c r="AD109" s="31" t="s">
        <v>11</v>
      </c>
      <c r="AE109" s="485" t="s">
        <v>33</v>
      </c>
      <c r="AF109" s="305"/>
      <c r="AG109" s="305"/>
      <c r="AH109" s="353" t="s">
        <v>7</v>
      </c>
      <c r="AI109" s="353" t="s">
        <v>7</v>
      </c>
      <c r="AJ109" s="353" t="s">
        <v>7</v>
      </c>
      <c r="AK109" s="34">
        <f>IF(CA109=0,"",TIME(0,CA109,0))</f>
        <v>0.21666666666666667</v>
      </c>
      <c r="AL109" s="157">
        <f t="shared" si="95"/>
        <v>12</v>
      </c>
      <c r="AM109" s="158">
        <f>SUM(AL109:AL110)/2</f>
        <v>10.5</v>
      </c>
      <c r="AN109" s="158">
        <f t="shared" si="96"/>
        <v>0</v>
      </c>
      <c r="AO109" s="158">
        <f>SUM((AN109+AN110)/2)</f>
        <v>0</v>
      </c>
      <c r="AP109" s="159">
        <f t="shared" si="97"/>
        <v>1</v>
      </c>
      <c r="AQ109" s="159">
        <f>SUM((AP109+AP110)/2)</f>
        <v>1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1.5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6</v>
      </c>
      <c r="BL109" s="162">
        <f>SUM(BK109+BK110)/2</f>
        <v>6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425</v>
      </c>
      <c r="B110" s="179" t="s">
        <v>183</v>
      </c>
      <c r="C110" s="717" t="s">
        <v>10</v>
      </c>
      <c r="D110" s="194"/>
      <c r="E110" s="166" t="s">
        <v>4</v>
      </c>
      <c r="F110" s="366" t="s">
        <v>14</v>
      </c>
      <c r="G110" s="367" t="s">
        <v>14</v>
      </c>
      <c r="H110" s="367" t="s">
        <v>14</v>
      </c>
      <c r="I110" s="367" t="s">
        <v>14</v>
      </c>
      <c r="J110" s="367" t="s">
        <v>14</v>
      </c>
      <c r="K110" s="306"/>
      <c r="L110" s="306"/>
      <c r="M110" s="37" t="s">
        <v>11</v>
      </c>
      <c r="N110" s="354" t="s">
        <v>7</v>
      </c>
      <c r="O110" s="37" t="s">
        <v>11</v>
      </c>
      <c r="P110" s="37" t="s">
        <v>11</v>
      </c>
      <c r="Q110" s="367" t="s">
        <v>14</v>
      </c>
      <c r="R110" s="306"/>
      <c r="S110" s="306"/>
      <c r="T110" s="37" t="s">
        <v>11</v>
      </c>
      <c r="U110" s="37" t="s">
        <v>11</v>
      </c>
      <c r="V110" s="37" t="s">
        <v>11</v>
      </c>
      <c r="W110" s="37" t="s">
        <v>11</v>
      </c>
      <c r="X110" s="37" t="s">
        <v>33</v>
      </c>
      <c r="Y110" s="306"/>
      <c r="Z110" s="306"/>
      <c r="AA110" s="37" t="s">
        <v>57</v>
      </c>
      <c r="AB110" s="37" t="s">
        <v>11</v>
      </c>
      <c r="AC110" s="37" t="s">
        <v>57</v>
      </c>
      <c r="AD110" s="37" t="s">
        <v>11</v>
      </c>
      <c r="AE110" s="37" t="s">
        <v>57</v>
      </c>
      <c r="AF110" s="306"/>
      <c r="AG110" s="306"/>
      <c r="AH110" s="354" t="s">
        <v>7</v>
      </c>
      <c r="AI110" s="354" t="s">
        <v>7</v>
      </c>
      <c r="AJ110" s="354" t="s">
        <v>7</v>
      </c>
      <c r="AK110" s="40"/>
      <c r="AL110" s="167">
        <f t="shared" si="95"/>
        <v>9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3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6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1057" t="s">
        <v>353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1" t="s">
        <v>11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1" t="s">
        <v>11</v>
      </c>
      <c r="R111" s="305"/>
      <c r="S111" s="305"/>
      <c r="T111" s="31" t="s">
        <v>11</v>
      </c>
      <c r="U111" s="31" t="s">
        <v>11</v>
      </c>
      <c r="V111" s="31" t="s">
        <v>11</v>
      </c>
      <c r="W111" s="31" t="s">
        <v>11</v>
      </c>
      <c r="X111" s="31" t="s">
        <v>11</v>
      </c>
      <c r="Y111" s="305"/>
      <c r="Z111" s="305"/>
      <c r="AA111" s="473" t="s">
        <v>39</v>
      </c>
      <c r="AB111" s="31" t="s">
        <v>11</v>
      </c>
      <c r="AC111" s="31" t="s">
        <v>11</v>
      </c>
      <c r="AD111" s="31" t="s">
        <v>11</v>
      </c>
      <c r="AE111" s="31" t="s">
        <v>11</v>
      </c>
      <c r="AF111" s="305"/>
      <c r="AG111" s="305"/>
      <c r="AH111" s="31" t="s">
        <v>11</v>
      </c>
      <c r="AI111" s="485" t="s">
        <v>11</v>
      </c>
      <c r="AJ111" s="31" t="s">
        <v>11</v>
      </c>
      <c r="AK111" s="34">
        <f>IF(CA111=0,"",TIME(0,CA111,0))</f>
        <v>0.3833333333333333</v>
      </c>
      <c r="AL111" s="157">
        <f t="shared" si="95"/>
        <v>22</v>
      </c>
      <c r="AM111" s="158">
        <f>SUM(AL111:AL112)/2</f>
        <v>22.5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1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552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552</v>
      </c>
      <c r="CB111" s="35">
        <f>SUM(AM111+AO111+AQ111+AS111+AU111+AW111+BB111+BD111+BG111+AY111)</f>
        <v>23</v>
      </c>
    </row>
    <row r="112" spans="1:80" ht="18.75" customHeight="1" thickBot="1" x14ac:dyDescent="0.3">
      <c r="A112" s="137" t="s">
        <v>425</v>
      </c>
      <c r="B112" s="179" t="s">
        <v>183</v>
      </c>
      <c r="C112" s="710" t="s">
        <v>6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7" t="s">
        <v>11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7" t="s">
        <v>11</v>
      </c>
      <c r="R112" s="306"/>
      <c r="S112" s="306"/>
      <c r="T112" s="37" t="s">
        <v>11</v>
      </c>
      <c r="U112" s="37" t="s">
        <v>11</v>
      </c>
      <c r="V112" s="37" t="s">
        <v>11</v>
      </c>
      <c r="W112" s="37" t="s">
        <v>11</v>
      </c>
      <c r="X112" s="37" t="s">
        <v>11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7" t="s">
        <v>11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23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1057" t="s">
        <v>354</v>
      </c>
      <c r="D113" s="178" t="str">
        <f>VLOOKUP(C113,ListeAppel,2,FALSE)</f>
        <v>Nom 051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53" t="s">
        <v>7</v>
      </c>
      <c r="U113" s="353" t="s">
        <v>7</v>
      </c>
      <c r="V113" s="353" t="s">
        <v>7</v>
      </c>
      <c r="W113" s="353" t="s">
        <v>7</v>
      </c>
      <c r="X113" s="353" t="s">
        <v>7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1" t="s">
        <v>11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4">
        <f>IF(CA113=0,"",TIME(0,CA113,0))</f>
        <v>0.3</v>
      </c>
      <c r="AL113" s="157">
        <f t="shared" si="95"/>
        <v>18</v>
      </c>
      <c r="AM113" s="158">
        <f>SUM(AL113:AL114)/2</f>
        <v>18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425</v>
      </c>
      <c r="B114" s="179" t="s">
        <v>183</v>
      </c>
      <c r="C114" s="710" t="s">
        <v>10</v>
      </c>
      <c r="D114" s="194"/>
      <c r="E114" s="166" t="s">
        <v>4</v>
      </c>
      <c r="F114" s="36" t="s">
        <v>11</v>
      </c>
      <c r="G114" s="37" t="s">
        <v>11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54" t="s">
        <v>7</v>
      </c>
      <c r="U114" s="354" t="s">
        <v>7</v>
      </c>
      <c r="V114" s="354" t="s">
        <v>7</v>
      </c>
      <c r="W114" s="354" t="s">
        <v>7</v>
      </c>
      <c r="X114" s="354" t="s">
        <v>7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7" t="s">
        <v>11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8" t="s">
        <v>355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629" t="s">
        <v>23</v>
      </c>
      <c r="N115" s="31" t="s">
        <v>11</v>
      </c>
      <c r="O115" s="31" t="s">
        <v>11</v>
      </c>
      <c r="P115" s="31" t="s">
        <v>11</v>
      </c>
      <c r="Q115" s="31" t="s">
        <v>11</v>
      </c>
      <c r="R115" s="305"/>
      <c r="S115" s="305"/>
      <c r="T115" s="31" t="s">
        <v>11</v>
      </c>
      <c r="U115" s="31" t="s">
        <v>11</v>
      </c>
      <c r="V115" s="31" t="s">
        <v>11</v>
      </c>
      <c r="W115" s="353" t="s">
        <v>7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4">
        <f>IF(CA115=0,"",TIME(0,CA115,0))</f>
        <v>0.35000000000000003</v>
      </c>
      <c r="AL115" s="157">
        <f t="shared" si="95"/>
        <v>21</v>
      </c>
      <c r="AM115" s="158">
        <f>SUM(AL115:AL116)/2</f>
        <v>21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504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504</v>
      </c>
      <c r="CB115" s="35">
        <f>SUM(AM115+AO115+AQ115+AS115+AU115+AW115+BB115+BD115+BG115+AY115)</f>
        <v>21</v>
      </c>
    </row>
    <row r="116" spans="1:80" ht="18.75" customHeight="1" thickBot="1" x14ac:dyDescent="0.3">
      <c r="A116" s="137" t="s">
        <v>425</v>
      </c>
      <c r="B116" s="179" t="s">
        <v>183</v>
      </c>
      <c r="C116" s="717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630" t="s">
        <v>23</v>
      </c>
      <c r="N116" s="37" t="s">
        <v>11</v>
      </c>
      <c r="O116" s="37" t="s">
        <v>11</v>
      </c>
      <c r="P116" s="37" t="s">
        <v>11</v>
      </c>
      <c r="Q116" s="37" t="s">
        <v>11</v>
      </c>
      <c r="R116" s="306"/>
      <c r="S116" s="306"/>
      <c r="T116" s="37" t="s">
        <v>11</v>
      </c>
      <c r="U116" s="37" t="s">
        <v>11</v>
      </c>
      <c r="V116" s="37" t="s">
        <v>11</v>
      </c>
      <c r="W116" s="354" t="s">
        <v>7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40"/>
      <c r="AL116" s="167">
        <f t="shared" si="95"/>
        <v>21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8">
        <v>3578</v>
      </c>
      <c r="D117" s="178" t="s">
        <v>258</v>
      </c>
      <c r="E117" s="23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1" t="s">
        <v>11</v>
      </c>
      <c r="U117" s="31" t="s">
        <v>11</v>
      </c>
      <c r="V117" s="31" t="s">
        <v>11</v>
      </c>
      <c r="W117" s="31" t="s">
        <v>11</v>
      </c>
      <c r="X117" s="31" t="s">
        <v>11</v>
      </c>
      <c r="Y117" s="305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53" t="s">
        <v>7</v>
      </c>
      <c r="AI117" s="31" t="s">
        <v>11</v>
      </c>
      <c r="AJ117" s="31" t="s">
        <v>11</v>
      </c>
      <c r="AK117" s="34">
        <f>IF(CA117=0,"",TIME(0,CA117,0))</f>
        <v>0.3666666666666667</v>
      </c>
      <c r="AL117" s="157">
        <f>COUNTIF(F117:AJ117,"P")</f>
        <v>22</v>
      </c>
      <c r="AM117" s="158">
        <f>SUM(AL117:AL118)/2</f>
        <v>19.5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528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1</v>
      </c>
      <c r="BR117" s="158">
        <f>SUM((BQ117+BQ118)/2)</f>
        <v>1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528</v>
      </c>
      <c r="CB117" s="35">
        <f>SUM(AM117+AO117+AQ117+AS117+AU117+AW117+BB117+BD117+BG117+AY117)</f>
        <v>22</v>
      </c>
    </row>
    <row r="118" spans="1:80" ht="18.75" customHeight="1" thickBot="1" x14ac:dyDescent="0.3">
      <c r="A118" s="137" t="s">
        <v>425</v>
      </c>
      <c r="B118" s="179" t="s">
        <v>183</v>
      </c>
      <c r="C118" s="710" t="s">
        <v>6</v>
      </c>
      <c r="D118" s="165"/>
      <c r="E118" s="238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433" t="s">
        <v>39</v>
      </c>
      <c r="O118" s="37" t="s">
        <v>11</v>
      </c>
      <c r="P118" s="37" t="s">
        <v>11</v>
      </c>
      <c r="Q118" s="37" t="s">
        <v>11</v>
      </c>
      <c r="R118" s="306"/>
      <c r="S118" s="306"/>
      <c r="T118" s="433" t="s">
        <v>39</v>
      </c>
      <c r="U118" s="37" t="s">
        <v>11</v>
      </c>
      <c r="V118" s="37" t="s">
        <v>11</v>
      </c>
      <c r="W118" s="37" t="s">
        <v>11</v>
      </c>
      <c r="X118" s="37" t="s">
        <v>11</v>
      </c>
      <c r="Y118" s="306"/>
      <c r="Z118" s="306"/>
      <c r="AA118" s="37" t="s">
        <v>11</v>
      </c>
      <c r="AB118" s="37" t="s">
        <v>11</v>
      </c>
      <c r="AC118" s="433" t="s">
        <v>39</v>
      </c>
      <c r="AD118" s="37" t="s">
        <v>11</v>
      </c>
      <c r="AE118" s="433" t="s">
        <v>39</v>
      </c>
      <c r="AF118" s="306"/>
      <c r="AG118" s="306"/>
      <c r="AH118" s="354" t="s">
        <v>7</v>
      </c>
      <c r="AI118" s="37" t="s">
        <v>11</v>
      </c>
      <c r="AJ118" s="433" t="s">
        <v>39</v>
      </c>
      <c r="AK118" s="40"/>
      <c r="AL118" s="167">
        <f>COUNTIF(F118:AJ118,"P")</f>
        <v>17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1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8" t="s">
        <v>358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05"/>
      <c r="S119" s="305"/>
      <c r="T119" s="31" t="s">
        <v>11</v>
      </c>
      <c r="U119" s="31" t="s">
        <v>11</v>
      </c>
      <c r="V119" s="31" t="s">
        <v>11</v>
      </c>
      <c r="W119" s="432" t="s">
        <v>28</v>
      </c>
      <c r="X119" s="432" t="s">
        <v>28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 t="s">
        <v>11</v>
      </c>
      <c r="AK119" s="34">
        <f>IF(CA119=0,"",TIME(0,CA119,0))</f>
        <v>0.33333333333333331</v>
      </c>
      <c r="AL119" s="157">
        <f t="shared" si="95"/>
        <v>20</v>
      </c>
      <c r="AM119" s="158">
        <f>SUM(AL119:AL120)/2</f>
        <v>19.5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2</v>
      </c>
      <c r="BT119" s="158">
        <f>SUM((BS119+BS120)/2)</f>
        <v>2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425</v>
      </c>
      <c r="B120" s="179" t="s">
        <v>183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57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433" t="s">
        <v>28</v>
      </c>
      <c r="X120" s="433" t="s">
        <v>28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2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1057" t="s">
        <v>359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11</v>
      </c>
      <c r="H121" s="31" t="s">
        <v>11</v>
      </c>
      <c r="I121" s="32" t="s">
        <v>11</v>
      </c>
      <c r="J121" s="31" t="s">
        <v>67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485" t="s">
        <v>67</v>
      </c>
      <c r="R121" s="305"/>
      <c r="S121" s="305"/>
      <c r="T121" s="31" t="s">
        <v>11</v>
      </c>
      <c r="U121" s="31" t="s">
        <v>11</v>
      </c>
      <c r="V121" s="31" t="s">
        <v>11</v>
      </c>
      <c r="W121" s="31" t="s">
        <v>11</v>
      </c>
      <c r="X121" s="31" t="s">
        <v>67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67</v>
      </c>
      <c r="AE121" s="353" t="s">
        <v>7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4">
        <f>IF(CA121=0,"",TIME(0,CA121,0))</f>
        <v>0.3</v>
      </c>
      <c r="AL121" s="157">
        <f t="shared" si="95"/>
        <v>18</v>
      </c>
      <c r="AM121" s="158">
        <f>SUM(AL121:AL122)/2</f>
        <v>17.5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425</v>
      </c>
      <c r="B122" s="179" t="s">
        <v>183</v>
      </c>
      <c r="C122" s="721" t="s">
        <v>10</v>
      </c>
      <c r="D122" s="165">
        <v>11576</v>
      </c>
      <c r="E122" s="166" t="s">
        <v>4</v>
      </c>
      <c r="F122" s="36" t="s">
        <v>11</v>
      </c>
      <c r="G122" s="37" t="s">
        <v>11</v>
      </c>
      <c r="H122" s="37" t="s">
        <v>11</v>
      </c>
      <c r="I122" s="38" t="s">
        <v>11</v>
      </c>
      <c r="J122" s="37" t="s">
        <v>67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651" t="s">
        <v>67</v>
      </c>
      <c r="R122" s="306"/>
      <c r="S122" s="306"/>
      <c r="T122" s="37" t="s">
        <v>11</v>
      </c>
      <c r="U122" s="37" t="s">
        <v>11</v>
      </c>
      <c r="V122" s="37" t="s">
        <v>11</v>
      </c>
      <c r="W122" s="37" t="s">
        <v>11</v>
      </c>
      <c r="X122" s="37" t="s">
        <v>67</v>
      </c>
      <c r="Y122" s="306"/>
      <c r="Z122" s="306"/>
      <c r="AA122" s="37" t="s">
        <v>11</v>
      </c>
      <c r="AB122" s="37" t="s">
        <v>11</v>
      </c>
      <c r="AC122" s="37" t="s">
        <v>57</v>
      </c>
      <c r="AD122" s="37" t="s">
        <v>67</v>
      </c>
      <c r="AE122" s="354" t="s">
        <v>7</v>
      </c>
      <c r="AF122" s="306"/>
      <c r="AG122" s="306"/>
      <c r="AH122" s="37" t="s">
        <v>11</v>
      </c>
      <c r="AI122" s="37" t="s">
        <v>11</v>
      </c>
      <c r="AJ122" s="651" t="s">
        <v>11</v>
      </c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425</v>
      </c>
      <c r="B123" s="179" t="s">
        <v>184</v>
      </c>
      <c r="C123" s="1174" t="s">
        <v>184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425</v>
      </c>
      <c r="B124" s="179" t="s">
        <v>184</v>
      </c>
      <c r="C124" s="190"/>
      <c r="D124" s="45" t="s">
        <v>69</v>
      </c>
      <c r="E124" s="204"/>
      <c r="F124" s="24">
        <v>1</v>
      </c>
      <c r="G124" s="25">
        <v>2</v>
      </c>
      <c r="H124" s="25">
        <v>3</v>
      </c>
      <c r="I124" s="25">
        <v>4</v>
      </c>
      <c r="J124" s="25">
        <v>5</v>
      </c>
      <c r="K124" s="300">
        <v>6</v>
      </c>
      <c r="L124" s="300">
        <v>7</v>
      </c>
      <c r="M124" s="25">
        <v>8</v>
      </c>
      <c r="N124" s="25">
        <v>9</v>
      </c>
      <c r="O124" s="25">
        <v>10</v>
      </c>
      <c r="P124" s="25">
        <v>11</v>
      </c>
      <c r="Q124" s="25">
        <v>12</v>
      </c>
      <c r="R124" s="300">
        <v>13</v>
      </c>
      <c r="S124" s="300">
        <v>14</v>
      </c>
      <c r="T124" s="25">
        <v>15</v>
      </c>
      <c r="U124" s="25">
        <v>16</v>
      </c>
      <c r="V124" s="25">
        <v>17</v>
      </c>
      <c r="W124" s="25">
        <v>18</v>
      </c>
      <c r="X124" s="25">
        <v>19</v>
      </c>
      <c r="Y124" s="300">
        <v>20</v>
      </c>
      <c r="Z124" s="300">
        <v>21</v>
      </c>
      <c r="AA124" s="25">
        <v>22</v>
      </c>
      <c r="AB124" s="25">
        <v>23</v>
      </c>
      <c r="AC124" s="25">
        <v>24</v>
      </c>
      <c r="AD124" s="25">
        <v>25</v>
      </c>
      <c r="AE124" s="25">
        <v>26</v>
      </c>
      <c r="AF124" s="300">
        <v>27</v>
      </c>
      <c r="AG124" s="301">
        <v>28</v>
      </c>
      <c r="AH124" s="26">
        <v>29</v>
      </c>
      <c r="AI124" s="25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425</v>
      </c>
      <c r="B125" s="179" t="s">
        <v>184</v>
      </c>
      <c r="C125" s="1057">
        <v>2919</v>
      </c>
      <c r="D125" s="178" t="s">
        <v>201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1" t="s">
        <v>11</v>
      </c>
      <c r="K125" s="305"/>
      <c r="L125" s="305"/>
      <c r="M125" s="31" t="s">
        <v>11</v>
      </c>
      <c r="N125" s="31" t="s">
        <v>11</v>
      </c>
      <c r="O125" s="31" t="s">
        <v>11</v>
      </c>
      <c r="P125" s="31" t="s">
        <v>11</v>
      </c>
      <c r="Q125" s="31" t="s">
        <v>11</v>
      </c>
      <c r="R125" s="305"/>
      <c r="S125" s="305"/>
      <c r="T125" s="31" t="s">
        <v>11</v>
      </c>
      <c r="U125" s="31" t="s">
        <v>11</v>
      </c>
      <c r="V125" s="31" t="s">
        <v>11</v>
      </c>
      <c r="W125" s="31" t="s">
        <v>11</v>
      </c>
      <c r="X125" s="31" t="s">
        <v>11</v>
      </c>
      <c r="Y125" s="305"/>
      <c r="Z125" s="305"/>
      <c r="AA125" s="31" t="s">
        <v>11</v>
      </c>
      <c r="AB125" s="31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1" t="s">
        <v>11</v>
      </c>
      <c r="AJ125" s="31" t="s">
        <v>11</v>
      </c>
      <c r="AK125" s="34">
        <f>IF(CA125=0,"",TIME(0,CA125,0))</f>
        <v>0.3833333333333333</v>
      </c>
      <c r="AL125" s="157">
        <f t="shared" si="95"/>
        <v>23</v>
      </c>
      <c r="AM125" s="158">
        <f>SUM(AL125:AL126)/2</f>
        <v>23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552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0</v>
      </c>
      <c r="BR125" s="158">
        <f>SUM((BQ125+BQ126)/2)</f>
        <v>0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552</v>
      </c>
      <c r="CB125" s="35">
        <f>SUM(AM125+AO125+AQ125+AS125+AU125+AW125+BB125+BD125+BG125+AY125)</f>
        <v>23</v>
      </c>
    </row>
    <row r="126" spans="1:80" ht="18.75" customHeight="1" thickBot="1" x14ac:dyDescent="0.3">
      <c r="A126" s="137" t="s">
        <v>425</v>
      </c>
      <c r="B126" s="179" t="s">
        <v>184</v>
      </c>
      <c r="C126" s="710" t="s">
        <v>6</v>
      </c>
      <c r="D126" s="194"/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7" t="s">
        <v>11</v>
      </c>
      <c r="K126" s="306"/>
      <c r="L126" s="306"/>
      <c r="M126" s="37" t="s">
        <v>11</v>
      </c>
      <c r="N126" s="37" t="s">
        <v>11</v>
      </c>
      <c r="O126" s="37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7" t="s">
        <v>11</v>
      </c>
      <c r="X126" s="37" t="s">
        <v>11</v>
      </c>
      <c r="Y126" s="306"/>
      <c r="Z126" s="306"/>
      <c r="AA126" s="37" t="s">
        <v>11</v>
      </c>
      <c r="AB126" s="37" t="s">
        <v>11</v>
      </c>
      <c r="AC126" s="37" t="s">
        <v>11</v>
      </c>
      <c r="AD126" s="37" t="s">
        <v>11</v>
      </c>
      <c r="AE126" s="37" t="s">
        <v>11</v>
      </c>
      <c r="AF126" s="306"/>
      <c r="AG126" s="306"/>
      <c r="AH126" s="37" t="s">
        <v>11</v>
      </c>
      <c r="AI126" s="37" t="s">
        <v>11</v>
      </c>
      <c r="AJ126" s="37" t="s">
        <v>11</v>
      </c>
      <c r="AK126" s="40"/>
      <c r="AL126" s="167">
        <f t="shared" si="95"/>
        <v>23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0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184</v>
      </c>
      <c r="C127" s="808" t="s">
        <v>361</v>
      </c>
      <c r="D127" s="155" t="str">
        <f>VLOOKUP(C127,ListeAppel,2,FALSE)</f>
        <v>Nom 026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53" t="s">
        <v>7</v>
      </c>
      <c r="P127" s="31" t="s">
        <v>11</v>
      </c>
      <c r="Q127" s="31" t="s">
        <v>11</v>
      </c>
      <c r="R127" s="305"/>
      <c r="S127" s="305"/>
      <c r="T127" s="31" t="s">
        <v>11</v>
      </c>
      <c r="U127" s="31" t="s">
        <v>11</v>
      </c>
      <c r="V127" s="31" t="s">
        <v>11</v>
      </c>
      <c r="W127" s="31" t="s">
        <v>11</v>
      </c>
      <c r="X127" s="629" t="s">
        <v>23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10</v>
      </c>
      <c r="BR127" s="158">
        <f>SUM((BQ127+BQ128)/2)</f>
        <v>10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425</v>
      </c>
      <c r="B128" s="179" t="s">
        <v>184</v>
      </c>
      <c r="C128" s="717" t="s">
        <v>9</v>
      </c>
      <c r="D128" s="165">
        <v>11108</v>
      </c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54" t="s">
        <v>7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630" t="s">
        <v>23</v>
      </c>
      <c r="Y128" s="306"/>
      <c r="Z128" s="306"/>
      <c r="AA128" s="440" t="s">
        <v>39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57</v>
      </c>
      <c r="AJ128" s="37" t="s">
        <v>11</v>
      </c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10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187</v>
      </c>
      <c r="C129" s="808">
        <v>1738</v>
      </c>
      <c r="D129" s="178" t="s">
        <v>229</v>
      </c>
      <c r="E129" s="266" t="s">
        <v>70</v>
      </c>
      <c r="F129" s="258" t="s">
        <v>11</v>
      </c>
      <c r="G129" s="58" t="s">
        <v>11</v>
      </c>
      <c r="H129" s="58" t="s">
        <v>11</v>
      </c>
      <c r="I129" s="57" t="s">
        <v>11</v>
      </c>
      <c r="J129" s="373" t="s">
        <v>45</v>
      </c>
      <c r="K129" s="334"/>
      <c r="L129" s="334"/>
      <c r="M129" s="58" t="s">
        <v>11</v>
      </c>
      <c r="N129" s="58" t="s">
        <v>11</v>
      </c>
      <c r="O129" s="58" t="s">
        <v>11</v>
      </c>
      <c r="P129" s="58" t="s">
        <v>11</v>
      </c>
      <c r="Q129" s="373" t="s">
        <v>45</v>
      </c>
      <c r="R129" s="334"/>
      <c r="S129" s="334"/>
      <c r="T129" s="353" t="s">
        <v>7</v>
      </c>
      <c r="U129" s="353" t="s">
        <v>7</v>
      </c>
      <c r="V129" s="353" t="s">
        <v>7</v>
      </c>
      <c r="W129" s="353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53" t="s">
        <v>7</v>
      </c>
      <c r="AD129" s="353" t="s">
        <v>7</v>
      </c>
      <c r="AE129" s="353" t="s">
        <v>7</v>
      </c>
      <c r="AF129" s="334"/>
      <c r="AG129" s="334"/>
      <c r="AH129" s="58" t="s">
        <v>11</v>
      </c>
      <c r="AI129" s="58" t="s">
        <v>11</v>
      </c>
      <c r="AJ129" s="58" t="s">
        <v>11</v>
      </c>
      <c r="AK129" s="34">
        <f>IF(CA129=0,"",TIME(0,CA129,0))</f>
        <v>0.18333333333333335</v>
      </c>
      <c r="AL129" s="157">
        <f>COUNTIF(F129:AJ129,"P")</f>
        <v>11</v>
      </c>
      <c r="AM129" s="158">
        <f>SUM(AL129:AL130)/2</f>
        <v>10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0.5</v>
      </c>
      <c r="AR129" s="158">
        <f>COUNTIF(F129:AJ129,"C1")</f>
        <v>0</v>
      </c>
      <c r="AS129" s="159">
        <f>SUM((AR129+AR130)/2)</f>
        <v>0.5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12</v>
      </c>
      <c r="BR129" s="158">
        <f>SUM((BQ129+BQ130)/2)</f>
        <v>12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2</v>
      </c>
      <c r="BZ129" s="160">
        <f>SUM((BY129+BY130)/2)</f>
        <v>2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425</v>
      </c>
      <c r="B130" s="179" t="s">
        <v>187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" t="s">
        <v>33</v>
      </c>
      <c r="H130" s="37" t="s">
        <v>11</v>
      </c>
      <c r="I130" s="38" t="s">
        <v>11</v>
      </c>
      <c r="J130" s="374" t="s">
        <v>45</v>
      </c>
      <c r="K130" s="306"/>
      <c r="L130" s="306"/>
      <c r="M130" s="37" t="s">
        <v>11</v>
      </c>
      <c r="N130" s="37" t="s">
        <v>11</v>
      </c>
      <c r="O130" s="37" t="s">
        <v>11</v>
      </c>
      <c r="P130" s="440" t="s">
        <v>39</v>
      </c>
      <c r="Q130" s="374" t="s">
        <v>45</v>
      </c>
      <c r="R130" s="306"/>
      <c r="S130" s="306"/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06"/>
      <c r="AG130" s="306"/>
      <c r="AH130" s="37" t="s">
        <v>11</v>
      </c>
      <c r="AI130" s="37" t="s">
        <v>11</v>
      </c>
      <c r="AJ130" s="37" t="s">
        <v>11</v>
      </c>
      <c r="AK130" s="40"/>
      <c r="AL130" s="167">
        <f>COUNTIF(F130:AJ130,"P")</f>
        <v>9</v>
      </c>
      <c r="AM130" s="168"/>
      <c r="AN130" s="168">
        <f>COUNTIF(F130:AJ130,"Mi")</f>
        <v>0</v>
      </c>
      <c r="AO130" s="169"/>
      <c r="AP130" s="170">
        <f>COUNTIF(F130:AJ130,"VS")</f>
        <v>1</v>
      </c>
      <c r="AQ130" s="171"/>
      <c r="AR130" s="168">
        <f>COUNTIF(F130:AJ130,"C1")</f>
        <v>1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12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2</v>
      </c>
      <c r="BZ130" s="175"/>
      <c r="CA130" s="176"/>
      <c r="CB130" s="85"/>
    </row>
    <row r="131" spans="1:80" ht="18.75" customHeight="1" x14ac:dyDescent="0.25">
      <c r="A131" s="137" t="s">
        <v>425</v>
      </c>
      <c r="B131" s="179" t="s">
        <v>184</v>
      </c>
      <c r="C131" s="808" t="s">
        <v>362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1" t="s">
        <v>11</v>
      </c>
      <c r="I131" s="32" t="s">
        <v>11</v>
      </c>
      <c r="J131" s="31" t="s">
        <v>11</v>
      </c>
      <c r="K131" s="305"/>
      <c r="L131" s="305"/>
      <c r="M131" s="31" t="s">
        <v>11</v>
      </c>
      <c r="N131" s="31" t="s">
        <v>11</v>
      </c>
      <c r="O131" s="31" t="s">
        <v>11</v>
      </c>
      <c r="P131" s="31" t="s">
        <v>11</v>
      </c>
      <c r="Q131" s="31" t="s">
        <v>11</v>
      </c>
      <c r="R131" s="305"/>
      <c r="S131" s="305"/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05"/>
      <c r="Z131" s="305"/>
      <c r="AA131" s="31" t="s">
        <v>11</v>
      </c>
      <c r="AB131" s="31" t="s">
        <v>11</v>
      </c>
      <c r="AC131" s="31" t="s">
        <v>11</v>
      </c>
      <c r="AD131" s="31" t="s">
        <v>11</v>
      </c>
      <c r="AE131" s="358" t="s">
        <v>7</v>
      </c>
      <c r="AF131" s="305"/>
      <c r="AG131" s="305"/>
      <c r="AH131" s="31" t="s">
        <v>11</v>
      </c>
      <c r="AI131" s="31" t="s">
        <v>11</v>
      </c>
      <c r="AJ131" s="31" t="s">
        <v>11</v>
      </c>
      <c r="AK131" s="34">
        <f>IF(CA131=0,"",TIME(0,CA131,0))</f>
        <v>0.28333333333333333</v>
      </c>
      <c r="AL131" s="157">
        <f t="shared" si="95"/>
        <v>17</v>
      </c>
      <c r="AM131" s="158">
        <f>SUM(AL131:AL132)/2</f>
        <v>17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408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6</v>
      </c>
      <c r="BR131" s="158">
        <f>SUM((BQ131+BQ132)/2)</f>
        <v>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408</v>
      </c>
      <c r="CB131" s="35">
        <f>SUM(AM131+AO131+AQ131+AS131+AU131+AW131+BB131+BD131+BG131+AY131)</f>
        <v>17</v>
      </c>
    </row>
    <row r="132" spans="1:80" ht="18.75" customHeight="1" thickBot="1" x14ac:dyDescent="0.3">
      <c r="A132" s="137" t="s">
        <v>425</v>
      </c>
      <c r="B132" s="179" t="s">
        <v>184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7" t="s">
        <v>11</v>
      </c>
      <c r="I132" s="38" t="s">
        <v>11</v>
      </c>
      <c r="J132" s="37" t="s">
        <v>11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" t="s">
        <v>11</v>
      </c>
      <c r="R132" s="306"/>
      <c r="S132" s="306"/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54" t="s">
        <v>7</v>
      </c>
      <c r="AF132" s="306"/>
      <c r="AG132" s="306"/>
      <c r="AH132" s="37" t="s">
        <v>11</v>
      </c>
      <c r="AI132" s="37" t="s">
        <v>11</v>
      </c>
      <c r="AJ132" s="37" t="s">
        <v>11</v>
      </c>
      <c r="AK132" s="40"/>
      <c r="AL132" s="167">
        <f t="shared" si="95"/>
        <v>17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425</v>
      </c>
      <c r="B133" s="179" t="s">
        <v>184</v>
      </c>
      <c r="C133" s="718">
        <v>4659</v>
      </c>
      <c r="D133" s="252" t="s">
        <v>291</v>
      </c>
      <c r="E133" s="236" t="s">
        <v>70</v>
      </c>
      <c r="F133" s="373" t="s">
        <v>45</v>
      </c>
      <c r="G133" s="52" t="s">
        <v>11</v>
      </c>
      <c r="H133" s="52" t="s">
        <v>11</v>
      </c>
      <c r="I133" s="400" t="s">
        <v>14</v>
      </c>
      <c r="J133" s="400" t="s">
        <v>14</v>
      </c>
      <c r="K133" s="307"/>
      <c r="L133" s="307"/>
      <c r="M133" s="373" t="s">
        <v>45</v>
      </c>
      <c r="N133" s="52" t="s">
        <v>11</v>
      </c>
      <c r="O133" s="400" t="s">
        <v>14</v>
      </c>
      <c r="P133" s="400" t="s">
        <v>14</v>
      </c>
      <c r="Q133" s="400" t="s">
        <v>14</v>
      </c>
      <c r="R133" s="307"/>
      <c r="S133" s="307"/>
      <c r="T133" s="373" t="s">
        <v>45</v>
      </c>
      <c r="U133" s="52" t="s">
        <v>11</v>
      </c>
      <c r="V133" s="358" t="s">
        <v>7</v>
      </c>
      <c r="W133" s="358" t="s">
        <v>7</v>
      </c>
      <c r="X133" s="52" t="s">
        <v>11</v>
      </c>
      <c r="Y133" s="307"/>
      <c r="Z133" s="307"/>
      <c r="AA133" s="373" t="s">
        <v>45</v>
      </c>
      <c r="AB133" s="427" t="s">
        <v>39</v>
      </c>
      <c r="AC133" s="52" t="s">
        <v>11</v>
      </c>
      <c r="AD133" s="52" t="s">
        <v>11</v>
      </c>
      <c r="AE133" s="52" t="s">
        <v>11</v>
      </c>
      <c r="AF133" s="307"/>
      <c r="AG133" s="307"/>
      <c r="AH133" s="373" t="s">
        <v>45</v>
      </c>
      <c r="AI133" s="732" t="s">
        <v>28</v>
      </c>
      <c r="AJ133" s="52" t="s">
        <v>11</v>
      </c>
      <c r="AK133" s="34">
        <f>IF(CA133=0,"",TIME(0,CA133,0))</f>
        <v>0.16666666666666666</v>
      </c>
      <c r="AL133" s="157">
        <f t="shared" ref="AL133:AL138" si="114">COUNTIF(F133:AJ133,"P")</f>
        <v>9</v>
      </c>
      <c r="AM133" s="158">
        <f>SUM(AL133:AL134)/2</f>
        <v>9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1</v>
      </c>
      <c r="AS133" s="159">
        <f>SUM((AR133+AR134)/2)</f>
        <v>0.5</v>
      </c>
      <c r="AT133" s="159">
        <f t="shared" ref="AT133:AT138" si="118">COUNTIF(F133:AJ133,"R1")</f>
        <v>0</v>
      </c>
      <c r="AU133" s="160">
        <f>SUM((AT133+AT134)/2)</f>
        <v>0.5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240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5</v>
      </c>
      <c r="BL133" s="162">
        <f>SUM(BK133+BK134)/2</f>
        <v>5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2</v>
      </c>
      <c r="BR133" s="158">
        <f>SUM((BQ133+BQ134)/2)</f>
        <v>2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5</v>
      </c>
      <c r="BZ133" s="160">
        <f>SUM((BY133+BY134)/2)</f>
        <v>5</v>
      </c>
      <c r="CA133" s="163">
        <f>SUM(AZ133)</f>
        <v>240</v>
      </c>
      <c r="CB133" s="35">
        <f>SUM(AM133+AO133+AQ133+AS133+AU133+AW133+BB133+BD133+BG133+AY133)</f>
        <v>10</v>
      </c>
    </row>
    <row r="134" spans="1:80" ht="18.75" customHeight="1" thickBot="1" x14ac:dyDescent="0.3">
      <c r="A134" s="137" t="s">
        <v>425</v>
      </c>
      <c r="B134" s="179" t="s">
        <v>184</v>
      </c>
      <c r="C134" s="717" t="s">
        <v>6</v>
      </c>
      <c r="D134" s="276" t="s">
        <v>103</v>
      </c>
      <c r="E134" s="238" t="s">
        <v>4</v>
      </c>
      <c r="F134" s="374" t="s">
        <v>45</v>
      </c>
      <c r="G134" s="37" t="s">
        <v>11</v>
      </c>
      <c r="H134" s="37" t="s">
        <v>11</v>
      </c>
      <c r="I134" s="367" t="s">
        <v>14</v>
      </c>
      <c r="J134" s="441" t="s">
        <v>14</v>
      </c>
      <c r="K134" s="306"/>
      <c r="L134" s="306"/>
      <c r="M134" s="374" t="s">
        <v>45</v>
      </c>
      <c r="N134" s="37" t="s">
        <v>11</v>
      </c>
      <c r="O134" s="441" t="s">
        <v>14</v>
      </c>
      <c r="P134" s="441" t="s">
        <v>14</v>
      </c>
      <c r="Q134" s="441" t="s">
        <v>14</v>
      </c>
      <c r="R134" s="306"/>
      <c r="S134" s="306"/>
      <c r="T134" s="374" t="s">
        <v>45</v>
      </c>
      <c r="U134" s="37" t="s">
        <v>11</v>
      </c>
      <c r="V134" s="354" t="s">
        <v>7</v>
      </c>
      <c r="W134" s="354" t="s">
        <v>7</v>
      </c>
      <c r="X134" s="37" t="s">
        <v>11</v>
      </c>
      <c r="Y134" s="306"/>
      <c r="Z134" s="306"/>
      <c r="AA134" s="374" t="s">
        <v>45</v>
      </c>
      <c r="AB134" s="37" t="s">
        <v>11</v>
      </c>
      <c r="AC134" s="37" t="s">
        <v>11</v>
      </c>
      <c r="AD134" s="37" t="s">
        <v>57</v>
      </c>
      <c r="AE134" s="37" t="s">
        <v>11</v>
      </c>
      <c r="AF134" s="306"/>
      <c r="AG134" s="306"/>
      <c r="AH134" s="374" t="s">
        <v>45</v>
      </c>
      <c r="AI134" s="730" t="s">
        <v>28</v>
      </c>
      <c r="AJ134" s="67" t="s">
        <v>11</v>
      </c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1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5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2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5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294</v>
      </c>
      <c r="E135" s="209" t="s">
        <v>70</v>
      </c>
      <c r="F135" s="51" t="s">
        <v>11</v>
      </c>
      <c r="G135" s="52" t="s">
        <v>11</v>
      </c>
      <c r="H135" s="52" t="s">
        <v>108</v>
      </c>
      <c r="I135" s="53" t="s">
        <v>11</v>
      </c>
      <c r="J135" s="52" t="s">
        <v>11</v>
      </c>
      <c r="K135" s="307"/>
      <c r="L135" s="307"/>
      <c r="M135" s="52" t="s">
        <v>11</v>
      </c>
      <c r="N135" s="52" t="s">
        <v>11</v>
      </c>
      <c r="O135" s="52" t="s">
        <v>11</v>
      </c>
      <c r="P135" s="52" t="s">
        <v>11</v>
      </c>
      <c r="Q135" s="52" t="s">
        <v>11</v>
      </c>
      <c r="R135" s="307"/>
      <c r="S135" s="307"/>
      <c r="T135" s="52" t="s">
        <v>11</v>
      </c>
      <c r="U135" s="52" t="s">
        <v>11</v>
      </c>
      <c r="V135" s="52" t="s">
        <v>11</v>
      </c>
      <c r="W135" s="353" t="s">
        <v>7</v>
      </c>
      <c r="X135" s="52" t="s">
        <v>11</v>
      </c>
      <c r="Y135" s="307"/>
      <c r="Z135" s="307"/>
      <c r="AA135" s="52" t="s">
        <v>11</v>
      </c>
      <c r="AB135" s="52" t="s">
        <v>11</v>
      </c>
      <c r="AC135" s="358" t="s">
        <v>7</v>
      </c>
      <c r="AD135" s="358" t="s">
        <v>7</v>
      </c>
      <c r="AE135" s="358" t="s">
        <v>7</v>
      </c>
      <c r="AF135" s="358" t="s">
        <v>7</v>
      </c>
      <c r="AG135" s="358" t="s">
        <v>7</v>
      </c>
      <c r="AH135" s="358" t="s">
        <v>7</v>
      </c>
      <c r="AI135" s="358" t="s">
        <v>7</v>
      </c>
      <c r="AJ135" s="358" t="s">
        <v>7</v>
      </c>
      <c r="AK135" s="34">
        <f>IF(CA135=0,"",TIME(0,CA135,0))</f>
        <v>0.25</v>
      </c>
      <c r="AL135" s="157">
        <f t="shared" si="114"/>
        <v>15</v>
      </c>
      <c r="AM135" s="158">
        <f>SUM(AL135:AL136)/2</f>
        <v>15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360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9</v>
      </c>
      <c r="BR135" s="158">
        <f>SUM((BQ135+BQ136)/2)</f>
        <v>9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360</v>
      </c>
      <c r="CB135" s="35">
        <f>SUM(AM135+AO135+AQ135+AS135+AU135+AW135+BB135+BD135+BG135+AY135)</f>
        <v>15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166" t="s">
        <v>4</v>
      </c>
      <c r="F136" s="36" t="s">
        <v>11</v>
      </c>
      <c r="G136" s="37" t="s">
        <v>11</v>
      </c>
      <c r="H136" s="37" t="s">
        <v>108</v>
      </c>
      <c r="I136" s="38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462" t="s">
        <v>7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54" t="s">
        <v>7</v>
      </c>
      <c r="AD136" s="354" t="s">
        <v>7</v>
      </c>
      <c r="AE136" s="354" t="s">
        <v>7</v>
      </c>
      <c r="AF136" s="354" t="s">
        <v>7</v>
      </c>
      <c r="AG136" s="354" t="s">
        <v>7</v>
      </c>
      <c r="AH136" s="354" t="s">
        <v>7</v>
      </c>
      <c r="AI136" s="354" t="s">
        <v>7</v>
      </c>
      <c r="AJ136" s="354" t="s">
        <v>7</v>
      </c>
      <c r="AK136" s="40"/>
      <c r="AL136" s="167">
        <f t="shared" si="114"/>
        <v>15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9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296</v>
      </c>
      <c r="E137" s="236" t="s">
        <v>70</v>
      </c>
      <c r="F137" s="561" t="s">
        <v>14</v>
      </c>
      <c r="G137" s="400" t="s">
        <v>14</v>
      </c>
      <c r="H137" s="400" t="s">
        <v>14</v>
      </c>
      <c r="I137" s="400" t="s">
        <v>14</v>
      </c>
      <c r="J137" s="400" t="s">
        <v>14</v>
      </c>
      <c r="K137" s="400" t="s">
        <v>14</v>
      </c>
      <c r="L137" s="400" t="s">
        <v>14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400" t="s">
        <v>14</v>
      </c>
      <c r="R137" s="307"/>
      <c r="S137" s="307"/>
      <c r="T137" s="353" t="s">
        <v>7</v>
      </c>
      <c r="U137" s="353" t="s">
        <v>7</v>
      </c>
      <c r="V137" s="353" t="s">
        <v>7</v>
      </c>
      <c r="W137" s="353" t="s">
        <v>7</v>
      </c>
      <c r="X137" s="353" t="s">
        <v>7</v>
      </c>
      <c r="Y137" s="358" t="s">
        <v>7</v>
      </c>
      <c r="Z137" s="358" t="s">
        <v>7</v>
      </c>
      <c r="AA137" s="353" t="s">
        <v>7</v>
      </c>
      <c r="AB137" s="353" t="s">
        <v>7</v>
      </c>
      <c r="AC137" s="353" t="s">
        <v>7</v>
      </c>
      <c r="AD137" s="353" t="s">
        <v>7</v>
      </c>
      <c r="AE137" s="353" t="s">
        <v>7</v>
      </c>
      <c r="AF137" s="307"/>
      <c r="AG137" s="307"/>
      <c r="AH137" s="52" t="s">
        <v>11</v>
      </c>
      <c r="AI137" s="52" t="s">
        <v>11</v>
      </c>
      <c r="AJ137" s="52" t="s">
        <v>11</v>
      </c>
      <c r="AK137" s="34">
        <f>IF(CA137=0,"",TIME(0,CA137,0))</f>
        <v>4.9999999999999996E-2</v>
      </c>
      <c r="AL137" s="157">
        <f t="shared" si="114"/>
        <v>3</v>
      </c>
      <c r="AM137" s="158">
        <f>SUM(AL137:AL138)/2</f>
        <v>3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72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12</v>
      </c>
      <c r="BL137" s="162">
        <f>SUM(BK137+BK138)/2</f>
        <v>12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12</v>
      </c>
      <c r="BR137" s="158">
        <f>SUM((BQ137+BQ138)/2)</f>
        <v>12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72</v>
      </c>
      <c r="CB137" s="35">
        <f>SUM(AM137+AO137+AQ137+AS137+AU137+AW137+BB137+BD137+BG137+AY137)</f>
        <v>3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238" t="s">
        <v>4</v>
      </c>
      <c r="F138" s="561" t="s">
        <v>14</v>
      </c>
      <c r="G138" s="441" t="s">
        <v>14</v>
      </c>
      <c r="H138" s="441" t="s">
        <v>14</v>
      </c>
      <c r="I138" s="441" t="s">
        <v>14</v>
      </c>
      <c r="J138" s="441" t="s">
        <v>14</v>
      </c>
      <c r="K138" s="441" t="s">
        <v>14</v>
      </c>
      <c r="L138" s="441" t="s">
        <v>14</v>
      </c>
      <c r="M138" s="441" t="s">
        <v>14</v>
      </c>
      <c r="N138" s="441" t="s">
        <v>14</v>
      </c>
      <c r="O138" s="441" t="s">
        <v>14</v>
      </c>
      <c r="P138" s="441" t="s">
        <v>14</v>
      </c>
      <c r="Q138" s="441" t="s">
        <v>14</v>
      </c>
      <c r="R138" s="307"/>
      <c r="S138" s="307"/>
      <c r="T138" s="354" t="s">
        <v>7</v>
      </c>
      <c r="U138" s="354" t="s">
        <v>7</v>
      </c>
      <c r="V138" s="354" t="s">
        <v>7</v>
      </c>
      <c r="W138" s="354" t="s">
        <v>7</v>
      </c>
      <c r="X138" s="354" t="s">
        <v>7</v>
      </c>
      <c r="Y138" s="358" t="s">
        <v>7</v>
      </c>
      <c r="Z138" s="358" t="s">
        <v>7</v>
      </c>
      <c r="AA138" s="354" t="s">
        <v>7</v>
      </c>
      <c r="AB138" s="354" t="s">
        <v>7</v>
      </c>
      <c r="AC138" s="354" t="s">
        <v>7</v>
      </c>
      <c r="AD138" s="354" t="s">
        <v>7</v>
      </c>
      <c r="AE138" s="354" t="s">
        <v>7</v>
      </c>
      <c r="AF138" s="307"/>
      <c r="AG138" s="307"/>
      <c r="AH138" s="37" t="s">
        <v>11</v>
      </c>
      <c r="AI138" s="37" t="s">
        <v>11</v>
      </c>
      <c r="AJ138" s="67" t="s">
        <v>11</v>
      </c>
      <c r="AK138" s="40"/>
      <c r="AL138" s="167">
        <f t="shared" si="114"/>
        <v>3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12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12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425</v>
      </c>
      <c r="B139" s="179" t="s">
        <v>184</v>
      </c>
      <c r="C139" s="723">
        <v>8106</v>
      </c>
      <c r="D139" s="178" t="s">
        <v>299</v>
      </c>
      <c r="E139" s="156" t="s">
        <v>70</v>
      </c>
      <c r="F139" s="30" t="s">
        <v>11</v>
      </c>
      <c r="G139" s="31" t="s">
        <v>11</v>
      </c>
      <c r="H139" s="31" t="s">
        <v>11</v>
      </c>
      <c r="I139" s="32" t="s">
        <v>11</v>
      </c>
      <c r="J139" s="31" t="s">
        <v>11</v>
      </c>
      <c r="K139" s="305"/>
      <c r="L139" s="305"/>
      <c r="M139" s="31" t="s">
        <v>11</v>
      </c>
      <c r="N139" s="31" t="s">
        <v>11</v>
      </c>
      <c r="O139" s="31" t="s">
        <v>11</v>
      </c>
      <c r="P139" s="31" t="s">
        <v>11</v>
      </c>
      <c r="Q139" s="31" t="s">
        <v>11</v>
      </c>
      <c r="R139" s="305"/>
      <c r="S139" s="305"/>
      <c r="T139" s="31" t="s">
        <v>11</v>
      </c>
      <c r="U139" s="31" t="s">
        <v>11</v>
      </c>
      <c r="V139" s="31" t="s">
        <v>11</v>
      </c>
      <c r="W139" s="31" t="s">
        <v>11</v>
      </c>
      <c r="X139" s="629" t="s">
        <v>23</v>
      </c>
      <c r="Y139" s="305"/>
      <c r="Z139" s="305"/>
      <c r="AA139" s="31" t="s">
        <v>11</v>
      </c>
      <c r="AB139" s="31" t="s">
        <v>11</v>
      </c>
      <c r="AC139" s="31" t="s">
        <v>11</v>
      </c>
      <c r="AD139" s="31" t="s">
        <v>11</v>
      </c>
      <c r="AE139" s="31" t="s">
        <v>11</v>
      </c>
      <c r="AF139" s="305"/>
      <c r="AG139" s="305"/>
      <c r="AH139" s="358" t="s">
        <v>7</v>
      </c>
      <c r="AI139" s="358" t="s">
        <v>7</v>
      </c>
      <c r="AJ139" s="358" t="s">
        <v>7</v>
      </c>
      <c r="AK139" s="34">
        <f>IF(CA139=0,"",TIME(0,CA139,0))</f>
        <v>0.31666666666666665</v>
      </c>
      <c r="AL139" s="157">
        <f t="shared" si="95"/>
        <v>19</v>
      </c>
      <c r="AM139" s="158">
        <f>SUM(AL139:AL140)/2</f>
        <v>19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456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1</v>
      </c>
      <c r="BP139" s="158">
        <f>SUM(BO139+BO140)/2</f>
        <v>1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456</v>
      </c>
      <c r="CB139" s="35">
        <f>SUM(AM139+AO139+AQ139+AS139+AU139+AW139+BB139+BD139+BG139+AY139)</f>
        <v>19</v>
      </c>
    </row>
    <row r="140" spans="1:80" ht="18.75" customHeight="1" thickBot="1" x14ac:dyDescent="0.3">
      <c r="A140" s="137" t="s">
        <v>425</v>
      </c>
      <c r="B140" s="179" t="s">
        <v>184</v>
      </c>
      <c r="C140" s="717" t="s">
        <v>10</v>
      </c>
      <c r="D140" s="194"/>
      <c r="E140" s="166" t="s">
        <v>4</v>
      </c>
      <c r="F140" s="36" t="s">
        <v>11</v>
      </c>
      <c r="G140" s="37" t="s">
        <v>11</v>
      </c>
      <c r="H140" s="37" t="s">
        <v>11</v>
      </c>
      <c r="I140" s="38" t="s">
        <v>11</v>
      </c>
      <c r="J140" s="37" t="s">
        <v>11</v>
      </c>
      <c r="K140" s="306"/>
      <c r="L140" s="306"/>
      <c r="M140" s="37" t="s">
        <v>11</v>
      </c>
      <c r="N140" s="37" t="s">
        <v>11</v>
      </c>
      <c r="O140" s="37" t="s">
        <v>11</v>
      </c>
      <c r="P140" s="37" t="s">
        <v>11</v>
      </c>
      <c r="Q140" s="37" t="s">
        <v>11</v>
      </c>
      <c r="R140" s="306"/>
      <c r="S140" s="306"/>
      <c r="T140" s="37" t="s">
        <v>11</v>
      </c>
      <c r="U140" s="37" t="s">
        <v>11</v>
      </c>
      <c r="V140" s="37" t="s">
        <v>11</v>
      </c>
      <c r="W140" s="37" t="s">
        <v>11</v>
      </c>
      <c r="X140" s="630" t="s">
        <v>23</v>
      </c>
      <c r="Y140" s="306"/>
      <c r="Z140" s="306"/>
      <c r="AA140" s="37" t="s">
        <v>11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354" t="s">
        <v>7</v>
      </c>
      <c r="AI140" s="354" t="s">
        <v>7</v>
      </c>
      <c r="AJ140" s="354" t="s">
        <v>7</v>
      </c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1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425</v>
      </c>
      <c r="B141" s="179" t="s">
        <v>185</v>
      </c>
      <c r="C141" s="1174" t="s">
        <v>185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425</v>
      </c>
      <c r="B142" s="179" t="s">
        <v>185</v>
      </c>
      <c r="C142" s="190"/>
      <c r="D142" s="45" t="s">
        <v>69</v>
      </c>
      <c r="E142" s="204"/>
      <c r="F142" s="24">
        <v>1</v>
      </c>
      <c r="G142" s="25">
        <v>2</v>
      </c>
      <c r="H142" s="25">
        <v>3</v>
      </c>
      <c r="I142" s="25">
        <v>4</v>
      </c>
      <c r="J142" s="25">
        <v>5</v>
      </c>
      <c r="K142" s="300">
        <v>6</v>
      </c>
      <c r="L142" s="300">
        <v>7</v>
      </c>
      <c r="M142" s="25">
        <v>8</v>
      </c>
      <c r="N142" s="25">
        <v>9</v>
      </c>
      <c r="O142" s="25">
        <v>10</v>
      </c>
      <c r="P142" s="25">
        <v>11</v>
      </c>
      <c r="Q142" s="25">
        <v>12</v>
      </c>
      <c r="R142" s="300">
        <v>13</v>
      </c>
      <c r="S142" s="300">
        <v>14</v>
      </c>
      <c r="T142" s="25">
        <v>15</v>
      </c>
      <c r="U142" s="25">
        <v>16</v>
      </c>
      <c r="V142" s="25">
        <v>17</v>
      </c>
      <c r="W142" s="25">
        <v>18</v>
      </c>
      <c r="X142" s="25">
        <v>19</v>
      </c>
      <c r="Y142" s="300">
        <v>20</v>
      </c>
      <c r="Z142" s="300">
        <v>21</v>
      </c>
      <c r="AA142" s="25">
        <v>22</v>
      </c>
      <c r="AB142" s="25">
        <v>23</v>
      </c>
      <c r="AC142" s="25">
        <v>24</v>
      </c>
      <c r="AD142" s="25">
        <v>25</v>
      </c>
      <c r="AE142" s="25">
        <v>26</v>
      </c>
      <c r="AF142" s="300">
        <v>27</v>
      </c>
      <c r="AG142" s="301">
        <v>28</v>
      </c>
      <c r="AH142" s="26">
        <v>29</v>
      </c>
      <c r="AI142" s="25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425</v>
      </c>
      <c r="B143" s="179" t="s">
        <v>185</v>
      </c>
      <c r="C143" s="1057">
        <v>6922</v>
      </c>
      <c r="D143" s="178" t="s">
        <v>196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32" t="s">
        <v>11</v>
      </c>
      <c r="J143" s="31" t="s">
        <v>11</v>
      </c>
      <c r="K143" s="305"/>
      <c r="L143" s="305"/>
      <c r="M143" s="55" t="s">
        <v>11</v>
      </c>
      <c r="N143" s="31" t="s">
        <v>11</v>
      </c>
      <c r="O143" s="31" t="s">
        <v>11</v>
      </c>
      <c r="P143" s="31" t="s">
        <v>11</v>
      </c>
      <c r="Q143" s="31" t="s">
        <v>11</v>
      </c>
      <c r="R143" s="305"/>
      <c r="S143" s="305"/>
      <c r="T143" s="55" t="s">
        <v>11</v>
      </c>
      <c r="U143" s="353" t="s">
        <v>7</v>
      </c>
      <c r="V143" s="353" t="s">
        <v>7</v>
      </c>
      <c r="W143" s="31" t="s">
        <v>11</v>
      </c>
      <c r="X143" s="31" t="s">
        <v>11</v>
      </c>
      <c r="Y143" s="305"/>
      <c r="Z143" s="305"/>
      <c r="AA143" s="31" t="s">
        <v>57</v>
      </c>
      <c r="AB143" s="400" t="s">
        <v>14</v>
      </c>
      <c r="AC143" s="400" t="s">
        <v>14</v>
      </c>
      <c r="AD143" s="400" t="s">
        <v>14</v>
      </c>
      <c r="AE143" s="400" t="s">
        <v>14</v>
      </c>
      <c r="AF143" s="305"/>
      <c r="AG143" s="305"/>
      <c r="AH143" s="31" t="s">
        <v>11</v>
      </c>
      <c r="AI143" s="31" t="s">
        <v>11</v>
      </c>
      <c r="AJ143" s="355" t="s">
        <v>13</v>
      </c>
      <c r="AK143" s="34">
        <f>IF(CA143=0,"",TIME(0,CA143,0))</f>
        <v>0.28333333333333333</v>
      </c>
      <c r="AL143" s="157">
        <f t="shared" ref="AL143:AL148" si="133">COUNTIF(F143:AJ143,"P")</f>
        <v>15</v>
      </c>
      <c r="AM143" s="158">
        <f>SUM(AL143:AL144)/2</f>
        <v>15.5</v>
      </c>
      <c r="AN143" s="158">
        <f t="shared" ref="AN143:AN148" si="134">COUNTIF(F143:AJ143,"Mi")</f>
        <v>1</v>
      </c>
      <c r="AO143" s="158">
        <f>SUM((AN143+AN144)/2)</f>
        <v>0.5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1</v>
      </c>
      <c r="AU143" s="160">
        <f>SUM((AT143+AT144)/2)</f>
        <v>1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4</v>
      </c>
      <c r="BL143" s="162">
        <f>SUM(BK143+BK144)/2</f>
        <v>4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s="146" customFormat="1" ht="18.75" customHeight="1" thickBot="1" x14ac:dyDescent="0.3">
      <c r="A144" s="137" t="s">
        <v>425</v>
      </c>
      <c r="B144" s="179" t="s">
        <v>185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7" t="s">
        <v>11</v>
      </c>
      <c r="I144" s="38" t="s">
        <v>11</v>
      </c>
      <c r="J144" s="37" t="s">
        <v>11</v>
      </c>
      <c r="K144" s="306"/>
      <c r="L144" s="306"/>
      <c r="M144" s="37" t="s">
        <v>11</v>
      </c>
      <c r="N144" s="37" t="s">
        <v>11</v>
      </c>
      <c r="O144" s="37" t="s">
        <v>57</v>
      </c>
      <c r="P144" s="37" t="s">
        <v>11</v>
      </c>
      <c r="Q144" s="37" t="s">
        <v>11</v>
      </c>
      <c r="R144" s="306"/>
      <c r="S144" s="306"/>
      <c r="T144" s="37" t="s">
        <v>11</v>
      </c>
      <c r="U144" s="354" t="s">
        <v>7</v>
      </c>
      <c r="V144" s="354" t="s">
        <v>7</v>
      </c>
      <c r="W144" s="37" t="s">
        <v>11</v>
      </c>
      <c r="X144" s="37" t="s">
        <v>11</v>
      </c>
      <c r="Y144" s="306"/>
      <c r="Z144" s="306"/>
      <c r="AA144" s="37" t="s">
        <v>11</v>
      </c>
      <c r="AB144" s="400" t="s">
        <v>14</v>
      </c>
      <c r="AC144" s="400" t="s">
        <v>14</v>
      </c>
      <c r="AD144" s="400" t="s">
        <v>14</v>
      </c>
      <c r="AE144" s="400" t="s">
        <v>14</v>
      </c>
      <c r="AF144" s="306"/>
      <c r="AG144" s="306"/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16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1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425</v>
      </c>
      <c r="B145" s="179" t="s">
        <v>185</v>
      </c>
      <c r="C145" s="808" t="s">
        <v>366</v>
      </c>
      <c r="D145" s="155" t="str">
        <f>VLOOKUP(C145,ListeAppel,2,FALSE)</f>
        <v>Nom 028</v>
      </c>
      <c r="E145" s="156" t="s">
        <v>70</v>
      </c>
      <c r="F145" s="30" t="s">
        <v>11</v>
      </c>
      <c r="G145" s="31" t="s">
        <v>11</v>
      </c>
      <c r="H145" s="31" t="s">
        <v>11</v>
      </c>
      <c r="I145" s="475" t="s">
        <v>7</v>
      </c>
      <c r="J145" s="353" t="s">
        <v>7</v>
      </c>
      <c r="K145" s="353" t="s">
        <v>7</v>
      </c>
      <c r="L145" s="353" t="s">
        <v>7</v>
      </c>
      <c r="M145" s="353" t="s">
        <v>7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1" t="s">
        <v>11</v>
      </c>
      <c r="U145" s="31" t="s">
        <v>11</v>
      </c>
      <c r="V145" s="353" t="s">
        <v>7</v>
      </c>
      <c r="W145" s="31" t="s">
        <v>11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53" t="s">
        <v>7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31" t="s">
        <v>11</v>
      </c>
      <c r="AK145" s="34">
        <f>IF(CA145=0,"",TIME(0,CA145,0))</f>
        <v>0.3</v>
      </c>
      <c r="AL145" s="157">
        <f t="shared" si="133"/>
        <v>18</v>
      </c>
      <c r="AM145" s="158">
        <f>SUM(AL145:AL146)/2</f>
        <v>18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432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432</v>
      </c>
      <c r="CB145" s="35">
        <f>SUM(AM145+AO145+AQ145+AS145+AU145+AW145+BB145+BD145+BG145+AY145)</f>
        <v>18</v>
      </c>
    </row>
    <row r="146" spans="1:80" ht="18.75" customHeight="1" thickBot="1" x14ac:dyDescent="0.3">
      <c r="A146" s="137" t="s">
        <v>425</v>
      </c>
      <c r="B146" s="179" t="s">
        <v>185</v>
      </c>
      <c r="C146" s="710" t="s">
        <v>8</v>
      </c>
      <c r="D146" s="165">
        <v>12403</v>
      </c>
      <c r="E146" s="166" t="s">
        <v>4</v>
      </c>
      <c r="F146" s="36" t="s">
        <v>11</v>
      </c>
      <c r="G146" s="37" t="s">
        <v>11</v>
      </c>
      <c r="H146" s="37" t="s">
        <v>11</v>
      </c>
      <c r="I146" s="476" t="s">
        <v>7</v>
      </c>
      <c r="J146" s="354" t="s">
        <v>7</v>
      </c>
      <c r="K146" s="354" t="s">
        <v>7</v>
      </c>
      <c r="L146" s="354" t="s">
        <v>7</v>
      </c>
      <c r="M146" s="354" t="s">
        <v>7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7" t="s">
        <v>11</v>
      </c>
      <c r="X146" s="37" t="s">
        <v>11</v>
      </c>
      <c r="Y146" s="306"/>
      <c r="Z146" s="306"/>
      <c r="AA146" s="37" t="s">
        <v>11</v>
      </c>
      <c r="AB146" s="37" t="s">
        <v>11</v>
      </c>
      <c r="AC146" s="354" t="s">
        <v>7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37" t="s">
        <v>11</v>
      </c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185</v>
      </c>
      <c r="C147" s="1057">
        <v>3123</v>
      </c>
      <c r="D147" s="178" t="s">
        <v>234</v>
      </c>
      <c r="E147" s="156" t="s">
        <v>70</v>
      </c>
      <c r="F147" s="364" t="s">
        <v>14</v>
      </c>
      <c r="G147" s="400" t="s">
        <v>14</v>
      </c>
      <c r="H147" s="400" t="s">
        <v>14</v>
      </c>
      <c r="I147" s="450" t="s">
        <v>14</v>
      </c>
      <c r="J147" s="400" t="s">
        <v>14</v>
      </c>
      <c r="K147" s="400" t="s">
        <v>14</v>
      </c>
      <c r="L147" s="400" t="s">
        <v>14</v>
      </c>
      <c r="M147" s="400" t="s">
        <v>14</v>
      </c>
      <c r="N147" s="400" t="s">
        <v>14</v>
      </c>
      <c r="O147" s="400" t="s">
        <v>14</v>
      </c>
      <c r="P147" s="400" t="s">
        <v>14</v>
      </c>
      <c r="Q147" s="400" t="s">
        <v>14</v>
      </c>
      <c r="R147" s="400" t="s">
        <v>14</v>
      </c>
      <c r="S147" s="400" t="s">
        <v>14</v>
      </c>
      <c r="T147" s="400" t="s">
        <v>14</v>
      </c>
      <c r="U147" s="400" t="s">
        <v>14</v>
      </c>
      <c r="V147" s="400" t="s">
        <v>14</v>
      </c>
      <c r="W147" s="400" t="s">
        <v>14</v>
      </c>
      <c r="X147" s="400" t="s">
        <v>14</v>
      </c>
      <c r="Y147" s="400" t="s">
        <v>14</v>
      </c>
      <c r="Z147" s="400" t="s">
        <v>14</v>
      </c>
      <c r="AA147" s="400" t="s">
        <v>14</v>
      </c>
      <c r="AB147" s="400" t="s">
        <v>14</v>
      </c>
      <c r="AC147" s="400" t="s">
        <v>14</v>
      </c>
      <c r="AD147" s="400" t="s">
        <v>14</v>
      </c>
      <c r="AE147" s="400" t="s">
        <v>14</v>
      </c>
      <c r="AF147" s="400" t="s">
        <v>14</v>
      </c>
      <c r="AG147" s="400" t="s">
        <v>14</v>
      </c>
      <c r="AH147" s="400" t="s">
        <v>14</v>
      </c>
      <c r="AI147" s="400" t="s">
        <v>14</v>
      </c>
      <c r="AJ147" s="400" t="s">
        <v>14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31</v>
      </c>
      <c r="BL147" s="162">
        <f>SUM(BK147+BK148)/2</f>
        <v>31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185</v>
      </c>
      <c r="C148" s="710" t="s">
        <v>8</v>
      </c>
      <c r="D148" s="194"/>
      <c r="E148" s="166" t="s">
        <v>4</v>
      </c>
      <c r="F148" s="366" t="s">
        <v>14</v>
      </c>
      <c r="G148" s="400" t="s">
        <v>14</v>
      </c>
      <c r="H148" s="400" t="s">
        <v>14</v>
      </c>
      <c r="I148" s="451" t="s">
        <v>14</v>
      </c>
      <c r="J148" s="441" t="s">
        <v>14</v>
      </c>
      <c r="K148" s="441" t="s">
        <v>14</v>
      </c>
      <c r="L148" s="441" t="s">
        <v>14</v>
      </c>
      <c r="M148" s="441" t="s">
        <v>14</v>
      </c>
      <c r="N148" s="400" t="s">
        <v>14</v>
      </c>
      <c r="O148" s="400" t="s">
        <v>14</v>
      </c>
      <c r="P148" s="400" t="s">
        <v>14</v>
      </c>
      <c r="Q148" s="400" t="s">
        <v>14</v>
      </c>
      <c r="R148" s="400" t="s">
        <v>14</v>
      </c>
      <c r="S148" s="400" t="s">
        <v>14</v>
      </c>
      <c r="T148" s="400" t="s">
        <v>14</v>
      </c>
      <c r="U148" s="400" t="s">
        <v>14</v>
      </c>
      <c r="V148" s="400" t="s">
        <v>14</v>
      </c>
      <c r="W148" s="400" t="s">
        <v>14</v>
      </c>
      <c r="X148" s="400" t="s">
        <v>14</v>
      </c>
      <c r="Y148" s="400" t="s">
        <v>14</v>
      </c>
      <c r="Z148" s="400" t="s">
        <v>14</v>
      </c>
      <c r="AA148" s="400" t="s">
        <v>14</v>
      </c>
      <c r="AB148" s="441" t="s">
        <v>14</v>
      </c>
      <c r="AC148" s="441" t="s">
        <v>14</v>
      </c>
      <c r="AD148" s="400" t="s">
        <v>14</v>
      </c>
      <c r="AE148" s="400" t="s">
        <v>14</v>
      </c>
      <c r="AF148" s="400" t="s">
        <v>14</v>
      </c>
      <c r="AG148" s="400" t="s">
        <v>14</v>
      </c>
      <c r="AH148" s="400" t="s">
        <v>14</v>
      </c>
      <c r="AI148" s="400" t="s">
        <v>14</v>
      </c>
      <c r="AJ148" s="400" t="s">
        <v>14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31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425</v>
      </c>
      <c r="B149" s="179" t="s">
        <v>185</v>
      </c>
      <c r="C149" s="1057" t="s">
        <v>368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1" t="s">
        <v>11</v>
      </c>
      <c r="I149" s="450" t="s">
        <v>14</v>
      </c>
      <c r="J149" s="450" t="s">
        <v>14</v>
      </c>
      <c r="K149" s="305"/>
      <c r="L149" s="305"/>
      <c r="M149" s="31" t="s">
        <v>11</v>
      </c>
      <c r="N149" s="31" t="s">
        <v>11</v>
      </c>
      <c r="O149" s="31" t="s">
        <v>11</v>
      </c>
      <c r="P149" s="31" t="s">
        <v>11</v>
      </c>
      <c r="Q149" s="31" t="s">
        <v>11</v>
      </c>
      <c r="R149" s="305"/>
      <c r="S149" s="305"/>
      <c r="T149" s="31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400" t="s">
        <v>14</v>
      </c>
      <c r="AC149" s="400" t="s">
        <v>14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4">
        <f>IF(CA149=0,"",TIME(0,CA149,0))</f>
        <v>0.31666666666666665</v>
      </c>
      <c r="AL149" s="157">
        <f t="shared" si="95"/>
        <v>19</v>
      </c>
      <c r="AM149" s="158">
        <f>SUM(AL149:AL150)/2</f>
        <v>18.5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456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4</v>
      </c>
      <c r="BL149" s="162">
        <f>SUM(BK149+BK150)/2</f>
        <v>4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456</v>
      </c>
      <c r="CB149" s="35">
        <f>SUM(AM149+AO149+AQ149+AS149+AU149+AW149+BB149+BD149+BG149+AY149)</f>
        <v>19</v>
      </c>
    </row>
    <row r="150" spans="1:80" ht="18.75" customHeight="1" thickBot="1" x14ac:dyDescent="0.3">
      <c r="A150" s="137" t="s">
        <v>425</v>
      </c>
      <c r="B150" s="179" t="s">
        <v>185</v>
      </c>
      <c r="C150" s="710" t="s">
        <v>8</v>
      </c>
      <c r="D150" s="165">
        <v>11052</v>
      </c>
      <c r="E150" s="166" t="s">
        <v>4</v>
      </c>
      <c r="F150" s="36" t="s">
        <v>11</v>
      </c>
      <c r="G150" s="37" t="s">
        <v>11</v>
      </c>
      <c r="H150" s="37" t="s">
        <v>11</v>
      </c>
      <c r="I150" s="450" t="s">
        <v>14</v>
      </c>
      <c r="J150" s="450" t="s">
        <v>14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11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441" t="s">
        <v>14</v>
      </c>
      <c r="AC150" s="441" t="s">
        <v>14</v>
      </c>
      <c r="AD150" s="37" t="s">
        <v>11</v>
      </c>
      <c r="AE150" s="37" t="s">
        <v>11</v>
      </c>
      <c r="AF150" s="306"/>
      <c r="AG150" s="306"/>
      <c r="AH150" s="440" t="s">
        <v>39</v>
      </c>
      <c r="AI150" s="37" t="s">
        <v>11</v>
      </c>
      <c r="AJ150" s="37" t="s">
        <v>11</v>
      </c>
      <c r="AK150" s="40"/>
      <c r="AL150" s="167">
        <f>COUNTIF(F150:AJ150,"P")</f>
        <v>18</v>
      </c>
      <c r="AM150" s="168"/>
      <c r="AN150" s="168">
        <f>COUNTIF(F150:AJ150,"Mi")</f>
        <v>0</v>
      </c>
      <c r="AO150" s="169"/>
      <c r="AP150" s="170">
        <f>COUNTIF(F150:AJ150,"VS")</f>
        <v>0</v>
      </c>
      <c r="AQ150" s="171"/>
      <c r="AR150" s="168">
        <f>COUNTIF(F150:AJ150,"C1")</f>
        <v>1</v>
      </c>
      <c r="AS150" s="168"/>
      <c r="AT150" s="168">
        <f>COUNTIF(F150:AJ150,"R1")</f>
        <v>0</v>
      </c>
      <c r="AU150" s="168"/>
      <c r="AV150" s="168">
        <f>COUNTIF(F150:AJ150,"CS")</f>
        <v>0</v>
      </c>
      <c r="AW150" s="169"/>
      <c r="AX150" s="170">
        <f>COUNTIF(F150:AJ150,"DA")</f>
        <v>0</v>
      </c>
      <c r="AY150" s="171"/>
      <c r="AZ150" s="172"/>
      <c r="BA150" s="170">
        <f>COUNTIF(F150:AJ150,"MT5")</f>
        <v>0</v>
      </c>
      <c r="BB150" s="171"/>
      <c r="BC150" s="170">
        <f>COUNTIF(F150:AJ150,"MT6")</f>
        <v>0</v>
      </c>
      <c r="BD150" s="171"/>
      <c r="BE150" s="171"/>
      <c r="BF150" s="170">
        <f>COUNTIF(F150:AJ150,"MT8")</f>
        <v>0</v>
      </c>
      <c r="BG150" s="171"/>
      <c r="BH150" s="171"/>
      <c r="BI150" s="170">
        <f>COUNTIF(F150:AJ150,"A")</f>
        <v>0</v>
      </c>
      <c r="BJ150" s="171"/>
      <c r="BK150" s="170">
        <f>COUNTIF(F150:AJ150,"Ma")</f>
        <v>4</v>
      </c>
      <c r="BL150" s="173"/>
      <c r="BM150" s="168">
        <f>COUNTIF(F150:AJ150,"MJ")</f>
        <v>0</v>
      </c>
      <c r="BN150" s="174"/>
      <c r="BO150" s="168">
        <f>COUNTIF(F150:AJ150,"Jsc")</f>
        <v>0</v>
      </c>
      <c r="BP150" s="169"/>
      <c r="BQ150" s="168">
        <f>COUNTIF(F150:AJ150,"C")</f>
        <v>0</v>
      </c>
      <c r="BR150" s="168"/>
      <c r="BS150" s="168">
        <f>COUNTIF(F150:AJ150,"CC")</f>
        <v>0</v>
      </c>
      <c r="BT150" s="169"/>
      <c r="BU150" s="168">
        <f>COUNTIF(F150:AJ150,"DS")</f>
        <v>0</v>
      </c>
      <c r="BV150" s="169"/>
      <c r="BW150" s="170">
        <f>COUNTIF(F150:AJ150,"MT")</f>
        <v>0</v>
      </c>
      <c r="BX150" s="171"/>
      <c r="BY150" s="170">
        <f>COUNTIF(F150:AJ150,"4/5")</f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1057" t="s">
        <v>369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65" t="s">
        <v>14</v>
      </c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31</v>
      </c>
      <c r="BL151" s="162">
        <f>SUM(BK151+BK152)/2</f>
        <v>31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425</v>
      </c>
      <c r="B152" s="179" t="s">
        <v>185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67" t="s">
        <v>14</v>
      </c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31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425</v>
      </c>
      <c r="B153" s="179" t="s">
        <v>185</v>
      </c>
      <c r="C153" s="1057" t="s">
        <v>370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1" t="s">
        <v>11</v>
      </c>
      <c r="I153" s="32" t="s">
        <v>11</v>
      </c>
      <c r="J153" s="31" t="s">
        <v>11</v>
      </c>
      <c r="K153" s="305"/>
      <c r="L153" s="305"/>
      <c r="M153" s="31" t="s">
        <v>11</v>
      </c>
      <c r="N153" s="31" t="s">
        <v>11</v>
      </c>
      <c r="O153" s="31" t="s">
        <v>11</v>
      </c>
      <c r="P153" s="353" t="s">
        <v>7</v>
      </c>
      <c r="Q153" s="31" t="s">
        <v>11</v>
      </c>
      <c r="R153" s="305"/>
      <c r="S153" s="305"/>
      <c r="T153" s="31" t="s">
        <v>11</v>
      </c>
      <c r="U153" s="31" t="s">
        <v>11</v>
      </c>
      <c r="V153" s="31" t="s">
        <v>11</v>
      </c>
      <c r="W153" s="31" t="s">
        <v>11</v>
      </c>
      <c r="X153" s="31" t="s">
        <v>11</v>
      </c>
      <c r="Y153" s="305"/>
      <c r="Z153" s="305"/>
      <c r="AA153" s="31" t="s">
        <v>11</v>
      </c>
      <c r="AB153" s="31" t="s">
        <v>11</v>
      </c>
      <c r="AC153" s="31" t="s">
        <v>11</v>
      </c>
      <c r="AD153" s="31" t="s">
        <v>11</v>
      </c>
      <c r="AE153" s="31" t="s">
        <v>11</v>
      </c>
      <c r="AF153" s="305"/>
      <c r="AG153" s="305"/>
      <c r="AH153" s="353" t="s">
        <v>7</v>
      </c>
      <c r="AI153" s="353" t="s">
        <v>7</v>
      </c>
      <c r="AJ153" s="31" t="s">
        <v>11</v>
      </c>
      <c r="AK153" s="34">
        <f>IF(CA153=0,"",TIME(0,CA153,0))</f>
        <v>0.33333333333333331</v>
      </c>
      <c r="AL153" s="157">
        <f t="shared" si="95"/>
        <v>20</v>
      </c>
      <c r="AM153" s="158">
        <f>SUM(AL153:AL154)/2</f>
        <v>18.5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1</v>
      </c>
      <c r="AT153" s="159">
        <f t="shared" si="99"/>
        <v>0</v>
      </c>
      <c r="AU153" s="160">
        <f>SUM((AT153+AT154)/2)</f>
        <v>0.5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3</v>
      </c>
      <c r="BR153" s="158">
        <f>SUM((BQ153+BQ154)/2)</f>
        <v>3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425</v>
      </c>
      <c r="B154" s="179" t="s">
        <v>185</v>
      </c>
      <c r="C154" s="710" t="s">
        <v>8</v>
      </c>
      <c r="D154" s="194"/>
      <c r="E154" s="166" t="s">
        <v>4</v>
      </c>
      <c r="F154" s="36" t="s">
        <v>11</v>
      </c>
      <c r="G154" s="440" t="s">
        <v>39</v>
      </c>
      <c r="H154" s="440" t="s">
        <v>39</v>
      </c>
      <c r="I154" s="38" t="s">
        <v>11</v>
      </c>
      <c r="J154" s="37" t="s">
        <v>11</v>
      </c>
      <c r="K154" s="306"/>
      <c r="L154" s="306"/>
      <c r="M154" s="37" t="s">
        <v>11</v>
      </c>
      <c r="N154" s="37" t="s">
        <v>11</v>
      </c>
      <c r="O154" s="37" t="s">
        <v>11</v>
      </c>
      <c r="P154" s="354" t="s">
        <v>7</v>
      </c>
      <c r="Q154" s="37" t="s">
        <v>11</v>
      </c>
      <c r="R154" s="306"/>
      <c r="S154" s="306"/>
      <c r="T154" s="37" t="s">
        <v>11</v>
      </c>
      <c r="U154" s="37" t="s">
        <v>11</v>
      </c>
      <c r="V154" s="37" t="s">
        <v>11</v>
      </c>
      <c r="W154" s="37" t="s">
        <v>11</v>
      </c>
      <c r="X154" s="37" t="s">
        <v>57</v>
      </c>
      <c r="Y154" s="306"/>
      <c r="Z154" s="306"/>
      <c r="AA154" s="37" t="s">
        <v>11</v>
      </c>
      <c r="AB154" s="37" t="s">
        <v>11</v>
      </c>
      <c r="AC154" s="37" t="s">
        <v>11</v>
      </c>
      <c r="AD154" s="37" t="s">
        <v>11</v>
      </c>
      <c r="AE154" s="37" t="s">
        <v>11</v>
      </c>
      <c r="AF154" s="306"/>
      <c r="AG154" s="306"/>
      <c r="AH154" s="354" t="s">
        <v>7</v>
      </c>
      <c r="AI154" s="354" t="s">
        <v>7</v>
      </c>
      <c r="AJ154" s="37" t="s">
        <v>11</v>
      </c>
      <c r="AK154" s="40"/>
      <c r="AL154" s="167">
        <f t="shared" si="95"/>
        <v>17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2</v>
      </c>
      <c r="AS154" s="168"/>
      <c r="AT154" s="168">
        <f t="shared" si="99"/>
        <v>1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3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425</v>
      </c>
      <c r="B155" s="179" t="s">
        <v>186</v>
      </c>
      <c r="C155" s="1174" t="s">
        <v>186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425</v>
      </c>
      <c r="B156" s="179" t="s">
        <v>186</v>
      </c>
      <c r="C156" s="190"/>
      <c r="D156" s="45" t="s">
        <v>69</v>
      </c>
      <c r="E156" s="204"/>
      <c r="F156" s="24">
        <v>1</v>
      </c>
      <c r="G156" s="25">
        <v>2</v>
      </c>
      <c r="H156" s="25">
        <v>3</v>
      </c>
      <c r="I156" s="25">
        <v>4</v>
      </c>
      <c r="J156" s="25">
        <v>5</v>
      </c>
      <c r="K156" s="300">
        <v>6</v>
      </c>
      <c r="L156" s="300">
        <v>7</v>
      </c>
      <c r="M156" s="25">
        <v>8</v>
      </c>
      <c r="N156" s="25">
        <v>9</v>
      </c>
      <c r="O156" s="25">
        <v>10</v>
      </c>
      <c r="P156" s="25">
        <v>11</v>
      </c>
      <c r="Q156" s="25">
        <v>12</v>
      </c>
      <c r="R156" s="300">
        <v>13</v>
      </c>
      <c r="S156" s="300">
        <v>14</v>
      </c>
      <c r="T156" s="25">
        <v>15</v>
      </c>
      <c r="U156" s="25">
        <v>16</v>
      </c>
      <c r="V156" s="25">
        <v>17</v>
      </c>
      <c r="W156" s="25">
        <v>18</v>
      </c>
      <c r="X156" s="25">
        <v>19</v>
      </c>
      <c r="Y156" s="300">
        <v>20</v>
      </c>
      <c r="Z156" s="300">
        <v>21</v>
      </c>
      <c r="AA156" s="25">
        <v>22</v>
      </c>
      <c r="AB156" s="25">
        <v>23</v>
      </c>
      <c r="AC156" s="25">
        <v>24</v>
      </c>
      <c r="AD156" s="25">
        <v>25</v>
      </c>
      <c r="AE156" s="25">
        <v>26</v>
      </c>
      <c r="AF156" s="300">
        <v>27</v>
      </c>
      <c r="AG156" s="301">
        <v>28</v>
      </c>
      <c r="AH156" s="26">
        <v>29</v>
      </c>
      <c r="AI156" s="25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425</v>
      </c>
      <c r="B157" s="179" t="s">
        <v>186</v>
      </c>
      <c r="C157" s="1057" t="s">
        <v>371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425</v>
      </c>
      <c r="B158" s="179" t="s">
        <v>186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186</v>
      </c>
      <c r="C159" s="1057" t="s">
        <v>372</v>
      </c>
      <c r="D159" s="155" t="str">
        <f>VLOOKUP(C159,ListeAppel,2,FALSE)</f>
        <v>Nom 024</v>
      </c>
      <c r="E159" s="156" t="s">
        <v>70</v>
      </c>
      <c r="F159" s="30" t="s">
        <v>11</v>
      </c>
      <c r="G159" s="355" t="s">
        <v>13</v>
      </c>
      <c r="H159" s="31" t="s">
        <v>11</v>
      </c>
      <c r="I159" s="32" t="s">
        <v>11</v>
      </c>
      <c r="J159" s="31" t="s">
        <v>11</v>
      </c>
      <c r="K159" s="305"/>
      <c r="L159" s="305"/>
      <c r="M159" s="31" t="s">
        <v>11</v>
      </c>
      <c r="N159" s="31" t="s">
        <v>11</v>
      </c>
      <c r="O159" s="31" t="s">
        <v>11</v>
      </c>
      <c r="P159" s="31" t="s">
        <v>11</v>
      </c>
      <c r="Q159" s="31" t="s">
        <v>11</v>
      </c>
      <c r="R159" s="305"/>
      <c r="S159" s="305"/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>
        <f>IF(CA159=0,"",TIME(0,CA159,0))</f>
        <v>0.16666666666666666</v>
      </c>
      <c r="AL159" s="157">
        <f t="shared" si="152"/>
        <v>9</v>
      </c>
      <c r="AM159" s="158">
        <f>SUM(AL159:AL160)/2</f>
        <v>9</v>
      </c>
      <c r="AN159" s="158">
        <f t="shared" si="153"/>
        <v>1</v>
      </c>
      <c r="AO159" s="158">
        <f>SUM((AN159+AN160)/2)</f>
        <v>1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240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17</v>
      </c>
      <c r="BL159" s="162">
        <f>SUM(BK159+BK160)/2</f>
        <v>17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240</v>
      </c>
      <c r="CB159" s="35">
        <f>SUM(AM159+AO159+AQ159+AS159+AU159+AW159+BB159+BD159+BG159+AY159)</f>
        <v>10</v>
      </c>
    </row>
    <row r="160" spans="1:80" ht="18.75" customHeight="1" thickBot="1" x14ac:dyDescent="0.3">
      <c r="A160" s="137" t="s">
        <v>425</v>
      </c>
      <c r="B160" s="179" t="s">
        <v>186</v>
      </c>
      <c r="C160" s="710" t="s">
        <v>8</v>
      </c>
      <c r="D160" s="165">
        <v>11621</v>
      </c>
      <c r="E160" s="166" t="s">
        <v>4</v>
      </c>
      <c r="F160" s="36" t="s">
        <v>11</v>
      </c>
      <c r="G160" s="356" t="s">
        <v>107</v>
      </c>
      <c r="H160" s="37" t="s">
        <v>11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37" t="s">
        <v>11</v>
      </c>
      <c r="Q160" s="37" t="s">
        <v>11</v>
      </c>
      <c r="R160" s="306"/>
      <c r="S160" s="306"/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9</v>
      </c>
      <c r="AM160" s="168"/>
      <c r="AN160" s="168">
        <f t="shared" si="153"/>
        <v>1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17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373</v>
      </c>
      <c r="D161" s="155" t="str">
        <f>VLOOKUP(C161,ListeAppel,2,FALSE)</f>
        <v>Nom 067</v>
      </c>
      <c r="E161" s="156" t="s">
        <v>70</v>
      </c>
      <c r="F161" s="51" t="s">
        <v>11</v>
      </c>
      <c r="G161" s="355" t="s">
        <v>13</v>
      </c>
      <c r="H161" s="52" t="s">
        <v>11</v>
      </c>
      <c r="I161" s="53" t="s">
        <v>11</v>
      </c>
      <c r="J161" s="52" t="s">
        <v>11</v>
      </c>
      <c r="K161" s="307"/>
      <c r="L161" s="307"/>
      <c r="M161" s="358" t="s">
        <v>7</v>
      </c>
      <c r="N161" s="358" t="s">
        <v>7</v>
      </c>
      <c r="O161" s="358" t="s">
        <v>7</v>
      </c>
      <c r="P161" s="358" t="s">
        <v>7</v>
      </c>
      <c r="Q161" s="358" t="s">
        <v>7</v>
      </c>
      <c r="R161" s="358" t="s">
        <v>7</v>
      </c>
      <c r="S161" s="358" t="s">
        <v>7</v>
      </c>
      <c r="T161" s="358" t="s">
        <v>7</v>
      </c>
      <c r="U161" s="358" t="s">
        <v>7</v>
      </c>
      <c r="V161" s="358" t="s">
        <v>7</v>
      </c>
      <c r="W161" s="358" t="s">
        <v>7</v>
      </c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58" t="s">
        <v>7</v>
      </c>
      <c r="AD161" s="358" t="s">
        <v>7</v>
      </c>
      <c r="AE161" s="358" t="s">
        <v>7</v>
      </c>
      <c r="AF161" s="307"/>
      <c r="AG161" s="307"/>
      <c r="AH161" s="52" t="s">
        <v>11</v>
      </c>
      <c r="AI161" s="52" t="s">
        <v>11</v>
      </c>
      <c r="AJ161" s="52" t="s">
        <v>11</v>
      </c>
      <c r="AK161" s="34">
        <f>IF(CA161=0,"",TIME(0,CA161,0))</f>
        <v>0.13333333333333333</v>
      </c>
      <c r="AL161" s="157">
        <f>COUNTIF(F161:AJ161,"P")</f>
        <v>7</v>
      </c>
      <c r="AM161" s="158">
        <f>SUM(AL161:AL162)/2</f>
        <v>7</v>
      </c>
      <c r="AN161" s="158">
        <f>COUNTIF(F161:AJ161,"Mi")</f>
        <v>1</v>
      </c>
      <c r="AO161" s="158">
        <f>SUM((AN161+AN162)/2)</f>
        <v>1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192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19</v>
      </c>
      <c r="BR161" s="158">
        <f>SUM((BQ161+BQ162)/2)</f>
        <v>19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192</v>
      </c>
      <c r="CB161" s="35">
        <f>SUM(AM161+AO161+AQ161+AS161+AU161+AW161+BB161+BD161+BG161+AY161)</f>
        <v>8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356" t="s">
        <v>107</v>
      </c>
      <c r="H162" s="52" t="s">
        <v>11</v>
      </c>
      <c r="I162" s="53" t="s">
        <v>11</v>
      </c>
      <c r="J162" s="52" t="s">
        <v>11</v>
      </c>
      <c r="K162" s="307"/>
      <c r="L162" s="307"/>
      <c r="M162" s="358" t="s">
        <v>7</v>
      </c>
      <c r="N162" s="358" t="s">
        <v>7</v>
      </c>
      <c r="O162" s="358" t="s">
        <v>7</v>
      </c>
      <c r="P162" s="358" t="s">
        <v>7</v>
      </c>
      <c r="Q162" s="358" t="s">
        <v>7</v>
      </c>
      <c r="R162" s="358" t="s">
        <v>7</v>
      </c>
      <c r="S162" s="358" t="s">
        <v>7</v>
      </c>
      <c r="T162" s="358" t="s">
        <v>7</v>
      </c>
      <c r="U162" s="358" t="s">
        <v>7</v>
      </c>
      <c r="V162" s="358" t="s">
        <v>7</v>
      </c>
      <c r="W162" s="358" t="s">
        <v>7</v>
      </c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58" t="s">
        <v>7</v>
      </c>
      <c r="AD162" s="358" t="s">
        <v>7</v>
      </c>
      <c r="AE162" s="358" t="s">
        <v>7</v>
      </c>
      <c r="AF162" s="307"/>
      <c r="AG162" s="307"/>
      <c r="AH162" s="52" t="s">
        <v>11</v>
      </c>
      <c r="AI162" s="52" t="s">
        <v>11</v>
      </c>
      <c r="AJ162" s="52" t="s">
        <v>11</v>
      </c>
      <c r="AK162" s="40"/>
      <c r="AL162" s="167">
        <f>COUNTIF(F162:AJ162,"P")</f>
        <v>7</v>
      </c>
      <c r="AM162" s="168"/>
      <c r="AN162" s="168">
        <f>COUNTIF(F162:AJ162,"Mi")</f>
        <v>1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19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425</v>
      </c>
      <c r="B163" s="179" t="s">
        <v>186</v>
      </c>
      <c r="C163" s="1057">
        <v>1623</v>
      </c>
      <c r="D163" s="178" t="s">
        <v>293</v>
      </c>
      <c r="E163" s="156" t="s">
        <v>70</v>
      </c>
      <c r="F163" s="30" t="s">
        <v>11</v>
      </c>
      <c r="G163" s="355" t="s">
        <v>13</v>
      </c>
      <c r="H163" s="31" t="s">
        <v>11</v>
      </c>
      <c r="I163" s="32" t="s">
        <v>11</v>
      </c>
      <c r="J163" s="31" t="s">
        <v>11</v>
      </c>
      <c r="K163" s="305"/>
      <c r="L163" s="305"/>
      <c r="M163" s="31" t="s">
        <v>11</v>
      </c>
      <c r="N163" s="31" t="s">
        <v>11</v>
      </c>
      <c r="O163" s="31" t="s">
        <v>11</v>
      </c>
      <c r="P163" s="31" t="s">
        <v>11</v>
      </c>
      <c r="Q163" s="31" t="s">
        <v>11</v>
      </c>
      <c r="R163" s="305"/>
      <c r="S163" s="305"/>
      <c r="T163" s="31" t="s">
        <v>11</v>
      </c>
      <c r="U163" s="31" t="s">
        <v>11</v>
      </c>
      <c r="V163" s="31" t="s">
        <v>11</v>
      </c>
      <c r="W163" s="31" t="s">
        <v>11</v>
      </c>
      <c r="X163" s="31" t="s">
        <v>11</v>
      </c>
      <c r="Y163" s="305"/>
      <c r="Z163" s="305"/>
      <c r="AA163" s="31" t="s">
        <v>11</v>
      </c>
      <c r="AB163" s="31" t="s">
        <v>11</v>
      </c>
      <c r="AC163" s="31" t="s">
        <v>11</v>
      </c>
      <c r="AD163" s="31" t="s">
        <v>11</v>
      </c>
      <c r="AE163" s="31" t="s">
        <v>11</v>
      </c>
      <c r="AF163" s="305"/>
      <c r="AG163" s="305"/>
      <c r="AH163" s="31" t="s">
        <v>11</v>
      </c>
      <c r="AI163" s="31" t="s">
        <v>11</v>
      </c>
      <c r="AJ163" s="31" t="s">
        <v>11</v>
      </c>
      <c r="AK163" s="34">
        <f>IF(CA163=0,"",TIME(0,CA163,0))</f>
        <v>0.3833333333333333</v>
      </c>
      <c r="AL163" s="157">
        <f t="shared" si="152"/>
        <v>22</v>
      </c>
      <c r="AM163" s="158">
        <f>SUM(AL163:AL164)/2</f>
        <v>22</v>
      </c>
      <c r="AN163" s="158">
        <f t="shared" si="153"/>
        <v>1</v>
      </c>
      <c r="AO163" s="158">
        <f>SUM((AN163+AN164)/2)</f>
        <v>1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552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0</v>
      </c>
      <c r="BR163" s="158">
        <f>SUM((BQ163+BQ164)/2)</f>
        <v>0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552</v>
      </c>
      <c r="CB163" s="35">
        <f>SUM(AM163+AO163+AQ163+AS163+AU163+AW163+BB163+BD163+BG163+AY163)</f>
        <v>23</v>
      </c>
    </row>
    <row r="164" spans="1:80" ht="18.75" customHeight="1" thickBot="1" x14ac:dyDescent="0.3">
      <c r="A164" s="137" t="s">
        <v>425</v>
      </c>
      <c r="B164" s="179" t="s">
        <v>186</v>
      </c>
      <c r="C164" s="710" t="s">
        <v>10</v>
      </c>
      <c r="D164" s="165"/>
      <c r="E164" s="166" t="s">
        <v>4</v>
      </c>
      <c r="F164" s="36" t="s">
        <v>11</v>
      </c>
      <c r="G164" s="356" t="s">
        <v>107</v>
      </c>
      <c r="H164" s="37" t="s">
        <v>11</v>
      </c>
      <c r="I164" s="38" t="s">
        <v>11</v>
      </c>
      <c r="J164" s="37" t="s">
        <v>11</v>
      </c>
      <c r="K164" s="306"/>
      <c r="L164" s="306"/>
      <c r="M164" s="37" t="s">
        <v>11</v>
      </c>
      <c r="N164" s="37" t="s">
        <v>11</v>
      </c>
      <c r="O164" s="37" t="s">
        <v>11</v>
      </c>
      <c r="P164" s="37" t="s">
        <v>11</v>
      </c>
      <c r="Q164" s="37" t="s">
        <v>11</v>
      </c>
      <c r="R164" s="306"/>
      <c r="S164" s="306"/>
      <c r="T164" s="37" t="s">
        <v>11</v>
      </c>
      <c r="U164" s="37" t="s">
        <v>11</v>
      </c>
      <c r="V164" s="37" t="s">
        <v>11</v>
      </c>
      <c r="W164" s="37" t="s">
        <v>11</v>
      </c>
      <c r="X164" s="37" t="s">
        <v>11</v>
      </c>
      <c r="Y164" s="306"/>
      <c r="Z164" s="306"/>
      <c r="AA164" s="37" t="s">
        <v>11</v>
      </c>
      <c r="AB164" s="37" t="s">
        <v>11</v>
      </c>
      <c r="AC164" s="37" t="s">
        <v>11</v>
      </c>
      <c r="AD164" s="37" t="s">
        <v>11</v>
      </c>
      <c r="AE164" s="37" t="s">
        <v>11</v>
      </c>
      <c r="AF164" s="306"/>
      <c r="AG164" s="306"/>
      <c r="AH164" s="37" t="s">
        <v>11</v>
      </c>
      <c r="AI164" s="37" t="s">
        <v>11</v>
      </c>
      <c r="AJ164" s="37" t="s">
        <v>11</v>
      </c>
      <c r="AK164" s="40"/>
      <c r="AL164" s="167">
        <f t="shared" si="152"/>
        <v>22</v>
      </c>
      <c r="AM164" s="168"/>
      <c r="AN164" s="168">
        <f t="shared" si="153"/>
        <v>1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0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425</v>
      </c>
      <c r="B165" s="179" t="s">
        <v>187</v>
      </c>
      <c r="C165" s="1174" t="s">
        <v>187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425</v>
      </c>
      <c r="B166" s="179" t="s">
        <v>187</v>
      </c>
      <c r="C166" s="190"/>
      <c r="D166" s="45" t="s">
        <v>69</v>
      </c>
      <c r="E166" s="248"/>
      <c r="F166" s="24">
        <v>1</v>
      </c>
      <c r="G166" s="25">
        <v>2</v>
      </c>
      <c r="H166" s="25">
        <v>3</v>
      </c>
      <c r="I166" s="25">
        <v>4</v>
      </c>
      <c r="J166" s="25">
        <v>5</v>
      </c>
      <c r="K166" s="300">
        <v>6</v>
      </c>
      <c r="L166" s="300">
        <v>7</v>
      </c>
      <c r="M166" s="25">
        <v>8</v>
      </c>
      <c r="N166" s="25">
        <v>9</v>
      </c>
      <c r="O166" s="25">
        <v>10</v>
      </c>
      <c r="P166" s="25">
        <v>11</v>
      </c>
      <c r="Q166" s="25">
        <v>12</v>
      </c>
      <c r="R166" s="300">
        <v>13</v>
      </c>
      <c r="S166" s="300">
        <v>14</v>
      </c>
      <c r="T166" s="25">
        <v>15</v>
      </c>
      <c r="U166" s="25">
        <v>16</v>
      </c>
      <c r="V166" s="25">
        <v>17</v>
      </c>
      <c r="W166" s="25">
        <v>18</v>
      </c>
      <c r="X166" s="25">
        <v>19</v>
      </c>
      <c r="Y166" s="300">
        <v>20</v>
      </c>
      <c r="Z166" s="300">
        <v>21</v>
      </c>
      <c r="AA166" s="25">
        <v>22</v>
      </c>
      <c r="AB166" s="25">
        <v>23</v>
      </c>
      <c r="AC166" s="25">
        <v>24</v>
      </c>
      <c r="AD166" s="25">
        <v>25</v>
      </c>
      <c r="AE166" s="25">
        <v>26</v>
      </c>
      <c r="AF166" s="300">
        <v>27</v>
      </c>
      <c r="AG166" s="301">
        <v>28</v>
      </c>
      <c r="AH166" s="26">
        <v>29</v>
      </c>
      <c r="AI166" s="25">
        <v>30</v>
      </c>
      <c r="AJ166" s="1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425</v>
      </c>
      <c r="B167" s="179" t="s">
        <v>187</v>
      </c>
      <c r="C167" s="808">
        <v>4373</v>
      </c>
      <c r="D167" s="178" t="e">
        <f>VLOOKUP(C167,ListeAppel,2,FALSE)</f>
        <v>#N/A</v>
      </c>
      <c r="E167" s="23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31</v>
      </c>
      <c r="BL167" s="162">
        <f>SUM(BK167+BK168)/2</f>
        <v>31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425</v>
      </c>
      <c r="B168" s="179" t="s">
        <v>187</v>
      </c>
      <c r="C168" s="717" t="s">
        <v>6</v>
      </c>
      <c r="D168" s="194"/>
      <c r="E168" s="238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226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52" t="s">
        <v>11</v>
      </c>
      <c r="K169" s="307"/>
      <c r="L169" s="307"/>
      <c r="M169" s="52" t="s">
        <v>11</v>
      </c>
      <c r="N169" s="52" t="s">
        <v>11</v>
      </c>
      <c r="O169" s="52" t="s">
        <v>11</v>
      </c>
      <c r="P169" s="52" t="s">
        <v>11</v>
      </c>
      <c r="Q169" s="353" t="s">
        <v>7</v>
      </c>
      <c r="R169" s="307"/>
      <c r="S169" s="307"/>
      <c r="T169" s="52" t="s">
        <v>11</v>
      </c>
      <c r="U169" s="52" t="s">
        <v>11</v>
      </c>
      <c r="V169" s="52" t="s">
        <v>11</v>
      </c>
      <c r="W169" s="52" t="s">
        <v>11</v>
      </c>
      <c r="X169" s="52" t="s">
        <v>11</v>
      </c>
      <c r="Y169" s="307"/>
      <c r="Z169" s="307"/>
      <c r="AA169" s="52" t="s">
        <v>11</v>
      </c>
      <c r="AB169" s="52" t="s">
        <v>11</v>
      </c>
      <c r="AC169" s="52" t="s">
        <v>11</v>
      </c>
      <c r="AD169" s="52" t="s">
        <v>11</v>
      </c>
      <c r="AE169" s="52" t="s">
        <v>11</v>
      </c>
      <c r="AF169" s="307"/>
      <c r="AG169" s="307"/>
      <c r="AH169" s="52" t="s">
        <v>11</v>
      </c>
      <c r="AI169" s="52" t="s">
        <v>11</v>
      </c>
      <c r="AJ169" s="52" t="s">
        <v>11</v>
      </c>
      <c r="AK169" s="34">
        <f>IF(CA169=0,"",TIME(0,CA169,0))</f>
        <v>0.35833333333333334</v>
      </c>
      <c r="AL169" s="210">
        <f>COUNTIF(F169:AJ169,"P")</f>
        <v>22</v>
      </c>
      <c r="AM169" s="211">
        <f>SUM(AL169:AL170)/2</f>
        <v>20.5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1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516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1</v>
      </c>
      <c r="BR169" s="211">
        <f>SUM((BQ169+BQ170)/2)</f>
        <v>1.5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516</v>
      </c>
      <c r="CB169" s="35">
        <f>SUM(AM169+AO169+AQ169+AS169+AU169+AW169+BB169+BD169+BG169+AY169)</f>
        <v>21.5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53" t="s">
        <v>11</v>
      </c>
      <c r="J170" s="52" t="s">
        <v>11</v>
      </c>
      <c r="K170" s="307"/>
      <c r="L170" s="307"/>
      <c r="M170" s="52" t="s">
        <v>11</v>
      </c>
      <c r="N170" s="52" t="s">
        <v>11</v>
      </c>
      <c r="O170" s="52" t="s">
        <v>11</v>
      </c>
      <c r="P170" s="52" t="s">
        <v>11</v>
      </c>
      <c r="Q170" s="354" t="s">
        <v>7</v>
      </c>
      <c r="R170" s="307"/>
      <c r="S170" s="307"/>
      <c r="T170" s="52" t="s">
        <v>57</v>
      </c>
      <c r="U170" s="52" t="s">
        <v>11</v>
      </c>
      <c r="V170" s="52" t="s">
        <v>11</v>
      </c>
      <c r="W170" s="52" t="s">
        <v>57</v>
      </c>
      <c r="X170" s="52" t="s">
        <v>11</v>
      </c>
      <c r="Y170" s="307"/>
      <c r="Z170" s="307"/>
      <c r="AA170" s="52" t="s">
        <v>11</v>
      </c>
      <c r="AB170" s="52" t="s">
        <v>11</v>
      </c>
      <c r="AC170" s="52" t="s">
        <v>11</v>
      </c>
      <c r="AD170" s="52" t="s">
        <v>11</v>
      </c>
      <c r="AE170" s="52" t="s">
        <v>11</v>
      </c>
      <c r="AF170" s="307"/>
      <c r="AG170" s="307"/>
      <c r="AH170" s="52" t="s">
        <v>11</v>
      </c>
      <c r="AI170" s="52" t="s">
        <v>11</v>
      </c>
      <c r="AJ170" s="354" t="s">
        <v>7</v>
      </c>
      <c r="AK170" s="40"/>
      <c r="AL170" s="167">
        <f>COUNTIF(F170:AJ170,"P")</f>
        <v>19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2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2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425</v>
      </c>
      <c r="B171" s="179" t="s">
        <v>187</v>
      </c>
      <c r="C171" s="808" t="s">
        <v>376</v>
      </c>
      <c r="D171" s="178" t="str">
        <f>VLOOKUP(C171,ListeAppel,2,FALSE)</f>
        <v>Nom 039</v>
      </c>
      <c r="E171" s="236" t="s">
        <v>70</v>
      </c>
      <c r="F171" s="376" t="s">
        <v>7</v>
      </c>
      <c r="G171" s="353" t="s">
        <v>7</v>
      </c>
      <c r="H171" s="353" t="s">
        <v>7</v>
      </c>
      <c r="I171" s="353" t="s">
        <v>7</v>
      </c>
      <c r="J171" s="353" t="s">
        <v>7</v>
      </c>
      <c r="K171" s="353" t="s">
        <v>7</v>
      </c>
      <c r="L171" s="353" t="s">
        <v>7</v>
      </c>
      <c r="M171" s="353" t="s">
        <v>7</v>
      </c>
      <c r="N171" s="353" t="s">
        <v>7</v>
      </c>
      <c r="O171" s="353" t="s">
        <v>7</v>
      </c>
      <c r="P171" s="353" t="s">
        <v>7</v>
      </c>
      <c r="Q171" s="353" t="s">
        <v>7</v>
      </c>
      <c r="R171" s="353" t="s">
        <v>7</v>
      </c>
      <c r="S171" s="353" t="s">
        <v>7</v>
      </c>
      <c r="T171" s="353" t="s">
        <v>7</v>
      </c>
      <c r="U171" s="353" t="s">
        <v>7</v>
      </c>
      <c r="V171" s="353" t="s">
        <v>7</v>
      </c>
      <c r="W171" s="31" t="s">
        <v>11</v>
      </c>
      <c r="X171" s="31" t="s">
        <v>11</v>
      </c>
      <c r="Y171" s="305"/>
      <c r="Z171" s="305"/>
      <c r="AA171" s="31" t="s">
        <v>11</v>
      </c>
      <c r="AB171" s="31" t="s">
        <v>11</v>
      </c>
      <c r="AC171" s="31" t="s">
        <v>11</v>
      </c>
      <c r="AD171" s="31" t="s">
        <v>11</v>
      </c>
      <c r="AE171" s="353" t="s">
        <v>7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4">
        <f>IF(CA171=0,"",TIME(0,CA171,0))</f>
        <v>0.15</v>
      </c>
      <c r="AL171" s="157">
        <f t="shared" si="171"/>
        <v>9</v>
      </c>
      <c r="AM171" s="158">
        <f>SUM(AL171:AL172)/2</f>
        <v>8.5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0.5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216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18</v>
      </c>
      <c r="BR171" s="158">
        <f>SUM((BQ171+BQ172)/2)</f>
        <v>18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216</v>
      </c>
      <c r="CB171" s="35">
        <f>SUM(AM171+AO171+AQ171+AS171+AU171+AW171+BB171+BD171+BG171+AY171)</f>
        <v>9</v>
      </c>
    </row>
    <row r="172" spans="1:80" ht="18.75" customHeight="1" thickBot="1" x14ac:dyDescent="0.3">
      <c r="A172" s="137" t="s">
        <v>425</v>
      </c>
      <c r="B172" s="179" t="s">
        <v>187</v>
      </c>
      <c r="C172" s="717" t="s">
        <v>10</v>
      </c>
      <c r="D172" s="194"/>
      <c r="E172" s="238" t="s">
        <v>4</v>
      </c>
      <c r="F172" s="377" t="s">
        <v>7</v>
      </c>
      <c r="G172" s="354" t="s">
        <v>7</v>
      </c>
      <c r="H172" s="354" t="s">
        <v>7</v>
      </c>
      <c r="I172" s="354" t="s">
        <v>7</v>
      </c>
      <c r="J172" s="354" t="s">
        <v>7</v>
      </c>
      <c r="K172" s="354" t="s">
        <v>7</v>
      </c>
      <c r="L172" s="354" t="s">
        <v>7</v>
      </c>
      <c r="M172" s="354" t="s">
        <v>7</v>
      </c>
      <c r="N172" s="354" t="s">
        <v>7</v>
      </c>
      <c r="O172" s="354" t="s">
        <v>7</v>
      </c>
      <c r="P172" s="354" t="s">
        <v>7</v>
      </c>
      <c r="Q172" s="354" t="s">
        <v>7</v>
      </c>
      <c r="R172" s="354" t="s">
        <v>7</v>
      </c>
      <c r="S172" s="354" t="s">
        <v>7</v>
      </c>
      <c r="T172" s="354" t="s">
        <v>7</v>
      </c>
      <c r="U172" s="354" t="s">
        <v>7</v>
      </c>
      <c r="V172" s="354" t="s">
        <v>7</v>
      </c>
      <c r="W172" s="37" t="s">
        <v>11</v>
      </c>
      <c r="X172" s="37" t="s">
        <v>57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54" t="s">
        <v>7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40"/>
      <c r="AL172" s="167">
        <f t="shared" si="171"/>
        <v>8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1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18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8" t="s">
        <v>378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1" t="s">
        <v>11</v>
      </c>
      <c r="U173" s="31" t="s">
        <v>11</v>
      </c>
      <c r="V173" s="31" t="s">
        <v>11</v>
      </c>
      <c r="W173" s="31" t="s">
        <v>11</v>
      </c>
      <c r="X173" s="31" t="s">
        <v>11</v>
      </c>
      <c r="Y173" s="305"/>
      <c r="Z173" s="305"/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53" t="s">
        <v>7</v>
      </c>
      <c r="AH173" s="353" t="s">
        <v>7</v>
      </c>
      <c r="AI173" s="353" t="s">
        <v>7</v>
      </c>
      <c r="AJ173" s="353" t="s">
        <v>7</v>
      </c>
      <c r="AK173" s="34">
        <f>IF(CA173=0,"",TIME(0,CA173,0))</f>
        <v>0.25</v>
      </c>
      <c r="AL173" s="157">
        <f>COUNTIF(F173:AJ173,"P")</f>
        <v>15</v>
      </c>
      <c r="AM173" s="158">
        <f>SUM(AL173:AL174)/2</f>
        <v>14.5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0.5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10</v>
      </c>
      <c r="BR173" s="158">
        <f>SUM((BQ173+BQ174)/2)</f>
        <v>10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425</v>
      </c>
      <c r="B174" s="179" t="s">
        <v>187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7" t="s">
        <v>11</v>
      </c>
      <c r="U174" s="37" t="s">
        <v>11</v>
      </c>
      <c r="V174" s="37" t="s">
        <v>11</v>
      </c>
      <c r="W174" s="37" t="s">
        <v>57</v>
      </c>
      <c r="X174" s="37" t="s">
        <v>11</v>
      </c>
      <c r="Y174" s="306"/>
      <c r="Z174" s="306"/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54" t="s">
        <v>7</v>
      </c>
      <c r="AH174" s="354" t="s">
        <v>7</v>
      </c>
      <c r="AI174" s="354" t="s">
        <v>7</v>
      </c>
      <c r="AJ174" s="354" t="s">
        <v>7</v>
      </c>
      <c r="AK174" s="40"/>
      <c r="AL174" s="167">
        <f>COUNTIF(F174:AJ174,"P")</f>
        <v>14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8">
        <v>8995</v>
      </c>
      <c r="D175" s="178" t="s">
        <v>269</v>
      </c>
      <c r="E175" s="156" t="s">
        <v>70</v>
      </c>
      <c r="F175" s="51" t="s">
        <v>11</v>
      </c>
      <c r="G175" s="52" t="s">
        <v>11</v>
      </c>
      <c r="H175" s="52" t="s">
        <v>11</v>
      </c>
      <c r="I175" s="353" t="s">
        <v>7</v>
      </c>
      <c r="J175" s="353" t="s">
        <v>7</v>
      </c>
      <c r="K175" s="307"/>
      <c r="L175" s="307"/>
      <c r="M175" s="52" t="s">
        <v>11</v>
      </c>
      <c r="N175" s="52" t="s">
        <v>11</v>
      </c>
      <c r="O175" s="52" t="s">
        <v>11</v>
      </c>
      <c r="P175" s="52" t="s">
        <v>11</v>
      </c>
      <c r="Q175" s="353" t="s">
        <v>7</v>
      </c>
      <c r="R175" s="307"/>
      <c r="S175" s="307"/>
      <c r="T175" s="52" t="s">
        <v>11</v>
      </c>
      <c r="U175" s="52" t="s">
        <v>11</v>
      </c>
      <c r="V175" s="52" t="s">
        <v>11</v>
      </c>
      <c r="W175" s="52" t="s">
        <v>11</v>
      </c>
      <c r="X175" s="353" t="s">
        <v>7</v>
      </c>
      <c r="Y175" s="353" t="s">
        <v>7</v>
      </c>
      <c r="Z175" s="353" t="s">
        <v>7</v>
      </c>
      <c r="AA175" s="353" t="s">
        <v>7</v>
      </c>
      <c r="AB175" s="353" t="s">
        <v>7</v>
      </c>
      <c r="AC175" s="353" t="s">
        <v>7</v>
      </c>
      <c r="AD175" s="353" t="s">
        <v>7</v>
      </c>
      <c r="AE175" s="353" t="s">
        <v>7</v>
      </c>
      <c r="AF175" s="307"/>
      <c r="AG175" s="307"/>
      <c r="AH175" s="52" t="s">
        <v>11</v>
      </c>
      <c r="AI175" s="52" t="s">
        <v>11</v>
      </c>
      <c r="AJ175" s="52" t="s">
        <v>11</v>
      </c>
      <c r="AK175" s="34">
        <f>IF(CA175=0,"",TIME(0,CA175,0))</f>
        <v>0.23333333333333331</v>
      </c>
      <c r="AL175" s="157">
        <f t="shared" si="171"/>
        <v>14</v>
      </c>
      <c r="AM175" s="158">
        <f>SUM(AL175:AL176)/2</f>
        <v>13.5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336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336</v>
      </c>
      <c r="CB175" s="35">
        <f>SUM(AM175+AO175+AQ175+AS175+AU175+AW175+BB175+BD175+BG175+AY175)</f>
        <v>14</v>
      </c>
    </row>
    <row r="176" spans="1:80" ht="18.75" customHeight="1" thickBot="1" x14ac:dyDescent="0.3">
      <c r="A176" s="137" t="s">
        <v>425</v>
      </c>
      <c r="B176" s="179" t="s">
        <v>187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52" t="s">
        <v>11</v>
      </c>
      <c r="I176" s="354" t="s">
        <v>7</v>
      </c>
      <c r="J176" s="354" t="s">
        <v>7</v>
      </c>
      <c r="K176" s="307"/>
      <c r="L176" s="307"/>
      <c r="M176" s="52" t="s">
        <v>11</v>
      </c>
      <c r="N176" s="52" t="s">
        <v>11</v>
      </c>
      <c r="O176" s="52" t="s">
        <v>11</v>
      </c>
      <c r="P176" s="52" t="s">
        <v>11</v>
      </c>
      <c r="Q176" s="354" t="s">
        <v>7</v>
      </c>
      <c r="R176" s="307"/>
      <c r="S176" s="307"/>
      <c r="T176" s="52" t="s">
        <v>11</v>
      </c>
      <c r="U176" s="52" t="s">
        <v>11</v>
      </c>
      <c r="V176" s="52" t="s">
        <v>11</v>
      </c>
      <c r="W176" s="52" t="s">
        <v>11</v>
      </c>
      <c r="X176" s="354" t="s">
        <v>7</v>
      </c>
      <c r="Y176" s="354" t="s">
        <v>7</v>
      </c>
      <c r="Z176" s="354" t="s">
        <v>7</v>
      </c>
      <c r="AA176" s="354" t="s">
        <v>7</v>
      </c>
      <c r="AB176" s="354" t="s">
        <v>7</v>
      </c>
      <c r="AC176" s="354" t="s">
        <v>7</v>
      </c>
      <c r="AD176" s="354" t="s">
        <v>7</v>
      </c>
      <c r="AE176" s="354" t="s">
        <v>7</v>
      </c>
      <c r="AF176" s="307"/>
      <c r="AG176" s="307"/>
      <c r="AH176" s="52" t="s">
        <v>11</v>
      </c>
      <c r="AI176" s="52" t="s">
        <v>11</v>
      </c>
      <c r="AJ176" s="443" t="s">
        <v>39</v>
      </c>
      <c r="AK176" s="40"/>
      <c r="AL176" s="167">
        <f t="shared" si="171"/>
        <v>13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8" t="s">
        <v>379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53" t="s">
        <v>7</v>
      </c>
      <c r="U177" s="353" t="s">
        <v>7</v>
      </c>
      <c r="V177" s="353" t="s">
        <v>7</v>
      </c>
      <c r="W177" s="353" t="s">
        <v>7</v>
      </c>
      <c r="X177" s="353" t="s">
        <v>7</v>
      </c>
      <c r="Y177" s="353" t="s">
        <v>7</v>
      </c>
      <c r="Z177" s="353" t="s">
        <v>7</v>
      </c>
      <c r="AA177" s="353" t="s">
        <v>7</v>
      </c>
      <c r="AB177" s="353" t="s">
        <v>7</v>
      </c>
      <c r="AC177" s="353" t="s">
        <v>7</v>
      </c>
      <c r="AD177" s="353" t="s">
        <v>7</v>
      </c>
      <c r="AE177" s="353" t="s">
        <v>7</v>
      </c>
      <c r="AF177" s="353" t="s">
        <v>7</v>
      </c>
      <c r="AG177" s="353" t="s">
        <v>7</v>
      </c>
      <c r="AH177" s="353" t="s">
        <v>7</v>
      </c>
      <c r="AI177" s="353" t="s">
        <v>7</v>
      </c>
      <c r="AJ177" s="353" t="s">
        <v>7</v>
      </c>
      <c r="AK177" s="34">
        <f>IF(CA177=0,"",TIME(0,CA177,0))</f>
        <v>0.16666666666666666</v>
      </c>
      <c r="AL177" s="157">
        <f t="shared" si="171"/>
        <v>10</v>
      </c>
      <c r="AM177" s="158">
        <f>SUM(AL177:AL178)/2</f>
        <v>9.5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240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17</v>
      </c>
      <c r="BR177" s="158">
        <f>SUM((BQ177+BQ178)/2)</f>
        <v>17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240</v>
      </c>
      <c r="CB177" s="35">
        <f>SUM(AM177+AO177+AQ177+AS177+AU177+AW177+BB177+BD177+BG177+AY177)</f>
        <v>10</v>
      </c>
    </row>
    <row r="178" spans="1:80" ht="18.75" customHeight="1" thickBot="1" x14ac:dyDescent="0.3">
      <c r="A178" s="137" t="s">
        <v>425</v>
      </c>
      <c r="B178" s="179" t="s">
        <v>187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57</v>
      </c>
      <c r="R178" s="306"/>
      <c r="S178" s="306"/>
      <c r="T178" s="354" t="s">
        <v>7</v>
      </c>
      <c r="U178" s="354" t="s">
        <v>7</v>
      </c>
      <c r="V178" s="354" t="s">
        <v>7</v>
      </c>
      <c r="W178" s="354" t="s">
        <v>7</v>
      </c>
      <c r="X178" s="354" t="s">
        <v>7</v>
      </c>
      <c r="Y178" s="354" t="s">
        <v>7</v>
      </c>
      <c r="Z178" s="354" t="s">
        <v>7</v>
      </c>
      <c r="AA178" s="354" t="s">
        <v>7</v>
      </c>
      <c r="AB178" s="354" t="s">
        <v>7</v>
      </c>
      <c r="AC178" s="354" t="s">
        <v>7</v>
      </c>
      <c r="AD178" s="354" t="s">
        <v>7</v>
      </c>
      <c r="AE178" s="354" t="s">
        <v>7</v>
      </c>
      <c r="AF178" s="354" t="s">
        <v>7</v>
      </c>
      <c r="AG178" s="354" t="s">
        <v>7</v>
      </c>
      <c r="AH178" s="354" t="s">
        <v>7</v>
      </c>
      <c r="AI178" s="354" t="s">
        <v>7</v>
      </c>
      <c r="AJ178" s="354" t="s">
        <v>7</v>
      </c>
      <c r="AK178" s="40"/>
      <c r="AL178" s="167">
        <f t="shared" si="171"/>
        <v>9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17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8" t="s">
        <v>380</v>
      </c>
      <c r="D179" s="178" t="str">
        <f>VLOOKUP(C179,ListeAppel,2,FALSE)</f>
        <v>Nom 089</v>
      </c>
      <c r="E179" s="156" t="s">
        <v>70</v>
      </c>
      <c r="F179" s="30" t="s">
        <v>11</v>
      </c>
      <c r="G179" s="31" t="s">
        <v>11</v>
      </c>
      <c r="H179" s="31" t="s">
        <v>11</v>
      </c>
      <c r="I179" s="32" t="s">
        <v>11</v>
      </c>
      <c r="J179" s="31" t="s">
        <v>11</v>
      </c>
      <c r="K179" s="305"/>
      <c r="L179" s="305"/>
      <c r="M179" s="31" t="s">
        <v>11</v>
      </c>
      <c r="N179" s="31" t="s">
        <v>11</v>
      </c>
      <c r="O179" s="31" t="s">
        <v>11</v>
      </c>
      <c r="P179" s="52" t="s">
        <v>11</v>
      </c>
      <c r="Q179" s="31" t="s">
        <v>11</v>
      </c>
      <c r="R179" s="305"/>
      <c r="S179" s="305"/>
      <c r="T179" s="353" t="s">
        <v>7</v>
      </c>
      <c r="U179" s="31" t="s">
        <v>11</v>
      </c>
      <c r="V179" s="31" t="s">
        <v>11</v>
      </c>
      <c r="W179" s="353" t="s">
        <v>7</v>
      </c>
      <c r="X179" s="353" t="s">
        <v>7</v>
      </c>
      <c r="Y179" s="353" t="s">
        <v>7</v>
      </c>
      <c r="Z179" s="353" t="s">
        <v>7</v>
      </c>
      <c r="AA179" s="353" t="s">
        <v>7</v>
      </c>
      <c r="AB179" s="353" t="s">
        <v>7</v>
      </c>
      <c r="AC179" s="353" t="s">
        <v>7</v>
      </c>
      <c r="AD179" s="353" t="s">
        <v>7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53" t="s">
        <v>7</v>
      </c>
      <c r="AJ179" s="353" t="s">
        <v>7</v>
      </c>
      <c r="AK179" s="34">
        <f>IF(CA179=0,"",TIME(0,CA179,0))</f>
        <v>0.19999999999999998</v>
      </c>
      <c r="AL179" s="157">
        <f t="shared" si="171"/>
        <v>12</v>
      </c>
      <c r="AM179" s="158">
        <f>SUM(AL179:AL180)/2</f>
        <v>12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15</v>
      </c>
      <c r="BR179" s="158">
        <f>SUM((BQ179+BQ180)/2)</f>
        <v>15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425</v>
      </c>
      <c r="B180" s="179" t="s">
        <v>187</v>
      </c>
      <c r="C180" s="717" t="s">
        <v>9</v>
      </c>
      <c r="D180" s="194"/>
      <c r="E180" s="166" t="s">
        <v>4</v>
      </c>
      <c r="F180" s="36" t="s">
        <v>11</v>
      </c>
      <c r="G180" s="37" t="s">
        <v>11</v>
      </c>
      <c r="H180" s="37" t="s">
        <v>11</v>
      </c>
      <c r="I180" s="38" t="s">
        <v>11</v>
      </c>
      <c r="J180" s="37" t="s">
        <v>11</v>
      </c>
      <c r="K180" s="306"/>
      <c r="L180" s="306"/>
      <c r="M180" s="37" t="s">
        <v>11</v>
      </c>
      <c r="N180" s="37" t="s">
        <v>11</v>
      </c>
      <c r="O180" s="37" t="s">
        <v>11</v>
      </c>
      <c r="P180" s="56" t="s">
        <v>11</v>
      </c>
      <c r="Q180" s="37" t="s">
        <v>11</v>
      </c>
      <c r="R180" s="306"/>
      <c r="S180" s="306"/>
      <c r="T180" s="354" t="s">
        <v>7</v>
      </c>
      <c r="U180" s="37" t="s">
        <v>11</v>
      </c>
      <c r="V180" s="37" t="s">
        <v>11</v>
      </c>
      <c r="W180" s="354" t="s">
        <v>7</v>
      </c>
      <c r="X180" s="354" t="s">
        <v>7</v>
      </c>
      <c r="Y180" s="354" t="s">
        <v>7</v>
      </c>
      <c r="Z180" s="354" t="s">
        <v>7</v>
      </c>
      <c r="AA180" s="354" t="s">
        <v>7</v>
      </c>
      <c r="AB180" s="354" t="s">
        <v>7</v>
      </c>
      <c r="AC180" s="354" t="s">
        <v>7</v>
      </c>
      <c r="AD180" s="354" t="s">
        <v>7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54" t="s">
        <v>7</v>
      </c>
      <c r="AJ180" s="354" t="s">
        <v>7</v>
      </c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15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189</v>
      </c>
      <c r="C181" s="1057" t="s">
        <v>381</v>
      </c>
      <c r="D181" s="178" t="s">
        <v>288</v>
      </c>
      <c r="E181" s="156" t="s">
        <v>70</v>
      </c>
      <c r="F181" s="561" t="s">
        <v>14</v>
      </c>
      <c r="G181" s="400" t="s">
        <v>14</v>
      </c>
      <c r="H181" s="400" t="s">
        <v>14</v>
      </c>
      <c r="I181" s="400" t="s">
        <v>14</v>
      </c>
      <c r="J181" s="400" t="s">
        <v>14</v>
      </c>
      <c r="K181" s="307"/>
      <c r="L181" s="307"/>
      <c r="M181" s="52" t="s">
        <v>11</v>
      </c>
      <c r="N181" s="358" t="s">
        <v>7</v>
      </c>
      <c r="O181" s="400" t="s">
        <v>14</v>
      </c>
      <c r="P181" s="400" t="s">
        <v>14</v>
      </c>
      <c r="Q181" s="400" t="s">
        <v>14</v>
      </c>
      <c r="R181" s="400" t="s">
        <v>14</v>
      </c>
      <c r="S181" s="353" t="s">
        <v>7</v>
      </c>
      <c r="T181" s="353" t="s">
        <v>7</v>
      </c>
      <c r="U181" s="353" t="s">
        <v>7</v>
      </c>
      <c r="V181" s="353" t="s">
        <v>7</v>
      </c>
      <c r="W181" s="353" t="s">
        <v>7</v>
      </c>
      <c r="X181" s="353" t="s">
        <v>7</v>
      </c>
      <c r="Y181" s="307"/>
      <c r="Z181" s="333"/>
      <c r="AA181" s="400" t="s">
        <v>14</v>
      </c>
      <c r="AB181" s="400" t="s">
        <v>14</v>
      </c>
      <c r="AC181" s="400" t="s">
        <v>14</v>
      </c>
      <c r="AD181" s="400" t="s">
        <v>14</v>
      </c>
      <c r="AE181" s="400" t="s">
        <v>14</v>
      </c>
      <c r="AF181" s="307"/>
      <c r="AG181" s="307"/>
      <c r="AH181" s="52" t="s">
        <v>11</v>
      </c>
      <c r="AI181" s="400" t="s">
        <v>14</v>
      </c>
      <c r="AJ181" s="400" t="s">
        <v>14</v>
      </c>
      <c r="AK181" s="34">
        <f>IF(CA181=0,"",TIME(0,CA181,0))</f>
        <v>3.3333333333333333E-2</v>
      </c>
      <c r="AL181" s="157">
        <f t="shared" ref="AL181:AL186" si="190">COUNTIF(F181:AJ181,"P")</f>
        <v>2</v>
      </c>
      <c r="AM181" s="158">
        <f>SUM(AL181:AL182)/2</f>
        <v>2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48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16</v>
      </c>
      <c r="BL181" s="162">
        <f>SUM(BK181+BK182)/2</f>
        <v>16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7</v>
      </c>
      <c r="BR181" s="158">
        <f>SUM((BQ181+BQ182)/2)</f>
        <v>7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48</v>
      </c>
      <c r="CB181" s="35">
        <f>SUM(AM181+AO181+AQ181+AS181+AU181+AW181+BB181+BD181+BG181+AY181)</f>
        <v>2</v>
      </c>
    </row>
    <row r="182" spans="1:80" ht="18.75" customHeight="1" thickBot="1" x14ac:dyDescent="0.3">
      <c r="A182" s="137" t="s">
        <v>425</v>
      </c>
      <c r="B182" s="179" t="s">
        <v>189</v>
      </c>
      <c r="C182" s="718" t="s">
        <v>6</v>
      </c>
      <c r="D182" s="25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06"/>
      <c r="L182" s="306"/>
      <c r="M182" s="37" t="s">
        <v>11</v>
      </c>
      <c r="N182" s="354" t="s">
        <v>7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54" t="s">
        <v>7</v>
      </c>
      <c r="T182" s="354" t="s">
        <v>7</v>
      </c>
      <c r="U182" s="354" t="s">
        <v>7</v>
      </c>
      <c r="V182" s="354" t="s">
        <v>7</v>
      </c>
      <c r="W182" s="354" t="s">
        <v>7</v>
      </c>
      <c r="X182" s="354" t="s">
        <v>7</v>
      </c>
      <c r="Y182" s="306"/>
      <c r="Z182" s="331"/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06"/>
      <c r="AG182" s="306"/>
      <c r="AH182" s="37" t="s">
        <v>11</v>
      </c>
      <c r="AI182" s="367" t="s">
        <v>14</v>
      </c>
      <c r="AJ182" s="367" t="s">
        <v>14</v>
      </c>
      <c r="AK182" s="40"/>
      <c r="AL182" s="167">
        <f t="shared" si="190"/>
        <v>2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16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7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295</v>
      </c>
      <c r="E183" s="156" t="s">
        <v>70</v>
      </c>
      <c r="F183" s="553" t="s">
        <v>11</v>
      </c>
      <c r="G183" s="353" t="s">
        <v>7</v>
      </c>
      <c r="H183" s="353" t="s">
        <v>7</v>
      </c>
      <c r="I183" s="353" t="s">
        <v>7</v>
      </c>
      <c r="J183" s="353" t="s">
        <v>7</v>
      </c>
      <c r="K183" s="307"/>
      <c r="L183" s="307"/>
      <c r="M183" s="52" t="s">
        <v>11</v>
      </c>
      <c r="N183" s="52" t="s">
        <v>11</v>
      </c>
      <c r="O183" s="52" t="s">
        <v>11</v>
      </c>
      <c r="P183" s="268" t="s">
        <v>11</v>
      </c>
      <c r="Q183" s="571" t="s">
        <v>11</v>
      </c>
      <c r="R183" s="307"/>
      <c r="S183" s="307"/>
      <c r="T183" s="52" t="s">
        <v>11</v>
      </c>
      <c r="U183" s="52" t="s">
        <v>11</v>
      </c>
      <c r="V183" s="52" t="s">
        <v>11</v>
      </c>
      <c r="W183" s="52" t="s">
        <v>11</v>
      </c>
      <c r="X183" s="52" t="s">
        <v>11</v>
      </c>
      <c r="Y183" s="307"/>
      <c r="Z183" s="307"/>
      <c r="AA183" s="385" t="s">
        <v>58</v>
      </c>
      <c r="AB183" s="385" t="s">
        <v>58</v>
      </c>
      <c r="AC183" s="385" t="s">
        <v>58</v>
      </c>
      <c r="AD183" s="385" t="s">
        <v>58</v>
      </c>
      <c r="AE183" s="385" t="s">
        <v>58</v>
      </c>
      <c r="AF183" s="307"/>
      <c r="AG183" s="307"/>
      <c r="AH183" s="385" t="s">
        <v>58</v>
      </c>
      <c r="AI183" s="385" t="s">
        <v>58</v>
      </c>
      <c r="AJ183" s="385" t="s">
        <v>58</v>
      </c>
      <c r="AK183" s="34">
        <f>IF(CA183=0,"",TIME(0,CA183,0))</f>
        <v>0.18333333333333335</v>
      </c>
      <c r="AL183" s="157">
        <f t="shared" si="190"/>
        <v>11</v>
      </c>
      <c r="AM183" s="158">
        <f>SUM(AL183:AL184)/2</f>
        <v>11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4</v>
      </c>
      <c r="BR183" s="158">
        <f>SUM((BQ183+BQ184)/2)</f>
        <v>4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509" t="s">
        <v>11</v>
      </c>
      <c r="G184" s="354" t="s">
        <v>7</v>
      </c>
      <c r="H184" s="354" t="s">
        <v>7</v>
      </c>
      <c r="I184" s="354" t="s">
        <v>7</v>
      </c>
      <c r="J184" s="354" t="s">
        <v>7</v>
      </c>
      <c r="K184" s="306"/>
      <c r="L184" s="306"/>
      <c r="M184" s="37" t="s">
        <v>11</v>
      </c>
      <c r="N184" s="37" t="s">
        <v>11</v>
      </c>
      <c r="O184" s="37" t="s">
        <v>11</v>
      </c>
      <c r="P184" s="56" t="s">
        <v>11</v>
      </c>
      <c r="Q184" s="572" t="s">
        <v>11</v>
      </c>
      <c r="R184" s="306"/>
      <c r="S184" s="306"/>
      <c r="T184" s="37" t="s">
        <v>11</v>
      </c>
      <c r="U184" s="37" t="s">
        <v>11</v>
      </c>
      <c r="V184" s="37" t="s">
        <v>11</v>
      </c>
      <c r="W184" s="37" t="s">
        <v>11</v>
      </c>
      <c r="X184" s="37" t="s">
        <v>11</v>
      </c>
      <c r="Y184" s="306"/>
      <c r="Z184" s="306"/>
      <c r="AA184" s="352" t="s">
        <v>58</v>
      </c>
      <c r="AB184" s="352" t="s">
        <v>58</v>
      </c>
      <c r="AC184" s="352" t="s">
        <v>58</v>
      </c>
      <c r="AD184" s="352" t="s">
        <v>58</v>
      </c>
      <c r="AE184" s="352" t="s">
        <v>58</v>
      </c>
      <c r="AF184" s="306"/>
      <c r="AG184" s="306"/>
      <c r="AH184" s="352" t="s">
        <v>58</v>
      </c>
      <c r="AI184" s="352" t="s">
        <v>58</v>
      </c>
      <c r="AJ184" s="352" t="s">
        <v>58</v>
      </c>
      <c r="AK184" s="40"/>
      <c r="AL184" s="167">
        <f t="shared" si="190"/>
        <v>11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4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297</v>
      </c>
      <c r="E185" s="236" t="s">
        <v>70</v>
      </c>
      <c r="F185" s="385" t="s">
        <v>58</v>
      </c>
      <c r="G185" s="385" t="s">
        <v>58</v>
      </c>
      <c r="H185" s="31" t="s">
        <v>11</v>
      </c>
      <c r="I185" s="32" t="s">
        <v>11</v>
      </c>
      <c r="J185" s="3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353" t="s">
        <v>7</v>
      </c>
      <c r="R185" s="307"/>
      <c r="S185" s="307"/>
      <c r="T185" s="52" t="s">
        <v>11</v>
      </c>
      <c r="U185" s="52" t="s">
        <v>11</v>
      </c>
      <c r="V185" s="52" t="s">
        <v>11</v>
      </c>
      <c r="W185" s="52" t="s">
        <v>11</v>
      </c>
      <c r="X185" s="52" t="s">
        <v>11</v>
      </c>
      <c r="Y185" s="307"/>
      <c r="Z185" s="307"/>
      <c r="AA185" s="52" t="s">
        <v>117</v>
      </c>
      <c r="AB185" s="380" t="s">
        <v>11</v>
      </c>
      <c r="AC185" s="52" t="s">
        <v>11</v>
      </c>
      <c r="AD185" s="52" t="s">
        <v>11</v>
      </c>
      <c r="AE185" s="52" t="s">
        <v>11</v>
      </c>
      <c r="AF185" s="307"/>
      <c r="AG185" s="307"/>
      <c r="AH185" s="52" t="s">
        <v>11</v>
      </c>
      <c r="AI185" s="52" t="s">
        <v>11</v>
      </c>
      <c r="AJ185" s="31" t="s">
        <v>11</v>
      </c>
      <c r="AK185" s="34">
        <f>IF(CA185=0,"",TIME(0,CA185,0))</f>
        <v>0.32500000000000001</v>
      </c>
      <c r="AL185" s="157">
        <f t="shared" si="190"/>
        <v>19</v>
      </c>
      <c r="AM185" s="158">
        <f>SUM(AL185:AL186)/2</f>
        <v>19.5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468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1</v>
      </c>
      <c r="BR185" s="158">
        <f>SUM((BQ185+BQ186)/2)</f>
        <v>1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468</v>
      </c>
      <c r="CB185" s="35">
        <f>SUM(AM185+AO185+AQ185+AS185+AU185+AW185+BB185+BD185+BG185+AY185)</f>
        <v>19.5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352" t="s">
        <v>58</v>
      </c>
      <c r="G186" s="352" t="s">
        <v>58</v>
      </c>
      <c r="H186" s="37" t="s">
        <v>11</v>
      </c>
      <c r="I186" s="38" t="s">
        <v>11</v>
      </c>
      <c r="J186" s="38" t="s">
        <v>11</v>
      </c>
      <c r="K186" s="307"/>
      <c r="L186" s="307"/>
      <c r="M186" s="52" t="s">
        <v>11</v>
      </c>
      <c r="N186" s="52" t="s">
        <v>11</v>
      </c>
      <c r="O186" s="52" t="s">
        <v>11</v>
      </c>
      <c r="P186" s="52" t="s">
        <v>11</v>
      </c>
      <c r="Q186" s="354" t="s">
        <v>7</v>
      </c>
      <c r="R186" s="307"/>
      <c r="S186" s="307"/>
      <c r="T186" s="52" t="s">
        <v>11</v>
      </c>
      <c r="U186" s="52" t="s">
        <v>11</v>
      </c>
      <c r="V186" s="52" t="s">
        <v>11</v>
      </c>
      <c r="W186" s="52" t="s">
        <v>11</v>
      </c>
      <c r="X186" s="52" t="s">
        <v>11</v>
      </c>
      <c r="Y186" s="307"/>
      <c r="Z186" s="307"/>
      <c r="AA186" s="52" t="s">
        <v>11</v>
      </c>
      <c r="AB186" s="52" t="s">
        <v>11</v>
      </c>
      <c r="AC186" s="56" t="s">
        <v>11</v>
      </c>
      <c r="AD186" s="52" t="s">
        <v>11</v>
      </c>
      <c r="AE186" s="52" t="s">
        <v>11</v>
      </c>
      <c r="AF186" s="307"/>
      <c r="AG186" s="307"/>
      <c r="AH186" s="52" t="s">
        <v>11</v>
      </c>
      <c r="AI186" s="52" t="s">
        <v>11</v>
      </c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1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425</v>
      </c>
      <c r="B187" s="179" t="s">
        <v>187</v>
      </c>
      <c r="C187" s="808" t="s">
        <v>383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8" t="s">
        <v>7</v>
      </c>
      <c r="H187" s="358" t="s">
        <v>7</v>
      </c>
      <c r="I187" s="358" t="s">
        <v>7</v>
      </c>
      <c r="J187" s="358" t="s">
        <v>7</v>
      </c>
      <c r="K187" s="305"/>
      <c r="L187" s="305"/>
      <c r="M187" s="31" t="s">
        <v>11</v>
      </c>
      <c r="N187" s="31" t="s">
        <v>108</v>
      </c>
      <c r="O187" s="31" t="s">
        <v>11</v>
      </c>
      <c r="P187" s="31" t="s">
        <v>108</v>
      </c>
      <c r="Q187" s="31" t="s">
        <v>11</v>
      </c>
      <c r="R187" s="305"/>
      <c r="S187" s="305"/>
      <c r="T187" s="31" t="s">
        <v>11</v>
      </c>
      <c r="U187" s="31" t="s">
        <v>108</v>
      </c>
      <c r="V187" s="353" t="s">
        <v>7</v>
      </c>
      <c r="W187" s="31" t="s">
        <v>108</v>
      </c>
      <c r="X187" s="353" t="s">
        <v>7</v>
      </c>
      <c r="Y187" s="305"/>
      <c r="Z187" s="305"/>
      <c r="AA187" s="31" t="s">
        <v>11</v>
      </c>
      <c r="AB187" s="31" t="s">
        <v>108</v>
      </c>
      <c r="AC187" s="353" t="s">
        <v>7</v>
      </c>
      <c r="AD187" s="31" t="s">
        <v>108</v>
      </c>
      <c r="AE187" s="353" t="s">
        <v>7</v>
      </c>
      <c r="AF187" s="305"/>
      <c r="AG187" s="305"/>
      <c r="AH187" s="31" t="s">
        <v>108</v>
      </c>
      <c r="AI187" s="353" t="s">
        <v>7</v>
      </c>
      <c r="AJ187" s="31" t="s">
        <v>108</v>
      </c>
      <c r="AK187" s="34">
        <f>IF(CA187=0,"",TIME(0,CA187,0))</f>
        <v>8.3333333333333329E-2</v>
      </c>
      <c r="AL187" s="157">
        <f t="shared" si="171"/>
        <v>5</v>
      </c>
      <c r="AM187" s="158">
        <f>SUM(AL187:AL188)/2</f>
        <v>5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120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10</v>
      </c>
      <c r="BR187" s="158">
        <f>SUM((BQ187+BQ188)/2)</f>
        <v>10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120</v>
      </c>
      <c r="CB187" s="35">
        <f>SUM(AM187+AO187+AQ187+AS187+AU187+AW187+BB187+BD187+BG187+AY187)</f>
        <v>5</v>
      </c>
    </row>
    <row r="188" spans="1:80" ht="18.75" customHeight="1" thickBot="1" x14ac:dyDescent="0.3">
      <c r="A188" s="137" t="s">
        <v>425</v>
      </c>
      <c r="B188" s="179" t="s">
        <v>187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06"/>
      <c r="L188" s="306"/>
      <c r="M188" s="37" t="s">
        <v>11</v>
      </c>
      <c r="N188" s="37" t="s">
        <v>108</v>
      </c>
      <c r="O188" s="37" t="s">
        <v>11</v>
      </c>
      <c r="P188" s="37" t="s">
        <v>108</v>
      </c>
      <c r="Q188" s="37" t="s">
        <v>11</v>
      </c>
      <c r="R188" s="306"/>
      <c r="S188" s="306"/>
      <c r="T188" s="37" t="s">
        <v>11</v>
      </c>
      <c r="U188" s="37" t="s">
        <v>108</v>
      </c>
      <c r="V188" s="354" t="s">
        <v>7</v>
      </c>
      <c r="W188" s="37" t="s">
        <v>108</v>
      </c>
      <c r="X188" s="354" t="s">
        <v>7</v>
      </c>
      <c r="Y188" s="306"/>
      <c r="Z188" s="306"/>
      <c r="AA188" s="37" t="s">
        <v>11</v>
      </c>
      <c r="AB188" s="37" t="s">
        <v>108</v>
      </c>
      <c r="AC188" s="354" t="s">
        <v>7</v>
      </c>
      <c r="AD188" s="37" t="s">
        <v>108</v>
      </c>
      <c r="AE188" s="354" t="s">
        <v>7</v>
      </c>
      <c r="AF188" s="306"/>
      <c r="AG188" s="306"/>
      <c r="AH188" s="37" t="s">
        <v>108</v>
      </c>
      <c r="AI188" s="354" t="s">
        <v>7</v>
      </c>
      <c r="AJ188" s="37" t="s">
        <v>108</v>
      </c>
      <c r="AK188" s="40"/>
      <c r="AL188" s="167">
        <f t="shared" si="171"/>
        <v>5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10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425</v>
      </c>
      <c r="B189" s="179" t="s">
        <v>188</v>
      </c>
      <c r="C189" s="1174" t="s">
        <v>188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425</v>
      </c>
      <c r="B190" s="179" t="s">
        <v>188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25">
        <v>5</v>
      </c>
      <c r="K190" s="300">
        <v>6</v>
      </c>
      <c r="L190" s="300">
        <v>7</v>
      </c>
      <c r="M190" s="25">
        <v>8</v>
      </c>
      <c r="N190" s="25">
        <v>9</v>
      </c>
      <c r="O190" s="25">
        <v>10</v>
      </c>
      <c r="P190" s="25">
        <v>11</v>
      </c>
      <c r="Q190" s="25">
        <v>12</v>
      </c>
      <c r="R190" s="300">
        <v>13</v>
      </c>
      <c r="S190" s="300">
        <v>14</v>
      </c>
      <c r="T190" s="25">
        <v>15</v>
      </c>
      <c r="U190" s="25">
        <v>16</v>
      </c>
      <c r="V190" s="25">
        <v>17</v>
      </c>
      <c r="W190" s="25">
        <v>18</v>
      </c>
      <c r="X190" s="25">
        <v>19</v>
      </c>
      <c r="Y190" s="300">
        <v>20</v>
      </c>
      <c r="Z190" s="300">
        <v>21</v>
      </c>
      <c r="AA190" s="25">
        <v>22</v>
      </c>
      <c r="AB190" s="25">
        <v>23</v>
      </c>
      <c r="AC190" s="25">
        <v>24</v>
      </c>
      <c r="AD190" s="25">
        <v>25</v>
      </c>
      <c r="AE190" s="25">
        <v>26</v>
      </c>
      <c r="AF190" s="300">
        <v>27</v>
      </c>
      <c r="AG190" s="301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425</v>
      </c>
      <c r="B191" s="179" t="s">
        <v>188</v>
      </c>
      <c r="C191" s="1057">
        <v>7035</v>
      </c>
      <c r="D191" s="178" t="s">
        <v>206</v>
      </c>
      <c r="E191" s="156" t="s">
        <v>70</v>
      </c>
      <c r="F191" s="30" t="s">
        <v>11</v>
      </c>
      <c r="G191" s="31" t="s">
        <v>11</v>
      </c>
      <c r="H191" s="31" t="s">
        <v>11</v>
      </c>
      <c r="I191" s="32" t="s">
        <v>11</v>
      </c>
      <c r="J191" s="31" t="s">
        <v>11</v>
      </c>
      <c r="K191" s="305"/>
      <c r="L191" s="305"/>
      <c r="M191" s="31" t="s">
        <v>11</v>
      </c>
      <c r="N191" s="31" t="s">
        <v>11</v>
      </c>
      <c r="O191" s="31" t="s">
        <v>11</v>
      </c>
      <c r="P191" s="31" t="s">
        <v>11</v>
      </c>
      <c r="Q191" s="31" t="s">
        <v>11</v>
      </c>
      <c r="R191" s="305"/>
      <c r="S191" s="305"/>
      <c r="T191" s="358" t="s">
        <v>7</v>
      </c>
      <c r="U191" s="358" t="s">
        <v>7</v>
      </c>
      <c r="V191" s="358" t="s">
        <v>7</v>
      </c>
      <c r="W191" s="358" t="s">
        <v>7</v>
      </c>
      <c r="X191" s="358" t="s">
        <v>7</v>
      </c>
      <c r="Y191" s="358" t="s">
        <v>7</v>
      </c>
      <c r="Z191" s="358" t="s">
        <v>7</v>
      </c>
      <c r="AA191" s="358" t="s">
        <v>7</v>
      </c>
      <c r="AB191" s="358" t="s">
        <v>7</v>
      </c>
      <c r="AC191" s="358" t="s">
        <v>7</v>
      </c>
      <c r="AD191" s="358" t="s">
        <v>7</v>
      </c>
      <c r="AE191" s="358" t="s">
        <v>7</v>
      </c>
      <c r="AF191" s="305"/>
      <c r="AG191" s="305"/>
      <c r="AH191" s="31" t="s">
        <v>11</v>
      </c>
      <c r="AI191" s="31" t="s">
        <v>11</v>
      </c>
      <c r="AJ191" s="31" t="s">
        <v>11</v>
      </c>
      <c r="AK191" s="34">
        <f>IF(CA191=0,"",TIME(0,CA191,0))</f>
        <v>0.21666666666666667</v>
      </c>
      <c r="AL191" s="157">
        <f t="shared" ref="AL191:AL198" si="209">COUNTIF(F191:AJ191,"P")</f>
        <v>13</v>
      </c>
      <c r="AM191" s="158">
        <f>SUM(AL191:AL192)/2</f>
        <v>12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0</v>
      </c>
      <c r="AS191" s="159">
        <f>SUM((AR191+AR192)/2)</f>
        <v>1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312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12</v>
      </c>
      <c r="BR191" s="158">
        <f>SUM((BQ191+BQ192)/2)</f>
        <v>12</v>
      </c>
      <c r="BS191" s="158">
        <f t="shared" ref="BS191:BS198" si="224">COUNTIF(F191:AJ191,"CC")</f>
        <v>0</v>
      </c>
      <c r="BT191" s="158">
        <f>SUM((BS191+BS192)/2)</f>
        <v>0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312</v>
      </c>
      <c r="CB191" s="35">
        <f>SUM(AM191+AO191+AQ191+AS191+AU191+AW191+BB191+BD191+BG191+AY191)</f>
        <v>13</v>
      </c>
    </row>
    <row r="192" spans="1:80" ht="18.75" customHeight="1" thickBot="1" x14ac:dyDescent="0.3">
      <c r="A192" s="137" t="s">
        <v>425</v>
      </c>
      <c r="B192" s="179" t="s">
        <v>188</v>
      </c>
      <c r="C192" s="710" t="s">
        <v>3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7" t="s">
        <v>11</v>
      </c>
      <c r="K192" s="306"/>
      <c r="L192" s="306"/>
      <c r="M192" s="37" t="s">
        <v>11</v>
      </c>
      <c r="N192" s="37" t="s">
        <v>11</v>
      </c>
      <c r="O192" s="440" t="s">
        <v>39</v>
      </c>
      <c r="P192" s="440" t="s">
        <v>39</v>
      </c>
      <c r="Q192" s="37" t="s">
        <v>11</v>
      </c>
      <c r="R192" s="306"/>
      <c r="S192" s="306"/>
      <c r="T192" s="354" t="s">
        <v>7</v>
      </c>
      <c r="U192" s="354" t="s">
        <v>7</v>
      </c>
      <c r="V192" s="354" t="s">
        <v>7</v>
      </c>
      <c r="W192" s="354" t="s">
        <v>7</v>
      </c>
      <c r="X192" s="354" t="s">
        <v>7</v>
      </c>
      <c r="Y192" s="354" t="s">
        <v>7</v>
      </c>
      <c r="Z192" s="354" t="s">
        <v>7</v>
      </c>
      <c r="AA192" s="354" t="s">
        <v>7</v>
      </c>
      <c r="AB192" s="354" t="s">
        <v>7</v>
      </c>
      <c r="AC192" s="354" t="s">
        <v>7</v>
      </c>
      <c r="AD192" s="354" t="s">
        <v>7</v>
      </c>
      <c r="AE192" s="453" t="s">
        <v>7</v>
      </c>
      <c r="AF192" s="306"/>
      <c r="AG192" s="306"/>
      <c r="AH192" s="37" t="s">
        <v>11</v>
      </c>
      <c r="AI192" s="37" t="s">
        <v>11</v>
      </c>
      <c r="AJ192" s="37" t="s">
        <v>11</v>
      </c>
      <c r="AK192" s="40"/>
      <c r="AL192" s="167">
        <f t="shared" si="209"/>
        <v>11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12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207</v>
      </c>
      <c r="E193" s="156" t="s">
        <v>70</v>
      </c>
      <c r="F193" s="479" t="s">
        <v>7</v>
      </c>
      <c r="G193" s="358" t="s">
        <v>7</v>
      </c>
      <c r="H193" s="358" t="s">
        <v>7</v>
      </c>
      <c r="I193" s="358" t="s">
        <v>7</v>
      </c>
      <c r="J193" s="358" t="s">
        <v>7</v>
      </c>
      <c r="K193" s="358" t="s">
        <v>7</v>
      </c>
      <c r="L193" s="358" t="s">
        <v>7</v>
      </c>
      <c r="M193" s="358" t="s">
        <v>7</v>
      </c>
      <c r="N193" s="52" t="s">
        <v>11</v>
      </c>
      <c r="O193" s="52" t="s">
        <v>11</v>
      </c>
      <c r="P193" s="52" t="s">
        <v>11</v>
      </c>
      <c r="Q193" s="52" t="s">
        <v>11</v>
      </c>
      <c r="R193" s="307"/>
      <c r="S193" s="307"/>
      <c r="T193" s="52" t="s">
        <v>11</v>
      </c>
      <c r="U193" s="52" t="s">
        <v>11</v>
      </c>
      <c r="V193" s="52" t="s">
        <v>67</v>
      </c>
      <c r="W193" s="52" t="s">
        <v>11</v>
      </c>
      <c r="X193" s="52" t="s">
        <v>11</v>
      </c>
      <c r="Y193" s="307"/>
      <c r="Z193" s="307"/>
      <c r="AA193" s="52" t="s">
        <v>11</v>
      </c>
      <c r="AB193" s="52" t="s">
        <v>11</v>
      </c>
      <c r="AC193" s="52" t="s">
        <v>67</v>
      </c>
      <c r="AD193" s="52" t="s">
        <v>11</v>
      </c>
      <c r="AE193" s="52" t="s">
        <v>11</v>
      </c>
      <c r="AF193" s="307"/>
      <c r="AG193" s="307"/>
      <c r="AH193" s="52" t="s">
        <v>11</v>
      </c>
      <c r="AI193" s="52" t="s">
        <v>11</v>
      </c>
      <c r="AJ193" s="52" t="s">
        <v>67</v>
      </c>
      <c r="AK193" s="34">
        <f>IF(CA193=0,"",TIME(0,CA193,0))</f>
        <v>0.23333333333333331</v>
      </c>
      <c r="AL193" s="157">
        <f t="shared" si="209"/>
        <v>14</v>
      </c>
      <c r="AM193" s="158">
        <f>SUM(AL193:AL194)/2</f>
        <v>14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8</v>
      </c>
      <c r="BR193" s="158">
        <f>SUM((BQ193+BQ194)/2)</f>
        <v>8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70" t="s">
        <v>7</v>
      </c>
      <c r="G194" s="354" t="s">
        <v>7</v>
      </c>
      <c r="H194" s="354" t="s">
        <v>7</v>
      </c>
      <c r="I194" s="354" t="s">
        <v>7</v>
      </c>
      <c r="J194" s="354" t="s">
        <v>7</v>
      </c>
      <c r="K194" s="354" t="s">
        <v>7</v>
      </c>
      <c r="L194" s="354" t="s">
        <v>7</v>
      </c>
      <c r="M194" s="354" t="s">
        <v>7</v>
      </c>
      <c r="N194" s="37" t="s">
        <v>11</v>
      </c>
      <c r="O194" s="37" t="s">
        <v>11</v>
      </c>
      <c r="P194" s="37" t="s">
        <v>11</v>
      </c>
      <c r="Q194" s="37" t="s">
        <v>11</v>
      </c>
      <c r="R194" s="306"/>
      <c r="S194" s="306"/>
      <c r="T194" s="37" t="s">
        <v>11</v>
      </c>
      <c r="U194" s="37" t="s">
        <v>11</v>
      </c>
      <c r="V194" s="37" t="s">
        <v>67</v>
      </c>
      <c r="W194" s="37" t="s">
        <v>11</v>
      </c>
      <c r="X194" s="37" t="s">
        <v>11</v>
      </c>
      <c r="Y194" s="306"/>
      <c r="Z194" s="306"/>
      <c r="AA194" s="37" t="s">
        <v>11</v>
      </c>
      <c r="AB194" s="37" t="s">
        <v>11</v>
      </c>
      <c r="AC194" s="37" t="s">
        <v>67</v>
      </c>
      <c r="AD194" s="37" t="s">
        <v>11</v>
      </c>
      <c r="AE194" s="37" t="s">
        <v>11</v>
      </c>
      <c r="AF194" s="306"/>
      <c r="AG194" s="306"/>
      <c r="AH194" s="37" t="s">
        <v>11</v>
      </c>
      <c r="AI194" s="37" t="s">
        <v>11</v>
      </c>
      <c r="AJ194" s="37" t="s">
        <v>67</v>
      </c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8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386</v>
      </c>
      <c r="D195" s="178" t="s">
        <v>232</v>
      </c>
      <c r="E195" s="156" t="s">
        <v>70</v>
      </c>
      <c r="F195" s="51" t="s">
        <v>11</v>
      </c>
      <c r="G195" s="52" t="s">
        <v>11</v>
      </c>
      <c r="H195" s="52" t="s">
        <v>11</v>
      </c>
      <c r="I195" s="358" t="s">
        <v>7</v>
      </c>
      <c r="J195" s="358" t="s">
        <v>7</v>
      </c>
      <c r="K195" s="358" t="s">
        <v>7</v>
      </c>
      <c r="L195" s="358" t="s">
        <v>7</v>
      </c>
      <c r="M195" s="358" t="s">
        <v>7</v>
      </c>
      <c r="N195" s="358" t="s">
        <v>7</v>
      </c>
      <c r="O195" s="358" t="s">
        <v>7</v>
      </c>
      <c r="P195" s="358" t="s">
        <v>7</v>
      </c>
      <c r="Q195" s="358" t="s">
        <v>7</v>
      </c>
      <c r="R195" s="358" t="s">
        <v>7</v>
      </c>
      <c r="S195" s="358" t="s">
        <v>7</v>
      </c>
      <c r="T195" s="358" t="s">
        <v>7</v>
      </c>
      <c r="U195" s="358" t="s">
        <v>7</v>
      </c>
      <c r="V195" s="358" t="s">
        <v>7</v>
      </c>
      <c r="W195" s="358" t="s">
        <v>7</v>
      </c>
      <c r="X195" s="358" t="s">
        <v>7</v>
      </c>
      <c r="Y195" s="358" t="s">
        <v>7</v>
      </c>
      <c r="Z195" s="358" t="s">
        <v>7</v>
      </c>
      <c r="AA195" s="358" t="s">
        <v>7</v>
      </c>
      <c r="AB195" s="52" t="s">
        <v>11</v>
      </c>
      <c r="AC195" s="358" t="s">
        <v>7</v>
      </c>
      <c r="AD195" s="52" t="s">
        <v>11</v>
      </c>
      <c r="AE195" s="358" t="s">
        <v>7</v>
      </c>
      <c r="AF195" s="307"/>
      <c r="AG195" s="307"/>
      <c r="AH195" s="52" t="s">
        <v>11</v>
      </c>
      <c r="AI195" s="52" t="s">
        <v>11</v>
      </c>
      <c r="AJ195" s="52" t="s">
        <v>11</v>
      </c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21</v>
      </c>
      <c r="BR195" s="158">
        <f>SUM((BQ195+BQ196)/2)</f>
        <v>21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51" t="s">
        <v>11</v>
      </c>
      <c r="G196" s="52" t="s">
        <v>11</v>
      </c>
      <c r="H196" s="52" t="s">
        <v>11</v>
      </c>
      <c r="I196" s="354" t="s">
        <v>7</v>
      </c>
      <c r="J196" s="358" t="s">
        <v>7</v>
      </c>
      <c r="K196" s="358" t="s">
        <v>7</v>
      </c>
      <c r="L196" s="358" t="s">
        <v>7</v>
      </c>
      <c r="M196" s="358" t="s">
        <v>7</v>
      </c>
      <c r="N196" s="358" t="s">
        <v>7</v>
      </c>
      <c r="O196" s="358" t="s">
        <v>7</v>
      </c>
      <c r="P196" s="358" t="s">
        <v>7</v>
      </c>
      <c r="Q196" s="358" t="s">
        <v>7</v>
      </c>
      <c r="R196" s="358" t="s">
        <v>7</v>
      </c>
      <c r="S196" s="358" t="s">
        <v>7</v>
      </c>
      <c r="T196" s="358" t="s">
        <v>7</v>
      </c>
      <c r="U196" s="358" t="s">
        <v>7</v>
      </c>
      <c r="V196" s="358" t="s">
        <v>7</v>
      </c>
      <c r="W196" s="358" t="s">
        <v>7</v>
      </c>
      <c r="X196" s="358" t="s">
        <v>7</v>
      </c>
      <c r="Y196" s="358" t="s">
        <v>7</v>
      </c>
      <c r="Z196" s="358" t="s">
        <v>7</v>
      </c>
      <c r="AA196" s="358" t="s">
        <v>7</v>
      </c>
      <c r="AB196" s="52" t="s">
        <v>11</v>
      </c>
      <c r="AC196" s="358" t="s">
        <v>7</v>
      </c>
      <c r="AD196" s="52" t="s">
        <v>11</v>
      </c>
      <c r="AE196" s="358" t="s">
        <v>7</v>
      </c>
      <c r="AF196" s="307"/>
      <c r="AG196" s="307"/>
      <c r="AH196" s="52" t="s">
        <v>11</v>
      </c>
      <c r="AI196" s="52" t="s">
        <v>11</v>
      </c>
      <c r="AJ196" s="52" t="s">
        <v>11</v>
      </c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21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425</v>
      </c>
      <c r="B197" s="179" t="s">
        <v>188</v>
      </c>
      <c r="C197" s="1057">
        <v>7841</v>
      </c>
      <c r="D197" s="178" t="s">
        <v>272</v>
      </c>
      <c r="E197" s="156" t="s">
        <v>70</v>
      </c>
      <c r="F197" s="30" t="s">
        <v>11</v>
      </c>
      <c r="G197" s="31" t="s">
        <v>11</v>
      </c>
      <c r="H197" s="31" t="s">
        <v>11</v>
      </c>
      <c r="I197" s="32" t="s">
        <v>11</v>
      </c>
      <c r="J197" s="31" t="s">
        <v>11</v>
      </c>
      <c r="K197" s="305"/>
      <c r="L197" s="305"/>
      <c r="M197" s="31" t="s">
        <v>11</v>
      </c>
      <c r="N197" s="31" t="s">
        <v>11</v>
      </c>
      <c r="O197" s="31" t="s">
        <v>11</v>
      </c>
      <c r="P197" s="31" t="s">
        <v>11</v>
      </c>
      <c r="Q197" s="31" t="s">
        <v>11</v>
      </c>
      <c r="R197" s="305"/>
      <c r="S197" s="305"/>
      <c r="T197" s="31" t="s">
        <v>11</v>
      </c>
      <c r="U197" s="365" t="s">
        <v>14</v>
      </c>
      <c r="V197" s="365" t="s">
        <v>14</v>
      </c>
      <c r="W197" s="365" t="s">
        <v>14</v>
      </c>
      <c r="X197" s="365" t="s">
        <v>14</v>
      </c>
      <c r="Y197" s="305"/>
      <c r="Z197" s="305"/>
      <c r="AA197" s="31" t="s">
        <v>11</v>
      </c>
      <c r="AB197" s="31" t="s">
        <v>11</v>
      </c>
      <c r="AC197" s="31" t="s">
        <v>11</v>
      </c>
      <c r="AD197" s="31" t="s">
        <v>11</v>
      </c>
      <c r="AE197" s="31" t="s">
        <v>11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4">
        <f>IF(CA197=0,"",TIME(0,CA197,0))</f>
        <v>0.31666666666666665</v>
      </c>
      <c r="AL197" s="157">
        <f t="shared" si="209"/>
        <v>19</v>
      </c>
      <c r="AM197" s="158">
        <f>SUM(AL197:AL198)/2</f>
        <v>19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456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4</v>
      </c>
      <c r="BL197" s="162">
        <f>SUM(BK197+BK198)/2</f>
        <v>4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456</v>
      </c>
      <c r="CB197" s="35">
        <f>SUM(AM197+AO197+AQ197+AS197+AU197+AW197+BB197+BD197+BG197+AY197)</f>
        <v>19</v>
      </c>
    </row>
    <row r="198" spans="1:80" ht="18.75" customHeight="1" thickBot="1" x14ac:dyDescent="0.3">
      <c r="A198" s="137" t="s">
        <v>425</v>
      </c>
      <c r="B198" s="179" t="s">
        <v>188</v>
      </c>
      <c r="C198" s="710" t="s">
        <v>6</v>
      </c>
      <c r="D198" s="194"/>
      <c r="E198" s="166" t="s">
        <v>4</v>
      </c>
      <c r="F198" s="36" t="s">
        <v>11</v>
      </c>
      <c r="G198" s="37" t="s">
        <v>11</v>
      </c>
      <c r="H198" s="37" t="s">
        <v>11</v>
      </c>
      <c r="I198" s="38" t="s">
        <v>11</v>
      </c>
      <c r="J198" s="37" t="s">
        <v>11</v>
      </c>
      <c r="K198" s="306"/>
      <c r="L198" s="306"/>
      <c r="M198" s="37" t="s">
        <v>11</v>
      </c>
      <c r="N198" s="37" t="s">
        <v>11</v>
      </c>
      <c r="O198" s="37" t="s">
        <v>11</v>
      </c>
      <c r="P198" s="37" t="s">
        <v>11</v>
      </c>
      <c r="Q198" s="37" t="s">
        <v>11</v>
      </c>
      <c r="R198" s="306"/>
      <c r="S198" s="306"/>
      <c r="T198" s="37" t="s">
        <v>11</v>
      </c>
      <c r="U198" s="367" t="s">
        <v>14</v>
      </c>
      <c r="V198" s="367" t="s">
        <v>14</v>
      </c>
      <c r="W198" s="367" t="s">
        <v>14</v>
      </c>
      <c r="X198" s="367" t="s">
        <v>14</v>
      </c>
      <c r="Y198" s="306"/>
      <c r="Z198" s="306"/>
      <c r="AA198" s="37" t="s">
        <v>11</v>
      </c>
      <c r="AB198" s="37" t="s">
        <v>11</v>
      </c>
      <c r="AC198" s="37" t="s">
        <v>11</v>
      </c>
      <c r="AD198" s="37" t="s">
        <v>11</v>
      </c>
      <c r="AE198" s="37" t="s">
        <v>11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40"/>
      <c r="AL198" s="167">
        <f t="shared" si="209"/>
        <v>19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4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425</v>
      </c>
      <c r="B199" s="179" t="s">
        <v>189</v>
      </c>
      <c r="C199" s="1174" t="s">
        <v>189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425</v>
      </c>
      <c r="B200" s="179" t="s">
        <v>189</v>
      </c>
      <c r="C200" s="190"/>
      <c r="D200" s="45" t="s">
        <v>69</v>
      </c>
      <c r="E200" s="204"/>
      <c r="F200" s="24">
        <v>1</v>
      </c>
      <c r="G200" s="25">
        <v>2</v>
      </c>
      <c r="H200" s="25">
        <v>3</v>
      </c>
      <c r="I200" s="25">
        <v>4</v>
      </c>
      <c r="J200" s="25">
        <v>5</v>
      </c>
      <c r="K200" s="300">
        <v>6</v>
      </c>
      <c r="L200" s="300">
        <v>7</v>
      </c>
      <c r="M200" s="25">
        <v>8</v>
      </c>
      <c r="N200" s="25">
        <v>9</v>
      </c>
      <c r="O200" s="25">
        <v>10</v>
      </c>
      <c r="P200" s="25">
        <v>11</v>
      </c>
      <c r="Q200" s="25">
        <v>12</v>
      </c>
      <c r="R200" s="300">
        <v>13</v>
      </c>
      <c r="S200" s="300">
        <v>14</v>
      </c>
      <c r="T200" s="25">
        <v>15</v>
      </c>
      <c r="U200" s="25">
        <v>16</v>
      </c>
      <c r="V200" s="25">
        <v>17</v>
      </c>
      <c r="W200" s="25">
        <v>18</v>
      </c>
      <c r="X200" s="25">
        <v>19</v>
      </c>
      <c r="Y200" s="300">
        <v>20</v>
      </c>
      <c r="Z200" s="300">
        <v>21</v>
      </c>
      <c r="AA200" s="25">
        <v>22</v>
      </c>
      <c r="AB200" s="25">
        <v>23</v>
      </c>
      <c r="AC200" s="25">
        <v>24</v>
      </c>
      <c r="AD200" s="25">
        <v>25</v>
      </c>
      <c r="AE200" s="25">
        <v>26</v>
      </c>
      <c r="AF200" s="300">
        <v>27</v>
      </c>
      <c r="AG200" s="301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425</v>
      </c>
      <c r="B201" s="179" t="s">
        <v>189</v>
      </c>
      <c r="C201" s="1057" t="s">
        <v>387</v>
      </c>
      <c r="D201" s="155" t="str">
        <f>VLOOKUP(C201,ListeAppel,2,FALSE)</f>
        <v>Nom 006</v>
      </c>
      <c r="E201" s="156" t="s">
        <v>70</v>
      </c>
      <c r="F201" s="30" t="s">
        <v>11</v>
      </c>
      <c r="G201" s="355" t="s">
        <v>13</v>
      </c>
      <c r="H201" s="355" t="s">
        <v>13</v>
      </c>
      <c r="I201" s="55" t="s">
        <v>11</v>
      </c>
      <c r="J201" s="55" t="s">
        <v>11</v>
      </c>
      <c r="K201" s="332"/>
      <c r="L201" s="305"/>
      <c r="M201" s="31" t="s">
        <v>11</v>
      </c>
      <c r="N201" s="31" t="s">
        <v>11</v>
      </c>
      <c r="O201" s="31" t="s">
        <v>11</v>
      </c>
      <c r="P201" s="31" t="s">
        <v>11</v>
      </c>
      <c r="Q201" s="355" t="s">
        <v>13</v>
      </c>
      <c r="R201" s="305"/>
      <c r="S201" s="305"/>
      <c r="T201" s="55" t="s">
        <v>11</v>
      </c>
      <c r="U201" s="31" t="s">
        <v>11</v>
      </c>
      <c r="V201" s="355" t="s">
        <v>13</v>
      </c>
      <c r="W201" s="55" t="s">
        <v>11</v>
      </c>
      <c r="X201" s="31" t="s">
        <v>11</v>
      </c>
      <c r="Y201" s="332"/>
      <c r="Z201" s="305"/>
      <c r="AA201" s="31" t="s">
        <v>11</v>
      </c>
      <c r="AB201" s="31" t="s">
        <v>11</v>
      </c>
      <c r="AC201" s="355" t="s">
        <v>13</v>
      </c>
      <c r="AD201" s="31" t="s">
        <v>11</v>
      </c>
      <c r="AE201" s="353" t="s">
        <v>7</v>
      </c>
      <c r="AF201" s="353" t="s">
        <v>7</v>
      </c>
      <c r="AG201" s="353" t="s">
        <v>7</v>
      </c>
      <c r="AH201" s="353" t="s">
        <v>7</v>
      </c>
      <c r="AI201" s="353" t="s">
        <v>7</v>
      </c>
      <c r="AJ201" s="353" t="s">
        <v>7</v>
      </c>
      <c r="AK201" s="34">
        <f>IF(CA201=0,"",TIME(0,CA201,0))</f>
        <v>0.31666666666666665</v>
      </c>
      <c r="AL201" s="157">
        <f t="shared" ref="AL201:AL246" si="228">COUNTIF(F201:AJ201,"P")</f>
        <v>14</v>
      </c>
      <c r="AM201" s="158">
        <f>SUM(AL201:AL202)/2</f>
        <v>14.5</v>
      </c>
      <c r="AN201" s="158">
        <f t="shared" ref="AN201:AN246" si="229">COUNTIF(F201:AJ201,"Mi")</f>
        <v>5</v>
      </c>
      <c r="AO201" s="158">
        <f>SUM((AN201+AN202)/2)</f>
        <v>4.5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456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6</v>
      </c>
      <c r="BR201" s="158">
        <f>SUM((BQ201+BQ202)/2)</f>
        <v>6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456</v>
      </c>
      <c r="CB201" s="35">
        <f>SUM(AM201+AO201+AQ201+AS201+AU201+AW201+BB201+BD201+BG201+AY201)</f>
        <v>19</v>
      </c>
    </row>
    <row r="202" spans="1:80" ht="18.75" customHeight="1" thickBot="1" x14ac:dyDescent="0.3">
      <c r="A202" s="137" t="s">
        <v>425</v>
      </c>
      <c r="B202" s="179" t="s">
        <v>189</v>
      </c>
      <c r="C202" s="710" t="s">
        <v>10</v>
      </c>
      <c r="D202" s="165">
        <v>11608</v>
      </c>
      <c r="E202" s="166" t="s">
        <v>4</v>
      </c>
      <c r="F202" s="36" t="s">
        <v>11</v>
      </c>
      <c r="G202" s="356" t="s">
        <v>13</v>
      </c>
      <c r="H202" s="356" t="s">
        <v>13</v>
      </c>
      <c r="I202" s="56" t="s">
        <v>11</v>
      </c>
      <c r="J202" s="56" t="s">
        <v>11</v>
      </c>
      <c r="K202" s="331"/>
      <c r="L202" s="306"/>
      <c r="M202" s="37" t="s">
        <v>11</v>
      </c>
      <c r="N202" s="37" t="s">
        <v>11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7" t="s">
        <v>11</v>
      </c>
      <c r="V202" s="356" t="s">
        <v>13</v>
      </c>
      <c r="W202" s="56" t="s">
        <v>11</v>
      </c>
      <c r="X202" s="37" t="s">
        <v>11</v>
      </c>
      <c r="Y202" s="331"/>
      <c r="Z202" s="306"/>
      <c r="AA202" s="37" t="s">
        <v>11</v>
      </c>
      <c r="AB202" s="37" t="s">
        <v>11</v>
      </c>
      <c r="AC202" s="356" t="s">
        <v>13</v>
      </c>
      <c r="AD202" s="37" t="s">
        <v>11</v>
      </c>
      <c r="AE202" s="354" t="s">
        <v>7</v>
      </c>
      <c r="AF202" s="354" t="s">
        <v>7</v>
      </c>
      <c r="AG202" s="354" t="s">
        <v>7</v>
      </c>
      <c r="AH202" s="354" t="s">
        <v>7</v>
      </c>
      <c r="AI202" s="354" t="s">
        <v>7</v>
      </c>
      <c r="AJ202" s="354" t="s">
        <v>7</v>
      </c>
      <c r="AK202" s="40"/>
      <c r="AL202" s="167">
        <f t="shared" si="228"/>
        <v>15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6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425</v>
      </c>
      <c r="B203" s="179" t="s">
        <v>189</v>
      </c>
      <c r="C203" s="808" t="s">
        <v>388</v>
      </c>
      <c r="D203" s="178" t="str">
        <f>VLOOKUP(C203,ListeAppel,2,FALSE)</f>
        <v>Nom 015</v>
      </c>
      <c r="E203" s="156" t="s">
        <v>70</v>
      </c>
      <c r="F203" s="489" t="s">
        <v>13</v>
      </c>
      <c r="G203" s="31" t="s">
        <v>11</v>
      </c>
      <c r="H203" s="355" t="s">
        <v>13</v>
      </c>
      <c r="I203" s="417" t="s">
        <v>13</v>
      </c>
      <c r="J203" s="31" t="s">
        <v>11</v>
      </c>
      <c r="K203" s="305"/>
      <c r="L203" s="305"/>
      <c r="M203" s="31" t="s">
        <v>11</v>
      </c>
      <c r="N203" s="355" t="s">
        <v>13</v>
      </c>
      <c r="O203" s="31" t="s">
        <v>11</v>
      </c>
      <c r="P203" s="31" t="s">
        <v>11</v>
      </c>
      <c r="Q203" s="31" t="s">
        <v>11</v>
      </c>
      <c r="R203" s="305"/>
      <c r="S203" s="332"/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53" t="s">
        <v>7</v>
      </c>
      <c r="AB203" s="353" t="s">
        <v>7</v>
      </c>
      <c r="AC203" s="353" t="s">
        <v>7</v>
      </c>
      <c r="AD203" s="353" t="s">
        <v>7</v>
      </c>
      <c r="AE203" s="353" t="s">
        <v>7</v>
      </c>
      <c r="AF203" s="353" t="s">
        <v>7</v>
      </c>
      <c r="AG203" s="353" t="s">
        <v>7</v>
      </c>
      <c r="AH203" s="31" t="s">
        <v>11</v>
      </c>
      <c r="AI203" s="355" t="s">
        <v>13</v>
      </c>
      <c r="AJ203" s="31" t="s">
        <v>11</v>
      </c>
      <c r="AK203" s="34">
        <f>IF(CA203=0,"",TIME(0,CA203,0))</f>
        <v>0.21666666666666667</v>
      </c>
      <c r="AL203" s="157">
        <f t="shared" si="228"/>
        <v>8</v>
      </c>
      <c r="AM203" s="158">
        <f>SUM(AL203:AL204)/2</f>
        <v>7</v>
      </c>
      <c r="AN203" s="158">
        <f t="shared" si="229"/>
        <v>5</v>
      </c>
      <c r="AO203" s="158">
        <f>SUM((AN203+AN204)/2)</f>
        <v>6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14</v>
      </c>
      <c r="BR203" s="158">
        <f>SUM((BQ203+BQ204)/2)</f>
        <v>14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425</v>
      </c>
      <c r="B204" s="179" t="s">
        <v>189</v>
      </c>
      <c r="C204" s="710" t="s">
        <v>10</v>
      </c>
      <c r="D204" s="194"/>
      <c r="E204" s="166" t="s">
        <v>4</v>
      </c>
      <c r="F204" s="490" t="s">
        <v>13</v>
      </c>
      <c r="G204" s="37" t="s">
        <v>11</v>
      </c>
      <c r="H204" s="356" t="s">
        <v>13</v>
      </c>
      <c r="I204" s="418" t="s">
        <v>13</v>
      </c>
      <c r="J204" s="37" t="s">
        <v>11</v>
      </c>
      <c r="K204" s="306"/>
      <c r="L204" s="306"/>
      <c r="M204" s="37" t="s">
        <v>11</v>
      </c>
      <c r="N204" s="356" t="s">
        <v>13</v>
      </c>
      <c r="O204" s="37" t="s">
        <v>11</v>
      </c>
      <c r="P204" s="356" t="s">
        <v>13</v>
      </c>
      <c r="Q204" s="37" t="s">
        <v>11</v>
      </c>
      <c r="R204" s="306"/>
      <c r="S204" s="331"/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54" t="s">
        <v>7</v>
      </c>
      <c r="AB204" s="354" t="s">
        <v>7</v>
      </c>
      <c r="AC204" s="354" t="s">
        <v>7</v>
      </c>
      <c r="AD204" s="354" t="s">
        <v>7</v>
      </c>
      <c r="AE204" s="354" t="s">
        <v>7</v>
      </c>
      <c r="AF204" s="354" t="s">
        <v>7</v>
      </c>
      <c r="AG204" s="354" t="s">
        <v>7</v>
      </c>
      <c r="AH204" s="356" t="s">
        <v>13</v>
      </c>
      <c r="AI204" s="356" t="s">
        <v>13</v>
      </c>
      <c r="AJ204" s="37" t="s">
        <v>11</v>
      </c>
      <c r="AK204" s="40"/>
      <c r="AL204" s="167">
        <f t="shared" si="228"/>
        <v>6</v>
      </c>
      <c r="AM204" s="168"/>
      <c r="AN204" s="168">
        <f t="shared" si="229"/>
        <v>7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14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718">
        <v>4998</v>
      </c>
      <c r="D205" s="208" t="s">
        <v>205</v>
      </c>
      <c r="E205" s="156" t="s">
        <v>70</v>
      </c>
      <c r="F205" s="30" t="s">
        <v>11</v>
      </c>
      <c r="G205" s="52" t="s">
        <v>11</v>
      </c>
      <c r="H205" s="463" t="s">
        <v>67</v>
      </c>
      <c r="I205" s="53" t="s">
        <v>11</v>
      </c>
      <c r="J205" s="353" t="s">
        <v>7</v>
      </c>
      <c r="K205" s="353" t="s">
        <v>7</v>
      </c>
      <c r="L205" s="353" t="s">
        <v>7</v>
      </c>
      <c r="M205" s="353" t="s">
        <v>7</v>
      </c>
      <c r="N205" s="353" t="s">
        <v>7</v>
      </c>
      <c r="O205" s="353" t="s">
        <v>7</v>
      </c>
      <c r="P205" s="353" t="s">
        <v>7</v>
      </c>
      <c r="Q205" s="353" t="s">
        <v>7</v>
      </c>
      <c r="R205" s="353" t="s">
        <v>7</v>
      </c>
      <c r="S205" s="353" t="s">
        <v>7</v>
      </c>
      <c r="T205" s="353" t="s">
        <v>7</v>
      </c>
      <c r="U205" s="353" t="s">
        <v>7</v>
      </c>
      <c r="V205" s="353" t="s">
        <v>7</v>
      </c>
      <c r="W205" s="353" t="s">
        <v>7</v>
      </c>
      <c r="X205" s="353" t="s">
        <v>7</v>
      </c>
      <c r="Y205" s="353" t="s">
        <v>7</v>
      </c>
      <c r="Z205" s="353" t="s">
        <v>7</v>
      </c>
      <c r="AA205" s="353" t="s">
        <v>7</v>
      </c>
      <c r="AB205" s="353" t="s">
        <v>7</v>
      </c>
      <c r="AC205" s="353" t="s">
        <v>7</v>
      </c>
      <c r="AD205" s="353" t="s">
        <v>7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53" t="s">
        <v>7</v>
      </c>
      <c r="AJ205" s="353" t="s">
        <v>7</v>
      </c>
      <c r="AK205" s="34">
        <f>IF(CA205=0,"",TIME(0,CA205,0))</f>
        <v>4.9999999999999996E-2</v>
      </c>
      <c r="AL205" s="157">
        <f t="shared" si="228"/>
        <v>3</v>
      </c>
      <c r="AM205" s="158">
        <f>SUM(AL205:AL206)/2</f>
        <v>3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72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27</v>
      </c>
      <c r="BR205" s="158">
        <f>SUM((BQ205+BQ206)/2)</f>
        <v>27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72</v>
      </c>
      <c r="CB205" s="35">
        <f>SUM(AM205+AO205+AQ205+AS205+AU205+AW205+BB205+BD205+BG205+AY205)</f>
        <v>3</v>
      </c>
    </row>
    <row r="206" spans="1:80" ht="18.75" customHeight="1" thickBot="1" x14ac:dyDescent="0.3">
      <c r="A206" s="137" t="s">
        <v>425</v>
      </c>
      <c r="B206" s="179" t="s">
        <v>189</v>
      </c>
      <c r="C206" s="718" t="s">
        <v>6</v>
      </c>
      <c r="D206" s="254">
        <v>10876</v>
      </c>
      <c r="E206" s="166" t="s">
        <v>4</v>
      </c>
      <c r="F206" s="36" t="s">
        <v>11</v>
      </c>
      <c r="G206" s="52" t="s">
        <v>11</v>
      </c>
      <c r="H206" s="52" t="s">
        <v>67</v>
      </c>
      <c r="I206" s="53" t="s">
        <v>11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54" t="s">
        <v>7</v>
      </c>
      <c r="O206" s="354" t="s">
        <v>7</v>
      </c>
      <c r="P206" s="354" t="s">
        <v>7</v>
      </c>
      <c r="Q206" s="354" t="s">
        <v>7</v>
      </c>
      <c r="R206" s="354" t="s">
        <v>7</v>
      </c>
      <c r="S206" s="354" t="s">
        <v>7</v>
      </c>
      <c r="T206" s="354" t="s">
        <v>7</v>
      </c>
      <c r="U206" s="354" t="s">
        <v>7</v>
      </c>
      <c r="V206" s="354" t="s">
        <v>7</v>
      </c>
      <c r="W206" s="354" t="s">
        <v>7</v>
      </c>
      <c r="X206" s="354" t="s">
        <v>7</v>
      </c>
      <c r="Y206" s="354" t="s">
        <v>7</v>
      </c>
      <c r="Z206" s="354" t="s">
        <v>7</v>
      </c>
      <c r="AA206" s="354" t="s">
        <v>7</v>
      </c>
      <c r="AB206" s="354" t="s">
        <v>7</v>
      </c>
      <c r="AC206" s="354" t="s">
        <v>7</v>
      </c>
      <c r="AD206" s="354" t="s">
        <v>7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54" t="s">
        <v>7</v>
      </c>
      <c r="AJ206" s="354" t="s">
        <v>7</v>
      </c>
      <c r="AK206" s="40"/>
      <c r="AL206" s="167">
        <f t="shared" si="228"/>
        <v>3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27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808" t="s">
        <v>390</v>
      </c>
      <c r="D207" s="178" t="str">
        <f>VLOOKUP(C207,ListeAppel,2,FALSE)</f>
        <v>Nom 021</v>
      </c>
      <c r="E207" s="156" t="s">
        <v>70</v>
      </c>
      <c r="F207" s="489" t="s">
        <v>13</v>
      </c>
      <c r="G207" s="353" t="s">
        <v>7</v>
      </c>
      <c r="H207" s="31" t="s">
        <v>67</v>
      </c>
      <c r="I207" s="417" t="s">
        <v>13</v>
      </c>
      <c r="J207" s="31" t="s">
        <v>67</v>
      </c>
      <c r="K207" s="332"/>
      <c r="L207" s="332"/>
      <c r="M207" s="353" t="s">
        <v>7</v>
      </c>
      <c r="N207" s="355" t="s">
        <v>13</v>
      </c>
      <c r="O207" s="31" t="s">
        <v>67</v>
      </c>
      <c r="P207" s="31" t="s">
        <v>11</v>
      </c>
      <c r="Q207" s="31" t="s">
        <v>67</v>
      </c>
      <c r="R207" s="332"/>
      <c r="S207" s="332"/>
      <c r="T207" s="353" t="s">
        <v>7</v>
      </c>
      <c r="U207" s="353" t="s">
        <v>7</v>
      </c>
      <c r="V207" s="31" t="s">
        <v>67</v>
      </c>
      <c r="W207" s="31" t="s">
        <v>11</v>
      </c>
      <c r="X207" s="31" t="s">
        <v>67</v>
      </c>
      <c r="Y207" s="332"/>
      <c r="Z207" s="332"/>
      <c r="AA207" s="31" t="s">
        <v>11</v>
      </c>
      <c r="AB207" s="31" t="s">
        <v>11</v>
      </c>
      <c r="AC207" s="353" t="s">
        <v>7</v>
      </c>
      <c r="AD207" s="31" t="s">
        <v>67</v>
      </c>
      <c r="AE207" s="31" t="s">
        <v>67</v>
      </c>
      <c r="AF207" s="305"/>
      <c r="AG207" s="305"/>
      <c r="AH207" s="31" t="s">
        <v>11</v>
      </c>
      <c r="AI207" s="355" t="s">
        <v>13</v>
      </c>
      <c r="AJ207" s="353" t="s">
        <v>7</v>
      </c>
      <c r="AK207" s="34">
        <f>IF(CA207=0,"",TIME(0,CA207,0))</f>
        <v>0.15</v>
      </c>
      <c r="AL207" s="157">
        <f t="shared" si="228"/>
        <v>5</v>
      </c>
      <c r="AM207" s="158">
        <f>SUM(AL207:AL208)/2</f>
        <v>4</v>
      </c>
      <c r="AN207" s="158">
        <f t="shared" si="229"/>
        <v>4</v>
      </c>
      <c r="AO207" s="158">
        <f>SUM((AN207+AN208)/2)</f>
        <v>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5.5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425</v>
      </c>
      <c r="B208" s="179" t="s">
        <v>189</v>
      </c>
      <c r="C208" s="710" t="s">
        <v>3</v>
      </c>
      <c r="D208" s="165"/>
      <c r="E208" s="166" t="s">
        <v>4</v>
      </c>
      <c r="F208" s="490" t="s">
        <v>13</v>
      </c>
      <c r="G208" s="354" t="s">
        <v>7</v>
      </c>
      <c r="H208" s="37" t="s">
        <v>67</v>
      </c>
      <c r="I208" s="418" t="s">
        <v>13</v>
      </c>
      <c r="J208" s="37" t="s">
        <v>67</v>
      </c>
      <c r="K208" s="331"/>
      <c r="L208" s="331"/>
      <c r="M208" s="354" t="s">
        <v>7</v>
      </c>
      <c r="N208" s="356" t="s">
        <v>13</v>
      </c>
      <c r="O208" s="37" t="s">
        <v>67</v>
      </c>
      <c r="P208" s="356" t="s">
        <v>13</v>
      </c>
      <c r="Q208" s="37" t="s">
        <v>67</v>
      </c>
      <c r="R208" s="331"/>
      <c r="S208" s="331"/>
      <c r="T208" s="354" t="s">
        <v>7</v>
      </c>
      <c r="U208" s="354" t="s">
        <v>7</v>
      </c>
      <c r="V208" s="37" t="s">
        <v>67</v>
      </c>
      <c r="W208" s="37" t="s">
        <v>11</v>
      </c>
      <c r="X208" s="37" t="s">
        <v>67</v>
      </c>
      <c r="Y208" s="331"/>
      <c r="Z208" s="331"/>
      <c r="AA208" s="37" t="s">
        <v>11</v>
      </c>
      <c r="AB208" s="37" t="s">
        <v>11</v>
      </c>
      <c r="AC208" s="354" t="s">
        <v>67</v>
      </c>
      <c r="AD208" s="37" t="s">
        <v>67</v>
      </c>
      <c r="AE208" s="37" t="s">
        <v>67</v>
      </c>
      <c r="AF208" s="306"/>
      <c r="AG208" s="306"/>
      <c r="AH208" s="356" t="s">
        <v>13</v>
      </c>
      <c r="AI208" s="356" t="s">
        <v>13</v>
      </c>
      <c r="AJ208" s="354" t="s">
        <v>7</v>
      </c>
      <c r="AK208" s="40"/>
      <c r="AL208" s="167">
        <f t="shared" si="228"/>
        <v>3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5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8" t="s">
        <v>391</v>
      </c>
      <c r="D209" s="178" t="str">
        <f>VLOOKUP(C209,ListeAppel,2,FALSE)</f>
        <v>Nom 027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1" t="s">
        <v>67</v>
      </c>
      <c r="AB209" s="31" t="s">
        <v>67</v>
      </c>
      <c r="AC209" s="31" t="s">
        <v>11</v>
      </c>
      <c r="AD209" s="31" t="s">
        <v>11</v>
      </c>
      <c r="AE209" s="31" t="s">
        <v>11</v>
      </c>
      <c r="AF209" s="305"/>
      <c r="AG209" s="305"/>
      <c r="AH209" s="31" t="s">
        <v>67</v>
      </c>
      <c r="AI209" s="31" t="s">
        <v>11</v>
      </c>
      <c r="AJ209" s="31" t="s">
        <v>11</v>
      </c>
      <c r="AK209" s="34">
        <f>IF(CA209=0,"",TIME(0,CA209,0))</f>
        <v>8.3333333333333329E-2</v>
      </c>
      <c r="AL209" s="157">
        <f t="shared" si="228"/>
        <v>5</v>
      </c>
      <c r="AM209" s="158">
        <f>SUM(AL209:AL210)/2</f>
        <v>4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1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120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21</v>
      </c>
      <c r="BR209" s="158">
        <f>SUM((BQ209+BQ210)/2)</f>
        <v>21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120</v>
      </c>
      <c r="CB209" s="35">
        <f>SUM(AM209+AO209+AQ209+AS209+AU209+AW209+BB209+BD209+BG209+AY209)</f>
        <v>5</v>
      </c>
    </row>
    <row r="210" spans="1:80" ht="18.75" customHeight="1" thickBot="1" x14ac:dyDescent="0.3">
      <c r="A210" s="137" t="s">
        <v>425</v>
      </c>
      <c r="B210" s="179" t="s">
        <v>189</v>
      </c>
      <c r="C210" s="710" t="s">
        <v>6</v>
      </c>
      <c r="D210" s="194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7" t="s">
        <v>67</v>
      </c>
      <c r="AB210" s="37" t="s">
        <v>67</v>
      </c>
      <c r="AC210" s="37" t="s">
        <v>11</v>
      </c>
      <c r="AD210" s="37" t="s">
        <v>11</v>
      </c>
      <c r="AE210" s="37" t="s">
        <v>57</v>
      </c>
      <c r="AF210" s="306"/>
      <c r="AG210" s="306"/>
      <c r="AH210" s="37" t="s">
        <v>67</v>
      </c>
      <c r="AI210" s="37" t="s">
        <v>11</v>
      </c>
      <c r="AJ210" s="37" t="s">
        <v>57</v>
      </c>
      <c r="AK210" s="40"/>
      <c r="AL210" s="167">
        <f t="shared" si="228"/>
        <v>3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2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21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1058" t="s">
        <v>392</v>
      </c>
      <c r="D211" s="201" t="str">
        <f>VLOOKUP(C211,ListeAppel,2,FALSE)</f>
        <v>Nom 029</v>
      </c>
      <c r="E211" s="156" t="s">
        <v>70</v>
      </c>
      <c r="F211" s="30" t="s">
        <v>11</v>
      </c>
      <c r="G211" s="31" t="s">
        <v>11</v>
      </c>
      <c r="H211" s="485" t="s">
        <v>67</v>
      </c>
      <c r="I211" s="353" t="s">
        <v>7</v>
      </c>
      <c r="J211" s="353" t="s">
        <v>7</v>
      </c>
      <c r="K211" s="353" t="s">
        <v>7</v>
      </c>
      <c r="L211" s="353" t="s">
        <v>7</v>
      </c>
      <c r="M211" s="353" t="s">
        <v>7</v>
      </c>
      <c r="N211" s="353" t="s">
        <v>7</v>
      </c>
      <c r="O211" s="353" t="s">
        <v>7</v>
      </c>
      <c r="P211" s="31" t="s">
        <v>11</v>
      </c>
      <c r="Q211" s="485" t="s">
        <v>67</v>
      </c>
      <c r="R211" s="305"/>
      <c r="S211" s="305"/>
      <c r="T211" s="55" t="s">
        <v>11</v>
      </c>
      <c r="U211" s="31" t="s">
        <v>11</v>
      </c>
      <c r="V211" s="31" t="s">
        <v>11</v>
      </c>
      <c r="W211" s="31" t="s">
        <v>67</v>
      </c>
      <c r="X211" s="31" t="s">
        <v>11</v>
      </c>
      <c r="Y211" s="305"/>
      <c r="Z211" s="305"/>
      <c r="AA211" s="629" t="s">
        <v>23</v>
      </c>
      <c r="AB211" s="31" t="s">
        <v>11</v>
      </c>
      <c r="AC211" s="31" t="s">
        <v>11</v>
      </c>
      <c r="AD211" s="31" t="s">
        <v>11</v>
      </c>
      <c r="AE211" s="31" t="s">
        <v>67</v>
      </c>
      <c r="AF211" s="305"/>
      <c r="AG211" s="305"/>
      <c r="AH211" s="353" t="s">
        <v>7</v>
      </c>
      <c r="AI211" s="353" t="s">
        <v>7</v>
      </c>
      <c r="AJ211" s="353" t="s">
        <v>7</v>
      </c>
      <c r="AK211" s="34">
        <f>IF(CA211=0,"",TIME(0,CA211,0))</f>
        <v>0.16666666666666666</v>
      </c>
      <c r="AL211" s="157">
        <f t="shared" si="228"/>
        <v>10</v>
      </c>
      <c r="AM211" s="158">
        <f>SUM(AL211:AL212)/2</f>
        <v>10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240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1</v>
      </c>
      <c r="BP211" s="158">
        <f>SUM(BO211+BO212)/2</f>
        <v>1</v>
      </c>
      <c r="BQ211" s="158">
        <f t="shared" si="242"/>
        <v>10</v>
      </c>
      <c r="BR211" s="158">
        <f>SUM((BQ211+BQ212)/2)</f>
        <v>10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240</v>
      </c>
      <c r="CB211" s="35">
        <f>SUM(AM211+AO211+AQ211+AS211+AU211+AW211+BB211+BD211+BG211+AY211)</f>
        <v>10</v>
      </c>
    </row>
    <row r="212" spans="1:80" ht="18.75" customHeight="1" thickBot="1" x14ac:dyDescent="0.3">
      <c r="A212" s="137" t="s">
        <v>425</v>
      </c>
      <c r="B212" s="179" t="s">
        <v>189</v>
      </c>
      <c r="C212" s="271" t="s">
        <v>80</v>
      </c>
      <c r="D212" s="194"/>
      <c r="E212" s="166" t="s">
        <v>4</v>
      </c>
      <c r="F212" s="36" t="s">
        <v>11</v>
      </c>
      <c r="G212" s="37" t="s">
        <v>11</v>
      </c>
      <c r="H212" s="37" t="s">
        <v>67</v>
      </c>
      <c r="I212" s="354" t="s">
        <v>7</v>
      </c>
      <c r="J212" s="354" t="s">
        <v>7</v>
      </c>
      <c r="K212" s="354" t="s">
        <v>7</v>
      </c>
      <c r="L212" s="354" t="s">
        <v>7</v>
      </c>
      <c r="M212" s="354" t="s">
        <v>7</v>
      </c>
      <c r="N212" s="354" t="s">
        <v>7</v>
      </c>
      <c r="O212" s="354" t="s">
        <v>7</v>
      </c>
      <c r="P212" s="37" t="s">
        <v>11</v>
      </c>
      <c r="Q212" s="37" t="s">
        <v>67</v>
      </c>
      <c r="R212" s="306"/>
      <c r="S212" s="306"/>
      <c r="T212" s="56" t="s">
        <v>11</v>
      </c>
      <c r="U212" s="37" t="s">
        <v>11</v>
      </c>
      <c r="V212" s="37" t="s">
        <v>11</v>
      </c>
      <c r="W212" s="37" t="s">
        <v>67</v>
      </c>
      <c r="X212" s="37" t="s">
        <v>11</v>
      </c>
      <c r="Y212" s="306"/>
      <c r="Z212" s="306"/>
      <c r="AA212" s="630" t="s">
        <v>23</v>
      </c>
      <c r="AB212" s="37" t="s">
        <v>11</v>
      </c>
      <c r="AC212" s="37" t="s">
        <v>11</v>
      </c>
      <c r="AD212" s="37" t="s">
        <v>11</v>
      </c>
      <c r="AE212" s="37" t="s">
        <v>67</v>
      </c>
      <c r="AF212" s="306"/>
      <c r="AG212" s="306"/>
      <c r="AH212" s="354" t="s">
        <v>7</v>
      </c>
      <c r="AI212" s="354" t="s">
        <v>7</v>
      </c>
      <c r="AJ212" s="354" t="s">
        <v>7</v>
      </c>
      <c r="AK212" s="40"/>
      <c r="AL212" s="167">
        <f t="shared" si="228"/>
        <v>10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1</v>
      </c>
      <c r="BP212" s="169"/>
      <c r="BQ212" s="168">
        <f t="shared" si="242"/>
        <v>10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718">
        <v>8965</v>
      </c>
      <c r="D213" s="208" t="s">
        <v>222</v>
      </c>
      <c r="E213" s="156" t="s">
        <v>70</v>
      </c>
      <c r="F213" s="30" t="s">
        <v>11</v>
      </c>
      <c r="G213" s="31" t="s">
        <v>11</v>
      </c>
      <c r="H213" s="31" t="s">
        <v>11</v>
      </c>
      <c r="I213" s="55" t="s">
        <v>11</v>
      </c>
      <c r="J213" s="31" t="s">
        <v>11</v>
      </c>
      <c r="K213" s="305"/>
      <c r="L213" s="305"/>
      <c r="M213" s="55" t="s">
        <v>11</v>
      </c>
      <c r="N213" s="31" t="s">
        <v>11</v>
      </c>
      <c r="O213" s="353" t="s">
        <v>7</v>
      </c>
      <c r="P213" s="353" t="s">
        <v>7</v>
      </c>
      <c r="Q213" s="353" t="s">
        <v>7</v>
      </c>
      <c r="R213" s="353" t="s">
        <v>7</v>
      </c>
      <c r="S213" s="353" t="s">
        <v>7</v>
      </c>
      <c r="T213" s="353" t="s">
        <v>7</v>
      </c>
      <c r="U213" s="353" t="s">
        <v>7</v>
      </c>
      <c r="V213" s="353" t="s">
        <v>7</v>
      </c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 t="s">
        <v>11</v>
      </c>
      <c r="AK213" s="34">
        <f>IF(CA213=0,"",TIME(0,CA213,0))</f>
        <v>0.13333333333333333</v>
      </c>
      <c r="AL213" s="157">
        <f t="shared" si="228"/>
        <v>8</v>
      </c>
      <c r="AM213" s="158">
        <f>SUM(AL213:AL214)/2</f>
        <v>8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21</v>
      </c>
      <c r="BR213" s="158">
        <f>SUM((BQ213+BQ214)/2)</f>
        <v>21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425</v>
      </c>
      <c r="B214" s="179" t="s">
        <v>189</v>
      </c>
      <c r="C214" s="718" t="s">
        <v>6</v>
      </c>
      <c r="D214" s="254">
        <v>11446</v>
      </c>
      <c r="E214" s="166" t="s">
        <v>4</v>
      </c>
      <c r="F214" s="36" t="s">
        <v>11</v>
      </c>
      <c r="G214" s="37" t="s">
        <v>11</v>
      </c>
      <c r="H214" s="37" t="s">
        <v>11</v>
      </c>
      <c r="I214" s="56" t="s">
        <v>11</v>
      </c>
      <c r="J214" s="37" t="s">
        <v>11</v>
      </c>
      <c r="K214" s="306"/>
      <c r="L214" s="306"/>
      <c r="M214" s="56" t="s">
        <v>11</v>
      </c>
      <c r="N214" s="37" t="s">
        <v>11</v>
      </c>
      <c r="O214" s="354" t="s">
        <v>7</v>
      </c>
      <c r="P214" s="354" t="s">
        <v>7</v>
      </c>
      <c r="Q214" s="354" t="s">
        <v>7</v>
      </c>
      <c r="R214" s="354" t="s">
        <v>7</v>
      </c>
      <c r="S214" s="354" t="s">
        <v>7</v>
      </c>
      <c r="T214" s="354" t="s">
        <v>7</v>
      </c>
      <c r="U214" s="354" t="s">
        <v>7</v>
      </c>
      <c r="V214" s="354" t="s">
        <v>7</v>
      </c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 t="s">
        <v>11</v>
      </c>
      <c r="AK214" s="40"/>
      <c r="AL214" s="167">
        <f t="shared" si="228"/>
        <v>8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21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058" t="s">
        <v>394</v>
      </c>
      <c r="D215" s="178" t="str">
        <f>VLOOKUP(C215,ListeAppel,2,FALSE)</f>
        <v>Nom 036</v>
      </c>
      <c r="E215" s="156" t="s">
        <v>70</v>
      </c>
      <c r="F215" s="30" t="s">
        <v>11</v>
      </c>
      <c r="G215" s="31" t="s">
        <v>11</v>
      </c>
      <c r="H215" s="353" t="s">
        <v>7</v>
      </c>
      <c r="I215" s="32" t="s">
        <v>11</v>
      </c>
      <c r="J215" s="515" t="s">
        <v>35</v>
      </c>
      <c r="K215" s="332"/>
      <c r="L215" s="305"/>
      <c r="M215" s="31" t="s">
        <v>11</v>
      </c>
      <c r="N215" s="31" t="s">
        <v>11</v>
      </c>
      <c r="O215" s="353" t="s">
        <v>7</v>
      </c>
      <c r="P215" s="31" t="s">
        <v>11</v>
      </c>
      <c r="Q215" s="353" t="s">
        <v>7</v>
      </c>
      <c r="R215" s="305"/>
      <c r="S215" s="305"/>
      <c r="T215" s="31" t="s">
        <v>11</v>
      </c>
      <c r="U215" s="31" t="s">
        <v>11</v>
      </c>
      <c r="V215" s="353" t="s">
        <v>7</v>
      </c>
      <c r="W215" s="31" t="s">
        <v>11</v>
      </c>
      <c r="X215" s="31" t="s">
        <v>67</v>
      </c>
      <c r="Y215" s="305"/>
      <c r="Z215" s="305"/>
      <c r="AA215" s="31" t="s">
        <v>11</v>
      </c>
      <c r="AB215" s="31" t="s">
        <v>11</v>
      </c>
      <c r="AC215" s="353" t="s">
        <v>7</v>
      </c>
      <c r="AD215" s="31" t="s">
        <v>11</v>
      </c>
      <c r="AE215" s="31" t="s">
        <v>67</v>
      </c>
      <c r="AF215" s="305"/>
      <c r="AG215" s="305"/>
      <c r="AH215" s="55" t="s">
        <v>11</v>
      </c>
      <c r="AI215" s="355" t="s">
        <v>13</v>
      </c>
      <c r="AJ215" s="353" t="s">
        <v>7</v>
      </c>
      <c r="AK215" s="34">
        <f>IF(CA215=0,"",TIME(0,CA215,0))</f>
        <v>0.23333333333333331</v>
      </c>
      <c r="AL215" s="157">
        <f t="shared" si="228"/>
        <v>13</v>
      </c>
      <c r="AM215" s="158">
        <f>SUM(AL215:AL216)/2</f>
        <v>13.5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336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6</v>
      </c>
      <c r="BR215" s="158">
        <f>SUM((BQ215+BQ216)/2)</f>
        <v>6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336</v>
      </c>
      <c r="CB215" s="35">
        <f>SUM(AM215+AO215+AQ215+AS215+AU215+AW215+BB215+BD215+BG215+AY215)</f>
        <v>14</v>
      </c>
    </row>
    <row r="216" spans="1:80" ht="18.75" customHeight="1" thickBot="1" x14ac:dyDescent="0.3">
      <c r="A216" s="137" t="s">
        <v>425</v>
      </c>
      <c r="B216" s="179" t="s">
        <v>189</v>
      </c>
      <c r="C216" s="718" t="s">
        <v>6</v>
      </c>
      <c r="D216" s="165"/>
      <c r="E216" s="166" t="s">
        <v>4</v>
      </c>
      <c r="F216" s="36" t="s">
        <v>11</v>
      </c>
      <c r="G216" s="37" t="s">
        <v>11</v>
      </c>
      <c r="H216" s="354" t="s">
        <v>7</v>
      </c>
      <c r="I216" s="38" t="s">
        <v>11</v>
      </c>
      <c r="J216" s="480" t="s">
        <v>35</v>
      </c>
      <c r="K216" s="331"/>
      <c r="L216" s="306"/>
      <c r="M216" s="37" t="s">
        <v>11</v>
      </c>
      <c r="N216" s="37" t="s">
        <v>11</v>
      </c>
      <c r="O216" s="354" t="s">
        <v>7</v>
      </c>
      <c r="P216" s="37" t="s">
        <v>11</v>
      </c>
      <c r="Q216" s="354" t="s">
        <v>7</v>
      </c>
      <c r="R216" s="306"/>
      <c r="S216" s="306"/>
      <c r="T216" s="37" t="s">
        <v>11</v>
      </c>
      <c r="U216" s="37" t="s">
        <v>11</v>
      </c>
      <c r="V216" s="354" t="s">
        <v>7</v>
      </c>
      <c r="W216" s="37" t="s">
        <v>11</v>
      </c>
      <c r="X216" s="37" t="s">
        <v>67</v>
      </c>
      <c r="Y216" s="306"/>
      <c r="Z216" s="306"/>
      <c r="AA216" s="37" t="s">
        <v>11</v>
      </c>
      <c r="AB216" s="37" t="s">
        <v>11</v>
      </c>
      <c r="AC216" s="354" t="s">
        <v>7</v>
      </c>
      <c r="AD216" s="37" t="s">
        <v>11</v>
      </c>
      <c r="AE216" s="37" t="s">
        <v>67</v>
      </c>
      <c r="AF216" s="306"/>
      <c r="AG216" s="306"/>
      <c r="AH216" s="56" t="s">
        <v>11</v>
      </c>
      <c r="AI216" s="37" t="s">
        <v>11</v>
      </c>
      <c r="AJ216" s="354" t="s">
        <v>7</v>
      </c>
      <c r="AK216" s="40"/>
      <c r="AL216" s="167">
        <f t="shared" si="228"/>
        <v>14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6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237</v>
      </c>
      <c r="E217" s="156" t="s">
        <v>70</v>
      </c>
      <c r="F217" s="51" t="s">
        <v>11</v>
      </c>
      <c r="G217" s="52" t="s">
        <v>11</v>
      </c>
      <c r="H217" s="52" t="s">
        <v>11</v>
      </c>
      <c r="I217" s="53" t="s">
        <v>11</v>
      </c>
      <c r="J217" s="52" t="s">
        <v>67</v>
      </c>
      <c r="K217" s="333"/>
      <c r="L217" s="307"/>
      <c r="M217" s="52" t="s">
        <v>11</v>
      </c>
      <c r="N217" s="52" t="s">
        <v>11</v>
      </c>
      <c r="O217" s="52" t="s">
        <v>11</v>
      </c>
      <c r="P217" s="52" t="s">
        <v>11</v>
      </c>
      <c r="Q217" s="52" t="s">
        <v>11</v>
      </c>
      <c r="R217" s="307"/>
      <c r="S217" s="307"/>
      <c r="T217" s="52" t="s">
        <v>11</v>
      </c>
      <c r="U217" s="52" t="s">
        <v>11</v>
      </c>
      <c r="V217" s="52" t="s">
        <v>11</v>
      </c>
      <c r="W217" s="52" t="s">
        <v>11</v>
      </c>
      <c r="X217" s="52" t="s">
        <v>11</v>
      </c>
      <c r="Y217" s="307"/>
      <c r="Z217" s="307"/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07"/>
      <c r="AG217" s="307"/>
      <c r="AH217" s="52" t="s">
        <v>11</v>
      </c>
      <c r="AI217" s="52" t="s">
        <v>11</v>
      </c>
      <c r="AJ217" s="52" t="s">
        <v>11</v>
      </c>
      <c r="AK217" s="34">
        <f>IF(CA217=0,"",TIME(0,CA217,0))</f>
        <v>0.28333333333333333</v>
      </c>
      <c r="AL217" s="157">
        <f>COUNTIF(F217:AJ217,"P")</f>
        <v>17</v>
      </c>
      <c r="AM217" s="158">
        <f>SUM(AL217:AL218)/2</f>
        <v>16.5</v>
      </c>
      <c r="AN217" s="158">
        <f>COUNTIF(F217:AJ217,"Mi")</f>
        <v>0</v>
      </c>
      <c r="AO217" s="158">
        <f>SUM((AN217+AN218)/2)</f>
        <v>0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51" t="s">
        <v>11</v>
      </c>
      <c r="G218" s="52" t="s">
        <v>11</v>
      </c>
      <c r="H218" s="52" t="s">
        <v>11</v>
      </c>
      <c r="I218" s="53" t="s">
        <v>11</v>
      </c>
      <c r="J218" s="52" t="s">
        <v>67</v>
      </c>
      <c r="K218" s="333"/>
      <c r="L218" s="307"/>
      <c r="M218" s="52" t="s">
        <v>11</v>
      </c>
      <c r="N218" s="52" t="s">
        <v>11</v>
      </c>
      <c r="O218" s="52" t="s">
        <v>11</v>
      </c>
      <c r="P218" s="52" t="s">
        <v>11</v>
      </c>
      <c r="Q218" s="52" t="s">
        <v>11</v>
      </c>
      <c r="R218" s="307"/>
      <c r="S218" s="307"/>
      <c r="T218" s="52" t="s">
        <v>11</v>
      </c>
      <c r="U218" s="52" t="s">
        <v>11</v>
      </c>
      <c r="V218" s="52" t="s">
        <v>57</v>
      </c>
      <c r="W218" s="52" t="s">
        <v>11</v>
      </c>
      <c r="X218" s="52" t="s">
        <v>11</v>
      </c>
      <c r="Y218" s="307"/>
      <c r="Z218" s="307"/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07"/>
      <c r="AG218" s="307"/>
      <c r="AH218" s="52" t="s">
        <v>11</v>
      </c>
      <c r="AI218" s="52" t="s">
        <v>11</v>
      </c>
      <c r="AJ218" s="52" t="s">
        <v>11</v>
      </c>
      <c r="AK218" s="40"/>
      <c r="AL218" s="167">
        <f>COUNTIF(F218:AJ218,"P")</f>
        <v>16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1058" t="s">
        <v>397</v>
      </c>
      <c r="D219" s="178" t="str">
        <f>VLOOKUP(C219,ListeAppel,2,FALSE)</f>
        <v>Nom 055</v>
      </c>
      <c r="E219" s="156" t="s">
        <v>70</v>
      </c>
      <c r="F219" s="30" t="s">
        <v>11</v>
      </c>
      <c r="G219" s="31" t="s">
        <v>11</v>
      </c>
      <c r="H219" s="373" t="s">
        <v>45</v>
      </c>
      <c r="I219" s="32" t="s">
        <v>11</v>
      </c>
      <c r="J219" s="55" t="s">
        <v>11</v>
      </c>
      <c r="K219" s="332"/>
      <c r="L219" s="305"/>
      <c r="M219" s="55" t="s">
        <v>11</v>
      </c>
      <c r="N219" s="31" t="s">
        <v>11</v>
      </c>
      <c r="O219" s="373" t="s">
        <v>45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53" t="s">
        <v>7</v>
      </c>
      <c r="V219" s="373" t="s">
        <v>45</v>
      </c>
      <c r="W219" s="353" t="s">
        <v>7</v>
      </c>
      <c r="X219" s="353" t="s">
        <v>7</v>
      </c>
      <c r="Y219" s="332"/>
      <c r="Z219" s="305"/>
      <c r="AA219" s="55" t="s">
        <v>11</v>
      </c>
      <c r="AB219" s="31" t="s">
        <v>11</v>
      </c>
      <c r="AC219" s="373" t="s">
        <v>45</v>
      </c>
      <c r="AD219" s="31" t="s">
        <v>11</v>
      </c>
      <c r="AE219" s="31" t="s">
        <v>11</v>
      </c>
      <c r="AF219" s="305"/>
      <c r="AG219" s="305"/>
      <c r="AH219" s="31" t="s">
        <v>11</v>
      </c>
      <c r="AI219" s="31" t="s">
        <v>11</v>
      </c>
      <c r="AJ219" s="373" t="s">
        <v>45</v>
      </c>
      <c r="AK219" s="34">
        <f>IF(CA219=0,"",TIME(0,CA219,0))</f>
        <v>0.19999999999999998</v>
      </c>
      <c r="AL219" s="157">
        <f t="shared" si="228"/>
        <v>12</v>
      </c>
      <c r="AM219" s="158">
        <f>SUM(AL219:AL220)/2</f>
        <v>12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288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8</v>
      </c>
      <c r="BR219" s="158">
        <f>SUM((BQ219+BQ220)/2)</f>
        <v>8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5</v>
      </c>
      <c r="BZ219" s="160">
        <f>SUM((BY219+BY220)/2)</f>
        <v>5</v>
      </c>
      <c r="CA219" s="163">
        <f>SUM(AZ219)</f>
        <v>288</v>
      </c>
      <c r="CB219" s="35">
        <f>SUM(AM219+AO219+AQ219+AS219+AU219+AW219+BB219+BD219+BG219+AY219)</f>
        <v>12</v>
      </c>
    </row>
    <row r="220" spans="1:80" ht="18.75" customHeight="1" thickBot="1" x14ac:dyDescent="0.3">
      <c r="A220" s="137" t="s">
        <v>425</v>
      </c>
      <c r="B220" s="179" t="s">
        <v>189</v>
      </c>
      <c r="C220" s="717" t="s">
        <v>9</v>
      </c>
      <c r="D220" s="276" t="s">
        <v>104</v>
      </c>
      <c r="E220" s="166" t="s">
        <v>4</v>
      </c>
      <c r="F220" s="36" t="s">
        <v>11</v>
      </c>
      <c r="G220" s="37" t="s">
        <v>11</v>
      </c>
      <c r="H220" s="374" t="s">
        <v>45</v>
      </c>
      <c r="I220" s="38" t="s">
        <v>11</v>
      </c>
      <c r="J220" s="37" t="s">
        <v>11</v>
      </c>
      <c r="K220" s="306"/>
      <c r="L220" s="306"/>
      <c r="M220" s="37" t="s">
        <v>11</v>
      </c>
      <c r="N220" s="37" t="s">
        <v>11</v>
      </c>
      <c r="O220" s="374" t="s">
        <v>45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54" t="s">
        <v>7</v>
      </c>
      <c r="V220" s="374" t="s">
        <v>45</v>
      </c>
      <c r="W220" s="354" t="s">
        <v>7</v>
      </c>
      <c r="X220" s="354" t="s">
        <v>7</v>
      </c>
      <c r="Y220" s="306"/>
      <c r="Z220" s="306"/>
      <c r="AA220" s="37" t="s">
        <v>11</v>
      </c>
      <c r="AB220" s="37" t="s">
        <v>11</v>
      </c>
      <c r="AC220" s="374" t="s">
        <v>45</v>
      </c>
      <c r="AD220" s="37" t="s">
        <v>11</v>
      </c>
      <c r="AE220" s="37" t="s">
        <v>11</v>
      </c>
      <c r="AF220" s="306"/>
      <c r="AG220" s="306"/>
      <c r="AH220" s="37" t="s">
        <v>11</v>
      </c>
      <c r="AI220" s="37" t="s">
        <v>11</v>
      </c>
      <c r="AJ220" s="374" t="s">
        <v>45</v>
      </c>
      <c r="AK220" s="40"/>
      <c r="AL220" s="167">
        <f t="shared" si="228"/>
        <v>12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8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5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057" t="s">
        <v>398</v>
      </c>
      <c r="D221" s="155" t="str">
        <f>VLOOKUP(C221,ListeAppel,2,FALSE)</f>
        <v>Nom 061</v>
      </c>
      <c r="E221" s="156" t="s">
        <v>70</v>
      </c>
      <c r="F221" s="652" t="s">
        <v>7</v>
      </c>
      <c r="G221" s="31" t="s">
        <v>11</v>
      </c>
      <c r="H221" s="31" t="s">
        <v>11</v>
      </c>
      <c r="I221" s="417" t="s">
        <v>13</v>
      </c>
      <c r="J221" s="373" t="s">
        <v>45</v>
      </c>
      <c r="K221" s="305"/>
      <c r="L221" s="332"/>
      <c r="M221" s="47" t="s">
        <v>11</v>
      </c>
      <c r="N221" s="31" t="s">
        <v>11</v>
      </c>
      <c r="O221" s="353" t="s">
        <v>7</v>
      </c>
      <c r="P221" s="353" t="s">
        <v>7</v>
      </c>
      <c r="Q221" s="373" t="s">
        <v>45</v>
      </c>
      <c r="R221" s="305"/>
      <c r="S221" s="305"/>
      <c r="T221" s="353" t="s">
        <v>7</v>
      </c>
      <c r="U221" s="31" t="s">
        <v>11</v>
      </c>
      <c r="V221" s="31" t="s">
        <v>11</v>
      </c>
      <c r="W221" s="31" t="s">
        <v>11</v>
      </c>
      <c r="X221" s="373" t="s">
        <v>45</v>
      </c>
      <c r="Y221" s="305"/>
      <c r="Z221" s="305"/>
      <c r="AA221" s="47" t="s">
        <v>11</v>
      </c>
      <c r="AB221" s="355" t="s">
        <v>13</v>
      </c>
      <c r="AC221" s="31" t="s">
        <v>11</v>
      </c>
      <c r="AD221" s="31" t="s">
        <v>11</v>
      </c>
      <c r="AE221" s="373" t="s">
        <v>45</v>
      </c>
      <c r="AF221" s="305"/>
      <c r="AG221" s="305"/>
      <c r="AH221" s="47" t="s">
        <v>11</v>
      </c>
      <c r="AI221" s="31" t="s">
        <v>11</v>
      </c>
      <c r="AJ221" s="353" t="s">
        <v>7</v>
      </c>
      <c r="AK221" s="34">
        <f>IF(CA221=0,"",TIME(0,CA221,0))</f>
        <v>0.23333333333333331</v>
      </c>
      <c r="AL221" s="157">
        <f t="shared" si="228"/>
        <v>12</v>
      </c>
      <c r="AM221" s="158">
        <f>SUM(AL221:AL222)/2</f>
        <v>12</v>
      </c>
      <c r="AN221" s="158">
        <f t="shared" si="229"/>
        <v>2</v>
      </c>
      <c r="AO221" s="158">
        <f>SUM((AN221+AN222)/2)</f>
        <v>2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336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5</v>
      </c>
      <c r="BR221" s="158">
        <f>SUM((BQ221+BQ222)/2)</f>
        <v>5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336</v>
      </c>
      <c r="CB221" s="35">
        <f>SUM(AM221+AO221+AQ221+AS221+AU221+AW221+BB221+BD221+BG221+AY221)</f>
        <v>14</v>
      </c>
    </row>
    <row r="222" spans="1:80" ht="18.75" customHeight="1" thickBot="1" x14ac:dyDescent="0.3">
      <c r="A222" s="137" t="s">
        <v>425</v>
      </c>
      <c r="B222" s="179" t="s">
        <v>189</v>
      </c>
      <c r="C222" s="710" t="s">
        <v>6</v>
      </c>
      <c r="D222" s="195" t="s">
        <v>93</v>
      </c>
      <c r="E222" s="166" t="s">
        <v>4</v>
      </c>
      <c r="F222" s="653" t="s">
        <v>7</v>
      </c>
      <c r="G222" s="356" t="s">
        <v>13</v>
      </c>
      <c r="H222" s="37" t="s">
        <v>11</v>
      </c>
      <c r="I222" s="38" t="s">
        <v>11</v>
      </c>
      <c r="J222" s="374" t="s">
        <v>45</v>
      </c>
      <c r="K222" s="306"/>
      <c r="L222" s="331"/>
      <c r="M222" s="49" t="s">
        <v>11</v>
      </c>
      <c r="N222" s="37" t="s">
        <v>11</v>
      </c>
      <c r="O222" s="354" t="s">
        <v>7</v>
      </c>
      <c r="P222" s="354" t="s">
        <v>7</v>
      </c>
      <c r="Q222" s="374" t="s">
        <v>45</v>
      </c>
      <c r="R222" s="306"/>
      <c r="S222" s="306"/>
      <c r="T222" s="354" t="s">
        <v>7</v>
      </c>
      <c r="U222" s="37" t="s">
        <v>11</v>
      </c>
      <c r="V222" s="37" t="s">
        <v>11</v>
      </c>
      <c r="W222" s="37" t="s">
        <v>11</v>
      </c>
      <c r="X222" s="374" t="s">
        <v>45</v>
      </c>
      <c r="Y222" s="306"/>
      <c r="Z222" s="306"/>
      <c r="AA222" s="49" t="s">
        <v>11</v>
      </c>
      <c r="AB222" s="356" t="s">
        <v>13</v>
      </c>
      <c r="AC222" s="37" t="s">
        <v>11</v>
      </c>
      <c r="AD222" s="37" t="s">
        <v>11</v>
      </c>
      <c r="AE222" s="374" t="s">
        <v>45</v>
      </c>
      <c r="AF222" s="306"/>
      <c r="AG222" s="306"/>
      <c r="AH222" s="49" t="s">
        <v>11</v>
      </c>
      <c r="AI222" s="37" t="s">
        <v>11</v>
      </c>
      <c r="AJ222" s="354" t="s">
        <v>7</v>
      </c>
      <c r="AK222" s="40"/>
      <c r="AL222" s="167">
        <f t="shared" si="228"/>
        <v>12</v>
      </c>
      <c r="AM222" s="168"/>
      <c r="AN222" s="168">
        <f t="shared" si="229"/>
        <v>2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5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1057" t="s">
        <v>399</v>
      </c>
      <c r="D223" s="201" t="str">
        <f>VLOOKUP(C223,ListeAppel,2,FALSE)</f>
        <v>Nom 068</v>
      </c>
      <c r="E223" s="156" t="s">
        <v>70</v>
      </c>
      <c r="F223" s="30" t="s">
        <v>11</v>
      </c>
      <c r="G223" s="31" t="s">
        <v>11</v>
      </c>
      <c r="H223" s="353" t="s">
        <v>7</v>
      </c>
      <c r="I223" s="353" t="s">
        <v>7</v>
      </c>
      <c r="J223" s="353" t="s">
        <v>7</v>
      </c>
      <c r="K223" s="332"/>
      <c r="L223" s="305"/>
      <c r="M223" s="353" t="s">
        <v>7</v>
      </c>
      <c r="N223" s="353" t="s">
        <v>7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353" t="s">
        <v>7</v>
      </c>
      <c r="U223" s="353" t="s">
        <v>7</v>
      </c>
      <c r="V223" s="31" t="s">
        <v>11</v>
      </c>
      <c r="W223" s="55" t="s">
        <v>11</v>
      </c>
      <c r="X223" s="55" t="s">
        <v>11</v>
      </c>
      <c r="Y223" s="305"/>
      <c r="Z223" s="305"/>
      <c r="AA223" s="353" t="s">
        <v>7</v>
      </c>
      <c r="AB223" s="31" t="s">
        <v>11</v>
      </c>
      <c r="AC223" s="31" t="s">
        <v>11</v>
      </c>
      <c r="AD223" s="31" t="s">
        <v>11</v>
      </c>
      <c r="AE223" s="31" t="s">
        <v>11</v>
      </c>
      <c r="AF223" s="305"/>
      <c r="AG223" s="305"/>
      <c r="AH223" s="31" t="s">
        <v>11</v>
      </c>
      <c r="AI223" s="31" t="s">
        <v>11</v>
      </c>
      <c r="AJ223" s="31" t="s">
        <v>67</v>
      </c>
      <c r="AK223" s="34">
        <f>IF(CA223=0,"",TIME(0,CA223,0))</f>
        <v>0.18333333333333335</v>
      </c>
      <c r="AL223" s="157">
        <f t="shared" si="228"/>
        <v>11</v>
      </c>
      <c r="AM223" s="158">
        <f>SUM(AL223:AL224)/2</f>
        <v>10.5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264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13</v>
      </c>
      <c r="BR223" s="158">
        <f>SUM((BQ223+BQ224)/2)</f>
        <v>13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264</v>
      </c>
      <c r="CB223" s="35">
        <f>SUM(AM223+AO223+AQ223+AS223+AU223+AW223+BB223+BD223+BG223+AY223)</f>
        <v>11</v>
      </c>
    </row>
    <row r="224" spans="1:80" ht="18.75" customHeight="1" thickBot="1" x14ac:dyDescent="0.3">
      <c r="A224" s="137" t="s">
        <v>425</v>
      </c>
      <c r="B224" s="179" t="s">
        <v>189</v>
      </c>
      <c r="C224" s="721" t="s">
        <v>80</v>
      </c>
      <c r="D224" s="194"/>
      <c r="E224" s="166" t="s">
        <v>4</v>
      </c>
      <c r="F224" s="36" t="s">
        <v>11</v>
      </c>
      <c r="G224" s="37" t="s">
        <v>11</v>
      </c>
      <c r="H224" s="354" t="s">
        <v>7</v>
      </c>
      <c r="I224" s="354" t="s">
        <v>7</v>
      </c>
      <c r="J224" s="354" t="s">
        <v>7</v>
      </c>
      <c r="K224" s="331"/>
      <c r="L224" s="306"/>
      <c r="M224" s="354" t="s">
        <v>7</v>
      </c>
      <c r="N224" s="354" t="s">
        <v>7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354" t="s">
        <v>7</v>
      </c>
      <c r="U224" s="354" t="s">
        <v>7</v>
      </c>
      <c r="V224" s="37" t="s">
        <v>11</v>
      </c>
      <c r="W224" s="56" t="s">
        <v>11</v>
      </c>
      <c r="X224" s="56" t="s">
        <v>11</v>
      </c>
      <c r="Y224" s="306"/>
      <c r="Z224" s="306"/>
      <c r="AA224" s="354" t="s">
        <v>7</v>
      </c>
      <c r="AB224" s="37" t="s">
        <v>11</v>
      </c>
      <c r="AC224" s="37" t="s">
        <v>11</v>
      </c>
      <c r="AD224" s="37" t="s">
        <v>11</v>
      </c>
      <c r="AE224" s="37" t="s">
        <v>57</v>
      </c>
      <c r="AF224" s="306"/>
      <c r="AG224" s="306"/>
      <c r="AH224" s="37" t="s">
        <v>11</v>
      </c>
      <c r="AI224" s="37" t="s">
        <v>11</v>
      </c>
      <c r="AJ224" s="37" t="s">
        <v>67</v>
      </c>
      <c r="AK224" s="40"/>
      <c r="AL224" s="167">
        <f t="shared" si="228"/>
        <v>10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13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1057" t="s">
        <v>400</v>
      </c>
      <c r="D225" s="201" t="str">
        <f>VLOOKUP(C225,ListeAppel,2,FALSE)</f>
        <v>Nom 071</v>
      </c>
      <c r="E225" s="156" t="s">
        <v>70</v>
      </c>
      <c r="F225" s="51" t="s">
        <v>11</v>
      </c>
      <c r="G225" s="52" t="s">
        <v>11</v>
      </c>
      <c r="H225" s="52" t="s">
        <v>11</v>
      </c>
      <c r="I225" s="53" t="s">
        <v>11</v>
      </c>
      <c r="J225" s="255" t="s">
        <v>11</v>
      </c>
      <c r="K225" s="333"/>
      <c r="L225" s="307"/>
      <c r="M225" s="52" t="s">
        <v>11</v>
      </c>
      <c r="N225" s="52" t="s">
        <v>11</v>
      </c>
      <c r="O225" s="52" t="s">
        <v>67</v>
      </c>
      <c r="P225" s="255" t="s">
        <v>11</v>
      </c>
      <c r="Q225" s="52" t="s">
        <v>11</v>
      </c>
      <c r="R225" s="307"/>
      <c r="S225" s="307"/>
      <c r="T225" s="52" t="s">
        <v>67</v>
      </c>
      <c r="U225" s="52" t="s">
        <v>11</v>
      </c>
      <c r="V225" s="52" t="s">
        <v>67</v>
      </c>
      <c r="W225" s="255" t="s">
        <v>11</v>
      </c>
      <c r="X225" s="52" t="s">
        <v>11</v>
      </c>
      <c r="Y225" s="307"/>
      <c r="Z225" s="307"/>
      <c r="AA225" s="52" t="s">
        <v>67</v>
      </c>
      <c r="AB225" s="52" t="s">
        <v>11</v>
      </c>
      <c r="AC225" s="52" t="s">
        <v>11</v>
      </c>
      <c r="AD225" s="358" t="s">
        <v>7</v>
      </c>
      <c r="AE225" s="52" t="s">
        <v>11</v>
      </c>
      <c r="AF225" s="307"/>
      <c r="AG225" s="307"/>
      <c r="AH225" s="31" t="s">
        <v>67</v>
      </c>
      <c r="AI225" s="52" t="s">
        <v>11</v>
      </c>
      <c r="AJ225" s="52" t="s">
        <v>11</v>
      </c>
      <c r="AK225" s="34">
        <f>IF(CA225=0,"",TIME(0,CA225,0))</f>
        <v>0.28333333333333333</v>
      </c>
      <c r="AL225" s="157">
        <f>COUNTIF(F225:AJ225,"P")</f>
        <v>17</v>
      </c>
      <c r="AM225" s="158">
        <f>SUM(AL225:AL226)/2</f>
        <v>16.5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0.5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425</v>
      </c>
      <c r="B226" s="179" t="s">
        <v>189</v>
      </c>
      <c r="C226" s="710" t="s">
        <v>6</v>
      </c>
      <c r="D226" s="194"/>
      <c r="E226" s="166" t="s">
        <v>4</v>
      </c>
      <c r="F226" s="51" t="s">
        <v>11</v>
      </c>
      <c r="G226" s="52" t="s">
        <v>11</v>
      </c>
      <c r="H226" s="52" t="s">
        <v>11</v>
      </c>
      <c r="I226" s="53" t="s">
        <v>11</v>
      </c>
      <c r="J226" s="255" t="s">
        <v>11</v>
      </c>
      <c r="K226" s="333"/>
      <c r="L226" s="307"/>
      <c r="M226" s="52" t="s">
        <v>11</v>
      </c>
      <c r="N226" s="52" t="s">
        <v>11</v>
      </c>
      <c r="O226" s="52" t="s">
        <v>67</v>
      </c>
      <c r="P226" s="255" t="s">
        <v>11</v>
      </c>
      <c r="Q226" s="52" t="s">
        <v>11</v>
      </c>
      <c r="R226" s="307"/>
      <c r="S226" s="307"/>
      <c r="T226" s="52" t="s">
        <v>67</v>
      </c>
      <c r="U226" s="52" t="s">
        <v>11</v>
      </c>
      <c r="V226" s="52" t="s">
        <v>67</v>
      </c>
      <c r="W226" s="255" t="s">
        <v>11</v>
      </c>
      <c r="X226" s="52" t="s">
        <v>11</v>
      </c>
      <c r="Y226" s="307"/>
      <c r="Z226" s="307"/>
      <c r="AA226" s="52" t="s">
        <v>67</v>
      </c>
      <c r="AB226" s="52" t="s">
        <v>11</v>
      </c>
      <c r="AC226" s="52" t="s">
        <v>11</v>
      </c>
      <c r="AD226" s="358" t="s">
        <v>7</v>
      </c>
      <c r="AE226" s="52" t="s">
        <v>11</v>
      </c>
      <c r="AF226" s="307"/>
      <c r="AG226" s="307"/>
      <c r="AH226" s="37" t="s">
        <v>67</v>
      </c>
      <c r="AI226" s="52" t="s">
        <v>11</v>
      </c>
      <c r="AJ226" s="52" t="s">
        <v>57</v>
      </c>
      <c r="AK226" s="40"/>
      <c r="AL226" s="167">
        <f>COUNTIF(F226:AJ226,"P")</f>
        <v>16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1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1057" t="s">
        <v>401</v>
      </c>
      <c r="D227" s="201" t="str">
        <f>VLOOKUP(C227,ListeAppel,2,FALSE)</f>
        <v>Nom 072</v>
      </c>
      <c r="E227" s="156" t="s">
        <v>70</v>
      </c>
      <c r="F227" s="30" t="s">
        <v>11</v>
      </c>
      <c r="G227" s="31" t="s">
        <v>11</v>
      </c>
      <c r="H227" s="31" t="s">
        <v>11</v>
      </c>
      <c r="I227" s="32" t="s">
        <v>11</v>
      </c>
      <c r="J227" s="31" t="s">
        <v>67</v>
      </c>
      <c r="K227" s="332"/>
      <c r="L227" s="305"/>
      <c r="M227" s="353" t="s">
        <v>7</v>
      </c>
      <c r="N227" s="31" t="s">
        <v>11</v>
      </c>
      <c r="O227" s="31" t="s">
        <v>11</v>
      </c>
      <c r="P227" s="55" t="s">
        <v>11</v>
      </c>
      <c r="Q227" s="31" t="s">
        <v>67</v>
      </c>
      <c r="R227" s="332"/>
      <c r="S227" s="332"/>
      <c r="T227" s="31" t="s">
        <v>11</v>
      </c>
      <c r="U227" s="31" t="s">
        <v>11</v>
      </c>
      <c r="V227" s="31" t="s">
        <v>11</v>
      </c>
      <c r="W227" s="55" t="s">
        <v>11</v>
      </c>
      <c r="X227" s="31" t="s">
        <v>67</v>
      </c>
      <c r="Y227" s="332"/>
      <c r="Z227" s="305"/>
      <c r="AA227" s="31" t="s">
        <v>11</v>
      </c>
      <c r="AB227" s="31" t="s">
        <v>11</v>
      </c>
      <c r="AC227" s="31" t="s">
        <v>11</v>
      </c>
      <c r="AD227" s="31" t="s">
        <v>11</v>
      </c>
      <c r="AE227" s="31" t="s">
        <v>67</v>
      </c>
      <c r="AF227" s="305"/>
      <c r="AG227" s="305"/>
      <c r="AH227" s="31" t="s">
        <v>11</v>
      </c>
      <c r="AI227" s="31" t="s">
        <v>11</v>
      </c>
      <c r="AJ227" s="31" t="s">
        <v>11</v>
      </c>
      <c r="AK227" s="34">
        <f>IF(CA227=0,"",TIME(0,CA227,0))</f>
        <v>0.3</v>
      </c>
      <c r="AL227" s="157">
        <f t="shared" si="228"/>
        <v>18</v>
      </c>
      <c r="AM227" s="158">
        <f>SUM(AL227:AL228)/2</f>
        <v>18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1</v>
      </c>
      <c r="BR227" s="158">
        <f>SUM((BQ227+BQ228)/2)</f>
        <v>1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425</v>
      </c>
      <c r="B228" s="179" t="s">
        <v>189</v>
      </c>
      <c r="C228" s="271" t="s">
        <v>80</v>
      </c>
      <c r="D228" s="194"/>
      <c r="E228" s="166" t="s">
        <v>4</v>
      </c>
      <c r="F228" s="36" t="s">
        <v>11</v>
      </c>
      <c r="G228" s="37" t="s">
        <v>11</v>
      </c>
      <c r="H228" s="37" t="s">
        <v>11</v>
      </c>
      <c r="I228" s="38" t="s">
        <v>11</v>
      </c>
      <c r="J228" s="37" t="s">
        <v>67</v>
      </c>
      <c r="K228" s="331"/>
      <c r="L228" s="306"/>
      <c r="M228" s="354" t="s">
        <v>7</v>
      </c>
      <c r="N228" s="37" t="s">
        <v>11</v>
      </c>
      <c r="O228" s="37" t="s">
        <v>11</v>
      </c>
      <c r="P228" s="56" t="s">
        <v>11</v>
      </c>
      <c r="Q228" s="37" t="s">
        <v>67</v>
      </c>
      <c r="R228" s="331"/>
      <c r="S228" s="331"/>
      <c r="T228" s="37" t="s">
        <v>11</v>
      </c>
      <c r="U228" s="37" t="s">
        <v>11</v>
      </c>
      <c r="V228" s="37" t="s">
        <v>11</v>
      </c>
      <c r="W228" s="56" t="s">
        <v>11</v>
      </c>
      <c r="X228" s="37" t="s">
        <v>67</v>
      </c>
      <c r="Y228" s="331"/>
      <c r="Z228" s="306"/>
      <c r="AA228" s="37" t="s">
        <v>11</v>
      </c>
      <c r="AB228" s="37" t="s">
        <v>11</v>
      </c>
      <c r="AC228" s="37" t="s">
        <v>11</v>
      </c>
      <c r="AD228" s="37" t="s">
        <v>11</v>
      </c>
      <c r="AE228" s="37" t="s">
        <v>67</v>
      </c>
      <c r="AF228" s="306"/>
      <c r="AG228" s="306"/>
      <c r="AH228" s="37" t="s">
        <v>11</v>
      </c>
      <c r="AI228" s="37" t="s">
        <v>11</v>
      </c>
      <c r="AJ228" s="37" t="s">
        <v>11</v>
      </c>
      <c r="AK228" s="40"/>
      <c r="AL228" s="167">
        <f t="shared" si="228"/>
        <v>18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1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131" t="s">
        <v>402</v>
      </c>
      <c r="D229" s="178" t="s">
        <v>264</v>
      </c>
      <c r="E229" s="156" t="s">
        <v>70</v>
      </c>
      <c r="F229" s="30" t="s">
        <v>11</v>
      </c>
      <c r="G229" s="31" t="s">
        <v>11</v>
      </c>
      <c r="H229" s="31" t="s">
        <v>67</v>
      </c>
      <c r="I229" s="32" t="s">
        <v>11</v>
      </c>
      <c r="J229" s="31" t="s">
        <v>11</v>
      </c>
      <c r="K229" s="305"/>
      <c r="L229" s="332"/>
      <c r="M229" s="55" t="s">
        <v>11</v>
      </c>
      <c r="N229" s="31" t="s">
        <v>11</v>
      </c>
      <c r="O229" s="31" t="s">
        <v>67</v>
      </c>
      <c r="P229" s="55" t="s">
        <v>11</v>
      </c>
      <c r="Q229" s="55" t="s">
        <v>11</v>
      </c>
      <c r="R229" s="305"/>
      <c r="S229" s="305"/>
      <c r="T229" s="31" t="s">
        <v>11</v>
      </c>
      <c r="U229" s="55" t="s">
        <v>11</v>
      </c>
      <c r="V229" s="31" t="s">
        <v>11</v>
      </c>
      <c r="W229" s="31" t="s">
        <v>11</v>
      </c>
      <c r="X229" s="55" t="s">
        <v>11</v>
      </c>
      <c r="Y229" s="332"/>
      <c r="Z229" s="305"/>
      <c r="AA229" s="55" t="s">
        <v>57</v>
      </c>
      <c r="AB229" s="31" t="s">
        <v>11</v>
      </c>
      <c r="AC229" s="355" t="s">
        <v>13</v>
      </c>
      <c r="AD229" s="31" t="s">
        <v>67</v>
      </c>
      <c r="AE229" s="353" t="s">
        <v>7</v>
      </c>
      <c r="AF229" s="353" t="s">
        <v>7</v>
      </c>
      <c r="AG229" s="353" t="s">
        <v>7</v>
      </c>
      <c r="AH229" s="353" t="s">
        <v>7</v>
      </c>
      <c r="AI229" s="353" t="s">
        <v>7</v>
      </c>
      <c r="AJ229" s="353" t="s">
        <v>7</v>
      </c>
      <c r="AK229" s="34">
        <f>IF(CA229=0,"",TIME(0,CA229,0))</f>
        <v>0.26666666666666666</v>
      </c>
      <c r="AL229" s="157">
        <f t="shared" si="228"/>
        <v>14</v>
      </c>
      <c r="AM229" s="158">
        <f>SUM(AL229:AL230)/2</f>
        <v>14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1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6</v>
      </c>
      <c r="BR229" s="158">
        <f>SUM((BQ229+BQ230)/2)</f>
        <v>6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425</v>
      </c>
      <c r="B230" s="179" t="s">
        <v>189</v>
      </c>
      <c r="C230" s="718" t="s">
        <v>6</v>
      </c>
      <c r="D230" s="165"/>
      <c r="E230" s="166" t="s">
        <v>4</v>
      </c>
      <c r="F230" s="36" t="s">
        <v>11</v>
      </c>
      <c r="G230" s="37" t="s">
        <v>11</v>
      </c>
      <c r="H230" s="37" t="s">
        <v>67</v>
      </c>
      <c r="I230" s="38" t="s">
        <v>11</v>
      </c>
      <c r="J230" s="37" t="s">
        <v>11</v>
      </c>
      <c r="K230" s="306"/>
      <c r="L230" s="331"/>
      <c r="M230" s="56" t="s">
        <v>11</v>
      </c>
      <c r="N230" s="37" t="s">
        <v>11</v>
      </c>
      <c r="O230" s="37" t="s">
        <v>67</v>
      </c>
      <c r="P230" s="56" t="s">
        <v>11</v>
      </c>
      <c r="Q230" s="56" t="s">
        <v>11</v>
      </c>
      <c r="R230" s="306"/>
      <c r="S230" s="306"/>
      <c r="T230" s="37" t="s">
        <v>11</v>
      </c>
      <c r="U230" s="56" t="s">
        <v>11</v>
      </c>
      <c r="V230" s="37" t="s">
        <v>57</v>
      </c>
      <c r="W230" s="37" t="s">
        <v>11</v>
      </c>
      <c r="X230" s="56" t="s">
        <v>11</v>
      </c>
      <c r="Y230" s="331"/>
      <c r="Z230" s="306"/>
      <c r="AA230" s="56" t="s">
        <v>11</v>
      </c>
      <c r="AB230" s="37" t="s">
        <v>11</v>
      </c>
      <c r="AC230" s="356" t="s">
        <v>13</v>
      </c>
      <c r="AD230" s="37" t="s">
        <v>67</v>
      </c>
      <c r="AE230" s="354" t="s">
        <v>7</v>
      </c>
      <c r="AF230" s="354" t="s">
        <v>7</v>
      </c>
      <c r="AG230" s="354" t="s">
        <v>7</v>
      </c>
      <c r="AH230" s="354" t="s">
        <v>7</v>
      </c>
      <c r="AI230" s="354" t="s">
        <v>7</v>
      </c>
      <c r="AJ230" s="354" t="s">
        <v>7</v>
      </c>
      <c r="AK230" s="40"/>
      <c r="AL230" s="167">
        <f t="shared" si="228"/>
        <v>14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6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182</v>
      </c>
      <c r="C231" s="718">
        <v>2464</v>
      </c>
      <c r="D231" s="178" t="s">
        <v>268</v>
      </c>
      <c r="E231" s="156" t="s">
        <v>70</v>
      </c>
      <c r="F231" s="30" t="s">
        <v>11</v>
      </c>
      <c r="G231" s="31" t="s">
        <v>11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1" t="s">
        <v>11</v>
      </c>
      <c r="O231" s="31" t="s">
        <v>11</v>
      </c>
      <c r="P231" s="55" t="s">
        <v>11</v>
      </c>
      <c r="Q231" s="454" t="s">
        <v>13</v>
      </c>
      <c r="R231" s="305"/>
      <c r="S231" s="305"/>
      <c r="T231" s="31" t="s">
        <v>11</v>
      </c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55" t="s">
        <v>13</v>
      </c>
      <c r="AC231" s="355" t="s">
        <v>13</v>
      </c>
      <c r="AD231" s="31" t="s">
        <v>11</v>
      </c>
      <c r="AE231" s="31" t="s">
        <v>11</v>
      </c>
      <c r="AF231" s="305"/>
      <c r="AG231" s="305"/>
      <c r="AH231" s="358" t="s">
        <v>7</v>
      </c>
      <c r="AI231" s="358" t="s">
        <v>7</v>
      </c>
      <c r="AJ231" s="358" t="s">
        <v>7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3</v>
      </c>
      <c r="AO231" s="158">
        <f>SUM((AN231+AN232)/2)</f>
        <v>2.5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3</v>
      </c>
      <c r="BR231" s="158">
        <f>SUM((BQ231+BQ232)/2)</f>
        <v>3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425</v>
      </c>
      <c r="B232" s="179" t="s">
        <v>182</v>
      </c>
      <c r="C232" s="718" t="s">
        <v>6</v>
      </c>
      <c r="D232" s="165"/>
      <c r="E232" s="166" t="s">
        <v>4</v>
      </c>
      <c r="F232" s="36" t="s">
        <v>11</v>
      </c>
      <c r="G232" s="37" t="s">
        <v>11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7" t="s">
        <v>11</v>
      </c>
      <c r="P232" s="56" t="s">
        <v>11</v>
      </c>
      <c r="Q232" s="56" t="s">
        <v>11</v>
      </c>
      <c r="R232" s="306"/>
      <c r="S232" s="306"/>
      <c r="T232" s="37" t="s">
        <v>11</v>
      </c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56" t="s">
        <v>13</v>
      </c>
      <c r="AC232" s="459" t="s">
        <v>13</v>
      </c>
      <c r="AD232" s="37" t="s">
        <v>11</v>
      </c>
      <c r="AE232" s="37" t="s">
        <v>11</v>
      </c>
      <c r="AF232" s="306"/>
      <c r="AG232" s="306"/>
      <c r="AH232" s="453" t="s">
        <v>7</v>
      </c>
      <c r="AI232" s="358" t="s">
        <v>7</v>
      </c>
      <c r="AJ232" s="358" t="s">
        <v>7</v>
      </c>
      <c r="AK232" s="40"/>
      <c r="AL232" s="167">
        <f>COUNTIF(F232:AJ232,"P")</f>
        <v>18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3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273</v>
      </c>
      <c r="E233" s="156" t="s">
        <v>70</v>
      </c>
      <c r="F233" s="51" t="s">
        <v>11</v>
      </c>
      <c r="G233" s="378" t="s">
        <v>13</v>
      </c>
      <c r="H233" s="378" t="s">
        <v>13</v>
      </c>
      <c r="I233" s="53" t="s">
        <v>11</v>
      </c>
      <c r="J233" s="52" t="s">
        <v>11</v>
      </c>
      <c r="K233" s="307"/>
      <c r="L233" s="307"/>
      <c r="M233" s="52" t="s">
        <v>11</v>
      </c>
      <c r="N233" s="52" t="s">
        <v>11</v>
      </c>
      <c r="O233" s="358" t="s">
        <v>7</v>
      </c>
      <c r="P233" s="52" t="s">
        <v>11</v>
      </c>
      <c r="Q233" s="378" t="s">
        <v>13</v>
      </c>
      <c r="R233" s="307"/>
      <c r="S233" s="307"/>
      <c r="T233" s="365" t="s">
        <v>14</v>
      </c>
      <c r="U233" s="365" t="s">
        <v>14</v>
      </c>
      <c r="V233" s="365" t="s">
        <v>14</v>
      </c>
      <c r="W233" s="31" t="s">
        <v>11</v>
      </c>
      <c r="X233" s="52" t="s">
        <v>11</v>
      </c>
      <c r="Y233" s="307"/>
      <c r="Z233" s="307"/>
      <c r="AA233" s="358" t="s">
        <v>7</v>
      </c>
      <c r="AB233" s="358" t="s">
        <v>7</v>
      </c>
      <c r="AC233" s="358" t="s">
        <v>7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58" t="s">
        <v>7</v>
      </c>
      <c r="AI233" s="494" t="s">
        <v>7</v>
      </c>
      <c r="AJ233" s="486" t="s">
        <v>7</v>
      </c>
      <c r="AK233" s="34">
        <f>IF(CA233=0,"",TIME(0,CA233,0))</f>
        <v>0.18333333333333335</v>
      </c>
      <c r="AL233" s="157">
        <f>COUNTIF(F233:AJ233,"P")</f>
        <v>8</v>
      </c>
      <c r="AM233" s="158">
        <f>SUM(AL233:AL234)/2</f>
        <v>9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264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3</v>
      </c>
      <c r="BL233" s="162">
        <f>SUM(BK233+BK234)/2</f>
        <v>3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11</v>
      </c>
      <c r="BR233" s="158">
        <f>SUM((BQ233+BQ234)/2)</f>
        <v>11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264</v>
      </c>
      <c r="CB233" s="35">
        <f>SUM(AM233+AO233+AQ233+AS233+AU233+AW233+BB233+BD233+BG233+AY233)</f>
        <v>11</v>
      </c>
    </row>
    <row r="234" spans="1:80" ht="18.75" customHeight="1" thickBot="1" x14ac:dyDescent="0.3">
      <c r="A234" s="137"/>
      <c r="B234" s="179"/>
      <c r="C234" s="718" t="s">
        <v>6</v>
      </c>
      <c r="D234" s="165"/>
      <c r="E234" s="166" t="s">
        <v>4</v>
      </c>
      <c r="F234" s="51" t="s">
        <v>11</v>
      </c>
      <c r="G234" s="52" t="s">
        <v>11</v>
      </c>
      <c r="H234" s="378" t="s">
        <v>13</v>
      </c>
      <c r="I234" s="53" t="s">
        <v>11</v>
      </c>
      <c r="J234" s="52" t="s">
        <v>11</v>
      </c>
      <c r="K234" s="307"/>
      <c r="L234" s="307"/>
      <c r="M234" s="52" t="s">
        <v>11</v>
      </c>
      <c r="N234" s="52" t="s">
        <v>11</v>
      </c>
      <c r="O234" s="358" t="s">
        <v>7</v>
      </c>
      <c r="P234" s="52" t="s">
        <v>11</v>
      </c>
      <c r="Q234" s="52" t="s">
        <v>11</v>
      </c>
      <c r="R234" s="307"/>
      <c r="S234" s="331"/>
      <c r="T234" s="367" t="s">
        <v>14</v>
      </c>
      <c r="U234" s="367" t="s">
        <v>14</v>
      </c>
      <c r="V234" s="367" t="s">
        <v>14</v>
      </c>
      <c r="W234" s="37" t="s">
        <v>11</v>
      </c>
      <c r="X234" s="52" t="s">
        <v>11</v>
      </c>
      <c r="Y234" s="307"/>
      <c r="Z234" s="307"/>
      <c r="AA234" s="358" t="s">
        <v>7</v>
      </c>
      <c r="AB234" s="358" t="s">
        <v>7</v>
      </c>
      <c r="AC234" s="453" t="s">
        <v>7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58" t="s">
        <v>7</v>
      </c>
      <c r="AI234" s="358" t="s">
        <v>7</v>
      </c>
      <c r="AJ234" s="358" t="s">
        <v>7</v>
      </c>
      <c r="AK234" s="40"/>
      <c r="AL234" s="167">
        <f>COUNTIF(F234:AJ234,"P")</f>
        <v>10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3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808" t="s">
        <v>405</v>
      </c>
      <c r="D235" s="155" t="str">
        <f>VLOOKUP(C235,ListeAppel,2,FALSE)</f>
        <v>Nom 086</v>
      </c>
      <c r="E235" s="156" t="s">
        <v>70</v>
      </c>
      <c r="F235" s="30" t="s">
        <v>11</v>
      </c>
      <c r="G235" s="31" t="s">
        <v>11</v>
      </c>
      <c r="H235" s="31" t="s">
        <v>11</v>
      </c>
      <c r="I235" s="32" t="s">
        <v>11</v>
      </c>
      <c r="J235" s="31" t="s">
        <v>11</v>
      </c>
      <c r="K235" s="305"/>
      <c r="L235" s="305"/>
      <c r="M235" s="31" t="s">
        <v>11</v>
      </c>
      <c r="N235" s="31" t="s">
        <v>11</v>
      </c>
      <c r="O235" s="365" t="s">
        <v>14</v>
      </c>
      <c r="P235" s="365" t="s">
        <v>14</v>
      </c>
      <c r="Q235" s="365" t="s">
        <v>14</v>
      </c>
      <c r="R235" s="305"/>
      <c r="S235" s="307"/>
      <c r="T235" s="31" t="s">
        <v>11</v>
      </c>
      <c r="U235" s="713" t="s">
        <v>29</v>
      </c>
      <c r="V235" s="31" t="s">
        <v>11</v>
      </c>
      <c r="W235" s="31" t="s">
        <v>11</v>
      </c>
      <c r="X235" s="31" t="s">
        <v>11</v>
      </c>
      <c r="Y235" s="305"/>
      <c r="Z235" s="305"/>
      <c r="AA235" s="31" t="s">
        <v>11</v>
      </c>
      <c r="AB235" s="31" t="s">
        <v>11</v>
      </c>
      <c r="AC235" s="358" t="s">
        <v>7</v>
      </c>
      <c r="AD235" s="31" t="s">
        <v>11</v>
      </c>
      <c r="AE235" s="31" t="s">
        <v>11</v>
      </c>
      <c r="AF235" s="305"/>
      <c r="AG235" s="305"/>
      <c r="AH235" s="31" t="s">
        <v>11</v>
      </c>
      <c r="AI235" s="494" t="s">
        <v>7</v>
      </c>
      <c r="AJ235" s="31" t="s">
        <v>11</v>
      </c>
      <c r="AK235" s="34">
        <f>IF(CA235=0,"",TIME(0,CA235,0))</f>
        <v>0.3</v>
      </c>
      <c r="AL235" s="157">
        <f t="shared" si="228"/>
        <v>17</v>
      </c>
      <c r="AM235" s="158">
        <f>SUM(AL235:AL236)/2</f>
        <v>16.5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1</v>
      </c>
      <c r="AW235" s="158">
        <f>SUM((AV235+AV236)/2)</f>
        <v>1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3</v>
      </c>
      <c r="BL235" s="162">
        <f>SUM(BK235+BK236)/2</f>
        <v>3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2</v>
      </c>
      <c r="BR235" s="158">
        <f>SUM((BQ235+BQ236)/2)</f>
        <v>2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425</v>
      </c>
      <c r="B236" s="179" t="s">
        <v>189</v>
      </c>
      <c r="C236" s="717" t="s">
        <v>10</v>
      </c>
      <c r="D236" s="165">
        <v>11175</v>
      </c>
      <c r="E236" s="166" t="s">
        <v>4</v>
      </c>
      <c r="F236" s="36" t="s">
        <v>11</v>
      </c>
      <c r="G236" s="37" t="s">
        <v>11</v>
      </c>
      <c r="H236" s="37" t="s">
        <v>11</v>
      </c>
      <c r="I236" s="38" t="s">
        <v>11</v>
      </c>
      <c r="J236" s="37" t="s">
        <v>57</v>
      </c>
      <c r="K236" s="306"/>
      <c r="L236" s="306"/>
      <c r="M236" s="37" t="s">
        <v>11</v>
      </c>
      <c r="N236" s="37" t="s">
        <v>11</v>
      </c>
      <c r="O236" s="367" t="s">
        <v>14</v>
      </c>
      <c r="P236" s="367" t="s">
        <v>14</v>
      </c>
      <c r="Q236" s="367" t="s">
        <v>14</v>
      </c>
      <c r="R236" s="306"/>
      <c r="S236" s="327"/>
      <c r="T236" s="37" t="s">
        <v>11</v>
      </c>
      <c r="U236" s="407" t="s">
        <v>29</v>
      </c>
      <c r="V236" s="37" t="s">
        <v>11</v>
      </c>
      <c r="W236" s="37" t="s">
        <v>11</v>
      </c>
      <c r="X236" s="37" t="s">
        <v>11</v>
      </c>
      <c r="Y236" s="306"/>
      <c r="Z236" s="306"/>
      <c r="AA236" s="37" t="s">
        <v>11</v>
      </c>
      <c r="AB236" s="37" t="s">
        <v>11</v>
      </c>
      <c r="AC236" s="358" t="s">
        <v>7</v>
      </c>
      <c r="AD236" s="37" t="s">
        <v>11</v>
      </c>
      <c r="AE236" s="37" t="s">
        <v>11</v>
      </c>
      <c r="AF236" s="306"/>
      <c r="AG236" s="306"/>
      <c r="AH236" s="37" t="s">
        <v>11</v>
      </c>
      <c r="AI236" s="358" t="s">
        <v>7</v>
      </c>
      <c r="AJ236" s="37" t="s">
        <v>11</v>
      </c>
      <c r="AK236" s="40"/>
      <c r="AL236" s="167">
        <f t="shared" si="228"/>
        <v>16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1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3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2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718">
        <v>2648</v>
      </c>
      <c r="D237" s="178" t="s">
        <v>277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1" t="s">
        <v>11</v>
      </c>
      <c r="K237" s="305"/>
      <c r="L237" s="305"/>
      <c r="M237" s="31" t="s">
        <v>11</v>
      </c>
      <c r="N237" s="31" t="s">
        <v>11</v>
      </c>
      <c r="O237" s="31" t="s">
        <v>11</v>
      </c>
      <c r="P237" s="31" t="s">
        <v>11</v>
      </c>
      <c r="Q237" s="31" t="s">
        <v>11</v>
      </c>
      <c r="R237" s="305"/>
      <c r="S237" s="307"/>
      <c r="T237" s="31" t="s">
        <v>11</v>
      </c>
      <c r="U237" s="31" t="s">
        <v>11</v>
      </c>
      <c r="V237" s="31" t="s">
        <v>11</v>
      </c>
      <c r="W237" s="31" t="s">
        <v>11</v>
      </c>
      <c r="X237" s="31" t="s">
        <v>11</v>
      </c>
      <c r="Y237" s="305"/>
      <c r="Z237" s="305"/>
      <c r="AA237" s="31" t="s">
        <v>57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4">
        <f>IF(CA237=0,"",TIME(0,CA237,0))</f>
        <v>0.3833333333333333</v>
      </c>
      <c r="AL237" s="157">
        <f t="shared" si="228"/>
        <v>22</v>
      </c>
      <c r="AM237" s="158">
        <f>SUM(AL237:AL238)/2</f>
        <v>22.5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1</v>
      </c>
      <c r="AU237" s="160">
        <f>SUM((AT237+AT238)/2)</f>
        <v>0.5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552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552</v>
      </c>
      <c r="CB237" s="35">
        <f>SUM(AM237+AO237+AQ237+AS237+AU237+AW237+BB237+BD237+BG237+AY237)</f>
        <v>23</v>
      </c>
    </row>
    <row r="238" spans="1:80" ht="18.75" customHeight="1" thickBot="1" x14ac:dyDescent="0.3">
      <c r="A238" s="137" t="s">
        <v>425</v>
      </c>
      <c r="B238" s="179" t="s">
        <v>189</v>
      </c>
      <c r="C238" s="718" t="s">
        <v>7</v>
      </c>
      <c r="D238" s="165"/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7" t="s">
        <v>11</v>
      </c>
      <c r="K238" s="306"/>
      <c r="L238" s="306"/>
      <c r="M238" s="37" t="s">
        <v>11</v>
      </c>
      <c r="N238" s="37" t="s">
        <v>11</v>
      </c>
      <c r="O238" s="37" t="s">
        <v>11</v>
      </c>
      <c r="P238" s="37" t="s">
        <v>11</v>
      </c>
      <c r="Q238" s="37" t="s">
        <v>11</v>
      </c>
      <c r="R238" s="306"/>
      <c r="S238" s="327"/>
      <c r="T238" s="37" t="s">
        <v>11</v>
      </c>
      <c r="U238" s="37" t="s">
        <v>11</v>
      </c>
      <c r="V238" s="37" t="s">
        <v>11</v>
      </c>
      <c r="W238" s="37" t="s">
        <v>11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23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1057">
        <v>5925</v>
      </c>
      <c r="D239" s="178" t="s">
        <v>280</v>
      </c>
      <c r="E239" s="156" t="s">
        <v>70</v>
      </c>
      <c r="F239" s="30" t="s">
        <v>11</v>
      </c>
      <c r="G239" s="31" t="s">
        <v>11</v>
      </c>
      <c r="H239" s="353" t="s">
        <v>7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67</v>
      </c>
      <c r="R239" s="305"/>
      <c r="S239" s="307"/>
      <c r="T239" s="31" t="s">
        <v>11</v>
      </c>
      <c r="U239" s="31" t="s">
        <v>11</v>
      </c>
      <c r="V239" s="31" t="s">
        <v>11</v>
      </c>
      <c r="W239" s="31" t="s">
        <v>67</v>
      </c>
      <c r="X239" s="353" t="s">
        <v>7</v>
      </c>
      <c r="Y239" s="305"/>
      <c r="Z239" s="305"/>
      <c r="AA239" s="31" t="s">
        <v>67</v>
      </c>
      <c r="AB239" s="31" t="s">
        <v>11</v>
      </c>
      <c r="AC239" s="31" t="s">
        <v>11</v>
      </c>
      <c r="AD239" s="31" t="s">
        <v>11</v>
      </c>
      <c r="AE239" s="31" t="s">
        <v>67</v>
      </c>
      <c r="AF239" s="305"/>
      <c r="AG239" s="305"/>
      <c r="AH239" s="31" t="s">
        <v>11</v>
      </c>
      <c r="AI239" s="31" t="s">
        <v>11</v>
      </c>
      <c r="AJ239" s="31" t="s">
        <v>67</v>
      </c>
      <c r="AK239" s="34">
        <f>IF(CA239=0,"",TIME(0,CA239,0))</f>
        <v>0.26666666666666666</v>
      </c>
      <c r="AL239" s="157">
        <f t="shared" si="228"/>
        <v>16</v>
      </c>
      <c r="AM239" s="158">
        <f>SUM(AL239:AL240)/2</f>
        <v>15.5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384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384</v>
      </c>
      <c r="CB239" s="35">
        <f>SUM(AM239+AO239+AQ239+AS239+AU239+AW239+BB239+BD239+BG239+AY239)</f>
        <v>16</v>
      </c>
    </row>
    <row r="240" spans="1:80" ht="18.75" customHeight="1" thickBot="1" x14ac:dyDescent="0.3">
      <c r="A240" s="137" t="s">
        <v>425</v>
      </c>
      <c r="B240" s="179" t="s">
        <v>189</v>
      </c>
      <c r="C240" s="710" t="s">
        <v>6</v>
      </c>
      <c r="D240" s="165"/>
      <c r="E240" s="166" t="s">
        <v>4</v>
      </c>
      <c r="F240" s="36" t="s">
        <v>11</v>
      </c>
      <c r="G240" s="37" t="s">
        <v>11</v>
      </c>
      <c r="H240" s="354" t="s">
        <v>7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95" t="s">
        <v>39</v>
      </c>
      <c r="Q240" s="37" t="s">
        <v>67</v>
      </c>
      <c r="R240" s="306"/>
      <c r="S240" s="327"/>
      <c r="T240" s="37" t="s">
        <v>11</v>
      </c>
      <c r="U240" s="37" t="s">
        <v>11</v>
      </c>
      <c r="V240" s="37" t="s">
        <v>11</v>
      </c>
      <c r="W240" s="37" t="s">
        <v>67</v>
      </c>
      <c r="X240" s="354" t="s">
        <v>7</v>
      </c>
      <c r="Y240" s="306"/>
      <c r="Z240" s="306"/>
      <c r="AA240" s="37" t="s">
        <v>67</v>
      </c>
      <c r="AB240" s="37" t="s">
        <v>11</v>
      </c>
      <c r="AC240" s="37" t="s">
        <v>11</v>
      </c>
      <c r="AD240" s="37" t="s">
        <v>11</v>
      </c>
      <c r="AE240" s="37" t="s">
        <v>67</v>
      </c>
      <c r="AF240" s="306"/>
      <c r="AG240" s="306"/>
      <c r="AH240" s="37" t="s">
        <v>11</v>
      </c>
      <c r="AI240" s="37" t="s">
        <v>11</v>
      </c>
      <c r="AJ240" s="37" t="s">
        <v>67</v>
      </c>
      <c r="AK240" s="40"/>
      <c r="AL240" s="167">
        <f t="shared" si="228"/>
        <v>15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1057" t="s">
        <v>408</v>
      </c>
      <c r="D241" s="155" t="str">
        <f>VLOOKUP(C241,ListeAppel,2,FALSE)</f>
        <v>Nom 093</v>
      </c>
      <c r="E241" s="156" t="s">
        <v>70</v>
      </c>
      <c r="F241" s="30" t="s">
        <v>11</v>
      </c>
      <c r="G241" s="31" t="s">
        <v>33</v>
      </c>
      <c r="H241" s="31" t="s">
        <v>11</v>
      </c>
      <c r="I241" s="32" t="s">
        <v>11</v>
      </c>
      <c r="J241" s="55" t="s">
        <v>11</v>
      </c>
      <c r="K241" s="305"/>
      <c r="L241" s="332"/>
      <c r="M241" s="55" t="s">
        <v>11</v>
      </c>
      <c r="N241" s="31" t="s">
        <v>11</v>
      </c>
      <c r="O241" s="31" t="s">
        <v>11</v>
      </c>
      <c r="P241" s="55" t="s">
        <v>11</v>
      </c>
      <c r="Q241" s="31" t="s">
        <v>11</v>
      </c>
      <c r="R241" s="332"/>
      <c r="S241" s="332"/>
      <c r="T241" s="55" t="s">
        <v>11</v>
      </c>
      <c r="U241" s="31" t="s">
        <v>11</v>
      </c>
      <c r="V241" s="31" t="s">
        <v>11</v>
      </c>
      <c r="W241" s="55" t="s">
        <v>11</v>
      </c>
      <c r="X241" s="31" t="s">
        <v>67</v>
      </c>
      <c r="Y241" s="332"/>
      <c r="Z241" s="332"/>
      <c r="AA241" s="31" t="s">
        <v>67</v>
      </c>
      <c r="AB241" s="31" t="s">
        <v>11</v>
      </c>
      <c r="AC241" s="31" t="s">
        <v>11</v>
      </c>
      <c r="AD241" s="31" t="s">
        <v>11</v>
      </c>
      <c r="AE241" s="31" t="s">
        <v>11</v>
      </c>
      <c r="AF241" s="305"/>
      <c r="AG241" s="305"/>
      <c r="AH241" s="353" t="s">
        <v>7</v>
      </c>
      <c r="AI241" s="353" t="s">
        <v>7</v>
      </c>
      <c r="AJ241" s="353" t="s">
        <v>7</v>
      </c>
      <c r="AK241" s="34">
        <f>IF(CA241=0,"",TIME(0,CA241,0))</f>
        <v>0.3</v>
      </c>
      <c r="AL241" s="157">
        <f t="shared" si="228"/>
        <v>17</v>
      </c>
      <c r="AM241" s="158">
        <f>SUM(AL241:AL242)/2</f>
        <v>16.5</v>
      </c>
      <c r="AN241" s="158">
        <f t="shared" si="229"/>
        <v>0</v>
      </c>
      <c r="AO241" s="158">
        <f>SUM((AN241+AN242)/2)</f>
        <v>0</v>
      </c>
      <c r="AP241" s="159">
        <f t="shared" si="230"/>
        <v>1</v>
      </c>
      <c r="AQ241" s="159">
        <f>SUM((AP241+AP242)/2)</f>
        <v>0.5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432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3</v>
      </c>
      <c r="BR241" s="158">
        <f>SUM((BQ241+BQ242)/2)</f>
        <v>3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432</v>
      </c>
      <c r="CB241" s="35">
        <f>SUM(AM241+AO241+AQ241+AS241+AU241+AW241+BB241+BD241+BG241+AY241)</f>
        <v>18</v>
      </c>
    </row>
    <row r="242" spans="1:80" ht="18.75" customHeight="1" thickBot="1" x14ac:dyDescent="0.3">
      <c r="A242" s="137" t="s">
        <v>425</v>
      </c>
      <c r="B242" s="179" t="s">
        <v>189</v>
      </c>
      <c r="C242" s="710" t="s">
        <v>6</v>
      </c>
      <c r="D242" s="165">
        <v>11460</v>
      </c>
      <c r="E242" s="166" t="s">
        <v>4</v>
      </c>
      <c r="F242" s="36" t="s">
        <v>11</v>
      </c>
      <c r="G242" s="37" t="s">
        <v>11</v>
      </c>
      <c r="H242" s="37" t="s">
        <v>11</v>
      </c>
      <c r="I242" s="38" t="s">
        <v>11</v>
      </c>
      <c r="J242" s="56" t="s">
        <v>57</v>
      </c>
      <c r="K242" s="306"/>
      <c r="L242" s="331"/>
      <c r="M242" s="56" t="s">
        <v>11</v>
      </c>
      <c r="N242" s="37" t="s">
        <v>11</v>
      </c>
      <c r="O242" s="37" t="s">
        <v>11</v>
      </c>
      <c r="P242" s="56" t="s">
        <v>11</v>
      </c>
      <c r="Q242" s="37" t="s">
        <v>11</v>
      </c>
      <c r="R242" s="331"/>
      <c r="S242" s="331"/>
      <c r="T242" s="56" t="s">
        <v>11</v>
      </c>
      <c r="U242" s="37" t="s">
        <v>11</v>
      </c>
      <c r="V242" s="37" t="s">
        <v>11</v>
      </c>
      <c r="W242" s="56" t="s">
        <v>11</v>
      </c>
      <c r="X242" s="37" t="s">
        <v>67</v>
      </c>
      <c r="Y242" s="331"/>
      <c r="Z242" s="331"/>
      <c r="AA242" s="37" t="s">
        <v>67</v>
      </c>
      <c r="AB242" s="37" t="s">
        <v>11</v>
      </c>
      <c r="AC242" s="37" t="s">
        <v>11</v>
      </c>
      <c r="AD242" s="37" t="s">
        <v>11</v>
      </c>
      <c r="AE242" s="37" t="s">
        <v>57</v>
      </c>
      <c r="AF242" s="306"/>
      <c r="AG242" s="306"/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16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3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808" t="s">
        <v>409</v>
      </c>
      <c r="D243" s="178" t="str">
        <f>VLOOKUP(C243,ListeAppel,2,FALSE)</f>
        <v>Nom 096</v>
      </c>
      <c r="E243" s="236" t="s">
        <v>70</v>
      </c>
      <c r="F243" s="550" t="s">
        <v>14</v>
      </c>
      <c r="G243" s="365" t="s">
        <v>14</v>
      </c>
      <c r="H243" s="365" t="s">
        <v>14</v>
      </c>
      <c r="I243" s="365" t="s">
        <v>14</v>
      </c>
      <c r="J243" s="365" t="s">
        <v>14</v>
      </c>
      <c r="K243" s="365" t="s">
        <v>14</v>
      </c>
      <c r="L243" s="365" t="s">
        <v>14</v>
      </c>
      <c r="M243" s="365" t="s">
        <v>14</v>
      </c>
      <c r="N243" s="365" t="s">
        <v>14</v>
      </c>
      <c r="O243" s="365" t="s">
        <v>14</v>
      </c>
      <c r="P243" s="365" t="s">
        <v>14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65" t="s">
        <v>14</v>
      </c>
      <c r="AK243" s="34" t="str">
        <f>IF(CA243=0,"",TIME(0,CA243,0))</f>
        <v/>
      </c>
      <c r="AL243" s="157">
        <f>COUNTIF(F243:AJ243,"P")</f>
        <v>0</v>
      </c>
      <c r="AM243" s="158">
        <f>SUM(AL243:AL244)/2</f>
        <v>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31</v>
      </c>
      <c r="BL243" s="162">
        <f>SUM(BK243+BK244)/2</f>
        <v>31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0</v>
      </c>
      <c r="CB243" s="35">
        <f>SUM(AM243+AO243+AQ243+AS243+AU243+AW243+BB243+BD243+BG243+AY243)</f>
        <v>0</v>
      </c>
    </row>
    <row r="244" spans="1:80" ht="18.75" customHeight="1" thickBot="1" x14ac:dyDescent="0.3">
      <c r="A244" s="137" t="s">
        <v>425</v>
      </c>
      <c r="B244" s="179" t="s">
        <v>189</v>
      </c>
      <c r="C244" s="717" t="s">
        <v>8</v>
      </c>
      <c r="D244" s="194"/>
      <c r="E244" s="238" t="s">
        <v>4</v>
      </c>
      <c r="F244" s="420" t="s">
        <v>14</v>
      </c>
      <c r="G244" s="367" t="s">
        <v>14</v>
      </c>
      <c r="H244" s="367" t="s">
        <v>14</v>
      </c>
      <c r="I244" s="367" t="s">
        <v>14</v>
      </c>
      <c r="J244" s="367" t="s">
        <v>14</v>
      </c>
      <c r="K244" s="367" t="s">
        <v>14</v>
      </c>
      <c r="L244" s="367" t="s">
        <v>14</v>
      </c>
      <c r="M244" s="367" t="s">
        <v>14</v>
      </c>
      <c r="N244" s="367" t="s">
        <v>14</v>
      </c>
      <c r="O244" s="367" t="s">
        <v>14</v>
      </c>
      <c r="P244" s="367" t="s">
        <v>14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67" t="s">
        <v>14</v>
      </c>
      <c r="AK244" s="40"/>
      <c r="AL244" s="167">
        <f>COUNTIF(F244:AJ244,"P")</f>
        <v>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31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8">
        <v>4162</v>
      </c>
      <c r="D245" s="178" t="s">
        <v>286</v>
      </c>
      <c r="E245" s="156" t="s">
        <v>70</v>
      </c>
      <c r="F245" s="30" t="s">
        <v>11</v>
      </c>
      <c r="G245" s="31" t="s">
        <v>11</v>
      </c>
      <c r="H245" s="55" t="s">
        <v>11</v>
      </c>
      <c r="I245" s="31" t="s">
        <v>11</v>
      </c>
      <c r="J245" s="31" t="s">
        <v>11</v>
      </c>
      <c r="K245" s="305"/>
      <c r="L245" s="305"/>
      <c r="M245" s="55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32"/>
      <c r="S245" s="305"/>
      <c r="T245" s="31" t="s">
        <v>11</v>
      </c>
      <c r="U245" s="55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31" t="s">
        <v>11</v>
      </c>
      <c r="AB245" s="31" t="s">
        <v>11</v>
      </c>
      <c r="AC245" s="31" t="s">
        <v>11</v>
      </c>
      <c r="AD245" s="31" t="s">
        <v>11</v>
      </c>
      <c r="AE245" s="55" t="s">
        <v>11</v>
      </c>
      <c r="AF245" s="305"/>
      <c r="AG245" s="305"/>
      <c r="AH245" s="31" t="s">
        <v>11</v>
      </c>
      <c r="AI245" s="31" t="s">
        <v>11</v>
      </c>
      <c r="AJ245" s="31" t="s">
        <v>11</v>
      </c>
      <c r="AK245" s="34">
        <f>IF(CA245=0,"",TIME(0,CA245,0))</f>
        <v>0.3833333333333333</v>
      </c>
      <c r="AL245" s="157">
        <f t="shared" si="228"/>
        <v>23</v>
      </c>
      <c r="AM245" s="158">
        <f>SUM(AL245:AL246)/2</f>
        <v>21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552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552</v>
      </c>
      <c r="CB245" s="35">
        <f>SUM(AM245+AO245+AQ245+AS245+AU245+AW245+BB245+BD245+BG245+AY245)</f>
        <v>23</v>
      </c>
    </row>
    <row r="246" spans="1:80" ht="18.75" customHeight="1" thickBot="1" x14ac:dyDescent="0.3">
      <c r="A246" s="137" t="s">
        <v>425</v>
      </c>
      <c r="B246" s="179" t="s">
        <v>189</v>
      </c>
      <c r="C246" s="717" t="s">
        <v>8</v>
      </c>
      <c r="D246" s="194"/>
      <c r="E246" s="166" t="s">
        <v>4</v>
      </c>
      <c r="F246" s="36" t="s">
        <v>11</v>
      </c>
      <c r="G246" s="37" t="s">
        <v>11</v>
      </c>
      <c r="H246" s="56" t="s">
        <v>11</v>
      </c>
      <c r="I246" s="37" t="s">
        <v>11</v>
      </c>
      <c r="J246" s="440" t="s">
        <v>39</v>
      </c>
      <c r="K246" s="306"/>
      <c r="L246" s="306"/>
      <c r="M246" s="56" t="s">
        <v>11</v>
      </c>
      <c r="N246" s="37" t="s">
        <v>11</v>
      </c>
      <c r="O246" s="37" t="s">
        <v>11</v>
      </c>
      <c r="P246" s="37" t="s">
        <v>11</v>
      </c>
      <c r="Q246" s="395" t="s">
        <v>39</v>
      </c>
      <c r="R246" s="331"/>
      <c r="S246" s="306"/>
      <c r="T246" s="37" t="s">
        <v>11</v>
      </c>
      <c r="U246" s="56" t="s">
        <v>11</v>
      </c>
      <c r="V246" s="37" t="s">
        <v>11</v>
      </c>
      <c r="W246" s="37" t="s">
        <v>11</v>
      </c>
      <c r="X246" s="440" t="s">
        <v>39</v>
      </c>
      <c r="Y246" s="306"/>
      <c r="Z246" s="331"/>
      <c r="AA246" s="37" t="s">
        <v>11</v>
      </c>
      <c r="AB246" s="37" t="s">
        <v>11</v>
      </c>
      <c r="AC246" s="37" t="s">
        <v>11</v>
      </c>
      <c r="AD246" s="37" t="s">
        <v>11</v>
      </c>
      <c r="AE246" s="440" t="s">
        <v>39</v>
      </c>
      <c r="AF246" s="306"/>
      <c r="AG246" s="306"/>
      <c r="AH246" s="37" t="s">
        <v>11</v>
      </c>
      <c r="AI246" s="37" t="s">
        <v>11</v>
      </c>
      <c r="AJ246" s="37" t="s">
        <v>11</v>
      </c>
      <c r="AK246" s="40"/>
      <c r="AL246" s="167">
        <f t="shared" si="228"/>
        <v>19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3:D103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5:D75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7:D87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W12"/>
    <mergeCell ref="F37:Z3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AW1:AW8"/>
    <mergeCell ref="BG1:BG8"/>
    <mergeCell ref="BJ1:BJ8"/>
    <mergeCell ref="BL1:BL8"/>
    <mergeCell ref="BB1:BB8"/>
    <mergeCell ref="BD1:BD8"/>
    <mergeCell ref="AM1:AM8"/>
    <mergeCell ref="AO1:AO8"/>
    <mergeCell ref="AQ1:AQ8"/>
    <mergeCell ref="M10:V10"/>
    <mergeCell ref="AS1:AS8"/>
  </mergeCells>
  <conditionalFormatting sqref="C123:D123 C155:D155 C141:D141 C165:D165 C29:D29 C75:D75 C87:D87 C103:D103">
    <cfRule type="cellIs" dxfId="8358" priority="5003" operator="lessThan">
      <formula>#REF!</formula>
    </cfRule>
  </conditionalFormatting>
  <conditionalFormatting sqref="AE23:AF24 F22:I24 F40 AE33:AJ34 F87:AJ87 F18:AJ18 G21:I21 W171 Y171:AD171 F91:G92 F97:T98 F125:AJ126 F107:H107 J107:L108 N107:O108 Q107:S108 U107:AJ108 F95:G96 K95:N96 R95:U96 Y95:AB96 AF95:AI96 F45:S46 F129:I130 K129:P130 R129:S130 AF129:AJ130 K41:L44 R41:S44 Y41:Z44 U59:AJ60 F36 J21:J22 AF21:AF22 AE25:AE26 W172:AD172 F171:V172 F151:AJ154 K39:M40 K21:O24 I95:I96 AD95:AD96 W95:W96 F109:F110 F157:AJ158 I91:I92 K91:N92 P91:P92 R91:U92 W91:W92 Y91:AB92 AD91:AD92 AF91:AI92 F149:H150 K149:AA150 F108:G108 O39:S40 V97:Z98 F53:AJ54 K109:P110 K185:AI186 AD45:AD46 AF41:AG46 F55:AC68 F73:AJ74 F33:AC34 H35:M36 O35:T36 V35:AA36 AC35:AH38 AJ35:AJ40 V39:AA40 F111:AJ117 F119:AJ122 F118:U118 AB97:AB98 F173:AJ174 F51:W52 Y51:AJ52 R109:AJ110 AA37:AA38 AD149:AJ150 AD97:AG98 F101:AJ102 AE171:AJ172 AE55:AJ68 W118:AJ118 AI43:AJ44 AC39:AG40 AI97:AJ98 F245:AJ246 F177:AJ178 F181:AJ184 F179:O180 Q179:AJ180 F169:AJ170">
    <cfRule type="cellIs" dxfId="8357" priority="4991" operator="equal">
      <formula>"Me"</formula>
    </cfRule>
  </conditionalFormatting>
  <conditionalFormatting sqref="F22:I24 G21:I21 J21:J22 AF21:AJ22 AE25:AE26 K21:O24 AH25:AJ26 AE23:AJ24">
    <cfRule type="cellIs" dxfId="8356" priority="4989" operator="equal">
      <formula>"Me"</formula>
    </cfRule>
  </conditionalFormatting>
  <conditionalFormatting sqref="D51">
    <cfRule type="cellIs" dxfId="8355" priority="4988" operator="equal">
      <formula>"C"</formula>
    </cfRule>
  </conditionalFormatting>
  <conditionalFormatting sqref="D51">
    <cfRule type="cellIs" dxfId="8354" priority="4986" operator="equal">
      <formula>"B"</formula>
    </cfRule>
    <cfRule type="cellIs" dxfId="8353" priority="4987" operator="equal">
      <formula>"A"</formula>
    </cfRule>
  </conditionalFormatting>
  <conditionalFormatting sqref="F22:I24 F40 S33:AC34 F33:O34 AE33:AJ34 F87:O87 S87:AJ87 F18:AJ18 G21:I21 W171 Y171:AD171 F91:G92 F97:T98 F125:AJ126 F107:H107 J107:L108 N107:O108 Q107:S108 U107:AJ108 F95:G96 K95:N96 R95:U96 Y95:AB96 AF95:AI96 F45:S46 F129:I130 K129:P130 R129:S130 AF129:AJ130 K41:L44 S41:S44 Y41:Z44 U59:AJ60 H65:Q68 R67:Z68 F36 J21:J22 AF21:AJ22 AE25:AE26 W172:AD172 F171:V172 F151:AJ154 K39:M40 K21:O24 I95:I96 AD95:AD96 W95:W96 N57:V58 F109:F110 F157:AJ158 I91:I92 K91:N92 P91:P92 R91:U92 W91:W92 Y91:AB92 AD91:AD92 AF91:AI92 F149:H150 K149:AA150 F108:G108 F55:O68 Q59:S60 O39:S40 V97:Z98 F53:AJ54 K109:P110 K185:AI186 AD45:AD46 AF41:AG46 S55:AC68 F73:AJ74 H35:M36 O35:T36 V35:AA36 AC35:AH38 AJ35:AJ40 V39:AA40 F111:AJ117 F119:AJ122 F118:U118 AB97:AB98 F173:AJ174 F51:W52 Y51:AJ52 R109:AJ110 AA37:AA38 AD149:AJ150 AD97:AG98 F101:AJ102 AH25:AJ26 AE171:AJ172 AE55:AJ68 W118:AJ118 AE23:AJ24 AI43:AJ44 AC39:AG40 AI97:AJ98 F245:AJ246 F177:AJ178 F181:AJ184 F179:O180 Q179:AJ180 F169:AJ170">
    <cfRule type="cellIs" dxfId="8352" priority="4982" operator="equal">
      <formula>"TD"</formula>
    </cfRule>
  </conditionalFormatting>
  <conditionalFormatting sqref="S21:X24 T25:X26">
    <cfRule type="cellIs" dxfId="8351" priority="4914" operator="equal">
      <formula>"Me"</formula>
    </cfRule>
  </conditionalFormatting>
  <conditionalFormatting sqref="S21:X24 T25:X26">
    <cfRule type="cellIs" dxfId="8350" priority="4913" operator="equal">
      <formula>"TD"</formula>
    </cfRule>
  </conditionalFormatting>
  <conditionalFormatting sqref="AD56 AD62:AD66 AD34 AD60 AD58 AD68">
    <cfRule type="cellIs" dxfId="8349" priority="4948" operator="equal">
      <formula>"Me"</formula>
    </cfRule>
  </conditionalFormatting>
  <conditionalFormatting sqref="AD56 AD62:AD66 AD34 AD60 AD58 AD68">
    <cfRule type="cellIs" dxfId="8348" priority="4947" operator="equal">
      <formula>"TD"</formula>
    </cfRule>
  </conditionalFormatting>
  <conditionalFormatting sqref="AD55 AD61 AD33 AD59 AD57">
    <cfRule type="cellIs" dxfId="8347" priority="4941" operator="equal">
      <formula>"Me"</formula>
    </cfRule>
  </conditionalFormatting>
  <conditionalFormatting sqref="AD55 AD61 AD33 AD59 AD57">
    <cfRule type="cellIs" dxfId="8346" priority="4940" operator="equal">
      <formula>"TD"</formula>
    </cfRule>
  </conditionalFormatting>
  <conditionalFormatting sqref="Y21:Y26 AA26:AC26 AA25 AA21:AC24 AC25:AC26">
    <cfRule type="cellIs" dxfId="8345" priority="4934" operator="equal">
      <formula>"Me"</formula>
    </cfRule>
  </conditionalFormatting>
  <conditionalFormatting sqref="Y21:Y26 AA26:AC26 AA25 AA21:AC24 AC25:AC26">
    <cfRule type="cellIs" dxfId="8344" priority="4933" operator="equal">
      <formula>"TD"</formula>
    </cfRule>
  </conditionalFormatting>
  <conditionalFormatting sqref="Z21:Z26">
    <cfRule type="cellIs" dxfId="8343" priority="4927" operator="equal">
      <formula>"Me"</formula>
    </cfRule>
  </conditionalFormatting>
  <conditionalFormatting sqref="Z21:Z26">
    <cfRule type="cellIs" dxfId="8342" priority="4926" operator="equal">
      <formula>"TD"</formula>
    </cfRule>
  </conditionalFormatting>
  <conditionalFormatting sqref="Z21">
    <cfRule type="cellIs" dxfId="8341" priority="4925" operator="equal">
      <formula>"Me"</formula>
    </cfRule>
  </conditionalFormatting>
  <conditionalFormatting sqref="P22:P24 R21:R24 Q22">
    <cfRule type="cellIs" dxfId="8340" priority="4907" operator="equal">
      <formula>"Me"</formula>
    </cfRule>
  </conditionalFormatting>
  <conditionalFormatting sqref="AE22 AD22:AD24">
    <cfRule type="cellIs" dxfId="8339" priority="4904" operator="equal">
      <formula>"Me"</formula>
    </cfRule>
  </conditionalFormatting>
  <conditionalFormatting sqref="AE22 AD22:AD24">
    <cfRule type="cellIs" dxfId="8338" priority="4903" operator="equal">
      <formula>"TD"</formula>
    </cfRule>
  </conditionalFormatting>
  <conditionalFormatting sqref="AD21:AE21">
    <cfRule type="cellIs" dxfId="8337" priority="4897" operator="equal">
      <formula>"Me"</formula>
    </cfRule>
  </conditionalFormatting>
  <conditionalFormatting sqref="AD21:AE21">
    <cfRule type="cellIs" dxfId="8336" priority="4896" operator="equal">
      <formula>"TD"</formula>
    </cfRule>
  </conditionalFormatting>
  <conditionalFormatting sqref="P21:Q21">
    <cfRule type="cellIs" dxfId="8335" priority="4890" operator="equal">
      <formula>"Me"</formula>
    </cfRule>
  </conditionalFormatting>
  <conditionalFormatting sqref="P21:Q21">
    <cfRule type="cellIs" dxfId="8334" priority="4889" operator="equal">
      <formula>"Me"</formula>
    </cfRule>
  </conditionalFormatting>
  <conditionalFormatting sqref="P21:Q21">
    <cfRule type="cellIs" dxfId="8333" priority="4888" operator="equal">
      <formula>"TD"</formula>
    </cfRule>
  </conditionalFormatting>
  <conditionalFormatting sqref="F22:I24 F87:AJ87 F18:AJ18 F40 W171 Y171:AD171 F91:G92 F97:T98 F125:AJ126 F107:H107 J107:L108 N107:O108 Q107:S108 U107:AJ108 F95:G96 K95:N96 R95:U96 Y95:AB96 AF95:AI96 F45:S46 F129:I130 K129:P130 R129:S130 AF129:AJ130 K41:L44 R41:S44 Y41:Z44 F36 T26:AC26 J21:J22 W172:AD172 F171:V172 G21:I21 F151:AJ154 K39:M40 K21:P24 I95:I96 AD95:AD96 W95:W96 F109:F110 F157:AJ158 I91:I92 K91:N92 P91:P92 R91:U92 W91:W92 Y91:AB92 AD91:AD92 AF91:AI92 F149:H150 K149:AA150 F108:G108 O39:S40 V97:Z98 K109:P110 K185:AI186 AD45:AD46 AF41:AG46 T25:AA25 F73:AJ74 Q21:AJ22 F33:AJ34 H35:M36 O35:T36 V35:AA36 AC35:AH38 AJ35:AJ40 V39:AA40 F111:AJ117 F119:AJ122 F118:U118 AB97:AB98 F173:AJ174 F51:W52 Y51:AJ52 R109:AJ110 AA37:AA38 AC25:AE26 AD149:AJ150 AD97:AG98 F101:AJ102 AH25:AJ26 AE171:AJ172 F53:AJ68 W118:AJ118 R23:AJ24 AI43:AJ44 AC39:AG40 AI97:AJ98 F245:AJ246 F177:AJ178 F181:AJ184 F179:O180 Q179:AJ180 F169:AJ170">
    <cfRule type="cellIs" dxfId="8332" priority="4879" operator="equal">
      <formula>"PR"</formula>
    </cfRule>
  </conditionalFormatting>
  <conditionalFormatting sqref="U21">
    <cfRule type="cellIs" dxfId="8331" priority="4850" operator="equal">
      <formula>"Me"</formula>
    </cfRule>
  </conditionalFormatting>
  <conditionalFormatting sqref="U21">
    <cfRule type="cellIs" dxfId="8330" priority="4849" operator="equal">
      <formula>"TD"</formula>
    </cfRule>
  </conditionalFormatting>
  <conditionalFormatting sqref="Z51:Z52">
    <cfRule type="cellIs" dxfId="8329" priority="4829" operator="equal">
      <formula>"Me"</formula>
    </cfRule>
  </conditionalFormatting>
  <conditionalFormatting sqref="Z51:Z52">
    <cfRule type="cellIs" dxfId="8328" priority="4828" operator="equal">
      <formula>"TD"</formula>
    </cfRule>
  </conditionalFormatting>
  <conditionalFormatting sqref="AG55 AG61 AG41 AG33 AG59 AG43 AG57">
    <cfRule type="cellIs" dxfId="8327" priority="4815" operator="equal">
      <formula>"Me"</formula>
    </cfRule>
  </conditionalFormatting>
  <conditionalFormatting sqref="AG55 AG61 AG41 AG33 AG59 AG43 AG57">
    <cfRule type="cellIs" dxfId="8326" priority="4814" operator="equal">
      <formula>"TD"</formula>
    </cfRule>
  </conditionalFormatting>
  <conditionalFormatting sqref="AD52">
    <cfRule type="cellIs" dxfId="8325" priority="4801" operator="equal">
      <formula>"Me"</formula>
    </cfRule>
  </conditionalFormatting>
  <conditionalFormatting sqref="AD52">
    <cfRule type="cellIs" dxfId="8324" priority="4800" operator="equal">
      <formula>"TD"</formula>
    </cfRule>
  </conditionalFormatting>
  <conditionalFormatting sqref="AI51:AI52">
    <cfRule type="cellIs" dxfId="8323" priority="4765" operator="equal">
      <formula>"Me"</formula>
    </cfRule>
  </conditionalFormatting>
  <conditionalFormatting sqref="AI51:AI52">
    <cfRule type="cellIs" dxfId="8322" priority="4764" operator="equal">
      <formula>"TD"</formula>
    </cfRule>
  </conditionalFormatting>
  <conditionalFormatting sqref="AG56 AG62:AG66 AG42 AG34 AG60 AG58 AG68">
    <cfRule type="cellIs" dxfId="8321" priority="4758" operator="equal">
      <formula>"Me"</formula>
    </cfRule>
  </conditionalFormatting>
  <conditionalFormatting sqref="AG56 AG62:AG66 AG42 AG34 AG60 AG58 AG68">
    <cfRule type="cellIs" dxfId="8320" priority="4757" operator="equal">
      <formula>"TD"</formula>
    </cfRule>
  </conditionalFormatting>
  <conditionalFormatting sqref="AG56 AG62:AG66 AG42 AG34 AG60 AG58 AG68">
    <cfRule type="cellIs" dxfId="8319" priority="4751" operator="equal">
      <formula>"Me"</formula>
    </cfRule>
  </conditionalFormatting>
  <conditionalFormatting sqref="AG56 AG62:AG66 AG42 AG34 AG60 AG58 AG68">
    <cfRule type="cellIs" dxfId="8318" priority="4750" operator="equal">
      <formula>"TD"</formula>
    </cfRule>
  </conditionalFormatting>
  <conditionalFormatting sqref="AG56 AG62:AG66 AG42 AG34 AG60 AG58 AG68">
    <cfRule type="cellIs" dxfId="8317" priority="4744" operator="equal">
      <formula>"Me"</formula>
    </cfRule>
  </conditionalFormatting>
  <conditionalFormatting sqref="AG56 AG62:AG66 AG42 AG34 AG60 AG58 AG68">
    <cfRule type="cellIs" dxfId="8316" priority="4743" operator="equal">
      <formula>"TD"</formula>
    </cfRule>
  </conditionalFormatting>
  <conditionalFormatting sqref="AG56 AG62:AG66 AG42 AG34 AG60 AG58 AG68">
    <cfRule type="cellIs" dxfId="8315" priority="4737" operator="equal">
      <formula>"Me"</formula>
    </cfRule>
  </conditionalFormatting>
  <conditionalFormatting sqref="AG56 AG62:AG66 AG42 AG34 AG60 AG58 AG68">
    <cfRule type="cellIs" dxfId="8314" priority="4736" operator="equal">
      <formula>"TD"</formula>
    </cfRule>
  </conditionalFormatting>
  <conditionalFormatting sqref="AG56 AG62:AG66 AG42 AG34 AG60 AG58 AG68">
    <cfRule type="cellIs" dxfId="8313" priority="4730" operator="equal">
      <formula>"Me"</formula>
    </cfRule>
  </conditionalFormatting>
  <conditionalFormatting sqref="AG56 AG62:AG66 AG42 AG34 AG60 AG58 AG68">
    <cfRule type="cellIs" dxfId="8312" priority="4729" operator="equal">
      <formula>"TD"</formula>
    </cfRule>
  </conditionalFormatting>
  <conditionalFormatting sqref="F39">
    <cfRule type="cellIs" dxfId="8311" priority="4715" operator="equal">
      <formula>"Me"</formula>
    </cfRule>
  </conditionalFormatting>
  <conditionalFormatting sqref="F39">
    <cfRule type="cellIs" dxfId="8310" priority="4714" operator="equal">
      <formula>"TD"</formula>
    </cfRule>
  </conditionalFormatting>
  <conditionalFormatting sqref="F39">
    <cfRule type="cellIs" dxfId="8309" priority="4708" operator="equal">
      <formula>"PR"</formula>
    </cfRule>
  </conditionalFormatting>
  <conditionalFormatting sqref="AG49:AG50">
    <cfRule type="cellIs" dxfId="8308" priority="4677" operator="equal">
      <formula>"Me"</formula>
    </cfRule>
  </conditionalFormatting>
  <conditionalFormatting sqref="AG49:AG50">
    <cfRule type="cellIs" dxfId="8307" priority="4676" operator="equal">
      <formula>"TD"</formula>
    </cfRule>
  </conditionalFormatting>
  <conditionalFormatting sqref="R53:V54">
    <cfRule type="cellIs" dxfId="8306" priority="4661" operator="equal">
      <formula>"Me"</formula>
    </cfRule>
  </conditionalFormatting>
  <conditionalFormatting sqref="R53:V54">
    <cfRule type="cellIs" dxfId="8305" priority="4660" operator="equal">
      <formula>"TD"</formula>
    </cfRule>
  </conditionalFormatting>
  <conditionalFormatting sqref="S53:T54">
    <cfRule type="cellIs" dxfId="8304" priority="4654" operator="equal">
      <formula>"Me"</formula>
    </cfRule>
  </conditionalFormatting>
  <conditionalFormatting sqref="S53:T54">
    <cfRule type="cellIs" dxfId="8303" priority="4653" operator="equal">
      <formula>"TD"</formula>
    </cfRule>
  </conditionalFormatting>
  <conditionalFormatting sqref="U53:U54">
    <cfRule type="cellIs" dxfId="8302" priority="4647" operator="equal">
      <formula>"Me"</formula>
    </cfRule>
  </conditionalFormatting>
  <conditionalFormatting sqref="U53:U54">
    <cfRule type="cellIs" dxfId="8301" priority="4646" operator="equal">
      <formula>"TD"</formula>
    </cfRule>
  </conditionalFormatting>
  <conditionalFormatting sqref="F69:L70 K72:V72 K71:U71 Q69:S70 N69:O70 Y69:AG70 Y71:AD72 AF71:AJ72 AI69:AJ70">
    <cfRule type="cellIs" dxfId="8300" priority="4552" operator="equal">
      <formula>"Me"</formula>
    </cfRule>
  </conditionalFormatting>
  <conditionalFormatting sqref="F69:L70 K72:V72 K71:U71 Q69:S70 N69:O70 Y69:AG70 Y71:AD72 AF71:AJ72 AI69:AJ70">
    <cfRule type="cellIs" dxfId="8299" priority="4551" operator="equal">
      <formula>"TD"</formula>
    </cfRule>
  </conditionalFormatting>
  <conditionalFormatting sqref="F69:L70 K72:V72 K71:U71 Q69:S70 N69:O70 Y69:AG70 Y71:AD72 AF71:AJ72 AI69:AJ70">
    <cfRule type="cellIs" dxfId="8298" priority="4545" operator="equal">
      <formula>"PR"</formula>
    </cfRule>
  </conditionalFormatting>
  <conditionalFormatting sqref="F85:F86 I85:N86 Q85:AJ86">
    <cfRule type="cellIs" dxfId="8297" priority="4316" operator="equal">
      <formula>"Me"</formula>
    </cfRule>
  </conditionalFormatting>
  <conditionalFormatting sqref="F85:F86 I85:N86 Q85:AJ86">
    <cfRule type="cellIs" dxfId="8296" priority="4315" operator="equal">
      <formula>"TD"</formula>
    </cfRule>
  </conditionalFormatting>
  <conditionalFormatting sqref="F85:F86 I85:N86 Q85:AJ86">
    <cfRule type="cellIs" dxfId="8295" priority="4309" operator="equal">
      <formula>"PR"</formula>
    </cfRule>
  </conditionalFormatting>
  <conditionalFormatting sqref="Z85:AD86">
    <cfRule type="cellIs" dxfId="8294" priority="4308" operator="equal">
      <formula>"Me"</formula>
    </cfRule>
  </conditionalFormatting>
  <conditionalFormatting sqref="Z85:AD86">
    <cfRule type="cellIs" dxfId="8293" priority="4307" operator="equal">
      <formula>"TD"</formula>
    </cfRule>
  </conditionalFormatting>
  <conditionalFormatting sqref="F89:AG90 AI89:AJ90">
    <cfRule type="cellIs" dxfId="8292" priority="4280" operator="equal">
      <formula>"Me"</formula>
    </cfRule>
  </conditionalFormatting>
  <conditionalFormatting sqref="F89:AG90 AI89:AJ90">
    <cfRule type="cellIs" dxfId="8291" priority="4279" operator="equal">
      <formula>"TD"</formula>
    </cfRule>
  </conditionalFormatting>
  <conditionalFormatting sqref="F89:AG90 AI89:AJ90">
    <cfRule type="cellIs" dxfId="8290" priority="4273" operator="equal">
      <formula>"PR"</formula>
    </cfRule>
  </conditionalFormatting>
  <conditionalFormatting sqref="Z89:AD90">
    <cfRule type="cellIs" dxfId="8289" priority="4272" operator="equal">
      <formula>"Me"</formula>
    </cfRule>
  </conditionalFormatting>
  <conditionalFormatting sqref="Z89:AD90">
    <cfRule type="cellIs" dxfId="8288" priority="4271" operator="equal">
      <formula>"TD"</formula>
    </cfRule>
  </conditionalFormatting>
  <conditionalFormatting sqref="F141:AJ141">
    <cfRule type="cellIs" dxfId="8287" priority="4248" operator="equal">
      <formula>"Me"</formula>
    </cfRule>
  </conditionalFormatting>
  <conditionalFormatting sqref="F141:O141 S141:AJ141">
    <cfRule type="cellIs" dxfId="8286" priority="4247" operator="equal">
      <formula>"TD"</formula>
    </cfRule>
  </conditionalFormatting>
  <conditionalFormatting sqref="F141:AJ141">
    <cfRule type="cellIs" dxfId="8285" priority="4234" operator="equal">
      <formula>"PR"</formula>
    </cfRule>
  </conditionalFormatting>
  <conditionalFormatting sqref="F145:U146 W145:AJ145 W146:AG146 AI146:AJ146 G147:AJ148">
    <cfRule type="cellIs" dxfId="8284" priority="4224" operator="equal">
      <formula>"Me"</formula>
    </cfRule>
  </conditionalFormatting>
  <conditionalFormatting sqref="F145:U146 W145:AJ145 W146:AG146 AI146:AJ146 G147:AJ148">
    <cfRule type="cellIs" dxfId="8283" priority="4223" operator="equal">
      <formula>"TD"</formula>
    </cfRule>
  </conditionalFormatting>
  <conditionalFormatting sqref="F145:U146 W145:AJ145 W146:AG146 AI146:AJ146 G147:AJ148">
    <cfRule type="cellIs" dxfId="8282" priority="4217" operator="equal">
      <formula>"PR"</formula>
    </cfRule>
  </conditionalFormatting>
  <conditionalFormatting sqref="Z145:AD148 AB147:AE148">
    <cfRule type="cellIs" dxfId="8281" priority="4216" operator="equal">
      <formula>"Me"</formula>
    </cfRule>
  </conditionalFormatting>
  <conditionalFormatting sqref="Z145:AD148 AB147:AE148">
    <cfRule type="cellIs" dxfId="8280" priority="4215" operator="equal">
      <formula>"TD"</formula>
    </cfRule>
  </conditionalFormatting>
  <conditionalFormatting sqref="F165:AJ165">
    <cfRule type="cellIs" dxfId="8279" priority="4197" operator="equal">
      <formula>"Me"</formula>
    </cfRule>
  </conditionalFormatting>
  <conditionalFormatting sqref="F165:O165 S165:AJ165">
    <cfRule type="cellIs" dxfId="8278" priority="4196" operator="equal">
      <formula>"TD"</formula>
    </cfRule>
  </conditionalFormatting>
  <conditionalFormatting sqref="F165:AJ165">
    <cfRule type="cellIs" dxfId="8277" priority="4183" operator="equal">
      <formula>"PR"</formula>
    </cfRule>
  </conditionalFormatting>
  <conditionalFormatting sqref="F167:AJ168">
    <cfRule type="cellIs" dxfId="8276" priority="4173" operator="equal">
      <formula>"Me"</formula>
    </cfRule>
  </conditionalFormatting>
  <conditionalFormatting sqref="F167:AJ168">
    <cfRule type="cellIs" dxfId="8275" priority="4172" operator="equal">
      <formula>"TD"</formula>
    </cfRule>
  </conditionalFormatting>
  <conditionalFormatting sqref="F167:AJ168">
    <cfRule type="cellIs" dxfId="8274" priority="4166" operator="equal">
      <formula>"PR"</formula>
    </cfRule>
  </conditionalFormatting>
  <conditionalFormatting sqref="Z167:AD168">
    <cfRule type="cellIs" dxfId="8273" priority="4165" operator="equal">
      <formula>"Me"</formula>
    </cfRule>
  </conditionalFormatting>
  <conditionalFormatting sqref="Z167:AD168">
    <cfRule type="cellIs" dxfId="8272" priority="4164" operator="equal">
      <formula>"TD"</formula>
    </cfRule>
  </conditionalFormatting>
  <conditionalFormatting sqref="F187:F188 K187:U188 W187:W188 Y187:AB188 AE187:AG188">
    <cfRule type="cellIs" dxfId="8271" priority="4093" operator="equal">
      <formula>"Me"</formula>
    </cfRule>
  </conditionalFormatting>
  <conditionalFormatting sqref="F187:F188 K187:U188 W187:W188 Y187:AB188 AE187:AG188">
    <cfRule type="cellIs" dxfId="8270" priority="4092" operator="equal">
      <formula>"TD"</formula>
    </cfRule>
  </conditionalFormatting>
  <conditionalFormatting sqref="F187:F188 K187:U188 W187:W188 Y187:AB188 AE187:AG188">
    <cfRule type="cellIs" dxfId="8269" priority="4081" operator="equal">
      <formula>"PR"</formula>
    </cfRule>
  </conditionalFormatting>
  <conditionalFormatting sqref="G27:L27 F28:L28 P27:AA28 AD27:AJ28 N27:N28">
    <cfRule type="cellIs" dxfId="8268" priority="4062" operator="equal">
      <formula>"Me"</formula>
    </cfRule>
  </conditionalFormatting>
  <conditionalFormatting sqref="G27:L27 F28:L28 P27:AA28 AD27:AJ28 N27:N28">
    <cfRule type="cellIs" dxfId="8267" priority="4061" operator="equal">
      <formula>"TD"</formula>
    </cfRule>
  </conditionalFormatting>
  <conditionalFormatting sqref="G27:L27 F28:L28 P27:AA28 AD27:AJ28 N27:N28">
    <cfRule type="cellIs" dxfId="8266" priority="4055" operator="equal">
      <formula>"PR"</formula>
    </cfRule>
  </conditionalFormatting>
  <conditionalFormatting sqref="C43:C46 C39:C40">
    <cfRule type="cellIs" dxfId="8265" priority="4038" operator="lessThan">
      <formula>#REF!</formula>
    </cfRule>
  </conditionalFormatting>
  <conditionalFormatting sqref="C30">
    <cfRule type="cellIs" dxfId="8264" priority="4025" operator="lessThan">
      <formula>#REF!</formula>
    </cfRule>
  </conditionalFormatting>
  <conditionalFormatting sqref="C43:C46 C39:C40">
    <cfRule type="cellIs" dxfId="8263" priority="4023" operator="equal">
      <formula>"C"</formula>
    </cfRule>
  </conditionalFormatting>
  <conditionalFormatting sqref="C43:C46 C39:C40">
    <cfRule type="cellIs" dxfId="8262" priority="4022" operator="equal">
      <formula>"B"</formula>
    </cfRule>
  </conditionalFormatting>
  <conditionalFormatting sqref="C43:C46 C39:C40">
    <cfRule type="cellIs" dxfId="8261" priority="4021" operator="equal">
      <formula>"A"</formula>
    </cfRule>
  </conditionalFormatting>
  <conditionalFormatting sqref="C41:C42">
    <cfRule type="cellIs" dxfId="8260" priority="4019" operator="equal">
      <formula>"C"</formula>
    </cfRule>
  </conditionalFormatting>
  <conditionalFormatting sqref="C41:C42">
    <cfRule type="cellIs" dxfId="8259" priority="4018" operator="equal">
      <formula>"B"</formula>
    </cfRule>
  </conditionalFormatting>
  <conditionalFormatting sqref="C41:C42">
    <cfRule type="cellIs" dxfId="8258" priority="4017" operator="equal">
      <formula>"A"</formula>
    </cfRule>
  </conditionalFormatting>
  <conditionalFormatting sqref="C41:C42">
    <cfRule type="cellIs" dxfId="8257" priority="4016" operator="lessThan">
      <formula>#REF!</formula>
    </cfRule>
  </conditionalFormatting>
  <conditionalFormatting sqref="C33:C34">
    <cfRule type="cellIs" dxfId="8256" priority="4015" operator="equal">
      <formula>"C"</formula>
    </cfRule>
  </conditionalFormatting>
  <conditionalFormatting sqref="C33:C34">
    <cfRule type="cellIs" dxfId="8255" priority="4014" operator="equal">
      <formula>"B"</formula>
    </cfRule>
  </conditionalFormatting>
  <conditionalFormatting sqref="C33:C34">
    <cfRule type="cellIs" dxfId="8254" priority="4013" operator="equal">
      <formula>"A"</formula>
    </cfRule>
  </conditionalFormatting>
  <conditionalFormatting sqref="C33:C34">
    <cfRule type="cellIs" dxfId="8253" priority="4012" operator="lessThan">
      <formula>#REF!</formula>
    </cfRule>
  </conditionalFormatting>
  <conditionalFormatting sqref="C59:C60">
    <cfRule type="cellIs" dxfId="8252" priority="4011" operator="equal">
      <formula>"C"</formula>
    </cfRule>
  </conditionalFormatting>
  <conditionalFormatting sqref="C59:C60">
    <cfRule type="cellIs" dxfId="8251" priority="4010" operator="equal">
      <formula>"B"</formula>
    </cfRule>
  </conditionalFormatting>
  <conditionalFormatting sqref="C59:C60">
    <cfRule type="cellIs" dxfId="8250" priority="4009" operator="equal">
      <formula>"A"</formula>
    </cfRule>
  </conditionalFormatting>
  <conditionalFormatting sqref="C59:C60">
    <cfRule type="cellIs" dxfId="8249" priority="4008" operator="lessThan">
      <formula>#REF!</formula>
    </cfRule>
  </conditionalFormatting>
  <conditionalFormatting sqref="C55:C56">
    <cfRule type="cellIs" dxfId="8248" priority="3995" operator="equal">
      <formula>"C"</formula>
    </cfRule>
  </conditionalFormatting>
  <conditionalFormatting sqref="C55:C56">
    <cfRule type="cellIs" dxfId="8247" priority="3994" operator="equal">
      <formula>"B"</formula>
    </cfRule>
  </conditionalFormatting>
  <conditionalFormatting sqref="C55:C56">
    <cfRule type="cellIs" dxfId="8246" priority="3993" operator="equal">
      <formula>"A"</formula>
    </cfRule>
  </conditionalFormatting>
  <conditionalFormatting sqref="C55:C56">
    <cfRule type="cellIs" dxfId="8245" priority="3992" operator="lessThan">
      <formula>#REF!</formula>
    </cfRule>
  </conditionalFormatting>
  <conditionalFormatting sqref="C52">
    <cfRule type="cellIs" dxfId="8244" priority="3991" operator="equal">
      <formula>"C"</formula>
    </cfRule>
  </conditionalFormatting>
  <conditionalFormatting sqref="C52">
    <cfRule type="cellIs" dxfId="8243" priority="3990" operator="equal">
      <formula>"B"</formula>
    </cfRule>
  </conditionalFormatting>
  <conditionalFormatting sqref="C52">
    <cfRule type="cellIs" dxfId="8242" priority="3989" operator="equal">
      <formula>"A"</formula>
    </cfRule>
  </conditionalFormatting>
  <conditionalFormatting sqref="C52">
    <cfRule type="cellIs" dxfId="8241" priority="3988" operator="lessThan">
      <formula>#REF!</formula>
    </cfRule>
  </conditionalFormatting>
  <conditionalFormatting sqref="C51">
    <cfRule type="cellIs" dxfId="8240" priority="3987" operator="equal">
      <formula>"C"</formula>
    </cfRule>
  </conditionalFormatting>
  <conditionalFormatting sqref="C51">
    <cfRule type="cellIs" dxfId="8239" priority="3986" operator="equal">
      <formula>"B"</formula>
    </cfRule>
  </conditionalFormatting>
  <conditionalFormatting sqref="C51">
    <cfRule type="cellIs" dxfId="8238" priority="3985" operator="equal">
      <formula>"A"</formula>
    </cfRule>
  </conditionalFormatting>
  <conditionalFormatting sqref="C51">
    <cfRule type="cellIs" dxfId="8237" priority="3984" operator="lessThan">
      <formula>#REF!</formula>
    </cfRule>
  </conditionalFormatting>
  <conditionalFormatting sqref="C57:C58">
    <cfRule type="cellIs" dxfId="8236" priority="3983" operator="equal">
      <formula>"C"</formula>
    </cfRule>
  </conditionalFormatting>
  <conditionalFormatting sqref="C57:C58">
    <cfRule type="cellIs" dxfId="8235" priority="3982" operator="equal">
      <formula>"B"</formula>
    </cfRule>
  </conditionalFormatting>
  <conditionalFormatting sqref="C57:C58">
    <cfRule type="cellIs" dxfId="8234" priority="3981" operator="equal">
      <formula>"A"</formula>
    </cfRule>
  </conditionalFormatting>
  <conditionalFormatting sqref="C57:C58">
    <cfRule type="cellIs" dxfId="8233" priority="3980" operator="lessThan">
      <formula>#REF!</formula>
    </cfRule>
  </conditionalFormatting>
  <conditionalFormatting sqref="D45:D46">
    <cfRule type="cellIs" dxfId="8232" priority="3953" operator="equal">
      <formula>"c"</formula>
    </cfRule>
    <cfRule type="cellIs" dxfId="8231" priority="3954" operator="equal">
      <formula>"b"</formula>
    </cfRule>
    <cfRule type="cellIs" dxfId="8230" priority="3955" operator="equal">
      <formula>"a"</formula>
    </cfRule>
  </conditionalFormatting>
  <conditionalFormatting sqref="F81:AJ82 F79:L80 U79:Z80 AJ79:AJ80 F83:N84 P83:AB84 N79:O80 AD83:AG84 AI83:AJ84">
    <cfRule type="cellIs" dxfId="8229" priority="3950" operator="equal">
      <formula>"Me"</formula>
    </cfRule>
  </conditionalFormatting>
  <conditionalFormatting sqref="F81:AJ82 F79:L80 U79:Z80 AJ79:AJ80 F83:N84 P83:AB84 N79:O80 AD83:AG84 AI83:AJ84">
    <cfRule type="cellIs" dxfId="8228" priority="3949" operator="equal">
      <formula>"TD"</formula>
    </cfRule>
  </conditionalFormatting>
  <conditionalFormatting sqref="Z81:AD82 Z79:Z80 Z83:AB84 AD83:AD84">
    <cfRule type="cellIs" dxfId="8227" priority="3942" operator="equal">
      <formula>"Me"</formula>
    </cfRule>
  </conditionalFormatting>
  <conditionalFormatting sqref="Z81:AD82 Z79:Z80 Z83:AB84 AD83:AD84">
    <cfRule type="cellIs" dxfId="8226" priority="3941" operator="equal">
      <formula>"TD"</formula>
    </cfRule>
  </conditionalFormatting>
  <conditionalFormatting sqref="F81:AJ82 F79:L80 U79:Z80 AJ79:AJ80 F83:N84 P83:AB84 N79:O80 AD83:AG84 AI83:AJ84">
    <cfRule type="cellIs" dxfId="8225" priority="3943" operator="equal">
      <formula>"PR"</formula>
    </cfRule>
  </conditionalFormatting>
  <conditionalFormatting sqref="C88">
    <cfRule type="cellIs" dxfId="8224" priority="3862" operator="lessThan">
      <formula>#REF!</formula>
    </cfRule>
  </conditionalFormatting>
  <conditionalFormatting sqref="F103:AJ103">
    <cfRule type="cellIs" dxfId="8223" priority="3836" operator="equal">
      <formula>"Me"</formula>
    </cfRule>
  </conditionalFormatting>
  <conditionalFormatting sqref="F103:O103 S103:AJ103">
    <cfRule type="cellIs" dxfId="8222" priority="3835" operator="equal">
      <formula>"TD"</formula>
    </cfRule>
  </conditionalFormatting>
  <conditionalFormatting sqref="F103:AJ103">
    <cfRule type="cellIs" dxfId="8221" priority="3822" operator="equal">
      <formula>"PR"</formula>
    </cfRule>
  </conditionalFormatting>
  <conditionalFormatting sqref="C104">
    <cfRule type="cellIs" dxfId="8220" priority="3813" operator="lessThan">
      <formula>#REF!</formula>
    </cfRule>
  </conditionalFormatting>
  <conditionalFormatting sqref="C46">
    <cfRule type="cellIs" dxfId="8219" priority="3776" operator="equal">
      <formula>"C"</formula>
    </cfRule>
  </conditionalFormatting>
  <conditionalFormatting sqref="C46">
    <cfRule type="cellIs" dxfId="8218" priority="3775" operator="equal">
      <formula>"B"</formula>
    </cfRule>
  </conditionalFormatting>
  <conditionalFormatting sqref="C46">
    <cfRule type="cellIs" dxfId="8217" priority="3774" operator="equal">
      <formula>"A"</formula>
    </cfRule>
  </conditionalFormatting>
  <conditionalFormatting sqref="C46">
    <cfRule type="cellIs" dxfId="8216" priority="3773" operator="lessThan">
      <formula>#REF!</formula>
    </cfRule>
  </conditionalFormatting>
  <conditionalFormatting sqref="C45">
    <cfRule type="cellIs" dxfId="8215" priority="3770" operator="equal">
      <formula>"c"</formula>
    </cfRule>
    <cfRule type="cellIs" dxfId="8214" priority="3771" operator="equal">
      <formula>"b"</formula>
    </cfRule>
    <cfRule type="cellIs" dxfId="8213" priority="3772" operator="equal">
      <formula>"a"</formula>
    </cfRule>
  </conditionalFormatting>
  <conditionalFormatting sqref="F123:AJ123">
    <cfRule type="cellIs" dxfId="8212" priority="3746" operator="equal">
      <formula>"Me"</formula>
    </cfRule>
  </conditionalFormatting>
  <conditionalFormatting sqref="F123:O123 S123:AJ123">
    <cfRule type="cellIs" dxfId="8211" priority="3745" operator="equal">
      <formula>"TD"</formula>
    </cfRule>
  </conditionalFormatting>
  <conditionalFormatting sqref="F123:AJ123">
    <cfRule type="cellIs" dxfId="8210" priority="3732" operator="equal">
      <formula>"PR"</formula>
    </cfRule>
  </conditionalFormatting>
  <conditionalFormatting sqref="C124">
    <cfRule type="cellIs" dxfId="8209" priority="3686" operator="lessThan">
      <formula>#REF!</formula>
    </cfRule>
  </conditionalFormatting>
  <conditionalFormatting sqref="C156">
    <cfRule type="cellIs" dxfId="8208" priority="3534" operator="lessThan">
      <formula>#REF!</formula>
    </cfRule>
  </conditionalFormatting>
  <conditionalFormatting sqref="F127:W128 F129:S130 Y127:AJ128 AF129:AJ130">
    <cfRule type="cellIs" dxfId="8207" priority="3685" operator="equal">
      <formula>"Me"</formula>
    </cfRule>
  </conditionalFormatting>
  <conditionalFormatting sqref="F127:W128 F129:S130 Y127:AJ128 AF129:AJ130">
    <cfRule type="cellIs" dxfId="8206" priority="3684" operator="equal">
      <formula>"TD"</formula>
    </cfRule>
  </conditionalFormatting>
  <conditionalFormatting sqref="F127:W128 F129:S130 Y127:AJ128 AF129:AJ130">
    <cfRule type="cellIs" dxfId="8205" priority="3673" operator="equal">
      <formula>"PR"</formula>
    </cfRule>
  </conditionalFormatting>
  <conditionalFormatting sqref="U133:Z134 AB133:AG134 G133:L134 N133:S134 F135:AJ138 F131:AJ132 AI133:AJ134">
    <cfRule type="cellIs" dxfId="8204" priority="3658" operator="equal">
      <formula>"Me"</formula>
    </cfRule>
  </conditionalFormatting>
  <conditionalFormatting sqref="U133:Z134 AB133:AG134 G133:L134 N133:S134 F135:AJ138 F131:AJ132 AI133:AJ134">
    <cfRule type="cellIs" dxfId="8203" priority="3657" operator="equal">
      <formula>"TD"</formula>
    </cfRule>
  </conditionalFormatting>
  <conditionalFormatting sqref="U133:Z134 AB133:AG134 G133:L134 N133:S134 F135:AJ138 F131:AJ132 AI133:AJ134">
    <cfRule type="cellIs" dxfId="8202" priority="3646" operator="equal">
      <formula>"PR"</formula>
    </cfRule>
  </conditionalFormatting>
  <conditionalFormatting sqref="F139:W140 Y140:AG140 Y139:Z139 AB139:AG139">
    <cfRule type="cellIs" dxfId="8201" priority="3604" operator="equal">
      <formula>"Me"</formula>
    </cfRule>
  </conditionalFormatting>
  <conditionalFormatting sqref="F139:W140 Y140:AG140 Y139:Z139 AB139:AG139">
    <cfRule type="cellIs" dxfId="8200" priority="3603" operator="equal">
      <formula>"TD"</formula>
    </cfRule>
  </conditionalFormatting>
  <conditionalFormatting sqref="F139:W140 Y140:AG140 Y139:Z139 AB139:AG139">
    <cfRule type="cellIs" dxfId="8199" priority="3592" operator="equal">
      <formula>"PR"</formula>
    </cfRule>
  </conditionalFormatting>
  <conditionalFormatting sqref="C142">
    <cfRule type="cellIs" dxfId="8198" priority="3562" operator="lessThan">
      <formula>#REF!</formula>
    </cfRule>
  </conditionalFormatting>
  <conditionalFormatting sqref="F155:AJ155">
    <cfRule type="cellIs" dxfId="8197" priority="3557" operator="equal">
      <formula>"Me"</formula>
    </cfRule>
  </conditionalFormatting>
  <conditionalFormatting sqref="F155:O155 S155:AJ155">
    <cfRule type="cellIs" dxfId="8196" priority="3556" operator="equal">
      <formula>"TD"</formula>
    </cfRule>
  </conditionalFormatting>
  <conditionalFormatting sqref="F155:AJ155">
    <cfRule type="cellIs" dxfId="8195" priority="3543" operator="equal">
      <formula>"PR"</formula>
    </cfRule>
  </conditionalFormatting>
  <conditionalFormatting sqref="F159:S160 F161:AJ164">
    <cfRule type="cellIs" dxfId="8194" priority="3533" operator="equal">
      <formula>"Me"</formula>
    </cfRule>
  </conditionalFormatting>
  <conditionalFormatting sqref="F159:S160 F161:AJ164">
    <cfRule type="cellIs" dxfId="8193" priority="3532" operator="equal">
      <formula>"TD"</formula>
    </cfRule>
  </conditionalFormatting>
  <conditionalFormatting sqref="F159:S160 F161:AJ164">
    <cfRule type="cellIs" dxfId="8192" priority="3521" operator="equal">
      <formula>"PR"</formula>
    </cfRule>
  </conditionalFormatting>
  <conditionalFormatting sqref="C166">
    <cfRule type="cellIs" dxfId="8191" priority="3463" operator="lessThan">
      <formula>#REF!</formula>
    </cfRule>
  </conditionalFormatting>
  <conditionalFormatting sqref="G39:J40 G35:G36">
    <cfRule type="cellIs" dxfId="8190" priority="3030" operator="equal">
      <formula>"Me"</formula>
    </cfRule>
  </conditionalFormatting>
  <conditionalFormatting sqref="G39:J40 G35:G36">
    <cfRule type="cellIs" dxfId="8189" priority="3029" operator="equal">
      <formula>"TD"</formula>
    </cfRule>
  </conditionalFormatting>
  <conditionalFormatting sqref="G39:J40 G35:G36">
    <cfRule type="cellIs" dxfId="8188" priority="3028" operator="equal">
      <formula>"PR"</formula>
    </cfRule>
  </conditionalFormatting>
  <conditionalFormatting sqref="N35:N36 N39:N40">
    <cfRule type="cellIs" dxfId="8187" priority="3027" operator="equal">
      <formula>"Me"</formula>
    </cfRule>
  </conditionalFormatting>
  <conditionalFormatting sqref="N35:N36 N39:N40">
    <cfRule type="cellIs" dxfId="8186" priority="3026" operator="equal">
      <formula>"TD"</formula>
    </cfRule>
  </conditionalFormatting>
  <conditionalFormatting sqref="N35:N36 N39:N40">
    <cfRule type="cellIs" dxfId="8185" priority="3025" operator="equal">
      <formula>"PR"</formula>
    </cfRule>
  </conditionalFormatting>
  <conditionalFormatting sqref="U35:U36 U39:U40">
    <cfRule type="cellIs" dxfId="8184" priority="3024" operator="equal">
      <formula>"Me"</formula>
    </cfRule>
  </conditionalFormatting>
  <conditionalFormatting sqref="U35:U36 U39:U40">
    <cfRule type="cellIs" dxfId="8183" priority="3023" operator="equal">
      <formula>"TD"</formula>
    </cfRule>
  </conditionalFormatting>
  <conditionalFormatting sqref="U35:U36 U39:U40">
    <cfRule type="cellIs" dxfId="8182" priority="3022" operator="equal">
      <formula>"PR"</formula>
    </cfRule>
  </conditionalFormatting>
  <conditionalFormatting sqref="AB35:AB40">
    <cfRule type="cellIs" dxfId="8181" priority="3021" operator="equal">
      <formula>"Me"</formula>
    </cfRule>
  </conditionalFormatting>
  <conditionalFormatting sqref="AB35:AB40">
    <cfRule type="cellIs" dxfId="8180" priority="3020" operator="equal">
      <formula>"TD"</formula>
    </cfRule>
  </conditionalFormatting>
  <conditionalFormatting sqref="AB35:AB40">
    <cfRule type="cellIs" dxfId="8179" priority="3019" operator="equal">
      <formula>"PR"</formula>
    </cfRule>
  </conditionalFormatting>
  <conditionalFormatting sqref="AI35:AI40">
    <cfRule type="cellIs" dxfId="8178" priority="3018" operator="equal">
      <formula>"Me"</formula>
    </cfRule>
  </conditionalFormatting>
  <conditionalFormatting sqref="AI35:AI40">
    <cfRule type="cellIs" dxfId="8177" priority="3017" operator="equal">
      <formula>"TD"</formula>
    </cfRule>
  </conditionalFormatting>
  <conditionalFormatting sqref="AI35:AI40">
    <cfRule type="cellIs" dxfId="8176" priority="3016" operator="equal">
      <formula>"PR"</formula>
    </cfRule>
  </conditionalFormatting>
  <conditionalFormatting sqref="J23:J24">
    <cfRule type="cellIs" dxfId="8175" priority="2903" operator="equal">
      <formula>"Me"</formula>
    </cfRule>
  </conditionalFormatting>
  <conditionalFormatting sqref="J23:J24">
    <cfRule type="cellIs" dxfId="8174" priority="2902" operator="equal">
      <formula>"TD"</formula>
    </cfRule>
  </conditionalFormatting>
  <conditionalFormatting sqref="J23:J24">
    <cfRule type="cellIs" dxfId="8173" priority="2901" operator="equal">
      <formula>"PR"</formula>
    </cfRule>
  </conditionalFormatting>
  <conditionalFormatting sqref="Q23:Q24">
    <cfRule type="cellIs" dxfId="8172" priority="2900" operator="equal">
      <formula>"Me"</formula>
    </cfRule>
  </conditionalFormatting>
  <conditionalFormatting sqref="Q23:Q24">
    <cfRule type="cellIs" dxfId="8171" priority="2899" operator="equal">
      <formula>"TD"</formula>
    </cfRule>
  </conditionalFormatting>
  <conditionalFormatting sqref="Q23:Q24">
    <cfRule type="cellIs" dxfId="8170" priority="2898" operator="equal">
      <formula>"PR"</formula>
    </cfRule>
  </conditionalFormatting>
  <conditionalFormatting sqref="F21">
    <cfRule type="cellIs" dxfId="8169" priority="2893" operator="equal">
      <formula>"Me"</formula>
    </cfRule>
  </conditionalFormatting>
  <conditionalFormatting sqref="F21">
    <cfRule type="cellIs" dxfId="8168" priority="2892" operator="equal">
      <formula>"TD"</formula>
    </cfRule>
  </conditionalFormatting>
  <conditionalFormatting sqref="F21">
    <cfRule type="cellIs" dxfId="8167" priority="2891" operator="equal">
      <formula>"PR"</formula>
    </cfRule>
  </conditionalFormatting>
  <conditionalFormatting sqref="X171">
    <cfRule type="cellIs" dxfId="8166" priority="2835" operator="equal">
      <formula>"Me"</formula>
    </cfRule>
  </conditionalFormatting>
  <conditionalFormatting sqref="X171">
    <cfRule type="cellIs" dxfId="8165" priority="2834" operator="equal">
      <formula>"TD"</formula>
    </cfRule>
  </conditionalFormatting>
  <conditionalFormatting sqref="X171">
    <cfRule type="cellIs" dxfId="8164" priority="2833" operator="equal">
      <formula>"PR"</formula>
    </cfRule>
  </conditionalFormatting>
  <conditionalFormatting sqref="F99:P100 R99:AJ100">
    <cfRule type="cellIs" dxfId="8163" priority="2817" operator="equal">
      <formula>"Me"</formula>
    </cfRule>
  </conditionalFormatting>
  <conditionalFormatting sqref="F99:P100 R99:AJ100">
    <cfRule type="cellIs" dxfId="8162" priority="2816" operator="equal">
      <formula>"TD"</formula>
    </cfRule>
  </conditionalFormatting>
  <conditionalFormatting sqref="F99:P100 R99:AJ100">
    <cfRule type="cellIs" dxfId="8161" priority="2815" operator="equal">
      <formula>"PR"</formula>
    </cfRule>
  </conditionalFormatting>
  <conditionalFormatting sqref="F105:H106 R105:AB106 AD105:AJ106">
    <cfRule type="cellIs" dxfId="8160" priority="2804" operator="equal">
      <formula>"Me"</formula>
    </cfRule>
  </conditionalFormatting>
  <conditionalFormatting sqref="F105:H106 R105:AB106 AD105:AJ106">
    <cfRule type="cellIs" dxfId="8159" priority="2803" operator="equal">
      <formula>"TD"</formula>
    </cfRule>
  </conditionalFormatting>
  <conditionalFormatting sqref="F105:H106 R105:AB106 AD105:AJ106">
    <cfRule type="cellIs" dxfId="8158" priority="2802" operator="equal">
      <formula>"PR"</formula>
    </cfRule>
  </conditionalFormatting>
  <conditionalFormatting sqref="R93:R94 T93:V94 F93:P94 AE93:AH94 AJ93:AJ94 Y93:AC94">
    <cfRule type="cellIs" dxfId="8157" priority="2772" operator="equal">
      <formula>"Me"</formula>
    </cfRule>
  </conditionalFormatting>
  <conditionalFormatting sqref="R93:R94 T93:V94 F93:P94 AE93:AH94 AJ93:AJ94 Y93:AC94">
    <cfRule type="cellIs" dxfId="8156" priority="2771" operator="equal">
      <formula>"TD"</formula>
    </cfRule>
  </conditionalFormatting>
  <conditionalFormatting sqref="R93:R94 T93:V94 F93:P94 AE93:AH94 AJ93:AJ94 Y93:AC94">
    <cfRule type="cellIs" dxfId="8155" priority="2770" operator="equal">
      <formula>"PR"</formula>
    </cfRule>
  </conditionalFormatting>
  <conditionalFormatting sqref="F175:H176 N175:O176 U175:V176 AI175:AJ176">
    <cfRule type="cellIs" dxfId="8154" priority="2737" operator="equal">
      <formula>"Me"</formula>
    </cfRule>
  </conditionalFormatting>
  <conditionalFormatting sqref="F175:H176 N175:O176 U175:V176 AI175:AJ176">
    <cfRule type="cellIs" dxfId="8153" priority="2736" operator="equal">
      <formula>"TD"</formula>
    </cfRule>
  </conditionalFormatting>
  <conditionalFormatting sqref="F175:H176 N175:O176 U175:V176 AI175:AJ176">
    <cfRule type="cellIs" dxfId="8152" priority="2735" operator="equal">
      <formula>"PR"</formula>
    </cfRule>
  </conditionalFormatting>
  <conditionalFormatting sqref="F231:K232 N231:O232 R231:S232 Z231:Z232 AB231:AG231 AB232 AD232:AG232 AI231:AJ232">
    <cfRule type="cellIs" dxfId="8151" priority="2680" operator="equal">
      <formula>"Me"</formula>
    </cfRule>
  </conditionalFormatting>
  <conditionalFormatting sqref="F231:K232 N231:O232 R231:S232 Z231:Z232 AB231:AG231 AB232 AD232:AG232 AI231:AJ232">
    <cfRule type="cellIs" dxfId="8150" priority="2679" operator="equal">
      <formula>"TD"</formula>
    </cfRule>
  </conditionalFormatting>
  <conditionalFormatting sqref="F231:K232 N231:O232 R231:S232 Z231:Z232 AB231:AG231 AB232 AD232:AG232 AI231:AJ232">
    <cfRule type="cellIs" dxfId="8149" priority="2678" operator="equal">
      <formula>"PR"</formula>
    </cfRule>
  </conditionalFormatting>
  <conditionalFormatting sqref="T231:V232">
    <cfRule type="cellIs" dxfId="8148" priority="2677" operator="equal">
      <formula>"Me"</formula>
    </cfRule>
  </conditionalFormatting>
  <conditionalFormatting sqref="T231:V232">
    <cfRule type="cellIs" dxfId="8147" priority="2676" operator="equal">
      <formula>"TD"</formula>
    </cfRule>
  </conditionalFormatting>
  <conditionalFormatting sqref="T231:V232">
    <cfRule type="cellIs" dxfId="8146" priority="2675" operator="equal">
      <formula>"PR"</formula>
    </cfRule>
  </conditionalFormatting>
  <conditionalFormatting sqref="W231:W234">
    <cfRule type="cellIs" dxfId="8145" priority="2674" operator="equal">
      <formula>"Me"</formula>
    </cfRule>
  </conditionalFormatting>
  <conditionalFormatting sqref="W231:W234">
    <cfRule type="cellIs" dxfId="8144" priority="2673" operator="equal">
      <formula>"TD"</formula>
    </cfRule>
  </conditionalFormatting>
  <conditionalFormatting sqref="W231:W234">
    <cfRule type="cellIs" dxfId="8143" priority="2672" operator="equal">
      <formula>"PR"</formula>
    </cfRule>
  </conditionalFormatting>
  <conditionalFormatting sqref="F143:L144 N143:S144 W143:AA144 AF143:AJ144">
    <cfRule type="cellIs" dxfId="8142" priority="2577" operator="equal">
      <formula>"Me"</formula>
    </cfRule>
  </conditionalFormatting>
  <conditionalFormatting sqref="F143:L144 N143:S144 W143:AA144 AF143:AJ144">
    <cfRule type="cellIs" dxfId="8141" priority="2576" operator="equal">
      <formula>"TD"</formula>
    </cfRule>
  </conditionalFormatting>
  <conditionalFormatting sqref="F143:L144 N143:S144 W143:AA144 AF143:AJ144">
    <cfRule type="cellIs" dxfId="8140" priority="2575" operator="equal">
      <formula>"PR"</formula>
    </cfRule>
  </conditionalFormatting>
  <conditionalFormatting sqref="Z143:AA144">
    <cfRule type="cellIs" dxfId="8139" priority="2574" operator="equal">
      <formula>"Me"</formula>
    </cfRule>
  </conditionalFormatting>
  <conditionalFormatting sqref="Z143:AA144">
    <cfRule type="cellIs" dxfId="8138" priority="2573" operator="equal">
      <formula>"TD"</formula>
    </cfRule>
  </conditionalFormatting>
  <conditionalFormatting sqref="F191:AJ196">
    <cfRule type="cellIs" dxfId="8137" priority="2558" operator="equal">
      <formula>"Me"</formula>
    </cfRule>
  </conditionalFormatting>
  <conditionalFormatting sqref="F191:AJ196">
    <cfRule type="cellIs" dxfId="8136" priority="2557" operator="equal">
      <formula>"TD"</formula>
    </cfRule>
  </conditionalFormatting>
  <conditionalFormatting sqref="F191:AJ196">
    <cfRule type="cellIs" dxfId="8135" priority="2556" operator="equal">
      <formula>"PR"</formula>
    </cfRule>
  </conditionalFormatting>
  <conditionalFormatting sqref="F189:AJ189">
    <cfRule type="cellIs" dxfId="8134" priority="2547" operator="equal">
      <formula>"Me"</formula>
    </cfRule>
  </conditionalFormatting>
  <conditionalFormatting sqref="F189:O189 S189:AJ189">
    <cfRule type="cellIs" dxfId="8133" priority="2546" operator="equal">
      <formula>"TD"</formula>
    </cfRule>
  </conditionalFormatting>
  <conditionalFormatting sqref="F189:AJ189">
    <cfRule type="cellIs" dxfId="8132" priority="2545" operator="equal">
      <formula>"PR"</formula>
    </cfRule>
  </conditionalFormatting>
  <conditionalFormatting sqref="F77:AA78 AD77:AJ78">
    <cfRule type="cellIs" dxfId="8131" priority="2511" operator="equal">
      <formula>"Me"</formula>
    </cfRule>
  </conditionalFormatting>
  <conditionalFormatting sqref="F77:AA78 AD77:AJ78">
    <cfRule type="cellIs" dxfId="8130" priority="2510" operator="equal">
      <formula>"TD"</formula>
    </cfRule>
  </conditionalFormatting>
  <conditionalFormatting sqref="Z77:AA78 AD77:AD78">
    <cfRule type="cellIs" dxfId="8129" priority="2508" operator="equal">
      <formula>"Me"</formula>
    </cfRule>
  </conditionalFormatting>
  <conditionalFormatting sqref="Z77:AA78 AD77:AD78">
    <cfRule type="cellIs" dxfId="8128" priority="2507" operator="equal">
      <formula>"TD"</formula>
    </cfRule>
  </conditionalFormatting>
  <conditionalFormatting sqref="F77:AA78 AD77:AJ78">
    <cfRule type="cellIs" dxfId="8127" priority="2509" operator="equal">
      <formula>"PR"</formula>
    </cfRule>
  </conditionalFormatting>
  <conditionalFormatting sqref="AE31:AG32 F31:F32 H31:H32 K31:L32 O31:P32 R31:W32 AH31:AI31 Y31:AC32">
    <cfRule type="cellIs" dxfId="8126" priority="2470" operator="equal">
      <formula>"Me"</formula>
    </cfRule>
  </conditionalFormatting>
  <conditionalFormatting sqref="S31:W32 AE31:AG32 F31:F32 H31:H32 K31:L32 O31:O32 AH31:AI31 Y31:AC32">
    <cfRule type="cellIs" dxfId="8125" priority="2469" operator="equal">
      <formula>"TD"</formula>
    </cfRule>
  </conditionalFormatting>
  <conditionalFormatting sqref="AD32">
    <cfRule type="cellIs" dxfId="8124" priority="2468" operator="equal">
      <formula>"Me"</formula>
    </cfRule>
  </conditionalFormatting>
  <conditionalFormatting sqref="AD32">
    <cfRule type="cellIs" dxfId="8123" priority="2467" operator="equal">
      <formula>"TD"</formula>
    </cfRule>
  </conditionalFormatting>
  <conditionalFormatting sqref="AD31">
    <cfRule type="cellIs" dxfId="8122" priority="2466" operator="equal">
      <formula>"Me"</formula>
    </cfRule>
  </conditionalFormatting>
  <conditionalFormatting sqref="AD31">
    <cfRule type="cellIs" dxfId="8121" priority="2465" operator="equal">
      <formula>"TD"</formula>
    </cfRule>
  </conditionalFormatting>
  <conditionalFormatting sqref="F31:F32 H31:H32 K31:L32 O31:P32 R31:W32 AH31:AI31 Y31:AG32">
    <cfRule type="cellIs" dxfId="8120" priority="2464" operator="equal">
      <formula>"PR"</formula>
    </cfRule>
  </conditionalFormatting>
  <conditionalFormatting sqref="AG31:AI31">
    <cfRule type="cellIs" dxfId="8119" priority="2463" operator="equal">
      <formula>"Me"</formula>
    </cfRule>
  </conditionalFormatting>
  <conditionalFormatting sqref="AG31:AI31">
    <cfRule type="cellIs" dxfId="8118" priority="2462" operator="equal">
      <formula>"TD"</formula>
    </cfRule>
  </conditionalFormatting>
  <conditionalFormatting sqref="AG32">
    <cfRule type="cellIs" dxfId="8117" priority="2461" operator="equal">
      <formula>"Me"</formula>
    </cfRule>
  </conditionalFormatting>
  <conditionalFormatting sqref="AG32">
    <cfRule type="cellIs" dxfId="8116" priority="2460" operator="equal">
      <formula>"TD"</formula>
    </cfRule>
  </conditionalFormatting>
  <conditionalFormatting sqref="AG32">
    <cfRule type="cellIs" dxfId="8115" priority="2459" operator="equal">
      <formula>"Me"</formula>
    </cfRule>
  </conditionalFormatting>
  <conditionalFormatting sqref="AG32">
    <cfRule type="cellIs" dxfId="8114" priority="2458" operator="equal">
      <formula>"TD"</formula>
    </cfRule>
  </conditionalFormatting>
  <conditionalFormatting sqref="AG32">
    <cfRule type="cellIs" dxfId="8113" priority="2457" operator="equal">
      <formula>"Me"</formula>
    </cfRule>
  </conditionalFormatting>
  <conditionalFormatting sqref="AG32">
    <cfRule type="cellIs" dxfId="8112" priority="2456" operator="equal">
      <formula>"TD"</formula>
    </cfRule>
  </conditionalFormatting>
  <conditionalFormatting sqref="AG32">
    <cfRule type="cellIs" dxfId="8111" priority="2455" operator="equal">
      <formula>"Me"</formula>
    </cfRule>
  </conditionalFormatting>
  <conditionalFormatting sqref="AG32">
    <cfRule type="cellIs" dxfId="8110" priority="2454" operator="equal">
      <formula>"TD"</formula>
    </cfRule>
  </conditionalFormatting>
  <conditionalFormatting sqref="AG32">
    <cfRule type="cellIs" dxfId="8109" priority="2453" operator="equal">
      <formula>"Me"</formula>
    </cfRule>
  </conditionalFormatting>
  <conditionalFormatting sqref="AG32">
    <cfRule type="cellIs" dxfId="8108" priority="2452" operator="equal">
      <formula>"TD"</formula>
    </cfRule>
  </conditionalFormatting>
  <conditionalFormatting sqref="C31:C32">
    <cfRule type="cellIs" dxfId="8107" priority="2446" operator="equal">
      <formula>"C"</formula>
    </cfRule>
  </conditionalFormatting>
  <conditionalFormatting sqref="C31:C32">
    <cfRule type="cellIs" dxfId="8106" priority="2445" operator="equal">
      <formula>"B"</formula>
    </cfRule>
  </conditionalFormatting>
  <conditionalFormatting sqref="C31:C32">
    <cfRule type="cellIs" dxfId="8105" priority="2444" operator="equal">
      <formula>"A"</formula>
    </cfRule>
  </conditionalFormatting>
  <conditionalFormatting sqref="F197:AJ198">
    <cfRule type="cellIs" dxfId="8104" priority="2442" operator="equal">
      <formula>"Me"</formula>
    </cfRule>
  </conditionalFormatting>
  <conditionalFormatting sqref="F197:AJ198">
    <cfRule type="cellIs" dxfId="8103" priority="2441" operator="equal">
      <formula>"TD"</formula>
    </cfRule>
  </conditionalFormatting>
  <conditionalFormatting sqref="F197:AJ198">
    <cfRule type="cellIs" dxfId="8102" priority="2440" operator="equal">
      <formula>"PR"</formula>
    </cfRule>
  </conditionalFormatting>
  <conditionalFormatting sqref="M47:P48 Z47:AD48 AG47:AJ48 F47:I48 T47:W48">
    <cfRule type="cellIs" dxfId="8101" priority="2353" operator="equal">
      <formula>"Me"</formula>
    </cfRule>
  </conditionalFormatting>
  <conditionalFormatting sqref="M47:O48 Z47:AD48 AG47:AJ48 F47:I48 T47:W48">
    <cfRule type="cellIs" dxfId="8100" priority="2352" operator="equal">
      <formula>"TD"</formula>
    </cfRule>
  </conditionalFormatting>
  <conditionalFormatting sqref="M47:P48 Z47:AD48 AG47:AJ48 F47:I48 T47:W48">
    <cfRule type="cellIs" dxfId="8099" priority="2351" operator="equal">
      <formula>"PR"</formula>
    </cfRule>
  </conditionalFormatting>
  <conditionalFormatting sqref="P47:P48">
    <cfRule type="cellIs" dxfId="8098" priority="2350" operator="equal">
      <formula>"TD"</formula>
    </cfRule>
  </conditionalFormatting>
  <conditionalFormatting sqref="L47:L48">
    <cfRule type="cellIs" dxfId="8097" priority="2349" operator="equal">
      <formula>"Me"</formula>
    </cfRule>
  </conditionalFormatting>
  <conditionalFormatting sqref="L47:L48">
    <cfRule type="cellIs" dxfId="8096" priority="2348" operator="equal">
      <formula>"TD"</formula>
    </cfRule>
  </conditionalFormatting>
  <conditionalFormatting sqref="L47:L48">
    <cfRule type="cellIs" dxfId="8095" priority="2347" operator="equal">
      <formula>"PR"</formula>
    </cfRule>
  </conditionalFormatting>
  <conditionalFormatting sqref="S47:S48">
    <cfRule type="cellIs" dxfId="8094" priority="2346" operator="equal">
      <formula>"Me"</formula>
    </cfRule>
  </conditionalFormatting>
  <conditionalFormatting sqref="S47:S48">
    <cfRule type="cellIs" dxfId="8093" priority="2345" operator="equal">
      <formula>"TD"</formula>
    </cfRule>
  </conditionalFormatting>
  <conditionalFormatting sqref="S47:S48">
    <cfRule type="cellIs" dxfId="8092" priority="2344" operator="equal">
      <formula>"PR"</formula>
    </cfRule>
  </conditionalFormatting>
  <conditionalFormatting sqref="C47:C48">
    <cfRule type="cellIs" dxfId="8091" priority="2338" operator="lessThan">
      <formula>#REF!</formula>
    </cfRule>
  </conditionalFormatting>
  <conditionalFormatting sqref="C47:C48">
    <cfRule type="cellIs" dxfId="8090" priority="2337" operator="equal">
      <formula>"C"</formula>
    </cfRule>
  </conditionalFormatting>
  <conditionalFormatting sqref="C47:C48">
    <cfRule type="cellIs" dxfId="8089" priority="2336" operator="equal">
      <formula>"B"</formula>
    </cfRule>
  </conditionalFormatting>
  <conditionalFormatting sqref="C47:C48">
    <cfRule type="cellIs" dxfId="8088" priority="2335" operator="equal">
      <formula>"A"</formula>
    </cfRule>
  </conditionalFormatting>
  <conditionalFormatting sqref="D47:D48">
    <cfRule type="cellIs" dxfId="8087" priority="2332" operator="equal">
      <formula>"c"</formula>
    </cfRule>
    <cfRule type="cellIs" dxfId="8086" priority="2333" operator="equal">
      <formula>"b"</formula>
    </cfRule>
    <cfRule type="cellIs" dxfId="8085" priority="2334" operator="equal">
      <formula>"a"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4" priority="2287" operator="equal">
      <formula>"Me"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3" priority="2286" operator="equal">
      <formula>"TD"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2" priority="2285" operator="equal">
      <formula>"PR"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1" priority="2284" operator="equal">
      <formula>"Me"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0" priority="2283" operator="equal">
      <formula>"TD"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79" priority="2282" operator="equal">
      <formula>"PR"</formula>
    </cfRule>
  </conditionalFormatting>
  <conditionalFormatting sqref="F199:AJ199">
    <cfRule type="cellIs" dxfId="8078" priority="2281" operator="equal">
      <formula>"Me"</formula>
    </cfRule>
  </conditionalFormatting>
  <conditionalFormatting sqref="F199:O199 S199:AJ199">
    <cfRule type="cellIs" dxfId="8077" priority="2280" operator="equal">
      <formula>"TD"</formula>
    </cfRule>
  </conditionalFormatting>
  <conditionalFormatting sqref="F199:AJ199">
    <cfRule type="cellIs" dxfId="8076" priority="2279" operator="equal">
      <formula>"PR"</formula>
    </cfRule>
  </conditionalFormatting>
  <conditionalFormatting sqref="M221:M222">
    <cfRule type="cellIs" dxfId="8075" priority="2261" operator="equal">
      <formula>"Me"</formula>
    </cfRule>
  </conditionalFormatting>
  <conditionalFormatting sqref="M221:M222">
    <cfRule type="cellIs" dxfId="8074" priority="2260" operator="equal">
      <formula>"TD"</formula>
    </cfRule>
  </conditionalFormatting>
  <conditionalFormatting sqref="M221:M222">
    <cfRule type="cellIs" dxfId="8073" priority="2259" operator="equal">
      <formula>"PR"</formula>
    </cfRule>
  </conditionalFormatting>
  <conditionalFormatting sqref="AA221:AA222">
    <cfRule type="cellIs" dxfId="8072" priority="2255" operator="equal">
      <formula>"Me"</formula>
    </cfRule>
  </conditionalFormatting>
  <conditionalFormatting sqref="AA221:AA222">
    <cfRule type="cellIs" dxfId="8071" priority="2254" operator="equal">
      <formula>"TD"</formula>
    </cfRule>
  </conditionalFormatting>
  <conditionalFormatting sqref="AA221:AA222">
    <cfRule type="cellIs" dxfId="8070" priority="2253" operator="equal">
      <formula>"PR"</formula>
    </cfRule>
  </conditionalFormatting>
  <conditionalFormatting sqref="AH221:AH222">
    <cfRule type="cellIs" dxfId="8069" priority="2252" operator="equal">
      <formula>"Me"</formula>
    </cfRule>
  </conditionalFormatting>
  <conditionalFormatting sqref="AH221:AH222">
    <cfRule type="cellIs" dxfId="8068" priority="2251" operator="equal">
      <formula>"TD"</formula>
    </cfRule>
  </conditionalFormatting>
  <conditionalFormatting sqref="AH221:AH222">
    <cfRule type="cellIs" dxfId="8067" priority="2250" operator="equal">
      <formula>"PR"</formula>
    </cfRule>
  </conditionalFormatting>
  <conditionalFormatting sqref="Q227:Q228">
    <cfRule type="cellIs" dxfId="8066" priority="2249" operator="equal">
      <formula>"Me"</formula>
    </cfRule>
  </conditionalFormatting>
  <conditionalFormatting sqref="Q227:Q228">
    <cfRule type="cellIs" dxfId="8065" priority="2248" operator="equal">
      <formula>"TD"</formula>
    </cfRule>
  </conditionalFormatting>
  <conditionalFormatting sqref="Q227:Q228">
    <cfRule type="cellIs" dxfId="8064" priority="2247" operator="equal">
      <formula>"PR"</formula>
    </cfRule>
  </conditionalFormatting>
  <conditionalFormatting sqref="T215:T218">
    <cfRule type="cellIs" dxfId="8063" priority="2225" operator="equal">
      <formula>"Me"</formula>
    </cfRule>
  </conditionalFormatting>
  <conditionalFormatting sqref="T215:T218">
    <cfRule type="cellIs" dxfId="8062" priority="2224" operator="equal">
      <formula>"TD"</formula>
    </cfRule>
  </conditionalFormatting>
  <conditionalFormatting sqref="T215:T218">
    <cfRule type="cellIs" dxfId="8061" priority="2223" operator="equal">
      <formula>"PR"</formula>
    </cfRule>
  </conditionalFormatting>
  <conditionalFormatting sqref="C69:C70">
    <cfRule type="cellIs" dxfId="8060" priority="2039" operator="equal">
      <formula>"C"</formula>
    </cfRule>
  </conditionalFormatting>
  <conditionalFormatting sqref="D73">
    <cfRule type="cellIs" dxfId="8059" priority="2037" operator="equal">
      <formula>"C"</formula>
    </cfRule>
  </conditionalFormatting>
  <conditionalFormatting sqref="D73">
    <cfRule type="cellIs" dxfId="8058" priority="2035" operator="equal">
      <formula>"B"</formula>
    </cfRule>
    <cfRule type="cellIs" dxfId="8057" priority="2036" operator="equal">
      <formula>"A"</formula>
    </cfRule>
  </conditionalFormatting>
  <conditionalFormatting sqref="C69:C70">
    <cfRule type="cellIs" dxfId="8056" priority="2034" operator="equal">
      <formula>"B"</formula>
    </cfRule>
  </conditionalFormatting>
  <conditionalFormatting sqref="C69:C70">
    <cfRule type="cellIs" dxfId="8055" priority="2033" operator="equal">
      <formula>"A"</formula>
    </cfRule>
  </conditionalFormatting>
  <conditionalFormatting sqref="D69">
    <cfRule type="cellIs" dxfId="8054" priority="2031" operator="equal">
      <formula>"C"</formula>
    </cfRule>
  </conditionalFormatting>
  <conditionalFormatting sqref="D69">
    <cfRule type="cellIs" dxfId="8053" priority="2029" operator="equal">
      <formula>"B"</formula>
    </cfRule>
    <cfRule type="cellIs" dxfId="8052" priority="2030" operator="equal">
      <formula>"A"</formula>
    </cfRule>
  </conditionalFormatting>
  <conditionalFormatting sqref="C69:C70">
    <cfRule type="cellIs" dxfId="8051" priority="2023" operator="lessThan">
      <formula>#REF!</formula>
    </cfRule>
  </conditionalFormatting>
  <conditionalFormatting sqref="C73:C74">
    <cfRule type="cellIs" dxfId="8050" priority="2022" operator="equal">
      <formula>"C"</formula>
    </cfRule>
  </conditionalFormatting>
  <conditionalFormatting sqref="C73:C74">
    <cfRule type="cellIs" dxfId="8049" priority="2021" operator="equal">
      <formula>"B"</formula>
    </cfRule>
  </conditionalFormatting>
  <conditionalFormatting sqref="C73:C74">
    <cfRule type="cellIs" dxfId="8048" priority="2020" operator="equal">
      <formula>"A"</formula>
    </cfRule>
  </conditionalFormatting>
  <conditionalFormatting sqref="C73:C74">
    <cfRule type="cellIs" dxfId="8047" priority="2019" operator="lessThan">
      <formula>#REF!</formula>
    </cfRule>
  </conditionalFormatting>
  <conditionalFormatting sqref="C63:C64">
    <cfRule type="cellIs" dxfId="8046" priority="2018" operator="equal">
      <formula>"C"</formula>
    </cfRule>
  </conditionalFormatting>
  <conditionalFormatting sqref="C63:C64">
    <cfRule type="cellIs" dxfId="8045" priority="2017" operator="equal">
      <formula>"B"</formula>
    </cfRule>
  </conditionalFormatting>
  <conditionalFormatting sqref="C63:C64">
    <cfRule type="cellIs" dxfId="8044" priority="2016" operator="equal">
      <formula>"A"</formula>
    </cfRule>
  </conditionalFormatting>
  <conditionalFormatting sqref="C63:C64">
    <cfRule type="cellIs" dxfId="8043" priority="2015" operator="lessThan">
      <formula>#REF!</formula>
    </cfRule>
  </conditionalFormatting>
  <conditionalFormatting sqref="D71">
    <cfRule type="cellIs" dxfId="8042" priority="2013" operator="equal">
      <formula>"C"</formula>
    </cfRule>
  </conditionalFormatting>
  <conditionalFormatting sqref="D71">
    <cfRule type="cellIs" dxfId="8041" priority="2011" operator="equal">
      <formula>"B"</formula>
    </cfRule>
    <cfRule type="cellIs" dxfId="8040" priority="2012" operator="equal">
      <formula>"A"</formula>
    </cfRule>
  </conditionalFormatting>
  <conditionalFormatting sqref="C71:C72">
    <cfRule type="cellIs" dxfId="8039" priority="2005" operator="equal">
      <formula>"C"</formula>
    </cfRule>
  </conditionalFormatting>
  <conditionalFormatting sqref="C71:C72">
    <cfRule type="cellIs" dxfId="8038" priority="2004" operator="equal">
      <formula>"B"</formula>
    </cfRule>
  </conditionalFormatting>
  <conditionalFormatting sqref="C71:C72">
    <cfRule type="cellIs" dxfId="8037" priority="2003" operator="equal">
      <formula>"A"</formula>
    </cfRule>
  </conditionalFormatting>
  <conditionalFormatting sqref="C71:C72">
    <cfRule type="cellIs" dxfId="8036" priority="2002" operator="lessThan">
      <formula>#REF!</formula>
    </cfRule>
  </conditionalFormatting>
  <conditionalFormatting sqref="C61:C62">
    <cfRule type="cellIs" dxfId="8035" priority="1996" operator="equal">
      <formula>"c"</formula>
    </cfRule>
    <cfRule type="cellIs" dxfId="8034" priority="1997" operator="equal">
      <formula>"b"</formula>
    </cfRule>
    <cfRule type="cellIs" dxfId="8033" priority="1998" operator="equal">
      <formula>"a"</formula>
    </cfRule>
  </conditionalFormatting>
  <conditionalFormatting sqref="C62">
    <cfRule type="cellIs" dxfId="8032" priority="1993" operator="equal">
      <formula>"c"</formula>
    </cfRule>
    <cfRule type="cellIs" dxfId="8031" priority="1994" operator="equal">
      <formula>"b"</formula>
    </cfRule>
    <cfRule type="cellIs" dxfId="8030" priority="1995" operator="equal">
      <formula>"a"</formula>
    </cfRule>
  </conditionalFormatting>
  <conditionalFormatting sqref="C61">
    <cfRule type="cellIs" dxfId="8029" priority="1990" operator="equal">
      <formula>"c"</formula>
    </cfRule>
    <cfRule type="cellIs" dxfId="8028" priority="1991" operator="equal">
      <formula>"b"</formula>
    </cfRule>
    <cfRule type="cellIs" dxfId="8027" priority="1992" operator="equal">
      <formula>"a"</formula>
    </cfRule>
  </conditionalFormatting>
  <conditionalFormatting sqref="C53:C54">
    <cfRule type="cellIs" dxfId="8026" priority="1924" operator="equal">
      <formula>"C"</formula>
    </cfRule>
  </conditionalFormatting>
  <conditionalFormatting sqref="C53:C54">
    <cfRule type="cellIs" dxfId="8025" priority="1923" operator="equal">
      <formula>"B"</formula>
    </cfRule>
  </conditionalFormatting>
  <conditionalFormatting sqref="C53:C54">
    <cfRule type="cellIs" dxfId="8024" priority="1922" operator="equal">
      <formula>"A"</formula>
    </cfRule>
  </conditionalFormatting>
  <conditionalFormatting sqref="C65:C66">
    <cfRule type="cellIs" dxfId="8023" priority="1915" operator="equal">
      <formula>"C"</formula>
    </cfRule>
  </conditionalFormatting>
  <conditionalFormatting sqref="C65:C66">
    <cfRule type="cellIs" dxfId="8022" priority="1914" operator="equal">
      <formula>"B"</formula>
    </cfRule>
  </conditionalFormatting>
  <conditionalFormatting sqref="C65:C66">
    <cfRule type="cellIs" dxfId="8021" priority="1913" operator="equal">
      <formula>"A"</formula>
    </cfRule>
  </conditionalFormatting>
  <conditionalFormatting sqref="C65:C66">
    <cfRule type="cellIs" dxfId="8020" priority="1912" operator="lessThan">
      <formula>#REF!</formula>
    </cfRule>
  </conditionalFormatting>
  <conditionalFormatting sqref="J95:J96">
    <cfRule type="cellIs" dxfId="8019" priority="1911" operator="equal">
      <formula>"Me"</formula>
    </cfRule>
  </conditionalFormatting>
  <conditionalFormatting sqref="J95:J96">
    <cfRule type="cellIs" dxfId="8018" priority="1910" operator="equal">
      <formula>"TD"</formula>
    </cfRule>
  </conditionalFormatting>
  <conditionalFormatting sqref="J95:J96">
    <cfRule type="cellIs" dxfId="8017" priority="1909" operator="equal">
      <formula>"PR"</formula>
    </cfRule>
  </conditionalFormatting>
  <conditionalFormatting sqref="Q95:Q96">
    <cfRule type="cellIs" dxfId="8016" priority="1908" operator="equal">
      <formula>"Me"</formula>
    </cfRule>
  </conditionalFormatting>
  <conditionalFormatting sqref="Q95:Q96">
    <cfRule type="cellIs" dxfId="8015" priority="1907" operator="equal">
      <formula>"TD"</formula>
    </cfRule>
  </conditionalFormatting>
  <conditionalFormatting sqref="Q95:Q96">
    <cfRule type="cellIs" dxfId="8014" priority="1906" operator="equal">
      <formula>"PR"</formula>
    </cfRule>
  </conditionalFormatting>
  <conditionalFormatting sqref="X95:X96">
    <cfRule type="cellIs" dxfId="8013" priority="1905" operator="equal">
      <formula>"Me"</formula>
    </cfRule>
  </conditionalFormatting>
  <conditionalFormatting sqref="X95:X96">
    <cfRule type="cellIs" dxfId="8012" priority="1904" operator="equal">
      <formula>"TD"</formula>
    </cfRule>
  </conditionalFormatting>
  <conditionalFormatting sqref="X95:X96">
    <cfRule type="cellIs" dxfId="8011" priority="1903" operator="equal">
      <formula>"PR"</formula>
    </cfRule>
  </conditionalFormatting>
  <conditionalFormatting sqref="AE95:AE96">
    <cfRule type="cellIs" dxfId="8010" priority="1902" operator="equal">
      <formula>"Me"</formula>
    </cfRule>
  </conditionalFormatting>
  <conditionalFormatting sqref="AE95:AE96">
    <cfRule type="cellIs" dxfId="8009" priority="1901" operator="equal">
      <formula>"TD"</formula>
    </cfRule>
  </conditionalFormatting>
  <conditionalFormatting sqref="AE95:AE96">
    <cfRule type="cellIs" dxfId="8008" priority="1900" operator="equal">
      <formula>"PR"</formula>
    </cfRule>
  </conditionalFormatting>
  <conditionalFormatting sqref="J129:J130">
    <cfRule type="cellIs" dxfId="8007" priority="1872" operator="equal">
      <formula>"Me"</formula>
    </cfRule>
  </conditionalFormatting>
  <conditionalFormatting sqref="J129:J130">
    <cfRule type="cellIs" dxfId="8006" priority="1871" operator="equal">
      <formula>"TD"</formula>
    </cfRule>
  </conditionalFormatting>
  <conditionalFormatting sqref="J129:J130">
    <cfRule type="cellIs" dxfId="8005" priority="1870" operator="equal">
      <formula>"PR"</formula>
    </cfRule>
  </conditionalFormatting>
  <conditionalFormatting sqref="Q129:Q130">
    <cfRule type="cellIs" dxfId="8004" priority="1869" operator="equal">
      <formula>"Me"</formula>
    </cfRule>
  </conditionalFormatting>
  <conditionalFormatting sqref="Q129:Q130">
    <cfRule type="cellIs" dxfId="8003" priority="1868" operator="equal">
      <formula>"TD"</formula>
    </cfRule>
  </conditionalFormatting>
  <conditionalFormatting sqref="Q129:Q130">
    <cfRule type="cellIs" dxfId="8002" priority="1867" operator="equal">
      <formula>"PR"</formula>
    </cfRule>
  </conditionalFormatting>
  <conditionalFormatting sqref="F133:F134">
    <cfRule type="cellIs" dxfId="8001" priority="1860" operator="equal">
      <formula>"Me"</formula>
    </cfRule>
  </conditionalFormatting>
  <conditionalFormatting sqref="F133:F134">
    <cfRule type="cellIs" dxfId="8000" priority="1859" operator="equal">
      <formula>"TD"</formula>
    </cfRule>
  </conditionalFormatting>
  <conditionalFormatting sqref="F133:F134">
    <cfRule type="cellIs" dxfId="7999" priority="1858" operator="equal">
      <formula>"PR"</formula>
    </cfRule>
  </conditionalFormatting>
  <conditionalFormatting sqref="M133:M134">
    <cfRule type="cellIs" dxfId="7998" priority="1857" operator="equal">
      <formula>"Me"</formula>
    </cfRule>
  </conditionalFormatting>
  <conditionalFormatting sqref="M133:M134">
    <cfRule type="cellIs" dxfId="7997" priority="1856" operator="equal">
      <formula>"TD"</formula>
    </cfRule>
  </conditionalFormatting>
  <conditionalFormatting sqref="M133:M134">
    <cfRule type="cellIs" dxfId="7996" priority="1855" operator="equal">
      <formula>"PR"</formula>
    </cfRule>
  </conditionalFormatting>
  <conditionalFormatting sqref="T133:T134">
    <cfRule type="cellIs" dxfId="7995" priority="1854" operator="equal">
      <formula>"Me"</formula>
    </cfRule>
  </conditionalFormatting>
  <conditionalFormatting sqref="T133:T134">
    <cfRule type="cellIs" dxfId="7994" priority="1853" operator="equal">
      <formula>"TD"</formula>
    </cfRule>
  </conditionalFormatting>
  <conditionalFormatting sqref="T133:T134">
    <cfRule type="cellIs" dxfId="7993" priority="1852" operator="equal">
      <formula>"PR"</formula>
    </cfRule>
  </conditionalFormatting>
  <conditionalFormatting sqref="AA133:AA134">
    <cfRule type="cellIs" dxfId="7992" priority="1851" operator="equal">
      <formula>"Me"</formula>
    </cfRule>
  </conditionalFormatting>
  <conditionalFormatting sqref="AA133:AA134">
    <cfRule type="cellIs" dxfId="7991" priority="1850" operator="equal">
      <formula>"TD"</formula>
    </cfRule>
  </conditionalFormatting>
  <conditionalFormatting sqref="AA133:AA134">
    <cfRule type="cellIs" dxfId="7990" priority="1849" operator="equal">
      <formula>"PR"</formula>
    </cfRule>
  </conditionalFormatting>
  <conditionalFormatting sqref="AH133:AH134">
    <cfRule type="cellIs" dxfId="7989" priority="1848" operator="equal">
      <formula>"Me"</formula>
    </cfRule>
  </conditionalFormatting>
  <conditionalFormatting sqref="AH133:AH134">
    <cfRule type="cellIs" dxfId="7988" priority="1847" operator="equal">
      <formula>"TD"</formula>
    </cfRule>
  </conditionalFormatting>
  <conditionalFormatting sqref="AH133:AH134">
    <cfRule type="cellIs" dxfId="7987" priority="1846" operator="equal">
      <formula>"PR"</formula>
    </cfRule>
  </conditionalFormatting>
  <conditionalFormatting sqref="H219:H220">
    <cfRule type="cellIs" dxfId="7986" priority="1845" operator="equal">
      <formula>"Me"</formula>
    </cfRule>
  </conditionalFormatting>
  <conditionalFormatting sqref="H219:H220">
    <cfRule type="cellIs" dxfId="7985" priority="1844" operator="equal">
      <formula>"TD"</formula>
    </cfRule>
  </conditionalFormatting>
  <conditionalFormatting sqref="H219:H220">
    <cfRule type="cellIs" dxfId="7984" priority="1843" operator="equal">
      <formula>"PR"</formula>
    </cfRule>
  </conditionalFormatting>
  <conditionalFormatting sqref="J221:J222">
    <cfRule type="cellIs" dxfId="7983" priority="1842" operator="equal">
      <formula>"Me"</formula>
    </cfRule>
  </conditionalFormatting>
  <conditionalFormatting sqref="J221:J222">
    <cfRule type="cellIs" dxfId="7982" priority="1841" operator="equal">
      <formula>"TD"</formula>
    </cfRule>
  </conditionalFormatting>
  <conditionalFormatting sqref="J221:J222">
    <cfRule type="cellIs" dxfId="7981" priority="1840" operator="equal">
      <formula>"PR"</formula>
    </cfRule>
  </conditionalFormatting>
  <conditionalFormatting sqref="O219:O220">
    <cfRule type="cellIs" dxfId="7980" priority="1839" operator="equal">
      <formula>"Me"</formula>
    </cfRule>
  </conditionalFormatting>
  <conditionalFormatting sqref="O219:O220">
    <cfRule type="cellIs" dxfId="7979" priority="1838" operator="equal">
      <formula>"TD"</formula>
    </cfRule>
  </conditionalFormatting>
  <conditionalFormatting sqref="O219:O220">
    <cfRule type="cellIs" dxfId="7978" priority="1837" operator="equal">
      <formula>"PR"</formula>
    </cfRule>
  </conditionalFormatting>
  <conditionalFormatting sqref="Q221:Q222">
    <cfRule type="cellIs" dxfId="7977" priority="1836" operator="equal">
      <formula>"Me"</formula>
    </cfRule>
  </conditionalFormatting>
  <conditionalFormatting sqref="Q221:Q222">
    <cfRule type="cellIs" dxfId="7976" priority="1835" operator="equal">
      <formula>"TD"</formula>
    </cfRule>
  </conditionalFormatting>
  <conditionalFormatting sqref="Q221:Q222">
    <cfRule type="cellIs" dxfId="7975" priority="1834" operator="equal">
      <formula>"PR"</formula>
    </cfRule>
  </conditionalFormatting>
  <conditionalFormatting sqref="V219:V220">
    <cfRule type="cellIs" dxfId="7974" priority="1833" operator="equal">
      <formula>"Me"</formula>
    </cfRule>
  </conditionalFormatting>
  <conditionalFormatting sqref="V219:V220">
    <cfRule type="cellIs" dxfId="7973" priority="1832" operator="equal">
      <formula>"TD"</formula>
    </cfRule>
  </conditionalFormatting>
  <conditionalFormatting sqref="V219:V220">
    <cfRule type="cellIs" dxfId="7972" priority="1831" operator="equal">
      <formula>"PR"</formula>
    </cfRule>
  </conditionalFormatting>
  <conditionalFormatting sqref="X221:X222">
    <cfRule type="cellIs" dxfId="7971" priority="1830" operator="equal">
      <formula>"Me"</formula>
    </cfRule>
  </conditionalFormatting>
  <conditionalFormatting sqref="X221:X222">
    <cfRule type="cellIs" dxfId="7970" priority="1829" operator="equal">
      <formula>"TD"</formula>
    </cfRule>
  </conditionalFormatting>
  <conditionalFormatting sqref="X221:X222">
    <cfRule type="cellIs" dxfId="7969" priority="1828" operator="equal">
      <formula>"PR"</formula>
    </cfRule>
  </conditionalFormatting>
  <conditionalFormatting sqref="AC219:AC220">
    <cfRule type="cellIs" dxfId="7968" priority="1827" operator="equal">
      <formula>"Me"</formula>
    </cfRule>
  </conditionalFormatting>
  <conditionalFormatting sqref="AC219:AC220">
    <cfRule type="cellIs" dxfId="7967" priority="1826" operator="equal">
      <formula>"TD"</formula>
    </cfRule>
  </conditionalFormatting>
  <conditionalFormatting sqref="AC219:AC220">
    <cfRule type="cellIs" dxfId="7966" priority="1825" operator="equal">
      <formula>"PR"</formula>
    </cfRule>
  </conditionalFormatting>
  <conditionalFormatting sqref="AE221:AE222">
    <cfRule type="cellIs" dxfId="7965" priority="1824" operator="equal">
      <formula>"Me"</formula>
    </cfRule>
  </conditionalFormatting>
  <conditionalFormatting sqref="AE221:AE222">
    <cfRule type="cellIs" dxfId="7964" priority="1823" operator="equal">
      <formula>"TD"</formula>
    </cfRule>
  </conditionalFormatting>
  <conditionalFormatting sqref="AE221:AE222">
    <cfRule type="cellIs" dxfId="7963" priority="1822" operator="equal">
      <formula>"PR"</formula>
    </cfRule>
  </conditionalFormatting>
  <conditionalFormatting sqref="AJ219:AJ220">
    <cfRule type="cellIs" dxfId="7962" priority="1821" operator="equal">
      <formula>"Me"</formula>
    </cfRule>
  </conditionalFormatting>
  <conditionalFormatting sqref="AJ219:AJ220">
    <cfRule type="cellIs" dxfId="7961" priority="1820" operator="equal">
      <formula>"TD"</formula>
    </cfRule>
  </conditionalFormatting>
  <conditionalFormatting sqref="AJ219:AJ220">
    <cfRule type="cellIs" dxfId="7960" priority="1819" operator="equal">
      <formula>"PR"</formula>
    </cfRule>
  </conditionalFormatting>
  <conditionalFormatting sqref="D42">
    <cfRule type="cellIs" dxfId="7959" priority="1816" operator="equal">
      <formula>"c"</formula>
    </cfRule>
    <cfRule type="cellIs" dxfId="7958" priority="1817" operator="equal">
      <formula>"b"</formula>
    </cfRule>
    <cfRule type="cellIs" dxfId="7957" priority="1818" operator="equal">
      <formula>"a"</formula>
    </cfRule>
  </conditionalFormatting>
  <conditionalFormatting sqref="D44">
    <cfRule type="cellIs" dxfId="7956" priority="1813" operator="equal">
      <formula>"c"</formula>
    </cfRule>
    <cfRule type="cellIs" dxfId="7955" priority="1814" operator="equal">
      <formula>"b"</formula>
    </cfRule>
    <cfRule type="cellIs" dxfId="7954" priority="1815" operator="equal">
      <formula>"a"</formula>
    </cfRule>
  </conditionalFormatting>
  <conditionalFormatting sqref="I42:J42">
    <cfRule type="cellIs" dxfId="7953" priority="1809" operator="equal">
      <formula>"Me"</formula>
    </cfRule>
  </conditionalFormatting>
  <conditionalFormatting sqref="I42:J42">
    <cfRule type="cellIs" dxfId="7952" priority="1808" operator="equal">
      <formula>"TD"</formula>
    </cfRule>
  </conditionalFormatting>
  <conditionalFormatting sqref="I42:J42">
    <cfRule type="cellIs" dxfId="7951" priority="1807" operator="equal">
      <formula>"PR"</formula>
    </cfRule>
  </conditionalFormatting>
  <conditionalFormatting sqref="F42">
    <cfRule type="cellIs" dxfId="7950" priority="1806" operator="equal">
      <formula>"Me"</formula>
    </cfRule>
  </conditionalFormatting>
  <conditionalFormatting sqref="F42">
    <cfRule type="cellIs" dxfId="7949" priority="1805" operator="equal">
      <formula>"TD"</formula>
    </cfRule>
  </conditionalFormatting>
  <conditionalFormatting sqref="F42">
    <cfRule type="cellIs" dxfId="7948" priority="1804" operator="equal">
      <formula>"PR"</formula>
    </cfRule>
  </conditionalFormatting>
  <conditionalFormatting sqref="G43:H44 I43">
    <cfRule type="cellIs" dxfId="7947" priority="1800" operator="equal">
      <formula>"Me"</formula>
    </cfRule>
  </conditionalFormatting>
  <conditionalFormatting sqref="I43">
    <cfRule type="cellIs" dxfId="7946" priority="1799" operator="equal">
      <formula>"TD"</formula>
    </cfRule>
  </conditionalFormatting>
  <conditionalFormatting sqref="G43:H44 I43">
    <cfRule type="cellIs" dxfId="7945" priority="1798" operator="equal">
      <formula>"PR"</formula>
    </cfRule>
  </conditionalFormatting>
  <conditionalFormatting sqref="J44">
    <cfRule type="cellIs" dxfId="7944" priority="1797" operator="equal">
      <formula>"Me"</formula>
    </cfRule>
  </conditionalFormatting>
  <conditionalFormatting sqref="J44">
    <cfRule type="cellIs" dxfId="7943" priority="1796" operator="equal">
      <formula>"TD"</formula>
    </cfRule>
  </conditionalFormatting>
  <conditionalFormatting sqref="J44">
    <cfRule type="cellIs" dxfId="7942" priority="1795" operator="equal">
      <formula>"PR"</formula>
    </cfRule>
  </conditionalFormatting>
  <conditionalFormatting sqref="F44">
    <cfRule type="cellIs" dxfId="7941" priority="1794" operator="equal">
      <formula>"Me"</formula>
    </cfRule>
  </conditionalFormatting>
  <conditionalFormatting sqref="F44">
    <cfRule type="cellIs" dxfId="7940" priority="1793" operator="equal">
      <formula>"TD"</formula>
    </cfRule>
  </conditionalFormatting>
  <conditionalFormatting sqref="F44">
    <cfRule type="cellIs" dxfId="7939" priority="1792" operator="equal">
      <formula>"PR"</formula>
    </cfRule>
  </conditionalFormatting>
  <conditionalFormatting sqref="I44">
    <cfRule type="cellIs" dxfId="7938" priority="1791" operator="equal">
      <formula>"Me"</formula>
    </cfRule>
  </conditionalFormatting>
  <conditionalFormatting sqref="I44">
    <cfRule type="cellIs" dxfId="7937" priority="1790" operator="equal">
      <formula>"TD"</formula>
    </cfRule>
  </conditionalFormatting>
  <conditionalFormatting sqref="I44">
    <cfRule type="cellIs" dxfId="7936" priority="1789" operator="equal">
      <formula>"PR"</formula>
    </cfRule>
  </conditionalFormatting>
  <conditionalFormatting sqref="Q42">
    <cfRule type="cellIs" dxfId="7935" priority="1785" operator="equal">
      <formula>"Me"</formula>
    </cfRule>
  </conditionalFormatting>
  <conditionalFormatting sqref="Q42">
    <cfRule type="cellIs" dxfId="7934" priority="1784" operator="equal">
      <formula>"TD"</formula>
    </cfRule>
  </conditionalFormatting>
  <conditionalFormatting sqref="Q42">
    <cfRule type="cellIs" dxfId="7933" priority="1783" operator="equal">
      <formula>"PR"</formula>
    </cfRule>
  </conditionalFormatting>
  <conditionalFormatting sqref="M42">
    <cfRule type="cellIs" dxfId="7932" priority="1782" operator="equal">
      <formula>"Me"</formula>
    </cfRule>
  </conditionalFormatting>
  <conditionalFormatting sqref="M42">
    <cfRule type="cellIs" dxfId="7931" priority="1781" operator="equal">
      <formula>"TD"</formula>
    </cfRule>
  </conditionalFormatting>
  <conditionalFormatting sqref="M42">
    <cfRule type="cellIs" dxfId="7930" priority="1780" operator="equal">
      <formula>"PR"</formula>
    </cfRule>
  </conditionalFormatting>
  <conditionalFormatting sqref="P42">
    <cfRule type="cellIs" dxfId="7929" priority="1779" operator="equal">
      <formula>"Me"</formula>
    </cfRule>
  </conditionalFormatting>
  <conditionalFormatting sqref="P42">
    <cfRule type="cellIs" dxfId="7928" priority="1778" operator="equal">
      <formula>"TD"</formula>
    </cfRule>
  </conditionalFormatting>
  <conditionalFormatting sqref="P42">
    <cfRule type="cellIs" dxfId="7927" priority="1777" operator="equal">
      <formula>"PR"</formula>
    </cfRule>
  </conditionalFormatting>
  <conditionalFormatting sqref="N44:O44 O43">
    <cfRule type="cellIs" dxfId="7926" priority="1776" operator="equal">
      <formula>"Me"</formula>
    </cfRule>
  </conditionalFormatting>
  <conditionalFormatting sqref="N44:O44 O43">
    <cfRule type="cellIs" dxfId="7925" priority="1774" operator="equal">
      <formula>"PR"</formula>
    </cfRule>
  </conditionalFormatting>
  <conditionalFormatting sqref="Q44">
    <cfRule type="cellIs" dxfId="7924" priority="1773" operator="equal">
      <formula>"Me"</formula>
    </cfRule>
  </conditionalFormatting>
  <conditionalFormatting sqref="Q44">
    <cfRule type="cellIs" dxfId="7923" priority="1772" operator="equal">
      <formula>"TD"</formula>
    </cfRule>
  </conditionalFormatting>
  <conditionalFormatting sqref="Q44">
    <cfRule type="cellIs" dxfId="7922" priority="1771" operator="equal">
      <formula>"PR"</formula>
    </cfRule>
  </conditionalFormatting>
  <conditionalFormatting sqref="M44">
    <cfRule type="cellIs" dxfId="7921" priority="1770" operator="equal">
      <formula>"Me"</formula>
    </cfRule>
  </conditionalFormatting>
  <conditionalFormatting sqref="M44">
    <cfRule type="cellIs" dxfId="7920" priority="1769" operator="equal">
      <formula>"TD"</formula>
    </cfRule>
  </conditionalFormatting>
  <conditionalFormatting sqref="M44">
    <cfRule type="cellIs" dxfId="7919" priority="1768" operator="equal">
      <formula>"PR"</formula>
    </cfRule>
  </conditionalFormatting>
  <conditionalFormatting sqref="P44">
    <cfRule type="cellIs" dxfId="7918" priority="1767" operator="equal">
      <formula>"Me"</formula>
    </cfRule>
  </conditionalFormatting>
  <conditionalFormatting sqref="P44">
    <cfRule type="cellIs" dxfId="7917" priority="1766" operator="equal">
      <formula>"TD"</formula>
    </cfRule>
  </conditionalFormatting>
  <conditionalFormatting sqref="P44">
    <cfRule type="cellIs" dxfId="7916" priority="1765" operator="equal">
      <formula>"PR"</formula>
    </cfRule>
  </conditionalFormatting>
  <conditionalFormatting sqref="T42">
    <cfRule type="cellIs" dxfId="7915" priority="1758" operator="equal">
      <formula>"Me"</formula>
    </cfRule>
  </conditionalFormatting>
  <conditionalFormatting sqref="T42">
    <cfRule type="cellIs" dxfId="7914" priority="1757" operator="equal">
      <formula>"TD"</formula>
    </cfRule>
  </conditionalFormatting>
  <conditionalFormatting sqref="T42">
    <cfRule type="cellIs" dxfId="7913" priority="1756" operator="equal">
      <formula>"PR"</formula>
    </cfRule>
  </conditionalFormatting>
  <conditionalFormatting sqref="W42">
    <cfRule type="cellIs" dxfId="7912" priority="1755" operator="equal">
      <formula>"Me"</formula>
    </cfRule>
  </conditionalFormatting>
  <conditionalFormatting sqref="W42">
    <cfRule type="cellIs" dxfId="7911" priority="1754" operator="equal">
      <formula>"TD"</formula>
    </cfRule>
  </conditionalFormatting>
  <conditionalFormatting sqref="W42">
    <cfRule type="cellIs" dxfId="7910" priority="1753" operator="equal">
      <formula>"PR"</formula>
    </cfRule>
  </conditionalFormatting>
  <conditionalFormatting sqref="U44:V44 U43:W43">
    <cfRule type="cellIs" dxfId="7909" priority="1752" operator="equal">
      <formula>"Me"</formula>
    </cfRule>
  </conditionalFormatting>
  <conditionalFormatting sqref="W43">
    <cfRule type="cellIs" dxfId="7908" priority="1751" operator="equal">
      <formula>"TD"</formula>
    </cfRule>
  </conditionalFormatting>
  <conditionalFormatting sqref="U44:V44 U43:W43">
    <cfRule type="cellIs" dxfId="7907" priority="1750" operator="equal">
      <formula>"PR"</formula>
    </cfRule>
  </conditionalFormatting>
  <conditionalFormatting sqref="X44">
    <cfRule type="cellIs" dxfId="7906" priority="1749" operator="equal">
      <formula>"Me"</formula>
    </cfRule>
  </conditionalFormatting>
  <conditionalFormatting sqref="X44">
    <cfRule type="cellIs" dxfId="7905" priority="1748" operator="equal">
      <formula>"TD"</formula>
    </cfRule>
  </conditionalFormatting>
  <conditionalFormatting sqref="X44">
    <cfRule type="cellIs" dxfId="7904" priority="1747" operator="equal">
      <formula>"PR"</formula>
    </cfRule>
  </conditionalFormatting>
  <conditionalFormatting sqref="T44">
    <cfRule type="cellIs" dxfId="7903" priority="1746" operator="equal">
      <formula>"Me"</formula>
    </cfRule>
  </conditionalFormatting>
  <conditionalFormatting sqref="T44">
    <cfRule type="cellIs" dxfId="7902" priority="1745" operator="equal">
      <formula>"TD"</formula>
    </cfRule>
  </conditionalFormatting>
  <conditionalFormatting sqref="T44">
    <cfRule type="cellIs" dxfId="7901" priority="1744" operator="equal">
      <formula>"PR"</formula>
    </cfRule>
  </conditionalFormatting>
  <conditionalFormatting sqref="W44">
    <cfRule type="cellIs" dxfId="7900" priority="1743" operator="equal">
      <formula>"Me"</formula>
    </cfRule>
  </conditionalFormatting>
  <conditionalFormatting sqref="W44">
    <cfRule type="cellIs" dxfId="7899" priority="1742" operator="equal">
      <formula>"TD"</formula>
    </cfRule>
  </conditionalFormatting>
  <conditionalFormatting sqref="W44">
    <cfRule type="cellIs" dxfId="7898" priority="1741" operator="equal">
      <formula>"PR"</formula>
    </cfRule>
  </conditionalFormatting>
  <conditionalFormatting sqref="AD42:AE42">
    <cfRule type="cellIs" dxfId="7897" priority="1737" operator="equal">
      <formula>"Me"</formula>
    </cfRule>
  </conditionalFormatting>
  <conditionalFormatting sqref="AD42:AE42">
    <cfRule type="cellIs" dxfId="7896" priority="1736" operator="equal">
      <formula>"TD"</formula>
    </cfRule>
  </conditionalFormatting>
  <conditionalFormatting sqref="AD42:AE42">
    <cfRule type="cellIs" dxfId="7895" priority="1735" operator="equal">
      <formula>"PR"</formula>
    </cfRule>
  </conditionalFormatting>
  <conditionalFormatting sqref="AA42">
    <cfRule type="cellIs" dxfId="7894" priority="1734" operator="equal">
      <formula>"Me"</formula>
    </cfRule>
  </conditionalFormatting>
  <conditionalFormatting sqref="AA42">
    <cfRule type="cellIs" dxfId="7893" priority="1733" operator="equal">
      <formula>"TD"</formula>
    </cfRule>
  </conditionalFormatting>
  <conditionalFormatting sqref="AA42">
    <cfRule type="cellIs" dxfId="7892" priority="1732" operator="equal">
      <formula>"PR"</formula>
    </cfRule>
  </conditionalFormatting>
  <conditionalFormatting sqref="AB44:AC44 AB43:AD43">
    <cfRule type="cellIs" dxfId="7891" priority="1728" operator="equal">
      <formula>"Me"</formula>
    </cfRule>
  </conditionalFormatting>
  <conditionalFormatting sqref="AD43">
    <cfRule type="cellIs" dxfId="7890" priority="1727" operator="equal">
      <formula>"TD"</formula>
    </cfRule>
  </conditionalFormatting>
  <conditionalFormatting sqref="AB44:AC44 AB43:AD43">
    <cfRule type="cellIs" dxfId="7889" priority="1726" operator="equal">
      <formula>"PR"</formula>
    </cfRule>
  </conditionalFormatting>
  <conditionalFormatting sqref="AE44">
    <cfRule type="cellIs" dxfId="7888" priority="1725" operator="equal">
      <formula>"Me"</formula>
    </cfRule>
  </conditionalFormatting>
  <conditionalFormatting sqref="AE44">
    <cfRule type="cellIs" dxfId="7887" priority="1724" operator="equal">
      <formula>"TD"</formula>
    </cfRule>
  </conditionalFormatting>
  <conditionalFormatting sqref="AE44">
    <cfRule type="cellIs" dxfId="7886" priority="1723" operator="equal">
      <formula>"PR"</formula>
    </cfRule>
  </conditionalFormatting>
  <conditionalFormatting sqref="AA44">
    <cfRule type="cellIs" dxfId="7885" priority="1722" operator="equal">
      <formula>"Me"</formula>
    </cfRule>
  </conditionalFormatting>
  <conditionalFormatting sqref="AA44">
    <cfRule type="cellIs" dxfId="7884" priority="1721" operator="equal">
      <formula>"TD"</formula>
    </cfRule>
  </conditionalFormatting>
  <conditionalFormatting sqref="AA44">
    <cfRule type="cellIs" dxfId="7883" priority="1720" operator="equal">
      <formula>"PR"</formula>
    </cfRule>
  </conditionalFormatting>
  <conditionalFormatting sqref="AD44">
    <cfRule type="cellIs" dxfId="7882" priority="1719" operator="equal">
      <formula>"Me"</formula>
    </cfRule>
  </conditionalFormatting>
  <conditionalFormatting sqref="AD44">
    <cfRule type="cellIs" dxfId="7881" priority="1718" operator="equal">
      <formula>"TD"</formula>
    </cfRule>
  </conditionalFormatting>
  <conditionalFormatting sqref="AD44">
    <cfRule type="cellIs" dxfId="7880" priority="1717" operator="equal">
      <formula>"PR"</formula>
    </cfRule>
  </conditionalFormatting>
  <conditionalFormatting sqref="AH42">
    <cfRule type="cellIs" dxfId="7879" priority="1716" operator="equal">
      <formula>"Me"</formula>
    </cfRule>
  </conditionalFormatting>
  <conditionalFormatting sqref="AH42">
    <cfRule type="cellIs" dxfId="7878" priority="1715" operator="equal">
      <formula>"TD"</formula>
    </cfRule>
  </conditionalFormatting>
  <conditionalFormatting sqref="AH42">
    <cfRule type="cellIs" dxfId="7877" priority="1714" operator="equal">
      <formula>"PR"</formula>
    </cfRule>
  </conditionalFormatting>
  <conditionalFormatting sqref="AH44">
    <cfRule type="cellIs" dxfId="7876" priority="1713" operator="equal">
      <formula>"Me"</formula>
    </cfRule>
  </conditionalFormatting>
  <conditionalFormatting sqref="AH44">
    <cfRule type="cellIs" dxfId="7875" priority="1712" operator="equal">
      <formula>"TD"</formula>
    </cfRule>
  </conditionalFormatting>
  <conditionalFormatting sqref="AH44">
    <cfRule type="cellIs" dxfId="7874" priority="1711" operator="equal">
      <formula>"PR"</formula>
    </cfRule>
  </conditionalFormatting>
  <conditionalFormatting sqref="G49:O49 F50:O50 Q50:AJ50 Q49:U49 W49:AJ49">
    <cfRule type="cellIs" dxfId="7873" priority="1523" operator="equal">
      <formula>"PR"</formula>
    </cfRule>
  </conditionalFormatting>
  <conditionalFormatting sqref="F49">
    <cfRule type="cellIs" dxfId="7872" priority="1522" operator="equal">
      <formula>"Me"</formula>
    </cfRule>
  </conditionalFormatting>
  <conditionalFormatting sqref="F49">
    <cfRule type="cellIs" dxfId="7871" priority="1521" operator="equal">
      <formula>"TD"</formula>
    </cfRule>
  </conditionalFormatting>
  <conditionalFormatting sqref="F49">
    <cfRule type="cellIs" dxfId="7870" priority="1520" operator="equal">
      <formula>"PR"</formula>
    </cfRule>
  </conditionalFormatting>
  <conditionalFormatting sqref="AH49:AJ50 F50:O50 Q50:AF50">
    <cfRule type="cellIs" dxfId="7869" priority="1527" operator="equal">
      <formula>"Me"</formula>
    </cfRule>
  </conditionalFormatting>
  <conditionalFormatting sqref="AH49:AJ50 F50:O50 Q50:AF50">
    <cfRule type="cellIs" dxfId="7868" priority="1526" operator="equal">
      <formula>"TD"</formula>
    </cfRule>
  </conditionalFormatting>
  <conditionalFormatting sqref="G49:O49 Q49:U49 W49:AF49">
    <cfRule type="cellIs" dxfId="7867" priority="1525" operator="equal">
      <formula>"Me"</formula>
    </cfRule>
  </conditionalFormatting>
  <conditionalFormatting sqref="G49:O49 Q49:U49 W49:AF49">
    <cfRule type="cellIs" dxfId="7866" priority="1524" operator="equal">
      <formula>"TD"</formula>
    </cfRule>
  </conditionalFormatting>
  <conditionalFormatting sqref="C49:C50">
    <cfRule type="cellIs" dxfId="7865" priority="1501" operator="lessThan">
      <formula>#REF!</formula>
    </cfRule>
  </conditionalFormatting>
  <conditionalFormatting sqref="C49:C50">
    <cfRule type="cellIs" dxfId="7864" priority="1500" operator="equal">
      <formula>"C"</formula>
    </cfRule>
  </conditionalFormatting>
  <conditionalFormatting sqref="C49:C50">
    <cfRule type="cellIs" dxfId="7863" priority="1499" operator="equal">
      <formula>"B"</formula>
    </cfRule>
  </conditionalFormatting>
  <conditionalFormatting sqref="C49:C50">
    <cfRule type="cellIs" dxfId="7862" priority="1498" operator="equal">
      <formula>"A"</formula>
    </cfRule>
  </conditionalFormatting>
  <conditionalFormatting sqref="D49:D50">
    <cfRule type="cellIs" dxfId="7861" priority="1495" operator="equal">
      <formula>"c"</formula>
    </cfRule>
    <cfRule type="cellIs" dxfId="7860" priority="1496" operator="equal">
      <formula>"b"</formula>
    </cfRule>
    <cfRule type="cellIs" dxfId="7859" priority="1497" operator="equal">
      <formula>"a"</formula>
    </cfRule>
  </conditionalFormatting>
  <conditionalFormatting sqref="AD67">
    <cfRule type="cellIs" dxfId="7858" priority="1494" operator="equal">
      <formula>"Me"</formula>
    </cfRule>
  </conditionalFormatting>
  <conditionalFormatting sqref="AD67">
    <cfRule type="cellIs" dxfId="7857" priority="1493" operator="equal">
      <formula>"TD"</formula>
    </cfRule>
  </conditionalFormatting>
  <conditionalFormatting sqref="AG67">
    <cfRule type="cellIs" dxfId="7856" priority="1492" operator="equal">
      <formula>"Me"</formula>
    </cfRule>
  </conditionalFormatting>
  <conditionalFormatting sqref="AG67">
    <cfRule type="cellIs" dxfId="7855" priority="1491" operator="equal">
      <formula>"TD"</formula>
    </cfRule>
  </conditionalFormatting>
  <conditionalFormatting sqref="C67:C68">
    <cfRule type="cellIs" dxfId="7854" priority="1473" operator="equal">
      <formula>"C"</formula>
    </cfRule>
  </conditionalFormatting>
  <conditionalFormatting sqref="C67:C68">
    <cfRule type="cellIs" dxfId="7853" priority="1472" operator="equal">
      <formula>"B"</formula>
    </cfRule>
  </conditionalFormatting>
  <conditionalFormatting sqref="C67:C68">
    <cfRule type="cellIs" dxfId="7852" priority="1471" operator="equal">
      <formula>"A"</formula>
    </cfRule>
  </conditionalFormatting>
  <conditionalFormatting sqref="C67:C68">
    <cfRule type="cellIs" dxfId="7851" priority="1470" operator="lessThan">
      <formula>#REF!</formula>
    </cfRule>
  </conditionalFormatting>
  <conditionalFormatting sqref="G185:G186">
    <cfRule type="cellIs" dxfId="7850" priority="1447" operator="equal">
      <formula>"Me"</formula>
    </cfRule>
  </conditionalFormatting>
  <conditionalFormatting sqref="G185:G186">
    <cfRule type="cellIs" dxfId="7849" priority="1446" operator="equal">
      <formula>"TD"</formula>
    </cfRule>
  </conditionalFormatting>
  <conditionalFormatting sqref="G185:G186">
    <cfRule type="cellIs" dxfId="7848" priority="1445" operator="equal">
      <formula>"PR"</formula>
    </cfRule>
  </conditionalFormatting>
  <conditionalFormatting sqref="F185:F186">
    <cfRule type="cellIs" dxfId="7847" priority="1444" operator="equal">
      <formula>"Me"</formula>
    </cfRule>
  </conditionalFormatting>
  <conditionalFormatting sqref="F185:F186">
    <cfRule type="cellIs" dxfId="7846" priority="1443" operator="equal">
      <formula>"TD"</formula>
    </cfRule>
  </conditionalFormatting>
  <conditionalFormatting sqref="F185:F186">
    <cfRule type="cellIs" dxfId="7845" priority="1442" operator="equal">
      <formula>"PR"</formula>
    </cfRule>
  </conditionalFormatting>
  <conditionalFormatting sqref="V71">
    <cfRule type="cellIs" dxfId="7844" priority="1441" operator="equal">
      <formula>"Me"</formula>
    </cfRule>
  </conditionalFormatting>
  <conditionalFormatting sqref="V71">
    <cfRule type="cellIs" dxfId="7843" priority="1440" operator="equal">
      <formula>"TD"</formula>
    </cfRule>
  </conditionalFormatting>
  <conditionalFormatting sqref="V71">
    <cfRule type="cellIs" dxfId="7842" priority="1439" operator="equal">
      <formula>"PR"</formula>
    </cfRule>
  </conditionalFormatting>
  <conditionalFormatting sqref="AE145:AE146">
    <cfRule type="cellIs" dxfId="7841" priority="1438" operator="equal">
      <formula>"Me"</formula>
    </cfRule>
  </conditionalFormatting>
  <conditionalFormatting sqref="AE145:AE146">
    <cfRule type="cellIs" dxfId="7840" priority="1437" operator="equal">
      <formula>"TD"</formula>
    </cfRule>
  </conditionalFormatting>
  <conditionalFormatting sqref="X145:X146">
    <cfRule type="cellIs" dxfId="7839" priority="1436" operator="equal">
      <formula>"Me"</formula>
    </cfRule>
  </conditionalFormatting>
  <conditionalFormatting sqref="X145:X146">
    <cfRule type="cellIs" dxfId="7838" priority="1435" operator="equal">
      <formula>"TD"</formula>
    </cfRule>
  </conditionalFormatting>
  <conditionalFormatting sqref="Q145:Q146">
    <cfRule type="cellIs" dxfId="7837" priority="1434" operator="equal">
      <formula>"Me"</formula>
    </cfRule>
  </conditionalFormatting>
  <conditionalFormatting sqref="Q145:Q146">
    <cfRule type="cellIs" dxfId="7836" priority="1433" operator="equal">
      <formula>"TD"</formula>
    </cfRule>
  </conditionalFormatting>
  <conditionalFormatting sqref="J145:J146">
    <cfRule type="cellIs" dxfId="7835" priority="1432" operator="equal">
      <formula>"Me"</formula>
    </cfRule>
  </conditionalFormatting>
  <conditionalFormatting sqref="J145:J146">
    <cfRule type="cellIs" dxfId="7834" priority="1431" operator="equal">
      <formula>"TD"</formula>
    </cfRule>
  </conditionalFormatting>
  <conditionalFormatting sqref="F35">
    <cfRule type="cellIs" dxfId="7833" priority="1415" operator="equal">
      <formula>"Me"</formula>
    </cfRule>
  </conditionalFormatting>
  <conditionalFormatting sqref="F35">
    <cfRule type="cellIs" dxfId="7832" priority="1414" operator="equal">
      <formula>"TD"</formula>
    </cfRule>
  </conditionalFormatting>
  <conditionalFormatting sqref="F35">
    <cfRule type="cellIs" dxfId="7831" priority="1413" operator="equal">
      <formula>"PR"</formula>
    </cfRule>
  </conditionalFormatting>
  <conditionalFormatting sqref="C35:C38">
    <cfRule type="cellIs" dxfId="7830" priority="1407" operator="equal">
      <formula>"C"</formula>
    </cfRule>
  </conditionalFormatting>
  <conditionalFormatting sqref="C35:C38">
    <cfRule type="cellIs" dxfId="7829" priority="1406" operator="equal">
      <formula>"B"</formula>
    </cfRule>
  </conditionalFormatting>
  <conditionalFormatting sqref="C35:C38">
    <cfRule type="cellIs" dxfId="7828" priority="1405" operator="equal">
      <formula>"A"</formula>
    </cfRule>
  </conditionalFormatting>
  <conditionalFormatting sqref="T69:X70">
    <cfRule type="cellIs" dxfId="7827" priority="1403" operator="equal">
      <formula>"Me"</formula>
    </cfRule>
  </conditionalFormatting>
  <conditionalFormatting sqref="T69:X70">
    <cfRule type="cellIs" dxfId="7826" priority="1402" operator="equal">
      <formula>"TD"</formula>
    </cfRule>
  </conditionalFormatting>
  <conditionalFormatting sqref="T69:X70">
    <cfRule type="cellIs" dxfId="7825" priority="1401" operator="equal">
      <formula>"PR"</formula>
    </cfRule>
  </conditionalFormatting>
  <conditionalFormatting sqref="V23:V26">
    <cfRule type="cellIs" dxfId="7824" priority="1391" operator="equal">
      <formula>"Me"</formula>
    </cfRule>
  </conditionalFormatting>
  <conditionalFormatting sqref="V23:V26">
    <cfRule type="cellIs" dxfId="7823" priority="1390" operator="equal">
      <formula>"Me"</formula>
    </cfRule>
  </conditionalFormatting>
  <conditionalFormatting sqref="V23:V26">
    <cfRule type="cellIs" dxfId="7822" priority="1389" operator="equal">
      <formula>"TD"</formula>
    </cfRule>
  </conditionalFormatting>
  <conditionalFormatting sqref="AC23:AC26">
    <cfRule type="cellIs" dxfId="7821" priority="1388" operator="equal">
      <formula>"Me"</formula>
    </cfRule>
  </conditionalFormatting>
  <conditionalFormatting sqref="AC23:AC26">
    <cfRule type="cellIs" dxfId="7820" priority="1387" operator="equal">
      <formula>"Me"</formula>
    </cfRule>
  </conditionalFormatting>
  <conditionalFormatting sqref="AC23:AC26">
    <cfRule type="cellIs" dxfId="7819" priority="1386" operator="equal">
      <formula>"TD"</formula>
    </cfRule>
  </conditionalFormatting>
  <conditionalFormatting sqref="AJ23:AJ26">
    <cfRule type="cellIs" dxfId="7818" priority="1385" operator="equal">
      <formula>"Me"</formula>
    </cfRule>
  </conditionalFormatting>
  <conditionalFormatting sqref="Q21:Q22">
    <cfRule type="cellIs" dxfId="7817" priority="1368" operator="equal">
      <formula>"Me"</formula>
    </cfRule>
  </conditionalFormatting>
  <conditionalFormatting sqref="Q21:Q22">
    <cfRule type="cellIs" dxfId="7816" priority="1367" operator="equal">
      <formula>"Me"</formula>
    </cfRule>
  </conditionalFormatting>
  <conditionalFormatting sqref="Q21:Q22">
    <cfRule type="cellIs" dxfId="7815" priority="1366" operator="equal">
      <formula>"TD"</formula>
    </cfRule>
  </conditionalFormatting>
  <conditionalFormatting sqref="X21:X22">
    <cfRule type="cellIs" dxfId="7814" priority="1365" operator="equal">
      <formula>"Me"</formula>
    </cfRule>
  </conditionalFormatting>
  <conditionalFormatting sqref="X21:X22">
    <cfRule type="cellIs" dxfId="7813" priority="1364" operator="equal">
      <formula>"Me"</formula>
    </cfRule>
  </conditionalFormatting>
  <conditionalFormatting sqref="X21:X22">
    <cfRule type="cellIs" dxfId="7812" priority="1363" operator="equal">
      <formula>"TD"</formula>
    </cfRule>
  </conditionalFormatting>
  <conditionalFormatting sqref="AE21:AE22">
    <cfRule type="cellIs" dxfId="7811" priority="1362" operator="equal">
      <formula>"Me"</formula>
    </cfRule>
  </conditionalFormatting>
  <conditionalFormatting sqref="AE21:AE22">
    <cfRule type="cellIs" dxfId="7810" priority="1361" operator="equal">
      <formula>"Me"</formula>
    </cfRule>
  </conditionalFormatting>
  <conditionalFormatting sqref="AE21:AE22">
    <cfRule type="cellIs" dxfId="7809" priority="1360" operator="equal">
      <formula>"TD"</formula>
    </cfRule>
  </conditionalFormatting>
  <conditionalFormatting sqref="G25:H25 F26:G26 R25:S26">
    <cfRule type="cellIs" dxfId="7808" priority="1359" operator="equal">
      <formula>"Me"</formula>
    </cfRule>
  </conditionalFormatting>
  <conditionalFormatting sqref="G25:H25 F26:G26 R25:S26">
    <cfRule type="cellIs" dxfId="7807" priority="1358" operator="equal">
      <formula>"TD"</formula>
    </cfRule>
  </conditionalFormatting>
  <conditionalFormatting sqref="G25:H25 F26:G26 R25:S26">
    <cfRule type="cellIs" dxfId="7806" priority="1357" operator="equal">
      <formula>"PR"</formula>
    </cfRule>
  </conditionalFormatting>
  <conditionalFormatting sqref="H26">
    <cfRule type="cellIs" dxfId="7805" priority="1356" operator="equal">
      <formula>"Me"</formula>
    </cfRule>
  </conditionalFormatting>
  <conditionalFormatting sqref="H26">
    <cfRule type="cellIs" dxfId="7804" priority="1355" operator="equal">
      <formula>"TD"</formula>
    </cfRule>
  </conditionalFormatting>
  <conditionalFormatting sqref="H26">
    <cfRule type="cellIs" dxfId="7803" priority="1354" operator="equal">
      <formula>"PR"</formula>
    </cfRule>
  </conditionalFormatting>
  <conditionalFormatting sqref="I25:Q26">
    <cfRule type="cellIs" dxfId="7802" priority="1353" operator="equal">
      <formula>"Me"</formula>
    </cfRule>
  </conditionalFormatting>
  <conditionalFormatting sqref="I25:Q26">
    <cfRule type="cellIs" dxfId="7801" priority="1352" operator="equal">
      <formula>"TD"</formula>
    </cfRule>
  </conditionalFormatting>
  <conditionalFormatting sqref="I25:Q26">
    <cfRule type="cellIs" dxfId="7800" priority="1351" operator="equal">
      <formula>"PR"</formula>
    </cfRule>
  </conditionalFormatting>
  <conditionalFormatting sqref="AF25:AG26">
    <cfRule type="cellIs" dxfId="7799" priority="1350" operator="equal">
      <formula>"Me"</formula>
    </cfRule>
  </conditionalFormatting>
  <conditionalFormatting sqref="AF25:AG26">
    <cfRule type="cellIs" dxfId="7798" priority="1349" operator="equal">
      <formula>"TD"</formula>
    </cfRule>
  </conditionalFormatting>
  <conditionalFormatting sqref="AF25:AG26">
    <cfRule type="cellIs" dxfId="7797" priority="1348" operator="equal">
      <formula>"PR"</formula>
    </cfRule>
  </conditionalFormatting>
  <conditionalFormatting sqref="AE22">
    <cfRule type="cellIs" dxfId="7796" priority="1338" operator="equal">
      <formula>"Me"</formula>
    </cfRule>
  </conditionalFormatting>
  <conditionalFormatting sqref="AE21">
    <cfRule type="cellIs" dxfId="7795" priority="1337" operator="equal">
      <formula>"Me"</formula>
    </cfRule>
  </conditionalFormatting>
  <conditionalFormatting sqref="AE21">
    <cfRule type="cellIs" dxfId="7794" priority="1336" operator="equal">
      <formula>"Me"</formula>
    </cfRule>
  </conditionalFormatting>
  <conditionalFormatting sqref="AE21">
    <cfRule type="cellIs" dxfId="7793" priority="1335" operator="equal">
      <formula>"TD"</formula>
    </cfRule>
  </conditionalFormatting>
  <conditionalFormatting sqref="AE21:AE22">
    <cfRule type="cellIs" dxfId="7792" priority="1334" operator="equal">
      <formula>"Me"</formula>
    </cfRule>
  </conditionalFormatting>
  <conditionalFormatting sqref="AE21:AE22">
    <cfRule type="cellIs" dxfId="7791" priority="1333" operator="equal">
      <formula>"Me"</formula>
    </cfRule>
  </conditionalFormatting>
  <conditionalFormatting sqref="AE21:AE22">
    <cfRule type="cellIs" dxfId="7790" priority="1332" operator="equal">
      <formula>"TD"</formula>
    </cfRule>
  </conditionalFormatting>
  <conditionalFormatting sqref="X22">
    <cfRule type="cellIs" dxfId="7789" priority="1331" operator="equal">
      <formula>"Me"</formula>
    </cfRule>
  </conditionalFormatting>
  <conditionalFormatting sqref="X21">
    <cfRule type="cellIs" dxfId="7788" priority="1330" operator="equal">
      <formula>"Me"</formula>
    </cfRule>
  </conditionalFormatting>
  <conditionalFormatting sqref="X21">
    <cfRule type="cellIs" dxfId="7787" priority="1329" operator="equal">
      <formula>"Me"</formula>
    </cfRule>
  </conditionalFormatting>
  <conditionalFormatting sqref="X21">
    <cfRule type="cellIs" dxfId="7786" priority="1328" operator="equal">
      <formula>"TD"</formula>
    </cfRule>
  </conditionalFormatting>
  <conditionalFormatting sqref="X21:X22">
    <cfRule type="cellIs" dxfId="7785" priority="1327" operator="equal">
      <formula>"Me"</formula>
    </cfRule>
  </conditionalFormatting>
  <conditionalFormatting sqref="X21:X22">
    <cfRule type="cellIs" dxfId="7784" priority="1326" operator="equal">
      <formula>"Me"</formula>
    </cfRule>
  </conditionalFormatting>
  <conditionalFormatting sqref="X21:X22">
    <cfRule type="cellIs" dxfId="7783" priority="1325" operator="equal">
      <formula>"TD"</formula>
    </cfRule>
  </conditionalFormatting>
  <conditionalFormatting sqref="J22">
    <cfRule type="cellIs" dxfId="7782" priority="1308" operator="equal">
      <formula>"Me"</formula>
    </cfRule>
  </conditionalFormatting>
  <conditionalFormatting sqref="J21">
    <cfRule type="cellIs" dxfId="7781" priority="1307" operator="equal">
      <formula>"Me"</formula>
    </cfRule>
  </conditionalFormatting>
  <conditionalFormatting sqref="J21">
    <cfRule type="cellIs" dxfId="7780" priority="1306" operator="equal">
      <formula>"Me"</formula>
    </cfRule>
  </conditionalFormatting>
  <conditionalFormatting sqref="J21">
    <cfRule type="cellIs" dxfId="7779" priority="1305" operator="equal">
      <formula>"TD"</formula>
    </cfRule>
  </conditionalFormatting>
  <conditionalFormatting sqref="J21:J22">
    <cfRule type="cellIs" dxfId="7778" priority="1304" operator="equal">
      <formula>"Me"</formula>
    </cfRule>
  </conditionalFormatting>
  <conditionalFormatting sqref="J21:J22">
    <cfRule type="cellIs" dxfId="7777" priority="1303" operator="equal">
      <formula>"Me"</formula>
    </cfRule>
  </conditionalFormatting>
  <conditionalFormatting sqref="J21:J22">
    <cfRule type="cellIs" dxfId="7776" priority="1302" operator="equal">
      <formula>"TD"</formula>
    </cfRule>
  </conditionalFormatting>
  <conditionalFormatting sqref="P69:P70">
    <cfRule type="cellIs" dxfId="7775" priority="1301" operator="equal">
      <formula>"Me"</formula>
    </cfRule>
  </conditionalFormatting>
  <conditionalFormatting sqref="P69:P70">
    <cfRule type="cellIs" dxfId="7774" priority="1300" operator="equal">
      <formula>"TD"</formula>
    </cfRule>
  </conditionalFormatting>
  <conditionalFormatting sqref="P69:P70">
    <cfRule type="cellIs" dxfId="7773" priority="1299" operator="equal">
      <formula>"PR"</formula>
    </cfRule>
  </conditionalFormatting>
  <conditionalFormatting sqref="G42:H42 H41">
    <cfRule type="cellIs" dxfId="7772" priority="1298" operator="equal">
      <formula>"Me"</formula>
    </cfRule>
  </conditionalFormatting>
  <conditionalFormatting sqref="G42:H42 H41">
    <cfRule type="cellIs" dxfId="7771" priority="1297" operator="equal">
      <formula>"PR"</formula>
    </cfRule>
  </conditionalFormatting>
  <conditionalFormatting sqref="G41">
    <cfRule type="cellIs" dxfId="7770" priority="1296" operator="equal">
      <formula>"Me"</formula>
    </cfRule>
  </conditionalFormatting>
  <conditionalFormatting sqref="G41">
    <cfRule type="cellIs" dxfId="7769" priority="1295" operator="equal">
      <formula>"PR"</formula>
    </cfRule>
  </conditionalFormatting>
  <conditionalFormatting sqref="N42:O42 O41">
    <cfRule type="cellIs" dxfId="7768" priority="1294" operator="equal">
      <formula>"Me"</formula>
    </cfRule>
  </conditionalFormatting>
  <conditionalFormatting sqref="N42:O42 O41">
    <cfRule type="cellIs" dxfId="7767" priority="1293" operator="equal">
      <formula>"PR"</formula>
    </cfRule>
  </conditionalFormatting>
  <conditionalFormatting sqref="N41">
    <cfRule type="cellIs" dxfId="7766" priority="1292" operator="equal">
      <formula>"Me"</formula>
    </cfRule>
  </conditionalFormatting>
  <conditionalFormatting sqref="N41">
    <cfRule type="cellIs" dxfId="7765" priority="1291" operator="equal">
      <formula>"PR"</formula>
    </cfRule>
  </conditionalFormatting>
  <conditionalFormatting sqref="U42:V42 V41">
    <cfRule type="cellIs" dxfId="7764" priority="1290" operator="equal">
      <formula>"Me"</formula>
    </cfRule>
  </conditionalFormatting>
  <conditionalFormatting sqref="U42:V42 V41">
    <cfRule type="cellIs" dxfId="7763" priority="1289" operator="equal">
      <formula>"PR"</formula>
    </cfRule>
  </conditionalFormatting>
  <conditionalFormatting sqref="U41">
    <cfRule type="cellIs" dxfId="7762" priority="1288" operator="equal">
      <formula>"Me"</formula>
    </cfRule>
  </conditionalFormatting>
  <conditionalFormatting sqref="U41">
    <cfRule type="cellIs" dxfId="7761" priority="1287" operator="equal">
      <formula>"PR"</formula>
    </cfRule>
  </conditionalFormatting>
  <conditionalFormatting sqref="AB42:AC42 AC41">
    <cfRule type="cellIs" dxfId="7760" priority="1286" operator="equal">
      <formula>"Me"</formula>
    </cfRule>
  </conditionalFormatting>
  <conditionalFormatting sqref="AB42:AC42 AC41">
    <cfRule type="cellIs" dxfId="7759" priority="1285" operator="equal">
      <formula>"PR"</formula>
    </cfRule>
  </conditionalFormatting>
  <conditionalFormatting sqref="AB41">
    <cfRule type="cellIs" dxfId="7758" priority="1284" operator="equal">
      <formula>"Me"</formula>
    </cfRule>
  </conditionalFormatting>
  <conditionalFormatting sqref="AB41">
    <cfRule type="cellIs" dxfId="7757" priority="1283" operator="equal">
      <formula>"PR"</formula>
    </cfRule>
  </conditionalFormatting>
  <conditionalFormatting sqref="AI42:AJ42 AJ41">
    <cfRule type="cellIs" dxfId="7756" priority="1282" operator="equal">
      <formula>"Me"</formula>
    </cfRule>
  </conditionalFormatting>
  <conditionalFormatting sqref="AI42:AJ42 AJ41">
    <cfRule type="cellIs" dxfId="7755" priority="1281" operator="equal">
      <formula>"PR"</formula>
    </cfRule>
  </conditionalFormatting>
  <conditionalFormatting sqref="AI41">
    <cfRule type="cellIs" dxfId="7754" priority="1280" operator="equal">
      <formula>"Me"</formula>
    </cfRule>
  </conditionalFormatting>
  <conditionalFormatting sqref="AI41">
    <cfRule type="cellIs" dxfId="7753" priority="1279" operator="equal">
      <formula>"PR"</formula>
    </cfRule>
  </conditionalFormatting>
  <conditionalFormatting sqref="I41">
    <cfRule type="cellIs" dxfId="7752" priority="1278" operator="equal">
      <formula>"Me"</formula>
    </cfRule>
  </conditionalFormatting>
  <conditionalFormatting sqref="I41">
    <cfRule type="cellIs" dxfId="7751" priority="1277" operator="equal">
      <formula>"TD"</formula>
    </cfRule>
  </conditionalFormatting>
  <conditionalFormatting sqref="I41">
    <cfRule type="cellIs" dxfId="7750" priority="1276" operator="equal">
      <formula>"PR"</formula>
    </cfRule>
  </conditionalFormatting>
  <conditionalFormatting sqref="P41">
    <cfRule type="cellIs" dxfId="7749" priority="1275" operator="equal">
      <formula>"Me"</formula>
    </cfRule>
  </conditionalFormatting>
  <conditionalFormatting sqref="P41">
    <cfRule type="cellIs" dxfId="7748" priority="1274" operator="equal">
      <formula>"TD"</formula>
    </cfRule>
  </conditionalFormatting>
  <conditionalFormatting sqref="P41">
    <cfRule type="cellIs" dxfId="7747" priority="1273" operator="equal">
      <formula>"PR"</formula>
    </cfRule>
  </conditionalFormatting>
  <conditionalFormatting sqref="W41">
    <cfRule type="cellIs" dxfId="7746" priority="1272" operator="equal">
      <formula>"Me"</formula>
    </cfRule>
  </conditionalFormatting>
  <conditionalFormatting sqref="W41">
    <cfRule type="cellIs" dxfId="7745" priority="1271" operator="equal">
      <formula>"TD"</formula>
    </cfRule>
  </conditionalFormatting>
  <conditionalFormatting sqref="W41">
    <cfRule type="cellIs" dxfId="7744" priority="1270" operator="equal">
      <formula>"PR"</formula>
    </cfRule>
  </conditionalFormatting>
  <conditionalFormatting sqref="AD41">
    <cfRule type="cellIs" dxfId="7743" priority="1269" operator="equal">
      <formula>"Me"</formula>
    </cfRule>
  </conditionalFormatting>
  <conditionalFormatting sqref="AD41">
    <cfRule type="cellIs" dxfId="7742" priority="1268" operator="equal">
      <formula>"TD"</formula>
    </cfRule>
  </conditionalFormatting>
  <conditionalFormatting sqref="AD41">
    <cfRule type="cellIs" dxfId="7741" priority="1267" operator="equal">
      <formula>"PR"</formula>
    </cfRule>
  </conditionalFormatting>
  <conditionalFormatting sqref="P213:AI214">
    <cfRule type="cellIs" dxfId="7740" priority="1266" operator="equal">
      <formula>"Me"</formula>
    </cfRule>
  </conditionalFormatting>
  <conditionalFormatting sqref="P213:AI214">
    <cfRule type="cellIs" dxfId="7739" priority="1265" operator="equal">
      <formula>"TD"</formula>
    </cfRule>
  </conditionalFormatting>
  <conditionalFormatting sqref="P213:AI214">
    <cfRule type="cellIs" dxfId="7738" priority="1264" operator="equal">
      <formula>"PR"</formula>
    </cfRule>
  </conditionalFormatting>
  <conditionalFormatting sqref="G21">
    <cfRule type="cellIs" dxfId="7737" priority="1257" operator="equal">
      <formula>"Me"</formula>
    </cfRule>
  </conditionalFormatting>
  <conditionalFormatting sqref="G21">
    <cfRule type="cellIs" dxfId="7736" priority="1256" operator="equal">
      <formula>"Me"</formula>
    </cfRule>
  </conditionalFormatting>
  <conditionalFormatting sqref="G21">
    <cfRule type="cellIs" dxfId="7735" priority="1255" operator="equal">
      <formula>"TD"</formula>
    </cfRule>
  </conditionalFormatting>
  <conditionalFormatting sqref="G21">
    <cfRule type="cellIs" dxfId="7734" priority="1254" operator="equal">
      <formula>"Me"</formula>
    </cfRule>
  </conditionalFormatting>
  <conditionalFormatting sqref="G21">
    <cfRule type="cellIs" dxfId="7733" priority="1253" operator="equal">
      <formula>"Me"</formula>
    </cfRule>
  </conditionalFormatting>
  <conditionalFormatting sqref="G21">
    <cfRule type="cellIs" dxfId="7732" priority="1252" operator="equal">
      <formula>"TD"</formula>
    </cfRule>
  </conditionalFormatting>
  <conditionalFormatting sqref="P43">
    <cfRule type="cellIs" dxfId="7731" priority="1251" operator="equal">
      <formula>"Me"</formula>
    </cfRule>
  </conditionalFormatting>
  <conditionalFormatting sqref="P43">
    <cfRule type="cellIs" dxfId="7730" priority="1250" operator="equal">
      <formula>"PR"</formula>
    </cfRule>
  </conditionalFormatting>
  <conditionalFormatting sqref="F71:J72">
    <cfRule type="cellIs" dxfId="7729" priority="1249" operator="equal">
      <formula>"Me"</formula>
    </cfRule>
  </conditionalFormatting>
  <conditionalFormatting sqref="F71:J72">
    <cfRule type="cellIs" dxfId="7728" priority="1248" operator="equal">
      <formula>"TD"</formula>
    </cfRule>
  </conditionalFormatting>
  <conditionalFormatting sqref="F71:J72">
    <cfRule type="cellIs" dxfId="7727" priority="1247" operator="equal">
      <formula>"PR"</formula>
    </cfRule>
  </conditionalFormatting>
  <conditionalFormatting sqref="AE175:AE176">
    <cfRule type="cellIs" dxfId="7726" priority="1240" operator="equal">
      <formula>"Me"</formula>
    </cfRule>
  </conditionalFormatting>
  <conditionalFormatting sqref="AE175:AE176">
    <cfRule type="cellIs" dxfId="7725" priority="1239" operator="equal">
      <formula>"TD"</formula>
    </cfRule>
  </conditionalFormatting>
  <conditionalFormatting sqref="AE175:AE176">
    <cfRule type="cellIs" dxfId="7724" priority="1238" operator="equal">
      <formula>"PR"</formula>
    </cfRule>
  </conditionalFormatting>
  <conditionalFormatting sqref="Q175:Q176">
    <cfRule type="cellIs" dxfId="7723" priority="1237" operator="equal">
      <formula>"Me"</formula>
    </cfRule>
  </conditionalFormatting>
  <conditionalFormatting sqref="Q175:Q176">
    <cfRule type="cellIs" dxfId="7722" priority="1236" operator="equal">
      <formula>"TD"</formula>
    </cfRule>
  </conditionalFormatting>
  <conditionalFormatting sqref="Q175:Q176">
    <cfRule type="cellIs" dxfId="7721" priority="1235" operator="equal">
      <formula>"PR"</formula>
    </cfRule>
  </conditionalFormatting>
  <conditionalFormatting sqref="X175:X176">
    <cfRule type="cellIs" dxfId="7720" priority="1234" operator="equal">
      <formula>"Me"</formula>
    </cfRule>
  </conditionalFormatting>
  <conditionalFormatting sqref="X175:X176">
    <cfRule type="cellIs" dxfId="7719" priority="1233" operator="equal">
      <formula>"TD"</formula>
    </cfRule>
  </conditionalFormatting>
  <conditionalFormatting sqref="X175:X176">
    <cfRule type="cellIs" dxfId="7718" priority="1232" operator="equal">
      <formula>"PR"</formula>
    </cfRule>
  </conditionalFormatting>
  <conditionalFormatting sqref="J175:J176">
    <cfRule type="cellIs" dxfId="7717" priority="1231" operator="equal">
      <formula>"Me"</formula>
    </cfRule>
  </conditionalFormatting>
  <conditionalFormatting sqref="J175:J176">
    <cfRule type="cellIs" dxfId="7716" priority="1230" operator="equal">
      <formula>"TD"</formula>
    </cfRule>
  </conditionalFormatting>
  <conditionalFormatting sqref="J175:J176">
    <cfRule type="cellIs" dxfId="7715" priority="1229" operator="equal">
      <formula>"PR"</formula>
    </cfRule>
  </conditionalFormatting>
  <conditionalFormatting sqref="O27:O28">
    <cfRule type="cellIs" dxfId="7714" priority="1228" operator="equal">
      <formula>"Me"</formula>
    </cfRule>
  </conditionalFormatting>
  <conditionalFormatting sqref="O27:O28">
    <cfRule type="cellIs" dxfId="7713" priority="1227" operator="equal">
      <formula>"Me"</formula>
    </cfRule>
  </conditionalFormatting>
  <conditionalFormatting sqref="O27:O28">
    <cfRule type="cellIs" dxfId="7712" priority="1226" operator="equal">
      <formula>"TD"</formula>
    </cfRule>
  </conditionalFormatting>
  <conditionalFormatting sqref="O27:O28">
    <cfRule type="cellIs" dxfId="7711" priority="1225" operator="equal">
      <formula>"PR"</formula>
    </cfRule>
  </conditionalFormatting>
  <conditionalFormatting sqref="AC27:AC28">
    <cfRule type="cellIs" dxfId="7710" priority="1224" operator="equal">
      <formula>"Me"</formula>
    </cfRule>
  </conditionalFormatting>
  <conditionalFormatting sqref="AC27:AC28">
    <cfRule type="cellIs" dxfId="7709" priority="1223" operator="equal">
      <formula>"Me"</formula>
    </cfRule>
  </conditionalFormatting>
  <conditionalFormatting sqref="AC27:AC28">
    <cfRule type="cellIs" dxfId="7708" priority="1222" operator="equal">
      <formula>"TD"</formula>
    </cfRule>
  </conditionalFormatting>
  <conditionalFormatting sqref="AC27:AC28">
    <cfRule type="cellIs" dxfId="7707" priority="1221" operator="equal">
      <formula>"PR"</formula>
    </cfRule>
  </conditionalFormatting>
  <conditionalFormatting sqref="H85:H86">
    <cfRule type="cellIs" dxfId="7706" priority="1220" operator="equal">
      <formula>"Me"</formula>
    </cfRule>
  </conditionalFormatting>
  <conditionalFormatting sqref="H85:H86">
    <cfRule type="cellIs" dxfId="7705" priority="1219" operator="equal">
      <formula>"TD"</formula>
    </cfRule>
  </conditionalFormatting>
  <conditionalFormatting sqref="H85:H86">
    <cfRule type="cellIs" dxfId="7704" priority="1218" operator="equal">
      <formula>"PR"</formula>
    </cfRule>
  </conditionalFormatting>
  <conditionalFormatting sqref="P85:P86">
    <cfRule type="cellIs" dxfId="7703" priority="1217" operator="equal">
      <formula>"Me"</formula>
    </cfRule>
  </conditionalFormatting>
  <conditionalFormatting sqref="P85:P86">
    <cfRule type="cellIs" dxfId="7702" priority="1216" operator="equal">
      <formula>"TD"</formula>
    </cfRule>
  </conditionalFormatting>
  <conditionalFormatting sqref="P85:P86">
    <cfRule type="cellIs" dxfId="7701" priority="1215" operator="equal">
      <formula>"PR"</formula>
    </cfRule>
  </conditionalFormatting>
  <conditionalFormatting sqref="M69:M70">
    <cfRule type="cellIs" dxfId="7700" priority="1214" operator="equal">
      <formula>"Me"</formula>
    </cfRule>
  </conditionalFormatting>
  <conditionalFormatting sqref="M69:M70">
    <cfRule type="cellIs" dxfId="7699" priority="1213" operator="equal">
      <formula>"TD"</formula>
    </cfRule>
  </conditionalFormatting>
  <conditionalFormatting sqref="M69:M70">
    <cfRule type="cellIs" dxfId="7698" priority="1212" operator="equal">
      <formula>"PR"</formula>
    </cfRule>
  </conditionalFormatting>
  <conditionalFormatting sqref="G85:G86">
    <cfRule type="cellIs" dxfId="7697" priority="1211" operator="equal">
      <formula>"Me"</formula>
    </cfRule>
  </conditionalFormatting>
  <conditionalFormatting sqref="G85:G86">
    <cfRule type="cellIs" dxfId="7696" priority="1210" operator="equal">
      <formula>"TD"</formula>
    </cfRule>
  </conditionalFormatting>
  <conditionalFormatting sqref="G85:G86">
    <cfRule type="cellIs" dxfId="7695" priority="1209" operator="equal">
      <formula>"PR"</formula>
    </cfRule>
  </conditionalFormatting>
  <conditionalFormatting sqref="O86">
    <cfRule type="cellIs" dxfId="7694" priority="1208" operator="equal">
      <formula>"Me"</formula>
    </cfRule>
  </conditionalFormatting>
  <conditionalFormatting sqref="O86">
    <cfRule type="cellIs" dxfId="7693" priority="1207" operator="equal">
      <formula>"TD"</formula>
    </cfRule>
  </conditionalFormatting>
  <conditionalFormatting sqref="O86">
    <cfRule type="cellIs" dxfId="7692" priority="1206" operator="equal">
      <formula>"PR"</formula>
    </cfRule>
  </conditionalFormatting>
  <conditionalFormatting sqref="F147:F148">
    <cfRule type="cellIs" dxfId="7691" priority="1205" operator="equal">
      <formula>"Me"</formula>
    </cfRule>
  </conditionalFormatting>
  <conditionalFormatting sqref="F147:F148">
    <cfRule type="cellIs" dxfId="7690" priority="1204" operator="equal">
      <formula>"TD"</formula>
    </cfRule>
  </conditionalFormatting>
  <conditionalFormatting sqref="F147:F148">
    <cfRule type="cellIs" dxfId="7689" priority="1203" operator="equal">
      <formula>"PR"</formula>
    </cfRule>
  </conditionalFormatting>
  <conditionalFormatting sqref="F205:F206">
    <cfRule type="cellIs" dxfId="7688" priority="1202" operator="equal">
      <formula>"Me"</formula>
    </cfRule>
  </conditionalFormatting>
  <conditionalFormatting sqref="F205:F206">
    <cfRule type="cellIs" dxfId="7687" priority="1201" operator="equal">
      <formula>"TD"</formula>
    </cfRule>
  </conditionalFormatting>
  <conditionalFormatting sqref="F205:F206">
    <cfRule type="cellIs" dxfId="7686" priority="1200" operator="equal">
      <formula>"PR"</formula>
    </cfRule>
  </conditionalFormatting>
  <conditionalFormatting sqref="F227:F228">
    <cfRule type="cellIs" dxfId="7685" priority="1199" operator="equal">
      <formula>"Me"</formula>
    </cfRule>
  </conditionalFormatting>
  <conditionalFormatting sqref="F227:F228">
    <cfRule type="cellIs" dxfId="7684" priority="1198" operator="equal">
      <formula>"TD"</formula>
    </cfRule>
  </conditionalFormatting>
  <conditionalFormatting sqref="F227:F228">
    <cfRule type="cellIs" dxfId="7683" priority="1197" operator="equal">
      <formula>"PR"</formula>
    </cfRule>
  </conditionalFormatting>
  <conditionalFormatting sqref="V23">
    <cfRule type="cellIs" dxfId="7682" priority="1196" operator="equal">
      <formula>"Me"</formula>
    </cfRule>
  </conditionalFormatting>
  <conditionalFormatting sqref="V23">
    <cfRule type="cellIs" dxfId="7681" priority="1195" operator="equal">
      <formula>"Me"</formula>
    </cfRule>
  </conditionalFormatting>
  <conditionalFormatting sqref="V23">
    <cfRule type="cellIs" dxfId="7680" priority="1194" operator="equal">
      <formula>"TD"</formula>
    </cfRule>
  </conditionalFormatting>
  <conditionalFormatting sqref="AC23">
    <cfRule type="cellIs" dxfId="7679" priority="1193" operator="equal">
      <formula>"Me"</formula>
    </cfRule>
  </conditionalFormatting>
  <conditionalFormatting sqref="AC23">
    <cfRule type="cellIs" dxfId="7678" priority="1192" operator="equal">
      <formula>"Me"</formula>
    </cfRule>
  </conditionalFormatting>
  <conditionalFormatting sqref="AC23">
    <cfRule type="cellIs" dxfId="7677" priority="1191" operator="equal">
      <formula>"TD"</formula>
    </cfRule>
  </conditionalFormatting>
  <conditionalFormatting sqref="AJ23">
    <cfRule type="cellIs" dxfId="7676" priority="1190" operator="equal">
      <formula>"Me"</formula>
    </cfRule>
  </conditionalFormatting>
  <conditionalFormatting sqref="AA21:AB21">
    <cfRule type="cellIs" dxfId="7675" priority="1189" operator="equal">
      <formula>"Me"</formula>
    </cfRule>
  </conditionalFormatting>
  <conditionalFormatting sqref="AA21:AB21">
    <cfRule type="cellIs" dxfId="7674" priority="1188" operator="equal">
      <formula>"TD"</formula>
    </cfRule>
  </conditionalFormatting>
  <conditionalFormatting sqref="AH21">
    <cfRule type="cellIs" dxfId="7673" priority="1187" operator="equal">
      <formula>"Me"</formula>
    </cfRule>
  </conditionalFormatting>
  <conditionalFormatting sqref="AH21">
    <cfRule type="cellIs" dxfId="7672" priority="1186" operator="equal">
      <formula>"TD"</formula>
    </cfRule>
  </conditionalFormatting>
  <conditionalFormatting sqref="G187:J188">
    <cfRule type="cellIs" dxfId="7671" priority="1173" operator="equal">
      <formula>"Me"</formula>
    </cfRule>
  </conditionalFormatting>
  <conditionalFormatting sqref="G187:J188">
    <cfRule type="cellIs" dxfId="7670" priority="1172" operator="equal">
      <formula>"TD"</formula>
    </cfRule>
  </conditionalFormatting>
  <conditionalFormatting sqref="G187:J188">
    <cfRule type="cellIs" dxfId="7669" priority="1171" operator="equal">
      <formula>"PR"</formula>
    </cfRule>
  </conditionalFormatting>
  <conditionalFormatting sqref="H95:H96">
    <cfRule type="cellIs" dxfId="7668" priority="1170" operator="equal">
      <formula>"Me"</formula>
    </cfRule>
  </conditionalFormatting>
  <conditionalFormatting sqref="H95:H96">
    <cfRule type="cellIs" dxfId="7667" priority="1169" operator="equal">
      <formula>"TD"</formula>
    </cfRule>
  </conditionalFormatting>
  <conditionalFormatting sqref="H95:H96">
    <cfRule type="cellIs" dxfId="7666" priority="1168" operator="equal">
      <formula>"PR"</formula>
    </cfRule>
  </conditionalFormatting>
  <conditionalFormatting sqref="O95">
    <cfRule type="cellIs" dxfId="7665" priority="1167" operator="equal">
      <formula>"Me"</formula>
    </cfRule>
  </conditionalFormatting>
  <conditionalFormatting sqref="O95">
    <cfRule type="cellIs" dxfId="7664" priority="1166" operator="equal">
      <formula>"TD"</formula>
    </cfRule>
  </conditionalFormatting>
  <conditionalFormatting sqref="O95">
    <cfRule type="cellIs" dxfId="7663" priority="1165" operator="equal">
      <formula>"PR"</formula>
    </cfRule>
  </conditionalFormatting>
  <conditionalFormatting sqref="AC95:AC96">
    <cfRule type="cellIs" dxfId="7662" priority="1164" operator="equal">
      <formula>"Me"</formula>
    </cfRule>
  </conditionalFormatting>
  <conditionalFormatting sqref="AC95:AC96">
    <cfRule type="cellIs" dxfId="7661" priority="1163" operator="equal">
      <formula>"TD"</formula>
    </cfRule>
  </conditionalFormatting>
  <conditionalFormatting sqref="AC95:AC96">
    <cfRule type="cellIs" dxfId="7660" priority="1162" operator="equal">
      <formula>"PR"</formula>
    </cfRule>
  </conditionalFormatting>
  <conditionalFormatting sqref="V95:V96">
    <cfRule type="cellIs" dxfId="7659" priority="1161" operator="equal">
      <formula>"Me"</formula>
    </cfRule>
  </conditionalFormatting>
  <conditionalFormatting sqref="V95:V96">
    <cfRule type="cellIs" dxfId="7658" priority="1160" operator="equal">
      <formula>"TD"</formula>
    </cfRule>
  </conditionalFormatting>
  <conditionalFormatting sqref="V95:V96">
    <cfRule type="cellIs" dxfId="7657" priority="1159" operator="equal">
      <formula>"PR"</formula>
    </cfRule>
  </conditionalFormatting>
  <conditionalFormatting sqref="AJ95:AJ96">
    <cfRule type="cellIs" dxfId="7656" priority="1158" operator="equal">
      <formula>"Me"</formula>
    </cfRule>
  </conditionalFormatting>
  <conditionalFormatting sqref="AJ95:AJ96">
    <cfRule type="cellIs" dxfId="7655" priority="1157" operator="equal">
      <formula>"TD"</formula>
    </cfRule>
  </conditionalFormatting>
  <conditionalFormatting sqref="AJ95:AJ96">
    <cfRule type="cellIs" dxfId="7654" priority="1156" operator="equal">
      <formula>"PR"</formula>
    </cfRule>
  </conditionalFormatting>
  <conditionalFormatting sqref="G109:J110">
    <cfRule type="cellIs" dxfId="7653" priority="1152" operator="equal">
      <formula>"Me"</formula>
    </cfRule>
  </conditionalFormatting>
  <conditionalFormatting sqref="G109:J110">
    <cfRule type="cellIs" dxfId="7652" priority="1151" operator="equal">
      <formula>"TD"</formula>
    </cfRule>
  </conditionalFormatting>
  <conditionalFormatting sqref="G109:J110">
    <cfRule type="cellIs" dxfId="7651" priority="1150" operator="equal">
      <formula>"PR"</formula>
    </cfRule>
  </conditionalFormatting>
  <conditionalFormatting sqref="J211:O212">
    <cfRule type="cellIs" dxfId="7650" priority="1149" operator="equal">
      <formula>"Me"</formula>
    </cfRule>
  </conditionalFormatting>
  <conditionalFormatting sqref="J211:O212">
    <cfRule type="cellIs" dxfId="7649" priority="1148" operator="equal">
      <formula>"TD"</formula>
    </cfRule>
  </conditionalFormatting>
  <conditionalFormatting sqref="J211:O212">
    <cfRule type="cellIs" dxfId="7648" priority="1147" operator="equal">
      <formula>"PR"</formula>
    </cfRule>
  </conditionalFormatting>
  <conditionalFormatting sqref="J207:J208">
    <cfRule type="cellIs" dxfId="7647" priority="1146" operator="equal">
      <formula>"Me"</formula>
    </cfRule>
  </conditionalFormatting>
  <conditionalFormatting sqref="J207:J208">
    <cfRule type="cellIs" dxfId="7646" priority="1145" operator="equal">
      <formula>"TD"</formula>
    </cfRule>
  </conditionalFormatting>
  <conditionalFormatting sqref="J207:J208">
    <cfRule type="cellIs" dxfId="7645" priority="1144" operator="equal">
      <formula>"PR"</formula>
    </cfRule>
  </conditionalFormatting>
  <conditionalFormatting sqref="Q207:Q208">
    <cfRule type="cellIs" dxfId="7644" priority="1143" operator="equal">
      <formula>"Me"</formula>
    </cfRule>
  </conditionalFormatting>
  <conditionalFormatting sqref="Q207:Q208">
    <cfRule type="cellIs" dxfId="7643" priority="1142" operator="equal">
      <formula>"TD"</formula>
    </cfRule>
  </conditionalFormatting>
  <conditionalFormatting sqref="Q207:Q208">
    <cfRule type="cellIs" dxfId="7642" priority="1141" operator="equal">
      <formula>"PR"</formula>
    </cfRule>
  </conditionalFormatting>
  <conditionalFormatting sqref="P79:T80">
    <cfRule type="cellIs" dxfId="7641" priority="1140" operator="equal">
      <formula>"Me"</formula>
    </cfRule>
  </conditionalFormatting>
  <conditionalFormatting sqref="P79:T80">
    <cfRule type="cellIs" dxfId="7640" priority="1139" operator="equal">
      <formula>"TD"</formula>
    </cfRule>
  </conditionalFormatting>
  <conditionalFormatting sqref="P79:T80">
    <cfRule type="cellIs" dxfId="7639" priority="1138" operator="equal">
      <formula>"PR"</formula>
    </cfRule>
  </conditionalFormatting>
  <conditionalFormatting sqref="AA79:AH80">
    <cfRule type="cellIs" dxfId="7638" priority="1137" operator="equal">
      <formula>"Me"</formula>
    </cfRule>
  </conditionalFormatting>
  <conditionalFormatting sqref="AA79:AH80">
    <cfRule type="cellIs" dxfId="7637" priority="1136" operator="equal">
      <formula>"TD"</formula>
    </cfRule>
  </conditionalFormatting>
  <conditionalFormatting sqref="AA79:AH80">
    <cfRule type="cellIs" dxfId="7636" priority="1135" operator="equal">
      <formula>"PR"</formula>
    </cfRule>
  </conditionalFormatting>
  <conditionalFormatting sqref="O83:O84">
    <cfRule type="cellIs" dxfId="7635" priority="1134" operator="equal">
      <formula>"Me"</formula>
    </cfRule>
  </conditionalFormatting>
  <conditionalFormatting sqref="O83:O84">
    <cfRule type="cellIs" dxfId="7634" priority="1133" operator="equal">
      <formula>"TD"</formula>
    </cfRule>
  </conditionalFormatting>
  <conditionalFormatting sqref="O83:O84">
    <cfRule type="cellIs" dxfId="7633" priority="1132" operator="equal">
      <formula>"PR"</formula>
    </cfRule>
  </conditionalFormatting>
  <conditionalFormatting sqref="H91:H92">
    <cfRule type="cellIs" dxfId="7632" priority="1131" operator="equal">
      <formula>"Me"</formula>
    </cfRule>
  </conditionalFormatting>
  <conditionalFormatting sqref="H91:H92">
    <cfRule type="cellIs" dxfId="7631" priority="1130" operator="equal">
      <formula>"TD"</formula>
    </cfRule>
  </conditionalFormatting>
  <conditionalFormatting sqref="H91:H92">
    <cfRule type="cellIs" dxfId="7630" priority="1129" operator="equal">
      <formula>"PR"</formula>
    </cfRule>
  </conditionalFormatting>
  <conditionalFormatting sqref="J91:J92">
    <cfRule type="cellIs" dxfId="7629" priority="1128" operator="equal">
      <formula>"Me"</formula>
    </cfRule>
  </conditionalFormatting>
  <conditionalFormatting sqref="J91:J92">
    <cfRule type="cellIs" dxfId="7628" priority="1127" operator="equal">
      <formula>"TD"</formula>
    </cfRule>
  </conditionalFormatting>
  <conditionalFormatting sqref="J91:J92">
    <cfRule type="cellIs" dxfId="7627" priority="1126" operator="equal">
      <formula>"PR"</formula>
    </cfRule>
  </conditionalFormatting>
  <conditionalFormatting sqref="O91:O92">
    <cfRule type="cellIs" dxfId="7626" priority="1125" operator="equal">
      <formula>"Me"</formula>
    </cfRule>
  </conditionalFormatting>
  <conditionalFormatting sqref="O91:O92">
    <cfRule type="cellIs" dxfId="7625" priority="1124" operator="equal">
      <formula>"TD"</formula>
    </cfRule>
  </conditionalFormatting>
  <conditionalFormatting sqref="O91:O92">
    <cfRule type="cellIs" dxfId="7624" priority="1123" operator="equal">
      <formula>"PR"</formula>
    </cfRule>
  </conditionalFormatting>
  <conditionalFormatting sqref="Q91:Q94">
    <cfRule type="cellIs" dxfId="7623" priority="1122" operator="equal">
      <formula>"Me"</formula>
    </cfRule>
  </conditionalFormatting>
  <conditionalFormatting sqref="Q91:Q94">
    <cfRule type="cellIs" dxfId="7622" priority="1121" operator="equal">
      <formula>"TD"</formula>
    </cfRule>
  </conditionalFormatting>
  <conditionalFormatting sqref="Q91:Q94">
    <cfRule type="cellIs" dxfId="7621" priority="1120" operator="equal">
      <formula>"PR"</formula>
    </cfRule>
  </conditionalFormatting>
  <conditionalFormatting sqref="V91:V92">
    <cfRule type="cellIs" dxfId="7620" priority="1119" operator="equal">
      <formula>"Me"</formula>
    </cfRule>
  </conditionalFormatting>
  <conditionalFormatting sqref="V91:V92">
    <cfRule type="cellIs" dxfId="7619" priority="1118" operator="equal">
      <formula>"TD"</formula>
    </cfRule>
  </conditionalFormatting>
  <conditionalFormatting sqref="V91:V92">
    <cfRule type="cellIs" dxfId="7618" priority="1117" operator="equal">
      <formula>"PR"</formula>
    </cfRule>
  </conditionalFormatting>
  <conditionalFormatting sqref="X91:X92">
    <cfRule type="cellIs" dxfId="7617" priority="1116" operator="equal">
      <formula>"Me"</formula>
    </cfRule>
  </conditionalFormatting>
  <conditionalFormatting sqref="X91:X92">
    <cfRule type="cellIs" dxfId="7616" priority="1115" operator="equal">
      <formula>"TD"</formula>
    </cfRule>
  </conditionalFormatting>
  <conditionalFormatting sqref="X91:X92">
    <cfRule type="cellIs" dxfId="7615" priority="1114" operator="equal">
      <formula>"PR"</formula>
    </cfRule>
  </conditionalFormatting>
  <conditionalFormatting sqref="AC91:AC92">
    <cfRule type="cellIs" dxfId="7614" priority="1113" operator="equal">
      <formula>"Me"</formula>
    </cfRule>
  </conditionalFormatting>
  <conditionalFormatting sqref="AC91:AC92">
    <cfRule type="cellIs" dxfId="7613" priority="1112" operator="equal">
      <formula>"TD"</formula>
    </cfRule>
  </conditionalFormatting>
  <conditionalFormatting sqref="AC91:AC92">
    <cfRule type="cellIs" dxfId="7612" priority="1111" operator="equal">
      <formula>"PR"</formula>
    </cfRule>
  </conditionalFormatting>
  <conditionalFormatting sqref="AE91:AE92">
    <cfRule type="cellIs" dxfId="7611" priority="1110" operator="equal">
      <formula>"Me"</formula>
    </cfRule>
  </conditionalFormatting>
  <conditionalFormatting sqref="AE91:AE92">
    <cfRule type="cellIs" dxfId="7610" priority="1109" operator="equal">
      <formula>"TD"</formula>
    </cfRule>
  </conditionalFormatting>
  <conditionalFormatting sqref="AE91:AE92">
    <cfRule type="cellIs" dxfId="7609" priority="1108" operator="equal">
      <formula>"PR"</formula>
    </cfRule>
  </conditionalFormatting>
  <conditionalFormatting sqref="AJ91:AJ92">
    <cfRule type="cellIs" dxfId="7608" priority="1107" operator="equal">
      <formula>"Me"</formula>
    </cfRule>
  </conditionalFormatting>
  <conditionalFormatting sqref="AJ91:AJ92">
    <cfRule type="cellIs" dxfId="7607" priority="1106" operator="equal">
      <formula>"TD"</formula>
    </cfRule>
  </conditionalFormatting>
  <conditionalFormatting sqref="AJ91:AJ92">
    <cfRule type="cellIs" dxfId="7606" priority="1105" operator="equal">
      <formula>"PR"</formula>
    </cfRule>
  </conditionalFormatting>
  <conditionalFormatting sqref="AC215:AC216">
    <cfRule type="cellIs" dxfId="7605" priority="1101" operator="equal">
      <formula>"Me"</formula>
    </cfRule>
  </conditionalFormatting>
  <conditionalFormatting sqref="AC215:AC216">
    <cfRule type="cellIs" dxfId="7604" priority="1100" operator="equal">
      <formula>"TD"</formula>
    </cfRule>
  </conditionalFormatting>
  <conditionalFormatting sqref="AC215:AC216">
    <cfRule type="cellIs" dxfId="7603" priority="1099" operator="equal">
      <formula>"PR"</formula>
    </cfRule>
  </conditionalFormatting>
  <conditionalFormatting sqref="AJ215:AJ216">
    <cfRule type="cellIs" dxfId="7602" priority="1098" operator="equal">
      <formula>"Me"</formula>
    </cfRule>
  </conditionalFormatting>
  <conditionalFormatting sqref="AJ215:AJ216">
    <cfRule type="cellIs" dxfId="7601" priority="1097" operator="equal">
      <formula>"TD"</formula>
    </cfRule>
  </conditionalFormatting>
  <conditionalFormatting sqref="AJ215:AJ216">
    <cfRule type="cellIs" dxfId="7600" priority="1096" operator="equal">
      <formula>"PR"</formula>
    </cfRule>
  </conditionalFormatting>
  <conditionalFormatting sqref="M223:U224">
    <cfRule type="cellIs" dxfId="7599" priority="1095" operator="equal">
      <formula>"Me"</formula>
    </cfRule>
  </conditionalFormatting>
  <conditionalFormatting sqref="M223:U224">
    <cfRule type="cellIs" dxfId="7598" priority="1094" operator="equal">
      <formula>"TD"</formula>
    </cfRule>
  </conditionalFormatting>
  <conditionalFormatting sqref="M223:U224">
    <cfRule type="cellIs" dxfId="7597" priority="1093" operator="equal">
      <formula>"PR"</formula>
    </cfRule>
  </conditionalFormatting>
  <conditionalFormatting sqref="H223:J224">
    <cfRule type="cellIs" dxfId="7596" priority="1092" operator="equal">
      <formula>"Me"</formula>
    </cfRule>
  </conditionalFormatting>
  <conditionalFormatting sqref="H223:J224">
    <cfRule type="cellIs" dxfId="7595" priority="1091" operator="equal">
      <formula>"TD"</formula>
    </cfRule>
  </conditionalFormatting>
  <conditionalFormatting sqref="H223:J224">
    <cfRule type="cellIs" dxfId="7594" priority="1090" operator="equal">
      <formula>"PR"</formula>
    </cfRule>
  </conditionalFormatting>
  <conditionalFormatting sqref="H239:H240">
    <cfRule type="cellIs" dxfId="7593" priority="1089" operator="equal">
      <formula>"Me"</formula>
    </cfRule>
  </conditionalFormatting>
  <conditionalFormatting sqref="H239:H240">
    <cfRule type="cellIs" dxfId="7592" priority="1088" operator="equal">
      <formula>"TD"</formula>
    </cfRule>
  </conditionalFormatting>
  <conditionalFormatting sqref="H239:H240">
    <cfRule type="cellIs" dxfId="7591" priority="1087" operator="equal">
      <formula>"PR"</formula>
    </cfRule>
  </conditionalFormatting>
  <conditionalFormatting sqref="H185:H186">
    <cfRule type="cellIs" dxfId="7590" priority="1086" operator="equal">
      <formula>"Me"</formula>
    </cfRule>
  </conditionalFormatting>
  <conditionalFormatting sqref="H185:H186">
    <cfRule type="cellIs" dxfId="7589" priority="1085" operator="equal">
      <formula>"TD"</formula>
    </cfRule>
  </conditionalFormatting>
  <conditionalFormatting sqref="H185:H186">
    <cfRule type="cellIs" dxfId="7588" priority="1084" operator="equal">
      <formula>"PR"</formula>
    </cfRule>
  </conditionalFormatting>
  <conditionalFormatting sqref="M27:M28">
    <cfRule type="cellIs" dxfId="7587" priority="1083" operator="equal">
      <formula>"Me"</formula>
    </cfRule>
  </conditionalFormatting>
  <conditionalFormatting sqref="M27:M28">
    <cfRule type="cellIs" dxfId="7586" priority="1082" operator="equal">
      <formula>"TD"</formula>
    </cfRule>
  </conditionalFormatting>
  <conditionalFormatting sqref="M27:M28">
    <cfRule type="cellIs" dxfId="7585" priority="1081" operator="equal">
      <formula>"PR"</formula>
    </cfRule>
  </conditionalFormatting>
  <conditionalFormatting sqref="I149:I150">
    <cfRule type="cellIs" dxfId="7584" priority="1080" operator="equal">
      <formula>"Me"</formula>
    </cfRule>
  </conditionalFormatting>
  <conditionalFormatting sqref="I149:I150">
    <cfRule type="cellIs" dxfId="7583" priority="1079" operator="equal">
      <formula>"TD"</formula>
    </cfRule>
  </conditionalFormatting>
  <conditionalFormatting sqref="I149:I150">
    <cfRule type="cellIs" dxfId="7582" priority="1078" operator="equal">
      <formula>"PR"</formula>
    </cfRule>
  </conditionalFormatting>
  <conditionalFormatting sqref="I185:I186">
    <cfRule type="cellIs" dxfId="7581" priority="1074" operator="equal">
      <formula>"Me"</formula>
    </cfRule>
  </conditionalFormatting>
  <conditionalFormatting sqref="I185:I186">
    <cfRule type="cellIs" dxfId="7580" priority="1073" operator="equal">
      <formula>"TD"</formula>
    </cfRule>
  </conditionalFormatting>
  <conditionalFormatting sqref="I185:I186">
    <cfRule type="cellIs" dxfId="7579" priority="1072" operator="equal">
      <formula>"PR"</formula>
    </cfRule>
  </conditionalFormatting>
  <conditionalFormatting sqref="I175:I176">
    <cfRule type="cellIs" dxfId="7578" priority="1071" operator="equal">
      <formula>"Me"</formula>
    </cfRule>
  </conditionalFormatting>
  <conditionalFormatting sqref="I175:I176">
    <cfRule type="cellIs" dxfId="7577" priority="1070" operator="equal">
      <formula>"TD"</formula>
    </cfRule>
  </conditionalFormatting>
  <conditionalFormatting sqref="I175:I176">
    <cfRule type="cellIs" dxfId="7576" priority="1069" operator="equal">
      <formula>"PR"</formula>
    </cfRule>
  </conditionalFormatting>
  <conditionalFormatting sqref="H108">
    <cfRule type="cellIs" dxfId="7575" priority="1062" operator="equal">
      <formula>"Me"</formula>
    </cfRule>
  </conditionalFormatting>
  <conditionalFormatting sqref="H108">
    <cfRule type="cellIs" dxfId="7574" priority="1061" operator="equal">
      <formula>"TD"</formula>
    </cfRule>
  </conditionalFormatting>
  <conditionalFormatting sqref="H108">
    <cfRule type="cellIs" dxfId="7573" priority="1060" operator="equal">
      <formula>"PR"</formula>
    </cfRule>
  </conditionalFormatting>
  <conditionalFormatting sqref="I211:I212">
    <cfRule type="cellIs" dxfId="7572" priority="1059" operator="equal">
      <formula>"Me"</formula>
    </cfRule>
  </conditionalFormatting>
  <conditionalFormatting sqref="I211:I212">
    <cfRule type="cellIs" dxfId="7571" priority="1058" operator="equal">
      <formula>"TD"</formula>
    </cfRule>
  </conditionalFormatting>
  <conditionalFormatting sqref="I211:I212">
    <cfRule type="cellIs" dxfId="7570" priority="1057" operator="equal">
      <formula>"PR"</formula>
    </cfRule>
  </conditionalFormatting>
  <conditionalFormatting sqref="I241:I242">
    <cfRule type="cellIs" dxfId="7569" priority="1053" operator="equal">
      <formula>"Me"</formula>
    </cfRule>
  </conditionalFormatting>
  <conditionalFormatting sqref="I241:I242">
    <cfRule type="cellIs" dxfId="7568" priority="1052" operator="equal">
      <formula>"TD"</formula>
    </cfRule>
  </conditionalFormatting>
  <conditionalFormatting sqref="I241:I242">
    <cfRule type="cellIs" dxfId="7567" priority="1051" operator="equal">
      <formula>"PR"</formula>
    </cfRule>
  </conditionalFormatting>
  <conditionalFormatting sqref="J149:J150">
    <cfRule type="cellIs" dxfId="7566" priority="1050" operator="equal">
      <formula>"Me"</formula>
    </cfRule>
  </conditionalFormatting>
  <conditionalFormatting sqref="J149:J150">
    <cfRule type="cellIs" dxfId="7565" priority="1049" operator="equal">
      <formula>"TD"</formula>
    </cfRule>
  </conditionalFormatting>
  <conditionalFormatting sqref="J149:J150">
    <cfRule type="cellIs" dxfId="7564" priority="1048" operator="equal">
      <formula>"PR"</formula>
    </cfRule>
  </conditionalFormatting>
  <conditionalFormatting sqref="J185:J186">
    <cfRule type="cellIs" dxfId="7563" priority="1044" operator="equal">
      <formula>"Me"</formula>
    </cfRule>
  </conditionalFormatting>
  <conditionalFormatting sqref="J185:J186">
    <cfRule type="cellIs" dxfId="7562" priority="1043" operator="equal">
      <formula>"TD"</formula>
    </cfRule>
  </conditionalFormatting>
  <conditionalFormatting sqref="J185:J186">
    <cfRule type="cellIs" dxfId="7561" priority="1042" operator="equal">
      <formula>"PR"</formula>
    </cfRule>
  </conditionalFormatting>
  <conditionalFormatting sqref="AA217:AE218">
    <cfRule type="cellIs" dxfId="7560" priority="1041" operator="equal">
      <formula>"Me"</formula>
    </cfRule>
  </conditionalFormatting>
  <conditionalFormatting sqref="AA217:AE218">
    <cfRule type="cellIs" dxfId="7559" priority="1040" operator="equal">
      <formula>"TD"</formula>
    </cfRule>
  </conditionalFormatting>
  <conditionalFormatting sqref="AA217:AE218">
    <cfRule type="cellIs" dxfId="7558" priority="1039" operator="equal">
      <formula>"PR"</formula>
    </cfRule>
  </conditionalFormatting>
  <conditionalFormatting sqref="M79:M80">
    <cfRule type="cellIs" dxfId="7557" priority="1035" operator="equal">
      <formula>"Me"</formula>
    </cfRule>
  </conditionalFormatting>
  <conditionalFormatting sqref="M79:M80">
    <cfRule type="cellIs" dxfId="7556" priority="1034" operator="equal">
      <formula>"TD"</formula>
    </cfRule>
  </conditionalFormatting>
  <conditionalFormatting sqref="M79:M80">
    <cfRule type="cellIs" dxfId="7555" priority="1033" operator="equal">
      <formula>"PR"</formula>
    </cfRule>
  </conditionalFormatting>
  <conditionalFormatting sqref="J227:J228">
    <cfRule type="cellIs" dxfId="7554" priority="1032" operator="equal">
      <formula>"Me"</formula>
    </cfRule>
  </conditionalFormatting>
  <conditionalFormatting sqref="J227:J228">
    <cfRule type="cellIs" dxfId="7553" priority="1031" operator="equal">
      <formula>"TD"</formula>
    </cfRule>
  </conditionalFormatting>
  <conditionalFormatting sqref="J227:J228">
    <cfRule type="cellIs" dxfId="7552" priority="1030" operator="equal">
      <formula>"PR"</formula>
    </cfRule>
  </conditionalFormatting>
  <conditionalFormatting sqref="AB25">
    <cfRule type="cellIs" dxfId="7551" priority="1029" operator="equal">
      <formula>"Me"</formula>
    </cfRule>
  </conditionalFormatting>
  <conditionalFormatting sqref="AB25">
    <cfRule type="cellIs" dxfId="7550" priority="1028" operator="equal">
      <formula>"TD"</formula>
    </cfRule>
  </conditionalFormatting>
  <conditionalFormatting sqref="AB25">
    <cfRule type="cellIs" dxfId="7549" priority="1027" operator="equal">
      <formula>"PR"</formula>
    </cfRule>
  </conditionalFormatting>
  <conditionalFormatting sqref="AB27:AB28">
    <cfRule type="cellIs" dxfId="7548" priority="1026" operator="equal">
      <formula>"Me"</formula>
    </cfRule>
  </conditionalFormatting>
  <conditionalFormatting sqref="AB27:AB28">
    <cfRule type="cellIs" dxfId="7547" priority="1025" operator="equal">
      <formula>"TD"</formula>
    </cfRule>
  </conditionalFormatting>
  <conditionalFormatting sqref="AB27:AB28">
    <cfRule type="cellIs" dxfId="7546" priority="1024" operator="equal">
      <formula>"PR"</formula>
    </cfRule>
  </conditionalFormatting>
  <conditionalFormatting sqref="Q99:Q100">
    <cfRule type="cellIs" dxfId="7545" priority="1023" operator="equal">
      <formula>"Me"</formula>
    </cfRule>
  </conditionalFormatting>
  <conditionalFormatting sqref="Q99:Q100">
    <cfRule type="cellIs" dxfId="7544" priority="1022" operator="equal">
      <formula>"TD"</formula>
    </cfRule>
  </conditionalFormatting>
  <conditionalFormatting sqref="Q99:Q100">
    <cfRule type="cellIs" dxfId="7543" priority="1021" operator="equal">
      <formula>"PR"</formula>
    </cfRule>
  </conditionalFormatting>
  <conditionalFormatting sqref="N43">
    <cfRule type="cellIs" dxfId="7542" priority="1020" operator="equal">
      <formula>"Me"</formula>
    </cfRule>
  </conditionalFormatting>
  <conditionalFormatting sqref="N43">
    <cfRule type="cellIs" dxfId="7541" priority="1019" operator="equal">
      <formula>"PR"</formula>
    </cfRule>
  </conditionalFormatting>
  <conditionalFormatting sqref="O221:O222">
    <cfRule type="cellIs" dxfId="7540" priority="1018" operator="equal">
      <formula>"Me"</formula>
    </cfRule>
  </conditionalFormatting>
  <conditionalFormatting sqref="O221:O222">
    <cfRule type="cellIs" dxfId="7539" priority="1017" operator="equal">
      <formula>"TD"</formula>
    </cfRule>
  </conditionalFormatting>
  <conditionalFormatting sqref="O221:O222">
    <cfRule type="cellIs" dxfId="7538" priority="1016" operator="equal">
      <formula>"PR"</formula>
    </cfRule>
  </conditionalFormatting>
  <conditionalFormatting sqref="P221:P222">
    <cfRule type="cellIs" dxfId="7537" priority="1015" operator="equal">
      <formula>"Me"</formula>
    </cfRule>
  </conditionalFormatting>
  <conditionalFormatting sqref="P221:P222">
    <cfRule type="cellIs" dxfId="7536" priority="1014" operator="equal">
      <formula>"TD"</formula>
    </cfRule>
  </conditionalFormatting>
  <conditionalFormatting sqref="P221:P222">
    <cfRule type="cellIs" dxfId="7535" priority="1013" operator="equal">
      <formula>"PR"</formula>
    </cfRule>
  </conditionalFormatting>
  <conditionalFormatting sqref="T221:T222">
    <cfRule type="cellIs" dxfId="7534" priority="1012" operator="equal">
      <formula>"Me"</formula>
    </cfRule>
  </conditionalFormatting>
  <conditionalFormatting sqref="T221:T222">
    <cfRule type="cellIs" dxfId="7533" priority="1011" operator="equal">
      <formula>"TD"</formula>
    </cfRule>
  </conditionalFormatting>
  <conditionalFormatting sqref="T221:T222">
    <cfRule type="cellIs" dxfId="7532" priority="1010" operator="equal">
      <formula>"PR"</formula>
    </cfRule>
  </conditionalFormatting>
  <conditionalFormatting sqref="O213:O214">
    <cfRule type="cellIs" dxfId="7531" priority="1009" operator="equal">
      <formula>"Me"</formula>
    </cfRule>
  </conditionalFormatting>
  <conditionalFormatting sqref="O213:O214">
    <cfRule type="cellIs" dxfId="7530" priority="1008" operator="equal">
      <formula>"TD"</formula>
    </cfRule>
  </conditionalFormatting>
  <conditionalFormatting sqref="O213:O214">
    <cfRule type="cellIs" dxfId="7529" priority="1007" operator="equal">
      <formula>"PR"</formula>
    </cfRule>
  </conditionalFormatting>
  <conditionalFormatting sqref="P95:P96">
    <cfRule type="cellIs" dxfId="7528" priority="1006" operator="equal">
      <formula>"Me"</formula>
    </cfRule>
  </conditionalFormatting>
  <conditionalFormatting sqref="P95:P96">
    <cfRule type="cellIs" dxfId="7527" priority="1005" operator="equal">
      <formula>"TD"</formula>
    </cfRule>
  </conditionalFormatting>
  <conditionalFormatting sqref="P95:P96">
    <cfRule type="cellIs" dxfId="7526" priority="1004" operator="equal">
      <formula>"PR"</formula>
    </cfRule>
  </conditionalFormatting>
  <conditionalFormatting sqref="O96">
    <cfRule type="cellIs" dxfId="7525" priority="1003" operator="equal">
      <formula>"Me"</formula>
    </cfRule>
  </conditionalFormatting>
  <conditionalFormatting sqref="O96">
    <cfRule type="cellIs" dxfId="7524" priority="1002" operator="equal">
      <formula>"TD"</formula>
    </cfRule>
  </conditionalFormatting>
  <conditionalFormatting sqref="O96">
    <cfRule type="cellIs" dxfId="7523" priority="1001" operator="equal">
      <formula>"PR"</formula>
    </cfRule>
  </conditionalFormatting>
  <conditionalFormatting sqref="P219:U220">
    <cfRule type="cellIs" dxfId="7522" priority="1000" operator="equal">
      <formula>"Me"</formula>
    </cfRule>
  </conditionalFormatting>
  <conditionalFormatting sqref="P219:U220">
    <cfRule type="cellIs" dxfId="7521" priority="999" operator="equal">
      <formula>"TD"</formula>
    </cfRule>
  </conditionalFormatting>
  <conditionalFormatting sqref="P219:U220">
    <cfRule type="cellIs" dxfId="7520" priority="998" operator="equal">
      <formula>"PR"</formula>
    </cfRule>
  </conditionalFormatting>
  <conditionalFormatting sqref="W219:X220">
    <cfRule type="cellIs" dxfId="7519" priority="997" operator="equal">
      <formula>"Me"</formula>
    </cfRule>
  </conditionalFormatting>
  <conditionalFormatting sqref="W219:X220">
    <cfRule type="cellIs" dxfId="7518" priority="996" operator="equal">
      <formula>"TD"</formula>
    </cfRule>
  </conditionalFormatting>
  <conditionalFormatting sqref="W219:X220">
    <cfRule type="cellIs" dxfId="7517" priority="995" operator="equal">
      <formula>"PR"</formula>
    </cfRule>
  </conditionalFormatting>
  <conditionalFormatting sqref="P211:P212">
    <cfRule type="cellIs" dxfId="7516" priority="994" operator="equal">
      <formula>"Me"</formula>
    </cfRule>
  </conditionalFormatting>
  <conditionalFormatting sqref="P211:P212">
    <cfRule type="cellIs" dxfId="7515" priority="993" operator="equal">
      <formula>"TD"</formula>
    </cfRule>
  </conditionalFormatting>
  <conditionalFormatting sqref="P211:P212">
    <cfRule type="cellIs" dxfId="7514" priority="992" operator="equal">
      <formula>"PR"</formula>
    </cfRule>
  </conditionalFormatting>
  <conditionalFormatting sqref="T39:T40">
    <cfRule type="cellIs" dxfId="7513" priority="991" operator="equal">
      <formula>"Me"</formula>
    </cfRule>
  </conditionalFormatting>
  <conditionalFormatting sqref="T39:T40">
    <cfRule type="cellIs" dxfId="7512" priority="990" operator="equal">
      <formula>"PR"</formula>
    </cfRule>
  </conditionalFormatting>
  <conditionalFormatting sqref="U97:U98">
    <cfRule type="cellIs" dxfId="7511" priority="989" operator="equal">
      <formula>"Me"</formula>
    </cfRule>
  </conditionalFormatting>
  <conditionalFormatting sqref="U97:U98">
    <cfRule type="cellIs" dxfId="7510" priority="988" operator="equal">
      <formula>"TD"</formula>
    </cfRule>
  </conditionalFormatting>
  <conditionalFormatting sqref="U97:U98">
    <cfRule type="cellIs" dxfId="7509" priority="987" operator="equal">
      <formula>"PR"</formula>
    </cfRule>
  </conditionalFormatting>
  <conditionalFormatting sqref="T129:AE130">
    <cfRule type="cellIs" dxfId="7508" priority="986" operator="equal">
      <formula>"Me"</formula>
    </cfRule>
  </conditionalFormatting>
  <conditionalFormatting sqref="T129:AE130">
    <cfRule type="cellIs" dxfId="7507" priority="985" operator="equal">
      <formula>"TD"</formula>
    </cfRule>
  </conditionalFormatting>
  <conditionalFormatting sqref="T129:AE130">
    <cfRule type="cellIs" dxfId="7506" priority="984" operator="equal">
      <formula>"PR"</formula>
    </cfRule>
  </conditionalFormatting>
  <conditionalFormatting sqref="Q215:Q216">
    <cfRule type="cellIs" dxfId="7505" priority="977" operator="equal">
      <formula>"Me"</formula>
    </cfRule>
  </conditionalFormatting>
  <conditionalFormatting sqref="Q215:Q216">
    <cfRule type="cellIs" dxfId="7504" priority="976" operator="equal">
      <formula>"TD"</formula>
    </cfRule>
  </conditionalFormatting>
  <conditionalFormatting sqref="Q215:Q216">
    <cfRule type="cellIs" dxfId="7503" priority="975" operator="equal">
      <formula>"PR"</formula>
    </cfRule>
  </conditionalFormatting>
  <conditionalFormatting sqref="Q55:Q56">
    <cfRule type="cellIs" dxfId="7502" priority="974" operator="equal">
      <formula>"TD"</formula>
    </cfRule>
  </conditionalFormatting>
  <conditionalFormatting sqref="W93:X93">
    <cfRule type="cellIs" dxfId="7501" priority="973" operator="equal">
      <formula>"Me"</formula>
    </cfRule>
  </conditionalFormatting>
  <conditionalFormatting sqref="W93:X93">
    <cfRule type="cellIs" dxfId="7500" priority="972" operator="equal">
      <formula>"TD"</formula>
    </cfRule>
  </conditionalFormatting>
  <conditionalFormatting sqref="W93:X93">
    <cfRule type="cellIs" dxfId="7499" priority="971" operator="equal">
      <formula>"PR"</formula>
    </cfRule>
  </conditionalFormatting>
  <conditionalFormatting sqref="AD93">
    <cfRule type="cellIs" dxfId="7498" priority="970" operator="equal">
      <formula>"Me"</formula>
    </cfRule>
  </conditionalFormatting>
  <conditionalFormatting sqref="AD93">
    <cfRule type="cellIs" dxfId="7497" priority="969" operator="equal">
      <formula>"TD"</formula>
    </cfRule>
  </conditionalFormatting>
  <conditionalFormatting sqref="AD93">
    <cfRule type="cellIs" dxfId="7496" priority="968" operator="equal">
      <formula>"PR"</formula>
    </cfRule>
  </conditionalFormatting>
  <conditionalFormatting sqref="AI93">
    <cfRule type="cellIs" dxfId="7495" priority="967" operator="equal">
      <formula>"Me"</formula>
    </cfRule>
  </conditionalFormatting>
  <conditionalFormatting sqref="AI93">
    <cfRule type="cellIs" dxfId="7494" priority="966" operator="equal">
      <formula>"TD"</formula>
    </cfRule>
  </conditionalFormatting>
  <conditionalFormatting sqref="AI93">
    <cfRule type="cellIs" dxfId="7493" priority="965" operator="equal">
      <formula>"PR"</formula>
    </cfRule>
  </conditionalFormatting>
  <conditionalFormatting sqref="V143:V144">
    <cfRule type="cellIs" dxfId="7492" priority="964" operator="equal">
      <formula>"Me"</formula>
    </cfRule>
  </conditionalFormatting>
  <conditionalFormatting sqref="V143:V144">
    <cfRule type="cellIs" dxfId="7491" priority="963" operator="equal">
      <formula>"TD"</formula>
    </cfRule>
  </conditionalFormatting>
  <conditionalFormatting sqref="V143:V144">
    <cfRule type="cellIs" dxfId="7490" priority="962" operator="equal">
      <formula>"PR"</formula>
    </cfRule>
  </conditionalFormatting>
  <conditionalFormatting sqref="T233:V234">
    <cfRule type="cellIs" dxfId="7489" priority="961" operator="equal">
      <formula>"Me"</formula>
    </cfRule>
  </conditionalFormatting>
  <conditionalFormatting sqref="T233:V234">
    <cfRule type="cellIs" dxfId="7488" priority="960" operator="equal">
      <formula>"TD"</formula>
    </cfRule>
  </conditionalFormatting>
  <conditionalFormatting sqref="T233:V234">
    <cfRule type="cellIs" dxfId="7487" priority="959" operator="equal">
      <formula>"PR"</formula>
    </cfRule>
  </conditionalFormatting>
  <conditionalFormatting sqref="X207:X208">
    <cfRule type="cellIs" dxfId="7486" priority="958" operator="equal">
      <formula>"Me"</formula>
    </cfRule>
  </conditionalFormatting>
  <conditionalFormatting sqref="X207:X208">
    <cfRule type="cellIs" dxfId="7485" priority="957" operator="equal">
      <formula>"TD"</formula>
    </cfRule>
  </conditionalFormatting>
  <conditionalFormatting sqref="X207:X208">
    <cfRule type="cellIs" dxfId="7484" priority="956" operator="equal">
      <formula>"PR"</formula>
    </cfRule>
  </conditionalFormatting>
  <conditionalFormatting sqref="I105:Q106">
    <cfRule type="cellIs" dxfId="7483" priority="952" operator="equal">
      <formula>"Me"</formula>
    </cfRule>
  </conditionalFormatting>
  <conditionalFormatting sqref="I105:Q106">
    <cfRule type="cellIs" dxfId="7482" priority="951" operator="equal">
      <formula>"TD"</formula>
    </cfRule>
  </conditionalFormatting>
  <conditionalFormatting sqref="I105:Q106">
    <cfRule type="cellIs" dxfId="7481" priority="950" operator="equal">
      <formula>"PR"</formula>
    </cfRule>
  </conditionalFormatting>
  <conditionalFormatting sqref="Q109:Q110">
    <cfRule type="cellIs" dxfId="7480" priority="949" operator="equal">
      <formula>"Me"</formula>
    </cfRule>
  </conditionalFormatting>
  <conditionalFormatting sqref="Q109:Q110">
    <cfRule type="cellIs" dxfId="7479" priority="948" operator="equal">
      <formula>"TD"</formula>
    </cfRule>
  </conditionalFormatting>
  <conditionalFormatting sqref="Q109:Q110">
    <cfRule type="cellIs" dxfId="7478" priority="947" operator="equal">
      <formula>"PR"</formula>
    </cfRule>
  </conditionalFormatting>
  <conditionalFormatting sqref="F243:AJ244">
    <cfRule type="cellIs" dxfId="7477" priority="946" operator="equal">
      <formula>"Me"</formula>
    </cfRule>
  </conditionalFormatting>
  <conditionalFormatting sqref="F243:AJ244">
    <cfRule type="cellIs" dxfId="7476" priority="945" operator="equal">
      <formula>"TD"</formula>
    </cfRule>
  </conditionalFormatting>
  <conditionalFormatting sqref="F243:AJ244">
    <cfRule type="cellIs" dxfId="7475" priority="944" operator="equal">
      <formula>"PR"</formula>
    </cfRule>
  </conditionalFormatting>
  <conditionalFormatting sqref="X85:X86">
    <cfRule type="cellIs" dxfId="7474" priority="943" operator="equal">
      <formula>"Me"</formula>
    </cfRule>
  </conditionalFormatting>
  <conditionalFormatting sqref="X85:X86">
    <cfRule type="cellIs" dxfId="7473" priority="942" operator="equal">
      <formula>"TD"</formula>
    </cfRule>
  </conditionalFormatting>
  <conditionalFormatting sqref="X85:X86">
    <cfRule type="cellIs" dxfId="7472" priority="941" operator="equal">
      <formula>"Me"</formula>
    </cfRule>
  </conditionalFormatting>
  <conditionalFormatting sqref="X85:X86">
    <cfRule type="cellIs" dxfId="7471" priority="940" operator="equal">
      <formula>"TD"</formula>
    </cfRule>
  </conditionalFormatting>
  <conditionalFormatting sqref="X85">
    <cfRule type="cellIs" dxfId="7470" priority="939" operator="equal">
      <formula>"Me"</formula>
    </cfRule>
  </conditionalFormatting>
  <conditionalFormatting sqref="X85">
    <cfRule type="cellIs" dxfId="7469" priority="938" operator="equal">
      <formula>"TD"</formula>
    </cfRule>
  </conditionalFormatting>
  <conditionalFormatting sqref="AE21:AE22">
    <cfRule type="cellIs" dxfId="7468" priority="937" operator="equal">
      <formula>"Me"</formula>
    </cfRule>
  </conditionalFormatting>
  <conditionalFormatting sqref="AE21:AE22">
    <cfRule type="cellIs" dxfId="7467" priority="936" operator="equal">
      <formula>"TD"</formula>
    </cfRule>
  </conditionalFormatting>
  <conditionalFormatting sqref="AE21">
    <cfRule type="cellIs" dxfId="7466" priority="935" operator="equal">
      <formula>"Me"</formula>
    </cfRule>
  </conditionalFormatting>
  <conditionalFormatting sqref="AE21">
    <cfRule type="cellIs" dxfId="7465" priority="934" operator="equal">
      <formula>"TD"</formula>
    </cfRule>
  </conditionalFormatting>
  <conditionalFormatting sqref="AI21:AI22">
    <cfRule type="cellIs" dxfId="7464" priority="933" operator="equal">
      <formula>"Me"</formula>
    </cfRule>
  </conditionalFormatting>
  <conditionalFormatting sqref="AI21:AI22">
    <cfRule type="cellIs" dxfId="7463" priority="932" operator="equal">
      <formula>"TD"</formula>
    </cfRule>
  </conditionalFormatting>
  <conditionalFormatting sqref="AI21">
    <cfRule type="cellIs" dxfId="7462" priority="931" operator="equal">
      <formula>"Me"</formula>
    </cfRule>
  </conditionalFormatting>
  <conditionalFormatting sqref="AI21">
    <cfRule type="cellIs" dxfId="7461" priority="930" operator="equal">
      <formula>"TD"</formula>
    </cfRule>
  </conditionalFormatting>
  <conditionalFormatting sqref="W94:X94">
    <cfRule type="cellIs" dxfId="7460" priority="929" operator="equal">
      <formula>"Me"</formula>
    </cfRule>
  </conditionalFormatting>
  <conditionalFormatting sqref="W94:X94">
    <cfRule type="cellIs" dxfId="7459" priority="928" operator="equal">
      <formula>"TD"</formula>
    </cfRule>
  </conditionalFormatting>
  <conditionalFormatting sqref="W94:X94">
    <cfRule type="cellIs" dxfId="7458" priority="927" operator="equal">
      <formula>"PR"</formula>
    </cfRule>
  </conditionalFormatting>
  <conditionalFormatting sqref="AD94">
    <cfRule type="cellIs" dxfId="7457" priority="926" operator="equal">
      <formula>"Me"</formula>
    </cfRule>
  </conditionalFormatting>
  <conditionalFormatting sqref="AD94">
    <cfRule type="cellIs" dxfId="7456" priority="925" operator="equal">
      <formula>"TD"</formula>
    </cfRule>
  </conditionalFormatting>
  <conditionalFormatting sqref="AD94">
    <cfRule type="cellIs" dxfId="7455" priority="924" operator="equal">
      <formula>"PR"</formula>
    </cfRule>
  </conditionalFormatting>
  <conditionalFormatting sqref="AI94">
    <cfRule type="cellIs" dxfId="7454" priority="923" operator="equal">
      <formula>"Me"</formula>
    </cfRule>
  </conditionalFormatting>
  <conditionalFormatting sqref="AI94">
    <cfRule type="cellIs" dxfId="7453" priority="922" operator="equal">
      <formula>"TD"</formula>
    </cfRule>
  </conditionalFormatting>
  <conditionalFormatting sqref="AI94">
    <cfRule type="cellIs" dxfId="7452" priority="921" operator="equal">
      <formula>"PR"</formula>
    </cfRule>
  </conditionalFormatting>
  <conditionalFormatting sqref="Q33:Q34">
    <cfRule type="cellIs" dxfId="7451" priority="920" operator="equal">
      <formula>"TD"</formula>
    </cfRule>
  </conditionalFormatting>
  <conditionalFormatting sqref="U143:U144">
    <cfRule type="cellIs" dxfId="7450" priority="916" operator="equal">
      <formula>"Me"</formula>
    </cfRule>
  </conditionalFormatting>
  <conditionalFormatting sqref="U143:U144">
    <cfRule type="cellIs" dxfId="7449" priority="915" operator="equal">
      <formula>"TD"</formula>
    </cfRule>
  </conditionalFormatting>
  <conditionalFormatting sqref="U143:U144">
    <cfRule type="cellIs" dxfId="7448" priority="914" operator="equal">
      <formula>"PR"</formula>
    </cfRule>
  </conditionalFormatting>
  <conditionalFormatting sqref="V145:V146">
    <cfRule type="cellIs" dxfId="7447" priority="913" operator="equal">
      <formula>"Me"</formula>
    </cfRule>
  </conditionalFormatting>
  <conditionalFormatting sqref="V145:V146">
    <cfRule type="cellIs" dxfId="7446" priority="912" operator="equal">
      <formula>"TD"</formula>
    </cfRule>
  </conditionalFormatting>
  <conditionalFormatting sqref="V145:V146">
    <cfRule type="cellIs" dxfId="7445" priority="911" operator="equal">
      <formula>"PR"</formula>
    </cfRule>
  </conditionalFormatting>
  <conditionalFormatting sqref="W71:X72">
    <cfRule type="cellIs" dxfId="7444" priority="907" operator="equal">
      <formula>"Me"</formula>
    </cfRule>
  </conditionalFormatting>
  <conditionalFormatting sqref="W71:X72">
    <cfRule type="cellIs" dxfId="7443" priority="906" operator="equal">
      <formula>"TD"</formula>
    </cfRule>
  </conditionalFormatting>
  <conditionalFormatting sqref="W71:X72">
    <cfRule type="cellIs" dxfId="7442" priority="905" operator="equal">
      <formula>"PR"</formula>
    </cfRule>
  </conditionalFormatting>
  <conditionalFormatting sqref="U235:U236">
    <cfRule type="cellIs" dxfId="7441" priority="901" operator="equal">
      <formula>"Me"</formula>
    </cfRule>
  </conditionalFormatting>
  <conditionalFormatting sqref="U235:U236">
    <cfRule type="cellIs" dxfId="7440" priority="900" operator="equal">
      <formula>"TD"</formula>
    </cfRule>
  </conditionalFormatting>
  <conditionalFormatting sqref="U235:U236">
    <cfRule type="cellIs" dxfId="7439" priority="899" operator="equal">
      <formula>"PR"</formula>
    </cfRule>
  </conditionalFormatting>
  <conditionalFormatting sqref="F37">
    <cfRule type="cellIs" dxfId="7438" priority="895" operator="equal">
      <formula>"Me"</formula>
    </cfRule>
  </conditionalFormatting>
  <conditionalFormatting sqref="F37">
    <cfRule type="cellIs" dxfId="7437" priority="894" operator="equal">
      <formula>"TD"</formula>
    </cfRule>
  </conditionalFormatting>
  <conditionalFormatting sqref="F37">
    <cfRule type="cellIs" dxfId="7436" priority="893" operator="equal">
      <formula>"PR"</formula>
    </cfRule>
  </conditionalFormatting>
  <conditionalFormatting sqref="V187:V188">
    <cfRule type="cellIs" dxfId="7435" priority="889" operator="equal">
      <formula>"Me"</formula>
    </cfRule>
  </conditionalFormatting>
  <conditionalFormatting sqref="V187:V188">
    <cfRule type="cellIs" dxfId="7434" priority="888" operator="equal">
      <formula>"TD"</formula>
    </cfRule>
  </conditionalFormatting>
  <conditionalFormatting sqref="V187:V188">
    <cfRule type="cellIs" dxfId="7433" priority="887" operator="equal">
      <formula>"PR"</formula>
    </cfRule>
  </conditionalFormatting>
  <conditionalFormatting sqref="X187:X188">
    <cfRule type="cellIs" dxfId="7432" priority="886" operator="equal">
      <formula>"Me"</formula>
    </cfRule>
  </conditionalFormatting>
  <conditionalFormatting sqref="X187:X188">
    <cfRule type="cellIs" dxfId="7431" priority="885" operator="equal">
      <formula>"TD"</formula>
    </cfRule>
  </conditionalFormatting>
  <conditionalFormatting sqref="X187:X188">
    <cfRule type="cellIs" dxfId="7430" priority="884" operator="equal">
      <formula>"PR"</formula>
    </cfRule>
  </conditionalFormatting>
  <conditionalFormatting sqref="V49">
    <cfRule type="cellIs" dxfId="7429" priority="883" operator="equal">
      <formula>"Me"</formula>
    </cfRule>
  </conditionalFormatting>
  <conditionalFormatting sqref="V49">
    <cfRule type="cellIs" dxfId="7428" priority="882" operator="equal">
      <formula>"TD"</formula>
    </cfRule>
  </conditionalFormatting>
  <conditionalFormatting sqref="V49">
    <cfRule type="cellIs" dxfId="7427" priority="881" operator="equal">
      <formula>"PR"</formula>
    </cfRule>
  </conditionalFormatting>
  <conditionalFormatting sqref="V118">
    <cfRule type="cellIs" dxfId="7426" priority="880" operator="equal">
      <formula>"Me"</formula>
    </cfRule>
  </conditionalFormatting>
  <conditionalFormatting sqref="V118">
    <cfRule type="cellIs" dxfId="7425" priority="879" operator="equal">
      <formula>"TD"</formula>
    </cfRule>
  </conditionalFormatting>
  <conditionalFormatting sqref="V118">
    <cfRule type="cellIs" dxfId="7424" priority="878" operator="equal">
      <formula>"PR"</formula>
    </cfRule>
  </conditionalFormatting>
  <conditionalFormatting sqref="W233:W234">
    <cfRule type="cellIs" dxfId="7423" priority="874" operator="equal">
      <formula>"Me"</formula>
    </cfRule>
  </conditionalFormatting>
  <conditionalFormatting sqref="W233:W234">
    <cfRule type="cellIs" dxfId="7422" priority="873" operator="equal">
      <formula>"TD"</formula>
    </cfRule>
  </conditionalFormatting>
  <conditionalFormatting sqref="W233:W234">
    <cfRule type="cellIs" dxfId="7421" priority="872" operator="equal">
      <formula>"PR"</formula>
    </cfRule>
  </conditionalFormatting>
  <conditionalFormatting sqref="X31:X32">
    <cfRule type="cellIs" dxfId="7420" priority="871" operator="equal">
      <formula>"Me"</formula>
    </cfRule>
  </conditionalFormatting>
  <conditionalFormatting sqref="X31:X32">
    <cfRule type="cellIs" dxfId="7419" priority="870" operator="equal">
      <formula>"PR"</formula>
    </cfRule>
  </conditionalFormatting>
  <conditionalFormatting sqref="AA97:AA98">
    <cfRule type="cellIs" dxfId="7418" priority="869" operator="equal">
      <formula>"Me"</formula>
    </cfRule>
  </conditionalFormatting>
  <conditionalFormatting sqref="AA97:AA98">
    <cfRule type="cellIs" dxfId="7417" priority="868" operator="equal">
      <formula>"TD"</formula>
    </cfRule>
  </conditionalFormatting>
  <conditionalFormatting sqref="AA97:AA98">
    <cfRule type="cellIs" dxfId="7416" priority="867" operator="equal">
      <formula>"PR"</formula>
    </cfRule>
  </conditionalFormatting>
  <conditionalFormatting sqref="O85">
    <cfRule type="cellIs" dxfId="7415" priority="866" operator="equal">
      <formula>"Me"</formula>
    </cfRule>
  </conditionalFormatting>
  <conditionalFormatting sqref="O85">
    <cfRule type="cellIs" dxfId="7414" priority="865" operator="equal">
      <formula>"TD"</formula>
    </cfRule>
  </conditionalFormatting>
  <conditionalFormatting sqref="O85">
    <cfRule type="cellIs" dxfId="7413" priority="864" operator="equal">
      <formula>"PR"</formula>
    </cfRule>
  </conditionalFormatting>
  <conditionalFormatting sqref="X42">
    <cfRule type="cellIs" dxfId="7412" priority="857" operator="equal">
      <formula>"Me"</formula>
    </cfRule>
  </conditionalFormatting>
  <conditionalFormatting sqref="X42">
    <cfRule type="cellIs" dxfId="7411" priority="856" operator="equal">
      <formula>"TD"</formula>
    </cfRule>
  </conditionalFormatting>
  <conditionalFormatting sqref="X42">
    <cfRule type="cellIs" dxfId="7410" priority="855" operator="equal">
      <formula>"PR"</formula>
    </cfRule>
  </conditionalFormatting>
  <conditionalFormatting sqref="W211:W212">
    <cfRule type="cellIs" dxfId="7409" priority="854" operator="equal">
      <formula>"Me"</formula>
    </cfRule>
  </conditionalFormatting>
  <conditionalFormatting sqref="W211:W212">
    <cfRule type="cellIs" dxfId="7408" priority="853" operator="equal">
      <formula>"TD"</formula>
    </cfRule>
  </conditionalFormatting>
  <conditionalFormatting sqref="W211:W212">
    <cfRule type="cellIs" dxfId="7407" priority="852" operator="equal">
      <formula>"PR"</formula>
    </cfRule>
  </conditionalFormatting>
  <conditionalFormatting sqref="AA139">
    <cfRule type="cellIs" dxfId="7406" priority="848" operator="equal">
      <formula>"Me"</formula>
    </cfRule>
  </conditionalFormatting>
  <conditionalFormatting sqref="AA139">
    <cfRule type="cellIs" dxfId="7405" priority="847" operator="equal">
      <formula>"TD"</formula>
    </cfRule>
  </conditionalFormatting>
  <conditionalFormatting sqref="AA139">
    <cfRule type="cellIs" dxfId="7404" priority="846" operator="equal">
      <formula>"PR"</formula>
    </cfRule>
  </conditionalFormatting>
  <conditionalFormatting sqref="AA223:AA224">
    <cfRule type="cellIs" dxfId="7403" priority="845" operator="equal">
      <formula>"Me"</formula>
    </cfRule>
  </conditionalFormatting>
  <conditionalFormatting sqref="AA223:AA224">
    <cfRule type="cellIs" dxfId="7402" priority="844" operator="equal">
      <formula>"TD"</formula>
    </cfRule>
  </conditionalFormatting>
  <conditionalFormatting sqref="AA223:AA224">
    <cfRule type="cellIs" dxfId="7401" priority="843" operator="equal">
      <formula>"PR"</formula>
    </cfRule>
  </conditionalFormatting>
  <conditionalFormatting sqref="AA175:AA176">
    <cfRule type="cellIs" dxfId="7400" priority="842" operator="equal">
      <formula>"Me"</formula>
    </cfRule>
  </conditionalFormatting>
  <conditionalFormatting sqref="AA175:AA176">
    <cfRule type="cellIs" dxfId="7399" priority="841" operator="equal">
      <formula>"TD"</formula>
    </cfRule>
  </conditionalFormatting>
  <conditionalFormatting sqref="AA175:AA176">
    <cfRule type="cellIs" dxfId="7398" priority="840" operator="equal">
      <formula>"PR"</formula>
    </cfRule>
  </conditionalFormatting>
  <conditionalFormatting sqref="AB175:AD176">
    <cfRule type="cellIs" dxfId="7397" priority="839" operator="equal">
      <formula>"Me"</formula>
    </cfRule>
  </conditionalFormatting>
  <conditionalFormatting sqref="AB175:AD176">
    <cfRule type="cellIs" dxfId="7396" priority="838" operator="equal">
      <formula>"TD"</formula>
    </cfRule>
  </conditionalFormatting>
  <conditionalFormatting sqref="AB175:AD176">
    <cfRule type="cellIs" dxfId="7395" priority="837" operator="equal">
      <formula>"PR"</formula>
    </cfRule>
  </conditionalFormatting>
  <conditionalFormatting sqref="AC25">
    <cfRule type="cellIs" dxfId="7394" priority="833" operator="equal">
      <formula>"Me"</formula>
    </cfRule>
  </conditionalFormatting>
  <conditionalFormatting sqref="AC25">
    <cfRule type="cellIs" dxfId="7393" priority="832" operator="equal">
      <formula>"Me"</formula>
    </cfRule>
  </conditionalFormatting>
  <conditionalFormatting sqref="AC25">
    <cfRule type="cellIs" dxfId="7392" priority="831" operator="equal">
      <formula>"TD"</formula>
    </cfRule>
  </conditionalFormatting>
  <conditionalFormatting sqref="AD25:AD26">
    <cfRule type="cellIs" dxfId="7391" priority="830" operator="equal">
      <formula>"Me"</formula>
    </cfRule>
  </conditionalFormatting>
  <conditionalFormatting sqref="AD25:AD26">
    <cfRule type="cellIs" dxfId="7390" priority="829" operator="equal">
      <formula>"TD"</formula>
    </cfRule>
  </conditionalFormatting>
  <conditionalFormatting sqref="AD25:AD26">
    <cfRule type="cellIs" dxfId="7389" priority="828" operator="equal">
      <formula>"Me"</formula>
    </cfRule>
  </conditionalFormatting>
  <conditionalFormatting sqref="AD25:AD26">
    <cfRule type="cellIs" dxfId="7388" priority="827" operator="equal">
      <formula>"Me"</formula>
    </cfRule>
  </conditionalFormatting>
  <conditionalFormatting sqref="AD25:AD26">
    <cfRule type="cellIs" dxfId="7387" priority="826" operator="equal">
      <formula>"TD"</formula>
    </cfRule>
  </conditionalFormatting>
  <conditionalFormatting sqref="AD25">
    <cfRule type="cellIs" dxfId="7386" priority="825" operator="equal">
      <formula>"Me"</formula>
    </cfRule>
  </conditionalFormatting>
  <conditionalFormatting sqref="AD25">
    <cfRule type="cellIs" dxfId="7385" priority="824" operator="equal">
      <formula>"Me"</formula>
    </cfRule>
  </conditionalFormatting>
  <conditionalFormatting sqref="AD25">
    <cfRule type="cellIs" dxfId="7384" priority="823" operator="equal">
      <formula>"TD"</formula>
    </cfRule>
  </conditionalFormatting>
  <conditionalFormatting sqref="C27:C28">
    <cfRule type="cellIs" dxfId="7383" priority="821" operator="equal">
      <formula>"C"</formula>
    </cfRule>
  </conditionalFormatting>
  <conditionalFormatting sqref="C27:C28">
    <cfRule type="cellIs" dxfId="7382" priority="819" operator="equal">
      <formula>"B"</formula>
    </cfRule>
  </conditionalFormatting>
  <conditionalFormatting sqref="C27:C28">
    <cfRule type="cellIs" dxfId="7381" priority="818" operator="equal">
      <formula>"A"</formula>
    </cfRule>
  </conditionalFormatting>
  <conditionalFormatting sqref="C22:C24">
    <cfRule type="cellIs" dxfId="7380" priority="808" operator="equal">
      <formula>"C"</formula>
    </cfRule>
  </conditionalFormatting>
  <conditionalFormatting sqref="C22:C24">
    <cfRule type="cellIs" dxfId="7379" priority="807" operator="equal">
      <formula>"B"</formula>
    </cfRule>
  </conditionalFormatting>
  <conditionalFormatting sqref="C22:C24">
    <cfRule type="cellIs" dxfId="7378" priority="806" operator="equal">
      <formula>"A"</formula>
    </cfRule>
  </conditionalFormatting>
  <conditionalFormatting sqref="C21">
    <cfRule type="cellIs" dxfId="7377" priority="804" operator="equal">
      <formula>"C"</formula>
    </cfRule>
  </conditionalFormatting>
  <conditionalFormatting sqref="C21">
    <cfRule type="cellIs" dxfId="7376" priority="803" operator="equal">
      <formula>"B"</formula>
    </cfRule>
  </conditionalFormatting>
  <conditionalFormatting sqref="C21">
    <cfRule type="cellIs" dxfId="7375" priority="802" operator="equal">
      <formula>"A"</formula>
    </cfRule>
  </conditionalFormatting>
  <conditionalFormatting sqref="C26">
    <cfRule type="cellIs" dxfId="7374" priority="799" operator="equal">
      <formula>"C"</formula>
    </cfRule>
  </conditionalFormatting>
  <conditionalFormatting sqref="C26">
    <cfRule type="cellIs" dxfId="7373" priority="798" operator="equal">
      <formula>"B"</formula>
    </cfRule>
  </conditionalFormatting>
  <conditionalFormatting sqref="C26">
    <cfRule type="cellIs" dxfId="7372" priority="797" operator="equal">
      <formula>"A"</formula>
    </cfRule>
  </conditionalFormatting>
  <conditionalFormatting sqref="C26">
    <cfRule type="cellIs" dxfId="7371" priority="794" operator="lessThan">
      <formula>#REF!</formula>
    </cfRule>
  </conditionalFormatting>
  <conditionalFormatting sqref="C80">
    <cfRule type="cellIs" dxfId="7370" priority="778" operator="equal">
      <formula>"C"</formula>
    </cfRule>
  </conditionalFormatting>
  <conditionalFormatting sqref="C80">
    <cfRule type="cellIs" dxfId="7369" priority="777" operator="equal">
      <formula>"B"</formula>
    </cfRule>
  </conditionalFormatting>
  <conditionalFormatting sqref="C80">
    <cfRule type="cellIs" dxfId="7368" priority="776" operator="equal">
      <formula>"A"</formula>
    </cfRule>
  </conditionalFormatting>
  <conditionalFormatting sqref="C86">
    <cfRule type="cellIs" dxfId="7367" priority="774" operator="equal">
      <formula>"C"</formula>
    </cfRule>
  </conditionalFormatting>
  <conditionalFormatting sqref="C86">
    <cfRule type="cellIs" dxfId="7366" priority="773" operator="equal">
      <formula>"B"</formula>
    </cfRule>
  </conditionalFormatting>
  <conditionalFormatting sqref="C86">
    <cfRule type="cellIs" dxfId="7365" priority="772" operator="equal">
      <formula>"A"</formula>
    </cfRule>
  </conditionalFormatting>
  <conditionalFormatting sqref="C81:C82">
    <cfRule type="cellIs" dxfId="7364" priority="769" operator="equal">
      <formula>"C"</formula>
    </cfRule>
  </conditionalFormatting>
  <conditionalFormatting sqref="C81:C82">
    <cfRule type="cellIs" dxfId="7363" priority="768" operator="equal">
      <formula>"B"</formula>
    </cfRule>
  </conditionalFormatting>
  <conditionalFormatting sqref="C81:C82">
    <cfRule type="cellIs" dxfId="7362" priority="767" operator="equal">
      <formula>"A"</formula>
    </cfRule>
  </conditionalFormatting>
  <conditionalFormatting sqref="C83:C84">
    <cfRule type="cellIs" dxfId="7361" priority="758" operator="equal">
      <formula>"c"</formula>
    </cfRule>
    <cfRule type="cellIs" dxfId="7360" priority="759" operator="equal">
      <formula>"b"</formula>
    </cfRule>
    <cfRule type="cellIs" dxfId="7359" priority="760" operator="equal">
      <formula>"a"</formula>
    </cfRule>
  </conditionalFormatting>
  <conditionalFormatting sqref="C78">
    <cfRule type="cellIs" dxfId="7358" priority="749" operator="equal">
      <formula>"C"</formula>
    </cfRule>
  </conditionalFormatting>
  <conditionalFormatting sqref="C78">
    <cfRule type="cellIs" dxfId="7357" priority="748" operator="equal">
      <formula>"B"</formula>
    </cfRule>
  </conditionalFormatting>
  <conditionalFormatting sqref="C78">
    <cfRule type="cellIs" dxfId="7356" priority="747" operator="equal">
      <formula>"A"</formula>
    </cfRule>
  </conditionalFormatting>
  <conditionalFormatting sqref="C91:C92 C97:C98">
    <cfRule type="cellIs" dxfId="7355" priority="733" operator="equal">
      <formula>"C"</formula>
    </cfRule>
  </conditionalFormatting>
  <conditionalFormatting sqref="C91:C92 C97:C98">
    <cfRule type="cellIs" dxfId="7354" priority="732" operator="equal">
      <formula>"B"</formula>
    </cfRule>
  </conditionalFormatting>
  <conditionalFormatting sqref="C91:C92 C97:C98">
    <cfRule type="cellIs" dxfId="7353" priority="731" operator="equal">
      <formula>"A"</formula>
    </cfRule>
  </conditionalFormatting>
  <conditionalFormatting sqref="C101:C102">
    <cfRule type="cellIs" dxfId="7352" priority="729" operator="equal">
      <formula>"C"</formula>
    </cfRule>
  </conditionalFormatting>
  <conditionalFormatting sqref="C101:C102">
    <cfRule type="cellIs" dxfId="7351" priority="728" operator="equal">
      <formula>"B"</formula>
    </cfRule>
  </conditionalFormatting>
  <conditionalFormatting sqref="C101:C102">
    <cfRule type="cellIs" dxfId="7350" priority="727" operator="equal">
      <formula>"A"</formula>
    </cfRule>
  </conditionalFormatting>
  <conditionalFormatting sqref="C96">
    <cfRule type="cellIs" dxfId="7349" priority="725" operator="equal">
      <formula>"C"</formula>
    </cfRule>
  </conditionalFormatting>
  <conditionalFormatting sqref="C96">
    <cfRule type="cellIs" dxfId="7348" priority="724" operator="equal">
      <formula>"B"</formula>
    </cfRule>
  </conditionalFormatting>
  <conditionalFormatting sqref="C96">
    <cfRule type="cellIs" dxfId="7347" priority="723" operator="equal">
      <formula>"A"</formula>
    </cfRule>
  </conditionalFormatting>
  <conditionalFormatting sqref="C90">
    <cfRule type="cellIs" dxfId="7346" priority="721" operator="equal">
      <formula>"C"</formula>
    </cfRule>
  </conditionalFormatting>
  <conditionalFormatting sqref="C90">
    <cfRule type="cellIs" dxfId="7345" priority="720" operator="equal">
      <formula>"B"</formula>
    </cfRule>
  </conditionalFormatting>
  <conditionalFormatting sqref="C90">
    <cfRule type="cellIs" dxfId="7344" priority="719" operator="equal">
      <formula>"A"</formula>
    </cfRule>
  </conditionalFormatting>
  <conditionalFormatting sqref="C89">
    <cfRule type="cellIs" dxfId="7343" priority="717" operator="equal">
      <formula>"C"</formula>
    </cfRule>
  </conditionalFormatting>
  <conditionalFormatting sqref="C89">
    <cfRule type="cellIs" dxfId="7342" priority="716" operator="equal">
      <formula>"B"</formula>
    </cfRule>
  </conditionalFormatting>
  <conditionalFormatting sqref="C89">
    <cfRule type="cellIs" dxfId="7341" priority="715" operator="equal">
      <formula>"A"</formula>
    </cfRule>
  </conditionalFormatting>
  <conditionalFormatting sqref="C99:C100">
    <cfRule type="cellIs" dxfId="7340" priority="707" operator="lessThan">
      <formula>#REF!</formula>
    </cfRule>
  </conditionalFormatting>
  <conditionalFormatting sqref="C99:C100">
    <cfRule type="cellIs" dxfId="7339" priority="706" operator="equal">
      <formula>"C"</formula>
    </cfRule>
  </conditionalFormatting>
  <conditionalFormatting sqref="C99:C100">
    <cfRule type="cellIs" dxfId="7338" priority="705" operator="equal">
      <formula>"B"</formula>
    </cfRule>
  </conditionalFormatting>
  <conditionalFormatting sqref="C99:C100">
    <cfRule type="cellIs" dxfId="7337" priority="704" operator="equal">
      <formula>"A"</formula>
    </cfRule>
  </conditionalFormatting>
  <conditionalFormatting sqref="C94">
    <cfRule type="cellIs" dxfId="7336" priority="697" operator="equal">
      <formula>"C"</formula>
    </cfRule>
  </conditionalFormatting>
  <conditionalFormatting sqref="C94">
    <cfRule type="cellIs" dxfId="7335" priority="696" operator="equal">
      <formula>"B"</formula>
    </cfRule>
  </conditionalFormatting>
  <conditionalFormatting sqref="C94">
    <cfRule type="cellIs" dxfId="7334" priority="695" operator="equal">
      <formula>"A"</formula>
    </cfRule>
  </conditionalFormatting>
  <conditionalFormatting sqref="C93">
    <cfRule type="cellIs" dxfId="7333" priority="693" operator="equal">
      <formula>"C"</formula>
    </cfRule>
  </conditionalFormatting>
  <conditionalFormatting sqref="C93">
    <cfRule type="cellIs" dxfId="7332" priority="692" operator="equal">
      <formula>"B"</formula>
    </cfRule>
  </conditionalFormatting>
  <conditionalFormatting sqref="C93">
    <cfRule type="cellIs" dxfId="7331" priority="691" operator="equal">
      <formula>"A"</formula>
    </cfRule>
  </conditionalFormatting>
  <conditionalFormatting sqref="C109:C110">
    <cfRule type="cellIs" dxfId="7330" priority="683" operator="equal">
      <formula>"C"</formula>
    </cfRule>
  </conditionalFormatting>
  <conditionalFormatting sqref="C109:C110">
    <cfRule type="cellIs" dxfId="7329" priority="682" operator="equal">
      <formula>"B"</formula>
    </cfRule>
  </conditionalFormatting>
  <conditionalFormatting sqref="C109:C110">
    <cfRule type="cellIs" dxfId="7328" priority="681" operator="equal">
      <formula>"A"</formula>
    </cfRule>
  </conditionalFormatting>
  <conditionalFormatting sqref="C112">
    <cfRule type="cellIs" dxfId="7327" priority="679" operator="equal">
      <formula>"C"</formula>
    </cfRule>
  </conditionalFormatting>
  <conditionalFormatting sqref="C112">
    <cfRule type="cellIs" dxfId="7326" priority="678" operator="equal">
      <formula>"B"</formula>
    </cfRule>
  </conditionalFormatting>
  <conditionalFormatting sqref="C112">
    <cfRule type="cellIs" dxfId="7325" priority="677" operator="equal">
      <formula>"A"</formula>
    </cfRule>
  </conditionalFormatting>
  <conditionalFormatting sqref="C111">
    <cfRule type="cellIs" dxfId="7324" priority="673" operator="equal">
      <formula>"c"</formula>
    </cfRule>
    <cfRule type="cellIs" dxfId="7323" priority="674" operator="equal">
      <formula>"b"</formula>
    </cfRule>
    <cfRule type="cellIs" dxfId="7322" priority="675" operator="equal">
      <formula>"a"</formula>
    </cfRule>
  </conditionalFormatting>
  <conditionalFormatting sqref="C113:C116">
    <cfRule type="cellIs" dxfId="7321" priority="670" operator="equal">
      <formula>"c"</formula>
    </cfRule>
    <cfRule type="cellIs" dxfId="7320" priority="671" operator="equal">
      <formula>"b"</formula>
    </cfRule>
    <cfRule type="cellIs" dxfId="7319" priority="672" operator="equal">
      <formula>"a"</formula>
    </cfRule>
  </conditionalFormatting>
  <conditionalFormatting sqref="C119:C120">
    <cfRule type="cellIs" dxfId="7318" priority="667" operator="equal">
      <formula>"c"</formula>
    </cfRule>
    <cfRule type="cellIs" dxfId="7317" priority="668" operator="equal">
      <formula>"b"</formula>
    </cfRule>
    <cfRule type="cellIs" dxfId="7316" priority="669" operator="equal">
      <formula>"a"</formula>
    </cfRule>
  </conditionalFormatting>
  <conditionalFormatting sqref="C120">
    <cfRule type="cellIs" dxfId="7315" priority="664" operator="equal">
      <formula>"c"</formula>
    </cfRule>
    <cfRule type="cellIs" dxfId="7314" priority="665" operator="equal">
      <formula>"b"</formula>
    </cfRule>
    <cfRule type="cellIs" dxfId="7313" priority="666" operator="equal">
      <formula>"a"</formula>
    </cfRule>
  </conditionalFormatting>
  <conditionalFormatting sqref="C119">
    <cfRule type="cellIs" dxfId="7312" priority="661" operator="equal">
      <formula>"c"</formula>
    </cfRule>
    <cfRule type="cellIs" dxfId="7311" priority="662" operator="equal">
      <formula>"b"</formula>
    </cfRule>
    <cfRule type="cellIs" dxfId="7310" priority="663" operator="equal">
      <formula>"a"</formula>
    </cfRule>
  </conditionalFormatting>
  <conditionalFormatting sqref="C121:C122">
    <cfRule type="cellIs" dxfId="7309" priority="658" operator="equal">
      <formula>"c"</formula>
    </cfRule>
    <cfRule type="cellIs" dxfId="7308" priority="659" operator="equal">
      <formula>"b"</formula>
    </cfRule>
    <cfRule type="cellIs" dxfId="7307" priority="660" operator="equal">
      <formula>"a"</formula>
    </cfRule>
  </conditionalFormatting>
  <conditionalFormatting sqref="C105:C106">
    <cfRule type="cellIs" dxfId="7306" priority="657" operator="equal">
      <formula>"C"</formula>
    </cfRule>
  </conditionalFormatting>
  <conditionalFormatting sqref="C105:C106">
    <cfRule type="cellIs" dxfId="7305" priority="656" operator="equal">
      <formula>"B"</formula>
    </cfRule>
  </conditionalFormatting>
  <conditionalFormatting sqref="C105:C106">
    <cfRule type="cellIs" dxfId="7304" priority="655" operator="equal">
      <formula>"A"</formula>
    </cfRule>
  </conditionalFormatting>
  <conditionalFormatting sqref="C105:C106">
    <cfRule type="cellIs" dxfId="7303" priority="654" operator="lessThan">
      <formula>#REF!</formula>
    </cfRule>
  </conditionalFormatting>
  <conditionalFormatting sqref="C107:C108">
    <cfRule type="cellIs" dxfId="7302" priority="653" operator="equal">
      <formula>"C"</formula>
    </cfRule>
  </conditionalFormatting>
  <conditionalFormatting sqref="C107:C108">
    <cfRule type="cellIs" dxfId="7301" priority="652" operator="equal">
      <formula>"B"</formula>
    </cfRule>
  </conditionalFormatting>
  <conditionalFormatting sqref="C107:C108">
    <cfRule type="cellIs" dxfId="7300" priority="651" operator="equal">
      <formula>"A"</formula>
    </cfRule>
  </conditionalFormatting>
  <conditionalFormatting sqref="C117:C118">
    <cfRule type="cellIs" dxfId="7299" priority="647" operator="equal">
      <formula>"c"</formula>
    </cfRule>
    <cfRule type="cellIs" dxfId="7298" priority="648" operator="equal">
      <formula>"b"</formula>
    </cfRule>
    <cfRule type="cellIs" dxfId="7297" priority="649" operator="equal">
      <formula>"a"</formula>
    </cfRule>
  </conditionalFormatting>
  <conditionalFormatting sqref="C127:C131">
    <cfRule type="cellIs" dxfId="7296" priority="620" operator="equal">
      <formula>"c"</formula>
    </cfRule>
    <cfRule type="cellIs" dxfId="7295" priority="621" operator="equal">
      <formula>"b"</formula>
    </cfRule>
    <cfRule type="cellIs" dxfId="7294" priority="622" operator="equal">
      <formula>"a"</formula>
    </cfRule>
  </conditionalFormatting>
  <conditionalFormatting sqref="C132">
    <cfRule type="cellIs" dxfId="7293" priority="617" operator="equal">
      <formula>"c"</formula>
    </cfRule>
    <cfRule type="cellIs" dxfId="7292" priority="618" operator="equal">
      <formula>"b"</formula>
    </cfRule>
    <cfRule type="cellIs" dxfId="7291" priority="619" operator="equal">
      <formula>"a"</formula>
    </cfRule>
  </conditionalFormatting>
  <conditionalFormatting sqref="C133:C134">
    <cfRule type="cellIs" dxfId="7290" priority="614" operator="equal">
      <formula>"c"</formula>
    </cfRule>
    <cfRule type="cellIs" dxfId="7289" priority="615" operator="equal">
      <formula>"b"</formula>
    </cfRule>
    <cfRule type="cellIs" dxfId="7288" priority="616" operator="equal">
      <formula>"a"</formula>
    </cfRule>
  </conditionalFormatting>
  <conditionalFormatting sqref="C125:C126">
    <cfRule type="cellIs" dxfId="7287" priority="611" operator="equal">
      <formula>"c"</formula>
    </cfRule>
    <cfRule type="cellIs" dxfId="7286" priority="612" operator="equal">
      <formula>"b"</formula>
    </cfRule>
    <cfRule type="cellIs" dxfId="7285" priority="613" operator="equal">
      <formula>"a"</formula>
    </cfRule>
  </conditionalFormatting>
  <conditionalFormatting sqref="C129">
    <cfRule type="cellIs" dxfId="7284" priority="608" operator="equal">
      <formula>"c"</formula>
    </cfRule>
    <cfRule type="cellIs" dxfId="7283" priority="609" operator="equal">
      <formula>"b"</formula>
    </cfRule>
    <cfRule type="cellIs" dxfId="7282" priority="610" operator="equal">
      <formula>"a"</formula>
    </cfRule>
  </conditionalFormatting>
  <conditionalFormatting sqref="C130">
    <cfRule type="cellIs" dxfId="7281" priority="605" operator="equal">
      <formula>"c"</formula>
    </cfRule>
    <cfRule type="cellIs" dxfId="7280" priority="606" operator="equal">
      <formula>"b"</formula>
    </cfRule>
    <cfRule type="cellIs" dxfId="7279" priority="607" operator="equal">
      <formula>"a"</formula>
    </cfRule>
  </conditionalFormatting>
  <conditionalFormatting sqref="C140">
    <cfRule type="cellIs" dxfId="7278" priority="596" operator="equal">
      <formula>"c"</formula>
    </cfRule>
    <cfRule type="cellIs" dxfId="7277" priority="597" operator="equal">
      <formula>"b"</formula>
    </cfRule>
    <cfRule type="cellIs" dxfId="7276" priority="598" operator="equal">
      <formula>"a"</formula>
    </cfRule>
  </conditionalFormatting>
  <conditionalFormatting sqref="C138">
    <cfRule type="cellIs" dxfId="7275" priority="599" operator="equal">
      <formula>"c"</formula>
    </cfRule>
    <cfRule type="cellIs" dxfId="7274" priority="600" operator="equal">
      <formula>"b"</formula>
    </cfRule>
    <cfRule type="cellIs" dxfId="7273" priority="601" operator="equal">
      <formula>"a"</formula>
    </cfRule>
  </conditionalFormatting>
  <conditionalFormatting sqref="C137">
    <cfRule type="cellIs" dxfId="7272" priority="602" operator="equal">
      <formula>"c"</formula>
    </cfRule>
    <cfRule type="cellIs" dxfId="7271" priority="603" operator="equal">
      <formula>"b"</formula>
    </cfRule>
    <cfRule type="cellIs" dxfId="7270" priority="604" operator="equal">
      <formula>"a"</formula>
    </cfRule>
  </conditionalFormatting>
  <conditionalFormatting sqref="C136">
    <cfRule type="cellIs" dxfId="7269" priority="593" operator="equal">
      <formula>"c"</formula>
    </cfRule>
    <cfRule type="cellIs" dxfId="7268" priority="594" operator="equal">
      <formula>"b"</formula>
    </cfRule>
    <cfRule type="cellIs" dxfId="7267" priority="595" operator="equal">
      <formula>"a"</formula>
    </cfRule>
  </conditionalFormatting>
  <conditionalFormatting sqref="C154 C150 C146">
    <cfRule type="cellIs" dxfId="7266" priority="528" operator="equal">
      <formula>"c"</formula>
    </cfRule>
    <cfRule type="cellIs" dxfId="7265" priority="529" operator="equal">
      <formula>"b"</formula>
    </cfRule>
    <cfRule type="cellIs" dxfId="7264" priority="530" operator="equal">
      <formula>"a"</formula>
    </cfRule>
  </conditionalFormatting>
  <conditionalFormatting sqref="C149 C153 C145">
    <cfRule type="cellIs" dxfId="7263" priority="532" operator="equal">
      <formula>"c"</formula>
    </cfRule>
    <cfRule type="cellIs" dxfId="7262" priority="533" operator="equal">
      <formula>"b"</formula>
    </cfRule>
    <cfRule type="cellIs" dxfId="7261" priority="534" operator="equal">
      <formula>"a"</formula>
    </cfRule>
  </conditionalFormatting>
  <conditionalFormatting sqref="C144">
    <cfRule type="cellIs" dxfId="7260" priority="516" operator="equal">
      <formula>"c"</formula>
    </cfRule>
    <cfRule type="cellIs" dxfId="7259" priority="517" operator="equal">
      <formula>"b"</formula>
    </cfRule>
    <cfRule type="cellIs" dxfId="7258" priority="518" operator="equal">
      <formula>"a"</formula>
    </cfRule>
  </conditionalFormatting>
  <conditionalFormatting sqref="C143">
    <cfRule type="cellIs" dxfId="7257" priority="519" operator="equal">
      <formula>"c"</formula>
    </cfRule>
    <cfRule type="cellIs" dxfId="7256" priority="520" operator="equal">
      <formula>"b"</formula>
    </cfRule>
    <cfRule type="cellIs" dxfId="7255" priority="521" operator="equal">
      <formula>"a"</formula>
    </cfRule>
  </conditionalFormatting>
  <conditionalFormatting sqref="C148">
    <cfRule type="cellIs" dxfId="7254" priority="504" operator="equal">
      <formula>"c"</formula>
    </cfRule>
    <cfRule type="cellIs" dxfId="7253" priority="505" operator="equal">
      <formula>"b"</formula>
    </cfRule>
    <cfRule type="cellIs" dxfId="7252" priority="506" operator="equal">
      <formula>"a"</formula>
    </cfRule>
  </conditionalFormatting>
  <conditionalFormatting sqref="C147">
    <cfRule type="cellIs" dxfId="7251" priority="507" operator="equal">
      <formula>"c"</formula>
    </cfRule>
    <cfRule type="cellIs" dxfId="7250" priority="508" operator="equal">
      <formula>"b"</formula>
    </cfRule>
    <cfRule type="cellIs" dxfId="7249" priority="509" operator="equal">
      <formula>"a"</formula>
    </cfRule>
  </conditionalFormatting>
  <conditionalFormatting sqref="C152">
    <cfRule type="cellIs" dxfId="7248" priority="498" operator="equal">
      <formula>"c"</formula>
    </cfRule>
    <cfRule type="cellIs" dxfId="7247" priority="499" operator="equal">
      <formula>"b"</formula>
    </cfRule>
    <cfRule type="cellIs" dxfId="7246" priority="500" operator="equal">
      <formula>"a"</formula>
    </cfRule>
  </conditionalFormatting>
  <conditionalFormatting sqref="C151">
    <cfRule type="cellIs" dxfId="7245" priority="501" operator="equal">
      <formula>"c"</formula>
    </cfRule>
    <cfRule type="cellIs" dxfId="7244" priority="502" operator="equal">
      <formula>"b"</formula>
    </cfRule>
    <cfRule type="cellIs" dxfId="7243" priority="503" operator="equal">
      <formula>"a"</formula>
    </cfRule>
  </conditionalFormatting>
  <conditionalFormatting sqref="C164 C160 C162">
    <cfRule type="cellIs" dxfId="7242" priority="471" operator="equal">
      <formula>"c"</formula>
    </cfRule>
    <cfRule type="cellIs" dxfId="7241" priority="472" operator="equal">
      <formula>"b"</formula>
    </cfRule>
    <cfRule type="cellIs" dxfId="7240" priority="473" operator="equal">
      <formula>"a"</formula>
    </cfRule>
  </conditionalFormatting>
  <conditionalFormatting sqref="C157 C159 C163">
    <cfRule type="cellIs" dxfId="7239" priority="477" operator="equal">
      <formula>"c"</formula>
    </cfRule>
    <cfRule type="cellIs" dxfId="7238" priority="478" operator="equal">
      <formula>"b"</formula>
    </cfRule>
    <cfRule type="cellIs" dxfId="7237" priority="479" operator="equal">
      <formula>"a"</formula>
    </cfRule>
  </conditionalFormatting>
  <conditionalFormatting sqref="C158">
    <cfRule type="cellIs" dxfId="7236" priority="474" operator="equal">
      <formula>"c"</formula>
    </cfRule>
    <cfRule type="cellIs" dxfId="7235" priority="475" operator="equal">
      <formula>"b"</formula>
    </cfRule>
    <cfRule type="cellIs" dxfId="7234" priority="476" operator="equal">
      <formula>"a"</formula>
    </cfRule>
  </conditionalFormatting>
  <conditionalFormatting sqref="C161">
    <cfRule type="cellIs" dxfId="7233" priority="465" operator="equal">
      <formula>"c"</formula>
    </cfRule>
    <cfRule type="cellIs" dxfId="7232" priority="466" operator="equal">
      <formula>"b"</formula>
    </cfRule>
    <cfRule type="cellIs" dxfId="7231" priority="467" operator="equal">
      <formula>"a"</formula>
    </cfRule>
  </conditionalFormatting>
  <conditionalFormatting sqref="C173:C174">
    <cfRule type="cellIs" dxfId="7230" priority="464" operator="equal">
      <formula>"C"</formula>
    </cfRule>
  </conditionalFormatting>
  <conditionalFormatting sqref="C173:C174">
    <cfRule type="cellIs" dxfId="7229" priority="463" operator="equal">
      <formula>"B"</formula>
    </cfRule>
  </conditionalFormatting>
  <conditionalFormatting sqref="C173:C174">
    <cfRule type="cellIs" dxfId="7228" priority="462" operator="equal">
      <formula>"A"</formula>
    </cfRule>
  </conditionalFormatting>
  <conditionalFormatting sqref="C171:C172">
    <cfRule type="cellIs" dxfId="7227" priority="458" operator="equal">
      <formula>"c"</formula>
    </cfRule>
    <cfRule type="cellIs" dxfId="7226" priority="459" operator="equal">
      <formula>"b"</formula>
    </cfRule>
    <cfRule type="cellIs" dxfId="7225" priority="460" operator="equal">
      <formula>"a"</formula>
    </cfRule>
  </conditionalFormatting>
  <conditionalFormatting sqref="C167:C168 C177:C178">
    <cfRule type="cellIs" dxfId="7224" priority="455" operator="equal">
      <formula>"c"</formula>
    </cfRule>
    <cfRule type="cellIs" dxfId="7223" priority="456" operator="equal">
      <formula>"b"</formula>
    </cfRule>
    <cfRule type="cellIs" dxfId="7222" priority="457" operator="equal">
      <formula>"a"</formula>
    </cfRule>
  </conditionalFormatting>
  <conditionalFormatting sqref="C187:C188">
    <cfRule type="cellIs" dxfId="7221" priority="454" operator="equal">
      <formula>"C"</formula>
    </cfRule>
  </conditionalFormatting>
  <conditionalFormatting sqref="C187:C188">
    <cfRule type="cellIs" dxfId="7220" priority="453" operator="equal">
      <formula>"B"</formula>
    </cfRule>
  </conditionalFormatting>
  <conditionalFormatting sqref="C187:C188">
    <cfRule type="cellIs" dxfId="7219" priority="452" operator="equal">
      <formula>"A"</formula>
    </cfRule>
  </conditionalFormatting>
  <conditionalFormatting sqref="C179:C180">
    <cfRule type="cellIs" dxfId="7218" priority="450" operator="equal">
      <formula>"C"</formula>
    </cfRule>
  </conditionalFormatting>
  <conditionalFormatting sqref="C179:C180">
    <cfRule type="cellIs" dxfId="7217" priority="449" operator="equal">
      <formula>"B"</formula>
    </cfRule>
  </conditionalFormatting>
  <conditionalFormatting sqref="C179:C180">
    <cfRule type="cellIs" dxfId="7216" priority="448" operator="equal">
      <formula>"A"</formula>
    </cfRule>
  </conditionalFormatting>
  <conditionalFormatting sqref="C175:C176">
    <cfRule type="cellIs" dxfId="7215" priority="444" operator="equal">
      <formula>"c"</formula>
    </cfRule>
    <cfRule type="cellIs" dxfId="7214" priority="445" operator="equal">
      <formula>"b"</formula>
    </cfRule>
    <cfRule type="cellIs" dxfId="7213" priority="446" operator="equal">
      <formula>"a"</formula>
    </cfRule>
  </conditionalFormatting>
  <conditionalFormatting sqref="C169">
    <cfRule type="cellIs" dxfId="7212" priority="441" operator="equal">
      <formula>"c"</formula>
    </cfRule>
    <cfRule type="cellIs" dxfId="7211" priority="442" operator="equal">
      <formula>"b"</formula>
    </cfRule>
    <cfRule type="cellIs" dxfId="7210" priority="443" operator="equal">
      <formula>"a"</formula>
    </cfRule>
  </conditionalFormatting>
  <conditionalFormatting sqref="C170">
    <cfRule type="cellIs" dxfId="7209" priority="438" operator="equal">
      <formula>"c"</formula>
    </cfRule>
    <cfRule type="cellIs" dxfId="7208" priority="439" operator="equal">
      <formula>"b"</formula>
    </cfRule>
    <cfRule type="cellIs" dxfId="7207" priority="440" operator="equal">
      <formula>"a"</formula>
    </cfRule>
  </conditionalFormatting>
  <conditionalFormatting sqref="C184">
    <cfRule type="cellIs" dxfId="7206" priority="437" operator="equal">
      <formula>"C"</formula>
    </cfRule>
  </conditionalFormatting>
  <conditionalFormatting sqref="C184">
    <cfRule type="cellIs" dxfId="7205" priority="436" operator="equal">
      <formula>"B"</formula>
    </cfRule>
  </conditionalFormatting>
  <conditionalFormatting sqref="C184">
    <cfRule type="cellIs" dxfId="7204" priority="435" operator="equal">
      <formula>"A"</formula>
    </cfRule>
  </conditionalFormatting>
  <conditionalFormatting sqref="C182">
    <cfRule type="cellIs" dxfId="7203" priority="433" operator="lessThan">
      <formula>#REF!</formula>
    </cfRule>
  </conditionalFormatting>
  <conditionalFormatting sqref="C182">
    <cfRule type="cellIs" dxfId="7202" priority="432" operator="equal">
      <formula>"C"</formula>
    </cfRule>
  </conditionalFormatting>
  <conditionalFormatting sqref="C182">
    <cfRule type="cellIs" dxfId="7201" priority="431" operator="equal">
      <formula>"B"</formula>
    </cfRule>
  </conditionalFormatting>
  <conditionalFormatting sqref="C182">
    <cfRule type="cellIs" dxfId="7200" priority="430" operator="equal">
      <formula>"A"</formula>
    </cfRule>
  </conditionalFormatting>
  <conditionalFormatting sqref="C181">
    <cfRule type="cellIs" dxfId="7199" priority="429" operator="equal">
      <formula>"C"</formula>
    </cfRule>
  </conditionalFormatting>
  <conditionalFormatting sqref="C181">
    <cfRule type="cellIs" dxfId="7198" priority="428" operator="equal">
      <formula>"B"</formula>
    </cfRule>
  </conditionalFormatting>
  <conditionalFormatting sqref="C181">
    <cfRule type="cellIs" dxfId="7197" priority="427" operator="equal">
      <formula>"A"</formula>
    </cfRule>
  </conditionalFormatting>
  <conditionalFormatting sqref="C186">
    <cfRule type="cellIs" dxfId="7196" priority="426" operator="equal">
      <formula>"C"</formula>
    </cfRule>
  </conditionalFormatting>
  <conditionalFormatting sqref="C186">
    <cfRule type="cellIs" dxfId="7195" priority="425" operator="equal">
      <formula>"B"</formula>
    </cfRule>
  </conditionalFormatting>
  <conditionalFormatting sqref="C186">
    <cfRule type="cellIs" dxfId="7194" priority="424" operator="equal">
      <formula>"A"</formula>
    </cfRule>
  </conditionalFormatting>
  <conditionalFormatting sqref="C191:C192">
    <cfRule type="cellIs" dxfId="7193" priority="373" operator="equal">
      <formula>"C"</formula>
    </cfRule>
  </conditionalFormatting>
  <conditionalFormatting sqref="C191:C192">
    <cfRule type="cellIs" dxfId="7192" priority="372" operator="equal">
      <formula>"B"</formula>
    </cfRule>
  </conditionalFormatting>
  <conditionalFormatting sqref="C191:C192">
    <cfRule type="cellIs" dxfId="7191" priority="371" operator="equal">
      <formula>"A"</formula>
    </cfRule>
  </conditionalFormatting>
  <conditionalFormatting sqref="C195:C196">
    <cfRule type="cellIs" dxfId="7190" priority="364" operator="equal">
      <formula>"C"</formula>
    </cfRule>
  </conditionalFormatting>
  <conditionalFormatting sqref="C195:C196">
    <cfRule type="cellIs" dxfId="7189" priority="363" operator="equal">
      <formula>"B"</formula>
    </cfRule>
  </conditionalFormatting>
  <conditionalFormatting sqref="C195:C196">
    <cfRule type="cellIs" dxfId="7188" priority="362" operator="equal">
      <formula>"A"</formula>
    </cfRule>
  </conditionalFormatting>
  <conditionalFormatting sqref="C193:C194">
    <cfRule type="cellIs" dxfId="7187" priority="359" operator="equal">
      <formula>"C"</formula>
    </cfRule>
  </conditionalFormatting>
  <conditionalFormatting sqref="C193:C194">
    <cfRule type="cellIs" dxfId="7186" priority="358" operator="equal">
      <formula>"B"</formula>
    </cfRule>
  </conditionalFormatting>
  <conditionalFormatting sqref="C193:C194">
    <cfRule type="cellIs" dxfId="7185" priority="357" operator="equal">
      <formula>"A"</formula>
    </cfRule>
  </conditionalFormatting>
  <conditionalFormatting sqref="C197:C198">
    <cfRule type="cellIs" dxfId="7184" priority="344" operator="equal">
      <formula>"C"</formula>
    </cfRule>
  </conditionalFormatting>
  <conditionalFormatting sqref="C197:C198">
    <cfRule type="cellIs" dxfId="7183" priority="343" operator="equal">
      <formula>"B"</formula>
    </cfRule>
  </conditionalFormatting>
  <conditionalFormatting sqref="C197:C198">
    <cfRule type="cellIs" dxfId="7182" priority="342" operator="equal">
      <formula>"A"</formula>
    </cfRule>
  </conditionalFormatting>
  <conditionalFormatting sqref="C217:C218">
    <cfRule type="cellIs" dxfId="7181" priority="334" operator="equal">
      <formula>"C"</formula>
    </cfRule>
  </conditionalFormatting>
  <conditionalFormatting sqref="C217:C218">
    <cfRule type="cellIs" dxfId="7180" priority="333" operator="equal">
      <formula>"B"</formula>
    </cfRule>
  </conditionalFormatting>
  <conditionalFormatting sqref="C217:C218">
    <cfRule type="cellIs" dxfId="7179" priority="332" operator="equal">
      <formula>"A"</formula>
    </cfRule>
  </conditionalFormatting>
  <conditionalFormatting sqref="C231:C232">
    <cfRule type="cellIs" dxfId="7178" priority="330" operator="equal">
      <formula>"C"</formula>
    </cfRule>
  </conditionalFormatting>
  <conditionalFormatting sqref="C231:C232">
    <cfRule type="cellIs" dxfId="7177" priority="329" operator="equal">
      <formula>"B"</formula>
    </cfRule>
  </conditionalFormatting>
  <conditionalFormatting sqref="C231:C232">
    <cfRule type="cellIs" dxfId="7176" priority="328" operator="equal">
      <formula>"A"</formula>
    </cfRule>
  </conditionalFormatting>
  <conditionalFormatting sqref="C201:C202 C221:C224">
    <cfRule type="cellIs" dxfId="7175" priority="326" operator="equal">
      <formula>"C"</formula>
    </cfRule>
  </conditionalFormatting>
  <conditionalFormatting sqref="C201:C202 C221:C224">
    <cfRule type="cellIs" dxfId="7174" priority="325" operator="equal">
      <formula>"B"</formula>
    </cfRule>
  </conditionalFormatting>
  <conditionalFormatting sqref="C201:C202 C221:C224">
    <cfRule type="cellIs" dxfId="7173" priority="324" operator="equal">
      <formula>"A"</formula>
    </cfRule>
  </conditionalFormatting>
  <conditionalFormatting sqref="C211:C212 C241:C242 C227:C228">
    <cfRule type="cellIs" dxfId="7172" priority="322" operator="equal">
      <formula>"C"</formula>
    </cfRule>
  </conditionalFormatting>
  <conditionalFormatting sqref="C211:C212 C241:C242 C227:C228">
    <cfRule type="cellIs" dxfId="7171" priority="321" operator="equal">
      <formula>"B"</formula>
    </cfRule>
  </conditionalFormatting>
  <conditionalFormatting sqref="C211:C212 C241:C242 C227:C228">
    <cfRule type="cellIs" dxfId="7170" priority="320" operator="equal">
      <formula>"A"</formula>
    </cfRule>
  </conditionalFormatting>
  <conditionalFormatting sqref="C215:C216">
    <cfRule type="cellIs" dxfId="7169" priority="318" operator="equal">
      <formula>"C"</formula>
    </cfRule>
  </conditionalFormatting>
  <conditionalFormatting sqref="C215:C216">
    <cfRule type="cellIs" dxfId="7168" priority="317" operator="equal">
      <formula>"B"</formula>
    </cfRule>
  </conditionalFormatting>
  <conditionalFormatting sqref="C215:C216">
    <cfRule type="cellIs" dxfId="7167" priority="316" operator="equal">
      <formula>"A"</formula>
    </cfRule>
  </conditionalFormatting>
  <conditionalFormatting sqref="C219:C220">
    <cfRule type="cellIs" dxfId="7166" priority="315" operator="equal">
      <formula>"C"</formula>
    </cfRule>
  </conditionalFormatting>
  <conditionalFormatting sqref="C219:C220">
    <cfRule type="cellIs" dxfId="7165" priority="314" operator="equal">
      <formula>"B"</formula>
    </cfRule>
  </conditionalFormatting>
  <conditionalFormatting sqref="C219:C220">
    <cfRule type="cellIs" dxfId="7164" priority="313" operator="equal">
      <formula>"A"</formula>
    </cfRule>
  </conditionalFormatting>
  <conditionalFormatting sqref="C203:C204">
    <cfRule type="cellIs" dxfId="7163" priority="312" operator="equal">
      <formula>"C"</formula>
    </cfRule>
  </conditionalFormatting>
  <conditionalFormatting sqref="C203:C204">
    <cfRule type="cellIs" dxfId="7162" priority="311" operator="equal">
      <formula>"B"</formula>
    </cfRule>
  </conditionalFormatting>
  <conditionalFormatting sqref="C203:C204">
    <cfRule type="cellIs" dxfId="7161" priority="310" operator="equal">
      <formula>"A"</formula>
    </cfRule>
  </conditionalFormatting>
  <conditionalFormatting sqref="C207:C208">
    <cfRule type="cellIs" dxfId="7160" priority="308" operator="equal">
      <formula>"C"</formula>
    </cfRule>
  </conditionalFormatting>
  <conditionalFormatting sqref="C207:C208">
    <cfRule type="cellIs" dxfId="7159" priority="307" operator="equal">
      <formula>"B"</formula>
    </cfRule>
  </conditionalFormatting>
  <conditionalFormatting sqref="C207:C208">
    <cfRule type="cellIs" dxfId="7158" priority="306" operator="equal">
      <formula>"A"</formula>
    </cfRule>
  </conditionalFormatting>
  <conditionalFormatting sqref="C209">
    <cfRule type="cellIs" dxfId="7157" priority="304" operator="equal">
      <formula>"C"</formula>
    </cfRule>
  </conditionalFormatting>
  <conditionalFormatting sqref="C209">
    <cfRule type="cellIs" dxfId="7156" priority="303" operator="equal">
      <formula>"B"</formula>
    </cfRule>
  </conditionalFormatting>
  <conditionalFormatting sqref="C209">
    <cfRule type="cellIs" dxfId="7155" priority="302" operator="equal">
      <formula>"A"</formula>
    </cfRule>
  </conditionalFormatting>
  <conditionalFormatting sqref="C243:C244">
    <cfRule type="cellIs" dxfId="7154" priority="300" operator="equal">
      <formula>"C"</formula>
    </cfRule>
  </conditionalFormatting>
  <conditionalFormatting sqref="C243:C244">
    <cfRule type="cellIs" dxfId="7153" priority="299" operator="equal">
      <formula>"B"</formula>
    </cfRule>
  </conditionalFormatting>
  <conditionalFormatting sqref="C243:C244">
    <cfRule type="cellIs" dxfId="7152" priority="298" operator="equal">
      <formula>"A"</formula>
    </cfRule>
  </conditionalFormatting>
  <conditionalFormatting sqref="C235:C236">
    <cfRule type="cellIs" dxfId="7151" priority="296" operator="equal">
      <formula>"C"</formula>
    </cfRule>
  </conditionalFormatting>
  <conditionalFormatting sqref="C235:C236">
    <cfRule type="cellIs" dxfId="7150" priority="295" operator="equal">
      <formula>"B"</formula>
    </cfRule>
  </conditionalFormatting>
  <conditionalFormatting sqref="C235:C236">
    <cfRule type="cellIs" dxfId="7149" priority="294" operator="equal">
      <formula>"A"</formula>
    </cfRule>
  </conditionalFormatting>
  <conditionalFormatting sqref="C205:C206">
    <cfRule type="cellIs" dxfId="7148" priority="292" operator="equal">
      <formula>"C"</formula>
    </cfRule>
  </conditionalFormatting>
  <conditionalFormatting sqref="C205:C206">
    <cfRule type="cellIs" dxfId="7147" priority="291" operator="equal">
      <formula>"B"</formula>
    </cfRule>
  </conditionalFormatting>
  <conditionalFormatting sqref="C205:C206">
    <cfRule type="cellIs" dxfId="7146" priority="290" operator="equal">
      <formula>"A"</formula>
    </cfRule>
  </conditionalFormatting>
  <conditionalFormatting sqref="C213:C214">
    <cfRule type="cellIs" dxfId="7145" priority="288" operator="equal">
      <formula>"C"</formula>
    </cfRule>
  </conditionalFormatting>
  <conditionalFormatting sqref="C213:C214">
    <cfRule type="cellIs" dxfId="7144" priority="287" operator="equal">
      <formula>"B"</formula>
    </cfRule>
  </conditionalFormatting>
  <conditionalFormatting sqref="C213:C214">
    <cfRule type="cellIs" dxfId="7143" priority="286" operator="equal">
      <formula>"A"</formula>
    </cfRule>
  </conditionalFormatting>
  <conditionalFormatting sqref="C229:C232">
    <cfRule type="cellIs" dxfId="7142" priority="284" operator="equal">
      <formula>"C"</formula>
    </cfRule>
  </conditionalFormatting>
  <conditionalFormatting sqref="C229:C232">
    <cfRule type="cellIs" dxfId="7141" priority="283" operator="equal">
      <formula>"B"</formula>
    </cfRule>
  </conditionalFormatting>
  <conditionalFormatting sqref="C229:C232">
    <cfRule type="cellIs" dxfId="7140" priority="282" operator="equal">
      <formula>"A"</formula>
    </cfRule>
  </conditionalFormatting>
  <conditionalFormatting sqref="C237:C238">
    <cfRule type="cellIs" dxfId="7139" priority="280" operator="equal">
      <formula>"C"</formula>
    </cfRule>
  </conditionalFormatting>
  <conditionalFormatting sqref="C237:C238">
    <cfRule type="cellIs" dxfId="7138" priority="279" operator="equal">
      <formula>"B"</formula>
    </cfRule>
  </conditionalFormatting>
  <conditionalFormatting sqref="C237:C238">
    <cfRule type="cellIs" dxfId="7137" priority="278" operator="equal">
      <formula>"A"</formula>
    </cfRule>
  </conditionalFormatting>
  <conditionalFormatting sqref="C239:C240">
    <cfRule type="cellIs" dxfId="7136" priority="276" operator="equal">
      <formula>"C"</formula>
    </cfRule>
  </conditionalFormatting>
  <conditionalFormatting sqref="C239:C240">
    <cfRule type="cellIs" dxfId="7135" priority="275" operator="equal">
      <formula>"B"</formula>
    </cfRule>
  </conditionalFormatting>
  <conditionalFormatting sqref="C239:C240">
    <cfRule type="cellIs" dxfId="7134" priority="274" operator="equal">
      <formula>"A"</formula>
    </cfRule>
  </conditionalFormatting>
  <conditionalFormatting sqref="C225">
    <cfRule type="cellIs" dxfId="7133" priority="272" operator="equal">
      <formula>"C"</formula>
    </cfRule>
  </conditionalFormatting>
  <conditionalFormatting sqref="C225">
    <cfRule type="cellIs" dxfId="7132" priority="271" operator="equal">
      <formula>"B"</formula>
    </cfRule>
  </conditionalFormatting>
  <conditionalFormatting sqref="C225">
    <cfRule type="cellIs" dxfId="7131" priority="270" operator="equal">
      <formula>"A"</formula>
    </cfRule>
  </conditionalFormatting>
  <conditionalFormatting sqref="C226">
    <cfRule type="cellIs" dxfId="7130" priority="269" operator="lessThan">
      <formula>#REF!</formula>
    </cfRule>
  </conditionalFormatting>
  <conditionalFormatting sqref="C226">
    <cfRule type="cellIs" dxfId="7129" priority="268" operator="equal">
      <formula>"C"</formula>
    </cfRule>
  </conditionalFormatting>
  <conditionalFormatting sqref="C226">
    <cfRule type="cellIs" dxfId="7128" priority="267" operator="equal">
      <formula>"B"</formula>
    </cfRule>
  </conditionalFormatting>
  <conditionalFormatting sqref="C226">
    <cfRule type="cellIs" dxfId="7127" priority="266" operator="equal">
      <formula>"A"</formula>
    </cfRule>
  </conditionalFormatting>
  <conditionalFormatting sqref="C233:C234">
    <cfRule type="cellIs" dxfId="7126" priority="265" operator="equal">
      <formula>"C"</formula>
    </cfRule>
  </conditionalFormatting>
  <conditionalFormatting sqref="C233:C234">
    <cfRule type="cellIs" dxfId="7125" priority="264" operator="equal">
      <formula>"B"</formula>
    </cfRule>
  </conditionalFormatting>
  <conditionalFormatting sqref="C233:C234">
    <cfRule type="cellIs" dxfId="7124" priority="263" operator="equal">
      <formula>"A"</formula>
    </cfRule>
  </conditionalFormatting>
  <conditionalFormatting sqref="C210">
    <cfRule type="cellIs" dxfId="7123" priority="261" operator="equal">
      <formula>"C"</formula>
    </cfRule>
  </conditionalFormatting>
  <conditionalFormatting sqref="C210">
    <cfRule type="cellIs" dxfId="7122" priority="260" operator="equal">
      <formula>"B"</formula>
    </cfRule>
  </conditionalFormatting>
  <conditionalFormatting sqref="C210">
    <cfRule type="cellIs" dxfId="7121" priority="259" operator="equal">
      <formula>"A"</formula>
    </cfRule>
  </conditionalFormatting>
  <conditionalFormatting sqref="C245:C246">
    <cfRule type="cellIs" dxfId="7120" priority="201" operator="equal">
      <formula>"C"</formula>
    </cfRule>
  </conditionalFormatting>
  <conditionalFormatting sqref="C245:C246">
    <cfRule type="cellIs" dxfId="7119" priority="200" operator="equal">
      <formula>"B"</formula>
    </cfRule>
  </conditionalFormatting>
  <conditionalFormatting sqref="C245:C246">
    <cfRule type="cellIs" dxfId="7118" priority="199" operator="equal">
      <formula>"A"</formula>
    </cfRule>
  </conditionalFormatting>
  <conditionalFormatting sqref="X127:X128">
    <cfRule type="cellIs" dxfId="7117" priority="191" operator="equal">
      <formula>"Me"</formula>
    </cfRule>
  </conditionalFormatting>
  <conditionalFormatting sqref="X127:X128">
    <cfRule type="cellIs" dxfId="7116" priority="190" operator="equal">
      <formula>"TD"</formula>
    </cfRule>
  </conditionalFormatting>
  <conditionalFormatting sqref="X127:X128">
    <cfRule type="cellIs" dxfId="7115" priority="189" operator="equal">
      <formula>"PR"</formula>
    </cfRule>
  </conditionalFormatting>
  <conditionalFormatting sqref="X139:X140">
    <cfRule type="cellIs" dxfId="7114" priority="188" operator="equal">
      <formula>"Me"</formula>
    </cfRule>
  </conditionalFormatting>
  <conditionalFormatting sqref="X139:X140">
    <cfRule type="cellIs" dxfId="7113" priority="187" operator="equal">
      <formula>"TD"</formula>
    </cfRule>
  </conditionalFormatting>
  <conditionalFormatting sqref="X139:X140">
    <cfRule type="cellIs" dxfId="7112" priority="186" operator="equal">
      <formula>"PR"</formula>
    </cfRule>
  </conditionalFormatting>
  <conditionalFormatting sqref="Y175:Z176">
    <cfRule type="cellIs" dxfId="7111" priority="185" operator="equal">
      <formula>"Me"</formula>
    </cfRule>
  </conditionalFormatting>
  <conditionalFormatting sqref="Y175:Z176">
    <cfRule type="cellIs" dxfId="7110" priority="184" operator="equal">
      <formula>"TD"</formula>
    </cfRule>
  </conditionalFormatting>
  <conditionalFormatting sqref="Y175:Z176">
    <cfRule type="cellIs" dxfId="7109" priority="183" operator="equal">
      <formula>"PR"</formula>
    </cfRule>
  </conditionalFormatting>
  <conditionalFormatting sqref="AA209:AA210">
    <cfRule type="cellIs" dxfId="7108" priority="182" operator="equal">
      <formula>"Me"</formula>
    </cfRule>
  </conditionalFormatting>
  <conditionalFormatting sqref="AA209:AA210">
    <cfRule type="cellIs" dxfId="7107" priority="181" operator="equal">
      <formula>"TD"</formula>
    </cfRule>
  </conditionalFormatting>
  <conditionalFormatting sqref="AA209:AA210">
    <cfRule type="cellIs" dxfId="7106" priority="180" operator="equal">
      <formula>"PR"</formula>
    </cfRule>
  </conditionalFormatting>
  <conditionalFormatting sqref="AA241:AA242">
    <cfRule type="cellIs" dxfId="7105" priority="179" operator="equal">
      <formula>"Me"</formula>
    </cfRule>
  </conditionalFormatting>
  <conditionalFormatting sqref="AA241:AA242">
    <cfRule type="cellIs" dxfId="7104" priority="178" operator="equal">
      <formula>"TD"</formula>
    </cfRule>
  </conditionalFormatting>
  <conditionalFormatting sqref="AA241:AA242">
    <cfRule type="cellIs" dxfId="7103" priority="177" operator="equal">
      <formula>"PR"</formula>
    </cfRule>
  </conditionalFormatting>
  <conditionalFormatting sqref="AB143:AE144">
    <cfRule type="cellIs" dxfId="7102" priority="176" operator="equal">
      <formula>"Me"</formula>
    </cfRule>
  </conditionalFormatting>
  <conditionalFormatting sqref="AB143:AE144">
    <cfRule type="cellIs" dxfId="7101" priority="175" operator="equal">
      <formula>"TD"</formula>
    </cfRule>
  </conditionalFormatting>
  <conditionalFormatting sqref="AB143:AE144">
    <cfRule type="cellIs" dxfId="7100" priority="174" operator="equal">
      <formula>"PR"</formula>
    </cfRule>
  </conditionalFormatting>
  <conditionalFormatting sqref="AB143:AE144">
    <cfRule type="cellIs" dxfId="7099" priority="173" operator="equal">
      <formula>"Me"</formula>
    </cfRule>
  </conditionalFormatting>
  <conditionalFormatting sqref="AB143:AE144">
    <cfRule type="cellIs" dxfId="7098" priority="172" operator="equal">
      <formula>"TD"</formula>
    </cfRule>
  </conditionalFormatting>
  <conditionalFormatting sqref="AE71:AE72">
    <cfRule type="cellIs" dxfId="7097" priority="166" operator="equal">
      <formula>"Me"</formula>
    </cfRule>
  </conditionalFormatting>
  <conditionalFormatting sqref="AE71:AE72">
    <cfRule type="cellIs" dxfId="7096" priority="165" operator="equal">
      <formula>"TD"</formula>
    </cfRule>
  </conditionalFormatting>
  <conditionalFormatting sqref="AE71:AE72">
    <cfRule type="cellIs" dxfId="7095" priority="164" operator="equal">
      <formula>"PR"</formula>
    </cfRule>
  </conditionalFormatting>
  <conditionalFormatting sqref="AB77:AC78">
    <cfRule type="cellIs" dxfId="7094" priority="163" operator="equal">
      <formula>"Me"</formula>
    </cfRule>
  </conditionalFormatting>
  <conditionalFormatting sqref="AB77:AC78">
    <cfRule type="cellIs" dxfId="7093" priority="162" operator="equal">
      <formula>"TD"</formula>
    </cfRule>
  </conditionalFormatting>
  <conditionalFormatting sqref="AB77:AC78">
    <cfRule type="cellIs" dxfId="7092" priority="161" operator="equal">
      <formula>"PR"</formula>
    </cfRule>
  </conditionalFormatting>
  <conditionalFormatting sqref="AC83:AC84">
    <cfRule type="cellIs" dxfId="7091" priority="160" operator="equal">
      <formula>"Me"</formula>
    </cfRule>
  </conditionalFormatting>
  <conditionalFormatting sqref="AC83:AC84">
    <cfRule type="cellIs" dxfId="7090" priority="159" operator="equal">
      <formula>"TD"</formula>
    </cfRule>
  </conditionalFormatting>
  <conditionalFormatting sqref="AC83:AC84">
    <cfRule type="cellIs" dxfId="7089" priority="158" operator="equal">
      <formula>"PR"</formula>
    </cfRule>
  </conditionalFormatting>
  <conditionalFormatting sqref="AC97:AC98">
    <cfRule type="cellIs" dxfId="7088" priority="154" operator="equal">
      <formula>"Me"</formula>
    </cfRule>
  </conditionalFormatting>
  <conditionalFormatting sqref="AC97:AC98">
    <cfRule type="cellIs" dxfId="7087" priority="153" operator="equal">
      <formula>"TD"</formula>
    </cfRule>
  </conditionalFormatting>
  <conditionalFormatting sqref="AC97:AC98">
    <cfRule type="cellIs" dxfId="7086" priority="152" operator="equal">
      <formula>"PR"</formula>
    </cfRule>
  </conditionalFormatting>
  <conditionalFormatting sqref="AB211:AB212">
    <cfRule type="cellIs" dxfId="7085" priority="151" operator="equal">
      <formula>"Me"</formula>
    </cfRule>
  </conditionalFormatting>
  <conditionalFormatting sqref="AB211:AB212">
    <cfRule type="cellIs" dxfId="7084" priority="150" operator="equal">
      <formula>"TD"</formula>
    </cfRule>
  </conditionalFormatting>
  <conditionalFormatting sqref="AB211:AB212">
    <cfRule type="cellIs" dxfId="7083" priority="149" operator="equal">
      <formula>"PR"</formula>
    </cfRule>
  </conditionalFormatting>
  <conditionalFormatting sqref="AC105:AC106">
    <cfRule type="cellIs" dxfId="7082" priority="135" operator="equal">
      <formula>"Me"</formula>
    </cfRule>
  </conditionalFormatting>
  <conditionalFormatting sqref="AC105:AC106">
    <cfRule type="cellIs" dxfId="7081" priority="134" operator="equal">
      <formula>"TD"</formula>
    </cfRule>
  </conditionalFormatting>
  <conditionalFormatting sqref="AC105:AC106">
    <cfRule type="cellIs" dxfId="7080" priority="133" operator="equal">
      <formula>"PR"</formula>
    </cfRule>
  </conditionalFormatting>
  <conditionalFormatting sqref="AC235:AC236">
    <cfRule type="cellIs" dxfId="7079" priority="132" operator="equal">
      <formula>"Me"</formula>
    </cfRule>
  </conditionalFormatting>
  <conditionalFormatting sqref="AC235:AC236">
    <cfRule type="cellIs" dxfId="7078" priority="131" operator="equal">
      <formula>"TD"</formula>
    </cfRule>
  </conditionalFormatting>
  <conditionalFormatting sqref="AC235:AC236">
    <cfRule type="cellIs" dxfId="7077" priority="130" operator="equal">
      <formula>"PR"</formula>
    </cfRule>
  </conditionalFormatting>
  <conditionalFormatting sqref="AC230">
    <cfRule type="cellIs" dxfId="7076" priority="129" operator="equal">
      <formula>"Me"</formula>
    </cfRule>
  </conditionalFormatting>
  <conditionalFormatting sqref="AC230">
    <cfRule type="cellIs" dxfId="7075" priority="128" operator="equal">
      <formula>"TD"</formula>
    </cfRule>
  </conditionalFormatting>
  <conditionalFormatting sqref="AC230">
    <cfRule type="cellIs" dxfId="7074" priority="127" operator="equal">
      <formula>"PR"</formula>
    </cfRule>
  </conditionalFormatting>
  <conditionalFormatting sqref="AH69:AH70">
    <cfRule type="cellIs" dxfId="7073" priority="117" operator="equal">
      <formula>"Me"</formula>
    </cfRule>
  </conditionalFormatting>
  <conditionalFormatting sqref="AH69:AH70">
    <cfRule type="cellIs" dxfId="7072" priority="116" operator="equal">
      <formula>"TD"</formula>
    </cfRule>
  </conditionalFormatting>
  <conditionalFormatting sqref="AH69:AH70">
    <cfRule type="cellIs" dxfId="7071" priority="115" operator="equal">
      <formula>"PR"</formula>
    </cfRule>
  </conditionalFormatting>
  <conditionalFormatting sqref="AD68">
    <cfRule type="cellIs" dxfId="7070" priority="114" operator="equal">
      <formula>"Me"</formula>
    </cfRule>
  </conditionalFormatting>
  <conditionalFormatting sqref="AD68">
    <cfRule type="cellIs" dxfId="7069" priority="113" operator="equal">
      <formula>"TD"</formula>
    </cfRule>
  </conditionalFormatting>
  <conditionalFormatting sqref="AB149:AC150">
    <cfRule type="cellIs" dxfId="7068" priority="112" operator="equal">
      <formula>"Me"</formula>
    </cfRule>
  </conditionalFormatting>
  <conditionalFormatting sqref="AB149:AC150">
    <cfRule type="cellIs" dxfId="7067" priority="111" operator="equal">
      <formula>"TD"</formula>
    </cfRule>
  </conditionalFormatting>
  <conditionalFormatting sqref="AB149:AC150">
    <cfRule type="cellIs" dxfId="7066" priority="110" operator="equal">
      <formula>"PR"</formula>
    </cfRule>
  </conditionalFormatting>
  <conditionalFormatting sqref="AB149:AC150">
    <cfRule type="cellIs" dxfId="7065" priority="109" operator="equal">
      <formula>"Me"</formula>
    </cfRule>
  </conditionalFormatting>
  <conditionalFormatting sqref="AB149:AC150">
    <cfRule type="cellIs" dxfId="7064" priority="108" operator="equal">
      <formula>"TD"</formula>
    </cfRule>
  </conditionalFormatting>
  <conditionalFormatting sqref="AH139:AJ140">
    <cfRule type="cellIs" dxfId="7063" priority="107" operator="equal">
      <formula>"Me"</formula>
    </cfRule>
  </conditionalFormatting>
  <conditionalFormatting sqref="AH139:AJ140">
    <cfRule type="cellIs" dxfId="7062" priority="106" operator="equal">
      <formula>"TD"</formula>
    </cfRule>
  </conditionalFormatting>
  <conditionalFormatting sqref="AH139:AJ140">
    <cfRule type="cellIs" dxfId="7061" priority="105" operator="equal">
      <formula>"PR"</formula>
    </cfRule>
  </conditionalFormatting>
  <conditionalFormatting sqref="AD212">
    <cfRule type="cellIs" dxfId="7060" priority="104" operator="equal">
      <formula>"Me"</formula>
    </cfRule>
  </conditionalFormatting>
  <conditionalFormatting sqref="AD212">
    <cfRule type="cellIs" dxfId="7059" priority="103" operator="equal">
      <formula>"TD"</formula>
    </cfRule>
  </conditionalFormatting>
  <conditionalFormatting sqref="AD212">
    <cfRule type="cellIs" dxfId="7058" priority="102" operator="equal">
      <formula>"PR"</formula>
    </cfRule>
  </conditionalFormatting>
  <conditionalFormatting sqref="AH25">
    <cfRule type="cellIs" dxfId="7057" priority="101" operator="equal">
      <formula>"Me"</formula>
    </cfRule>
  </conditionalFormatting>
  <conditionalFormatting sqref="AE211">
    <cfRule type="cellIs" dxfId="7056" priority="94" operator="equal">
      <formula>"Me"</formula>
    </cfRule>
  </conditionalFormatting>
  <conditionalFormatting sqref="AE211">
    <cfRule type="cellIs" dxfId="7055" priority="93" operator="equal">
      <formula>"TD"</formula>
    </cfRule>
  </conditionalFormatting>
  <conditionalFormatting sqref="AE211">
    <cfRule type="cellIs" dxfId="7054" priority="92" operator="equal">
      <formula>"PR"</formula>
    </cfRule>
  </conditionalFormatting>
  <conditionalFormatting sqref="AH83:AH84">
    <cfRule type="cellIs" dxfId="7053" priority="82" operator="equal">
      <formula>"Me"</formula>
    </cfRule>
  </conditionalFormatting>
  <conditionalFormatting sqref="AH83:AH84">
    <cfRule type="cellIs" dxfId="7052" priority="81" operator="equal">
      <formula>"TD"</formula>
    </cfRule>
  </conditionalFormatting>
  <conditionalFormatting sqref="AH83:AH84">
    <cfRule type="cellIs" dxfId="7051" priority="80" operator="equal">
      <formula>"PR"</formula>
    </cfRule>
  </conditionalFormatting>
  <conditionalFormatting sqref="AH45:AH46">
    <cfRule type="cellIs" dxfId="7050" priority="75" operator="equal">
      <formula>"PR"</formula>
    </cfRule>
  </conditionalFormatting>
  <conditionalFormatting sqref="AH46">
    <cfRule type="cellIs" dxfId="7049" priority="79" operator="equal">
      <formula>"Me"</formula>
    </cfRule>
  </conditionalFormatting>
  <conditionalFormatting sqref="AH46">
    <cfRule type="cellIs" dxfId="7048" priority="78" operator="equal">
      <formula>"TD"</formula>
    </cfRule>
  </conditionalFormatting>
  <conditionalFormatting sqref="AH45">
    <cfRule type="cellIs" dxfId="7047" priority="77" operator="equal">
      <formula>"Me"</formula>
    </cfRule>
  </conditionalFormatting>
  <conditionalFormatting sqref="AH45">
    <cfRule type="cellIs" dxfId="7046" priority="76" operator="equal">
      <formula>"TD"</formula>
    </cfRule>
  </conditionalFormatting>
  <conditionalFormatting sqref="AF147:AH148">
    <cfRule type="cellIs" dxfId="7045" priority="74" operator="equal">
      <formula>"Me"</formula>
    </cfRule>
  </conditionalFormatting>
  <conditionalFormatting sqref="AF147:AH148">
    <cfRule type="cellIs" dxfId="7044" priority="73" operator="equal">
      <formula>"TD"</formula>
    </cfRule>
  </conditionalFormatting>
  <conditionalFormatting sqref="AH97:AH98">
    <cfRule type="cellIs" dxfId="7043" priority="69" operator="equal">
      <formula>"Me"</formula>
    </cfRule>
  </conditionalFormatting>
  <conditionalFormatting sqref="AH97:AH98">
    <cfRule type="cellIs" dxfId="7042" priority="68" operator="equal">
      <formula>"TD"</formula>
    </cfRule>
  </conditionalFormatting>
  <conditionalFormatting sqref="AH97:AH98">
    <cfRule type="cellIs" dxfId="7041" priority="67" operator="equal">
      <formula>"PR"</formula>
    </cfRule>
  </conditionalFormatting>
  <conditionalFormatting sqref="AD187:AD188">
    <cfRule type="cellIs" dxfId="7040" priority="63" operator="equal">
      <formula>"Me"</formula>
    </cfRule>
  </conditionalFormatting>
  <conditionalFormatting sqref="AD187:AD188">
    <cfRule type="cellIs" dxfId="7039" priority="62" operator="equal">
      <formula>"TD"</formula>
    </cfRule>
  </conditionalFormatting>
  <conditionalFormatting sqref="AD187:AD188">
    <cfRule type="cellIs" dxfId="7038" priority="61" operator="equal">
      <formula>"PR"</formula>
    </cfRule>
  </conditionalFormatting>
  <conditionalFormatting sqref="AC187:AC188">
    <cfRule type="cellIs" dxfId="7037" priority="60" operator="equal">
      <formula>"Me"</formula>
    </cfRule>
  </conditionalFormatting>
  <conditionalFormatting sqref="AC187:AC188">
    <cfRule type="cellIs" dxfId="7036" priority="59" operator="equal">
      <formula>"TD"</formula>
    </cfRule>
  </conditionalFormatting>
  <conditionalFormatting sqref="AC187:AC188">
    <cfRule type="cellIs" dxfId="7035" priority="58" operator="equal">
      <formula>"PR"</formula>
    </cfRule>
  </conditionalFormatting>
  <conditionalFormatting sqref="AH146">
    <cfRule type="cellIs" dxfId="7034" priority="57" operator="equal">
      <formula>"Me"</formula>
    </cfRule>
  </conditionalFormatting>
  <conditionalFormatting sqref="AH146">
    <cfRule type="cellIs" dxfId="7033" priority="56" operator="equal">
      <formula>"TD"</formula>
    </cfRule>
  </conditionalFormatting>
  <conditionalFormatting sqref="AH146">
    <cfRule type="cellIs" dxfId="7032" priority="55" operator="equal">
      <formula>"PR"</formula>
    </cfRule>
  </conditionalFormatting>
  <conditionalFormatting sqref="AI79:AI80">
    <cfRule type="cellIs" dxfId="7031" priority="54" operator="equal">
      <formula>"Me"</formula>
    </cfRule>
  </conditionalFormatting>
  <conditionalFormatting sqref="AI79:AI80">
    <cfRule type="cellIs" dxfId="7030" priority="53" operator="equal">
      <formula>"TD"</formula>
    </cfRule>
  </conditionalFormatting>
  <conditionalFormatting sqref="AI79:AI80">
    <cfRule type="cellIs" dxfId="7029" priority="52" operator="equal">
      <formula>"PR"</formula>
    </cfRule>
  </conditionalFormatting>
  <conditionalFormatting sqref="AJ31:AJ32">
    <cfRule type="cellIs" dxfId="7028" priority="51" operator="equal">
      <formula>"Me"</formula>
    </cfRule>
  </conditionalFormatting>
  <conditionalFormatting sqref="AJ31:AJ32">
    <cfRule type="cellIs" dxfId="7027" priority="50" operator="equal">
      <formula>"PR"</formula>
    </cfRule>
  </conditionalFormatting>
  <conditionalFormatting sqref="AI147:AI148">
    <cfRule type="cellIs" dxfId="7026" priority="49" operator="equal">
      <formula>"Me"</formula>
    </cfRule>
  </conditionalFormatting>
  <conditionalFormatting sqref="AI147:AI148">
    <cfRule type="cellIs" dxfId="7025" priority="48" operator="equal">
      <formula>"TD"</formula>
    </cfRule>
  </conditionalFormatting>
  <conditionalFormatting sqref="AI187:AI188">
    <cfRule type="cellIs" dxfId="7024" priority="47" operator="equal">
      <formula>"Me"</formula>
    </cfRule>
  </conditionalFormatting>
  <conditionalFormatting sqref="AI187:AI188">
    <cfRule type="cellIs" dxfId="7023" priority="46" operator="equal">
      <formula>"TD"</formula>
    </cfRule>
  </conditionalFormatting>
  <conditionalFormatting sqref="AI187:AI188">
    <cfRule type="cellIs" dxfId="7022" priority="45" operator="equal">
      <formula>"PR"</formula>
    </cfRule>
  </conditionalFormatting>
  <conditionalFormatting sqref="AI235:AI236">
    <cfRule type="cellIs" dxfId="7021" priority="44" operator="equal">
      <formula>"Me"</formula>
    </cfRule>
  </conditionalFormatting>
  <conditionalFormatting sqref="AI235:AI236">
    <cfRule type="cellIs" dxfId="7020" priority="43" operator="equal">
      <formula>"TD"</formula>
    </cfRule>
  </conditionalFormatting>
  <conditionalFormatting sqref="AI235:AI236">
    <cfRule type="cellIs" dxfId="7019" priority="42" operator="equal">
      <formula>"PR"</formula>
    </cfRule>
  </conditionalFormatting>
  <conditionalFormatting sqref="AH89:AH90">
    <cfRule type="cellIs" dxfId="7018" priority="41" operator="equal">
      <formula>"Me"</formula>
    </cfRule>
  </conditionalFormatting>
  <conditionalFormatting sqref="AH89:AH90">
    <cfRule type="cellIs" dxfId="7017" priority="40" operator="equal">
      <formula>"TD"</formula>
    </cfRule>
  </conditionalFormatting>
  <conditionalFormatting sqref="AH89:AH90">
    <cfRule type="cellIs" dxfId="7016" priority="39" operator="equal">
      <formula>"PR"</formula>
    </cfRule>
  </conditionalFormatting>
  <conditionalFormatting sqref="AI147:AJ148">
    <cfRule type="cellIs" dxfId="7015" priority="38" operator="equal">
      <formula>"Me"</formula>
    </cfRule>
  </conditionalFormatting>
  <conditionalFormatting sqref="AI147:AJ148">
    <cfRule type="cellIs" dxfId="7014" priority="37" operator="equal">
      <formula>"TD"</formula>
    </cfRule>
  </conditionalFormatting>
  <conditionalFormatting sqref="AJ221:AJ222">
    <cfRule type="cellIs" dxfId="7013" priority="36" operator="equal">
      <formula>"Me"</formula>
    </cfRule>
  </conditionalFormatting>
  <conditionalFormatting sqref="AJ221:AJ222">
    <cfRule type="cellIs" dxfId="7012" priority="35" operator="equal">
      <formula>"TD"</formula>
    </cfRule>
  </conditionalFormatting>
  <conditionalFormatting sqref="AJ221:AJ222">
    <cfRule type="cellIs" dxfId="7011" priority="34" operator="equal">
      <formula>"PR"</formula>
    </cfRule>
  </conditionalFormatting>
  <conditionalFormatting sqref="T159:AG160">
    <cfRule type="cellIs" dxfId="7010" priority="33" operator="equal">
      <formula>"Me"</formula>
    </cfRule>
  </conditionalFormatting>
  <conditionalFormatting sqref="T159:AG160">
    <cfRule type="cellIs" dxfId="7009" priority="32" operator="equal">
      <formula>"TD"</formula>
    </cfRule>
  </conditionalFormatting>
  <conditionalFormatting sqref="T159:AG160">
    <cfRule type="cellIs" dxfId="7008" priority="31" operator="equal">
      <formula>"PR"</formula>
    </cfRule>
  </conditionalFormatting>
  <conditionalFormatting sqref="AH159:AJ160">
    <cfRule type="cellIs" dxfId="7007" priority="30" operator="equal">
      <formula>"Me"</formula>
    </cfRule>
  </conditionalFormatting>
  <conditionalFormatting sqref="AH159:AJ160">
    <cfRule type="cellIs" dxfId="7006" priority="29" operator="equal">
      <formula>"TD"</formula>
    </cfRule>
  </conditionalFormatting>
  <conditionalFormatting sqref="AH159:AJ160">
    <cfRule type="cellIs" dxfId="7005" priority="28" operator="equal">
      <formula>"PR"</formula>
    </cfRule>
  </conditionalFormatting>
  <conditionalFormatting sqref="P179:P180">
    <cfRule type="cellIs" dxfId="7004" priority="18" operator="equal">
      <formula>"Me"</formula>
    </cfRule>
  </conditionalFormatting>
  <conditionalFormatting sqref="P179:P180">
    <cfRule type="cellIs" dxfId="7003" priority="17" operator="equal">
      <formula>"TD"</formula>
    </cfRule>
  </conditionalFormatting>
  <conditionalFormatting sqref="P179:P180">
    <cfRule type="cellIs" dxfId="7002" priority="16" operator="equal">
      <formula>"PR"</formula>
    </cfRule>
  </conditionalFormatting>
  <conditionalFormatting sqref="AJ185:AJ186">
    <cfRule type="cellIs" dxfId="7001" priority="12" operator="equal">
      <formula>"Me"</formula>
    </cfRule>
  </conditionalFormatting>
  <conditionalFormatting sqref="AJ185:AJ186">
    <cfRule type="cellIs" dxfId="7000" priority="11" operator="equal">
      <formula>"TD"</formula>
    </cfRule>
  </conditionalFormatting>
  <conditionalFormatting sqref="AJ185:AJ186">
    <cfRule type="cellIs" dxfId="6999" priority="10" operator="equal">
      <formula>"PR"</formula>
    </cfRule>
  </conditionalFormatting>
  <conditionalFormatting sqref="AH187:AH188">
    <cfRule type="cellIs" dxfId="6998" priority="6" operator="equal">
      <formula>"Me"</formula>
    </cfRule>
  </conditionalFormatting>
  <conditionalFormatting sqref="AH187:AH188">
    <cfRule type="cellIs" dxfId="6997" priority="5" operator="equal">
      <formula>"TD"</formula>
    </cfRule>
  </conditionalFormatting>
  <conditionalFormatting sqref="AH187:AH188">
    <cfRule type="cellIs" dxfId="6996" priority="4" operator="equal">
      <formula>"PR"</formula>
    </cfRule>
  </conditionalFormatting>
  <conditionalFormatting sqref="AJ187:AJ188">
    <cfRule type="cellIs" dxfId="6995" priority="3" operator="equal">
      <formula>"Me"</formula>
    </cfRule>
  </conditionalFormatting>
  <conditionalFormatting sqref="AJ187:AJ188">
    <cfRule type="cellIs" dxfId="6994" priority="2" operator="equal">
      <formula>"TD"</formula>
    </cfRule>
  </conditionalFormatting>
  <conditionalFormatting sqref="AJ187:AJ188">
    <cfRule type="cellIs" dxfId="6993" priority="1" operator="equal">
      <formula>"PR"</formula>
    </cfRule>
  </conditionalFormatting>
  <conditionalFormatting sqref="D189 D199 C53:C54 C35:C38 C27:C28 C21:C24 C86 C80:C82 C78 C101:C102 C96:C98 C89:C94 C112 C107:C110 C173:C174 C179:C180 C184 C186:C224 C227:C246">
    <cfRule type="cellIs" dxfId="6992" priority="668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43" operator="lessThan" id="{7C8593DA-CB41-4A8A-9651-01A19DD16999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FF00"/>
  </sheetPr>
  <dimension ref="A1:CB248"/>
  <sheetViews>
    <sheetView zoomScale="90" zoomScaleNormal="90" workbookViewId="0">
      <pane ySplit="13" topLeftCell="A14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116</v>
      </c>
      <c r="U12" s="1194"/>
      <c r="V12" s="1194"/>
      <c r="W12" s="1194"/>
      <c r="X12" s="660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25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300">
        <v>18</v>
      </c>
      <c r="X13" s="25">
        <v>19</v>
      </c>
      <c r="Y13" s="25">
        <v>20</v>
      </c>
      <c r="Z13" s="25">
        <v>21</v>
      </c>
      <c r="AA13" s="25">
        <v>22</v>
      </c>
      <c r="AB13" s="25">
        <v>23</v>
      </c>
      <c r="AC13" s="300">
        <v>24</v>
      </c>
      <c r="AD13" s="300">
        <v>25</v>
      </c>
      <c r="AE13" s="25">
        <v>26</v>
      </c>
      <c r="AF13" s="25">
        <v>27</v>
      </c>
      <c r="AG13" s="26">
        <v>28</v>
      </c>
      <c r="AH13" s="26">
        <v>29</v>
      </c>
      <c r="AI13" s="25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310</v>
      </c>
      <c r="D21" s="178" t="str">
        <f>VLOOKUP(C21,ListeAppel,2,FALSE)</f>
        <v>Nom 031</v>
      </c>
      <c r="E21" s="156" t="s">
        <v>70</v>
      </c>
      <c r="F21" s="364" t="s">
        <v>14</v>
      </c>
      <c r="G21" s="646" t="s">
        <v>14</v>
      </c>
      <c r="H21" s="646" t="s">
        <v>14</v>
      </c>
      <c r="I21" s="646" t="s">
        <v>14</v>
      </c>
      <c r="J21" s="646" t="s">
        <v>14</v>
      </c>
      <c r="K21" s="646" t="s">
        <v>14</v>
      </c>
      <c r="L21" s="646" t="s">
        <v>14</v>
      </c>
      <c r="M21" s="646" t="s">
        <v>14</v>
      </c>
      <c r="N21" s="646" t="s">
        <v>14</v>
      </c>
      <c r="O21" s="307"/>
      <c r="P21" s="307"/>
      <c r="Q21" s="353" t="s">
        <v>7</v>
      </c>
      <c r="R21" s="353" t="s">
        <v>7</v>
      </c>
      <c r="S21" s="353" t="s">
        <v>7</v>
      </c>
      <c r="T21" s="305"/>
      <c r="U21" s="305"/>
      <c r="V21" s="305"/>
      <c r="W21" s="305"/>
      <c r="X21" s="31" t="s">
        <v>11</v>
      </c>
      <c r="Y21" s="709" t="s">
        <v>67</v>
      </c>
      <c r="Z21" s="31" t="s">
        <v>11</v>
      </c>
      <c r="AA21" s="31" t="s">
        <v>11</v>
      </c>
      <c r="AB21" s="709" t="s">
        <v>67</v>
      </c>
      <c r="AC21" s="305"/>
      <c r="AD21" s="305"/>
      <c r="AE21" s="353" t="s">
        <v>7</v>
      </c>
      <c r="AF21" s="709" t="s">
        <v>67</v>
      </c>
      <c r="AG21" s="31" t="s">
        <v>11</v>
      </c>
      <c r="AH21" s="31" t="s">
        <v>11</v>
      </c>
      <c r="AI21" s="709" t="s">
        <v>67</v>
      </c>
      <c r="AJ21" s="305"/>
      <c r="AK21" s="34">
        <f>IF(CA21=0,"",TIME(0,CA21,0))</f>
        <v>8.3333333333333329E-2</v>
      </c>
      <c r="AL21" s="157">
        <f t="shared" ref="AL21:AL26" si="0">COUNTIF(F21:AJ21,"P")</f>
        <v>5</v>
      </c>
      <c r="AM21" s="158">
        <f>SUM(AL21:AL22)/2</f>
        <v>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120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9</v>
      </c>
      <c r="BL21" s="162">
        <f>SUM(BK21+BK22)/2</f>
        <v>9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120</v>
      </c>
      <c r="CB21" s="35">
        <f>SUM(AM21+AO21+AQ21+AS21+AU21+AW21+BB21+BD21+BG21+AY21)</f>
        <v>5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7</v>
      </c>
      <c r="D22" s="165" t="s">
        <v>81</v>
      </c>
      <c r="E22" s="166" t="s">
        <v>4</v>
      </c>
      <c r="F22" s="366" t="s">
        <v>14</v>
      </c>
      <c r="G22" s="451" t="s">
        <v>14</v>
      </c>
      <c r="H22" s="451" t="s">
        <v>14</v>
      </c>
      <c r="I22" s="451" t="s">
        <v>14</v>
      </c>
      <c r="J22" s="451" t="s">
        <v>14</v>
      </c>
      <c r="K22" s="451" t="s">
        <v>14</v>
      </c>
      <c r="L22" s="451" t="s">
        <v>14</v>
      </c>
      <c r="M22" s="451" t="s">
        <v>14</v>
      </c>
      <c r="N22" s="451" t="s">
        <v>14</v>
      </c>
      <c r="O22" s="306"/>
      <c r="P22" s="306"/>
      <c r="Q22" s="354" t="s">
        <v>7</v>
      </c>
      <c r="R22" s="354" t="s">
        <v>7</v>
      </c>
      <c r="S22" s="354" t="s">
        <v>7</v>
      </c>
      <c r="T22" s="306"/>
      <c r="U22" s="306"/>
      <c r="V22" s="306"/>
      <c r="W22" s="306"/>
      <c r="X22" s="37" t="s">
        <v>11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54" t="s">
        <v>7</v>
      </c>
      <c r="AF22" s="37" t="s">
        <v>67</v>
      </c>
      <c r="AG22" s="37" t="s">
        <v>11</v>
      </c>
      <c r="AH22" s="37" t="s">
        <v>11</v>
      </c>
      <c r="AI22" s="38" t="s">
        <v>67</v>
      </c>
      <c r="AJ22" s="306"/>
      <c r="AK22" s="40"/>
      <c r="AL22" s="167">
        <f t="shared" si="0"/>
        <v>5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9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196">
        <v>7933</v>
      </c>
      <c r="D23" s="252" t="s">
        <v>240</v>
      </c>
      <c r="E23" s="156" t="s">
        <v>70</v>
      </c>
      <c r="F23" s="51" t="s">
        <v>11</v>
      </c>
      <c r="G23" s="52" t="s">
        <v>11</v>
      </c>
      <c r="H23" s="307"/>
      <c r="I23" s="310"/>
      <c r="J23" s="52" t="s">
        <v>11</v>
      </c>
      <c r="K23" s="52" t="s">
        <v>11</v>
      </c>
      <c r="L23" s="52" t="s">
        <v>67</v>
      </c>
      <c r="M23" s="52" t="s">
        <v>11</v>
      </c>
      <c r="N23" s="52" t="s">
        <v>11</v>
      </c>
      <c r="O23" s="307"/>
      <c r="P23" s="307"/>
      <c r="Q23" s="358" t="s">
        <v>7</v>
      </c>
      <c r="R23" s="358" t="s">
        <v>7</v>
      </c>
      <c r="S23" s="358" t="s">
        <v>7</v>
      </c>
      <c r="T23" s="358" t="s">
        <v>7</v>
      </c>
      <c r="U23" s="358" t="s">
        <v>7</v>
      </c>
      <c r="V23" s="358" t="s">
        <v>7</v>
      </c>
      <c r="W23" s="358" t="s">
        <v>7</v>
      </c>
      <c r="X23" s="358" t="s">
        <v>7</v>
      </c>
      <c r="Y23" s="358" t="s">
        <v>7</v>
      </c>
      <c r="Z23" s="358" t="s">
        <v>7</v>
      </c>
      <c r="AA23" s="358" t="s">
        <v>7</v>
      </c>
      <c r="AB23" s="358" t="s">
        <v>7</v>
      </c>
      <c r="AC23" s="307"/>
      <c r="AD23" s="307"/>
      <c r="AE23" s="52" t="s">
        <v>11</v>
      </c>
      <c r="AF23" s="358" t="s">
        <v>7</v>
      </c>
      <c r="AG23" s="52" t="s">
        <v>67</v>
      </c>
      <c r="AH23" s="52" t="s">
        <v>11</v>
      </c>
      <c r="AI23" s="52" t="s">
        <v>11</v>
      </c>
      <c r="AJ23" s="307"/>
      <c r="AK23" s="34">
        <f>IF(CA23=0,"",TIME(0,CA23,0))</f>
        <v>0.14166666666666666</v>
      </c>
      <c r="AL23" s="157">
        <f t="shared" si="0"/>
        <v>9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13</v>
      </c>
      <c r="BR23" s="158">
        <f>SUM((BQ23+BQ24)/2)</f>
        <v>13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425</v>
      </c>
      <c r="B24" s="147" t="s">
        <v>179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67</v>
      </c>
      <c r="H24" s="306"/>
      <c r="I24" s="309"/>
      <c r="J24" s="37" t="s">
        <v>11</v>
      </c>
      <c r="K24" s="37" t="s">
        <v>11</v>
      </c>
      <c r="L24" s="37" t="s">
        <v>67</v>
      </c>
      <c r="M24" s="37" t="s">
        <v>11</v>
      </c>
      <c r="N24" s="37" t="s">
        <v>11</v>
      </c>
      <c r="O24" s="306"/>
      <c r="P24" s="306"/>
      <c r="Q24" s="354" t="s">
        <v>7</v>
      </c>
      <c r="R24" s="354" t="s">
        <v>7</v>
      </c>
      <c r="S24" s="354" t="s">
        <v>7</v>
      </c>
      <c r="T24" s="354" t="s">
        <v>7</v>
      </c>
      <c r="U24" s="354" t="s">
        <v>7</v>
      </c>
      <c r="V24" s="354" t="s">
        <v>7</v>
      </c>
      <c r="W24" s="354" t="s">
        <v>7</v>
      </c>
      <c r="X24" s="354" t="s">
        <v>7</v>
      </c>
      <c r="Y24" s="354" t="s">
        <v>7</v>
      </c>
      <c r="Z24" s="354" t="s">
        <v>7</v>
      </c>
      <c r="AA24" s="354" t="s">
        <v>7</v>
      </c>
      <c r="AB24" s="354" t="s">
        <v>7</v>
      </c>
      <c r="AC24" s="306"/>
      <c r="AD24" s="306"/>
      <c r="AE24" s="37" t="s">
        <v>11</v>
      </c>
      <c r="AF24" s="354" t="s">
        <v>7</v>
      </c>
      <c r="AG24" s="37" t="s">
        <v>67</v>
      </c>
      <c r="AH24" s="37" t="s">
        <v>11</v>
      </c>
      <c r="AI24" s="37" t="s">
        <v>11</v>
      </c>
      <c r="AJ24" s="330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313</v>
      </c>
      <c r="D25" s="178" t="str">
        <f>VLOOKUP(C25,ListeAppel,2,FALSE)</f>
        <v>Nom 073</v>
      </c>
      <c r="E25" s="236" t="s">
        <v>70</v>
      </c>
      <c r="F25" s="414" t="s">
        <v>7</v>
      </c>
      <c r="G25" s="358" t="s">
        <v>7</v>
      </c>
      <c r="H25" s="307"/>
      <c r="I25" s="310"/>
      <c r="J25" s="31" t="s">
        <v>67</v>
      </c>
      <c r="K25" s="31" t="s">
        <v>67</v>
      </c>
      <c r="L25" s="31" t="s">
        <v>67</v>
      </c>
      <c r="M25" s="31" t="s">
        <v>67</v>
      </c>
      <c r="N25" s="31" t="s">
        <v>67</v>
      </c>
      <c r="O25" s="307"/>
      <c r="P25" s="307"/>
      <c r="Q25" s="358" t="s">
        <v>7</v>
      </c>
      <c r="R25" s="358" t="s">
        <v>7</v>
      </c>
      <c r="S25" s="358" t="s">
        <v>7</v>
      </c>
      <c r="T25" s="307"/>
      <c r="U25" s="307"/>
      <c r="V25" s="307"/>
      <c r="W25" s="307"/>
      <c r="X25" s="31" t="s">
        <v>11</v>
      </c>
      <c r="Y25" s="31" t="s">
        <v>67</v>
      </c>
      <c r="Z25" s="31" t="s">
        <v>67</v>
      </c>
      <c r="AA25" s="31" t="s">
        <v>11</v>
      </c>
      <c r="AB25" s="31" t="s">
        <v>67</v>
      </c>
      <c r="AC25" s="307"/>
      <c r="AD25" s="307"/>
      <c r="AE25" s="52" t="s">
        <v>11</v>
      </c>
      <c r="AF25" s="52" t="s">
        <v>67</v>
      </c>
      <c r="AG25" s="52" t="s">
        <v>11</v>
      </c>
      <c r="AH25" s="31" t="s">
        <v>67</v>
      </c>
      <c r="AI25" s="52" t="s">
        <v>67</v>
      </c>
      <c r="AJ25" s="307"/>
      <c r="AK25" s="34">
        <f>IF(CA25=0,"",TIME(0,CA25,0))</f>
        <v>9.1666666666666674E-2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1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132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5</v>
      </c>
      <c r="BR25" s="158">
        <f>SUM((BQ25+BQ26)/2)</f>
        <v>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132</v>
      </c>
      <c r="CB25" s="35">
        <f>SUM(AM25+AO25+AQ25+AS25+AU25+AW25+BB25+BD25+BG25+AY25)</f>
        <v>5.5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07"/>
      <c r="I26" s="310"/>
      <c r="J26" s="37" t="s">
        <v>67</v>
      </c>
      <c r="K26" s="37" t="s">
        <v>67</v>
      </c>
      <c r="L26" s="37" t="s">
        <v>67</v>
      </c>
      <c r="M26" s="37" t="s">
        <v>67</v>
      </c>
      <c r="N26" s="37" t="s">
        <v>67</v>
      </c>
      <c r="O26" s="307"/>
      <c r="P26" s="307"/>
      <c r="Q26" s="354" t="s">
        <v>7</v>
      </c>
      <c r="R26" s="354" t="s">
        <v>7</v>
      </c>
      <c r="S26" s="354" t="s">
        <v>7</v>
      </c>
      <c r="T26" s="307"/>
      <c r="U26" s="307"/>
      <c r="V26" s="307"/>
      <c r="W26" s="307"/>
      <c r="X26" s="37" t="s">
        <v>11</v>
      </c>
      <c r="Y26" s="37" t="s">
        <v>11</v>
      </c>
      <c r="Z26" s="37" t="s">
        <v>67</v>
      </c>
      <c r="AA26" s="37" t="s">
        <v>57</v>
      </c>
      <c r="AB26" s="37" t="s">
        <v>67</v>
      </c>
      <c r="AC26" s="307"/>
      <c r="AD26" s="307"/>
      <c r="AE26" s="52" t="s">
        <v>11</v>
      </c>
      <c r="AF26" s="52" t="s">
        <v>11</v>
      </c>
      <c r="AG26" s="52" t="s">
        <v>57</v>
      </c>
      <c r="AH26" s="52" t="s">
        <v>11</v>
      </c>
      <c r="AI26" s="52" t="s">
        <v>67</v>
      </c>
      <c r="AJ26" s="307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2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5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425</v>
      </c>
      <c r="B27" s="147" t="s">
        <v>179</v>
      </c>
      <c r="C27" s="806" t="s">
        <v>311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05"/>
      <c r="I27" s="308"/>
      <c r="J27" s="31" t="s">
        <v>11</v>
      </c>
      <c r="K27" s="31" t="s">
        <v>11</v>
      </c>
      <c r="L27" s="52" t="s">
        <v>67</v>
      </c>
      <c r="M27" s="31" t="s">
        <v>11</v>
      </c>
      <c r="N27" s="47" t="s">
        <v>11</v>
      </c>
      <c r="O27" s="305"/>
      <c r="P27" s="305"/>
      <c r="Q27" s="358" t="s">
        <v>7</v>
      </c>
      <c r="R27" s="358" t="s">
        <v>7</v>
      </c>
      <c r="S27" s="358" t="s">
        <v>7</v>
      </c>
      <c r="T27" s="305"/>
      <c r="U27" s="325"/>
      <c r="V27" s="305"/>
      <c r="W27" s="305"/>
      <c r="X27" s="31" t="s">
        <v>11</v>
      </c>
      <c r="Y27" s="31" t="s">
        <v>11</v>
      </c>
      <c r="Z27" s="52" t="s">
        <v>67</v>
      </c>
      <c r="AA27" s="31" t="s">
        <v>11</v>
      </c>
      <c r="AB27" s="31" t="s">
        <v>67</v>
      </c>
      <c r="AC27" s="305"/>
      <c r="AD27" s="305"/>
      <c r="AE27" s="31" t="s">
        <v>11</v>
      </c>
      <c r="AF27" s="31" t="s">
        <v>11</v>
      </c>
      <c r="AG27" s="268" t="s">
        <v>67</v>
      </c>
      <c r="AH27" s="31" t="s">
        <v>11</v>
      </c>
      <c r="AI27" s="47" t="s">
        <v>11</v>
      </c>
      <c r="AJ27" s="305"/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13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425</v>
      </c>
      <c r="B28" s="147" t="s">
        <v>179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7" t="s">
        <v>11</v>
      </c>
      <c r="K28" s="37" t="s">
        <v>11</v>
      </c>
      <c r="L28" s="37" t="s">
        <v>67</v>
      </c>
      <c r="M28" s="37" t="s">
        <v>11</v>
      </c>
      <c r="N28" s="49" t="s">
        <v>11</v>
      </c>
      <c r="O28" s="306"/>
      <c r="P28" s="306"/>
      <c r="Q28" s="354" t="s">
        <v>7</v>
      </c>
      <c r="R28" s="354" t="s">
        <v>7</v>
      </c>
      <c r="S28" s="354" t="s">
        <v>7</v>
      </c>
      <c r="T28" s="306"/>
      <c r="U28" s="326"/>
      <c r="V28" s="306"/>
      <c r="W28" s="306"/>
      <c r="X28" s="37" t="s">
        <v>11</v>
      </c>
      <c r="Y28" s="37" t="s">
        <v>11</v>
      </c>
      <c r="Z28" s="37" t="s">
        <v>67</v>
      </c>
      <c r="AA28" s="37" t="s">
        <v>11</v>
      </c>
      <c r="AB28" s="37" t="s">
        <v>67</v>
      </c>
      <c r="AC28" s="306"/>
      <c r="AD28" s="306"/>
      <c r="AE28" s="37" t="s">
        <v>11</v>
      </c>
      <c r="AF28" s="37" t="s">
        <v>11</v>
      </c>
      <c r="AG28" s="37" t="s">
        <v>67</v>
      </c>
      <c r="AH28" s="37" t="s">
        <v>11</v>
      </c>
      <c r="AI28" s="49" t="s">
        <v>11</v>
      </c>
      <c r="AJ28" s="306"/>
      <c r="AK28" s="40"/>
      <c r="AL28" s="167">
        <f>COUNTIF(F28:AJ28,"P")</f>
        <v>13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425</v>
      </c>
      <c r="B29" s="179" t="s">
        <v>180</v>
      </c>
      <c r="C29" s="1174" t="s">
        <v>180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425</v>
      </c>
      <c r="B30" s="179" t="s">
        <v>180</v>
      </c>
      <c r="C30" s="190"/>
      <c r="D30" s="45" t="s">
        <v>69</v>
      </c>
      <c r="E30" s="72"/>
      <c r="F30" s="24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3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314</v>
      </c>
      <c r="D31" s="178" t="s">
        <v>191</v>
      </c>
      <c r="E31" s="156" t="s">
        <v>70</v>
      </c>
      <c r="F31" s="30" t="s">
        <v>11</v>
      </c>
      <c r="G31" s="55" t="s">
        <v>11</v>
      </c>
      <c r="H31" s="332"/>
      <c r="I31" s="332"/>
      <c r="J31" s="55" t="s">
        <v>11</v>
      </c>
      <c r="K31" s="31" t="s">
        <v>11</v>
      </c>
      <c r="L31" s="31" t="s">
        <v>11</v>
      </c>
      <c r="M31" s="55" t="s">
        <v>11</v>
      </c>
      <c r="N31" s="55" t="s">
        <v>11</v>
      </c>
      <c r="O31" s="305"/>
      <c r="P31" s="305"/>
      <c r="Q31" s="55" t="s">
        <v>11</v>
      </c>
      <c r="R31" s="31" t="s">
        <v>11</v>
      </c>
      <c r="S31" s="31" t="s">
        <v>11</v>
      </c>
      <c r="T31" s="305"/>
      <c r="U31" s="305"/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53" t="s">
        <v>7</v>
      </c>
      <c r="AC31" s="305"/>
      <c r="AD31" s="305"/>
      <c r="AE31" s="31" t="s">
        <v>11</v>
      </c>
      <c r="AF31" s="31" t="s">
        <v>11</v>
      </c>
      <c r="AG31" s="31" t="s">
        <v>11</v>
      </c>
      <c r="AH31" s="353" t="s">
        <v>7</v>
      </c>
      <c r="AI31" s="353" t="s">
        <v>7</v>
      </c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16.5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331"/>
      <c r="I32" s="331"/>
      <c r="J32" s="56" t="s">
        <v>11</v>
      </c>
      <c r="K32" s="37" t="s">
        <v>57</v>
      </c>
      <c r="L32" s="37" t="s">
        <v>11</v>
      </c>
      <c r="M32" s="56" t="s">
        <v>11</v>
      </c>
      <c r="N32" s="56" t="s">
        <v>11</v>
      </c>
      <c r="O32" s="306"/>
      <c r="P32" s="306"/>
      <c r="Q32" s="56" t="s">
        <v>11</v>
      </c>
      <c r="R32" s="37" t="s">
        <v>11</v>
      </c>
      <c r="S32" s="37" t="s">
        <v>11</v>
      </c>
      <c r="T32" s="306"/>
      <c r="U32" s="306"/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54" t="s">
        <v>7</v>
      </c>
      <c r="AC32" s="306"/>
      <c r="AD32" s="306"/>
      <c r="AE32" s="37" t="s">
        <v>11</v>
      </c>
      <c r="AF32" s="37" t="s">
        <v>11</v>
      </c>
      <c r="AG32" s="37" t="s">
        <v>11</v>
      </c>
      <c r="AH32" s="738" t="s">
        <v>7</v>
      </c>
      <c r="AI32" s="738" t="s">
        <v>7</v>
      </c>
      <c r="AJ32" s="347"/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425</v>
      </c>
      <c r="B33" s="179" t="s">
        <v>180</v>
      </c>
      <c r="C33" s="806" t="s">
        <v>315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05"/>
      <c r="I33" s="308"/>
      <c r="J33" s="353" t="s">
        <v>7</v>
      </c>
      <c r="K33" s="353" t="s">
        <v>7</v>
      </c>
      <c r="L33" s="353" t="s">
        <v>7</v>
      </c>
      <c r="M33" s="353" t="s">
        <v>7</v>
      </c>
      <c r="N33" s="353" t="s">
        <v>7</v>
      </c>
      <c r="O33" s="353" t="s">
        <v>7</v>
      </c>
      <c r="P33" s="353" t="s">
        <v>7</v>
      </c>
      <c r="Q33" s="353" t="s">
        <v>7</v>
      </c>
      <c r="R33" s="353" t="s">
        <v>7</v>
      </c>
      <c r="S33" s="353" t="s">
        <v>7</v>
      </c>
      <c r="T33" s="353" t="s">
        <v>7</v>
      </c>
      <c r="U33" s="353" t="s">
        <v>7</v>
      </c>
      <c r="V33" s="353" t="s">
        <v>7</v>
      </c>
      <c r="W33" s="353" t="s">
        <v>7</v>
      </c>
      <c r="X33" s="353" t="s">
        <v>7</v>
      </c>
      <c r="Y33" s="353" t="s">
        <v>7</v>
      </c>
      <c r="Z33" s="353" t="s">
        <v>7</v>
      </c>
      <c r="AA33" s="353" t="s">
        <v>7</v>
      </c>
      <c r="AB33" s="353" t="s">
        <v>7</v>
      </c>
      <c r="AC33" s="353" t="s">
        <v>7</v>
      </c>
      <c r="AD33" s="353" t="s">
        <v>7</v>
      </c>
      <c r="AE33" s="353" t="s">
        <v>7</v>
      </c>
      <c r="AF33" s="353" t="s">
        <v>7</v>
      </c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1.6666666666666666E-2</v>
      </c>
      <c r="AL33" s="157">
        <f t="shared" ref="AL33:AL40" si="19">COUNTIF(F33:AJ33,"P")</f>
        <v>1</v>
      </c>
      <c r="AM33" s="158">
        <f>SUM(AL33:AL34)/2</f>
        <v>1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24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27</v>
      </c>
      <c r="BR33" s="158">
        <f>SUM((BQ33+BQ34)/2)</f>
        <v>27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24</v>
      </c>
      <c r="CB33" s="35">
        <f>SUM(AM33+AO33+AQ33+AS33+AU33+AW33+BB33+BD33+BG33+AY33)</f>
        <v>1</v>
      </c>
    </row>
    <row r="34" spans="1:80" ht="18.75" customHeight="1" thickBot="1" x14ac:dyDescent="0.3">
      <c r="A34" s="137" t="s">
        <v>425</v>
      </c>
      <c r="B34" s="179" t="s">
        <v>180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06"/>
      <c r="I34" s="309"/>
      <c r="J34" s="354" t="s">
        <v>7</v>
      </c>
      <c r="K34" s="354" t="s">
        <v>7</v>
      </c>
      <c r="L34" s="354" t="s">
        <v>7</v>
      </c>
      <c r="M34" s="354" t="s">
        <v>7</v>
      </c>
      <c r="N34" s="354" t="s">
        <v>7</v>
      </c>
      <c r="O34" s="354" t="s">
        <v>7</v>
      </c>
      <c r="P34" s="354" t="s">
        <v>7</v>
      </c>
      <c r="Q34" s="354" t="s">
        <v>7</v>
      </c>
      <c r="R34" s="354" t="s">
        <v>7</v>
      </c>
      <c r="S34" s="354" t="s">
        <v>7</v>
      </c>
      <c r="T34" s="354" t="s">
        <v>7</v>
      </c>
      <c r="U34" s="354" t="s">
        <v>7</v>
      </c>
      <c r="V34" s="354" t="s">
        <v>7</v>
      </c>
      <c r="W34" s="354" t="s">
        <v>7</v>
      </c>
      <c r="X34" s="354" t="s">
        <v>7</v>
      </c>
      <c r="Y34" s="354" t="s">
        <v>7</v>
      </c>
      <c r="Z34" s="354" t="s">
        <v>7</v>
      </c>
      <c r="AA34" s="354" t="s">
        <v>7</v>
      </c>
      <c r="AB34" s="354" t="s">
        <v>7</v>
      </c>
      <c r="AC34" s="354" t="s">
        <v>7</v>
      </c>
      <c r="AD34" s="354" t="s">
        <v>7</v>
      </c>
      <c r="AE34" s="354" t="s">
        <v>7</v>
      </c>
      <c r="AF34" s="354" t="s">
        <v>7</v>
      </c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 t="shared" si="19"/>
        <v>1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27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196">
        <v>3881</v>
      </c>
      <c r="D35" s="252" t="s">
        <v>200</v>
      </c>
      <c r="E35" s="156" t="s">
        <v>70</v>
      </c>
      <c r="F35" s="30" t="s">
        <v>67</v>
      </c>
      <c r="G35" s="31" t="s">
        <v>11</v>
      </c>
      <c r="H35" s="305"/>
      <c r="I35" s="308"/>
      <c r="J35" s="31" t="s">
        <v>11</v>
      </c>
      <c r="K35" s="47" t="s">
        <v>11</v>
      </c>
      <c r="L35" s="31" t="s">
        <v>11</v>
      </c>
      <c r="M35" s="31" t="s">
        <v>11</v>
      </c>
      <c r="N35" s="485" t="s">
        <v>67</v>
      </c>
      <c r="O35" s="305"/>
      <c r="P35" s="305"/>
      <c r="Q35" s="353" t="s">
        <v>7</v>
      </c>
      <c r="R35" s="353" t="s">
        <v>7</v>
      </c>
      <c r="S35" s="353" t="s">
        <v>7</v>
      </c>
      <c r="T35" s="305"/>
      <c r="U35" s="305"/>
      <c r="V35" s="305"/>
      <c r="W35" s="305"/>
      <c r="X35" s="31" t="s">
        <v>11</v>
      </c>
      <c r="Y35" s="47" t="s">
        <v>11</v>
      </c>
      <c r="Z35" s="31" t="s">
        <v>67</v>
      </c>
      <c r="AA35" s="31" t="s">
        <v>11</v>
      </c>
      <c r="AB35" s="31" t="s">
        <v>11</v>
      </c>
      <c r="AC35" s="305"/>
      <c r="AD35" s="305"/>
      <c r="AE35" s="31" t="s">
        <v>11</v>
      </c>
      <c r="AF35" s="47" t="s">
        <v>11</v>
      </c>
      <c r="AG35" s="31" t="s">
        <v>11</v>
      </c>
      <c r="AH35" s="31" t="s">
        <v>11</v>
      </c>
      <c r="AI35" s="353" t="s">
        <v>7</v>
      </c>
      <c r="AJ35" s="305"/>
      <c r="AK35" s="34">
        <f>IF(CA35=0,"",TIME(0,CA35,0))</f>
        <v>0.20833333333333334</v>
      </c>
      <c r="AL35" s="157">
        <f>COUNTIF(F35:AJ35,"P")</f>
        <v>13</v>
      </c>
      <c r="AM35" s="158">
        <f>SUM(AL35:AL36)/2</f>
        <v>12.5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300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4</v>
      </c>
      <c r="BR35" s="158">
        <f>SUM((BQ35+BQ36)/2)</f>
        <v>4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300</v>
      </c>
      <c r="CB35" s="35">
        <f>SUM(AM35+AO35+AQ35+AS35+AU35+AW35+BB35+BD35+BG35+AY35)</f>
        <v>12.5</v>
      </c>
    </row>
    <row r="36" spans="1:80" ht="18.75" customHeight="1" thickBot="1" x14ac:dyDescent="0.3">
      <c r="A36" s="137" t="s">
        <v>425</v>
      </c>
      <c r="B36" s="179" t="s">
        <v>180</v>
      </c>
      <c r="C36" s="196" t="s">
        <v>6</v>
      </c>
      <c r="D36" s="254"/>
      <c r="E36" s="166" t="s">
        <v>4</v>
      </c>
      <c r="F36" s="36" t="s">
        <v>67</v>
      </c>
      <c r="G36" s="37" t="s">
        <v>11</v>
      </c>
      <c r="H36" s="306"/>
      <c r="I36" s="309"/>
      <c r="J36" s="37" t="s">
        <v>11</v>
      </c>
      <c r="K36" s="49" t="s">
        <v>11</v>
      </c>
      <c r="L36" s="37" t="s">
        <v>11</v>
      </c>
      <c r="M36" s="37" t="s">
        <v>11</v>
      </c>
      <c r="N36" s="37" t="s">
        <v>67</v>
      </c>
      <c r="O36" s="306"/>
      <c r="P36" s="306"/>
      <c r="Q36" s="354" t="s">
        <v>7</v>
      </c>
      <c r="R36" s="354" t="s">
        <v>7</v>
      </c>
      <c r="S36" s="354" t="s">
        <v>7</v>
      </c>
      <c r="T36" s="306"/>
      <c r="U36" s="306"/>
      <c r="V36" s="306"/>
      <c r="W36" s="306"/>
      <c r="X36" s="37" t="s">
        <v>11</v>
      </c>
      <c r="Y36" s="49" t="s">
        <v>11</v>
      </c>
      <c r="Z36" s="37" t="s">
        <v>67</v>
      </c>
      <c r="AA36" s="37" t="s">
        <v>11</v>
      </c>
      <c r="AB36" s="37" t="s">
        <v>67</v>
      </c>
      <c r="AC36" s="306"/>
      <c r="AD36" s="306"/>
      <c r="AE36" s="37" t="s">
        <v>11</v>
      </c>
      <c r="AF36" s="49" t="s">
        <v>11</v>
      </c>
      <c r="AG36" s="37" t="s">
        <v>11</v>
      </c>
      <c r="AH36" s="37" t="s">
        <v>11</v>
      </c>
      <c r="AI36" s="354" t="s">
        <v>7</v>
      </c>
      <c r="AJ36" s="306"/>
      <c r="AK36" s="40"/>
      <c r="AL36" s="167">
        <f>COUNTIF(F36:AJ36,"P")</f>
        <v>12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4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183</v>
      </c>
      <c r="C37" s="196">
        <v>5026</v>
      </c>
      <c r="D37" s="178" t="s">
        <v>223</v>
      </c>
      <c r="E37" s="156" t="s">
        <v>70</v>
      </c>
      <c r="F37" s="30" t="s">
        <v>11</v>
      </c>
      <c r="G37" s="31" t="s">
        <v>11</v>
      </c>
      <c r="H37" s="305"/>
      <c r="I37" s="308"/>
      <c r="J37" s="31" t="s">
        <v>11</v>
      </c>
      <c r="K37" s="31" t="s">
        <v>11</v>
      </c>
      <c r="L37" s="31" t="s">
        <v>11</v>
      </c>
      <c r="M37" s="31" t="s">
        <v>11</v>
      </c>
      <c r="N37" s="31" t="s">
        <v>11</v>
      </c>
      <c r="O37" s="305"/>
      <c r="P37" s="305"/>
      <c r="Q37" s="31" t="s">
        <v>11</v>
      </c>
      <c r="R37" s="31" t="s">
        <v>11</v>
      </c>
      <c r="S37" s="353" t="s">
        <v>7</v>
      </c>
      <c r="T37" s="353" t="s">
        <v>7</v>
      </c>
      <c r="U37" s="353" t="s">
        <v>7</v>
      </c>
      <c r="V37" s="353" t="s">
        <v>7</v>
      </c>
      <c r="W37" s="353" t="s">
        <v>7</v>
      </c>
      <c r="X37" s="353" t="s">
        <v>7</v>
      </c>
      <c r="Y37" s="31" t="s">
        <v>11</v>
      </c>
      <c r="Z37" s="31" t="s">
        <v>11</v>
      </c>
      <c r="AA37" s="31" t="s">
        <v>11</v>
      </c>
      <c r="AB37" s="485" t="s">
        <v>67</v>
      </c>
      <c r="AC37" s="305"/>
      <c r="AD37" s="305"/>
      <c r="AE37" s="351" t="s">
        <v>58</v>
      </c>
      <c r="AF37" s="351" t="s">
        <v>58</v>
      </c>
      <c r="AG37" s="351" t="s">
        <v>58</v>
      </c>
      <c r="AH37" s="351" t="s">
        <v>58</v>
      </c>
      <c r="AI37" s="351" t="s">
        <v>58</v>
      </c>
      <c r="AJ37" s="305"/>
      <c r="AK37" s="34">
        <f>IF(CA37=0,"",TIME(0,CA37,0))</f>
        <v>0.19999999999999998</v>
      </c>
      <c r="AL37" s="157">
        <f>COUNTIF(F37:AJ37,"P")</f>
        <v>12</v>
      </c>
      <c r="AM37" s="158">
        <f>SUM(AL37:AL38)/2</f>
        <v>11.5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0.5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288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6</v>
      </c>
      <c r="BR37" s="158">
        <f>SUM((BQ37+BQ38)/2)</f>
        <v>6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425</v>
      </c>
      <c r="B38" s="179" t="s">
        <v>183</v>
      </c>
      <c r="C38" s="196" t="s">
        <v>6</v>
      </c>
      <c r="D38" s="714"/>
      <c r="E38" s="166" t="s">
        <v>4</v>
      </c>
      <c r="F38" s="36" t="s">
        <v>11</v>
      </c>
      <c r="G38" s="37" t="s">
        <v>11</v>
      </c>
      <c r="H38" s="306"/>
      <c r="I38" s="309"/>
      <c r="J38" s="37" t="s">
        <v>11</v>
      </c>
      <c r="K38" s="37" t="s">
        <v>11</v>
      </c>
      <c r="L38" s="37" t="s">
        <v>11</v>
      </c>
      <c r="M38" s="37" t="s">
        <v>11</v>
      </c>
      <c r="N38" s="37" t="s">
        <v>57</v>
      </c>
      <c r="O38" s="306"/>
      <c r="P38" s="306"/>
      <c r="Q38" s="37" t="s">
        <v>11</v>
      </c>
      <c r="R38" s="37" t="s">
        <v>11</v>
      </c>
      <c r="S38" s="354" t="s">
        <v>7</v>
      </c>
      <c r="T38" s="354" t="s">
        <v>7</v>
      </c>
      <c r="U38" s="354" t="s">
        <v>7</v>
      </c>
      <c r="V38" s="354" t="s">
        <v>7</v>
      </c>
      <c r="W38" s="354" t="s">
        <v>7</v>
      </c>
      <c r="X38" s="354" t="s">
        <v>7</v>
      </c>
      <c r="Y38" s="37" t="s">
        <v>11</v>
      </c>
      <c r="Z38" s="37" t="s">
        <v>11</v>
      </c>
      <c r="AA38" s="37" t="s">
        <v>11</v>
      </c>
      <c r="AB38" s="651" t="s">
        <v>67</v>
      </c>
      <c r="AC38" s="306"/>
      <c r="AD38" s="306"/>
      <c r="AE38" s="352" t="s">
        <v>58</v>
      </c>
      <c r="AF38" s="352" t="s">
        <v>58</v>
      </c>
      <c r="AG38" s="352" t="s">
        <v>58</v>
      </c>
      <c r="AH38" s="352" t="s">
        <v>58</v>
      </c>
      <c r="AI38" s="352" t="s">
        <v>58</v>
      </c>
      <c r="AJ38" s="306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1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6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425</v>
      </c>
      <c r="B39" s="179" t="s">
        <v>180</v>
      </c>
      <c r="C39" s="806" t="s">
        <v>316</v>
      </c>
      <c r="D39" s="178" t="str">
        <f>VLOOKUP(C39,ListeAppel,2,FALSE)</f>
        <v>Nom 035</v>
      </c>
      <c r="E39" s="156" t="s">
        <v>70</v>
      </c>
      <c r="F39" s="30" t="s">
        <v>11</v>
      </c>
      <c r="G39" s="31" t="s">
        <v>11</v>
      </c>
      <c r="H39" s="305"/>
      <c r="I39" s="308"/>
      <c r="J39" s="353" t="s">
        <v>7</v>
      </c>
      <c r="K39" s="353" t="s">
        <v>7</v>
      </c>
      <c r="L39" s="353" t="s">
        <v>7</v>
      </c>
      <c r="M39" s="353" t="s">
        <v>7</v>
      </c>
      <c r="N39" s="353" t="s">
        <v>7</v>
      </c>
      <c r="O39" s="353" t="s">
        <v>7</v>
      </c>
      <c r="P39" s="353" t="s">
        <v>7</v>
      </c>
      <c r="Q39" s="353" t="s">
        <v>7</v>
      </c>
      <c r="R39" s="353" t="s">
        <v>7</v>
      </c>
      <c r="S39" s="353" t="s">
        <v>7</v>
      </c>
      <c r="T39" s="353" t="s">
        <v>7</v>
      </c>
      <c r="U39" s="353" t="s">
        <v>7</v>
      </c>
      <c r="V39" s="353" t="s">
        <v>7</v>
      </c>
      <c r="W39" s="353" t="s">
        <v>7</v>
      </c>
      <c r="X39" s="432" t="s">
        <v>28</v>
      </c>
      <c r="Y39" s="353" t="s">
        <v>7</v>
      </c>
      <c r="Z39" s="353" t="s">
        <v>7</v>
      </c>
      <c r="AA39" s="353" t="s">
        <v>7</v>
      </c>
      <c r="AB39" s="353" t="s">
        <v>7</v>
      </c>
      <c r="AC39" s="353" t="s">
        <v>7</v>
      </c>
      <c r="AD39" s="353" t="s">
        <v>7</v>
      </c>
      <c r="AE39" s="353" t="s">
        <v>7</v>
      </c>
      <c r="AF39" s="353" t="s">
        <v>7</v>
      </c>
      <c r="AG39" s="353" t="s">
        <v>7</v>
      </c>
      <c r="AH39" s="353" t="s">
        <v>7</v>
      </c>
      <c r="AI39" s="353" t="s">
        <v>7</v>
      </c>
      <c r="AJ39" s="305"/>
      <c r="AK39" s="34">
        <f>IF(CA39=0,"",TIME(0,CA39,0))</f>
        <v>3.3333333333333333E-2</v>
      </c>
      <c r="AL39" s="157">
        <f t="shared" si="19"/>
        <v>2</v>
      </c>
      <c r="AM39" s="158">
        <f>SUM(AL39:AL40)/2</f>
        <v>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0.5</v>
      </c>
      <c r="AT39" s="159">
        <f t="shared" si="23"/>
        <v>0</v>
      </c>
      <c r="AU39" s="160">
        <f>SUM((AT39+AT40)/2)</f>
        <v>0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48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25</v>
      </c>
      <c r="BR39" s="158">
        <f>SUM((BQ39+BQ40)/2)</f>
        <v>25</v>
      </c>
      <c r="BS39" s="158">
        <f t="shared" si="34"/>
        <v>1</v>
      </c>
      <c r="BT39" s="158">
        <f>SUM((BS39+BS40)/2)</f>
        <v>1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48</v>
      </c>
      <c r="CB39" s="35">
        <f>SUM(AM39+AO39+AQ39+AS39+AU39+AW39+BB39+BD39+BG39+AY39)</f>
        <v>2</v>
      </c>
    </row>
    <row r="40" spans="1:80" ht="18.75" customHeight="1" thickBot="1" x14ac:dyDescent="0.3">
      <c r="A40" s="137" t="s">
        <v>425</v>
      </c>
      <c r="B40" s="179" t="s">
        <v>180</v>
      </c>
      <c r="C40" s="164" t="s">
        <v>6</v>
      </c>
      <c r="D40" s="165"/>
      <c r="E40" s="166" t="s">
        <v>4</v>
      </c>
      <c r="F40" s="36" t="s">
        <v>11</v>
      </c>
      <c r="G40" s="440" t="s">
        <v>39</v>
      </c>
      <c r="H40" s="306"/>
      <c r="I40" s="309"/>
      <c r="J40" s="354" t="s">
        <v>7</v>
      </c>
      <c r="K40" s="354" t="s">
        <v>7</v>
      </c>
      <c r="L40" s="354" t="s">
        <v>7</v>
      </c>
      <c r="M40" s="354" t="s">
        <v>7</v>
      </c>
      <c r="N40" s="354" t="s">
        <v>7</v>
      </c>
      <c r="O40" s="354" t="s">
        <v>7</v>
      </c>
      <c r="P40" s="354" t="s">
        <v>7</v>
      </c>
      <c r="Q40" s="354" t="s">
        <v>7</v>
      </c>
      <c r="R40" s="354" t="s">
        <v>7</v>
      </c>
      <c r="S40" s="354" t="s">
        <v>7</v>
      </c>
      <c r="T40" s="354" t="s">
        <v>7</v>
      </c>
      <c r="U40" s="354" t="s">
        <v>7</v>
      </c>
      <c r="V40" s="354" t="s">
        <v>7</v>
      </c>
      <c r="W40" s="354" t="s">
        <v>7</v>
      </c>
      <c r="X40" s="433" t="s">
        <v>28</v>
      </c>
      <c r="Y40" s="354" t="s">
        <v>7</v>
      </c>
      <c r="Z40" s="354" t="s">
        <v>7</v>
      </c>
      <c r="AA40" s="354" t="s">
        <v>7</v>
      </c>
      <c r="AB40" s="354" t="s">
        <v>7</v>
      </c>
      <c r="AC40" s="354" t="s">
        <v>7</v>
      </c>
      <c r="AD40" s="354" t="s">
        <v>7</v>
      </c>
      <c r="AE40" s="354" t="s">
        <v>7</v>
      </c>
      <c r="AF40" s="354" t="s">
        <v>7</v>
      </c>
      <c r="AG40" s="354" t="s">
        <v>7</v>
      </c>
      <c r="AH40" s="354" t="s">
        <v>7</v>
      </c>
      <c r="AI40" s="354" t="s">
        <v>7</v>
      </c>
      <c r="AJ40" s="306"/>
      <c r="AK40" s="40"/>
      <c r="AL40" s="167">
        <f t="shared" si="19"/>
        <v>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1</v>
      </c>
      <c r="AS40" s="168"/>
      <c r="AT40" s="168">
        <f t="shared" si="23"/>
        <v>0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25</v>
      </c>
      <c r="BR40" s="168"/>
      <c r="BS40" s="168">
        <f t="shared" si="34"/>
        <v>1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317</v>
      </c>
      <c r="D41" s="178" t="str">
        <f>VLOOKUP(C41,ListeAppel,2,FALSE)</f>
        <v>Nom 038</v>
      </c>
      <c r="E41" s="236" t="s">
        <v>70</v>
      </c>
      <c r="F41" s="376" t="s">
        <v>7</v>
      </c>
      <c r="G41" s="406" t="s">
        <v>41</v>
      </c>
      <c r="H41" s="305"/>
      <c r="I41" s="308"/>
      <c r="J41" s="406" t="s">
        <v>41</v>
      </c>
      <c r="K41" s="353" t="s">
        <v>7</v>
      </c>
      <c r="L41" s="353" t="s">
        <v>7</v>
      </c>
      <c r="M41" s="353" t="s">
        <v>7</v>
      </c>
      <c r="N41" s="406" t="s">
        <v>41</v>
      </c>
      <c r="O41" s="305"/>
      <c r="P41" s="305"/>
      <c r="Q41" s="406" t="s">
        <v>41</v>
      </c>
      <c r="R41" s="353" t="s">
        <v>7</v>
      </c>
      <c r="S41" s="353" t="s">
        <v>7</v>
      </c>
      <c r="T41" s="305"/>
      <c r="U41" s="332" t="s">
        <v>41</v>
      </c>
      <c r="V41" s="305"/>
      <c r="W41" s="305"/>
      <c r="X41" s="406" t="s">
        <v>41</v>
      </c>
      <c r="Y41" s="353" t="s">
        <v>7</v>
      </c>
      <c r="Z41" s="353" t="s">
        <v>7</v>
      </c>
      <c r="AA41" s="353" t="s">
        <v>7</v>
      </c>
      <c r="AB41" s="406" t="s">
        <v>41</v>
      </c>
      <c r="AC41" s="305"/>
      <c r="AD41" s="305"/>
      <c r="AE41" s="406" t="s">
        <v>41</v>
      </c>
      <c r="AF41" s="353" t="s">
        <v>7</v>
      </c>
      <c r="AG41" s="353" t="s">
        <v>7</v>
      </c>
      <c r="AH41" s="353" t="s">
        <v>7</v>
      </c>
      <c r="AI41" s="406" t="s">
        <v>41</v>
      </c>
      <c r="AJ41" s="305"/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11.5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12</v>
      </c>
      <c r="BR41" s="158">
        <f>SUM((BQ41+BQ42)/2)</f>
        <v>10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6</v>
      </c>
      <c r="D42" s="235" t="s">
        <v>79</v>
      </c>
      <c r="E42" s="238" t="s">
        <v>4</v>
      </c>
      <c r="F42" s="507" t="s">
        <v>41</v>
      </c>
      <c r="G42" s="405" t="s">
        <v>41</v>
      </c>
      <c r="H42" s="306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06"/>
      <c r="P42" s="306"/>
      <c r="Q42" s="405" t="s">
        <v>41</v>
      </c>
      <c r="R42" s="354" t="s">
        <v>7</v>
      </c>
      <c r="S42" s="354" t="s">
        <v>7</v>
      </c>
      <c r="T42" s="306" t="s">
        <v>41</v>
      </c>
      <c r="U42" s="306" t="s">
        <v>41</v>
      </c>
      <c r="V42" s="306"/>
      <c r="W42" s="306"/>
      <c r="X42" s="405" t="s">
        <v>41</v>
      </c>
      <c r="Y42" s="354" t="s">
        <v>7</v>
      </c>
      <c r="Z42" s="354" t="s">
        <v>7</v>
      </c>
      <c r="AA42" s="405" t="s">
        <v>41</v>
      </c>
      <c r="AB42" s="405" t="s">
        <v>41</v>
      </c>
      <c r="AC42" s="306"/>
      <c r="AD42" s="306"/>
      <c r="AE42" s="405" t="s">
        <v>41</v>
      </c>
      <c r="AF42" s="354" t="s">
        <v>7</v>
      </c>
      <c r="AG42" s="354" t="s">
        <v>7</v>
      </c>
      <c r="AH42" s="405" t="s">
        <v>41</v>
      </c>
      <c r="AI42" s="405" t="s">
        <v>41</v>
      </c>
      <c r="AJ42" s="306"/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14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8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180</v>
      </c>
      <c r="C43" s="806" t="s">
        <v>318</v>
      </c>
      <c r="D43" s="178" t="str">
        <f>VLOOKUP(C43,ListeAppel,2,FALSE)</f>
        <v>Nom 042</v>
      </c>
      <c r="E43" s="236" t="s">
        <v>70</v>
      </c>
      <c r="F43" s="63" t="s">
        <v>75</v>
      </c>
      <c r="G43" s="406" t="s">
        <v>41</v>
      </c>
      <c r="H43" s="305"/>
      <c r="I43" s="308"/>
      <c r="J43" s="406" t="s">
        <v>41</v>
      </c>
      <c r="K43" s="31" t="s">
        <v>75</v>
      </c>
      <c r="L43" s="31" t="s">
        <v>75</v>
      </c>
      <c r="M43" s="31" t="s">
        <v>75</v>
      </c>
      <c r="N43" s="406" t="s">
        <v>41</v>
      </c>
      <c r="O43" s="305"/>
      <c r="P43" s="305"/>
      <c r="Q43" s="406" t="s">
        <v>41</v>
      </c>
      <c r="R43" s="31" t="s">
        <v>75</v>
      </c>
      <c r="S43" s="31" t="s">
        <v>75</v>
      </c>
      <c r="T43" s="305"/>
      <c r="U43" s="332" t="s">
        <v>41</v>
      </c>
      <c r="V43" s="305"/>
      <c r="W43" s="305"/>
      <c r="X43" s="406" t="s">
        <v>41</v>
      </c>
      <c r="Y43" s="353" t="s">
        <v>7</v>
      </c>
      <c r="Z43" s="31" t="s">
        <v>75</v>
      </c>
      <c r="AA43" s="31" t="s">
        <v>75</v>
      </c>
      <c r="AB43" s="406" t="s">
        <v>41</v>
      </c>
      <c r="AC43" s="305"/>
      <c r="AD43" s="305"/>
      <c r="AE43" s="406" t="s">
        <v>41</v>
      </c>
      <c r="AF43" s="31" t="s">
        <v>75</v>
      </c>
      <c r="AG43" s="31" t="s">
        <v>75</v>
      </c>
      <c r="AH43" s="31" t="s">
        <v>75</v>
      </c>
      <c r="AI43" s="406" t="s">
        <v>41</v>
      </c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1</v>
      </c>
      <c r="BR43" s="158">
        <f>SUM((BQ43+BQ44)/2)</f>
        <v>1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11.5</v>
      </c>
    </row>
    <row r="44" spans="1:80" ht="18.75" customHeight="1" thickBot="1" x14ac:dyDescent="0.3">
      <c r="A44" s="137" t="s">
        <v>425</v>
      </c>
      <c r="B44" s="179" t="s">
        <v>180</v>
      </c>
      <c r="C44" s="164" t="s">
        <v>10</v>
      </c>
      <c r="D44" s="235" t="s">
        <v>79</v>
      </c>
      <c r="E44" s="238" t="s">
        <v>4</v>
      </c>
      <c r="F44" s="507" t="s">
        <v>41</v>
      </c>
      <c r="G44" s="405" t="s">
        <v>41</v>
      </c>
      <c r="H44" s="306"/>
      <c r="I44" s="309"/>
      <c r="J44" s="405" t="s">
        <v>41</v>
      </c>
      <c r="K44" s="37" t="s">
        <v>75</v>
      </c>
      <c r="L44" s="37" t="s">
        <v>75</v>
      </c>
      <c r="M44" s="405" t="s">
        <v>41</v>
      </c>
      <c r="N44" s="405" t="s">
        <v>41</v>
      </c>
      <c r="O44" s="306"/>
      <c r="P44" s="306"/>
      <c r="Q44" s="405" t="s">
        <v>41</v>
      </c>
      <c r="R44" s="37" t="s">
        <v>75</v>
      </c>
      <c r="S44" s="37" t="s">
        <v>75</v>
      </c>
      <c r="T44" s="306" t="s">
        <v>41</v>
      </c>
      <c r="U44" s="306" t="s">
        <v>41</v>
      </c>
      <c r="V44" s="306"/>
      <c r="W44" s="306"/>
      <c r="X44" s="405" t="s">
        <v>41</v>
      </c>
      <c r="Y44" s="354" t="s">
        <v>7</v>
      </c>
      <c r="Z44" s="37" t="s">
        <v>75</v>
      </c>
      <c r="AA44" s="405" t="s">
        <v>41</v>
      </c>
      <c r="AB44" s="405" t="s">
        <v>41</v>
      </c>
      <c r="AC44" s="306"/>
      <c r="AD44" s="306"/>
      <c r="AE44" s="405" t="s">
        <v>41</v>
      </c>
      <c r="AF44" s="37" t="s">
        <v>75</v>
      </c>
      <c r="AG44" s="37" t="s">
        <v>75</v>
      </c>
      <c r="AH44" s="405" t="s">
        <v>41</v>
      </c>
      <c r="AI44" s="405" t="s">
        <v>41</v>
      </c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14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425</v>
      </c>
      <c r="B45" s="179" t="s">
        <v>183</v>
      </c>
      <c r="C45" s="807" t="s">
        <v>319</v>
      </c>
      <c r="D45" s="178" t="str">
        <f>VLOOKUP(C45,ListeAppel,2,FALSE)</f>
        <v>Nom 117</v>
      </c>
      <c r="E45" s="156" t="s">
        <v>70</v>
      </c>
      <c r="F45" s="369" t="s">
        <v>7</v>
      </c>
      <c r="G45" s="353" t="s">
        <v>7</v>
      </c>
      <c r="H45" s="305"/>
      <c r="I45" s="308"/>
      <c r="J45" s="31" t="s">
        <v>67</v>
      </c>
      <c r="K45" s="31" t="s">
        <v>11</v>
      </c>
      <c r="L45" s="31" t="s">
        <v>11</v>
      </c>
      <c r="M45" s="31" t="s">
        <v>11</v>
      </c>
      <c r="N45" s="31" t="s">
        <v>67</v>
      </c>
      <c r="O45" s="305"/>
      <c r="P45" s="305"/>
      <c r="Q45" s="31" t="s">
        <v>67</v>
      </c>
      <c r="R45" s="31" t="s">
        <v>11</v>
      </c>
      <c r="S45" s="31" t="s">
        <v>67</v>
      </c>
      <c r="T45" s="305"/>
      <c r="U45" s="305"/>
      <c r="V45" s="305"/>
      <c r="W45" s="305"/>
      <c r="X45" s="31" t="s">
        <v>67</v>
      </c>
      <c r="Y45" s="31" t="s">
        <v>11</v>
      </c>
      <c r="Z45" s="31" t="s">
        <v>11</v>
      </c>
      <c r="AA45" s="353" t="s">
        <v>7</v>
      </c>
      <c r="AB45" s="31" t="s">
        <v>67</v>
      </c>
      <c r="AC45" s="305"/>
      <c r="AD45" s="305"/>
      <c r="AE45" s="31" t="s">
        <v>11</v>
      </c>
      <c r="AF45" s="31" t="s">
        <v>11</v>
      </c>
      <c r="AG45" s="52" t="s">
        <v>67</v>
      </c>
      <c r="AH45" s="31" t="s">
        <v>11</v>
      </c>
      <c r="AI45" s="31" t="s">
        <v>11</v>
      </c>
      <c r="AJ45" s="305"/>
      <c r="AK45" s="34">
        <f>IF(CA45=0,"",TIME(0,CA45,0))</f>
        <v>0.16666666666666666</v>
      </c>
      <c r="AL45" s="157">
        <f>COUNTIF(F45:AJ45,"P")</f>
        <v>10</v>
      </c>
      <c r="AM45" s="158">
        <f>SUM(AL45:AL46)/2</f>
        <v>10</v>
      </c>
      <c r="AN45" s="158">
        <f>COUNTIF(F45:AJ45,"Mi")</f>
        <v>0</v>
      </c>
      <c r="AO45" s="158">
        <f>SUM((AN45+AN46)/2)</f>
        <v>0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240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3</v>
      </c>
      <c r="BR45" s="158">
        <f>SUM((BQ45+BQ46)/2)</f>
        <v>3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240</v>
      </c>
      <c r="CB45" s="35">
        <f>SUM(AM45+AO45+AQ45+AS45+AU45+AW45+BB45+BD45+BG45+AY45)</f>
        <v>10</v>
      </c>
    </row>
    <row r="46" spans="1:80" ht="18.75" customHeight="1" thickBot="1" x14ac:dyDescent="0.3">
      <c r="A46" s="137" t="s">
        <v>425</v>
      </c>
      <c r="B46" s="179" t="s">
        <v>183</v>
      </c>
      <c r="C46" s="192" t="s">
        <v>6</v>
      </c>
      <c r="D46" s="194"/>
      <c r="E46" s="166" t="s">
        <v>4</v>
      </c>
      <c r="F46" s="370" t="s">
        <v>7</v>
      </c>
      <c r="G46" s="354" t="s">
        <v>7</v>
      </c>
      <c r="H46" s="306"/>
      <c r="I46" s="309"/>
      <c r="J46" s="37" t="s">
        <v>67</v>
      </c>
      <c r="K46" s="37" t="s">
        <v>11</v>
      </c>
      <c r="L46" s="37" t="s">
        <v>11</v>
      </c>
      <c r="M46" s="37" t="s">
        <v>11</v>
      </c>
      <c r="N46" s="37" t="s">
        <v>67</v>
      </c>
      <c r="O46" s="306"/>
      <c r="P46" s="306"/>
      <c r="Q46" s="37" t="s">
        <v>67</v>
      </c>
      <c r="R46" s="37" t="s">
        <v>11</v>
      </c>
      <c r="S46" s="37" t="s">
        <v>67</v>
      </c>
      <c r="T46" s="306"/>
      <c r="U46" s="306"/>
      <c r="V46" s="306"/>
      <c r="W46" s="306"/>
      <c r="X46" s="37" t="s">
        <v>67</v>
      </c>
      <c r="Y46" s="37" t="s">
        <v>11</v>
      </c>
      <c r="Z46" s="37" t="s">
        <v>11</v>
      </c>
      <c r="AA46" s="354" t="s">
        <v>7</v>
      </c>
      <c r="AB46" s="37" t="s">
        <v>67</v>
      </c>
      <c r="AC46" s="306"/>
      <c r="AD46" s="306"/>
      <c r="AE46" s="37" t="s">
        <v>11</v>
      </c>
      <c r="AF46" s="37" t="s">
        <v>11</v>
      </c>
      <c r="AG46" s="52" t="s">
        <v>67</v>
      </c>
      <c r="AH46" s="37" t="s">
        <v>11</v>
      </c>
      <c r="AI46" s="37" t="s">
        <v>11</v>
      </c>
      <c r="AJ46" s="306"/>
      <c r="AK46" s="40"/>
      <c r="AL46" s="167">
        <f>COUNTIF(F46:AJ46,"P")</f>
        <v>10</v>
      </c>
      <c r="AM46" s="168"/>
      <c r="AN46" s="168">
        <f>COUNTIF(F46:AJ46,"Mi")</f>
        <v>0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3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242</v>
      </c>
      <c r="E47" s="156" t="s">
        <v>70</v>
      </c>
      <c r="F47" s="258" t="s">
        <v>11</v>
      </c>
      <c r="G47" s="58" t="s">
        <v>11</v>
      </c>
      <c r="H47" s="334"/>
      <c r="I47" s="342"/>
      <c r="J47" s="58" t="s">
        <v>11</v>
      </c>
      <c r="K47" s="58" t="s">
        <v>11</v>
      </c>
      <c r="L47" s="274" t="s">
        <v>11</v>
      </c>
      <c r="M47" s="274" t="s">
        <v>11</v>
      </c>
      <c r="N47" s="58" t="s">
        <v>33</v>
      </c>
      <c r="O47" s="334"/>
      <c r="P47" s="322"/>
      <c r="Q47" s="58" t="s">
        <v>11</v>
      </c>
      <c r="R47" s="701" t="s">
        <v>29</v>
      </c>
      <c r="S47" s="274" t="s">
        <v>11</v>
      </c>
      <c r="T47" s="322"/>
      <c r="U47" s="334"/>
      <c r="V47" s="334"/>
      <c r="W47" s="322"/>
      <c r="X47" s="353" t="s">
        <v>7</v>
      </c>
      <c r="Y47" s="353" t="s">
        <v>7</v>
      </c>
      <c r="Z47" s="365" t="s">
        <v>14</v>
      </c>
      <c r="AA47" s="365" t="s">
        <v>14</v>
      </c>
      <c r="AB47" s="365" t="s">
        <v>14</v>
      </c>
      <c r="AC47" s="305"/>
      <c r="AD47" s="305"/>
      <c r="AE47" s="353" t="s">
        <v>7</v>
      </c>
      <c r="AF47" s="353" t="s">
        <v>7</v>
      </c>
      <c r="AG47" s="353" t="s">
        <v>7</v>
      </c>
      <c r="AH47" s="353" t="s">
        <v>7</v>
      </c>
      <c r="AI47" s="353" t="s">
        <v>7</v>
      </c>
      <c r="AJ47" s="334"/>
      <c r="AK47" s="34">
        <f>IF(CA47=0,"",TIME(0,CA47,0))</f>
        <v>0.16666666666666666</v>
      </c>
      <c r="AL47" s="157">
        <f t="shared" si="38"/>
        <v>8</v>
      </c>
      <c r="AM47" s="158">
        <f>SUM(AL47:AL48)/2</f>
        <v>8.5</v>
      </c>
      <c r="AN47" s="158">
        <f t="shared" si="39"/>
        <v>0</v>
      </c>
      <c r="AO47" s="158">
        <f>SUM((AN47+AN48)/2)</f>
        <v>0</v>
      </c>
      <c r="AP47" s="159">
        <f t="shared" si="40"/>
        <v>1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</v>
      </c>
      <c r="AV47" s="158">
        <f t="shared" si="43"/>
        <v>1</v>
      </c>
      <c r="AW47" s="158">
        <f>SUM((AV47+AV48)/2)</f>
        <v>1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240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3</v>
      </c>
      <c r="BL47" s="162">
        <f>SUM(BK47+BK48)/2</f>
        <v>3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7</v>
      </c>
      <c r="BR47" s="158">
        <f>SUM((BQ47+BQ48)/2)</f>
        <v>7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240</v>
      </c>
      <c r="CB47" s="35">
        <f>SUM(AM47+AO47+AQ47+AS47+AU47+AW47+BB47+BD47+BG47+AY47)</f>
        <v>10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06"/>
      <c r="I48" s="309"/>
      <c r="J48" s="37" t="s">
        <v>11</v>
      </c>
      <c r="K48" s="37" t="s">
        <v>11</v>
      </c>
      <c r="L48" s="275" t="s">
        <v>11</v>
      </c>
      <c r="M48" s="275" t="s">
        <v>11</v>
      </c>
      <c r="N48" s="37" t="s">
        <v>11</v>
      </c>
      <c r="O48" s="306"/>
      <c r="P48" s="323"/>
      <c r="Q48" s="37" t="s">
        <v>11</v>
      </c>
      <c r="R48" s="702" t="s">
        <v>29</v>
      </c>
      <c r="S48" s="275" t="s">
        <v>11</v>
      </c>
      <c r="T48" s="323"/>
      <c r="U48" s="306"/>
      <c r="V48" s="306"/>
      <c r="W48" s="323"/>
      <c r="X48" s="354" t="s">
        <v>7</v>
      </c>
      <c r="Y48" s="354" t="s">
        <v>7</v>
      </c>
      <c r="Z48" s="367" t="s">
        <v>14</v>
      </c>
      <c r="AA48" s="367" t="s">
        <v>14</v>
      </c>
      <c r="AB48" s="367" t="s">
        <v>14</v>
      </c>
      <c r="AC48" s="306"/>
      <c r="AD48" s="306"/>
      <c r="AE48" s="354" t="s">
        <v>7</v>
      </c>
      <c r="AF48" s="354" t="s">
        <v>7</v>
      </c>
      <c r="AG48" s="354" t="s">
        <v>7</v>
      </c>
      <c r="AH48" s="354" t="s">
        <v>7</v>
      </c>
      <c r="AI48" s="354" t="s">
        <v>7</v>
      </c>
      <c r="AJ48" s="306"/>
      <c r="AK48" s="40"/>
      <c r="AL48" s="167">
        <f t="shared" si="38"/>
        <v>9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0</v>
      </c>
      <c r="AU48" s="168"/>
      <c r="AV48" s="168">
        <f t="shared" si="43"/>
        <v>1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3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7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1130" t="s">
        <v>321</v>
      </c>
      <c r="D49" s="197" t="s">
        <v>244</v>
      </c>
      <c r="E49" s="156" t="s">
        <v>70</v>
      </c>
      <c r="F49" s="30" t="s">
        <v>11</v>
      </c>
      <c r="G49" s="31" t="s">
        <v>11</v>
      </c>
      <c r="H49" s="305"/>
      <c r="I49" s="308"/>
      <c r="J49" s="31" t="s">
        <v>11</v>
      </c>
      <c r="K49" s="31" t="s">
        <v>11</v>
      </c>
      <c r="L49" s="358" t="s">
        <v>7</v>
      </c>
      <c r="M49" s="358" t="s">
        <v>7</v>
      </c>
      <c r="N49" s="358" t="s">
        <v>7</v>
      </c>
      <c r="O49" s="305"/>
      <c r="P49" s="305"/>
      <c r="Q49" s="31" t="s">
        <v>11</v>
      </c>
      <c r="R49" s="31" t="s">
        <v>11</v>
      </c>
      <c r="S49" s="47" t="s">
        <v>67</v>
      </c>
      <c r="T49" s="305"/>
      <c r="U49" s="305"/>
      <c r="V49" s="305"/>
      <c r="W49" s="305"/>
      <c r="X49" s="31" t="s">
        <v>11</v>
      </c>
      <c r="Y49" s="31" t="s">
        <v>11</v>
      </c>
      <c r="Z49" s="31" t="s">
        <v>67</v>
      </c>
      <c r="AA49" s="353" t="s">
        <v>7</v>
      </c>
      <c r="AB49" s="353" t="s">
        <v>7</v>
      </c>
      <c r="AC49" s="305"/>
      <c r="AD49" s="305"/>
      <c r="AE49" s="31" t="s">
        <v>11</v>
      </c>
      <c r="AF49" s="31" t="s">
        <v>11</v>
      </c>
      <c r="AG49" s="47" t="s">
        <v>67</v>
      </c>
      <c r="AH49" s="31" t="s">
        <v>11</v>
      </c>
      <c r="AI49" s="31" t="s">
        <v>11</v>
      </c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5</v>
      </c>
      <c r="BR49" s="158">
        <f>SUM((BQ49+BQ50)/2)</f>
        <v>5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425</v>
      </c>
      <c r="B50" s="179" t="s">
        <v>180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06"/>
      <c r="I50" s="309"/>
      <c r="J50" s="37" t="s">
        <v>11</v>
      </c>
      <c r="K50" s="37" t="s">
        <v>11</v>
      </c>
      <c r="L50" s="354" t="s">
        <v>7</v>
      </c>
      <c r="M50" s="354" t="s">
        <v>7</v>
      </c>
      <c r="N50" s="354" t="s">
        <v>7</v>
      </c>
      <c r="O50" s="306"/>
      <c r="P50" s="306"/>
      <c r="Q50" s="37" t="s">
        <v>11</v>
      </c>
      <c r="R50" s="395" t="s">
        <v>39</v>
      </c>
      <c r="S50" s="49" t="s">
        <v>67</v>
      </c>
      <c r="T50" s="306"/>
      <c r="U50" s="306"/>
      <c r="V50" s="306"/>
      <c r="W50" s="306"/>
      <c r="X50" s="37" t="s">
        <v>11</v>
      </c>
      <c r="Y50" s="37" t="s">
        <v>11</v>
      </c>
      <c r="Z50" s="37" t="s">
        <v>67</v>
      </c>
      <c r="AA50" s="354" t="s">
        <v>7</v>
      </c>
      <c r="AB50" s="354" t="s">
        <v>7</v>
      </c>
      <c r="AC50" s="306"/>
      <c r="AD50" s="306"/>
      <c r="AE50" s="37" t="s">
        <v>11</v>
      </c>
      <c r="AF50" s="37" t="s">
        <v>11</v>
      </c>
      <c r="AG50" s="49" t="s">
        <v>67</v>
      </c>
      <c r="AH50" s="37" t="s">
        <v>11</v>
      </c>
      <c r="AI50" s="395" t="s">
        <v>39</v>
      </c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5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 t="s">
        <v>323</v>
      </c>
      <c r="D51" s="178" t="str">
        <f>VLOOKUP(C51,ListeAppel,2,FALSE)</f>
        <v>Nom 062</v>
      </c>
      <c r="E51" s="156" t="s">
        <v>70</v>
      </c>
      <c r="F51" s="30" t="s">
        <v>11</v>
      </c>
      <c r="G51" s="353" t="s">
        <v>7</v>
      </c>
      <c r="H51" s="305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358" t="s">
        <v>7</v>
      </c>
      <c r="O51" s="305"/>
      <c r="P51" s="305"/>
      <c r="Q51" s="358" t="s">
        <v>7</v>
      </c>
      <c r="R51" s="31" t="s">
        <v>11</v>
      </c>
      <c r="S51" s="31" t="s">
        <v>11</v>
      </c>
      <c r="T51" s="305"/>
      <c r="U51" s="305"/>
      <c r="V51" s="305"/>
      <c r="W51" s="305"/>
      <c r="X51" s="31" t="s">
        <v>11</v>
      </c>
      <c r="Y51" s="31" t="s">
        <v>11</v>
      </c>
      <c r="Z51" s="31" t="s">
        <v>11</v>
      </c>
      <c r="AA51" s="31" t="s">
        <v>11</v>
      </c>
      <c r="AB51" s="353" t="s">
        <v>7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1" t="s">
        <v>11</v>
      </c>
      <c r="AJ51" s="305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6</v>
      </c>
      <c r="D52" s="194"/>
      <c r="E52" s="166" t="s">
        <v>4</v>
      </c>
      <c r="F52" s="36" t="s">
        <v>11</v>
      </c>
      <c r="G52" s="354" t="s">
        <v>7</v>
      </c>
      <c r="H52" s="306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354" t="s">
        <v>7</v>
      </c>
      <c r="O52" s="306"/>
      <c r="P52" s="306"/>
      <c r="Q52" s="354" t="s">
        <v>7</v>
      </c>
      <c r="R52" s="37" t="s">
        <v>11</v>
      </c>
      <c r="S52" s="37" t="s">
        <v>11</v>
      </c>
      <c r="T52" s="306"/>
      <c r="U52" s="306"/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54" t="s">
        <v>7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7" t="s">
        <v>11</v>
      </c>
      <c r="AJ52" s="306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>
        <v>9741</v>
      </c>
      <c r="D53" s="178" t="s">
        <v>252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1" t="s">
        <v>11</v>
      </c>
      <c r="M53" s="31" t="s">
        <v>11</v>
      </c>
      <c r="N53" s="31" t="s">
        <v>11</v>
      </c>
      <c r="O53" s="305"/>
      <c r="P53" s="305"/>
      <c r="Q53" s="353" t="s">
        <v>7</v>
      </c>
      <c r="R53" s="353" t="s">
        <v>7</v>
      </c>
      <c r="S53" s="353" t="s">
        <v>7</v>
      </c>
      <c r="T53" s="353" t="s">
        <v>7</v>
      </c>
      <c r="U53" s="353" t="s">
        <v>7</v>
      </c>
      <c r="V53" s="353" t="s">
        <v>7</v>
      </c>
      <c r="W53" s="353" t="s">
        <v>7</v>
      </c>
      <c r="X53" s="353" t="s">
        <v>7</v>
      </c>
      <c r="Y53" s="353" t="s">
        <v>7</v>
      </c>
      <c r="Z53" s="31" t="s">
        <v>11</v>
      </c>
      <c r="AA53" s="31" t="s">
        <v>11</v>
      </c>
      <c r="AB53" s="485" t="s">
        <v>67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53" t="s">
        <v>7</v>
      </c>
      <c r="AJ53" s="305"/>
      <c r="AK53" s="34">
        <f>IF(CA53=0,"",TIME(0,CA53,0))</f>
        <v>0.15</v>
      </c>
      <c r="AL53" s="157">
        <f t="shared" si="38"/>
        <v>9</v>
      </c>
      <c r="AM53" s="158">
        <f>SUM(AL53:AL54)/2</f>
        <v>9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216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16</v>
      </c>
      <c r="BR53" s="158">
        <f>SUM((BQ53+BQ54)/2)</f>
        <v>16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216</v>
      </c>
      <c r="CB53" s="35">
        <f>SUM(AM53+AO53+AQ53+AS53+AU53+AW53+BB53+BD53+BG53+AY53)</f>
        <v>9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7" t="s">
        <v>11</v>
      </c>
      <c r="M54" s="37" t="s">
        <v>11</v>
      </c>
      <c r="N54" s="37" t="s">
        <v>11</v>
      </c>
      <c r="O54" s="306"/>
      <c r="P54" s="306"/>
      <c r="Q54" s="354" t="s">
        <v>7</v>
      </c>
      <c r="R54" s="354" t="s">
        <v>7</v>
      </c>
      <c r="S54" s="354" t="s">
        <v>7</v>
      </c>
      <c r="T54" s="354" t="s">
        <v>7</v>
      </c>
      <c r="U54" s="354" t="s">
        <v>7</v>
      </c>
      <c r="V54" s="354" t="s">
        <v>7</v>
      </c>
      <c r="W54" s="354" t="s">
        <v>7</v>
      </c>
      <c r="X54" s="354" t="s">
        <v>7</v>
      </c>
      <c r="Y54" s="354" t="s">
        <v>7</v>
      </c>
      <c r="Z54" s="37" t="s">
        <v>11</v>
      </c>
      <c r="AA54" s="37" t="s">
        <v>11</v>
      </c>
      <c r="AB54" s="651" t="s">
        <v>67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11</v>
      </c>
      <c r="AI54" s="354" t="s">
        <v>7</v>
      </c>
      <c r="AJ54" s="306"/>
      <c r="AK54" s="40"/>
      <c r="AL54" s="167">
        <f t="shared" si="38"/>
        <v>9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16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325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67</v>
      </c>
      <c r="H55" s="305"/>
      <c r="I55" s="308"/>
      <c r="J55" s="31" t="s">
        <v>11</v>
      </c>
      <c r="K55" s="31" t="s">
        <v>11</v>
      </c>
      <c r="L55" s="31" t="s">
        <v>11</v>
      </c>
      <c r="M55" s="358" t="s">
        <v>7</v>
      </c>
      <c r="N55" s="358" t="s">
        <v>7</v>
      </c>
      <c r="O55" s="305"/>
      <c r="P55" s="305"/>
      <c r="Q55" s="31" t="s">
        <v>11</v>
      </c>
      <c r="R55" s="31" t="s">
        <v>67</v>
      </c>
      <c r="S55" s="31" t="s">
        <v>11</v>
      </c>
      <c r="T55" s="305"/>
      <c r="U55" s="305"/>
      <c r="V55" s="305"/>
      <c r="W55" s="305"/>
      <c r="X55" s="353" t="s">
        <v>7</v>
      </c>
      <c r="Y55" s="353" t="s">
        <v>7</v>
      </c>
      <c r="Z55" s="353" t="s">
        <v>7</v>
      </c>
      <c r="AA55" s="353" t="s">
        <v>7</v>
      </c>
      <c r="AB55" s="353" t="s">
        <v>7</v>
      </c>
      <c r="AC55" s="353" t="s">
        <v>7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353" t="s">
        <v>7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5.5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0.5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15</v>
      </c>
      <c r="BR55" s="158">
        <f>SUM((BQ55+BQ56)/2)</f>
        <v>15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67</v>
      </c>
      <c r="H56" s="306"/>
      <c r="I56" s="309"/>
      <c r="J56" s="37" t="s">
        <v>11</v>
      </c>
      <c r="K56" s="37" t="s">
        <v>57</v>
      </c>
      <c r="L56" s="37" t="s">
        <v>11</v>
      </c>
      <c r="M56" s="354" t="s">
        <v>7</v>
      </c>
      <c r="N56" s="354" t="s">
        <v>7</v>
      </c>
      <c r="O56" s="306"/>
      <c r="P56" s="306"/>
      <c r="Q56" s="37" t="s">
        <v>11</v>
      </c>
      <c r="R56" s="37" t="s">
        <v>67</v>
      </c>
      <c r="S56" s="37" t="s">
        <v>11</v>
      </c>
      <c r="T56" s="306"/>
      <c r="U56" s="306"/>
      <c r="V56" s="306"/>
      <c r="W56" s="306"/>
      <c r="X56" s="354" t="s">
        <v>7</v>
      </c>
      <c r="Y56" s="354" t="s">
        <v>7</v>
      </c>
      <c r="Z56" s="354" t="s">
        <v>7</v>
      </c>
      <c r="AA56" s="354" t="s">
        <v>7</v>
      </c>
      <c r="AB56" s="354" t="s">
        <v>7</v>
      </c>
      <c r="AC56" s="354" t="s">
        <v>7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354" t="s">
        <v>7</v>
      </c>
      <c r="AI56" s="354" t="s">
        <v>7</v>
      </c>
      <c r="AJ56" s="354" t="s">
        <v>7</v>
      </c>
      <c r="AK56" s="40"/>
      <c r="AL56" s="167">
        <f t="shared" si="38"/>
        <v>5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1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15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7" t="s">
        <v>326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05"/>
      <c r="I57" s="308"/>
      <c r="J57" s="358" t="s">
        <v>7</v>
      </c>
      <c r="K57" s="358" t="s">
        <v>7</v>
      </c>
      <c r="L57" s="358" t="s">
        <v>7</v>
      </c>
      <c r="M57" s="358" t="s">
        <v>7</v>
      </c>
      <c r="N57" s="358" t="s">
        <v>7</v>
      </c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05"/>
      <c r="X57" s="31" t="s">
        <v>11</v>
      </c>
      <c r="Y57" s="31" t="s">
        <v>11</v>
      </c>
      <c r="Z57" s="31" t="s">
        <v>11</v>
      </c>
      <c r="AA57" s="353" t="s">
        <v>7</v>
      </c>
      <c r="AB57" s="353" t="s">
        <v>7</v>
      </c>
      <c r="AC57" s="353" t="s">
        <v>7</v>
      </c>
      <c r="AD57" s="353" t="s">
        <v>7</v>
      </c>
      <c r="AE57" s="353" t="s">
        <v>7</v>
      </c>
      <c r="AF57" s="353" t="s">
        <v>7</v>
      </c>
      <c r="AG57" s="353" t="s">
        <v>7</v>
      </c>
      <c r="AH57" s="353" t="s">
        <v>7</v>
      </c>
      <c r="AI57" s="353" t="s">
        <v>7</v>
      </c>
      <c r="AJ57" s="305"/>
      <c r="AK57" s="34">
        <f>IF(CA57=0,"",TIME(0,CA57,0))</f>
        <v>0.13333333333333333</v>
      </c>
      <c r="AL57" s="157">
        <f>COUNTIF(F57:AJ57,"P")</f>
        <v>8</v>
      </c>
      <c r="AM57" s="158">
        <f>SUM(AL57:AL58)/2</f>
        <v>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192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192</v>
      </c>
      <c r="CB57" s="35">
        <f>SUM(AM57+AO57+AQ57+AS57+AU57+AW57+BB57+BD57+BG57+AY57)</f>
        <v>8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06"/>
      <c r="I58" s="309"/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06"/>
      <c r="X58" s="37" t="s">
        <v>11</v>
      </c>
      <c r="Y58" s="37" t="s">
        <v>11</v>
      </c>
      <c r="Z58" s="37" t="s">
        <v>11</v>
      </c>
      <c r="AA58" s="354" t="s">
        <v>7</v>
      </c>
      <c r="AB58" s="354" t="s">
        <v>7</v>
      </c>
      <c r="AC58" s="354" t="s">
        <v>7</v>
      </c>
      <c r="AD58" s="354" t="s">
        <v>7</v>
      </c>
      <c r="AE58" s="354" t="s">
        <v>7</v>
      </c>
      <c r="AF58" s="354" t="s">
        <v>7</v>
      </c>
      <c r="AG58" s="354" t="s">
        <v>7</v>
      </c>
      <c r="AH58" s="354" t="s">
        <v>7</v>
      </c>
      <c r="AI58" s="354" t="s">
        <v>7</v>
      </c>
      <c r="AJ58" s="306"/>
      <c r="AK58" s="40"/>
      <c r="AL58" s="167">
        <f>COUNTIF(F58:AJ58,"P")</f>
        <v>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0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6" t="s">
        <v>327</v>
      </c>
      <c r="D59" s="178" t="str">
        <f>VLOOKUP(C59,ListeAppel,2,FALSE)</f>
        <v>Nom 071</v>
      </c>
      <c r="E59" s="156" t="s">
        <v>70</v>
      </c>
      <c r="F59" s="369" t="s">
        <v>7</v>
      </c>
      <c r="G59" s="353" t="s">
        <v>7</v>
      </c>
      <c r="H59" s="305"/>
      <c r="I59" s="308"/>
      <c r="J59" s="31" t="s">
        <v>11</v>
      </c>
      <c r="K59" s="31" t="s">
        <v>11</v>
      </c>
      <c r="L59" s="31" t="s">
        <v>11</v>
      </c>
      <c r="M59" s="31" t="s">
        <v>11</v>
      </c>
      <c r="N59" s="31" t="s">
        <v>11</v>
      </c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05"/>
      <c r="X59" s="31" t="s">
        <v>11</v>
      </c>
      <c r="Y59" s="31" t="s">
        <v>11</v>
      </c>
      <c r="Z59" s="358" t="s">
        <v>7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0.16666666666666666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240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240</v>
      </c>
      <c r="CB59" s="35">
        <f>SUM(AM59+AO59+AQ59+AS59+AU59+AW59+BB59+BD59+BG59+AY59)</f>
        <v>10</v>
      </c>
    </row>
    <row r="60" spans="1:80" ht="18.75" customHeight="1" thickBot="1" x14ac:dyDescent="0.3">
      <c r="A60" s="137" t="s">
        <v>425</v>
      </c>
      <c r="B60" s="179" t="s">
        <v>180</v>
      </c>
      <c r="C60" s="164" t="s">
        <v>6</v>
      </c>
      <c r="D60" s="194"/>
      <c r="E60" s="166" t="s">
        <v>4</v>
      </c>
      <c r="F60" s="370" t="s">
        <v>7</v>
      </c>
      <c r="G60" s="354" t="s">
        <v>7</v>
      </c>
      <c r="H60" s="306"/>
      <c r="I60" s="309"/>
      <c r="J60" s="37" t="s">
        <v>11</v>
      </c>
      <c r="K60" s="37" t="s">
        <v>11</v>
      </c>
      <c r="L60" s="37" t="s">
        <v>11</v>
      </c>
      <c r="M60" s="37" t="s">
        <v>11</v>
      </c>
      <c r="N60" s="37" t="s">
        <v>11</v>
      </c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06"/>
      <c r="X60" s="37" t="s">
        <v>11</v>
      </c>
      <c r="Y60" s="37" t="s">
        <v>11</v>
      </c>
      <c r="Z60" s="354" t="s">
        <v>7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808" t="s">
        <v>328</v>
      </c>
      <c r="D61" s="293" t="s">
        <v>267</v>
      </c>
      <c r="E61" s="156" t="s">
        <v>70</v>
      </c>
      <c r="F61" s="30" t="s">
        <v>11</v>
      </c>
      <c r="G61" s="31" t="s">
        <v>11</v>
      </c>
      <c r="H61" s="358" t="s">
        <v>7</v>
      </c>
      <c r="I61" s="358" t="s">
        <v>7</v>
      </c>
      <c r="J61" s="358" t="s">
        <v>7</v>
      </c>
      <c r="K61" s="358" t="s">
        <v>7</v>
      </c>
      <c r="L61" s="358" t="s">
        <v>11</v>
      </c>
      <c r="M61" s="358" t="s">
        <v>7</v>
      </c>
      <c r="N61" s="358" t="s">
        <v>7</v>
      </c>
      <c r="O61" s="358" t="s">
        <v>7</v>
      </c>
      <c r="P61" s="358" t="s">
        <v>7</v>
      </c>
      <c r="Q61" s="358" t="s">
        <v>7</v>
      </c>
      <c r="R61" s="358" t="s">
        <v>7</v>
      </c>
      <c r="S61" s="358" t="s">
        <v>7</v>
      </c>
      <c r="T61" s="358" t="s">
        <v>7</v>
      </c>
      <c r="U61" s="358" t="s">
        <v>7</v>
      </c>
      <c r="V61" s="358" t="s">
        <v>7</v>
      </c>
      <c r="W61" s="358" t="s">
        <v>7</v>
      </c>
      <c r="X61" s="358" t="s">
        <v>7</v>
      </c>
      <c r="Y61" s="358" t="s">
        <v>7</v>
      </c>
      <c r="Z61" s="358" t="s">
        <v>7</v>
      </c>
      <c r="AA61" s="358" t="s">
        <v>7</v>
      </c>
      <c r="AB61" s="358" t="s">
        <v>7</v>
      </c>
      <c r="AC61" s="358" t="s">
        <v>7</v>
      </c>
      <c r="AD61" s="358" t="s">
        <v>7</v>
      </c>
      <c r="AE61" s="358" t="s">
        <v>7</v>
      </c>
      <c r="AF61" s="358" t="s">
        <v>7</v>
      </c>
      <c r="AG61" s="358" t="s">
        <v>7</v>
      </c>
      <c r="AH61" s="358" t="s">
        <v>7</v>
      </c>
      <c r="AI61" s="358" t="s">
        <v>7</v>
      </c>
      <c r="AJ61" s="358" t="s">
        <v>7</v>
      </c>
      <c r="AK61" s="34">
        <f>IF(CA61=0,"",TIME(0,CA61,0))</f>
        <v>4.1666666666666664E-2</v>
      </c>
      <c r="AL61" s="157">
        <f t="shared" si="38"/>
        <v>3</v>
      </c>
      <c r="AM61" s="158">
        <f>SUM(AL61:AL62)/2</f>
        <v>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28</v>
      </c>
      <c r="BR61" s="158">
        <f>SUM((BQ61+BQ62)/2)</f>
        <v>28.5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60</v>
      </c>
      <c r="CB61" s="35">
        <f>SUM(AM61+AO61+AQ61+AS61+AU61+AW61+BB61+BD61+BG61+AY61)</f>
        <v>2.5</v>
      </c>
    </row>
    <row r="62" spans="1:80" ht="18.75" customHeight="1" thickBot="1" x14ac:dyDescent="0.3">
      <c r="A62" s="137" t="s">
        <v>425</v>
      </c>
      <c r="B62" s="179" t="s">
        <v>180</v>
      </c>
      <c r="C62" s="295" t="s">
        <v>6</v>
      </c>
      <c r="D62" s="294"/>
      <c r="E62" s="166" t="s">
        <v>4</v>
      </c>
      <c r="F62" s="36" t="s">
        <v>11</v>
      </c>
      <c r="G62" s="37" t="s">
        <v>11</v>
      </c>
      <c r="H62" s="354" t="s">
        <v>7</v>
      </c>
      <c r="I62" s="354" t="s">
        <v>7</v>
      </c>
      <c r="J62" s="354" t="s">
        <v>7</v>
      </c>
      <c r="K62" s="354" t="s">
        <v>7</v>
      </c>
      <c r="L62" s="354" t="s">
        <v>7</v>
      </c>
      <c r="M62" s="354" t="s">
        <v>7</v>
      </c>
      <c r="N62" s="354" t="s">
        <v>7</v>
      </c>
      <c r="O62" s="354" t="s">
        <v>7</v>
      </c>
      <c r="P62" s="354" t="s">
        <v>7</v>
      </c>
      <c r="Q62" s="354" t="s">
        <v>7</v>
      </c>
      <c r="R62" s="354" t="s">
        <v>7</v>
      </c>
      <c r="S62" s="354" t="s">
        <v>7</v>
      </c>
      <c r="T62" s="354" t="s">
        <v>7</v>
      </c>
      <c r="U62" s="354" t="s">
        <v>7</v>
      </c>
      <c r="V62" s="354" t="s">
        <v>7</v>
      </c>
      <c r="W62" s="354" t="s">
        <v>7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29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279</v>
      </c>
      <c r="E63" s="156" t="s">
        <v>70</v>
      </c>
      <c r="F63" s="51" t="s">
        <v>11</v>
      </c>
      <c r="G63" s="52" t="s">
        <v>11</v>
      </c>
      <c r="H63" s="307"/>
      <c r="I63" s="310"/>
      <c r="J63" s="52" t="s">
        <v>11</v>
      </c>
      <c r="K63" s="52" t="s">
        <v>11</v>
      </c>
      <c r="L63" s="52" t="s">
        <v>11</v>
      </c>
      <c r="M63" s="52" t="s">
        <v>11</v>
      </c>
      <c r="N63" s="52" t="s">
        <v>11</v>
      </c>
      <c r="O63" s="307"/>
      <c r="P63" s="307"/>
      <c r="Q63" s="52" t="s">
        <v>11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58" t="s">
        <v>7</v>
      </c>
      <c r="Z63" s="358" t="s">
        <v>7</v>
      </c>
      <c r="AA63" s="358" t="s">
        <v>7</v>
      </c>
      <c r="AB63" s="358" t="s">
        <v>7</v>
      </c>
      <c r="AC63" s="307"/>
      <c r="AD63" s="307"/>
      <c r="AE63" s="52" t="s">
        <v>11</v>
      </c>
      <c r="AF63" s="378" t="s">
        <v>13</v>
      </c>
      <c r="AG63" s="52" t="s">
        <v>11</v>
      </c>
      <c r="AH63" s="52" t="s">
        <v>11</v>
      </c>
      <c r="AI63" s="52" t="s">
        <v>11</v>
      </c>
      <c r="AJ63" s="307"/>
      <c r="AK63" s="34">
        <f>IF(CA63=0,"",TIME(0,CA63,0))</f>
        <v>0.21666666666666667</v>
      </c>
      <c r="AL63" s="157">
        <f t="shared" ref="AL63:AL74" si="57">COUNTIF(F63:AJ63,"P")</f>
        <v>12</v>
      </c>
      <c r="AM63" s="158">
        <f>SUM(AL63:AL64)/2</f>
        <v>12.5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312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11</v>
      </c>
      <c r="BR63" s="158">
        <f>SUM((BQ63+BQ64)/2)</f>
        <v>11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312</v>
      </c>
      <c r="CB63" s="35">
        <f>SUM(AM63+AO63+AQ63+AS63+AU63+AW63+BB63+BD63+BG63+AY63)</f>
        <v>13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7" t="s">
        <v>11</v>
      </c>
      <c r="H64" s="306"/>
      <c r="I64" s="309"/>
      <c r="J64" s="37" t="s">
        <v>11</v>
      </c>
      <c r="K64" s="37" t="s">
        <v>11</v>
      </c>
      <c r="L64" s="37" t="s">
        <v>11</v>
      </c>
      <c r="M64" s="37" t="s">
        <v>11</v>
      </c>
      <c r="N64" s="37" t="s">
        <v>11</v>
      </c>
      <c r="O64" s="306"/>
      <c r="P64" s="306"/>
      <c r="Q64" s="37" t="s">
        <v>11</v>
      </c>
      <c r="R64" s="354" t="s">
        <v>7</v>
      </c>
      <c r="S64" s="354" t="s">
        <v>7</v>
      </c>
      <c r="T64" s="354" t="s">
        <v>7</v>
      </c>
      <c r="U64" s="354" t="s">
        <v>7</v>
      </c>
      <c r="V64" s="354" t="s">
        <v>7</v>
      </c>
      <c r="W64" s="354" t="s">
        <v>7</v>
      </c>
      <c r="X64" s="354" t="s">
        <v>7</v>
      </c>
      <c r="Y64" s="354" t="s">
        <v>7</v>
      </c>
      <c r="Z64" s="354" t="s">
        <v>7</v>
      </c>
      <c r="AA64" s="354" t="s">
        <v>7</v>
      </c>
      <c r="AB64" s="354" t="s">
        <v>7</v>
      </c>
      <c r="AC64" s="306"/>
      <c r="AD64" s="306"/>
      <c r="AE64" s="37" t="s">
        <v>11</v>
      </c>
      <c r="AF64" s="37" t="s">
        <v>11</v>
      </c>
      <c r="AG64" s="37" t="s">
        <v>11</v>
      </c>
      <c r="AH64" s="37" t="s">
        <v>11</v>
      </c>
      <c r="AI64" s="37" t="s">
        <v>11</v>
      </c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11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281</v>
      </c>
      <c r="E65" s="209" t="s">
        <v>70</v>
      </c>
      <c r="F65" s="51" t="s">
        <v>11</v>
      </c>
      <c r="G65" s="52" t="s">
        <v>11</v>
      </c>
      <c r="H65" s="307"/>
      <c r="I65" s="310"/>
      <c r="J65" s="52" t="s">
        <v>11</v>
      </c>
      <c r="K65" s="52" t="s">
        <v>11</v>
      </c>
      <c r="L65" s="52" t="s">
        <v>11</v>
      </c>
      <c r="M65" s="52" t="s">
        <v>11</v>
      </c>
      <c r="N65" s="52" t="s">
        <v>11</v>
      </c>
      <c r="O65" s="307"/>
      <c r="P65" s="307"/>
      <c r="Q65" s="358" t="s">
        <v>7</v>
      </c>
      <c r="R65" s="358" t="s">
        <v>7</v>
      </c>
      <c r="S65" s="358" t="s">
        <v>7</v>
      </c>
      <c r="T65" s="307"/>
      <c r="U65" s="307"/>
      <c r="V65" s="307"/>
      <c r="W65" s="307"/>
      <c r="X65" s="52" t="s">
        <v>11</v>
      </c>
      <c r="Y65" s="52" t="s">
        <v>57</v>
      </c>
      <c r="Z65" s="52" t="s">
        <v>11</v>
      </c>
      <c r="AA65" s="52" t="s">
        <v>11</v>
      </c>
      <c r="AB65" s="31" t="s">
        <v>67</v>
      </c>
      <c r="AC65" s="307"/>
      <c r="AD65" s="307"/>
      <c r="AE65" s="52" t="s">
        <v>11</v>
      </c>
      <c r="AF65" s="52" t="s">
        <v>11</v>
      </c>
      <c r="AG65" s="52" t="s">
        <v>11</v>
      </c>
      <c r="AH65" s="52" t="s">
        <v>11</v>
      </c>
      <c r="AI65" s="52" t="s">
        <v>11</v>
      </c>
      <c r="AJ65" s="307"/>
      <c r="AK65" s="34">
        <f>IF(CA65=0,"",TIME(0,CA65,0))</f>
        <v>0.26666666666666666</v>
      </c>
      <c r="AL65" s="157">
        <f>COUNTIF(F65:AJ65,"P")</f>
        <v>15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1</v>
      </c>
      <c r="AU65" s="160">
        <f>SUM((AT65+AT66)/2)</f>
        <v>1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3</v>
      </c>
      <c r="BR65" s="158">
        <f>SUM((BQ65+BQ66)/2)</f>
        <v>3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51" t="s">
        <v>11</v>
      </c>
      <c r="G66" s="52" t="s">
        <v>11</v>
      </c>
      <c r="H66" s="307"/>
      <c r="I66" s="310"/>
      <c r="J66" s="52" t="s">
        <v>11</v>
      </c>
      <c r="K66" s="52" t="s">
        <v>11</v>
      </c>
      <c r="L66" s="52" t="s">
        <v>11</v>
      </c>
      <c r="M66" s="52" t="s">
        <v>11</v>
      </c>
      <c r="N66" s="52" t="s">
        <v>11</v>
      </c>
      <c r="O66" s="307"/>
      <c r="P66" s="307"/>
      <c r="Q66" s="354" t="s">
        <v>7</v>
      </c>
      <c r="R66" s="354" t="s">
        <v>7</v>
      </c>
      <c r="S66" s="453" t="s">
        <v>7</v>
      </c>
      <c r="T66" s="307"/>
      <c r="U66" s="307"/>
      <c r="V66" s="307"/>
      <c r="W66" s="307"/>
      <c r="X66" s="52" t="s">
        <v>11</v>
      </c>
      <c r="Y66" s="52" t="s">
        <v>11</v>
      </c>
      <c r="Z66" s="52" t="s">
        <v>11</v>
      </c>
      <c r="AA66" s="52" t="s">
        <v>11</v>
      </c>
      <c r="AB66" s="52" t="s">
        <v>67</v>
      </c>
      <c r="AC66" s="307"/>
      <c r="AD66" s="307"/>
      <c r="AE66" s="52" t="s">
        <v>11</v>
      </c>
      <c r="AF66" s="52" t="s">
        <v>11</v>
      </c>
      <c r="AG66" s="52" t="s">
        <v>11</v>
      </c>
      <c r="AH66" s="52" t="s">
        <v>11</v>
      </c>
      <c r="AI66" s="52" t="s">
        <v>57</v>
      </c>
      <c r="AJ66" s="307"/>
      <c r="AK66" s="40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3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196">
        <v>9067</v>
      </c>
      <c r="D67" s="252" t="s">
        <v>284</v>
      </c>
      <c r="E67" s="209" t="s">
        <v>70</v>
      </c>
      <c r="F67" s="30" t="s">
        <v>11</v>
      </c>
      <c r="G67" s="31" t="s">
        <v>11</v>
      </c>
      <c r="H67" s="305"/>
      <c r="I67" s="308"/>
      <c r="J67" s="31" t="s">
        <v>11</v>
      </c>
      <c r="K67" s="31" t="s">
        <v>11</v>
      </c>
      <c r="L67" s="31" t="s">
        <v>11</v>
      </c>
      <c r="M67" s="31" t="s">
        <v>11</v>
      </c>
      <c r="N67" s="31" t="s">
        <v>11</v>
      </c>
      <c r="O67" s="305"/>
      <c r="P67" s="305"/>
      <c r="Q67" s="552" t="s">
        <v>7</v>
      </c>
      <c r="R67" s="358" t="s">
        <v>7</v>
      </c>
      <c r="S67" s="358" t="s">
        <v>7</v>
      </c>
      <c r="T67" s="305"/>
      <c r="U67" s="305"/>
      <c r="V67" s="305"/>
      <c r="W67" s="305"/>
      <c r="X67" s="31" t="s">
        <v>11</v>
      </c>
      <c r="Y67" s="31" t="s">
        <v>11</v>
      </c>
      <c r="Z67" s="31" t="s">
        <v>11</v>
      </c>
      <c r="AA67" s="31" t="s">
        <v>11</v>
      </c>
      <c r="AB67" s="31" t="s">
        <v>67</v>
      </c>
      <c r="AC67" s="305"/>
      <c r="AD67" s="305"/>
      <c r="AE67" s="351" t="s">
        <v>58</v>
      </c>
      <c r="AF67" s="351" t="s">
        <v>58</v>
      </c>
      <c r="AG67" s="351" t="s">
        <v>58</v>
      </c>
      <c r="AH67" s="351" t="s">
        <v>58</v>
      </c>
      <c r="AI67" s="351" t="s">
        <v>58</v>
      </c>
      <c r="AJ67" s="305"/>
      <c r="AK67" s="34">
        <f>IF(CA67=0,"",TIME(0,CA67,0))</f>
        <v>0.18333333333333335</v>
      </c>
      <c r="AL67" s="157">
        <f>COUNTIF(F67:AJ67,"P")</f>
        <v>11</v>
      </c>
      <c r="AM67" s="158">
        <f>SUM(AL67:AL68)/2</f>
        <v>11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264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3</v>
      </c>
      <c r="BR67" s="158">
        <f>SUM((BQ67+BQ68)/2)</f>
        <v>3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264</v>
      </c>
      <c r="CB67" s="35">
        <f>SUM(AM67+AO67+AQ67+AS67+AU67+AW67+BB67+BD67+BG67+AY67)</f>
        <v>11</v>
      </c>
    </row>
    <row r="68" spans="1:80" ht="18.75" customHeight="1" thickBot="1" x14ac:dyDescent="0.3">
      <c r="A68" s="137" t="s">
        <v>425</v>
      </c>
      <c r="B68" s="179" t="s">
        <v>180</v>
      </c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06"/>
      <c r="I68" s="309"/>
      <c r="J68" s="37" t="s">
        <v>11</v>
      </c>
      <c r="K68" s="37" t="s">
        <v>11</v>
      </c>
      <c r="L68" s="37" t="s">
        <v>11</v>
      </c>
      <c r="M68" s="37" t="s">
        <v>11</v>
      </c>
      <c r="N68" s="37" t="s">
        <v>11</v>
      </c>
      <c r="O68" s="306"/>
      <c r="P68" s="306"/>
      <c r="Q68" s="358" t="s">
        <v>7</v>
      </c>
      <c r="R68" s="358" t="s">
        <v>7</v>
      </c>
      <c r="S68" s="453" t="s">
        <v>7</v>
      </c>
      <c r="T68" s="306"/>
      <c r="U68" s="306"/>
      <c r="V68" s="306"/>
      <c r="W68" s="306"/>
      <c r="X68" s="37" t="s">
        <v>11</v>
      </c>
      <c r="Y68" s="37" t="s">
        <v>11</v>
      </c>
      <c r="Z68" s="37" t="s">
        <v>11</v>
      </c>
      <c r="AA68" s="37" t="s">
        <v>11</v>
      </c>
      <c r="AB68" s="37" t="s">
        <v>67</v>
      </c>
      <c r="AC68" s="306"/>
      <c r="AD68" s="306"/>
      <c r="AE68" s="352" t="s">
        <v>58</v>
      </c>
      <c r="AF68" s="352" t="s">
        <v>58</v>
      </c>
      <c r="AG68" s="352" t="s">
        <v>58</v>
      </c>
      <c r="AH68" s="352" t="s">
        <v>58</v>
      </c>
      <c r="AI68" s="352" t="s">
        <v>58</v>
      </c>
      <c r="AJ68" s="306"/>
      <c r="AK68" s="40"/>
      <c r="AL68" s="167">
        <f>COUNTIF(F68:AJ68,"P")</f>
        <v>11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3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425</v>
      </c>
      <c r="B69" s="179" t="s">
        <v>180</v>
      </c>
      <c r="C69" s="807" t="s">
        <v>331</v>
      </c>
      <c r="D69" s="178" t="str">
        <f>VLOOKUP(C69,ListeAppel,2,FALSE)</f>
        <v>Nom 098</v>
      </c>
      <c r="E69" s="156" t="s">
        <v>70</v>
      </c>
      <c r="F69" s="30" t="s">
        <v>11</v>
      </c>
      <c r="G69" s="31" t="s">
        <v>11</v>
      </c>
      <c r="H69" s="305"/>
      <c r="I69" s="308"/>
      <c r="J69" s="31" t="s">
        <v>11</v>
      </c>
      <c r="K69" s="31" t="s">
        <v>11</v>
      </c>
      <c r="L69" s="31" t="s">
        <v>67</v>
      </c>
      <c r="M69" s="31" t="s">
        <v>11</v>
      </c>
      <c r="N69" s="31" t="s">
        <v>11</v>
      </c>
      <c r="O69" s="305"/>
      <c r="P69" s="305"/>
      <c r="Q69" s="353" t="s">
        <v>7</v>
      </c>
      <c r="R69" s="353" t="s">
        <v>7</v>
      </c>
      <c r="S69" s="518" t="s">
        <v>28</v>
      </c>
      <c r="T69" s="305"/>
      <c r="U69" s="305"/>
      <c r="V69" s="305"/>
      <c r="W69" s="305"/>
      <c r="X69" s="31" t="s">
        <v>11</v>
      </c>
      <c r="Y69" s="31" t="s">
        <v>11</v>
      </c>
      <c r="Z69" s="31" t="s">
        <v>67</v>
      </c>
      <c r="AA69" s="31" t="s">
        <v>11</v>
      </c>
      <c r="AB69" s="31" t="s">
        <v>67</v>
      </c>
      <c r="AC69" s="305"/>
      <c r="AD69" s="305"/>
      <c r="AE69" s="31" t="s">
        <v>11</v>
      </c>
      <c r="AF69" s="31" t="s">
        <v>11</v>
      </c>
      <c r="AG69" s="31" t="s">
        <v>67</v>
      </c>
      <c r="AH69" s="442" t="s">
        <v>11</v>
      </c>
      <c r="AI69" s="31" t="s">
        <v>11</v>
      </c>
      <c r="AJ69" s="305"/>
      <c r="AK69" s="34">
        <f>IF(CA69=0,"",TIME(0,CA69,0))</f>
        <v>0.21666666666666667</v>
      </c>
      <c r="AL69" s="157">
        <f t="shared" si="57"/>
        <v>13</v>
      </c>
      <c r="AM69" s="158">
        <f>SUM(AL69:AL70)/2</f>
        <v>13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1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425</v>
      </c>
      <c r="B70" s="179" t="s">
        <v>180</v>
      </c>
      <c r="C70" s="192" t="s">
        <v>10</v>
      </c>
      <c r="D70" s="194"/>
      <c r="E70" s="166" t="s">
        <v>4</v>
      </c>
      <c r="F70" s="36" t="s">
        <v>11</v>
      </c>
      <c r="G70" s="37" t="s">
        <v>11</v>
      </c>
      <c r="H70" s="306"/>
      <c r="I70" s="309"/>
      <c r="J70" s="37" t="s">
        <v>11</v>
      </c>
      <c r="K70" s="37" t="s">
        <v>11</v>
      </c>
      <c r="L70" s="37" t="s">
        <v>67</v>
      </c>
      <c r="M70" s="37" t="s">
        <v>11</v>
      </c>
      <c r="N70" s="37" t="s">
        <v>11</v>
      </c>
      <c r="O70" s="306"/>
      <c r="P70" s="306"/>
      <c r="Q70" s="354" t="s">
        <v>7</v>
      </c>
      <c r="R70" s="354" t="s">
        <v>7</v>
      </c>
      <c r="S70" s="433" t="s">
        <v>28</v>
      </c>
      <c r="T70" s="306"/>
      <c r="U70" s="306"/>
      <c r="V70" s="306"/>
      <c r="W70" s="306"/>
      <c r="X70" s="37" t="s">
        <v>11</v>
      </c>
      <c r="Y70" s="37" t="s">
        <v>11</v>
      </c>
      <c r="Z70" s="37" t="s">
        <v>67</v>
      </c>
      <c r="AA70" s="37" t="s">
        <v>11</v>
      </c>
      <c r="AB70" s="37" t="s">
        <v>67</v>
      </c>
      <c r="AC70" s="306"/>
      <c r="AD70" s="306"/>
      <c r="AE70" s="37" t="s">
        <v>11</v>
      </c>
      <c r="AF70" s="37" t="s">
        <v>11</v>
      </c>
      <c r="AG70" s="37" t="s">
        <v>67</v>
      </c>
      <c r="AH70" s="402" t="s">
        <v>11</v>
      </c>
      <c r="AI70" s="37" t="s">
        <v>11</v>
      </c>
      <c r="AJ70" s="306"/>
      <c r="AK70" s="40"/>
      <c r="AL70" s="167">
        <f t="shared" si="57"/>
        <v>13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1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332</v>
      </c>
      <c r="D71" s="178" t="str">
        <f>VLOOKUP(C71,ListeAppel,2,FALSE)</f>
        <v>Nom 100</v>
      </c>
      <c r="E71" s="156" t="s">
        <v>70</v>
      </c>
      <c r="F71" s="51" t="s">
        <v>11</v>
      </c>
      <c r="G71" s="353" t="s">
        <v>7</v>
      </c>
      <c r="H71" s="307"/>
      <c r="I71" s="310"/>
      <c r="J71" s="52" t="s">
        <v>11</v>
      </c>
      <c r="K71" s="358" t="s">
        <v>7</v>
      </c>
      <c r="L71" s="52" t="s">
        <v>11</v>
      </c>
      <c r="M71" s="52" t="s">
        <v>11</v>
      </c>
      <c r="N71" s="52" t="s">
        <v>11</v>
      </c>
      <c r="O71" s="307"/>
      <c r="P71" s="307"/>
      <c r="Q71" s="518" t="s">
        <v>28</v>
      </c>
      <c r="R71" s="358" t="s">
        <v>7</v>
      </c>
      <c r="S71" s="358" t="s">
        <v>7</v>
      </c>
      <c r="T71" s="307"/>
      <c r="U71" s="307"/>
      <c r="V71" s="307"/>
      <c r="W71" s="307"/>
      <c r="X71" s="52" t="s">
        <v>11</v>
      </c>
      <c r="Y71" s="52" t="s">
        <v>11</v>
      </c>
      <c r="Z71" s="52" t="s">
        <v>11</v>
      </c>
      <c r="AA71" s="52" t="s">
        <v>11</v>
      </c>
      <c r="AB71" s="358" t="s">
        <v>7</v>
      </c>
      <c r="AC71" s="307"/>
      <c r="AD71" s="307"/>
      <c r="AE71" s="52" t="s">
        <v>11</v>
      </c>
      <c r="AF71" s="52" t="s">
        <v>11</v>
      </c>
      <c r="AG71" s="52" t="s">
        <v>11</v>
      </c>
      <c r="AH71" s="52" t="s">
        <v>11</v>
      </c>
      <c r="AI71" s="52" t="s">
        <v>11</v>
      </c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12.5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1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1</v>
      </c>
      <c r="BT71" s="158">
        <f>SUM((BS71+BS72)/2)</f>
        <v>1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54" t="s">
        <v>7</v>
      </c>
      <c r="H72" s="307"/>
      <c r="I72" s="310"/>
      <c r="J72" s="52" t="s">
        <v>11</v>
      </c>
      <c r="K72" s="358" t="s">
        <v>7</v>
      </c>
      <c r="L72" s="443" t="s">
        <v>39</v>
      </c>
      <c r="M72" s="52" t="s">
        <v>11</v>
      </c>
      <c r="N72" s="52" t="s">
        <v>11</v>
      </c>
      <c r="O72" s="307"/>
      <c r="P72" s="307"/>
      <c r="Q72" s="433" t="s">
        <v>28</v>
      </c>
      <c r="R72" s="354" t="s">
        <v>7</v>
      </c>
      <c r="S72" s="354" t="s">
        <v>7</v>
      </c>
      <c r="T72" s="307"/>
      <c r="U72" s="307"/>
      <c r="V72" s="307"/>
      <c r="W72" s="307"/>
      <c r="X72" s="52" t="s">
        <v>11</v>
      </c>
      <c r="Y72" s="52" t="s">
        <v>11</v>
      </c>
      <c r="Z72" s="52" t="s">
        <v>57</v>
      </c>
      <c r="AA72" s="52" t="s">
        <v>11</v>
      </c>
      <c r="AB72" s="354" t="s">
        <v>7</v>
      </c>
      <c r="AC72" s="307"/>
      <c r="AD72" s="307"/>
      <c r="AE72" s="52" t="s">
        <v>11</v>
      </c>
      <c r="AF72" s="443" t="s">
        <v>39</v>
      </c>
      <c r="AG72" s="52" t="s">
        <v>11</v>
      </c>
      <c r="AH72" s="52" t="s">
        <v>11</v>
      </c>
      <c r="AI72" s="52" t="s">
        <v>11</v>
      </c>
      <c r="AJ72" s="307"/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2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1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425</v>
      </c>
      <c r="B73" s="179" t="s">
        <v>180</v>
      </c>
      <c r="C73" s="807" t="s">
        <v>333</v>
      </c>
      <c r="D73" s="178" t="s">
        <v>290</v>
      </c>
      <c r="E73" s="156" t="s">
        <v>70</v>
      </c>
      <c r="F73" s="30" t="s">
        <v>11</v>
      </c>
      <c r="G73" s="31" t="s">
        <v>11</v>
      </c>
      <c r="H73" s="305"/>
      <c r="I73" s="308"/>
      <c r="J73" s="31" t="s">
        <v>11</v>
      </c>
      <c r="K73" s="31" t="s">
        <v>11</v>
      </c>
      <c r="L73" s="31" t="s">
        <v>11</v>
      </c>
      <c r="M73" s="31" t="s">
        <v>11</v>
      </c>
      <c r="N73" s="31" t="s">
        <v>11</v>
      </c>
      <c r="O73" s="305"/>
      <c r="P73" s="305"/>
      <c r="Q73" s="31" t="s">
        <v>11</v>
      </c>
      <c r="R73" s="31" t="s">
        <v>11</v>
      </c>
      <c r="S73" s="31" t="s">
        <v>11</v>
      </c>
      <c r="T73" s="305"/>
      <c r="U73" s="305"/>
      <c r="V73" s="305"/>
      <c r="W73" s="305"/>
      <c r="X73" s="31" t="s">
        <v>11</v>
      </c>
      <c r="Y73" s="31" t="s">
        <v>11</v>
      </c>
      <c r="Z73" s="31" t="s">
        <v>11</v>
      </c>
      <c r="AA73" s="31" t="s">
        <v>11</v>
      </c>
      <c r="AB73" s="485" t="s">
        <v>67</v>
      </c>
      <c r="AC73" s="305"/>
      <c r="AD73" s="305"/>
      <c r="AE73" s="31" t="s">
        <v>11</v>
      </c>
      <c r="AF73" s="31" t="s">
        <v>11</v>
      </c>
      <c r="AG73" s="31" t="s">
        <v>11</v>
      </c>
      <c r="AH73" s="31" t="s">
        <v>11</v>
      </c>
      <c r="AI73" s="31" t="s">
        <v>11</v>
      </c>
      <c r="AJ73" s="305"/>
      <c r="AK73" s="34">
        <f>IF(CA73=0,"",TIME(0,CA73,0))</f>
        <v>0.31666666666666665</v>
      </c>
      <c r="AL73" s="157">
        <f t="shared" si="57"/>
        <v>19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456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456</v>
      </c>
      <c r="CB73" s="35">
        <f>SUM(AM73+AO73+AQ73+AS73+AU73+AW73+BB73+BD73+BG73+AY73)</f>
        <v>19</v>
      </c>
    </row>
    <row r="74" spans="1:80" ht="18.75" customHeight="1" thickBot="1" x14ac:dyDescent="0.3">
      <c r="A74" s="137" t="s">
        <v>425</v>
      </c>
      <c r="B74" s="179" t="s">
        <v>180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06"/>
      <c r="I74" s="309"/>
      <c r="J74" s="37" t="s">
        <v>11</v>
      </c>
      <c r="K74" s="37" t="s">
        <v>11</v>
      </c>
      <c r="L74" s="37" t="s">
        <v>11</v>
      </c>
      <c r="M74" s="37" t="s">
        <v>11</v>
      </c>
      <c r="N74" s="37" t="s">
        <v>11</v>
      </c>
      <c r="O74" s="306"/>
      <c r="P74" s="306"/>
      <c r="Q74" s="37" t="s">
        <v>11</v>
      </c>
      <c r="R74" s="37" t="s">
        <v>11</v>
      </c>
      <c r="S74" s="37" t="s">
        <v>11</v>
      </c>
      <c r="T74" s="306"/>
      <c r="U74" s="306"/>
      <c r="V74" s="306"/>
      <c r="W74" s="306"/>
      <c r="X74" s="37" t="s">
        <v>11</v>
      </c>
      <c r="Y74" s="37" t="s">
        <v>11</v>
      </c>
      <c r="Z74" s="37" t="s">
        <v>11</v>
      </c>
      <c r="AA74" s="37" t="s">
        <v>11</v>
      </c>
      <c r="AB74" s="651" t="s">
        <v>67</v>
      </c>
      <c r="AC74" s="306"/>
      <c r="AD74" s="306"/>
      <c r="AE74" s="37" t="s">
        <v>11</v>
      </c>
      <c r="AF74" s="37" t="s">
        <v>11</v>
      </c>
      <c r="AG74" s="37" t="s">
        <v>11</v>
      </c>
      <c r="AH74" s="37" t="s">
        <v>11</v>
      </c>
      <c r="AI74" s="37" t="s">
        <v>11</v>
      </c>
      <c r="AJ74" s="306"/>
      <c r="AK74" s="40"/>
      <c r="AL74" s="167">
        <f t="shared" si="57"/>
        <v>19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425</v>
      </c>
      <c r="B75" s="179" t="s">
        <v>181</v>
      </c>
      <c r="C75" s="1174" t="s">
        <v>181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425</v>
      </c>
      <c r="B76" s="179" t="s">
        <v>181</v>
      </c>
      <c r="D76" s="45" t="s">
        <v>69</v>
      </c>
      <c r="F76" s="24">
        <v>1</v>
      </c>
      <c r="G76" s="25">
        <v>2</v>
      </c>
      <c r="H76" s="300">
        <v>3</v>
      </c>
      <c r="I76" s="300">
        <v>4</v>
      </c>
      <c r="J76" s="25">
        <v>5</v>
      </c>
      <c r="K76" s="25">
        <v>6</v>
      </c>
      <c r="L76" s="25">
        <v>7</v>
      </c>
      <c r="M76" s="25">
        <v>8</v>
      </c>
      <c r="N76" s="25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300">
        <v>18</v>
      </c>
      <c r="X76" s="25">
        <v>19</v>
      </c>
      <c r="Y76" s="25">
        <v>20</v>
      </c>
      <c r="Z76" s="25">
        <v>21</v>
      </c>
      <c r="AA76" s="25">
        <v>22</v>
      </c>
      <c r="AB76" s="25">
        <v>23</v>
      </c>
      <c r="AC76" s="300">
        <v>24</v>
      </c>
      <c r="AD76" s="300">
        <v>25</v>
      </c>
      <c r="AE76" s="25">
        <v>26</v>
      </c>
      <c r="AF76" s="25">
        <v>27</v>
      </c>
      <c r="AG76" s="26">
        <v>28</v>
      </c>
      <c r="AH76" s="26">
        <v>29</v>
      </c>
      <c r="AI76" s="25">
        <v>30</v>
      </c>
      <c r="AJ76" s="329">
        <v>31</v>
      </c>
      <c r="AK76" s="40"/>
      <c r="BL76" s="82"/>
    </row>
    <row r="77" spans="1:80" ht="18.75" customHeight="1" x14ac:dyDescent="0.25">
      <c r="A77" s="137" t="s">
        <v>425</v>
      </c>
      <c r="B77" s="179" t="s">
        <v>181</v>
      </c>
      <c r="C77" s="1133" t="s">
        <v>334</v>
      </c>
      <c r="D77" s="293" t="s">
        <v>193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353" t="s">
        <v>7</v>
      </c>
      <c r="K77" s="31" t="s">
        <v>11</v>
      </c>
      <c r="L77" s="31" t="s">
        <v>11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05"/>
      <c r="U77" s="305"/>
      <c r="V77" s="305"/>
      <c r="W77" s="305"/>
      <c r="X77" s="31" t="s">
        <v>11</v>
      </c>
      <c r="Y77" s="31" t="s">
        <v>11</v>
      </c>
      <c r="Z77" s="31" t="s">
        <v>11</v>
      </c>
      <c r="AA77" s="31" t="s">
        <v>11</v>
      </c>
      <c r="AB77" s="351" t="s">
        <v>58</v>
      </c>
      <c r="AC77" s="305"/>
      <c r="AD77" s="305"/>
      <c r="AE77" s="31" t="s">
        <v>11</v>
      </c>
      <c r="AF77" s="31" t="s">
        <v>11</v>
      </c>
      <c r="AG77" s="31" t="s">
        <v>11</v>
      </c>
      <c r="AH77" s="31" t="s">
        <v>11</v>
      </c>
      <c r="AI77" s="31" t="s">
        <v>11</v>
      </c>
      <c r="AJ77" s="305"/>
      <c r="AK77" s="34">
        <f>IF(CA77=0,"",TIME(0,CA77,0))</f>
        <v>0.18333333333333335</v>
      </c>
      <c r="AL77" s="157">
        <f>COUNTIF(F77:AJ77,"P")</f>
        <v>11</v>
      </c>
      <c r="AM77" s="158">
        <f>SUM(AL77:AL78)/2</f>
        <v>9.5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1.5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12</v>
      </c>
      <c r="BR77" s="158">
        <f>SUM((BQ77+BQ78)/2)</f>
        <v>12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425</v>
      </c>
      <c r="B78" s="381" t="s">
        <v>181</v>
      </c>
      <c r="C78" s="712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354" t="s">
        <v>7</v>
      </c>
      <c r="K78" s="37" t="s">
        <v>11</v>
      </c>
      <c r="L78" s="37" t="s">
        <v>11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06"/>
      <c r="U78" s="306"/>
      <c r="V78" s="306"/>
      <c r="W78" s="306"/>
      <c r="X78" s="37" t="s">
        <v>11</v>
      </c>
      <c r="Y78" s="37" t="s">
        <v>11</v>
      </c>
      <c r="Z78" s="37" t="s">
        <v>11</v>
      </c>
      <c r="AA78" s="37" t="s">
        <v>57</v>
      </c>
      <c r="AB78" s="352" t="s">
        <v>58</v>
      </c>
      <c r="AC78" s="306"/>
      <c r="AD78" s="306"/>
      <c r="AE78" s="37" t="s">
        <v>11</v>
      </c>
      <c r="AF78" s="37" t="s">
        <v>11</v>
      </c>
      <c r="AG78" s="37" t="s">
        <v>57</v>
      </c>
      <c r="AH78" s="37" t="s">
        <v>11</v>
      </c>
      <c r="AI78" s="37" t="s">
        <v>57</v>
      </c>
      <c r="AJ78" s="306"/>
      <c r="AK78" s="40"/>
      <c r="AL78" s="167">
        <f>COUNTIF(F78:AJ78,"P")</f>
        <v>8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3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12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6" t="s">
        <v>336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05"/>
      <c r="I79" s="308"/>
      <c r="J79" s="31" t="s">
        <v>11</v>
      </c>
      <c r="K79" s="365" t="s">
        <v>14</v>
      </c>
      <c r="L79" s="365" t="s">
        <v>14</v>
      </c>
      <c r="M79" s="365" t="s">
        <v>14</v>
      </c>
      <c r="N79" s="365" t="s">
        <v>14</v>
      </c>
      <c r="O79" s="365" t="s">
        <v>14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1" t="s">
        <v>11</v>
      </c>
      <c r="Y79" s="31" t="s">
        <v>11</v>
      </c>
      <c r="Z79" s="473" t="s">
        <v>39</v>
      </c>
      <c r="AA79" s="31" t="s">
        <v>11</v>
      </c>
      <c r="AB79" s="485" t="s">
        <v>67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 t="s">
        <v>67</v>
      </c>
      <c r="AJ79" s="305"/>
      <c r="AK79" s="34">
        <f>IF(CA79=0,"",TIME(0,CA79,0))</f>
        <v>0.18333333333333335</v>
      </c>
      <c r="AL79" s="157">
        <f t="shared" ref="AL79:AL86" si="76">COUNTIF(F79:AJ79,"P")</f>
        <v>10</v>
      </c>
      <c r="AM79" s="158">
        <f>SUM(AL79:AL80)/2</f>
        <v>10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1</v>
      </c>
      <c r="AS79" s="159">
        <f>SUM((AR79+AR80)/2)</f>
        <v>1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264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13</v>
      </c>
      <c r="BL79" s="162">
        <f>SUM(BK79+BK80)/2</f>
        <v>13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264</v>
      </c>
      <c r="CB79" s="35">
        <f>SUM(AM79+AO79+AQ79+AS79+AU79+AW79+BB79+BD79+BG79+AY79)</f>
        <v>11</v>
      </c>
    </row>
    <row r="80" spans="1:80" ht="18.75" customHeight="1" thickBot="1" x14ac:dyDescent="0.3">
      <c r="A80" s="137" t="s">
        <v>425</v>
      </c>
      <c r="B80" s="179" t="s">
        <v>181</v>
      </c>
      <c r="C80" s="202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06"/>
      <c r="I80" s="309"/>
      <c r="J80" s="37" t="s">
        <v>11</v>
      </c>
      <c r="K80" s="367" t="s">
        <v>14</v>
      </c>
      <c r="L80" s="367" t="s">
        <v>14</v>
      </c>
      <c r="M80" s="367" t="s">
        <v>14</v>
      </c>
      <c r="N80" s="367" t="s">
        <v>14</v>
      </c>
      <c r="O80" s="367" t="s">
        <v>14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7" t="s">
        <v>11</v>
      </c>
      <c r="Y80" s="37" t="s">
        <v>11</v>
      </c>
      <c r="Z80" s="37" t="s">
        <v>11</v>
      </c>
      <c r="AA80" s="37" t="s">
        <v>11</v>
      </c>
      <c r="AB80" s="651" t="s">
        <v>67</v>
      </c>
      <c r="AC80" s="306"/>
      <c r="AD80" s="306"/>
      <c r="AE80" s="37" t="s">
        <v>11</v>
      </c>
      <c r="AF80" s="37" t="s">
        <v>11</v>
      </c>
      <c r="AG80" s="37" t="s">
        <v>11</v>
      </c>
      <c r="AH80" s="395" t="s">
        <v>39</v>
      </c>
      <c r="AI80" s="37" t="s">
        <v>67</v>
      </c>
      <c r="AJ80" s="306"/>
      <c r="AK80" s="40"/>
      <c r="AL80" s="167">
        <f t="shared" si="76"/>
        <v>10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13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7" t="s">
        <v>337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05"/>
      <c r="I81" s="308"/>
      <c r="J81" s="31" t="s">
        <v>11</v>
      </c>
      <c r="K81" s="31" t="s">
        <v>11</v>
      </c>
      <c r="L81" s="31" t="s">
        <v>11</v>
      </c>
      <c r="M81" s="31" t="s">
        <v>11</v>
      </c>
      <c r="N81" s="31" t="s">
        <v>11</v>
      </c>
      <c r="O81" s="305"/>
      <c r="P81" s="305"/>
      <c r="Q81" s="353" t="s">
        <v>7</v>
      </c>
      <c r="R81" s="353" t="s">
        <v>7</v>
      </c>
      <c r="S81" s="353" t="s">
        <v>7</v>
      </c>
      <c r="T81" s="353" t="s">
        <v>7</v>
      </c>
      <c r="U81" s="353" t="s">
        <v>7</v>
      </c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53" t="s">
        <v>7</v>
      </c>
      <c r="AB81" s="353" t="s">
        <v>7</v>
      </c>
      <c r="AC81" s="353" t="s">
        <v>7</v>
      </c>
      <c r="AD81" s="353" t="s">
        <v>7</v>
      </c>
      <c r="AE81" s="353" t="s">
        <v>7</v>
      </c>
      <c r="AF81" s="31" t="s">
        <v>11</v>
      </c>
      <c r="AG81" s="353" t="s">
        <v>7</v>
      </c>
      <c r="AH81" s="31" t="s">
        <v>11</v>
      </c>
      <c r="AI81" s="31" t="s">
        <v>11</v>
      </c>
      <c r="AJ81" s="305"/>
      <c r="AK81" s="34">
        <f>IF(CA81=0,"",TIME(0,CA81,0))</f>
        <v>0.16666666666666666</v>
      </c>
      <c r="AL81" s="157">
        <f>COUNTIF(F81:AJ81,"P")</f>
        <v>10</v>
      </c>
      <c r="AM81" s="158">
        <f>SUM(AL81:AL82)/2</f>
        <v>10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240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16</v>
      </c>
      <c r="BR81" s="158">
        <f>SUM((BQ81+BQ82)/2)</f>
        <v>16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240</v>
      </c>
      <c r="CB81" s="35">
        <f>SUM(AM81+AO81+AQ81+AS81+AU81+AW81+BB81+BD81+BG81+AY81)</f>
        <v>10</v>
      </c>
    </row>
    <row r="82" spans="1:80" ht="18.75" customHeight="1" thickBot="1" x14ac:dyDescent="0.3">
      <c r="A82" s="137" t="s">
        <v>425</v>
      </c>
      <c r="B82" s="179" t="s">
        <v>181</v>
      </c>
      <c r="C82" s="192" t="s">
        <v>10</v>
      </c>
      <c r="D82" s="194"/>
      <c r="E82" s="166" t="s">
        <v>4</v>
      </c>
      <c r="F82" s="36" t="s">
        <v>11</v>
      </c>
      <c r="G82" s="37" t="s">
        <v>11</v>
      </c>
      <c r="H82" s="306"/>
      <c r="I82" s="309"/>
      <c r="J82" s="37" t="s">
        <v>11</v>
      </c>
      <c r="K82" s="37" t="s">
        <v>11</v>
      </c>
      <c r="L82" s="37" t="s">
        <v>11</v>
      </c>
      <c r="M82" s="37" t="s">
        <v>11</v>
      </c>
      <c r="N82" s="37" t="s">
        <v>11</v>
      </c>
      <c r="O82" s="306"/>
      <c r="P82" s="306"/>
      <c r="Q82" s="354" t="s">
        <v>7</v>
      </c>
      <c r="R82" s="354" t="s">
        <v>7</v>
      </c>
      <c r="S82" s="354" t="s">
        <v>7</v>
      </c>
      <c r="T82" s="354" t="s">
        <v>7</v>
      </c>
      <c r="U82" s="354" t="s">
        <v>7</v>
      </c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54" t="s">
        <v>7</v>
      </c>
      <c r="AB82" s="354" t="s">
        <v>7</v>
      </c>
      <c r="AC82" s="354" t="s">
        <v>7</v>
      </c>
      <c r="AD82" s="354" t="s">
        <v>7</v>
      </c>
      <c r="AE82" s="354" t="s">
        <v>7</v>
      </c>
      <c r="AF82" s="37" t="s">
        <v>11</v>
      </c>
      <c r="AG82" s="354" t="s">
        <v>7</v>
      </c>
      <c r="AH82" s="37" t="s">
        <v>11</v>
      </c>
      <c r="AI82" s="37" t="s">
        <v>11</v>
      </c>
      <c r="AJ82" s="306"/>
      <c r="AK82" s="40"/>
      <c r="AL82" s="167">
        <f>COUNTIF(F82:AJ82,"P")</f>
        <v>10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6" t="s">
        <v>338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05"/>
      <c r="I83" s="308"/>
      <c r="J83" s="353" t="s">
        <v>7</v>
      </c>
      <c r="K83" s="31" t="s">
        <v>11</v>
      </c>
      <c r="L83" s="31" t="s">
        <v>11</v>
      </c>
      <c r="M83" s="31" t="s">
        <v>11</v>
      </c>
      <c r="N83" s="31" t="s">
        <v>11</v>
      </c>
      <c r="O83" s="305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53" t="s">
        <v>7</v>
      </c>
      <c r="W83" s="353" t="s">
        <v>7</v>
      </c>
      <c r="X83" s="353" t="s">
        <v>7</v>
      </c>
      <c r="Y83" s="353" t="s">
        <v>7</v>
      </c>
      <c r="Z83" s="353" t="s">
        <v>7</v>
      </c>
      <c r="AA83" s="353" t="s">
        <v>7</v>
      </c>
      <c r="AB83" s="353" t="s">
        <v>7</v>
      </c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53" t="s">
        <v>7</v>
      </c>
      <c r="AI83" s="353" t="s">
        <v>7</v>
      </c>
      <c r="AJ83" s="353" t="s">
        <v>7</v>
      </c>
      <c r="AK83" s="34">
        <f>IF(CA83=0,"",TIME(0,CA83,0))</f>
        <v>9.9999999999999992E-2</v>
      </c>
      <c r="AL83" s="157">
        <f>COUNTIF(F83:AJ83,"P")</f>
        <v>6</v>
      </c>
      <c r="AM83" s="158">
        <f>SUM(AL83:AL84)/2</f>
        <v>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144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21</v>
      </c>
      <c r="BR83" s="158">
        <f>SUM((BQ83+BQ84)/2)</f>
        <v>21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144</v>
      </c>
      <c r="CB83" s="35">
        <f>SUM(AM83+AO83+AQ83+AS83+AU83+AW83+BB83+BD83+BG83+AY83)</f>
        <v>6</v>
      </c>
    </row>
    <row r="84" spans="1:80" ht="18.75" customHeight="1" thickBot="1" x14ac:dyDescent="0.3">
      <c r="A84" s="137" t="s">
        <v>425</v>
      </c>
      <c r="B84" s="179" t="s">
        <v>181</v>
      </c>
      <c r="C84" s="164" t="s">
        <v>6</v>
      </c>
      <c r="D84" s="165">
        <v>11463</v>
      </c>
      <c r="E84" s="166" t="s">
        <v>4</v>
      </c>
      <c r="F84" s="36" t="s">
        <v>11</v>
      </c>
      <c r="G84" s="37" t="s">
        <v>11</v>
      </c>
      <c r="H84" s="306"/>
      <c r="I84" s="309"/>
      <c r="J84" s="354" t="s">
        <v>7</v>
      </c>
      <c r="K84" s="37" t="s">
        <v>11</v>
      </c>
      <c r="L84" s="37" t="s">
        <v>11</v>
      </c>
      <c r="M84" s="37" t="s">
        <v>11</v>
      </c>
      <c r="N84" s="37" t="s">
        <v>11</v>
      </c>
      <c r="O84" s="306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54" t="s">
        <v>7</v>
      </c>
      <c r="W84" s="354" t="s">
        <v>7</v>
      </c>
      <c r="X84" s="354" t="s">
        <v>7</v>
      </c>
      <c r="Y84" s="354" t="s">
        <v>7</v>
      </c>
      <c r="Z84" s="354" t="s">
        <v>7</v>
      </c>
      <c r="AA84" s="354" t="s">
        <v>7</v>
      </c>
      <c r="AB84" s="354" t="s">
        <v>7</v>
      </c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54" t="s">
        <v>7</v>
      </c>
      <c r="AI84" s="354" t="s">
        <v>7</v>
      </c>
      <c r="AJ84" s="354" t="s">
        <v>7</v>
      </c>
      <c r="AK84" s="40"/>
      <c r="AL84" s="167">
        <f>COUNTIF(F84:AJ84,"P")</f>
        <v>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21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425</v>
      </c>
      <c r="B85" s="179" t="s">
        <v>181</v>
      </c>
      <c r="C85" s="807" t="s">
        <v>339</v>
      </c>
      <c r="D85" s="155" t="s">
        <v>292</v>
      </c>
      <c r="E85" s="156" t="s">
        <v>70</v>
      </c>
      <c r="F85" s="30" t="s">
        <v>11</v>
      </c>
      <c r="G85" s="31" t="s">
        <v>11</v>
      </c>
      <c r="H85" s="305"/>
      <c r="I85" s="308"/>
      <c r="J85" s="31" t="s">
        <v>57</v>
      </c>
      <c r="K85" s="31" t="s">
        <v>11</v>
      </c>
      <c r="L85" s="31" t="s">
        <v>11</v>
      </c>
      <c r="M85" s="31" t="s">
        <v>11</v>
      </c>
      <c r="N85" s="31" t="s">
        <v>11</v>
      </c>
      <c r="O85" s="305"/>
      <c r="P85" s="305"/>
      <c r="Q85" s="353" t="s">
        <v>7</v>
      </c>
      <c r="R85" s="353" t="s">
        <v>7</v>
      </c>
      <c r="S85" s="353" t="s">
        <v>7</v>
      </c>
      <c r="T85" s="305"/>
      <c r="U85" s="305"/>
      <c r="V85" s="305"/>
      <c r="W85" s="305"/>
      <c r="X85" s="31" t="s">
        <v>11</v>
      </c>
      <c r="Y85" s="442" t="s">
        <v>11</v>
      </c>
      <c r="Z85" s="31" t="s">
        <v>11</v>
      </c>
      <c r="AA85" s="442" t="s">
        <v>11</v>
      </c>
      <c r="AB85" s="31" t="s">
        <v>67</v>
      </c>
      <c r="AC85" s="305"/>
      <c r="AD85" s="305"/>
      <c r="AE85" s="31" t="s">
        <v>11</v>
      </c>
      <c r="AF85" s="31" t="s">
        <v>11</v>
      </c>
      <c r="AG85" s="31" t="s">
        <v>11</v>
      </c>
      <c r="AH85" s="353" t="s">
        <v>7</v>
      </c>
      <c r="AI85" s="442" t="s">
        <v>11</v>
      </c>
      <c r="AJ85" s="305"/>
      <c r="AK85" s="34">
        <f>IF(CA85=0,"",TIME(0,CA85,0))</f>
        <v>0.25</v>
      </c>
      <c r="AL85" s="157">
        <f t="shared" si="76"/>
        <v>14</v>
      </c>
      <c r="AM85" s="158">
        <f>SUM(AL85:AL86)/2</f>
        <v>14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1</v>
      </c>
      <c r="AU85" s="160">
        <f>SUM((AT85+AT86)/2)</f>
        <v>1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360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4</v>
      </c>
      <c r="BR85" s="158">
        <f>SUM((BQ85+BQ86)/2)</f>
        <v>4.5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360</v>
      </c>
      <c r="CB85" s="35">
        <f>SUM(AM85+AO85+AQ85+AS85+AU85+AW85+BB85+BD85+BG85+AY85)</f>
        <v>15</v>
      </c>
    </row>
    <row r="86" spans="1:80" ht="18.75" customHeight="1" thickBot="1" x14ac:dyDescent="0.3">
      <c r="A86" s="137" t="s">
        <v>425</v>
      </c>
      <c r="B86" s="179" t="s">
        <v>181</v>
      </c>
      <c r="C86" s="202" t="s">
        <v>9</v>
      </c>
      <c r="D86" s="165">
        <v>11393</v>
      </c>
      <c r="E86" s="166" t="s">
        <v>4</v>
      </c>
      <c r="F86" s="36" t="s">
        <v>11</v>
      </c>
      <c r="G86" s="37" t="s">
        <v>57</v>
      </c>
      <c r="H86" s="306"/>
      <c r="I86" s="309"/>
      <c r="J86" s="37" t="s">
        <v>11</v>
      </c>
      <c r="K86" s="37" t="s">
        <v>11</v>
      </c>
      <c r="L86" s="37" t="s">
        <v>11</v>
      </c>
      <c r="M86" s="37" t="s">
        <v>11</v>
      </c>
      <c r="N86" s="37" t="s">
        <v>11</v>
      </c>
      <c r="O86" s="306"/>
      <c r="P86" s="306"/>
      <c r="Q86" s="354" t="s">
        <v>7</v>
      </c>
      <c r="R86" s="354" t="s">
        <v>7</v>
      </c>
      <c r="S86" s="354" t="s">
        <v>7</v>
      </c>
      <c r="T86" s="306"/>
      <c r="U86" s="306"/>
      <c r="V86" s="306"/>
      <c r="W86" s="306"/>
      <c r="X86" s="37" t="s">
        <v>11</v>
      </c>
      <c r="Y86" s="402" t="s">
        <v>11</v>
      </c>
      <c r="Z86" s="37" t="s">
        <v>11</v>
      </c>
      <c r="AA86" s="402" t="s">
        <v>11</v>
      </c>
      <c r="AB86" s="354" t="s">
        <v>7</v>
      </c>
      <c r="AC86" s="306"/>
      <c r="AD86" s="306"/>
      <c r="AE86" s="37" t="s">
        <v>11</v>
      </c>
      <c r="AF86" s="37" t="s">
        <v>11</v>
      </c>
      <c r="AG86" s="37" t="s">
        <v>11</v>
      </c>
      <c r="AH86" s="354" t="s">
        <v>7</v>
      </c>
      <c r="AI86" s="402" t="s">
        <v>11</v>
      </c>
      <c r="AJ86" s="306"/>
      <c r="AK86" s="40"/>
      <c r="AL86" s="167">
        <f t="shared" si="76"/>
        <v>14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5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425</v>
      </c>
      <c r="B87" s="179" t="s">
        <v>182</v>
      </c>
      <c r="C87" s="1174" t="s">
        <v>182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425</v>
      </c>
      <c r="B88" s="179" t="s">
        <v>182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300">
        <v>15</v>
      </c>
      <c r="U88" s="300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3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425</v>
      </c>
      <c r="B89" s="179" t="s">
        <v>182</v>
      </c>
      <c r="C89" s="1057" t="s">
        <v>340</v>
      </c>
      <c r="D89" s="155" t="str">
        <f>VLOOKUP(C89,ListeAppel,2,FALSE)</f>
        <v>Nom 010</v>
      </c>
      <c r="E89" s="156" t="s">
        <v>70</v>
      </c>
      <c r="F89" s="30" t="s">
        <v>11</v>
      </c>
      <c r="G89" s="358" t="s">
        <v>7</v>
      </c>
      <c r="H89" s="305"/>
      <c r="I89" s="308"/>
      <c r="J89" s="31" t="s">
        <v>11</v>
      </c>
      <c r="K89" s="31" t="s">
        <v>11</v>
      </c>
      <c r="L89" s="31" t="s">
        <v>67</v>
      </c>
      <c r="M89" s="31" t="s">
        <v>11</v>
      </c>
      <c r="N89" s="31" t="s">
        <v>11</v>
      </c>
      <c r="O89" s="305"/>
      <c r="P89" s="305"/>
      <c r="Q89" s="31" t="s">
        <v>11</v>
      </c>
      <c r="R89" s="31" t="s">
        <v>11</v>
      </c>
      <c r="S89" s="31" t="s">
        <v>67</v>
      </c>
      <c r="T89" s="305"/>
      <c r="U89" s="305"/>
      <c r="V89" s="305"/>
      <c r="W89" s="305"/>
      <c r="X89" s="31" t="s">
        <v>11</v>
      </c>
      <c r="Y89" s="31" t="s">
        <v>11</v>
      </c>
      <c r="Z89" s="31" t="s">
        <v>67</v>
      </c>
      <c r="AA89" s="31" t="s">
        <v>11</v>
      </c>
      <c r="AB89" s="52" t="s">
        <v>67</v>
      </c>
      <c r="AC89" s="305"/>
      <c r="AD89" s="305"/>
      <c r="AE89" s="31" t="s">
        <v>11</v>
      </c>
      <c r="AF89" s="31" t="s">
        <v>11</v>
      </c>
      <c r="AG89" s="31" t="s">
        <v>67</v>
      </c>
      <c r="AH89" s="31" t="s">
        <v>11</v>
      </c>
      <c r="AI89" s="31" t="s">
        <v>11</v>
      </c>
      <c r="AJ89" s="305"/>
      <c r="AK89" s="34">
        <f>IF(CA89=0,"",TIME(0,CA89,0))</f>
        <v>0.23333333333333331</v>
      </c>
      <c r="AL89" s="157">
        <f t="shared" ref="AL89:AL154" si="95">COUNTIF(F89:AJ89,"P")</f>
        <v>14</v>
      </c>
      <c r="AM89" s="158">
        <f>SUM(AL89:AL90)/2</f>
        <v>14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1</v>
      </c>
      <c r="BR89" s="158">
        <f>SUM((BQ89+BQ90)/2)</f>
        <v>1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425</v>
      </c>
      <c r="B90" s="179" t="s">
        <v>182</v>
      </c>
      <c r="C90" s="710" t="s">
        <v>6</v>
      </c>
      <c r="D90" s="165">
        <v>11436</v>
      </c>
      <c r="E90" s="166" t="s">
        <v>4</v>
      </c>
      <c r="F90" s="36" t="s">
        <v>11</v>
      </c>
      <c r="G90" s="358" t="s">
        <v>7</v>
      </c>
      <c r="H90" s="306"/>
      <c r="I90" s="309"/>
      <c r="J90" s="37" t="s">
        <v>11</v>
      </c>
      <c r="K90" s="37" t="s">
        <v>11</v>
      </c>
      <c r="L90" s="37" t="s">
        <v>67</v>
      </c>
      <c r="M90" s="37" t="s">
        <v>11</v>
      </c>
      <c r="N90" s="37" t="s">
        <v>11</v>
      </c>
      <c r="O90" s="306"/>
      <c r="P90" s="306"/>
      <c r="Q90" s="37" t="s">
        <v>11</v>
      </c>
      <c r="R90" s="37" t="s">
        <v>11</v>
      </c>
      <c r="S90" s="37" t="s">
        <v>67</v>
      </c>
      <c r="T90" s="306"/>
      <c r="U90" s="306"/>
      <c r="V90" s="306"/>
      <c r="W90" s="306"/>
      <c r="X90" s="37" t="s">
        <v>11</v>
      </c>
      <c r="Y90" s="37" t="s">
        <v>11</v>
      </c>
      <c r="Z90" s="37" t="s">
        <v>67</v>
      </c>
      <c r="AA90" s="37" t="s">
        <v>11</v>
      </c>
      <c r="AB90" s="52" t="s">
        <v>67</v>
      </c>
      <c r="AC90" s="306"/>
      <c r="AD90" s="306"/>
      <c r="AE90" s="37" t="s">
        <v>11</v>
      </c>
      <c r="AF90" s="37" t="s">
        <v>11</v>
      </c>
      <c r="AG90" s="37" t="s">
        <v>67</v>
      </c>
      <c r="AH90" s="37" t="s">
        <v>11</v>
      </c>
      <c r="AI90" s="37" t="s">
        <v>11</v>
      </c>
      <c r="AJ90" s="306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1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1057" t="s">
        <v>341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67</v>
      </c>
      <c r="H91" s="305"/>
      <c r="I91" s="308"/>
      <c r="J91" s="31" t="s">
        <v>11</v>
      </c>
      <c r="K91" s="31" t="s">
        <v>11</v>
      </c>
      <c r="L91" s="31" t="s">
        <v>67</v>
      </c>
      <c r="M91" s="31" t="s">
        <v>11</v>
      </c>
      <c r="N91" s="358" t="s">
        <v>7</v>
      </c>
      <c r="O91" s="358" t="s">
        <v>7</v>
      </c>
      <c r="P91" s="358" t="s">
        <v>7</v>
      </c>
      <c r="Q91" s="358" t="s">
        <v>7</v>
      </c>
      <c r="R91" s="358" t="s">
        <v>7</v>
      </c>
      <c r="S91" s="358" t="s">
        <v>7</v>
      </c>
      <c r="T91" s="305"/>
      <c r="U91" s="305"/>
      <c r="V91" s="305"/>
      <c r="W91" s="305"/>
      <c r="X91" s="31" t="s">
        <v>11</v>
      </c>
      <c r="Y91" s="31" t="s">
        <v>11</v>
      </c>
      <c r="Z91" s="31" t="s">
        <v>67</v>
      </c>
      <c r="AA91" s="31" t="s">
        <v>11</v>
      </c>
      <c r="AB91" s="31" t="s">
        <v>67</v>
      </c>
      <c r="AC91" s="305"/>
      <c r="AD91" s="305"/>
      <c r="AE91" s="358" t="s">
        <v>7</v>
      </c>
      <c r="AF91" s="358" t="s">
        <v>7</v>
      </c>
      <c r="AG91" s="31" t="s">
        <v>67</v>
      </c>
      <c r="AH91" s="31" t="s">
        <v>11</v>
      </c>
      <c r="AI91" s="31" t="s">
        <v>67</v>
      </c>
      <c r="AJ91" s="305"/>
      <c r="AK91" s="34">
        <f>IF(CA91=0,"",TIME(0,CA91,0))</f>
        <v>0.13333333333333333</v>
      </c>
      <c r="AL91" s="157">
        <f t="shared" si="95"/>
        <v>8</v>
      </c>
      <c r="AM91" s="158">
        <f>SUM(AL91:AL92)/2</f>
        <v>7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0.5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192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8</v>
      </c>
      <c r="BR91" s="158">
        <f>SUM((BQ91+BQ92)/2)</f>
        <v>8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192</v>
      </c>
      <c r="CB91" s="35">
        <f>SUM(AM91+AO91+AQ91+AS91+AU91+AW91+BB91+BD91+BG91+AY91)</f>
        <v>8</v>
      </c>
    </row>
    <row r="92" spans="1:80" ht="18.75" customHeight="1" thickBot="1" x14ac:dyDescent="0.3">
      <c r="A92" s="137" t="s">
        <v>425</v>
      </c>
      <c r="B92" s="179" t="s">
        <v>182</v>
      </c>
      <c r="C92" s="710" t="s">
        <v>10</v>
      </c>
      <c r="D92" s="194"/>
      <c r="E92" s="166" t="s">
        <v>4</v>
      </c>
      <c r="F92" s="565" t="s">
        <v>39</v>
      </c>
      <c r="G92" s="37" t="s">
        <v>67</v>
      </c>
      <c r="H92" s="306"/>
      <c r="I92" s="309"/>
      <c r="J92" s="37" t="s">
        <v>11</v>
      </c>
      <c r="K92" s="37" t="s">
        <v>11</v>
      </c>
      <c r="L92" s="37" t="s">
        <v>67</v>
      </c>
      <c r="M92" s="37" t="s">
        <v>11</v>
      </c>
      <c r="N92" s="354" t="s">
        <v>7</v>
      </c>
      <c r="O92" s="354" t="s">
        <v>7</v>
      </c>
      <c r="P92" s="354" t="s">
        <v>7</v>
      </c>
      <c r="Q92" s="354" t="s">
        <v>7</v>
      </c>
      <c r="R92" s="354" t="s">
        <v>7</v>
      </c>
      <c r="S92" s="453" t="s">
        <v>7</v>
      </c>
      <c r="T92" s="306"/>
      <c r="U92" s="306"/>
      <c r="V92" s="306"/>
      <c r="W92" s="306"/>
      <c r="X92" s="37" t="s">
        <v>11</v>
      </c>
      <c r="Y92" s="37" t="s">
        <v>11</v>
      </c>
      <c r="Z92" s="37" t="s">
        <v>67</v>
      </c>
      <c r="AA92" s="37" t="s">
        <v>11</v>
      </c>
      <c r="AB92" s="37" t="s">
        <v>67</v>
      </c>
      <c r="AC92" s="306"/>
      <c r="AD92" s="306"/>
      <c r="AE92" s="354" t="s">
        <v>7</v>
      </c>
      <c r="AF92" s="453" t="s">
        <v>7</v>
      </c>
      <c r="AG92" s="37" t="s">
        <v>67</v>
      </c>
      <c r="AH92" s="37" t="s">
        <v>57</v>
      </c>
      <c r="AI92" s="37" t="s">
        <v>67</v>
      </c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8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1057">
        <v>8487</v>
      </c>
      <c r="D93" s="178" t="s">
        <v>214</v>
      </c>
      <c r="E93" s="156" t="s">
        <v>70</v>
      </c>
      <c r="F93" s="51" t="s">
        <v>11</v>
      </c>
      <c r="G93" s="52" t="s">
        <v>11</v>
      </c>
      <c r="H93" s="307"/>
      <c r="I93" s="310"/>
      <c r="J93" s="255" t="s">
        <v>11</v>
      </c>
      <c r="K93" s="52" t="s">
        <v>11</v>
      </c>
      <c r="L93" s="255" t="s">
        <v>11</v>
      </c>
      <c r="M93" s="52" t="s">
        <v>11</v>
      </c>
      <c r="N93" s="52" t="s">
        <v>67</v>
      </c>
      <c r="O93" s="307"/>
      <c r="P93" s="307"/>
      <c r="Q93" s="358" t="s">
        <v>7</v>
      </c>
      <c r="R93" s="358" t="s">
        <v>7</v>
      </c>
      <c r="S93" s="358" t="s">
        <v>7</v>
      </c>
      <c r="T93" s="307"/>
      <c r="U93" s="307"/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31" t="s">
        <v>67</v>
      </c>
      <c r="AJ93" s="307"/>
      <c r="AK93" s="34">
        <f>IF(CA93=0,"",TIME(0,CA93,0))</f>
        <v>0.23333333333333331</v>
      </c>
      <c r="AL93" s="157">
        <f t="shared" si="95"/>
        <v>14</v>
      </c>
      <c r="AM93" s="158">
        <f>SUM(AL93:AL94)/2</f>
        <v>14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3</v>
      </c>
      <c r="BR93" s="158">
        <f>SUM((BQ93+BQ94)/2)</f>
        <v>3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425</v>
      </c>
      <c r="B94" s="179" t="s">
        <v>182</v>
      </c>
      <c r="C94" s="710" t="s">
        <v>10</v>
      </c>
      <c r="D94" s="194"/>
      <c r="E94" s="166" t="s">
        <v>4</v>
      </c>
      <c r="F94" s="51" t="s">
        <v>11</v>
      </c>
      <c r="G94" s="52" t="s">
        <v>11</v>
      </c>
      <c r="H94" s="307"/>
      <c r="I94" s="310"/>
      <c r="J94" s="255" t="s">
        <v>11</v>
      </c>
      <c r="K94" s="52" t="s">
        <v>11</v>
      </c>
      <c r="L94" s="255" t="s">
        <v>11</v>
      </c>
      <c r="M94" s="52" t="s">
        <v>11</v>
      </c>
      <c r="N94" s="463" t="s">
        <v>67</v>
      </c>
      <c r="O94" s="307"/>
      <c r="P94" s="307"/>
      <c r="Q94" s="354" t="s">
        <v>7</v>
      </c>
      <c r="R94" s="354" t="s">
        <v>7</v>
      </c>
      <c r="S94" s="453" t="s">
        <v>7</v>
      </c>
      <c r="T94" s="307"/>
      <c r="U94" s="307"/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11</v>
      </c>
      <c r="AI94" s="37" t="s">
        <v>67</v>
      </c>
      <c r="AJ94" s="307"/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3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808" t="s">
        <v>343</v>
      </c>
      <c r="D95" s="155" t="str">
        <f>VLOOKUP(C95,ListeAppel,2,FALSE)</f>
        <v>Nom 044</v>
      </c>
      <c r="E95" s="156" t="s">
        <v>70</v>
      </c>
      <c r="F95" s="30" t="s">
        <v>11</v>
      </c>
      <c r="G95" s="373" t="s">
        <v>45</v>
      </c>
      <c r="H95" s="305"/>
      <c r="I95" s="308"/>
      <c r="J95" s="31" t="s">
        <v>11</v>
      </c>
      <c r="K95" s="31" t="s">
        <v>11</v>
      </c>
      <c r="L95" s="485" t="s">
        <v>67</v>
      </c>
      <c r="M95" s="31" t="s">
        <v>11</v>
      </c>
      <c r="N95" s="373" t="s">
        <v>45</v>
      </c>
      <c r="O95" s="305"/>
      <c r="P95" s="305"/>
      <c r="Q95" s="358" t="s">
        <v>7</v>
      </c>
      <c r="R95" s="358" t="s">
        <v>7</v>
      </c>
      <c r="S95" s="358" t="s">
        <v>7</v>
      </c>
      <c r="T95" s="332"/>
      <c r="U95" s="635" t="s">
        <v>45</v>
      </c>
      <c r="V95" s="305"/>
      <c r="W95" s="305"/>
      <c r="X95" s="31" t="s">
        <v>11</v>
      </c>
      <c r="Y95" s="31" t="s">
        <v>11</v>
      </c>
      <c r="Z95" s="485" t="s">
        <v>67</v>
      </c>
      <c r="AA95" s="31" t="s">
        <v>11</v>
      </c>
      <c r="AB95" s="373" t="s">
        <v>45</v>
      </c>
      <c r="AC95" s="305"/>
      <c r="AD95" s="305"/>
      <c r="AE95" s="491" t="s">
        <v>23</v>
      </c>
      <c r="AF95" s="31" t="s">
        <v>11</v>
      </c>
      <c r="AG95" s="485" t="s">
        <v>67</v>
      </c>
      <c r="AH95" s="31" t="s">
        <v>11</v>
      </c>
      <c r="AI95" s="373" t="s">
        <v>45</v>
      </c>
      <c r="AJ95" s="305"/>
      <c r="AK95" s="34">
        <f>IF(CA95=0,"",TIME(0,CA95,0))</f>
        <v>0.15</v>
      </c>
      <c r="AL95" s="157">
        <f t="shared" si="95"/>
        <v>9</v>
      </c>
      <c r="AM95" s="158">
        <f>SUM(AL95:AL96)/2</f>
        <v>9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1</v>
      </c>
      <c r="BP95" s="158">
        <f>SUM(BO95+BO96)/2</f>
        <v>1</v>
      </c>
      <c r="BQ95" s="158">
        <f t="shared" si="109"/>
        <v>3</v>
      </c>
      <c r="BR95" s="158">
        <f>SUM((BQ95+BQ96)/2)</f>
        <v>3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5</v>
      </c>
      <c r="BZ95" s="160">
        <f>SUM((BY95+BY96)/2)</f>
        <v>5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425</v>
      </c>
      <c r="B96" s="179" t="s">
        <v>182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4" t="s">
        <v>45</v>
      </c>
      <c r="H96" s="306"/>
      <c r="I96" s="309"/>
      <c r="J96" s="37" t="s">
        <v>11</v>
      </c>
      <c r="K96" s="37" t="s">
        <v>11</v>
      </c>
      <c r="L96" s="37" t="s">
        <v>67</v>
      </c>
      <c r="M96" s="37" t="s">
        <v>11</v>
      </c>
      <c r="N96" s="374" t="s">
        <v>45</v>
      </c>
      <c r="O96" s="306"/>
      <c r="P96" s="306"/>
      <c r="Q96" s="358" t="s">
        <v>7</v>
      </c>
      <c r="R96" s="358" t="s">
        <v>7</v>
      </c>
      <c r="S96" s="358" t="s">
        <v>7</v>
      </c>
      <c r="T96" s="331"/>
      <c r="U96" s="636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492" t="s">
        <v>23</v>
      </c>
      <c r="AF96" s="37" t="s">
        <v>11</v>
      </c>
      <c r="AG96" s="37" t="s">
        <v>67</v>
      </c>
      <c r="AH96" s="37" t="s">
        <v>11</v>
      </c>
      <c r="AI96" s="374" t="s">
        <v>45</v>
      </c>
      <c r="AJ96" s="306"/>
      <c r="AK96" s="40"/>
      <c r="AL96" s="167">
        <f t="shared" si="95"/>
        <v>9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1</v>
      </c>
      <c r="BP96" s="169"/>
      <c r="BQ96" s="168">
        <f t="shared" si="109"/>
        <v>3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5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1057" t="s">
        <v>344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05"/>
      <c r="I97" s="308"/>
      <c r="J97" s="31" t="s">
        <v>11</v>
      </c>
      <c r="K97" s="31" t="s">
        <v>11</v>
      </c>
      <c r="L97" s="31" t="s">
        <v>11</v>
      </c>
      <c r="M97" s="31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05"/>
      <c r="U97" s="305"/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1" t="s">
        <v>67</v>
      </c>
      <c r="AC97" s="305"/>
      <c r="AD97" s="305"/>
      <c r="AE97" s="31" t="s">
        <v>11</v>
      </c>
      <c r="AF97" s="31" t="s">
        <v>11</v>
      </c>
      <c r="AG97" s="31" t="s">
        <v>11</v>
      </c>
      <c r="AH97" s="358" t="s">
        <v>7</v>
      </c>
      <c r="AI97" s="31" t="s">
        <v>11</v>
      </c>
      <c r="AJ97" s="305"/>
      <c r="AK97" s="34">
        <f>IF(CA97=0,"",TIME(0,CA97,0))</f>
        <v>0.3</v>
      </c>
      <c r="AL97" s="157">
        <f t="shared" si="95"/>
        <v>18</v>
      </c>
      <c r="AM97" s="158">
        <f>SUM(AL97:AL98)/2</f>
        <v>18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432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432</v>
      </c>
      <c r="CB97" s="35">
        <f>SUM(AM97+AO97+AQ97+AS97+AU97+AW97+BB97+BD97+BG97+AY97)</f>
        <v>18</v>
      </c>
    </row>
    <row r="98" spans="1:80" ht="18.75" customHeight="1" thickBot="1" x14ac:dyDescent="0.3">
      <c r="A98" s="137" t="s">
        <v>425</v>
      </c>
      <c r="B98" s="179" t="s">
        <v>182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06"/>
      <c r="I98" s="309"/>
      <c r="J98" s="37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06"/>
      <c r="U98" s="306"/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7" t="s">
        <v>67</v>
      </c>
      <c r="AC98" s="306"/>
      <c r="AD98" s="306"/>
      <c r="AE98" s="37" t="s">
        <v>11</v>
      </c>
      <c r="AF98" s="37" t="s">
        <v>11</v>
      </c>
      <c r="AG98" s="37" t="s">
        <v>11</v>
      </c>
      <c r="AH98" s="453" t="s">
        <v>7</v>
      </c>
      <c r="AI98" s="37" t="s">
        <v>11</v>
      </c>
      <c r="AJ98" s="306"/>
      <c r="AK98" s="40"/>
      <c r="AL98" s="167">
        <f t="shared" si="95"/>
        <v>18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1057" t="s">
        <v>345</v>
      </c>
      <c r="D99" s="178" t="s">
        <v>270</v>
      </c>
      <c r="E99" s="156" t="s">
        <v>70</v>
      </c>
      <c r="F99" s="51" t="s">
        <v>11</v>
      </c>
      <c r="G99" s="463" t="s">
        <v>67</v>
      </c>
      <c r="H99" s="307"/>
      <c r="I99" s="310"/>
      <c r="J99" s="52" t="s">
        <v>11</v>
      </c>
      <c r="K99" s="52" t="s">
        <v>67</v>
      </c>
      <c r="L99" s="52" t="s">
        <v>11</v>
      </c>
      <c r="M99" s="358" t="s">
        <v>7</v>
      </c>
      <c r="N99" s="358" t="s">
        <v>7</v>
      </c>
      <c r="O99" s="358" t="s">
        <v>7</v>
      </c>
      <c r="P99" s="358" t="s">
        <v>7</v>
      </c>
      <c r="Q99" s="358" t="s">
        <v>7</v>
      </c>
      <c r="R99" s="358" t="s">
        <v>7</v>
      </c>
      <c r="S99" s="358" t="s">
        <v>7</v>
      </c>
      <c r="T99" s="358" t="s">
        <v>7</v>
      </c>
      <c r="U99" s="358" t="s">
        <v>7</v>
      </c>
      <c r="V99" s="358" t="s">
        <v>7</v>
      </c>
      <c r="W99" s="358" t="s">
        <v>7</v>
      </c>
      <c r="X99" s="358" t="s">
        <v>7</v>
      </c>
      <c r="Y99" s="358" t="s">
        <v>7</v>
      </c>
      <c r="Z99" s="358" t="s">
        <v>7</v>
      </c>
      <c r="AA99" s="358" t="s">
        <v>7</v>
      </c>
      <c r="AB99" s="358" t="s">
        <v>7</v>
      </c>
      <c r="AC99" s="358" t="s">
        <v>7</v>
      </c>
      <c r="AD99" s="358" t="s">
        <v>7</v>
      </c>
      <c r="AE99" s="358" t="s">
        <v>7</v>
      </c>
      <c r="AF99" s="358" t="s">
        <v>7</v>
      </c>
      <c r="AG99" s="358" t="s">
        <v>7</v>
      </c>
      <c r="AH99" s="358" t="s">
        <v>7</v>
      </c>
      <c r="AI99" s="443" t="s">
        <v>39</v>
      </c>
      <c r="AJ99" s="307"/>
      <c r="AK99" s="34">
        <f>IF(CA99=0,"",TIME(0,CA99,0))</f>
        <v>6.6666666666666666E-2</v>
      </c>
      <c r="AL99" s="157">
        <f t="shared" si="95"/>
        <v>3</v>
      </c>
      <c r="AM99" s="158">
        <f>SUM(AL99:AL100)/2</f>
        <v>3.5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1</v>
      </c>
      <c r="AS99" s="159">
        <f>SUM((AR99+AR100)/2)</f>
        <v>0.5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96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22</v>
      </c>
      <c r="BR99" s="158">
        <f>SUM((BQ99+BQ100)/2)</f>
        <v>22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96</v>
      </c>
      <c r="CB99" s="35">
        <f>SUM(AM99+AO99+AQ99+AS99+AU99+AW99+BB99+BD99+BG99+AY99)</f>
        <v>4</v>
      </c>
    </row>
    <row r="100" spans="1:80" ht="18.75" customHeight="1" thickBot="1" x14ac:dyDescent="0.3">
      <c r="A100" s="137" t="s">
        <v>425</v>
      </c>
      <c r="B100" s="179" t="s">
        <v>182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307"/>
      <c r="I100" s="310"/>
      <c r="J100" s="52" t="s">
        <v>11</v>
      </c>
      <c r="K100" s="52" t="s">
        <v>67</v>
      </c>
      <c r="L100" s="52" t="s">
        <v>11</v>
      </c>
      <c r="M100" s="358" t="s">
        <v>7</v>
      </c>
      <c r="N100" s="358" t="s">
        <v>7</v>
      </c>
      <c r="O100" s="358" t="s">
        <v>7</v>
      </c>
      <c r="P100" s="358" t="s">
        <v>7</v>
      </c>
      <c r="Q100" s="358" t="s">
        <v>7</v>
      </c>
      <c r="R100" s="358" t="s">
        <v>7</v>
      </c>
      <c r="S100" s="358" t="s">
        <v>7</v>
      </c>
      <c r="T100" s="358" t="s">
        <v>7</v>
      </c>
      <c r="U100" s="358" t="s">
        <v>7</v>
      </c>
      <c r="V100" s="358" t="s">
        <v>7</v>
      </c>
      <c r="W100" s="358" t="s">
        <v>7</v>
      </c>
      <c r="X100" s="358" t="s">
        <v>7</v>
      </c>
      <c r="Y100" s="358" t="s">
        <v>7</v>
      </c>
      <c r="Z100" s="358" t="s">
        <v>7</v>
      </c>
      <c r="AA100" s="358" t="s">
        <v>7</v>
      </c>
      <c r="AB100" s="358" t="s">
        <v>7</v>
      </c>
      <c r="AC100" s="358" t="s">
        <v>7</v>
      </c>
      <c r="AD100" s="358" t="s">
        <v>7</v>
      </c>
      <c r="AE100" s="358" t="s">
        <v>7</v>
      </c>
      <c r="AF100" s="358" t="s">
        <v>7</v>
      </c>
      <c r="AG100" s="358" t="s">
        <v>7</v>
      </c>
      <c r="AH100" s="358" t="s">
        <v>7</v>
      </c>
      <c r="AI100" s="52" t="s">
        <v>11</v>
      </c>
      <c r="AJ100" s="307"/>
      <c r="AK100" s="40"/>
      <c r="AL100" s="167">
        <f t="shared" si="95"/>
        <v>4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425</v>
      </c>
      <c r="B101" s="179" t="s">
        <v>182</v>
      </c>
      <c r="C101" s="1057" t="s">
        <v>346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425</v>
      </c>
      <c r="B102" s="179" t="s">
        <v>182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425</v>
      </c>
      <c r="B103" s="179" t="s">
        <v>183</v>
      </c>
      <c r="C103" s="1174" t="s">
        <v>183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425</v>
      </c>
      <c r="B104" s="179" t="s">
        <v>183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300">
        <v>15</v>
      </c>
      <c r="U104" s="300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26">
        <v>28</v>
      </c>
      <c r="AH104" s="26">
        <v>29</v>
      </c>
      <c r="AI104" s="25">
        <v>30</v>
      </c>
      <c r="AJ104" s="3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425</v>
      </c>
      <c r="B105" s="179" t="s">
        <v>183</v>
      </c>
      <c r="C105" s="806">
        <v>9622</v>
      </c>
      <c r="D105" s="178" t="s">
        <v>190</v>
      </c>
      <c r="E105" s="156" t="s">
        <v>70</v>
      </c>
      <c r="F105" s="30" t="s">
        <v>11</v>
      </c>
      <c r="G105" s="31" t="s">
        <v>11</v>
      </c>
      <c r="H105" s="305"/>
      <c r="I105" s="308"/>
      <c r="J105" s="31" t="s">
        <v>11</v>
      </c>
      <c r="K105" s="31" t="s">
        <v>11</v>
      </c>
      <c r="L105" s="31" t="s">
        <v>11</v>
      </c>
      <c r="M105" s="31" t="s">
        <v>11</v>
      </c>
      <c r="N105" s="31" t="s">
        <v>11</v>
      </c>
      <c r="O105" s="305"/>
      <c r="P105" s="305"/>
      <c r="Q105" s="31" t="s">
        <v>11</v>
      </c>
      <c r="R105" s="31" t="s">
        <v>11</v>
      </c>
      <c r="S105" s="31" t="s">
        <v>11</v>
      </c>
      <c r="T105" s="305"/>
      <c r="U105" s="305"/>
      <c r="V105" s="305"/>
      <c r="W105" s="305"/>
      <c r="X105" s="31" t="s">
        <v>11</v>
      </c>
      <c r="Y105" s="31" t="s">
        <v>11</v>
      </c>
      <c r="Z105" s="31" t="s">
        <v>11</v>
      </c>
      <c r="AA105" s="31" t="s">
        <v>11</v>
      </c>
      <c r="AB105" s="442" t="s">
        <v>120</v>
      </c>
      <c r="AC105" s="305"/>
      <c r="AD105" s="305"/>
      <c r="AE105" s="31" t="s">
        <v>11</v>
      </c>
      <c r="AF105" s="353" t="s">
        <v>7</v>
      </c>
      <c r="AG105" s="31" t="s">
        <v>11</v>
      </c>
      <c r="AH105" s="353" t="s">
        <v>7</v>
      </c>
      <c r="AI105" s="353" t="s">
        <v>7</v>
      </c>
      <c r="AJ105" s="305"/>
      <c r="AK105" s="34">
        <f>IF(CA105=0,"",TIME(0,CA105,0))</f>
        <v>0.26666666666666666</v>
      </c>
      <c r="AL105" s="157">
        <f>COUNTIF(F105:AJ105,"P")</f>
        <v>16</v>
      </c>
      <c r="AM105" s="158">
        <f>SUM(AL105:AL106)/2</f>
        <v>13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2</v>
      </c>
      <c r="AT105" s="159">
        <f>COUNTIF(F105:AJ105,"R1")</f>
        <v>0</v>
      </c>
      <c r="AU105" s="160">
        <f>SUM((AT105+AT106)/2)</f>
        <v>1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384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384</v>
      </c>
      <c r="CB105" s="35">
        <f>SUM(AM105+AO105+AQ105+AS105+AU105+AW105+BB105+BD105+BG105+AY105)</f>
        <v>16</v>
      </c>
    </row>
    <row r="106" spans="1:80" ht="18.75" customHeight="1" thickBot="1" x14ac:dyDescent="0.3">
      <c r="A106" s="137" t="s">
        <v>425</v>
      </c>
      <c r="B106" s="179" t="s">
        <v>183</v>
      </c>
      <c r="C106" s="164" t="s">
        <v>6</v>
      </c>
      <c r="D106" s="194"/>
      <c r="E106" s="166" t="s">
        <v>4</v>
      </c>
      <c r="F106" s="36" t="s">
        <v>11</v>
      </c>
      <c r="G106" s="37" t="s">
        <v>11</v>
      </c>
      <c r="H106" s="306"/>
      <c r="I106" s="309"/>
      <c r="J106" s="37" t="s">
        <v>57</v>
      </c>
      <c r="K106" s="37" t="s">
        <v>11</v>
      </c>
      <c r="L106" s="37" t="s">
        <v>57</v>
      </c>
      <c r="M106" s="37" t="s">
        <v>11</v>
      </c>
      <c r="N106" s="37" t="s">
        <v>11</v>
      </c>
      <c r="O106" s="306"/>
      <c r="P106" s="306"/>
      <c r="Q106" s="395" t="s">
        <v>39</v>
      </c>
      <c r="R106" s="395" t="s">
        <v>39</v>
      </c>
      <c r="S106" s="395" t="s">
        <v>39</v>
      </c>
      <c r="T106" s="306"/>
      <c r="U106" s="306"/>
      <c r="V106" s="306"/>
      <c r="W106" s="306"/>
      <c r="X106" s="37" t="s">
        <v>11</v>
      </c>
      <c r="Y106" s="37" t="s">
        <v>11</v>
      </c>
      <c r="Z106" s="440" t="s">
        <v>39</v>
      </c>
      <c r="AA106" s="37" t="s">
        <v>11</v>
      </c>
      <c r="AB106" s="402" t="s">
        <v>120</v>
      </c>
      <c r="AC106" s="306"/>
      <c r="AD106" s="306"/>
      <c r="AE106" s="37" t="s">
        <v>11</v>
      </c>
      <c r="AF106" s="354" t="s">
        <v>7</v>
      </c>
      <c r="AG106" s="37" t="s">
        <v>11</v>
      </c>
      <c r="AH106" s="354" t="s">
        <v>7</v>
      </c>
      <c r="AI106" s="354" t="s">
        <v>7</v>
      </c>
      <c r="AJ106" s="306"/>
      <c r="AK106" s="40"/>
      <c r="AL106" s="167">
        <f>COUNTIF(F106:AJ106,"P")</f>
        <v>10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4</v>
      </c>
      <c r="AS106" s="168"/>
      <c r="AT106" s="168">
        <f>COUNTIF(F106:AJ106,"R1")</f>
        <v>2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/>
      <c r="B107" s="179"/>
      <c r="C107" s="808">
        <v>8914</v>
      </c>
      <c r="D107" s="178" t="s">
        <v>219</v>
      </c>
      <c r="E107" s="156" t="s">
        <v>70</v>
      </c>
      <c r="F107" s="51" t="s">
        <v>11</v>
      </c>
      <c r="G107" s="52" t="s">
        <v>11</v>
      </c>
      <c r="H107" s="307"/>
      <c r="I107" s="310"/>
      <c r="J107" s="52" t="s">
        <v>11</v>
      </c>
      <c r="K107" s="52" t="s">
        <v>11</v>
      </c>
      <c r="L107" s="52" t="s">
        <v>11</v>
      </c>
      <c r="M107" s="52" t="s">
        <v>11</v>
      </c>
      <c r="N107" s="52" t="s">
        <v>11</v>
      </c>
      <c r="O107" s="307"/>
      <c r="P107" s="307"/>
      <c r="Q107" s="353" t="s">
        <v>7</v>
      </c>
      <c r="R107" s="353" t="s">
        <v>7</v>
      </c>
      <c r="S107" s="353" t="s">
        <v>7</v>
      </c>
      <c r="T107" s="307"/>
      <c r="U107" s="307"/>
      <c r="V107" s="307"/>
      <c r="W107" s="307"/>
      <c r="X107" s="52" t="s">
        <v>11</v>
      </c>
      <c r="Y107" s="378" t="s">
        <v>13</v>
      </c>
      <c r="Z107" s="52" t="s">
        <v>11</v>
      </c>
      <c r="AA107" s="52" t="s">
        <v>11</v>
      </c>
      <c r="AB107" s="442" t="s">
        <v>120</v>
      </c>
      <c r="AC107" s="307"/>
      <c r="AD107" s="307"/>
      <c r="AE107" s="52" t="s">
        <v>11</v>
      </c>
      <c r="AF107" s="52" t="s">
        <v>11</v>
      </c>
      <c r="AG107" s="52" t="s">
        <v>11</v>
      </c>
      <c r="AH107" s="52" t="s">
        <v>11</v>
      </c>
      <c r="AI107" s="52" t="s">
        <v>11</v>
      </c>
      <c r="AJ107" s="307"/>
      <c r="AK107" s="34">
        <f>IF(CA107=0,"",TIME(0,CA107,0))</f>
        <v>0.26666666666666666</v>
      </c>
      <c r="AL107" s="157">
        <f>COUNTIF(F107:AJ107,"P")</f>
        <v>15</v>
      </c>
      <c r="AM107" s="158">
        <f>SUM(AL107:AL108)/2</f>
        <v>15</v>
      </c>
      <c r="AN107" s="158">
        <f>COUNTIF(F107:AJ107,"Mi")</f>
        <v>1</v>
      </c>
      <c r="AO107" s="158">
        <f>SUM((AN107+AN108)/2)</f>
        <v>1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384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3</v>
      </c>
      <c r="BR107" s="158">
        <f>SUM((BQ107+BQ108)/2)</f>
        <v>3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384</v>
      </c>
      <c r="CB107" s="35">
        <f>SUM(AM107+AO107+AQ107+AS107+AU107+AW107+BB107+BD107+BG107+AY107)</f>
        <v>16</v>
      </c>
    </row>
    <row r="108" spans="1:80" ht="18.75" customHeight="1" thickBot="1" x14ac:dyDescent="0.3">
      <c r="A108" s="137"/>
      <c r="B108" s="179"/>
      <c r="C108" s="710" t="s">
        <v>6</v>
      </c>
      <c r="D108" s="194"/>
      <c r="E108" s="166" t="s">
        <v>4</v>
      </c>
      <c r="F108" s="51" t="s">
        <v>11</v>
      </c>
      <c r="G108" s="52" t="s">
        <v>11</v>
      </c>
      <c r="H108" s="307"/>
      <c r="I108" s="310"/>
      <c r="J108" s="52" t="s">
        <v>11</v>
      </c>
      <c r="K108" s="52" t="s">
        <v>11</v>
      </c>
      <c r="L108" s="52" t="s">
        <v>11</v>
      </c>
      <c r="M108" s="52" t="s">
        <v>11</v>
      </c>
      <c r="N108" s="52" t="s">
        <v>11</v>
      </c>
      <c r="O108" s="307"/>
      <c r="P108" s="307"/>
      <c r="Q108" s="354" t="s">
        <v>7</v>
      </c>
      <c r="R108" s="354" t="s">
        <v>7</v>
      </c>
      <c r="S108" s="354" t="s">
        <v>7</v>
      </c>
      <c r="T108" s="307"/>
      <c r="U108" s="307"/>
      <c r="V108" s="307"/>
      <c r="W108" s="307"/>
      <c r="X108" s="52" t="s">
        <v>11</v>
      </c>
      <c r="Y108" s="378" t="s">
        <v>13</v>
      </c>
      <c r="Z108" s="52" t="s">
        <v>11</v>
      </c>
      <c r="AA108" s="52" t="s">
        <v>11</v>
      </c>
      <c r="AB108" s="402" t="s">
        <v>120</v>
      </c>
      <c r="AC108" s="307"/>
      <c r="AD108" s="307"/>
      <c r="AE108" s="52" t="s">
        <v>11</v>
      </c>
      <c r="AF108" s="52" t="s">
        <v>11</v>
      </c>
      <c r="AG108" s="52" t="s">
        <v>11</v>
      </c>
      <c r="AH108" s="52" t="s">
        <v>11</v>
      </c>
      <c r="AI108" s="52" t="s">
        <v>11</v>
      </c>
      <c r="AJ108" s="307"/>
      <c r="AK108" s="40"/>
      <c r="AL108" s="167">
        <f>COUNTIF(F108:AJ108,"P")</f>
        <v>15</v>
      </c>
      <c r="AM108" s="168"/>
      <c r="AN108" s="168">
        <f>COUNTIF(F108:AJ108,"Mi")</f>
        <v>1</v>
      </c>
      <c r="AO108" s="169"/>
      <c r="AP108" s="170">
        <f>COUNTIF(F108:AJ108,"VS")</f>
        <v>0</v>
      </c>
      <c r="AQ108" s="171"/>
      <c r="AR108" s="168">
        <f>COUNTIF(F108:AJ108,"C1")</f>
        <v>0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3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6" t="s">
        <v>351</v>
      </c>
      <c r="D109" s="178" t="str">
        <f>VLOOKUP(C109,ListeAppel,2,FALSE)</f>
        <v>Nom 032</v>
      </c>
      <c r="E109" s="236" t="s">
        <v>70</v>
      </c>
      <c r="F109" s="63" t="s">
        <v>11</v>
      </c>
      <c r="G109" s="31" t="s">
        <v>11</v>
      </c>
      <c r="H109" s="305"/>
      <c r="I109" s="308"/>
      <c r="J109" s="31" t="s">
        <v>11</v>
      </c>
      <c r="K109" s="31" t="s">
        <v>11</v>
      </c>
      <c r="L109" s="31" t="s">
        <v>11</v>
      </c>
      <c r="M109" s="31" t="s">
        <v>11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53" t="s">
        <v>7</v>
      </c>
      <c r="X109" s="353" t="s">
        <v>7</v>
      </c>
      <c r="Y109" s="353" t="s">
        <v>7</v>
      </c>
      <c r="Z109" s="353" t="s">
        <v>7</v>
      </c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1" t="s">
        <v>11</v>
      </c>
      <c r="AI109" s="31" t="s">
        <v>11</v>
      </c>
      <c r="AJ109" s="305"/>
      <c r="AK109" s="34">
        <f>IF(CA109=0,"",TIME(0,CA109,0))</f>
        <v>0.15</v>
      </c>
      <c r="AL109" s="157">
        <f t="shared" si="95"/>
        <v>9</v>
      </c>
      <c r="AM109" s="158">
        <f>SUM(AL109:AL110)/2</f>
        <v>8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0.5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19</v>
      </c>
      <c r="BR109" s="158">
        <f>SUM((BQ109+BQ110)/2)</f>
        <v>19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425</v>
      </c>
      <c r="B110" s="179" t="s">
        <v>183</v>
      </c>
      <c r="C110" s="164" t="s">
        <v>10</v>
      </c>
      <c r="D110" s="194"/>
      <c r="E110" s="166" t="s">
        <v>4</v>
      </c>
      <c r="F110" s="36" t="s">
        <v>57</v>
      </c>
      <c r="G110" s="37" t="s">
        <v>33</v>
      </c>
      <c r="H110" s="306"/>
      <c r="I110" s="309"/>
      <c r="J110" s="37" t="s">
        <v>11</v>
      </c>
      <c r="K110" s="37" t="s">
        <v>11</v>
      </c>
      <c r="L110" s="37" t="s">
        <v>11</v>
      </c>
      <c r="M110" s="37" t="s">
        <v>11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54" t="s">
        <v>7</v>
      </c>
      <c r="X110" s="354" t="s">
        <v>7</v>
      </c>
      <c r="Y110" s="354" t="s">
        <v>7</v>
      </c>
      <c r="Z110" s="354" t="s">
        <v>7</v>
      </c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7" t="s">
        <v>11</v>
      </c>
      <c r="AI110" s="37" t="s">
        <v>11</v>
      </c>
      <c r="AJ110" s="306"/>
      <c r="AK110" s="40"/>
      <c r="AL110" s="167">
        <f t="shared" si="95"/>
        <v>7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1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19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7" t="s">
        <v>353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05"/>
      <c r="I111" s="308"/>
      <c r="J111" s="353" t="s">
        <v>7</v>
      </c>
      <c r="K111" s="353" t="s">
        <v>7</v>
      </c>
      <c r="L111" s="353" t="s">
        <v>7</v>
      </c>
      <c r="M111" s="353" t="s">
        <v>7</v>
      </c>
      <c r="N111" s="353" t="s">
        <v>7</v>
      </c>
      <c r="O111" s="353" t="s">
        <v>7</v>
      </c>
      <c r="P111" s="353" t="s">
        <v>7</v>
      </c>
      <c r="Q111" s="353" t="s">
        <v>7</v>
      </c>
      <c r="R111" s="353" t="s">
        <v>7</v>
      </c>
      <c r="S111" s="353" t="s">
        <v>7</v>
      </c>
      <c r="T111" s="353" t="s">
        <v>7</v>
      </c>
      <c r="U111" s="353" t="s">
        <v>7</v>
      </c>
      <c r="V111" s="353" t="s">
        <v>7</v>
      </c>
      <c r="W111" s="353" t="s">
        <v>7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442" t="s">
        <v>120</v>
      </c>
      <c r="AC111" s="305"/>
      <c r="AD111" s="305"/>
      <c r="AE111" s="31" t="s">
        <v>11</v>
      </c>
      <c r="AF111" s="353" t="s">
        <v>7</v>
      </c>
      <c r="AG111" s="31" t="s">
        <v>11</v>
      </c>
      <c r="AH111" s="31" t="s">
        <v>11</v>
      </c>
      <c r="AI111" s="31" t="s">
        <v>11</v>
      </c>
      <c r="AJ111" s="305"/>
      <c r="AK111" s="34">
        <f>IF(CA111=0,"",TIME(0,CA111,0))</f>
        <v>0.16666666666666666</v>
      </c>
      <c r="AL111" s="157">
        <f t="shared" si="95"/>
        <v>10</v>
      </c>
      <c r="AM111" s="158">
        <f>SUM(AL111:AL112)/2</f>
        <v>10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240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15</v>
      </c>
      <c r="BR111" s="158">
        <f>SUM((BQ111+BQ112)/2)</f>
        <v>15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240</v>
      </c>
      <c r="CB111" s="35">
        <f>SUM(AM111+AO111+AQ111+AS111+AU111+AW111+BB111+BD111+BG111+AY111)</f>
        <v>10</v>
      </c>
    </row>
    <row r="112" spans="1:80" ht="18.75" customHeight="1" thickBot="1" x14ac:dyDescent="0.3">
      <c r="A112" s="137" t="s">
        <v>425</v>
      </c>
      <c r="B112" s="179" t="s">
        <v>183</v>
      </c>
      <c r="C112" s="192" t="s">
        <v>6</v>
      </c>
      <c r="D112" s="194"/>
      <c r="E112" s="166" t="s">
        <v>4</v>
      </c>
      <c r="F112" s="36" t="s">
        <v>11</v>
      </c>
      <c r="G112" s="37" t="s">
        <v>11</v>
      </c>
      <c r="H112" s="306"/>
      <c r="I112" s="309"/>
      <c r="J112" s="354" t="s">
        <v>7</v>
      </c>
      <c r="K112" s="354" t="s">
        <v>7</v>
      </c>
      <c r="L112" s="354" t="s">
        <v>7</v>
      </c>
      <c r="M112" s="354" t="s">
        <v>7</v>
      </c>
      <c r="N112" s="354" t="s">
        <v>7</v>
      </c>
      <c r="O112" s="354" t="s">
        <v>7</v>
      </c>
      <c r="P112" s="354" t="s">
        <v>7</v>
      </c>
      <c r="Q112" s="354" t="s">
        <v>7</v>
      </c>
      <c r="R112" s="354" t="s">
        <v>7</v>
      </c>
      <c r="S112" s="354" t="s">
        <v>7</v>
      </c>
      <c r="T112" s="354" t="s">
        <v>7</v>
      </c>
      <c r="U112" s="354" t="s">
        <v>7</v>
      </c>
      <c r="V112" s="354" t="s">
        <v>7</v>
      </c>
      <c r="W112" s="354" t="s">
        <v>7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402" t="s">
        <v>120</v>
      </c>
      <c r="AC112" s="306"/>
      <c r="AD112" s="306"/>
      <c r="AE112" s="37" t="s">
        <v>11</v>
      </c>
      <c r="AF112" s="354" t="s">
        <v>7</v>
      </c>
      <c r="AG112" s="37" t="s">
        <v>11</v>
      </c>
      <c r="AH112" s="37" t="s">
        <v>11</v>
      </c>
      <c r="AI112" s="37" t="s">
        <v>11</v>
      </c>
      <c r="AJ112" s="306"/>
      <c r="AK112" s="40"/>
      <c r="AL112" s="167">
        <f t="shared" si="95"/>
        <v>10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15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7" t="s">
        <v>354</v>
      </c>
      <c r="D113" s="178" t="str">
        <f>VLOOKUP(C113,ListeAppel,2,FALSE)</f>
        <v>Nom 051</v>
      </c>
      <c r="E113" s="156" t="s">
        <v>70</v>
      </c>
      <c r="F113" s="30" t="s">
        <v>11</v>
      </c>
      <c r="G113" s="353" t="s">
        <v>7</v>
      </c>
      <c r="H113" s="305"/>
      <c r="I113" s="308"/>
      <c r="J113" s="52" t="s">
        <v>11</v>
      </c>
      <c r="K113" s="52" t="s">
        <v>11</v>
      </c>
      <c r="L113" s="52" t="s">
        <v>11</v>
      </c>
      <c r="M113" s="52" t="s">
        <v>11</v>
      </c>
      <c r="N113" s="52" t="s">
        <v>11</v>
      </c>
      <c r="O113" s="307"/>
      <c r="P113" s="307"/>
      <c r="Q113" s="353" t="s">
        <v>7</v>
      </c>
      <c r="R113" s="353" t="s">
        <v>7</v>
      </c>
      <c r="S113" s="353" t="s">
        <v>7</v>
      </c>
      <c r="T113" s="305"/>
      <c r="U113" s="305"/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442" t="s">
        <v>120</v>
      </c>
      <c r="AC113" s="305"/>
      <c r="AD113" s="305"/>
      <c r="AE113" s="31" t="s">
        <v>11</v>
      </c>
      <c r="AF113" s="31" t="s">
        <v>11</v>
      </c>
      <c r="AG113" s="353" t="s">
        <v>7</v>
      </c>
      <c r="AH113" s="31" t="s">
        <v>11</v>
      </c>
      <c r="AI113" s="31" t="s">
        <v>11</v>
      </c>
      <c r="AJ113" s="305"/>
      <c r="AK113" s="34">
        <f>IF(CA113=0,"",TIME(0,CA113,0))</f>
        <v>0.23333333333333331</v>
      </c>
      <c r="AL113" s="157">
        <f t="shared" si="95"/>
        <v>14</v>
      </c>
      <c r="AM113" s="158">
        <f>SUM(AL113:AL114)/2</f>
        <v>14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336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336</v>
      </c>
      <c r="CB113" s="35">
        <f>SUM(AM113+AO113+AQ113+AS113+AU113+AW113+BB113+BD113+BG113+AY113)</f>
        <v>14</v>
      </c>
    </row>
    <row r="114" spans="1:80" ht="18.75" customHeight="1" thickBot="1" x14ac:dyDescent="0.3">
      <c r="A114" s="137" t="s">
        <v>425</v>
      </c>
      <c r="B114" s="179" t="s">
        <v>183</v>
      </c>
      <c r="C114" s="192" t="s">
        <v>10</v>
      </c>
      <c r="D114" s="194"/>
      <c r="E114" s="166" t="s">
        <v>4</v>
      </c>
      <c r="F114" s="36" t="s">
        <v>11</v>
      </c>
      <c r="G114" s="354" t="s">
        <v>7</v>
      </c>
      <c r="H114" s="306"/>
      <c r="I114" s="309"/>
      <c r="J114" s="52" t="s">
        <v>11</v>
      </c>
      <c r="K114" s="52" t="s">
        <v>11</v>
      </c>
      <c r="L114" s="52" t="s">
        <v>11</v>
      </c>
      <c r="M114" s="52" t="s">
        <v>11</v>
      </c>
      <c r="N114" s="52" t="s">
        <v>11</v>
      </c>
      <c r="O114" s="307"/>
      <c r="P114" s="307"/>
      <c r="Q114" s="354" t="s">
        <v>7</v>
      </c>
      <c r="R114" s="354" t="s">
        <v>7</v>
      </c>
      <c r="S114" s="354" t="s">
        <v>7</v>
      </c>
      <c r="T114" s="306"/>
      <c r="U114" s="306"/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402" t="s">
        <v>120</v>
      </c>
      <c r="AC114" s="306"/>
      <c r="AD114" s="306"/>
      <c r="AE114" s="37" t="s">
        <v>11</v>
      </c>
      <c r="AF114" s="37" t="s">
        <v>11</v>
      </c>
      <c r="AG114" s="354" t="s">
        <v>7</v>
      </c>
      <c r="AH114" s="37" t="s">
        <v>11</v>
      </c>
      <c r="AI114" s="37" t="s">
        <v>11</v>
      </c>
      <c r="AJ114" s="306"/>
      <c r="AK114" s="40"/>
      <c r="AL114" s="167">
        <f t="shared" si="95"/>
        <v>14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6" t="s">
        <v>355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05"/>
      <c r="I115" s="308"/>
      <c r="J115" s="31" t="s">
        <v>11</v>
      </c>
      <c r="K115" s="31" t="s">
        <v>11</v>
      </c>
      <c r="L115" s="31" t="s">
        <v>11</v>
      </c>
      <c r="M115" s="31" t="s">
        <v>11</v>
      </c>
      <c r="N115" s="31" t="s">
        <v>11</v>
      </c>
      <c r="O115" s="305"/>
      <c r="P115" s="305"/>
      <c r="Q115" s="31" t="s">
        <v>11</v>
      </c>
      <c r="R115" s="353" t="s">
        <v>7</v>
      </c>
      <c r="S115" s="353" t="s">
        <v>7</v>
      </c>
      <c r="T115" s="305"/>
      <c r="U115" s="305"/>
      <c r="V115" s="305"/>
      <c r="W115" s="305"/>
      <c r="X115" s="31" t="s">
        <v>11</v>
      </c>
      <c r="Y115" s="31" t="s">
        <v>11</v>
      </c>
      <c r="Z115" s="31" t="s">
        <v>11</v>
      </c>
      <c r="AA115" s="520" t="s">
        <v>24</v>
      </c>
      <c r="AB115" s="442" t="s">
        <v>120</v>
      </c>
      <c r="AC115" s="305"/>
      <c r="AD115" s="305"/>
      <c r="AE115" s="31" t="s">
        <v>11</v>
      </c>
      <c r="AF115" s="31" t="s">
        <v>11</v>
      </c>
      <c r="AG115" s="31" t="s">
        <v>11</v>
      </c>
      <c r="AH115" s="31" t="s">
        <v>11</v>
      </c>
      <c r="AI115" s="31" t="s">
        <v>11</v>
      </c>
      <c r="AJ115" s="305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1</v>
      </c>
      <c r="BN115" s="158">
        <f>SUM(BM115+BM116)/2</f>
        <v>1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425</v>
      </c>
      <c r="B116" s="179" t="s">
        <v>183</v>
      </c>
      <c r="C116" s="164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06"/>
      <c r="I116" s="309"/>
      <c r="J116" s="37" t="s">
        <v>11</v>
      </c>
      <c r="K116" s="37" t="s">
        <v>11</v>
      </c>
      <c r="L116" s="37" t="s">
        <v>11</v>
      </c>
      <c r="M116" s="37" t="s">
        <v>11</v>
      </c>
      <c r="N116" s="37" t="s">
        <v>57</v>
      </c>
      <c r="O116" s="306"/>
      <c r="P116" s="306"/>
      <c r="Q116" s="37" t="s">
        <v>11</v>
      </c>
      <c r="R116" s="354" t="s">
        <v>7</v>
      </c>
      <c r="S116" s="354" t="s">
        <v>7</v>
      </c>
      <c r="T116" s="306"/>
      <c r="U116" s="306"/>
      <c r="V116" s="306"/>
      <c r="W116" s="306"/>
      <c r="X116" s="37" t="s">
        <v>11</v>
      </c>
      <c r="Y116" s="37" t="s">
        <v>11</v>
      </c>
      <c r="Z116" s="37" t="s">
        <v>11</v>
      </c>
      <c r="AA116" s="638" t="s">
        <v>24</v>
      </c>
      <c r="AB116" s="402" t="s">
        <v>120</v>
      </c>
      <c r="AC116" s="306"/>
      <c r="AD116" s="306"/>
      <c r="AE116" s="37" t="s">
        <v>11</v>
      </c>
      <c r="AF116" s="37" t="s">
        <v>11</v>
      </c>
      <c r="AG116" s="37" t="s">
        <v>11</v>
      </c>
      <c r="AH116" s="37" t="s">
        <v>11</v>
      </c>
      <c r="AI116" s="37" t="s">
        <v>11</v>
      </c>
      <c r="AJ116" s="306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1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6">
        <v>3578</v>
      </c>
      <c r="D117" s="178" t="s">
        <v>258</v>
      </c>
      <c r="E117" s="236" t="s">
        <v>70</v>
      </c>
      <c r="F117" s="30" t="s">
        <v>11</v>
      </c>
      <c r="G117" s="31" t="s">
        <v>11</v>
      </c>
      <c r="H117" s="305"/>
      <c r="I117" s="308"/>
      <c r="J117" s="31" t="s">
        <v>11</v>
      </c>
      <c r="K117" s="31" t="s">
        <v>11</v>
      </c>
      <c r="L117" s="31" t="s">
        <v>11</v>
      </c>
      <c r="M117" s="31" t="s">
        <v>11</v>
      </c>
      <c r="N117" s="31" t="s">
        <v>11</v>
      </c>
      <c r="O117" s="305"/>
      <c r="P117" s="305"/>
      <c r="Q117" s="31" t="s">
        <v>11</v>
      </c>
      <c r="R117" s="31" t="s">
        <v>11</v>
      </c>
      <c r="S117" s="31" t="s">
        <v>11</v>
      </c>
      <c r="T117" s="305"/>
      <c r="U117" s="305"/>
      <c r="V117" s="305"/>
      <c r="W117" s="305"/>
      <c r="X117" s="31" t="s">
        <v>11</v>
      </c>
      <c r="Y117" s="31" t="s">
        <v>11</v>
      </c>
      <c r="Z117" s="31" t="s">
        <v>11</v>
      </c>
      <c r="AA117" s="31" t="s">
        <v>11</v>
      </c>
      <c r="AB117" s="442" t="s">
        <v>120</v>
      </c>
      <c r="AC117" s="305"/>
      <c r="AD117" s="305"/>
      <c r="AE117" s="31" t="s">
        <v>11</v>
      </c>
      <c r="AF117" s="353" t="s">
        <v>7</v>
      </c>
      <c r="AG117" s="353" t="s">
        <v>7</v>
      </c>
      <c r="AH117" s="353" t="s">
        <v>7</v>
      </c>
      <c r="AI117" s="353" t="s">
        <v>7</v>
      </c>
      <c r="AJ117" s="305"/>
      <c r="AK117" s="34">
        <f>IF(CA117=0,"",TIME(0,CA117,0))</f>
        <v>0.25</v>
      </c>
      <c r="AL117" s="157">
        <f>COUNTIF(F117:AJ117,"P")</f>
        <v>15</v>
      </c>
      <c r="AM117" s="158">
        <f>SUM(AL117:AL118)/2</f>
        <v>12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0.5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4</v>
      </c>
      <c r="BR117" s="158">
        <f>SUM((BQ117+BQ118)/2)</f>
        <v>4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425</v>
      </c>
      <c r="B118" s="179" t="s">
        <v>183</v>
      </c>
      <c r="C118" s="192" t="s">
        <v>6</v>
      </c>
      <c r="D118" s="165"/>
      <c r="E118" s="238" t="s">
        <v>4</v>
      </c>
      <c r="F118" s="733" t="s">
        <v>39</v>
      </c>
      <c r="G118" s="37" t="s">
        <v>11</v>
      </c>
      <c r="H118" s="306"/>
      <c r="I118" s="309"/>
      <c r="J118" s="37" t="s">
        <v>11</v>
      </c>
      <c r="K118" s="37" t="s">
        <v>11</v>
      </c>
      <c r="L118" s="37" t="s">
        <v>57</v>
      </c>
      <c r="M118" s="37" t="s">
        <v>11</v>
      </c>
      <c r="N118" s="37" t="s">
        <v>11</v>
      </c>
      <c r="O118" s="306"/>
      <c r="P118" s="306"/>
      <c r="Q118" s="433" t="s">
        <v>39</v>
      </c>
      <c r="R118" s="433" t="s">
        <v>39</v>
      </c>
      <c r="S118" s="433" t="s">
        <v>39</v>
      </c>
      <c r="T118" s="306"/>
      <c r="U118" s="306"/>
      <c r="V118" s="306"/>
      <c r="W118" s="306"/>
      <c r="X118" s="37" t="s">
        <v>11</v>
      </c>
      <c r="Y118" s="37" t="s">
        <v>11</v>
      </c>
      <c r="Z118" s="433" t="s">
        <v>39</v>
      </c>
      <c r="AA118" s="37" t="s">
        <v>11</v>
      </c>
      <c r="AB118" s="402" t="s">
        <v>120</v>
      </c>
      <c r="AC118" s="306"/>
      <c r="AD118" s="306"/>
      <c r="AE118" s="37" t="s">
        <v>11</v>
      </c>
      <c r="AF118" s="354" t="s">
        <v>7</v>
      </c>
      <c r="AG118" s="354" t="s">
        <v>7</v>
      </c>
      <c r="AH118" s="354" t="s">
        <v>7</v>
      </c>
      <c r="AI118" s="354" t="s">
        <v>7</v>
      </c>
      <c r="AJ118" s="306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1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4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6" t="s">
        <v>358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05"/>
      <c r="I119" s="308"/>
      <c r="J119" s="31" t="s">
        <v>11</v>
      </c>
      <c r="K119" s="31" t="s">
        <v>11</v>
      </c>
      <c r="L119" s="31" t="s">
        <v>11</v>
      </c>
      <c r="M119" s="31" t="s">
        <v>11</v>
      </c>
      <c r="N119" s="31" t="s">
        <v>11</v>
      </c>
      <c r="O119" s="305"/>
      <c r="P119" s="305"/>
      <c r="Q119" s="353" t="s">
        <v>7</v>
      </c>
      <c r="R119" s="353" t="s">
        <v>7</v>
      </c>
      <c r="S119" s="353" t="s">
        <v>7</v>
      </c>
      <c r="T119" s="305"/>
      <c r="U119" s="305"/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442" t="s">
        <v>120</v>
      </c>
      <c r="AC119" s="305"/>
      <c r="AD119" s="305"/>
      <c r="AE119" s="31" t="s">
        <v>11</v>
      </c>
      <c r="AF119" s="31" t="s">
        <v>11</v>
      </c>
      <c r="AG119" s="353" t="s">
        <v>7</v>
      </c>
      <c r="AH119" s="31" t="s">
        <v>11</v>
      </c>
      <c r="AI119" s="31" t="s">
        <v>11</v>
      </c>
      <c r="AJ119" s="305"/>
      <c r="AK119" s="34">
        <f>IF(CA119=0,"",TIME(0,CA119,0))</f>
        <v>0.23333333333333331</v>
      </c>
      <c r="AL119" s="157">
        <f t="shared" si="95"/>
        <v>14</v>
      </c>
      <c r="AM119" s="158">
        <f>SUM(AL119:AL120)/2</f>
        <v>14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336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5</v>
      </c>
      <c r="BR119" s="158">
        <f>SUM((BQ119+BQ120)/2)</f>
        <v>5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336</v>
      </c>
      <c r="CB119" s="35">
        <f>SUM(AM119+AO119+AQ119+AS119+AU119+AW119+BB119+BD119+BG119+AY119)</f>
        <v>14</v>
      </c>
    </row>
    <row r="120" spans="1:80" ht="18.75" customHeight="1" thickBot="1" x14ac:dyDescent="0.3">
      <c r="A120" s="137" t="s">
        <v>425</v>
      </c>
      <c r="B120" s="179" t="s">
        <v>183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06"/>
      <c r="I120" s="309"/>
      <c r="J120" s="37" t="s">
        <v>11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54" t="s">
        <v>7</v>
      </c>
      <c r="R120" s="354" t="s">
        <v>7</v>
      </c>
      <c r="S120" s="354" t="s">
        <v>7</v>
      </c>
      <c r="T120" s="306"/>
      <c r="U120" s="306"/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402" t="s">
        <v>120</v>
      </c>
      <c r="AC120" s="306"/>
      <c r="AD120" s="306"/>
      <c r="AE120" s="37" t="s">
        <v>11</v>
      </c>
      <c r="AF120" s="37" t="s">
        <v>11</v>
      </c>
      <c r="AG120" s="354" t="s">
        <v>7</v>
      </c>
      <c r="AH120" s="37" t="s">
        <v>11</v>
      </c>
      <c r="AI120" s="37" t="s">
        <v>11</v>
      </c>
      <c r="AJ120" s="306"/>
      <c r="AK120" s="40"/>
      <c r="AL120" s="167">
        <f t="shared" si="95"/>
        <v>14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5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425</v>
      </c>
      <c r="B121" s="179" t="s">
        <v>183</v>
      </c>
      <c r="C121" s="807" t="s">
        <v>359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67</v>
      </c>
      <c r="H121" s="305"/>
      <c r="I121" s="308"/>
      <c r="J121" s="31" t="s">
        <v>11</v>
      </c>
      <c r="K121" s="31" t="s">
        <v>11</v>
      </c>
      <c r="L121" s="31" t="s">
        <v>11</v>
      </c>
      <c r="M121" s="31" t="s">
        <v>67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05"/>
      <c r="U121" s="305"/>
      <c r="V121" s="305"/>
      <c r="W121" s="305"/>
      <c r="X121" s="31" t="s">
        <v>11</v>
      </c>
      <c r="Y121" s="31" t="s">
        <v>33</v>
      </c>
      <c r="Z121" s="31" t="s">
        <v>11</v>
      </c>
      <c r="AA121" s="31" t="s">
        <v>11</v>
      </c>
      <c r="AB121" s="31" t="s">
        <v>67</v>
      </c>
      <c r="AC121" s="305"/>
      <c r="AD121" s="305"/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05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11</v>
      </c>
      <c r="BR121" s="158">
        <f>SUM((BQ121+BQ122)/2)</f>
        <v>11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425</v>
      </c>
      <c r="B122" s="179" t="s">
        <v>183</v>
      </c>
      <c r="C122" s="202" t="s">
        <v>10</v>
      </c>
      <c r="D122" s="165">
        <v>11576</v>
      </c>
      <c r="E122" s="166" t="s">
        <v>4</v>
      </c>
      <c r="F122" s="36" t="s">
        <v>11</v>
      </c>
      <c r="G122" s="37" t="s">
        <v>67</v>
      </c>
      <c r="H122" s="306"/>
      <c r="I122" s="309"/>
      <c r="J122" s="37" t="s">
        <v>11</v>
      </c>
      <c r="K122" s="37" t="s">
        <v>11</v>
      </c>
      <c r="L122" s="37" t="s">
        <v>11</v>
      </c>
      <c r="M122" s="37" t="s">
        <v>67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06"/>
      <c r="U122" s="306"/>
      <c r="V122" s="306"/>
      <c r="W122" s="306"/>
      <c r="X122" s="37" t="s">
        <v>11</v>
      </c>
      <c r="Y122" s="37" t="s">
        <v>11</v>
      </c>
      <c r="Z122" s="37" t="s">
        <v>11</v>
      </c>
      <c r="AA122" s="37" t="s">
        <v>11</v>
      </c>
      <c r="AB122" s="37" t="s">
        <v>67</v>
      </c>
      <c r="AC122" s="306"/>
      <c r="AD122" s="306"/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06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425</v>
      </c>
      <c r="B123" s="179" t="s">
        <v>184</v>
      </c>
      <c r="C123" s="1174" t="s">
        <v>184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425</v>
      </c>
      <c r="B124" s="179" t="s">
        <v>184</v>
      </c>
      <c r="C124" s="190"/>
      <c r="D124" s="45" t="s">
        <v>69</v>
      </c>
      <c r="E124" s="204"/>
      <c r="F124" s="24">
        <v>1</v>
      </c>
      <c r="G124" s="25">
        <v>2</v>
      </c>
      <c r="H124" s="300">
        <v>3</v>
      </c>
      <c r="I124" s="300">
        <v>4</v>
      </c>
      <c r="J124" s="25">
        <v>5</v>
      </c>
      <c r="K124" s="25">
        <v>6</v>
      </c>
      <c r="L124" s="25">
        <v>7</v>
      </c>
      <c r="M124" s="25">
        <v>8</v>
      </c>
      <c r="N124" s="25">
        <v>9</v>
      </c>
      <c r="O124" s="300">
        <v>10</v>
      </c>
      <c r="P124" s="300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300">
        <v>17</v>
      </c>
      <c r="W124" s="300">
        <v>18</v>
      </c>
      <c r="X124" s="25">
        <v>19</v>
      </c>
      <c r="Y124" s="25">
        <v>20</v>
      </c>
      <c r="Z124" s="25">
        <v>21</v>
      </c>
      <c r="AA124" s="25">
        <v>22</v>
      </c>
      <c r="AB124" s="25">
        <v>23</v>
      </c>
      <c r="AC124" s="300">
        <v>24</v>
      </c>
      <c r="AD124" s="300">
        <v>25</v>
      </c>
      <c r="AE124" s="25">
        <v>26</v>
      </c>
      <c r="AF124" s="25">
        <v>27</v>
      </c>
      <c r="AG124" s="26">
        <v>28</v>
      </c>
      <c r="AH124" s="26">
        <v>29</v>
      </c>
      <c r="AI124" s="25">
        <v>30</v>
      </c>
      <c r="AJ124" s="3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425</v>
      </c>
      <c r="B125" s="179" t="s">
        <v>184</v>
      </c>
      <c r="C125" s="1057">
        <v>2919</v>
      </c>
      <c r="D125" s="178" t="s">
        <v>201</v>
      </c>
      <c r="E125" s="156" t="s">
        <v>70</v>
      </c>
      <c r="F125" s="30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1" t="s">
        <v>11</v>
      </c>
      <c r="M125" s="31" t="s">
        <v>11</v>
      </c>
      <c r="N125" s="31" t="s">
        <v>11</v>
      </c>
      <c r="O125" s="305"/>
      <c r="P125" s="305"/>
      <c r="Q125" s="31" t="s">
        <v>11</v>
      </c>
      <c r="R125" s="31" t="s">
        <v>11</v>
      </c>
      <c r="S125" s="31" t="s">
        <v>11</v>
      </c>
      <c r="T125" s="305"/>
      <c r="U125" s="305"/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442" t="s">
        <v>120</v>
      </c>
      <c r="AC125" s="305"/>
      <c r="AD125" s="305"/>
      <c r="AE125" s="31" t="s">
        <v>11</v>
      </c>
      <c r="AF125" s="31" t="s">
        <v>11</v>
      </c>
      <c r="AG125" s="353" t="s">
        <v>7</v>
      </c>
      <c r="AH125" s="31" t="s">
        <v>11</v>
      </c>
      <c r="AI125" s="31" t="s">
        <v>11</v>
      </c>
      <c r="AJ125" s="305"/>
      <c r="AK125" s="34">
        <f>IF(CA125=0,"",TIME(0,CA125,0))</f>
        <v>0.3</v>
      </c>
      <c r="AL125" s="157">
        <f t="shared" si="95"/>
        <v>18</v>
      </c>
      <c r="AM125" s="158">
        <f>SUM(AL125:AL126)/2</f>
        <v>17.5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0.5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432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432</v>
      </c>
      <c r="CB125" s="35">
        <f>SUM(AM125+AO125+AQ125+AS125+AU125+AW125+BB125+BD125+BG125+AY125)</f>
        <v>18</v>
      </c>
    </row>
    <row r="126" spans="1:80" ht="18.75" customHeight="1" thickBot="1" x14ac:dyDescent="0.3">
      <c r="A126" s="137" t="s">
        <v>425</v>
      </c>
      <c r="B126" s="179" t="s">
        <v>184</v>
      </c>
      <c r="C126" s="710" t="s">
        <v>6</v>
      </c>
      <c r="D126" s="194"/>
      <c r="E126" s="166" t="s">
        <v>4</v>
      </c>
      <c r="F126" s="36" t="s">
        <v>11</v>
      </c>
      <c r="G126" s="440" t="s">
        <v>39</v>
      </c>
      <c r="H126" s="306"/>
      <c r="I126" s="309"/>
      <c r="J126" s="37" t="s">
        <v>11</v>
      </c>
      <c r="K126" s="37" t="s">
        <v>11</v>
      </c>
      <c r="L126" s="37" t="s">
        <v>11</v>
      </c>
      <c r="M126" s="37" t="s">
        <v>11</v>
      </c>
      <c r="N126" s="37" t="s">
        <v>11</v>
      </c>
      <c r="O126" s="306"/>
      <c r="P126" s="306"/>
      <c r="Q126" s="37" t="s">
        <v>11</v>
      </c>
      <c r="R126" s="37" t="s">
        <v>11</v>
      </c>
      <c r="S126" s="37" t="s">
        <v>11</v>
      </c>
      <c r="T126" s="306"/>
      <c r="U126" s="306"/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402" t="s">
        <v>120</v>
      </c>
      <c r="AC126" s="306"/>
      <c r="AD126" s="306"/>
      <c r="AE126" s="37" t="s">
        <v>11</v>
      </c>
      <c r="AF126" s="37" t="s">
        <v>11</v>
      </c>
      <c r="AG126" s="354" t="s">
        <v>7</v>
      </c>
      <c r="AH126" s="37" t="s">
        <v>11</v>
      </c>
      <c r="AI126" s="37" t="s">
        <v>11</v>
      </c>
      <c r="AJ126" s="306"/>
      <c r="AK126" s="40"/>
      <c r="AL126" s="167">
        <f t="shared" si="95"/>
        <v>17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1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184</v>
      </c>
      <c r="C127" s="808" t="s">
        <v>361</v>
      </c>
      <c r="D127" s="155" t="str">
        <f>VLOOKUP(C127,ListeAppel,2,FALSE)</f>
        <v>Nom 026</v>
      </c>
      <c r="E127" s="156" t="s">
        <v>70</v>
      </c>
      <c r="F127" s="30" t="s">
        <v>11</v>
      </c>
      <c r="G127" s="31" t="s">
        <v>11</v>
      </c>
      <c r="H127" s="305"/>
      <c r="I127" s="308"/>
      <c r="J127" s="358" t="s">
        <v>7</v>
      </c>
      <c r="K127" s="31" t="s">
        <v>11</v>
      </c>
      <c r="L127" s="31" t="s">
        <v>11</v>
      </c>
      <c r="M127" s="31" t="s">
        <v>11</v>
      </c>
      <c r="N127" s="31" t="s">
        <v>11</v>
      </c>
      <c r="O127" s="305"/>
      <c r="P127" s="305"/>
      <c r="Q127" s="31" t="s">
        <v>11</v>
      </c>
      <c r="R127" s="31" t="s">
        <v>11</v>
      </c>
      <c r="S127" s="31" t="s">
        <v>11</v>
      </c>
      <c r="T127" s="305"/>
      <c r="U127" s="305"/>
      <c r="V127" s="305"/>
      <c r="W127" s="305"/>
      <c r="X127" s="353" t="s">
        <v>7</v>
      </c>
      <c r="Y127" s="31" t="s">
        <v>11</v>
      </c>
      <c r="Z127" s="31" t="s">
        <v>11</v>
      </c>
      <c r="AA127" s="31" t="s">
        <v>11</v>
      </c>
      <c r="AB127" s="442" t="s">
        <v>120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622" t="s">
        <v>23</v>
      </c>
      <c r="AI127" s="31" t="s">
        <v>11</v>
      </c>
      <c r="AJ127" s="305"/>
      <c r="AK127" s="34">
        <f>IF(CA127=0,"",TIME(0,CA127,0))</f>
        <v>0.26666666666666666</v>
      </c>
      <c r="AL127" s="157">
        <f t="shared" si="95"/>
        <v>16</v>
      </c>
      <c r="AM127" s="158">
        <f>SUM(AL127:AL128)/2</f>
        <v>16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384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384</v>
      </c>
      <c r="CB127" s="35">
        <f>SUM(AM127+AO127+AQ127+AS127+AU127+AW127+BB127+BD127+BG127+AY127)</f>
        <v>16</v>
      </c>
    </row>
    <row r="128" spans="1:80" ht="18.75" customHeight="1" thickBot="1" x14ac:dyDescent="0.3">
      <c r="A128" s="137" t="s">
        <v>425</v>
      </c>
      <c r="B128" s="179" t="s">
        <v>184</v>
      </c>
      <c r="C128" s="717" t="s">
        <v>9</v>
      </c>
      <c r="D128" s="165">
        <v>11108</v>
      </c>
      <c r="E128" s="166" t="s">
        <v>4</v>
      </c>
      <c r="F128" s="36" t="s">
        <v>11</v>
      </c>
      <c r="G128" s="37" t="s">
        <v>11</v>
      </c>
      <c r="H128" s="306"/>
      <c r="I128" s="309"/>
      <c r="J128" s="354" t="s">
        <v>7</v>
      </c>
      <c r="K128" s="37" t="s">
        <v>11</v>
      </c>
      <c r="L128" s="37" t="s">
        <v>11</v>
      </c>
      <c r="M128" s="37" t="s">
        <v>11</v>
      </c>
      <c r="N128" s="37" t="s">
        <v>11</v>
      </c>
      <c r="O128" s="306"/>
      <c r="P128" s="306"/>
      <c r="Q128" s="37" t="s">
        <v>11</v>
      </c>
      <c r="R128" s="37" t="s">
        <v>11</v>
      </c>
      <c r="S128" s="37" t="s">
        <v>11</v>
      </c>
      <c r="T128" s="306"/>
      <c r="U128" s="306"/>
      <c r="V128" s="306"/>
      <c r="W128" s="306"/>
      <c r="X128" s="354" t="s">
        <v>7</v>
      </c>
      <c r="Y128" s="37" t="s">
        <v>11</v>
      </c>
      <c r="Z128" s="37" t="s">
        <v>11</v>
      </c>
      <c r="AA128" s="37" t="s">
        <v>11</v>
      </c>
      <c r="AB128" s="402" t="s">
        <v>120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492" t="s">
        <v>23</v>
      </c>
      <c r="AI128" s="37" t="s">
        <v>11</v>
      </c>
      <c r="AJ128" s="306"/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187</v>
      </c>
      <c r="C129" s="808">
        <v>1738</v>
      </c>
      <c r="D129" s="178" t="s">
        <v>229</v>
      </c>
      <c r="E129" s="266" t="s">
        <v>70</v>
      </c>
      <c r="F129" s="258" t="s">
        <v>11</v>
      </c>
      <c r="G129" s="373" t="s">
        <v>45</v>
      </c>
      <c r="H129" s="334"/>
      <c r="I129" s="342"/>
      <c r="J129" s="58" t="s">
        <v>11</v>
      </c>
      <c r="K129" s="58" t="s">
        <v>11</v>
      </c>
      <c r="L129" s="58" t="s">
        <v>11</v>
      </c>
      <c r="M129" s="58" t="s">
        <v>11</v>
      </c>
      <c r="N129" s="373" t="s">
        <v>45</v>
      </c>
      <c r="O129" s="334"/>
      <c r="P129" s="334"/>
      <c r="Q129" s="375" t="s">
        <v>7</v>
      </c>
      <c r="R129" s="375" t="s">
        <v>7</v>
      </c>
      <c r="S129" s="375" t="s">
        <v>7</v>
      </c>
      <c r="T129" s="375" t="s">
        <v>7</v>
      </c>
      <c r="U129" s="375" t="s">
        <v>7</v>
      </c>
      <c r="V129" s="375" t="s">
        <v>7</v>
      </c>
      <c r="W129" s="375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75" t="s">
        <v>7</v>
      </c>
      <c r="AD129" s="375" t="s">
        <v>7</v>
      </c>
      <c r="AE129" s="353" t="s">
        <v>7</v>
      </c>
      <c r="AF129" s="353" t="s">
        <v>7</v>
      </c>
      <c r="AG129" s="353" t="s">
        <v>7</v>
      </c>
      <c r="AH129" s="739" t="s">
        <v>45</v>
      </c>
      <c r="AI129" s="362" t="s">
        <v>7</v>
      </c>
      <c r="AJ129" s="334"/>
      <c r="AK129" s="34">
        <f>IF(CA129=0,"",TIME(0,CA129,0))</f>
        <v>8.3333333333333329E-2</v>
      </c>
      <c r="AL129" s="157">
        <f>COUNTIF(F129:AJ129,"P")</f>
        <v>5</v>
      </c>
      <c r="AM129" s="158">
        <f>SUM(AL129:AL130)/2</f>
        <v>4.5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0.5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120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18</v>
      </c>
      <c r="BR129" s="158">
        <f>SUM((BQ129+BQ130)/2)</f>
        <v>18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120</v>
      </c>
      <c r="CB129" s="35">
        <f>SUM(AM129+AO129+AQ129+AS129+AU129+AW129+BB129+BD129+BG129+AY129)</f>
        <v>5</v>
      </c>
    </row>
    <row r="130" spans="1:80" ht="18.75" customHeight="1" thickBot="1" x14ac:dyDescent="0.3">
      <c r="A130" s="137" t="s">
        <v>425</v>
      </c>
      <c r="B130" s="179" t="s">
        <v>187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4" t="s">
        <v>45</v>
      </c>
      <c r="H130" s="306"/>
      <c r="I130" s="309"/>
      <c r="J130" s="37" t="s">
        <v>11</v>
      </c>
      <c r="K130" s="37" t="s">
        <v>11</v>
      </c>
      <c r="L130" s="37" t="s">
        <v>11</v>
      </c>
      <c r="M130" s="37" t="s">
        <v>57</v>
      </c>
      <c r="N130" s="374" t="s">
        <v>45</v>
      </c>
      <c r="O130" s="306"/>
      <c r="P130" s="306"/>
      <c r="Q130" s="354" t="s">
        <v>7</v>
      </c>
      <c r="R130" s="354" t="s">
        <v>7</v>
      </c>
      <c r="S130" s="354" t="s">
        <v>7</v>
      </c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54" t="s">
        <v>7</v>
      </c>
      <c r="AG130" s="354" t="s">
        <v>7</v>
      </c>
      <c r="AH130" s="374" t="s">
        <v>45</v>
      </c>
      <c r="AI130" s="363" t="s">
        <v>7</v>
      </c>
      <c r="AJ130" s="306"/>
      <c r="AK130" s="40"/>
      <c r="AL130" s="167">
        <f>COUNTIF(F130:AJ130,"P")</f>
        <v>4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1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18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425</v>
      </c>
      <c r="B131" s="179" t="s">
        <v>184</v>
      </c>
      <c r="C131" s="808" t="s">
        <v>362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05"/>
      <c r="I131" s="308"/>
      <c r="J131" s="31" t="s">
        <v>11</v>
      </c>
      <c r="K131" s="31" t="s">
        <v>11</v>
      </c>
      <c r="L131" s="31" t="s">
        <v>11</v>
      </c>
      <c r="M131" s="353" t="s">
        <v>7</v>
      </c>
      <c r="N131" s="353" t="s">
        <v>7</v>
      </c>
      <c r="O131" s="353" t="s">
        <v>7</v>
      </c>
      <c r="P131" s="353" t="s">
        <v>7</v>
      </c>
      <c r="Q131" s="353" t="s">
        <v>7</v>
      </c>
      <c r="R131" s="353" t="s">
        <v>7</v>
      </c>
      <c r="S131" s="353" t="s">
        <v>7</v>
      </c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53" t="s">
        <v>7</v>
      </c>
      <c r="Z131" s="353" t="s">
        <v>7</v>
      </c>
      <c r="AA131" s="353" t="s">
        <v>7</v>
      </c>
      <c r="AB131" s="353" t="s">
        <v>7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 t="s">
        <v>11</v>
      </c>
      <c r="AJ131" s="305"/>
      <c r="AK131" s="34">
        <f>IF(CA131=0,"",TIME(0,CA131,0))</f>
        <v>0.16666666666666666</v>
      </c>
      <c r="AL131" s="157">
        <f t="shared" si="95"/>
        <v>10</v>
      </c>
      <c r="AM131" s="158">
        <f>SUM(AL131:AL132)/2</f>
        <v>10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240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16</v>
      </c>
      <c r="BR131" s="158">
        <f>SUM((BQ131+BQ132)/2)</f>
        <v>16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240</v>
      </c>
      <c r="CB131" s="35">
        <f>SUM(AM131+AO131+AQ131+AS131+AU131+AW131+BB131+BD131+BG131+AY131)</f>
        <v>10</v>
      </c>
    </row>
    <row r="132" spans="1:80" ht="18.75" customHeight="1" thickBot="1" x14ac:dyDescent="0.3">
      <c r="A132" s="137" t="s">
        <v>425</v>
      </c>
      <c r="B132" s="179" t="s">
        <v>184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06"/>
      <c r="I132" s="309"/>
      <c r="J132" s="37" t="s">
        <v>11</v>
      </c>
      <c r="K132" s="37" t="s">
        <v>11</v>
      </c>
      <c r="L132" s="37" t="s">
        <v>11</v>
      </c>
      <c r="M132" s="354" t="s">
        <v>7</v>
      </c>
      <c r="N132" s="354" t="s">
        <v>7</v>
      </c>
      <c r="O132" s="354" t="s">
        <v>7</v>
      </c>
      <c r="P132" s="354" t="s">
        <v>7</v>
      </c>
      <c r="Q132" s="354" t="s">
        <v>7</v>
      </c>
      <c r="R132" s="354" t="s">
        <v>7</v>
      </c>
      <c r="S132" s="354" t="s">
        <v>7</v>
      </c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54" t="s">
        <v>7</v>
      </c>
      <c r="Z132" s="354" t="s">
        <v>7</v>
      </c>
      <c r="AA132" s="354" t="s">
        <v>7</v>
      </c>
      <c r="AB132" s="354" t="s">
        <v>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 t="s">
        <v>11</v>
      </c>
      <c r="AJ132" s="306"/>
      <c r="AK132" s="40"/>
      <c r="AL132" s="167">
        <f t="shared" si="95"/>
        <v>10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425</v>
      </c>
      <c r="B133" s="179" t="s">
        <v>184</v>
      </c>
      <c r="C133" s="718">
        <v>4659</v>
      </c>
      <c r="D133" s="252" t="s">
        <v>291</v>
      </c>
      <c r="E133" s="236" t="s">
        <v>70</v>
      </c>
      <c r="F133" s="414" t="s">
        <v>7</v>
      </c>
      <c r="G133" s="358" t="s">
        <v>7</v>
      </c>
      <c r="H133" s="307"/>
      <c r="I133" s="310"/>
      <c r="J133" s="373" t="s">
        <v>45</v>
      </c>
      <c r="K133" s="358" t="s">
        <v>7</v>
      </c>
      <c r="L133" s="52" t="s">
        <v>11</v>
      </c>
      <c r="M133" s="52" t="s">
        <v>11</v>
      </c>
      <c r="N133" s="52" t="s">
        <v>11</v>
      </c>
      <c r="O133" s="307"/>
      <c r="P133" s="307"/>
      <c r="Q133" s="373" t="s">
        <v>45</v>
      </c>
      <c r="R133" s="52" t="s">
        <v>11</v>
      </c>
      <c r="S133" s="734" t="s">
        <v>28</v>
      </c>
      <c r="T133" s="307"/>
      <c r="U133" s="307"/>
      <c r="V133" s="307"/>
      <c r="W133" s="307"/>
      <c r="X133" s="373" t="s">
        <v>45</v>
      </c>
      <c r="Y133" s="378" t="s">
        <v>13</v>
      </c>
      <c r="Z133" s="52" t="s">
        <v>11</v>
      </c>
      <c r="AA133" s="52" t="s">
        <v>11</v>
      </c>
      <c r="AB133" s="442" t="s">
        <v>120</v>
      </c>
      <c r="AC133" s="307"/>
      <c r="AD133" s="307"/>
      <c r="AE133" s="373" t="s">
        <v>45</v>
      </c>
      <c r="AF133" s="52" t="s">
        <v>11</v>
      </c>
      <c r="AG133" s="31" t="s">
        <v>11</v>
      </c>
      <c r="AH133" s="31" t="s">
        <v>11</v>
      </c>
      <c r="AI133" s="52" t="s">
        <v>11</v>
      </c>
      <c r="AJ133" s="307"/>
      <c r="AK133" s="34">
        <f>IF(CA133=0,"",TIME(0,CA133,0))</f>
        <v>0.18333333333333335</v>
      </c>
      <c r="AL133" s="157">
        <f t="shared" ref="AL133:AL138" si="114">COUNTIF(F133:AJ133,"P")</f>
        <v>10</v>
      </c>
      <c r="AM133" s="158">
        <f>SUM(AL133:AL134)/2</f>
        <v>10.5</v>
      </c>
      <c r="AN133" s="158">
        <f t="shared" ref="AN133:AN138" si="115">COUNTIF(F133:AJ133,"Mi")</f>
        <v>1</v>
      </c>
      <c r="AO133" s="158">
        <f>SUM((AN133+AN134)/2)</f>
        <v>0.5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0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3</v>
      </c>
      <c r="BR133" s="158">
        <f>SUM((BQ133+BQ134)/2)</f>
        <v>3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425</v>
      </c>
      <c r="B134" s="179" t="s">
        <v>184</v>
      </c>
      <c r="C134" s="717" t="s">
        <v>6</v>
      </c>
      <c r="D134" s="276" t="s">
        <v>103</v>
      </c>
      <c r="E134" s="238" t="s">
        <v>4</v>
      </c>
      <c r="F134" s="377" t="s">
        <v>7</v>
      </c>
      <c r="G134" s="354" t="s">
        <v>7</v>
      </c>
      <c r="H134" s="306"/>
      <c r="I134" s="309"/>
      <c r="J134" s="374" t="s">
        <v>45</v>
      </c>
      <c r="K134" s="354" t="s">
        <v>7</v>
      </c>
      <c r="L134" s="37" t="s">
        <v>11</v>
      </c>
      <c r="M134" s="37" t="s">
        <v>11</v>
      </c>
      <c r="N134" s="37" t="s">
        <v>11</v>
      </c>
      <c r="O134" s="306"/>
      <c r="P134" s="306"/>
      <c r="Q134" s="374" t="s">
        <v>45</v>
      </c>
      <c r="R134" s="37" t="s">
        <v>11</v>
      </c>
      <c r="S134" s="433" t="s">
        <v>28</v>
      </c>
      <c r="T134" s="306"/>
      <c r="U134" s="306"/>
      <c r="V134" s="306"/>
      <c r="W134" s="306"/>
      <c r="X134" s="374" t="s">
        <v>45</v>
      </c>
      <c r="Y134" s="37" t="s">
        <v>11</v>
      </c>
      <c r="Z134" s="37" t="s">
        <v>11</v>
      </c>
      <c r="AA134" s="37" t="s">
        <v>11</v>
      </c>
      <c r="AB134" s="402" t="s">
        <v>120</v>
      </c>
      <c r="AC134" s="306"/>
      <c r="AD134" s="306"/>
      <c r="AE134" s="374" t="s">
        <v>45</v>
      </c>
      <c r="AF134" s="37" t="s">
        <v>11</v>
      </c>
      <c r="AG134" s="37" t="s">
        <v>11</v>
      </c>
      <c r="AH134" s="37" t="s">
        <v>11</v>
      </c>
      <c r="AI134" s="37" t="s">
        <v>11</v>
      </c>
      <c r="AJ134" s="330"/>
      <c r="AK134" s="40"/>
      <c r="AL134" s="167">
        <f t="shared" si="114"/>
        <v>11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3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294</v>
      </c>
      <c r="E135" s="236" t="s">
        <v>70</v>
      </c>
      <c r="F135" s="414" t="s">
        <v>7</v>
      </c>
      <c r="G135" s="358" t="s">
        <v>7</v>
      </c>
      <c r="H135" s="358" t="s">
        <v>7</v>
      </c>
      <c r="I135" s="358" t="s">
        <v>7</v>
      </c>
      <c r="J135" s="358" t="s">
        <v>7</v>
      </c>
      <c r="K135" s="358" t="s">
        <v>7</v>
      </c>
      <c r="L135" s="358" t="s">
        <v>7</v>
      </c>
      <c r="M135" s="358" t="s">
        <v>7</v>
      </c>
      <c r="N135" s="358" t="s">
        <v>7</v>
      </c>
      <c r="O135" s="307"/>
      <c r="P135" s="307"/>
      <c r="Q135" s="52" t="s">
        <v>11</v>
      </c>
      <c r="R135" s="52" t="s">
        <v>11</v>
      </c>
      <c r="S135" s="52" t="s">
        <v>11</v>
      </c>
      <c r="T135" s="307"/>
      <c r="U135" s="307"/>
      <c r="V135" s="307"/>
      <c r="W135" s="307"/>
      <c r="X135" s="52" t="s">
        <v>11</v>
      </c>
      <c r="Y135" s="52" t="s">
        <v>11</v>
      </c>
      <c r="Z135" s="52" t="s">
        <v>11</v>
      </c>
      <c r="AA135" s="622" t="s">
        <v>23</v>
      </c>
      <c r="AB135" s="358" t="s">
        <v>7</v>
      </c>
      <c r="AC135" s="358" t="s">
        <v>7</v>
      </c>
      <c r="AD135" s="358" t="s">
        <v>7</v>
      </c>
      <c r="AE135" s="358" t="s">
        <v>7</v>
      </c>
      <c r="AF135" s="52" t="s">
        <v>11</v>
      </c>
      <c r="AG135" s="52" t="s">
        <v>11</v>
      </c>
      <c r="AH135" s="52" t="s">
        <v>11</v>
      </c>
      <c r="AI135" s="52" t="s">
        <v>11</v>
      </c>
      <c r="AJ135" s="307"/>
      <c r="AK135" s="34">
        <f>IF(CA135=0,"",TIME(0,CA135,0))</f>
        <v>0.16666666666666666</v>
      </c>
      <c r="AL135" s="157">
        <f t="shared" si="114"/>
        <v>10</v>
      </c>
      <c r="AM135" s="158">
        <f>SUM(AL135:AL136)/2</f>
        <v>10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1</v>
      </c>
      <c r="BP135" s="158">
        <f>SUM(BO135+BO136)/2</f>
        <v>1</v>
      </c>
      <c r="BQ135" s="158">
        <f t="shared" si="128"/>
        <v>13</v>
      </c>
      <c r="BR135" s="158">
        <f>SUM((BQ135+BQ136)/2)</f>
        <v>13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238" t="s">
        <v>4</v>
      </c>
      <c r="F136" s="377" t="s">
        <v>7</v>
      </c>
      <c r="G136" s="354" t="s">
        <v>7</v>
      </c>
      <c r="H136" s="354" t="s">
        <v>7</v>
      </c>
      <c r="I136" s="354" t="s">
        <v>7</v>
      </c>
      <c r="J136" s="354" t="s">
        <v>7</v>
      </c>
      <c r="K136" s="354" t="s">
        <v>7</v>
      </c>
      <c r="L136" s="354" t="s">
        <v>7</v>
      </c>
      <c r="M136" s="354" t="s">
        <v>7</v>
      </c>
      <c r="N136" s="354" t="s">
        <v>7</v>
      </c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06"/>
      <c r="X136" s="37" t="s">
        <v>11</v>
      </c>
      <c r="Y136" s="37" t="s">
        <v>11</v>
      </c>
      <c r="Z136" s="37" t="s">
        <v>11</v>
      </c>
      <c r="AA136" s="492" t="s">
        <v>23</v>
      </c>
      <c r="AB136" s="354" t="s">
        <v>7</v>
      </c>
      <c r="AC136" s="354" t="s">
        <v>7</v>
      </c>
      <c r="AD136" s="354" t="s">
        <v>7</v>
      </c>
      <c r="AE136" s="354" t="s">
        <v>7</v>
      </c>
      <c r="AF136" s="37" t="s">
        <v>11</v>
      </c>
      <c r="AG136" s="37" t="s">
        <v>11</v>
      </c>
      <c r="AH136" s="37" t="s">
        <v>11</v>
      </c>
      <c r="AI136" s="37" t="s">
        <v>11</v>
      </c>
      <c r="AJ136" s="330"/>
      <c r="AK136" s="40"/>
      <c r="AL136" s="167">
        <f t="shared" si="114"/>
        <v>10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1</v>
      </c>
      <c r="BP136" s="169"/>
      <c r="BQ136" s="168">
        <f t="shared" si="128"/>
        <v>13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296</v>
      </c>
      <c r="E137" s="156" t="s">
        <v>70</v>
      </c>
      <c r="F137" s="725" t="s">
        <v>11</v>
      </c>
      <c r="G137" s="31" t="s">
        <v>11</v>
      </c>
      <c r="H137" s="305"/>
      <c r="I137" s="308"/>
      <c r="J137" s="353" t="s">
        <v>7</v>
      </c>
      <c r="K137" s="353" t="s">
        <v>7</v>
      </c>
      <c r="L137" s="353" t="s">
        <v>7</v>
      </c>
      <c r="M137" s="353" t="s">
        <v>7</v>
      </c>
      <c r="N137" s="353" t="s">
        <v>7</v>
      </c>
      <c r="O137" s="353" t="s">
        <v>7</v>
      </c>
      <c r="P137" s="353" t="s">
        <v>7</v>
      </c>
      <c r="Q137" s="353" t="s">
        <v>7</v>
      </c>
      <c r="R137" s="353" t="s">
        <v>7</v>
      </c>
      <c r="S137" s="353" t="s">
        <v>7</v>
      </c>
      <c r="T137" s="307"/>
      <c r="U137" s="307"/>
      <c r="V137" s="307"/>
      <c r="W137" s="307"/>
      <c r="X137" s="52" t="s">
        <v>11</v>
      </c>
      <c r="Y137" s="52" t="s">
        <v>11</v>
      </c>
      <c r="Z137" s="52" t="s">
        <v>11</v>
      </c>
      <c r="AA137" s="52" t="s">
        <v>11</v>
      </c>
      <c r="AB137" s="442" t="s">
        <v>120</v>
      </c>
      <c r="AC137" s="307"/>
      <c r="AD137" s="307"/>
      <c r="AE137" s="52" t="s">
        <v>11</v>
      </c>
      <c r="AF137" s="52" t="s">
        <v>11</v>
      </c>
      <c r="AG137" s="52" t="s">
        <v>11</v>
      </c>
      <c r="AH137" s="52" t="s">
        <v>11</v>
      </c>
      <c r="AI137" s="353" t="s">
        <v>7</v>
      </c>
      <c r="AJ137" s="307"/>
      <c r="AK137" s="34">
        <f>IF(CA137=0,"",TIME(0,CA137,0))</f>
        <v>0.16666666666666666</v>
      </c>
      <c r="AL137" s="157">
        <f t="shared" si="114"/>
        <v>10</v>
      </c>
      <c r="AM137" s="158">
        <f>SUM(AL137:AL138)/2</f>
        <v>10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240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11</v>
      </c>
      <c r="BR137" s="158">
        <f>SUM((BQ137+BQ138)/2)</f>
        <v>11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240</v>
      </c>
      <c r="CB137" s="35">
        <f>SUM(AM137+AO137+AQ137+AS137+AU137+AW137+BB137+BD137+BG137+AY137)</f>
        <v>10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166" t="s">
        <v>4</v>
      </c>
      <c r="F138" s="36" t="s">
        <v>11</v>
      </c>
      <c r="G138" s="37" t="s">
        <v>11</v>
      </c>
      <c r="H138" s="306"/>
      <c r="I138" s="309"/>
      <c r="J138" s="354" t="s">
        <v>7</v>
      </c>
      <c r="K138" s="354" t="s">
        <v>7</v>
      </c>
      <c r="L138" s="354" t="s">
        <v>7</v>
      </c>
      <c r="M138" s="354" t="s">
        <v>7</v>
      </c>
      <c r="N138" s="354" t="s">
        <v>7</v>
      </c>
      <c r="O138" s="354" t="s">
        <v>7</v>
      </c>
      <c r="P138" s="354" t="s">
        <v>7</v>
      </c>
      <c r="Q138" s="354" t="s">
        <v>7</v>
      </c>
      <c r="R138" s="354" t="s">
        <v>7</v>
      </c>
      <c r="S138" s="354" t="s">
        <v>7</v>
      </c>
      <c r="T138" s="307"/>
      <c r="U138" s="307"/>
      <c r="V138" s="307"/>
      <c r="W138" s="307"/>
      <c r="X138" s="52" t="s">
        <v>11</v>
      </c>
      <c r="Y138" s="52" t="s">
        <v>11</v>
      </c>
      <c r="Z138" s="52" t="s">
        <v>11</v>
      </c>
      <c r="AA138" s="52" t="s">
        <v>11</v>
      </c>
      <c r="AB138" s="402" t="s">
        <v>120</v>
      </c>
      <c r="AC138" s="307"/>
      <c r="AD138" s="307"/>
      <c r="AE138" s="52" t="s">
        <v>11</v>
      </c>
      <c r="AF138" s="52" t="s">
        <v>11</v>
      </c>
      <c r="AG138" s="52" t="s">
        <v>11</v>
      </c>
      <c r="AH138" s="52" t="s">
        <v>11</v>
      </c>
      <c r="AI138" s="354" t="s">
        <v>7</v>
      </c>
      <c r="AJ138" s="307"/>
      <c r="AK138" s="40"/>
      <c r="AL138" s="167">
        <f t="shared" si="114"/>
        <v>10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11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425</v>
      </c>
      <c r="B139" s="179" t="s">
        <v>184</v>
      </c>
      <c r="C139" s="723">
        <v>8106</v>
      </c>
      <c r="D139" s="178" t="s">
        <v>299</v>
      </c>
      <c r="E139" s="236" t="s">
        <v>70</v>
      </c>
      <c r="F139" s="414" t="s">
        <v>7</v>
      </c>
      <c r="G139" s="358" t="s">
        <v>7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05"/>
      <c r="P139" s="305"/>
      <c r="Q139" s="31" t="s">
        <v>11</v>
      </c>
      <c r="R139" s="353" t="s">
        <v>7</v>
      </c>
      <c r="S139" s="353" t="s">
        <v>7</v>
      </c>
      <c r="T139" s="305"/>
      <c r="U139" s="305"/>
      <c r="V139" s="305"/>
      <c r="W139" s="305"/>
      <c r="X139" s="31" t="s">
        <v>11</v>
      </c>
      <c r="Y139" s="31" t="s">
        <v>11</v>
      </c>
      <c r="Z139" s="31" t="s">
        <v>11</v>
      </c>
      <c r="AA139" s="31" t="s">
        <v>11</v>
      </c>
      <c r="AB139" s="442" t="s">
        <v>120</v>
      </c>
      <c r="AC139" s="305"/>
      <c r="AD139" s="305"/>
      <c r="AE139" s="31" t="s">
        <v>11</v>
      </c>
      <c r="AF139" s="31" t="s">
        <v>11</v>
      </c>
      <c r="AG139" s="31" t="s">
        <v>11</v>
      </c>
      <c r="AH139" s="31" t="s">
        <v>11</v>
      </c>
      <c r="AI139" s="31" t="s">
        <v>11</v>
      </c>
      <c r="AJ139" s="305"/>
      <c r="AK139" s="34">
        <f>IF(CA139=0,"",TIME(0,CA139,0))</f>
        <v>0.16666666666666666</v>
      </c>
      <c r="AL139" s="157">
        <f t="shared" si="95"/>
        <v>10</v>
      </c>
      <c r="AM139" s="158">
        <f>SUM(AL139:AL140)/2</f>
        <v>10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240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11</v>
      </c>
      <c r="BR139" s="158">
        <f>SUM((BQ139+BQ140)/2)</f>
        <v>11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240</v>
      </c>
      <c r="CB139" s="35">
        <f>SUM(AM139+AO139+AQ139+AS139+AU139+AW139+BB139+BD139+BG139+AY139)</f>
        <v>10</v>
      </c>
    </row>
    <row r="140" spans="1:80" ht="18.75" customHeight="1" thickBot="1" x14ac:dyDescent="0.3">
      <c r="A140" s="137" t="s">
        <v>425</v>
      </c>
      <c r="B140" s="179" t="s">
        <v>184</v>
      </c>
      <c r="C140" s="717" t="s">
        <v>6</v>
      </c>
      <c r="D140" s="194"/>
      <c r="E140" s="238" t="s">
        <v>4</v>
      </c>
      <c r="F140" s="377" t="s">
        <v>7</v>
      </c>
      <c r="G140" s="354" t="s">
        <v>7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06"/>
      <c r="P140" s="306"/>
      <c r="Q140" s="37" t="s">
        <v>11</v>
      </c>
      <c r="R140" s="354" t="s">
        <v>7</v>
      </c>
      <c r="S140" s="354" t="s">
        <v>7</v>
      </c>
      <c r="T140" s="306"/>
      <c r="U140" s="306"/>
      <c r="V140" s="306"/>
      <c r="W140" s="306"/>
      <c r="X140" s="37" t="s">
        <v>11</v>
      </c>
      <c r="Y140" s="37" t="s">
        <v>11</v>
      </c>
      <c r="Z140" s="37" t="s">
        <v>11</v>
      </c>
      <c r="AA140" s="37" t="s">
        <v>11</v>
      </c>
      <c r="AB140" s="402" t="s">
        <v>120</v>
      </c>
      <c r="AC140" s="306"/>
      <c r="AD140" s="306"/>
      <c r="AE140" s="37" t="s">
        <v>11</v>
      </c>
      <c r="AF140" s="37" t="s">
        <v>11</v>
      </c>
      <c r="AG140" s="37" t="s">
        <v>11</v>
      </c>
      <c r="AH140" s="37" t="s">
        <v>11</v>
      </c>
      <c r="AI140" s="37" t="s">
        <v>11</v>
      </c>
      <c r="AJ140" s="306"/>
      <c r="AK140" s="40"/>
      <c r="AL140" s="167">
        <f t="shared" si="95"/>
        <v>10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425</v>
      </c>
      <c r="B141" s="179" t="s">
        <v>185</v>
      </c>
      <c r="C141" s="1174" t="s">
        <v>185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425</v>
      </c>
      <c r="B142" s="179" t="s">
        <v>185</v>
      </c>
      <c r="C142" s="190"/>
      <c r="D142" s="45" t="s">
        <v>69</v>
      </c>
      <c r="E142" s="204"/>
      <c r="F142" s="24">
        <v>1</v>
      </c>
      <c r="G142" s="25">
        <v>2</v>
      </c>
      <c r="H142" s="300">
        <v>3</v>
      </c>
      <c r="I142" s="300">
        <v>4</v>
      </c>
      <c r="J142" s="25">
        <v>5</v>
      </c>
      <c r="K142" s="25">
        <v>6</v>
      </c>
      <c r="L142" s="25">
        <v>7</v>
      </c>
      <c r="M142" s="25">
        <v>8</v>
      </c>
      <c r="N142" s="25">
        <v>9</v>
      </c>
      <c r="O142" s="300">
        <v>10</v>
      </c>
      <c r="P142" s="300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300">
        <v>17</v>
      </c>
      <c r="W142" s="300">
        <v>18</v>
      </c>
      <c r="X142" s="25">
        <v>19</v>
      </c>
      <c r="Y142" s="25">
        <v>20</v>
      </c>
      <c r="Z142" s="25">
        <v>21</v>
      </c>
      <c r="AA142" s="25">
        <v>22</v>
      </c>
      <c r="AB142" s="25">
        <v>23</v>
      </c>
      <c r="AC142" s="300">
        <v>24</v>
      </c>
      <c r="AD142" s="300">
        <v>25</v>
      </c>
      <c r="AE142" s="25">
        <v>26</v>
      </c>
      <c r="AF142" s="25">
        <v>27</v>
      </c>
      <c r="AG142" s="26">
        <v>28</v>
      </c>
      <c r="AH142" s="26">
        <v>29</v>
      </c>
      <c r="AI142" s="25">
        <v>30</v>
      </c>
      <c r="AJ142" s="3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425</v>
      </c>
      <c r="B143" s="179" t="s">
        <v>185</v>
      </c>
      <c r="C143" s="1057">
        <v>6922</v>
      </c>
      <c r="D143" s="178" t="s">
        <v>196</v>
      </c>
      <c r="E143" s="156" t="s">
        <v>70</v>
      </c>
      <c r="F143" s="30" t="s">
        <v>11</v>
      </c>
      <c r="G143" s="31" t="s">
        <v>11</v>
      </c>
      <c r="H143" s="305"/>
      <c r="I143" s="308"/>
      <c r="J143" s="31" t="s">
        <v>11</v>
      </c>
      <c r="K143" s="31" t="s">
        <v>11</v>
      </c>
      <c r="L143" s="31" t="s">
        <v>11</v>
      </c>
      <c r="M143" s="55" t="s">
        <v>11</v>
      </c>
      <c r="N143" s="31" t="s">
        <v>11</v>
      </c>
      <c r="O143" s="305"/>
      <c r="P143" s="305"/>
      <c r="Q143" s="31" t="s">
        <v>11</v>
      </c>
      <c r="R143" s="31" t="s">
        <v>11</v>
      </c>
      <c r="S143" s="31" t="s">
        <v>11</v>
      </c>
      <c r="T143" s="332"/>
      <c r="U143" s="305"/>
      <c r="V143" s="305"/>
      <c r="W143" s="305"/>
      <c r="X143" s="353" t="s">
        <v>7</v>
      </c>
      <c r="Y143" s="353" t="s">
        <v>7</v>
      </c>
      <c r="Z143" s="353" t="s">
        <v>7</v>
      </c>
      <c r="AA143" s="353" t="s">
        <v>7</v>
      </c>
      <c r="AB143" s="353" t="s">
        <v>7</v>
      </c>
      <c r="AC143" s="353" t="s">
        <v>7</v>
      </c>
      <c r="AD143" s="353" t="s">
        <v>7</v>
      </c>
      <c r="AE143" s="353" t="s">
        <v>7</v>
      </c>
      <c r="AF143" s="353" t="s">
        <v>7</v>
      </c>
      <c r="AG143" s="353" t="s">
        <v>7</v>
      </c>
      <c r="AH143" s="353" t="s">
        <v>7</v>
      </c>
      <c r="AI143" s="353" t="s">
        <v>7</v>
      </c>
      <c r="AJ143" s="305"/>
      <c r="AK143" s="34">
        <f>IF(CA143=0,"",TIME(0,CA143,0))</f>
        <v>0.16666666666666666</v>
      </c>
      <c r="AL143" s="157">
        <f t="shared" ref="AL143:AL148" si="133">COUNTIF(F143:AJ143,"P")</f>
        <v>10</v>
      </c>
      <c r="AM143" s="158">
        <f>SUM(AL143:AL144)/2</f>
        <v>10</v>
      </c>
      <c r="AN143" s="158">
        <f t="shared" ref="AN143:AN148" si="134">COUNTIF(F143:AJ143,"Mi")</f>
        <v>0</v>
      </c>
      <c r="AO143" s="158">
        <f>SUM((AN143+AN144)/2)</f>
        <v>0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240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12</v>
      </c>
      <c r="BR143" s="158">
        <f>SUM((BQ143+BQ144)/2)</f>
        <v>12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240</v>
      </c>
      <c r="CB143" s="35">
        <f>SUM(AM143+AO143+AQ143+AS143+AU143+AW143+BB143+BD143+BG143+AY143)</f>
        <v>10</v>
      </c>
    </row>
    <row r="144" spans="1:80" s="146" customFormat="1" ht="18.75" customHeight="1" thickBot="1" x14ac:dyDescent="0.3">
      <c r="A144" s="137" t="s">
        <v>425</v>
      </c>
      <c r="B144" s="179" t="s">
        <v>185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06"/>
      <c r="I144" s="309"/>
      <c r="J144" s="37" t="s">
        <v>11</v>
      </c>
      <c r="K144" s="37" t="s">
        <v>11</v>
      </c>
      <c r="L144" s="37" t="s">
        <v>11</v>
      </c>
      <c r="M144" s="37" t="s">
        <v>11</v>
      </c>
      <c r="N144" s="37" t="s">
        <v>11</v>
      </c>
      <c r="O144" s="306"/>
      <c r="P144" s="306"/>
      <c r="Q144" s="37" t="s">
        <v>11</v>
      </c>
      <c r="R144" s="37" t="s">
        <v>11</v>
      </c>
      <c r="S144" s="37" t="s">
        <v>11</v>
      </c>
      <c r="T144" s="306"/>
      <c r="U144" s="306"/>
      <c r="V144" s="306"/>
      <c r="W144" s="306"/>
      <c r="X144" s="354" t="s">
        <v>7</v>
      </c>
      <c r="Y144" s="354" t="s">
        <v>7</v>
      </c>
      <c r="Z144" s="354" t="s">
        <v>7</v>
      </c>
      <c r="AA144" s="354" t="s">
        <v>7</v>
      </c>
      <c r="AB144" s="354" t="s">
        <v>7</v>
      </c>
      <c r="AC144" s="354" t="s">
        <v>7</v>
      </c>
      <c r="AD144" s="354" t="s">
        <v>7</v>
      </c>
      <c r="AE144" s="354" t="s">
        <v>7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06"/>
      <c r="AK144" s="40"/>
      <c r="AL144" s="167">
        <f t="shared" si="133"/>
        <v>10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12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425</v>
      </c>
      <c r="B145" s="179" t="s">
        <v>185</v>
      </c>
      <c r="C145" s="808" t="s">
        <v>366</v>
      </c>
      <c r="D145" s="155" t="str">
        <f>VLOOKUP(C145,ListeAppel,2,FALSE)</f>
        <v>Nom 028</v>
      </c>
      <c r="E145" s="156" t="s">
        <v>70</v>
      </c>
      <c r="F145" s="369" t="s">
        <v>7</v>
      </c>
      <c r="G145" s="31" t="s">
        <v>11</v>
      </c>
      <c r="H145" s="305"/>
      <c r="I145" s="308"/>
      <c r="J145" s="31" t="s">
        <v>11</v>
      </c>
      <c r="K145" s="31" t="s">
        <v>11</v>
      </c>
      <c r="L145" s="31" t="s">
        <v>11</v>
      </c>
      <c r="M145" s="31" t="s">
        <v>11</v>
      </c>
      <c r="N145" s="31" t="s">
        <v>11</v>
      </c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05"/>
      <c r="X145" s="31" t="s">
        <v>11</v>
      </c>
      <c r="Y145" s="31" t="s">
        <v>11</v>
      </c>
      <c r="Z145" s="353" t="s">
        <v>7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53" t="s">
        <v>7</v>
      </c>
      <c r="AH145" s="31" t="s">
        <v>11</v>
      </c>
      <c r="AI145" s="31" t="s">
        <v>11</v>
      </c>
      <c r="AJ145" s="305"/>
      <c r="AK145" s="34">
        <f>IF(CA145=0,"",TIME(0,CA145,0))</f>
        <v>0.28333333333333333</v>
      </c>
      <c r="AL145" s="157">
        <f t="shared" si="133"/>
        <v>17</v>
      </c>
      <c r="AM145" s="158">
        <f>SUM(AL145:AL146)/2</f>
        <v>17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408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3</v>
      </c>
      <c r="BR145" s="158">
        <f>SUM((BQ145+BQ146)/2)</f>
        <v>3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408</v>
      </c>
      <c r="CB145" s="35">
        <f>SUM(AM145+AO145+AQ145+AS145+AU145+AW145+BB145+BD145+BG145+AY145)</f>
        <v>17</v>
      </c>
    </row>
    <row r="146" spans="1:80" ht="18.75" customHeight="1" thickBot="1" x14ac:dyDescent="0.3">
      <c r="A146" s="137" t="s">
        <v>425</v>
      </c>
      <c r="B146" s="179" t="s">
        <v>185</v>
      </c>
      <c r="C146" s="710" t="s">
        <v>8</v>
      </c>
      <c r="D146" s="165">
        <v>12403</v>
      </c>
      <c r="E146" s="166" t="s">
        <v>4</v>
      </c>
      <c r="F146" s="370" t="s">
        <v>7</v>
      </c>
      <c r="G146" s="37" t="s">
        <v>11</v>
      </c>
      <c r="H146" s="306"/>
      <c r="I146" s="309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06"/>
      <c r="X146" s="37" t="s">
        <v>11</v>
      </c>
      <c r="Y146" s="37" t="s">
        <v>11</v>
      </c>
      <c r="Z146" s="354" t="s">
        <v>7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54" t="s">
        <v>7</v>
      </c>
      <c r="AH146" s="37" t="s">
        <v>11</v>
      </c>
      <c r="AI146" s="37" t="s">
        <v>11</v>
      </c>
      <c r="AJ146" s="306"/>
      <c r="AK146" s="40"/>
      <c r="AL146" s="167">
        <f t="shared" si="133"/>
        <v>17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3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185</v>
      </c>
      <c r="C147" s="1057">
        <v>3123</v>
      </c>
      <c r="D147" s="178" t="s">
        <v>234</v>
      </c>
      <c r="E147" s="156" t="s">
        <v>70</v>
      </c>
      <c r="F147" s="364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8</v>
      </c>
      <c r="N147" s="365" t="s">
        <v>8</v>
      </c>
      <c r="O147" s="365" t="s">
        <v>8</v>
      </c>
      <c r="P147" s="365" t="s">
        <v>8</v>
      </c>
      <c r="Q147" s="365" t="s">
        <v>8</v>
      </c>
      <c r="R147" s="365" t="s">
        <v>8</v>
      </c>
      <c r="S147" s="365" t="s">
        <v>8</v>
      </c>
      <c r="T147" s="365" t="s">
        <v>8</v>
      </c>
      <c r="U147" s="365" t="s">
        <v>8</v>
      </c>
      <c r="V147" s="365" t="s">
        <v>8</v>
      </c>
      <c r="W147" s="365" t="s">
        <v>8</v>
      </c>
      <c r="X147" s="365" t="s">
        <v>8</v>
      </c>
      <c r="Y147" s="365" t="s">
        <v>8</v>
      </c>
      <c r="Z147" s="365" t="s">
        <v>8</v>
      </c>
      <c r="AA147" s="365" t="s">
        <v>8</v>
      </c>
      <c r="AB147" s="365" t="s">
        <v>8</v>
      </c>
      <c r="AC147" s="365" t="s">
        <v>8</v>
      </c>
      <c r="AD147" s="365" t="s">
        <v>8</v>
      </c>
      <c r="AE147" s="365" t="s">
        <v>8</v>
      </c>
      <c r="AF147" s="365" t="s">
        <v>8</v>
      </c>
      <c r="AG147" s="365" t="s">
        <v>8</v>
      </c>
      <c r="AH147" s="365" t="s">
        <v>8</v>
      </c>
      <c r="AI147" s="365" t="s">
        <v>8</v>
      </c>
      <c r="AJ147" s="365" t="s">
        <v>8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24</v>
      </c>
      <c r="BJ147" s="159">
        <f>SUM((BI147+BI148)/2)</f>
        <v>24</v>
      </c>
      <c r="BK147" s="159">
        <f t="shared" si="144"/>
        <v>7</v>
      </c>
      <c r="BL147" s="162">
        <f>SUM(BK147+BK148)/2</f>
        <v>7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185</v>
      </c>
      <c r="C148" s="710" t="s">
        <v>8</v>
      </c>
      <c r="D148" s="194"/>
      <c r="E148" s="166" t="s">
        <v>4</v>
      </c>
      <c r="F148" s="366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8</v>
      </c>
      <c r="N148" s="367" t="s">
        <v>8</v>
      </c>
      <c r="O148" s="367" t="s">
        <v>8</v>
      </c>
      <c r="P148" s="367" t="s">
        <v>8</v>
      </c>
      <c r="Q148" s="367" t="s">
        <v>8</v>
      </c>
      <c r="R148" s="367" t="s">
        <v>8</v>
      </c>
      <c r="S148" s="367" t="s">
        <v>8</v>
      </c>
      <c r="T148" s="367" t="s">
        <v>8</v>
      </c>
      <c r="U148" s="367" t="s">
        <v>8</v>
      </c>
      <c r="V148" s="367" t="s">
        <v>8</v>
      </c>
      <c r="W148" s="367" t="s">
        <v>8</v>
      </c>
      <c r="X148" s="367" t="s">
        <v>8</v>
      </c>
      <c r="Y148" s="367" t="s">
        <v>8</v>
      </c>
      <c r="Z148" s="367" t="s">
        <v>8</v>
      </c>
      <c r="AA148" s="367" t="s">
        <v>8</v>
      </c>
      <c r="AB148" s="367" t="s">
        <v>8</v>
      </c>
      <c r="AC148" s="367" t="s">
        <v>8</v>
      </c>
      <c r="AD148" s="367" t="s">
        <v>8</v>
      </c>
      <c r="AE148" s="367" t="s">
        <v>8</v>
      </c>
      <c r="AF148" s="367" t="s">
        <v>8</v>
      </c>
      <c r="AG148" s="367" t="s">
        <v>8</v>
      </c>
      <c r="AH148" s="367" t="s">
        <v>8</v>
      </c>
      <c r="AI148" s="367" t="s">
        <v>8</v>
      </c>
      <c r="AJ148" s="367" t="s">
        <v>8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24</v>
      </c>
      <c r="BJ148" s="171"/>
      <c r="BK148" s="170">
        <f t="shared" si="144"/>
        <v>7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425</v>
      </c>
      <c r="B149" s="179" t="s">
        <v>185</v>
      </c>
      <c r="C149" s="1057" t="s">
        <v>368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05"/>
      <c r="I149" s="308"/>
      <c r="J149" s="353" t="s">
        <v>7</v>
      </c>
      <c r="K149" s="353" t="s">
        <v>7</v>
      </c>
      <c r="L149" s="353" t="s">
        <v>7</v>
      </c>
      <c r="M149" s="353" t="s">
        <v>7</v>
      </c>
      <c r="N149" s="353" t="s">
        <v>7</v>
      </c>
      <c r="O149" s="353" t="s">
        <v>7</v>
      </c>
      <c r="P149" s="353" t="s">
        <v>7</v>
      </c>
      <c r="Q149" s="353" t="s">
        <v>7</v>
      </c>
      <c r="R149" s="353" t="s">
        <v>7</v>
      </c>
      <c r="S149" s="353" t="s">
        <v>7</v>
      </c>
      <c r="T149" s="353" t="s">
        <v>7</v>
      </c>
      <c r="U149" s="353" t="s">
        <v>7</v>
      </c>
      <c r="V149" s="353" t="s">
        <v>7</v>
      </c>
      <c r="W149" s="353" t="s">
        <v>7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442" t="s">
        <v>120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 t="s">
        <v>11</v>
      </c>
      <c r="AJ149" s="305"/>
      <c r="AK149" s="34">
        <f>IF(CA149=0,"",TIME(0,CA149,0))</f>
        <v>0.18333333333333335</v>
      </c>
      <c r="AL149" s="157">
        <f t="shared" si="95"/>
        <v>11</v>
      </c>
      <c r="AM149" s="158">
        <f>SUM(AL149:AL150)/2</f>
        <v>10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264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14</v>
      </c>
      <c r="BR149" s="158">
        <f>SUM((BQ149+BQ150)/2)</f>
        <v>14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264</v>
      </c>
      <c r="CB149" s="35">
        <f>SUM(AM149+AO149+AQ149+AS149+AU149+AW149+BB149+BD149+BG149+AY149)</f>
        <v>11</v>
      </c>
    </row>
    <row r="150" spans="1:80" ht="18.75" customHeight="1" thickBot="1" x14ac:dyDescent="0.3">
      <c r="A150" s="137" t="s">
        <v>425</v>
      </c>
      <c r="B150" s="179" t="s">
        <v>185</v>
      </c>
      <c r="C150" s="710" t="s">
        <v>8</v>
      </c>
      <c r="D150" s="165">
        <v>11052</v>
      </c>
      <c r="E150" s="166" t="s">
        <v>4</v>
      </c>
      <c r="F150" s="36" t="s">
        <v>11</v>
      </c>
      <c r="G150" s="440" t="s">
        <v>39</v>
      </c>
      <c r="H150" s="306"/>
      <c r="I150" s="309"/>
      <c r="J150" s="354" t="s">
        <v>7</v>
      </c>
      <c r="K150" s="354" t="s">
        <v>7</v>
      </c>
      <c r="L150" s="354" t="s">
        <v>7</v>
      </c>
      <c r="M150" s="354" t="s">
        <v>7</v>
      </c>
      <c r="N150" s="354" t="s">
        <v>7</v>
      </c>
      <c r="O150" s="354" t="s">
        <v>7</v>
      </c>
      <c r="P150" s="354" t="s">
        <v>7</v>
      </c>
      <c r="Q150" s="354" t="s">
        <v>7</v>
      </c>
      <c r="R150" s="354" t="s">
        <v>7</v>
      </c>
      <c r="S150" s="354" t="s">
        <v>7</v>
      </c>
      <c r="T150" s="354" t="s">
        <v>7</v>
      </c>
      <c r="U150" s="354" t="s">
        <v>7</v>
      </c>
      <c r="V150" s="354" t="s">
        <v>7</v>
      </c>
      <c r="W150" s="354" t="s">
        <v>7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402" t="s">
        <v>120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95" t="s">
        <v>39</v>
      </c>
      <c r="AJ150" s="306"/>
      <c r="AK150" s="40"/>
      <c r="AL150" s="167">
        <f t="shared" si="95"/>
        <v>9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2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14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1057" t="s">
        <v>369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05"/>
      <c r="W151" s="305"/>
      <c r="X151" s="31" t="s">
        <v>75</v>
      </c>
      <c r="Y151" s="31" t="s">
        <v>75</v>
      </c>
      <c r="Z151" s="31" t="s">
        <v>75</v>
      </c>
      <c r="AA151" s="31" t="s">
        <v>75</v>
      </c>
      <c r="AB151" s="442" t="s">
        <v>120</v>
      </c>
      <c r="AC151" s="305"/>
      <c r="AD151" s="305"/>
      <c r="AE151" s="353" t="s">
        <v>7</v>
      </c>
      <c r="AF151" s="31" t="s">
        <v>75</v>
      </c>
      <c r="AG151" s="31" t="s">
        <v>75</v>
      </c>
      <c r="AH151" s="31" t="s">
        <v>75</v>
      </c>
      <c r="AI151" s="31" t="s">
        <v>75</v>
      </c>
      <c r="AJ151" s="305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5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16</v>
      </c>
      <c r="BL151" s="162">
        <f>SUM(BK151+BK152)/2</f>
        <v>16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1</v>
      </c>
      <c r="BR151" s="158">
        <f>SUM((BQ151+BQ152)/2)</f>
        <v>0.5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5</v>
      </c>
    </row>
    <row r="152" spans="1:80" ht="18.75" customHeight="1" thickBot="1" x14ac:dyDescent="0.3">
      <c r="A152" s="137" t="s">
        <v>425</v>
      </c>
      <c r="B152" s="179" t="s">
        <v>185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06"/>
      <c r="W152" s="306"/>
      <c r="X152" s="405" t="s">
        <v>41</v>
      </c>
      <c r="Y152" s="405" t="s">
        <v>41</v>
      </c>
      <c r="Z152" s="405" t="s">
        <v>41</v>
      </c>
      <c r="AA152" s="405" t="s">
        <v>41</v>
      </c>
      <c r="AB152" s="405" t="s">
        <v>41</v>
      </c>
      <c r="AC152" s="306"/>
      <c r="AD152" s="306"/>
      <c r="AE152" s="405" t="s">
        <v>41</v>
      </c>
      <c r="AF152" s="405" t="s">
        <v>41</v>
      </c>
      <c r="AG152" s="405" t="s">
        <v>41</v>
      </c>
      <c r="AH152" s="405" t="s">
        <v>41</v>
      </c>
      <c r="AI152" s="405" t="s">
        <v>41</v>
      </c>
      <c r="AJ152" s="306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10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16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425</v>
      </c>
      <c r="B153" s="179" t="s">
        <v>185</v>
      </c>
      <c r="C153" s="1057" t="s">
        <v>370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05"/>
      <c r="I153" s="308"/>
      <c r="J153" s="31" t="s">
        <v>11</v>
      </c>
      <c r="K153" s="31" t="s">
        <v>11</v>
      </c>
      <c r="L153" s="31" t="s">
        <v>11</v>
      </c>
      <c r="M153" s="31" t="s">
        <v>11</v>
      </c>
      <c r="N153" s="31" t="s">
        <v>11</v>
      </c>
      <c r="O153" s="305"/>
      <c r="P153" s="305"/>
      <c r="Q153" s="31" t="s">
        <v>11</v>
      </c>
      <c r="R153" s="31" t="s">
        <v>11</v>
      </c>
      <c r="S153" s="31" t="s">
        <v>11</v>
      </c>
      <c r="T153" s="305"/>
      <c r="U153" s="305"/>
      <c r="V153" s="305"/>
      <c r="W153" s="305"/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05"/>
      <c r="AD153" s="305"/>
      <c r="AE153" s="31" t="s">
        <v>11</v>
      </c>
      <c r="AF153" s="31" t="s">
        <v>11</v>
      </c>
      <c r="AG153" s="31" t="s">
        <v>11</v>
      </c>
      <c r="AH153" s="31" t="s">
        <v>11</v>
      </c>
      <c r="AI153" s="31" t="s">
        <v>11</v>
      </c>
      <c r="AJ153" s="305"/>
      <c r="AK153" s="34">
        <f>IF(CA153=0,"",TIME(0,CA153,0))</f>
        <v>0.25</v>
      </c>
      <c r="AL153" s="157">
        <f t="shared" si="95"/>
        <v>15</v>
      </c>
      <c r="AM153" s="158">
        <f>SUM(AL153:AL154)/2</f>
        <v>14.5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5</v>
      </c>
      <c r="BL153" s="162">
        <f>SUM(BK153+BK154)/2</f>
        <v>5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425</v>
      </c>
      <c r="B154" s="179" t="s">
        <v>185</v>
      </c>
      <c r="C154" s="710" t="s">
        <v>8</v>
      </c>
      <c r="D154" s="194"/>
      <c r="E154" s="166" t="s">
        <v>4</v>
      </c>
      <c r="F154" s="36" t="s">
        <v>11</v>
      </c>
      <c r="G154" s="37" t="s">
        <v>11</v>
      </c>
      <c r="H154" s="306"/>
      <c r="I154" s="309"/>
      <c r="J154" s="37" t="s">
        <v>11</v>
      </c>
      <c r="K154" s="440" t="s">
        <v>39</v>
      </c>
      <c r="L154" s="37" t="s">
        <v>11</v>
      </c>
      <c r="M154" s="37" t="s">
        <v>11</v>
      </c>
      <c r="N154" s="37" t="s">
        <v>11</v>
      </c>
      <c r="O154" s="306"/>
      <c r="P154" s="306"/>
      <c r="Q154" s="37" t="s">
        <v>11</v>
      </c>
      <c r="R154" s="37" t="s">
        <v>11</v>
      </c>
      <c r="S154" s="37" t="s">
        <v>11</v>
      </c>
      <c r="T154" s="306"/>
      <c r="U154" s="306"/>
      <c r="V154" s="306"/>
      <c r="W154" s="306"/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06"/>
      <c r="AD154" s="306"/>
      <c r="AE154" s="37" t="s">
        <v>11</v>
      </c>
      <c r="AF154" s="37" t="s">
        <v>11</v>
      </c>
      <c r="AG154" s="37" t="s">
        <v>11</v>
      </c>
      <c r="AH154" s="37" t="s">
        <v>11</v>
      </c>
      <c r="AI154" s="37" t="s">
        <v>11</v>
      </c>
      <c r="AJ154" s="306"/>
      <c r="AK154" s="40"/>
      <c r="AL154" s="167">
        <f t="shared" si="95"/>
        <v>14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5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425</v>
      </c>
      <c r="B155" s="179" t="s">
        <v>186</v>
      </c>
      <c r="C155" s="1174" t="s">
        <v>186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425</v>
      </c>
      <c r="B156" s="179" t="s">
        <v>186</v>
      </c>
      <c r="C156" s="190"/>
      <c r="D156" s="45" t="s">
        <v>69</v>
      </c>
      <c r="E156" s="204"/>
      <c r="F156" s="24">
        <v>1</v>
      </c>
      <c r="G156" s="25">
        <v>2</v>
      </c>
      <c r="H156" s="300">
        <v>3</v>
      </c>
      <c r="I156" s="300">
        <v>4</v>
      </c>
      <c r="J156" s="25">
        <v>5</v>
      </c>
      <c r="K156" s="25">
        <v>6</v>
      </c>
      <c r="L156" s="25">
        <v>7</v>
      </c>
      <c r="M156" s="25">
        <v>8</v>
      </c>
      <c r="N156" s="25">
        <v>9</v>
      </c>
      <c r="O156" s="300">
        <v>10</v>
      </c>
      <c r="P156" s="300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300">
        <v>17</v>
      </c>
      <c r="W156" s="300">
        <v>18</v>
      </c>
      <c r="X156" s="25">
        <v>19</v>
      </c>
      <c r="Y156" s="25">
        <v>20</v>
      </c>
      <c r="Z156" s="25">
        <v>21</v>
      </c>
      <c r="AA156" s="25">
        <v>22</v>
      </c>
      <c r="AB156" s="25">
        <v>23</v>
      </c>
      <c r="AC156" s="300">
        <v>24</v>
      </c>
      <c r="AD156" s="300">
        <v>25</v>
      </c>
      <c r="AE156" s="25">
        <v>26</v>
      </c>
      <c r="AF156" s="25">
        <v>27</v>
      </c>
      <c r="AG156" s="26">
        <v>28</v>
      </c>
      <c r="AH156" s="26">
        <v>29</v>
      </c>
      <c r="AI156" s="25">
        <v>30</v>
      </c>
      <c r="AJ156" s="3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425</v>
      </c>
      <c r="B157" s="179" t="s">
        <v>186</v>
      </c>
      <c r="C157" s="1057" t="s">
        <v>371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425</v>
      </c>
      <c r="B158" s="179" t="s">
        <v>186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186</v>
      </c>
      <c r="C159" s="1057" t="s">
        <v>372</v>
      </c>
      <c r="D159" s="155" t="str">
        <f>VLOOKUP(C159,ListeAppel,2,FALSE)</f>
        <v>Nom 024</v>
      </c>
      <c r="E159" s="23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si="152"/>
        <v>0</v>
      </c>
      <c r="AM159" s="158">
        <f>SUM(AL159:AL160)/2</f>
        <v>0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31</v>
      </c>
      <c r="BL159" s="162">
        <f>SUM(BK159+BK160)/2</f>
        <v>31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425</v>
      </c>
      <c r="B160" s="179" t="s">
        <v>186</v>
      </c>
      <c r="C160" s="710" t="s">
        <v>8</v>
      </c>
      <c r="D160" s="165">
        <v>11621</v>
      </c>
      <c r="E160" s="238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0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31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373</v>
      </c>
      <c r="D161" s="155" t="str">
        <f>VLOOKUP(C161,ListeAppel,2,FALSE)</f>
        <v>Nom 067</v>
      </c>
      <c r="E161" s="156" t="s">
        <v>70</v>
      </c>
      <c r="F161" s="51" t="s">
        <v>11</v>
      </c>
      <c r="G161" s="52" t="s">
        <v>11</v>
      </c>
      <c r="H161" s="307"/>
      <c r="I161" s="310"/>
      <c r="J161" s="52" t="s">
        <v>11</v>
      </c>
      <c r="K161" s="52" t="s">
        <v>11</v>
      </c>
      <c r="L161" s="52" t="s">
        <v>11</v>
      </c>
      <c r="M161" s="52" t="s">
        <v>11</v>
      </c>
      <c r="N161" s="52" t="s">
        <v>11</v>
      </c>
      <c r="O161" s="307"/>
      <c r="P161" s="307"/>
      <c r="Q161" s="52" t="s">
        <v>11</v>
      </c>
      <c r="R161" s="52" t="s">
        <v>11</v>
      </c>
      <c r="S161" s="52" t="s">
        <v>11</v>
      </c>
      <c r="T161" s="307"/>
      <c r="U161" s="307"/>
      <c r="V161" s="307"/>
      <c r="W161" s="307"/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07"/>
      <c r="AD161" s="307"/>
      <c r="AE161" s="52" t="s">
        <v>11</v>
      </c>
      <c r="AF161" s="52" t="s">
        <v>11</v>
      </c>
      <c r="AG161" s="52" t="s">
        <v>11</v>
      </c>
      <c r="AH161" s="52" t="s">
        <v>11</v>
      </c>
      <c r="AI161" s="358" t="s">
        <v>7</v>
      </c>
      <c r="AJ161" s="307"/>
      <c r="AK161" s="34">
        <f>IF(CA161=0,"",TIME(0,CA161,0))</f>
        <v>0.23333333333333331</v>
      </c>
      <c r="AL161" s="157">
        <f>COUNTIF(F161:AJ161,"P")</f>
        <v>14</v>
      </c>
      <c r="AM161" s="158">
        <f>SUM(AL161:AL162)/2</f>
        <v>13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1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336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6</v>
      </c>
      <c r="BR161" s="158">
        <f>SUM((BQ161+BQ162)/2)</f>
        <v>6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336</v>
      </c>
      <c r="CB161" s="35">
        <f>SUM(AM161+AO161+AQ161+AS161+AU161+AW161+BB161+BD161+BG161+AY161)</f>
        <v>14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52" t="s">
        <v>11</v>
      </c>
      <c r="H162" s="307"/>
      <c r="I162" s="310"/>
      <c r="J162" s="52" t="s">
        <v>11</v>
      </c>
      <c r="K162" s="52" t="s">
        <v>11</v>
      </c>
      <c r="L162" s="52" t="s">
        <v>57</v>
      </c>
      <c r="M162" s="52" t="s">
        <v>11</v>
      </c>
      <c r="N162" s="52" t="s">
        <v>57</v>
      </c>
      <c r="O162" s="307"/>
      <c r="P162" s="307"/>
      <c r="Q162" s="52" t="s">
        <v>11</v>
      </c>
      <c r="R162" s="52" t="s">
        <v>11</v>
      </c>
      <c r="S162" s="52" t="s">
        <v>11</v>
      </c>
      <c r="T162" s="307"/>
      <c r="U162" s="307"/>
      <c r="V162" s="307"/>
      <c r="W162" s="307"/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07"/>
      <c r="AD162" s="307"/>
      <c r="AE162" s="52" t="s">
        <v>11</v>
      </c>
      <c r="AF162" s="56" t="s">
        <v>11</v>
      </c>
      <c r="AG162" s="52" t="s">
        <v>11</v>
      </c>
      <c r="AH162" s="56" t="s">
        <v>11</v>
      </c>
      <c r="AI162" s="358" t="s">
        <v>7</v>
      </c>
      <c r="AJ162" s="307"/>
      <c r="AK162" s="40"/>
      <c r="AL162" s="167">
        <f>COUNTIF(F162:AJ162,"P")</f>
        <v>12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2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6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425</v>
      </c>
      <c r="B163" s="179" t="s">
        <v>186</v>
      </c>
      <c r="C163" s="1057">
        <v>1623</v>
      </c>
      <c r="D163" s="178" t="s">
        <v>293</v>
      </c>
      <c r="E163" s="156" t="s">
        <v>70</v>
      </c>
      <c r="F163" s="30" t="s">
        <v>11</v>
      </c>
      <c r="G163" s="353" t="s">
        <v>7</v>
      </c>
      <c r="H163" s="305"/>
      <c r="I163" s="308"/>
      <c r="J163" s="31" t="s">
        <v>11</v>
      </c>
      <c r="K163" s="31" t="s">
        <v>11</v>
      </c>
      <c r="L163" s="31" t="s">
        <v>11</v>
      </c>
      <c r="M163" s="353" t="s">
        <v>7</v>
      </c>
      <c r="N163" s="353" t="s">
        <v>7</v>
      </c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05"/>
      <c r="X163" s="31" t="s">
        <v>11</v>
      </c>
      <c r="Y163" s="494" t="s">
        <v>7</v>
      </c>
      <c r="Z163" s="55" t="s">
        <v>11</v>
      </c>
      <c r="AA163" s="31" t="s">
        <v>11</v>
      </c>
      <c r="AB163" s="31" t="s">
        <v>11</v>
      </c>
      <c r="AC163" s="305"/>
      <c r="AD163" s="305"/>
      <c r="AE163" s="31" t="s">
        <v>11</v>
      </c>
      <c r="AF163" s="358" t="s">
        <v>7</v>
      </c>
      <c r="AG163" s="31" t="s">
        <v>11</v>
      </c>
      <c r="AH163" s="31" t="s">
        <v>11</v>
      </c>
      <c r="AI163" s="31" t="s">
        <v>11</v>
      </c>
      <c r="AJ163" s="305"/>
      <c r="AK163" s="34">
        <f>IF(CA163=0,"",TIME(0,CA163,0))</f>
        <v>0.25</v>
      </c>
      <c r="AL163" s="157">
        <f t="shared" si="152"/>
        <v>15</v>
      </c>
      <c r="AM163" s="158">
        <f>SUM(AL163:AL164)/2</f>
        <v>15</v>
      </c>
      <c r="AN163" s="158">
        <f t="shared" si="153"/>
        <v>0</v>
      </c>
      <c r="AO163" s="158">
        <f>SUM((AN163+AN164)/2)</f>
        <v>0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5</v>
      </c>
      <c r="BR163" s="158">
        <f>SUM((BQ163+BQ164)/2)</f>
        <v>5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425</v>
      </c>
      <c r="B164" s="179" t="s">
        <v>186</v>
      </c>
      <c r="C164" s="710" t="s">
        <v>10</v>
      </c>
      <c r="D164" s="165"/>
      <c r="E164" s="166" t="s">
        <v>4</v>
      </c>
      <c r="F164" s="36" t="s">
        <v>11</v>
      </c>
      <c r="G164" s="354" t="s">
        <v>7</v>
      </c>
      <c r="H164" s="306"/>
      <c r="I164" s="309"/>
      <c r="J164" s="37" t="s">
        <v>11</v>
      </c>
      <c r="K164" s="37" t="s">
        <v>11</v>
      </c>
      <c r="L164" s="37" t="s">
        <v>11</v>
      </c>
      <c r="M164" s="354" t="s">
        <v>7</v>
      </c>
      <c r="N164" s="354" t="s">
        <v>7</v>
      </c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06"/>
      <c r="X164" s="37" t="s">
        <v>11</v>
      </c>
      <c r="Y164" s="453" t="s">
        <v>7</v>
      </c>
      <c r="Z164" s="37" t="s">
        <v>11</v>
      </c>
      <c r="AA164" s="37" t="s">
        <v>11</v>
      </c>
      <c r="AB164" s="37" t="s">
        <v>11</v>
      </c>
      <c r="AC164" s="306"/>
      <c r="AD164" s="306"/>
      <c r="AE164" s="37" t="s">
        <v>11</v>
      </c>
      <c r="AF164" s="453" t="s">
        <v>7</v>
      </c>
      <c r="AG164" s="37" t="s">
        <v>11</v>
      </c>
      <c r="AH164" s="37" t="s">
        <v>11</v>
      </c>
      <c r="AI164" s="37" t="s">
        <v>11</v>
      </c>
      <c r="AJ164" s="306"/>
      <c r="AK164" s="40"/>
      <c r="AL164" s="167">
        <f t="shared" si="152"/>
        <v>15</v>
      </c>
      <c r="AM164" s="168"/>
      <c r="AN164" s="168">
        <f t="shared" si="153"/>
        <v>0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5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425</v>
      </c>
      <c r="B165" s="179" t="s">
        <v>187</v>
      </c>
      <c r="C165" s="1174" t="s">
        <v>187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425</v>
      </c>
      <c r="B166" s="179" t="s">
        <v>187</v>
      </c>
      <c r="C166" s="190"/>
      <c r="D166" s="45" t="s">
        <v>69</v>
      </c>
      <c r="E166" s="204"/>
      <c r="F166" s="24">
        <v>1</v>
      </c>
      <c r="G166" s="25">
        <v>2</v>
      </c>
      <c r="H166" s="300">
        <v>3</v>
      </c>
      <c r="I166" s="300">
        <v>4</v>
      </c>
      <c r="J166" s="25">
        <v>5</v>
      </c>
      <c r="K166" s="25">
        <v>6</v>
      </c>
      <c r="L166" s="25">
        <v>7</v>
      </c>
      <c r="M166" s="25">
        <v>8</v>
      </c>
      <c r="N166" s="25">
        <v>9</v>
      </c>
      <c r="O166" s="300">
        <v>10</v>
      </c>
      <c r="P166" s="300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300">
        <v>17</v>
      </c>
      <c r="W166" s="300">
        <v>18</v>
      </c>
      <c r="X166" s="25">
        <v>19</v>
      </c>
      <c r="Y166" s="25">
        <v>20</v>
      </c>
      <c r="Z166" s="25">
        <v>21</v>
      </c>
      <c r="AA166" s="25">
        <v>22</v>
      </c>
      <c r="AB166" s="25">
        <v>23</v>
      </c>
      <c r="AC166" s="300">
        <v>24</v>
      </c>
      <c r="AD166" s="300">
        <v>25</v>
      </c>
      <c r="AE166" s="25">
        <v>26</v>
      </c>
      <c r="AF166" s="25">
        <v>27</v>
      </c>
      <c r="AG166" s="26">
        <v>28</v>
      </c>
      <c r="AH166" s="26">
        <v>29</v>
      </c>
      <c r="AI166" s="25">
        <v>30</v>
      </c>
      <c r="AJ166" s="3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425</v>
      </c>
      <c r="B167" s="179" t="s">
        <v>187</v>
      </c>
      <c r="C167" s="808">
        <v>4373</v>
      </c>
      <c r="D167" s="178" t="e">
        <f>VLOOKUP(C167,ListeAppel,2,FALSE)</f>
        <v>#N/A</v>
      </c>
      <c r="E167" s="15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90" si="171">COUNTIF(F167:AJ167,"P")</f>
        <v>0</v>
      </c>
      <c r="AM167" s="158">
        <f>SUM(AL167:AL168)/2</f>
        <v>0</v>
      </c>
      <c r="AN167" s="158">
        <f t="shared" ref="AN167:AN190" si="172">COUNTIF(F167:AJ167,"Mi")</f>
        <v>0</v>
      </c>
      <c r="AO167" s="158">
        <f>SUM((AN167+AN168)/2)</f>
        <v>0</v>
      </c>
      <c r="AP167" s="159">
        <f t="shared" ref="AP167:AP190" si="173">COUNTIF(F167:AJ167,"VS")</f>
        <v>0</v>
      </c>
      <c r="AQ167" s="159">
        <f>SUM((AP167+AP168)/2)</f>
        <v>0</v>
      </c>
      <c r="AR167" s="158">
        <f t="shared" ref="AR167:AR190" si="174">COUNTIF(F167:AJ167,"C1")</f>
        <v>0</v>
      </c>
      <c r="AS167" s="159">
        <f>SUM((AR167+AR168)/2)</f>
        <v>0</v>
      </c>
      <c r="AT167" s="159">
        <f t="shared" ref="AT167:AT190" si="175">COUNTIF(F167:AJ167,"R1")</f>
        <v>0</v>
      </c>
      <c r="AU167" s="160">
        <f>SUM((AT167+AT168)/2)</f>
        <v>0</v>
      </c>
      <c r="AV167" s="158">
        <f t="shared" ref="AV167:AV190" si="176">COUNTIF(F167:AJ167,"CS")</f>
        <v>0</v>
      </c>
      <c r="AW167" s="158">
        <f>SUM((AV167+AV168)/2)</f>
        <v>0</v>
      </c>
      <c r="AX167" s="159">
        <f t="shared" ref="AX167:AX190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90" si="178">COUNTIF(F167:AJ167,"MT5")</f>
        <v>0</v>
      </c>
      <c r="BB167" s="159">
        <f>SUM((BA167+BA168)/2)</f>
        <v>0</v>
      </c>
      <c r="BC167" s="159">
        <f t="shared" ref="BC167:BC190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90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90" si="181">COUNTIF(F167:AJ167,"A")</f>
        <v>0</v>
      </c>
      <c r="BJ167" s="159">
        <f>SUM((BI167+BI168)/2)</f>
        <v>0</v>
      </c>
      <c r="BK167" s="159">
        <f t="shared" ref="BK167:BK190" si="182">COUNTIF(F167:AJ167,"Ma")</f>
        <v>31</v>
      </c>
      <c r="BL167" s="162">
        <f>SUM(BK167+BK168)/2</f>
        <v>31</v>
      </c>
      <c r="BM167" s="158">
        <f t="shared" ref="BM167:BM190" si="183">COUNTIF(F167:AJ167,"MJ")</f>
        <v>0</v>
      </c>
      <c r="BN167" s="158">
        <f>SUM(BM167+BM168)/2</f>
        <v>0</v>
      </c>
      <c r="BO167" s="158">
        <f t="shared" ref="BO167:BO190" si="184">COUNTIF(F167:AJ167,"Jsc")</f>
        <v>0</v>
      </c>
      <c r="BP167" s="158">
        <f>SUM(BO167+BO168)/2</f>
        <v>0</v>
      </c>
      <c r="BQ167" s="158">
        <f t="shared" ref="BQ167:BQ190" si="185">COUNTIF(F167:AJ167,"C")</f>
        <v>0</v>
      </c>
      <c r="BR167" s="158">
        <f>SUM((BQ167+BQ168)/2)</f>
        <v>0</v>
      </c>
      <c r="BS167" s="158">
        <f t="shared" ref="BS167:BS190" si="186">COUNTIF(F167:AJ167,"CC")</f>
        <v>0</v>
      </c>
      <c r="BT167" s="158">
        <f>SUM((BS167+BS168)/2)</f>
        <v>0</v>
      </c>
      <c r="BU167" s="158">
        <f t="shared" ref="BU167:BU190" si="187">COUNTIF(F167:AJ167,"DS")</f>
        <v>0</v>
      </c>
      <c r="BV167" s="158">
        <f>SUM((BU167+BU168)/2)</f>
        <v>0</v>
      </c>
      <c r="BW167" s="159">
        <f t="shared" ref="BW167:BW190" si="188">COUNTIF(F167:AJ167,"MT")</f>
        <v>0</v>
      </c>
      <c r="BX167" s="159">
        <f>SUM((BW167+BW168)/2)</f>
        <v>0</v>
      </c>
      <c r="BY167" s="159">
        <f t="shared" ref="BY167:BY190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425</v>
      </c>
      <c r="B168" s="179" t="s">
        <v>187</v>
      </c>
      <c r="C168" s="717" t="s">
        <v>6</v>
      </c>
      <c r="D168" s="194"/>
      <c r="E168" s="166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 t="s">
        <v>3</v>
      </c>
      <c r="B169" s="179"/>
      <c r="C169" s="808">
        <v>1777</v>
      </c>
      <c r="D169" s="178" t="s">
        <v>208</v>
      </c>
      <c r="E169" s="266" t="s">
        <v>70</v>
      </c>
      <c r="F169" s="1201" t="s">
        <v>119</v>
      </c>
      <c r="G169" s="1202"/>
      <c r="H169" s="1202"/>
      <c r="I169" s="1202"/>
      <c r="J169" s="1202"/>
      <c r="K169" s="1202"/>
      <c r="L169" s="1202"/>
      <c r="M169" s="1202"/>
      <c r="N169" s="1202"/>
      <c r="O169" s="1202"/>
      <c r="P169" s="1202"/>
      <c r="Q169" s="1202"/>
      <c r="R169" s="1202"/>
      <c r="S169" s="1202"/>
      <c r="T169" s="1202"/>
      <c r="U169" s="1202"/>
      <c r="V169" s="1202"/>
      <c r="W169" s="1202"/>
      <c r="X169" s="1202"/>
      <c r="Y169" s="1203"/>
      <c r="Z169" s="52" t="s">
        <v>11</v>
      </c>
      <c r="AA169" s="52" t="s">
        <v>11</v>
      </c>
      <c r="AB169" s="442" t="s">
        <v>120</v>
      </c>
      <c r="AC169" s="307"/>
      <c r="AD169" s="307"/>
      <c r="AE169" s="400" t="s">
        <v>14</v>
      </c>
      <c r="AF169" s="400" t="s">
        <v>14</v>
      </c>
      <c r="AG169" s="400" t="s">
        <v>14</v>
      </c>
      <c r="AH169" s="400" t="s">
        <v>14</v>
      </c>
      <c r="AI169" s="400" t="s">
        <v>14</v>
      </c>
      <c r="AJ169" s="307"/>
      <c r="AK169" s="34">
        <f>IF(CA169=0,"",TIME(0,CA169,0))</f>
        <v>3.3333333333333333E-2</v>
      </c>
      <c r="AL169" s="210">
        <f t="shared" si="171"/>
        <v>2</v>
      </c>
      <c r="AM169" s="211">
        <f>SUM(AL169:AL170)/2</f>
        <v>2</v>
      </c>
      <c r="AN169" s="211">
        <f t="shared" si="172"/>
        <v>0</v>
      </c>
      <c r="AO169" s="211">
        <f>SUM((AN169+AN170)/2)</f>
        <v>0</v>
      </c>
      <c r="AP169" s="212">
        <f t="shared" si="173"/>
        <v>0</v>
      </c>
      <c r="AQ169" s="212">
        <f>SUM((AP169+AP170)/2)</f>
        <v>0</v>
      </c>
      <c r="AR169" s="211">
        <f t="shared" si="174"/>
        <v>0</v>
      </c>
      <c r="AS169" s="212">
        <f>SUM((AR169+AR170)/2)</f>
        <v>0</v>
      </c>
      <c r="AT169" s="212">
        <f t="shared" si="175"/>
        <v>0</v>
      </c>
      <c r="AU169" s="213">
        <f>SUM((AT169+AT170)/2)</f>
        <v>0</v>
      </c>
      <c r="AV169" s="211">
        <f t="shared" si="176"/>
        <v>0</v>
      </c>
      <c r="AW169" s="211">
        <f>SUM((AV169+AV170)/2)</f>
        <v>0</v>
      </c>
      <c r="AX169" s="212">
        <f t="shared" si="177"/>
        <v>0</v>
      </c>
      <c r="AY169" s="212">
        <f>SUM((AX169+AX170)/2)</f>
        <v>0</v>
      </c>
      <c r="AZ169" s="214">
        <f>SUM(AM169+AO169+AQ169+AS169+AW169+AY169+AU169)*24</f>
        <v>48</v>
      </c>
      <c r="BA169" s="212">
        <f t="shared" si="178"/>
        <v>0</v>
      </c>
      <c r="BB169" s="212">
        <f>SUM((BA169+BA170)/2)</f>
        <v>0</v>
      </c>
      <c r="BC169" s="212">
        <f t="shared" si="179"/>
        <v>0</v>
      </c>
      <c r="BD169" s="212">
        <f>SUM((BC169+BC170)/2)</f>
        <v>0</v>
      </c>
      <c r="BE169" s="212">
        <f>SUM((BD169+BD170)/2)</f>
        <v>0</v>
      </c>
      <c r="BF169" s="212">
        <f t="shared" si="180"/>
        <v>0</v>
      </c>
      <c r="BG169" s="212">
        <f>SUM((BF169+BF170)/2)</f>
        <v>0</v>
      </c>
      <c r="BH169" s="212">
        <f>SUM((BG169+BG170)/2)</f>
        <v>0</v>
      </c>
      <c r="BI169" s="212">
        <f t="shared" si="181"/>
        <v>0</v>
      </c>
      <c r="BJ169" s="212">
        <f>SUM((BI169+BI170)/2)</f>
        <v>0</v>
      </c>
      <c r="BK169" s="212">
        <f t="shared" si="182"/>
        <v>5</v>
      </c>
      <c r="BL169" s="215">
        <f>SUM(BK169+BK170)/2</f>
        <v>5</v>
      </c>
      <c r="BM169" s="211">
        <f t="shared" si="183"/>
        <v>0</v>
      </c>
      <c r="BN169" s="211">
        <f>SUM(BM169+BM170)/2</f>
        <v>0</v>
      </c>
      <c r="BO169" s="211">
        <f t="shared" si="184"/>
        <v>0</v>
      </c>
      <c r="BP169" s="211">
        <f>SUM(BO169+BO170)/2</f>
        <v>0</v>
      </c>
      <c r="BQ169" s="211">
        <f t="shared" si="185"/>
        <v>0</v>
      </c>
      <c r="BR169" s="211">
        <f>SUM((BQ169+BQ170)/2)</f>
        <v>0</v>
      </c>
      <c r="BS169" s="211">
        <f t="shared" si="186"/>
        <v>0</v>
      </c>
      <c r="BT169" s="211">
        <f>SUM((BS169+BS170)/2)</f>
        <v>0</v>
      </c>
      <c r="BU169" s="211">
        <f t="shared" si="187"/>
        <v>0</v>
      </c>
      <c r="BV169" s="211">
        <f>SUM((BU169+BU170)/2)</f>
        <v>0</v>
      </c>
      <c r="BW169" s="212">
        <f t="shared" si="188"/>
        <v>0</v>
      </c>
      <c r="BX169" s="212">
        <f>SUM((BW169+BW170)/2)</f>
        <v>0</v>
      </c>
      <c r="BY169" s="212">
        <f t="shared" si="189"/>
        <v>0</v>
      </c>
      <c r="BZ169" s="213">
        <f>SUM((BY169+BY170)/2)</f>
        <v>0</v>
      </c>
      <c r="CA169" s="216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/>
      <c r="B170" s="179"/>
      <c r="C170" s="717" t="s">
        <v>6</v>
      </c>
      <c r="D170" s="194"/>
      <c r="E170" s="238" t="s">
        <v>4</v>
      </c>
      <c r="F170" s="1204"/>
      <c r="G170" s="1205"/>
      <c r="H170" s="1205"/>
      <c r="I170" s="1205"/>
      <c r="J170" s="1205"/>
      <c r="K170" s="1205"/>
      <c r="L170" s="1205"/>
      <c r="M170" s="1205"/>
      <c r="N170" s="1205"/>
      <c r="O170" s="1205"/>
      <c r="P170" s="1205"/>
      <c r="Q170" s="1205"/>
      <c r="R170" s="1205"/>
      <c r="S170" s="1205"/>
      <c r="T170" s="1205"/>
      <c r="U170" s="1205"/>
      <c r="V170" s="1205"/>
      <c r="W170" s="1205"/>
      <c r="X170" s="1205"/>
      <c r="Y170" s="1206"/>
      <c r="Z170" s="37" t="s">
        <v>11</v>
      </c>
      <c r="AA170" s="37" t="s">
        <v>11</v>
      </c>
      <c r="AB170" s="402" t="s">
        <v>120</v>
      </c>
      <c r="AC170" s="306"/>
      <c r="AD170" s="331"/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30"/>
      <c r="AK170" s="40"/>
      <c r="AL170" s="167">
        <f t="shared" si="171"/>
        <v>2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5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</v>
      </c>
      <c r="B171" s="179"/>
      <c r="C171" s="808">
        <v>6252</v>
      </c>
      <c r="D171" s="178" t="s">
        <v>226</v>
      </c>
      <c r="E171" s="266" t="s">
        <v>70</v>
      </c>
      <c r="F171" s="258" t="s">
        <v>11</v>
      </c>
      <c r="G171" s="52" t="s">
        <v>11</v>
      </c>
      <c r="H171" s="350"/>
      <c r="I171" s="342"/>
      <c r="J171" s="353" t="s">
        <v>7</v>
      </c>
      <c r="K171" s="52" t="s">
        <v>33</v>
      </c>
      <c r="L171" s="52" t="s">
        <v>11</v>
      </c>
      <c r="M171" s="52" t="s">
        <v>11</v>
      </c>
      <c r="N171" s="52" t="s">
        <v>11</v>
      </c>
      <c r="O171" s="307"/>
      <c r="P171" s="307"/>
      <c r="Q171" s="52" t="s">
        <v>11</v>
      </c>
      <c r="R171" s="52" t="s">
        <v>11</v>
      </c>
      <c r="S171" s="52" t="s">
        <v>11</v>
      </c>
      <c r="T171" s="307"/>
      <c r="U171" s="307"/>
      <c r="V171" s="307"/>
      <c r="W171" s="307"/>
      <c r="X171" s="52" t="s">
        <v>11</v>
      </c>
      <c r="Y171" s="52" t="s">
        <v>11</v>
      </c>
      <c r="Z171" s="52" t="s">
        <v>11</v>
      </c>
      <c r="AA171" s="52" t="s">
        <v>11</v>
      </c>
      <c r="AB171" s="52" t="s">
        <v>11</v>
      </c>
      <c r="AC171" s="307"/>
      <c r="AD171" s="307"/>
      <c r="AE171" s="358" t="s">
        <v>7</v>
      </c>
      <c r="AF171" s="52" t="s">
        <v>11</v>
      </c>
      <c r="AG171" s="52" t="s">
        <v>11</v>
      </c>
      <c r="AH171" s="52" t="s">
        <v>11</v>
      </c>
      <c r="AI171" s="52" t="s">
        <v>11</v>
      </c>
      <c r="AJ171" s="307"/>
      <c r="AK171" s="34">
        <f>IF(CA171=0,"",TIME(0,CA171,0))</f>
        <v>0.3</v>
      </c>
      <c r="AL171" s="210">
        <f t="shared" ref="AL171:AL176" si="190">COUNTIF(F171:AJ171,"P")</f>
        <v>17</v>
      </c>
      <c r="AM171" s="211">
        <f>SUM(AL171:AL172)/2</f>
        <v>17</v>
      </c>
      <c r="AN171" s="211">
        <f t="shared" ref="AN171:AN176" si="191">COUNTIF(F171:AJ171,"Mi")</f>
        <v>0</v>
      </c>
      <c r="AO171" s="211">
        <f>SUM((AN171+AN172)/2)</f>
        <v>0</v>
      </c>
      <c r="AP171" s="212">
        <f t="shared" ref="AP171:AP176" si="192">COUNTIF(F171:AJ171,"VS")</f>
        <v>1</v>
      </c>
      <c r="AQ171" s="212">
        <f>SUM((AP171+AP172)/2)</f>
        <v>0.5</v>
      </c>
      <c r="AR171" s="211">
        <f t="shared" ref="AR171:AR176" si="193">COUNTIF(F171:AJ171,"C1")</f>
        <v>0</v>
      </c>
      <c r="AS171" s="212">
        <f>SUM((AR171+AR172)/2)</f>
        <v>0.5</v>
      </c>
      <c r="AT171" s="212">
        <f t="shared" ref="AT171:AT176" si="194">COUNTIF(F171:AJ171,"R1")</f>
        <v>0</v>
      </c>
      <c r="AU171" s="213">
        <f>SUM((AT171+AT172)/2)</f>
        <v>0</v>
      </c>
      <c r="AV171" s="211">
        <f t="shared" ref="AV171:AV176" si="195">COUNTIF(F171:AJ171,"CS")</f>
        <v>0</v>
      </c>
      <c r="AW171" s="211">
        <f>SUM((AV171+AV172)/2)</f>
        <v>0</v>
      </c>
      <c r="AX171" s="212">
        <f t="shared" ref="AX171:AX176" si="196"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 t="shared" ref="BA171:BA176" si="197">COUNTIF(F171:AJ171,"MT5")</f>
        <v>0</v>
      </c>
      <c r="BB171" s="212">
        <f>SUM((BA171+BA172)/2)</f>
        <v>0</v>
      </c>
      <c r="BC171" s="212">
        <f t="shared" ref="BC171:BC176" si="198"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 t="shared" ref="BF171:BF176" si="199"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 t="shared" ref="BI171:BI176" si="200">COUNTIF(F171:AJ171,"A")</f>
        <v>0</v>
      </c>
      <c r="BJ171" s="212">
        <f>SUM((BI171+BI172)/2)</f>
        <v>0</v>
      </c>
      <c r="BK171" s="212">
        <f t="shared" ref="BK171:BK176" si="201">COUNTIF(F171:AJ171,"Ma")</f>
        <v>0</v>
      </c>
      <c r="BL171" s="215">
        <f>SUM(BK171+BK172)/2</f>
        <v>0</v>
      </c>
      <c r="BM171" s="211">
        <f t="shared" ref="BM171:BM176" si="202">COUNTIF(F171:AJ171,"MJ")</f>
        <v>0</v>
      </c>
      <c r="BN171" s="211">
        <f>SUM(BM171+BM172)/2</f>
        <v>0</v>
      </c>
      <c r="BO171" s="211">
        <f t="shared" ref="BO171:BO176" si="203">COUNTIF(F171:AJ171,"Jsc")</f>
        <v>0</v>
      </c>
      <c r="BP171" s="211">
        <f>SUM(BO171+BO172)/2</f>
        <v>0</v>
      </c>
      <c r="BQ171" s="211">
        <f t="shared" ref="BQ171:BQ176" si="204">COUNTIF(F171:AJ171,"C")</f>
        <v>2</v>
      </c>
      <c r="BR171" s="211">
        <f>SUM((BQ171+BQ172)/2)</f>
        <v>2</v>
      </c>
      <c r="BS171" s="211">
        <f t="shared" ref="BS171:BS176" si="205">COUNTIF(F171:AJ171,"CC")</f>
        <v>0</v>
      </c>
      <c r="BT171" s="211">
        <f>SUM((BS171+BS172)/2)</f>
        <v>0</v>
      </c>
      <c r="BU171" s="211">
        <f t="shared" ref="BU171:BU176" si="206">COUNTIF(F171:AJ171,"DS")</f>
        <v>0</v>
      </c>
      <c r="BV171" s="211">
        <f>SUM((BU171+BU172)/2)</f>
        <v>0</v>
      </c>
      <c r="BW171" s="212">
        <f t="shared" ref="BW171:BW176" si="207">COUNTIF(F171:AJ171,"MT")</f>
        <v>0</v>
      </c>
      <c r="BX171" s="212">
        <f>SUM((BW171+BW172)/2)</f>
        <v>0</v>
      </c>
      <c r="BY171" s="212">
        <f t="shared" ref="BY171:BY176" si="208"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717" t="s">
        <v>3</v>
      </c>
      <c r="D172" s="194"/>
      <c r="E172" s="238" t="s">
        <v>4</v>
      </c>
      <c r="F172" s="51" t="s">
        <v>11</v>
      </c>
      <c r="G172" s="52" t="s">
        <v>11</v>
      </c>
      <c r="H172" s="307"/>
      <c r="I172" s="310"/>
      <c r="J172" s="354" t="s">
        <v>7</v>
      </c>
      <c r="K172" s="52" t="s">
        <v>11</v>
      </c>
      <c r="L172" s="52" t="s">
        <v>11</v>
      </c>
      <c r="M172" s="52" t="s">
        <v>11</v>
      </c>
      <c r="N172" s="52" t="s">
        <v>11</v>
      </c>
      <c r="O172" s="307"/>
      <c r="P172" s="307"/>
      <c r="Q172" s="52" t="s">
        <v>11</v>
      </c>
      <c r="R172" s="52" t="s">
        <v>11</v>
      </c>
      <c r="S172" s="52" t="s">
        <v>11</v>
      </c>
      <c r="T172" s="307"/>
      <c r="U172" s="307"/>
      <c r="V172" s="307"/>
      <c r="W172" s="307"/>
      <c r="X172" s="52" t="s">
        <v>11</v>
      </c>
      <c r="Y172" s="52" t="s">
        <v>11</v>
      </c>
      <c r="Z172" s="52" t="s">
        <v>11</v>
      </c>
      <c r="AA172" s="52" t="s">
        <v>11</v>
      </c>
      <c r="AB172" s="52" t="s">
        <v>11</v>
      </c>
      <c r="AC172" s="307"/>
      <c r="AD172" s="307"/>
      <c r="AE172" s="354" t="s">
        <v>7</v>
      </c>
      <c r="AF172" s="52" t="s">
        <v>11</v>
      </c>
      <c r="AG172" s="52" t="s">
        <v>11</v>
      </c>
      <c r="AH172" s="428" t="s">
        <v>39</v>
      </c>
      <c r="AI172" s="52" t="s">
        <v>11</v>
      </c>
      <c r="AJ172" s="307"/>
      <c r="AK172" s="40"/>
      <c r="AL172" s="167">
        <f t="shared" si="190"/>
        <v>17</v>
      </c>
      <c r="AM172" s="168"/>
      <c r="AN172" s="168">
        <f t="shared" si="191"/>
        <v>0</v>
      </c>
      <c r="AO172" s="169"/>
      <c r="AP172" s="170">
        <f t="shared" si="192"/>
        <v>0</v>
      </c>
      <c r="AQ172" s="171"/>
      <c r="AR172" s="168">
        <f t="shared" si="193"/>
        <v>1</v>
      </c>
      <c r="AS172" s="168"/>
      <c r="AT172" s="168">
        <f t="shared" si="194"/>
        <v>0</v>
      </c>
      <c r="AU172" s="168"/>
      <c r="AV172" s="168">
        <f t="shared" si="195"/>
        <v>0</v>
      </c>
      <c r="AW172" s="169"/>
      <c r="AX172" s="170">
        <f t="shared" si="196"/>
        <v>0</v>
      </c>
      <c r="AY172" s="171"/>
      <c r="AZ172" s="172"/>
      <c r="BA172" s="170">
        <f t="shared" si="197"/>
        <v>0</v>
      </c>
      <c r="BB172" s="171"/>
      <c r="BC172" s="170">
        <f t="shared" si="198"/>
        <v>0</v>
      </c>
      <c r="BD172" s="171"/>
      <c r="BE172" s="171"/>
      <c r="BF172" s="170">
        <f t="shared" si="199"/>
        <v>0</v>
      </c>
      <c r="BG172" s="171"/>
      <c r="BH172" s="171"/>
      <c r="BI172" s="170">
        <f t="shared" si="200"/>
        <v>0</v>
      </c>
      <c r="BJ172" s="171"/>
      <c r="BK172" s="170">
        <f t="shared" si="201"/>
        <v>0</v>
      </c>
      <c r="BL172" s="173"/>
      <c r="BM172" s="168">
        <f t="shared" si="202"/>
        <v>0</v>
      </c>
      <c r="BN172" s="174"/>
      <c r="BO172" s="168">
        <f t="shared" si="203"/>
        <v>0</v>
      </c>
      <c r="BP172" s="169"/>
      <c r="BQ172" s="168">
        <f t="shared" si="204"/>
        <v>2</v>
      </c>
      <c r="BR172" s="168"/>
      <c r="BS172" s="168">
        <f t="shared" si="205"/>
        <v>0</v>
      </c>
      <c r="BT172" s="169"/>
      <c r="BU172" s="168">
        <f t="shared" si="206"/>
        <v>0</v>
      </c>
      <c r="BV172" s="169"/>
      <c r="BW172" s="170">
        <f t="shared" si="207"/>
        <v>0</v>
      </c>
      <c r="BX172" s="171"/>
      <c r="BY172" s="170">
        <f t="shared" si="208"/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8" t="s">
        <v>376</v>
      </c>
      <c r="D173" s="178" t="str">
        <f>VLOOKUP(C173,ListeAppel,2,FALSE)</f>
        <v>Nom 039</v>
      </c>
      <c r="E173" s="156" t="s">
        <v>70</v>
      </c>
      <c r="F173" s="369" t="s">
        <v>7</v>
      </c>
      <c r="G173" s="31" t="s">
        <v>11</v>
      </c>
      <c r="H173" s="305"/>
      <c r="I173" s="308"/>
      <c r="J173" s="31" t="s">
        <v>11</v>
      </c>
      <c r="K173" s="31" t="s">
        <v>11</v>
      </c>
      <c r="L173" s="31" t="s">
        <v>11</v>
      </c>
      <c r="M173" s="31" t="s">
        <v>11</v>
      </c>
      <c r="N173" s="353" t="s">
        <v>7</v>
      </c>
      <c r="O173" s="353" t="s">
        <v>7</v>
      </c>
      <c r="P173" s="353" t="s">
        <v>7</v>
      </c>
      <c r="Q173" s="353" t="s">
        <v>7</v>
      </c>
      <c r="R173" s="353" t="s">
        <v>7</v>
      </c>
      <c r="S173" s="353" t="s">
        <v>7</v>
      </c>
      <c r="T173" s="353" t="s">
        <v>7</v>
      </c>
      <c r="U173" s="353" t="s">
        <v>7</v>
      </c>
      <c r="V173" s="353" t="s">
        <v>7</v>
      </c>
      <c r="W173" s="353" t="s">
        <v>7</v>
      </c>
      <c r="X173" s="31" t="s">
        <v>11</v>
      </c>
      <c r="Y173" s="31" t="s">
        <v>11</v>
      </c>
      <c r="Z173" s="31" t="s">
        <v>11</v>
      </c>
      <c r="AA173" s="31" t="s">
        <v>11</v>
      </c>
      <c r="AB173" s="31" t="s">
        <v>11</v>
      </c>
      <c r="AC173" s="305"/>
      <c r="AD173" s="305"/>
      <c r="AE173" s="31" t="s">
        <v>11</v>
      </c>
      <c r="AF173" s="31" t="s">
        <v>11</v>
      </c>
      <c r="AG173" s="31" t="s">
        <v>11</v>
      </c>
      <c r="AH173" s="358" t="s">
        <v>7</v>
      </c>
      <c r="AI173" s="31" t="s">
        <v>11</v>
      </c>
      <c r="AJ173" s="305"/>
      <c r="AK173" s="34">
        <f>IF(CA173=0,"",TIME(0,CA173,0))</f>
        <v>0.23333333333333331</v>
      </c>
      <c r="AL173" s="157">
        <f t="shared" si="190"/>
        <v>14</v>
      </c>
      <c r="AM173" s="158">
        <f>SUM(AL173:AL174)/2</f>
        <v>14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336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12</v>
      </c>
      <c r="BR173" s="158">
        <f>SUM((BQ173+BQ174)/2)</f>
        <v>12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336</v>
      </c>
      <c r="CB173" s="35">
        <f>SUM(AM173+AO173+AQ173+AS173+AU173+AW173+BB173+BD173+BG173+AY173)</f>
        <v>14</v>
      </c>
    </row>
    <row r="174" spans="1:80" ht="18.75" customHeight="1" thickBot="1" x14ac:dyDescent="0.3">
      <c r="A174" s="137" t="s">
        <v>425</v>
      </c>
      <c r="B174" s="179" t="s">
        <v>187</v>
      </c>
      <c r="C174" s="717" t="s">
        <v>10</v>
      </c>
      <c r="D174" s="194"/>
      <c r="E174" s="166" t="s">
        <v>4</v>
      </c>
      <c r="F174" s="370" t="s">
        <v>7</v>
      </c>
      <c r="G174" s="37" t="s">
        <v>11</v>
      </c>
      <c r="H174" s="306"/>
      <c r="I174" s="309"/>
      <c r="J174" s="37" t="s">
        <v>11</v>
      </c>
      <c r="K174" s="37" t="s">
        <v>11</v>
      </c>
      <c r="L174" s="37" t="s">
        <v>11</v>
      </c>
      <c r="M174" s="37" t="s">
        <v>11</v>
      </c>
      <c r="N174" s="354" t="s">
        <v>7</v>
      </c>
      <c r="O174" s="354" t="s">
        <v>7</v>
      </c>
      <c r="P174" s="354" t="s">
        <v>7</v>
      </c>
      <c r="Q174" s="354" t="s">
        <v>7</v>
      </c>
      <c r="R174" s="354" t="s">
        <v>7</v>
      </c>
      <c r="S174" s="354" t="s">
        <v>7</v>
      </c>
      <c r="T174" s="354" t="s">
        <v>7</v>
      </c>
      <c r="U174" s="354" t="s">
        <v>7</v>
      </c>
      <c r="V174" s="354" t="s">
        <v>7</v>
      </c>
      <c r="W174" s="354" t="s">
        <v>7</v>
      </c>
      <c r="X174" s="37" t="s">
        <v>11</v>
      </c>
      <c r="Y174" s="37" t="s">
        <v>11</v>
      </c>
      <c r="Z174" s="37" t="s">
        <v>11</v>
      </c>
      <c r="AA174" s="37" t="s">
        <v>11</v>
      </c>
      <c r="AB174" s="37" t="s">
        <v>11</v>
      </c>
      <c r="AC174" s="306"/>
      <c r="AD174" s="306"/>
      <c r="AE174" s="37" t="s">
        <v>11</v>
      </c>
      <c r="AF174" s="37" t="s">
        <v>11</v>
      </c>
      <c r="AG174" s="37" t="s">
        <v>11</v>
      </c>
      <c r="AH174" s="354" t="s">
        <v>7</v>
      </c>
      <c r="AI174" s="37" t="s">
        <v>11</v>
      </c>
      <c r="AJ174" s="306"/>
      <c r="AK174" s="40"/>
      <c r="AL174" s="167">
        <f t="shared" si="190"/>
        <v>14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12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8" t="s">
        <v>378</v>
      </c>
      <c r="D175" s="178" t="str">
        <f>VLOOKUP(C175,ListeAppel,2,FALSE)</f>
        <v>Nom 059</v>
      </c>
      <c r="E175" s="156" t="s">
        <v>70</v>
      </c>
      <c r="F175" s="369" t="s">
        <v>7</v>
      </c>
      <c r="G175" s="353" t="s">
        <v>7</v>
      </c>
      <c r="H175" s="305"/>
      <c r="I175" s="308"/>
      <c r="J175" s="31" t="s">
        <v>11</v>
      </c>
      <c r="K175" s="31" t="s">
        <v>11</v>
      </c>
      <c r="L175" s="355" t="s">
        <v>13</v>
      </c>
      <c r="M175" s="31" t="s">
        <v>11</v>
      </c>
      <c r="N175" s="31" t="s">
        <v>11</v>
      </c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05"/>
      <c r="X175" s="31" t="s">
        <v>11</v>
      </c>
      <c r="Y175" s="31" t="s">
        <v>11</v>
      </c>
      <c r="Z175" s="31" t="s">
        <v>11</v>
      </c>
      <c r="AA175" s="31" t="s">
        <v>11</v>
      </c>
      <c r="AB175" s="31" t="s">
        <v>11</v>
      </c>
      <c r="AC175" s="305"/>
      <c r="AD175" s="305"/>
      <c r="AE175" s="31" t="s">
        <v>11</v>
      </c>
      <c r="AF175" s="31" t="s">
        <v>11</v>
      </c>
      <c r="AG175" s="31" t="s">
        <v>11</v>
      </c>
      <c r="AH175" s="31" t="s">
        <v>11</v>
      </c>
      <c r="AI175" s="31" t="s">
        <v>11</v>
      </c>
      <c r="AJ175" s="305"/>
      <c r="AK175" s="34">
        <f>IF(CA175=0,"",TIME(0,CA175,0))</f>
        <v>0.29166666666666669</v>
      </c>
      <c r="AL175" s="157">
        <f t="shared" si="190"/>
        <v>17</v>
      </c>
      <c r="AM175" s="158">
        <f>SUM(AL175:AL176)/2</f>
        <v>16.5</v>
      </c>
      <c r="AN175" s="158">
        <f t="shared" si="191"/>
        <v>1</v>
      </c>
      <c r="AO175" s="158">
        <f>SUM((AN175+AN176)/2)</f>
        <v>0.5</v>
      </c>
      <c r="AP175" s="159">
        <f t="shared" si="192"/>
        <v>0</v>
      </c>
      <c r="AQ175" s="159">
        <f>SUM((AP175+AP176)/2)</f>
        <v>0</v>
      </c>
      <c r="AR175" s="158">
        <f t="shared" si="193"/>
        <v>0</v>
      </c>
      <c r="AS175" s="159">
        <f>SUM((AR175+AR176)/2)</f>
        <v>0</v>
      </c>
      <c r="AT175" s="159">
        <f t="shared" si="194"/>
        <v>0</v>
      </c>
      <c r="AU175" s="160">
        <f>SUM((AT175+AT176)/2)</f>
        <v>0.5</v>
      </c>
      <c r="AV175" s="158">
        <f t="shared" si="195"/>
        <v>0</v>
      </c>
      <c r="AW175" s="158">
        <f>SUM((AV175+AV176)/2)</f>
        <v>0</v>
      </c>
      <c r="AX175" s="159">
        <f t="shared" si="196"/>
        <v>0</v>
      </c>
      <c r="AY175" s="159">
        <f>SUM((AX175+AX176)/2)</f>
        <v>0</v>
      </c>
      <c r="AZ175" s="161">
        <f>SUM(AM175+AO175+AQ175+AS175+AW175+AY175+AU175)*24</f>
        <v>420</v>
      </c>
      <c r="BA175" s="159">
        <f t="shared" si="197"/>
        <v>0</v>
      </c>
      <c r="BB175" s="159">
        <f>SUM((BA175+BA176)/2)</f>
        <v>0</v>
      </c>
      <c r="BC175" s="159">
        <f t="shared" si="198"/>
        <v>0</v>
      </c>
      <c r="BD175" s="159">
        <f>SUM((BC175+BC176)/2)</f>
        <v>0</v>
      </c>
      <c r="BE175" s="159">
        <f>SUM((BD175+BD176)/2)</f>
        <v>0</v>
      </c>
      <c r="BF175" s="159">
        <f t="shared" si="199"/>
        <v>0</v>
      </c>
      <c r="BG175" s="159">
        <f>SUM((BF175+BF176)/2)</f>
        <v>0</v>
      </c>
      <c r="BH175" s="159">
        <f>SUM((BG175+BG176)/2)</f>
        <v>0</v>
      </c>
      <c r="BI175" s="159">
        <f t="shared" si="200"/>
        <v>0</v>
      </c>
      <c r="BJ175" s="159">
        <f>SUM((BI175+BI176)/2)</f>
        <v>0</v>
      </c>
      <c r="BK175" s="159">
        <f t="shared" si="201"/>
        <v>0</v>
      </c>
      <c r="BL175" s="162">
        <f>SUM(BK175+BK176)/2</f>
        <v>0</v>
      </c>
      <c r="BM175" s="158">
        <f t="shared" si="202"/>
        <v>0</v>
      </c>
      <c r="BN175" s="158">
        <f>SUM(BM175+BM176)/2</f>
        <v>0</v>
      </c>
      <c r="BO175" s="158">
        <f t="shared" si="203"/>
        <v>0</v>
      </c>
      <c r="BP175" s="158">
        <f>SUM(BO175+BO176)/2</f>
        <v>0</v>
      </c>
      <c r="BQ175" s="158">
        <f t="shared" si="204"/>
        <v>2</v>
      </c>
      <c r="BR175" s="158">
        <f>SUM((BQ175+BQ176)/2)</f>
        <v>2</v>
      </c>
      <c r="BS175" s="158">
        <f t="shared" si="205"/>
        <v>0</v>
      </c>
      <c r="BT175" s="158">
        <f>SUM((BS175+BS176)/2)</f>
        <v>0</v>
      </c>
      <c r="BU175" s="158">
        <f t="shared" si="206"/>
        <v>0</v>
      </c>
      <c r="BV175" s="158">
        <f>SUM((BU175+BU176)/2)</f>
        <v>0</v>
      </c>
      <c r="BW175" s="159">
        <f t="shared" si="207"/>
        <v>0</v>
      </c>
      <c r="BX175" s="159">
        <f>SUM((BW175+BW176)/2)</f>
        <v>0</v>
      </c>
      <c r="BY175" s="159">
        <f t="shared" si="208"/>
        <v>0</v>
      </c>
      <c r="BZ175" s="160">
        <f>SUM((BY175+BY176)/2)</f>
        <v>0</v>
      </c>
      <c r="CA175" s="163">
        <f>SUM(AZ175)</f>
        <v>420</v>
      </c>
      <c r="CB175" s="35">
        <f>SUM(AM175+AO175+AQ175+AS175+AU175+AW175+BB175+BD175+BG175+AY175)</f>
        <v>17.5</v>
      </c>
    </row>
    <row r="176" spans="1:80" ht="18.75" customHeight="1" thickBot="1" x14ac:dyDescent="0.3">
      <c r="A176" s="137" t="s">
        <v>425</v>
      </c>
      <c r="B176" s="179" t="s">
        <v>187</v>
      </c>
      <c r="C176" s="718" t="s">
        <v>6</v>
      </c>
      <c r="D176" s="194"/>
      <c r="E176" s="166" t="s">
        <v>4</v>
      </c>
      <c r="F176" s="370" t="s">
        <v>7</v>
      </c>
      <c r="G176" s="354" t="s">
        <v>7</v>
      </c>
      <c r="H176" s="306"/>
      <c r="I176" s="309"/>
      <c r="J176" s="37" t="s">
        <v>11</v>
      </c>
      <c r="K176" s="37" t="s">
        <v>11</v>
      </c>
      <c r="L176" s="37" t="s">
        <v>11</v>
      </c>
      <c r="M176" s="37" t="s">
        <v>11</v>
      </c>
      <c r="N176" s="37" t="s">
        <v>11</v>
      </c>
      <c r="O176" s="306"/>
      <c r="P176" s="306"/>
      <c r="Q176" s="37" t="s">
        <v>11</v>
      </c>
      <c r="R176" s="37" t="s">
        <v>11</v>
      </c>
      <c r="S176" s="37" t="s">
        <v>11</v>
      </c>
      <c r="T176" s="306"/>
      <c r="U176" s="306"/>
      <c r="V176" s="306"/>
      <c r="W176" s="306"/>
      <c r="X176" s="37" t="s">
        <v>11</v>
      </c>
      <c r="Y176" s="37" t="s">
        <v>11</v>
      </c>
      <c r="Z176" s="37" t="s">
        <v>11</v>
      </c>
      <c r="AA176" s="37" t="s">
        <v>11</v>
      </c>
      <c r="AB176" s="737" t="s">
        <v>120</v>
      </c>
      <c r="AC176" s="306"/>
      <c r="AD176" s="306"/>
      <c r="AE176" s="37" t="s">
        <v>11</v>
      </c>
      <c r="AF176" s="37" t="s">
        <v>11</v>
      </c>
      <c r="AG176" s="37" t="s">
        <v>11</v>
      </c>
      <c r="AH176" s="37" t="s">
        <v>11</v>
      </c>
      <c r="AI176" s="37" t="s">
        <v>57</v>
      </c>
      <c r="AJ176" s="306"/>
      <c r="AK176" s="40"/>
      <c r="AL176" s="167">
        <f t="shared" si="190"/>
        <v>16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0</v>
      </c>
      <c r="AS176" s="168"/>
      <c r="AT176" s="168">
        <f t="shared" si="194"/>
        <v>1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2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8">
        <v>8995</v>
      </c>
      <c r="D177" s="178" t="s">
        <v>269</v>
      </c>
      <c r="E177" s="156" t="s">
        <v>70</v>
      </c>
      <c r="F177" s="51" t="s">
        <v>11</v>
      </c>
      <c r="G177" s="353" t="s">
        <v>7</v>
      </c>
      <c r="H177" s="305"/>
      <c r="I177" s="308"/>
      <c r="J177" s="52" t="s">
        <v>11</v>
      </c>
      <c r="K177" s="52" t="s">
        <v>11</v>
      </c>
      <c r="L177" s="52" t="s">
        <v>11</v>
      </c>
      <c r="M177" s="353" t="s">
        <v>7</v>
      </c>
      <c r="N177" s="353" t="s">
        <v>7</v>
      </c>
      <c r="O177" s="307"/>
      <c r="P177" s="307"/>
      <c r="Q177" s="52" t="s">
        <v>11</v>
      </c>
      <c r="R177" s="52" t="s">
        <v>11</v>
      </c>
      <c r="S177" s="52" t="s">
        <v>11</v>
      </c>
      <c r="T177" s="307"/>
      <c r="U177" s="307"/>
      <c r="V177" s="307"/>
      <c r="W177" s="307"/>
      <c r="X177" s="52" t="s">
        <v>11</v>
      </c>
      <c r="Y177" s="52" t="s">
        <v>11</v>
      </c>
      <c r="Z177" s="52" t="s">
        <v>11</v>
      </c>
      <c r="AA177" s="52" t="s">
        <v>11</v>
      </c>
      <c r="AB177" s="358" t="s">
        <v>7</v>
      </c>
      <c r="AC177" s="307"/>
      <c r="AD177" s="307"/>
      <c r="AE177" s="52" t="s">
        <v>11</v>
      </c>
      <c r="AF177" s="52" t="s">
        <v>11</v>
      </c>
      <c r="AG177" s="52" t="s">
        <v>11</v>
      </c>
      <c r="AH177" s="358" t="s">
        <v>7</v>
      </c>
      <c r="AI177" s="358" t="s">
        <v>7</v>
      </c>
      <c r="AJ177" s="307"/>
      <c r="AK177" s="34">
        <f>IF(CA177=0,"",TIME(0,CA177,0))</f>
        <v>0.23333333333333331</v>
      </c>
      <c r="AL177" s="157">
        <f t="shared" si="171"/>
        <v>14</v>
      </c>
      <c r="AM177" s="158">
        <f>SUM(AL177:AL178)/2</f>
        <v>13.5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6</v>
      </c>
      <c r="BR177" s="158">
        <f>SUM((BQ177+BQ178)/2)</f>
        <v>6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425</v>
      </c>
      <c r="B178" s="179" t="s">
        <v>187</v>
      </c>
      <c r="C178" s="717" t="s">
        <v>10</v>
      </c>
      <c r="D178" s="165"/>
      <c r="E178" s="166" t="s">
        <v>4</v>
      </c>
      <c r="F178" s="51" t="s">
        <v>11</v>
      </c>
      <c r="G178" s="354" t="s">
        <v>7</v>
      </c>
      <c r="H178" s="306"/>
      <c r="I178" s="309"/>
      <c r="J178" s="52" t="s">
        <v>11</v>
      </c>
      <c r="K178" s="52" t="s">
        <v>11</v>
      </c>
      <c r="L178" s="52" t="s">
        <v>11</v>
      </c>
      <c r="M178" s="354" t="s">
        <v>7</v>
      </c>
      <c r="N178" s="354" t="s">
        <v>7</v>
      </c>
      <c r="O178" s="307"/>
      <c r="P178" s="307"/>
      <c r="Q178" s="52" t="s">
        <v>57</v>
      </c>
      <c r="R178" s="52" t="s">
        <v>11</v>
      </c>
      <c r="S178" s="52" t="s">
        <v>11</v>
      </c>
      <c r="T178" s="307"/>
      <c r="U178" s="307"/>
      <c r="V178" s="307"/>
      <c r="W178" s="307"/>
      <c r="X178" s="52" t="s">
        <v>11</v>
      </c>
      <c r="Y178" s="52" t="s">
        <v>11</v>
      </c>
      <c r="Z178" s="52" t="s">
        <v>11</v>
      </c>
      <c r="AA178" s="52" t="s">
        <v>11</v>
      </c>
      <c r="AB178" s="354" t="s">
        <v>7</v>
      </c>
      <c r="AC178" s="307"/>
      <c r="AD178" s="307"/>
      <c r="AE178" s="52" t="s">
        <v>11</v>
      </c>
      <c r="AF178" s="52" t="s">
        <v>11</v>
      </c>
      <c r="AG178" s="52" t="s">
        <v>11</v>
      </c>
      <c r="AH178" s="354" t="s">
        <v>7</v>
      </c>
      <c r="AI178" s="354" t="s">
        <v>7</v>
      </c>
      <c r="AJ178" s="307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6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8" t="s">
        <v>379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53" t="s">
        <v>7</v>
      </c>
      <c r="O179" s="353" t="s">
        <v>7</v>
      </c>
      <c r="P179" s="353" t="s">
        <v>7</v>
      </c>
      <c r="Q179" s="353" t="s">
        <v>7</v>
      </c>
      <c r="R179" s="353" t="s">
        <v>7</v>
      </c>
      <c r="S179" s="353" t="s">
        <v>7</v>
      </c>
      <c r="T179" s="305"/>
      <c r="U179" s="305"/>
      <c r="V179" s="305"/>
      <c r="W179" s="305"/>
      <c r="X179" s="31" t="s">
        <v>11</v>
      </c>
      <c r="Y179" s="31" t="s">
        <v>11</v>
      </c>
      <c r="Z179" s="31" t="s">
        <v>11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1" t="s">
        <v>11</v>
      </c>
      <c r="AG179" s="31" t="s">
        <v>11</v>
      </c>
      <c r="AH179" s="31" t="s">
        <v>11</v>
      </c>
      <c r="AI179" s="31" t="s">
        <v>11</v>
      </c>
      <c r="AJ179" s="305"/>
      <c r="AK179" s="34">
        <f>IF(CA179=0,"",TIME(0,CA179,0))</f>
        <v>0.16666666666666666</v>
      </c>
      <c r="AL179" s="157">
        <f t="shared" si="171"/>
        <v>10</v>
      </c>
      <c r="AM179" s="158">
        <f>SUM(AL179:AL180)/2</f>
        <v>10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240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14</v>
      </c>
      <c r="BR179" s="158">
        <f>SUM((BQ179+BQ180)/2)</f>
        <v>14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240</v>
      </c>
      <c r="CB179" s="35">
        <f>SUM(AM179+AO179+AQ179+AS179+AU179+AW179+BB179+BD179+BG179+AY179)</f>
        <v>10</v>
      </c>
    </row>
    <row r="180" spans="1:80" ht="18.75" customHeight="1" thickBot="1" x14ac:dyDescent="0.3">
      <c r="A180" s="137" t="s">
        <v>425</v>
      </c>
      <c r="B180" s="179" t="s">
        <v>187</v>
      </c>
      <c r="C180" s="717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06"/>
      <c r="U180" s="306"/>
      <c r="V180" s="306"/>
      <c r="W180" s="306"/>
      <c r="X180" s="37" t="s">
        <v>11</v>
      </c>
      <c r="Y180" s="37" t="s">
        <v>11</v>
      </c>
      <c r="Z180" s="37" t="s">
        <v>11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7" t="s">
        <v>11</v>
      </c>
      <c r="AG180" s="37" t="s">
        <v>11</v>
      </c>
      <c r="AH180" s="37" t="s">
        <v>11</v>
      </c>
      <c r="AI180" s="37" t="s">
        <v>11</v>
      </c>
      <c r="AJ180" s="306"/>
      <c r="AK180" s="40"/>
      <c r="AL180" s="167">
        <f t="shared" si="171"/>
        <v>10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14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187</v>
      </c>
      <c r="C181" s="808" t="s">
        <v>380</v>
      </c>
      <c r="D181" s="178" t="str">
        <f>VLOOKUP(C181,ListeAppel,2,FALSE)</f>
        <v>Nom 089</v>
      </c>
      <c r="E181" s="156" t="s">
        <v>70</v>
      </c>
      <c r="F181" s="369" t="s">
        <v>7</v>
      </c>
      <c r="G181" s="353" t="s">
        <v>7</v>
      </c>
      <c r="H181" s="353" t="s">
        <v>7</v>
      </c>
      <c r="I181" s="353" t="s">
        <v>7</v>
      </c>
      <c r="J181" s="353" t="s">
        <v>7</v>
      </c>
      <c r="K181" s="353" t="s">
        <v>7</v>
      </c>
      <c r="L181" s="353" t="s">
        <v>7</v>
      </c>
      <c r="M181" s="353" t="s">
        <v>7</v>
      </c>
      <c r="N181" s="353" t="s">
        <v>7</v>
      </c>
      <c r="O181" s="353" t="s">
        <v>7</v>
      </c>
      <c r="P181" s="353" t="s">
        <v>7</v>
      </c>
      <c r="Q181" s="353" t="s">
        <v>7</v>
      </c>
      <c r="R181" s="353" t="s">
        <v>7</v>
      </c>
      <c r="S181" s="353" t="s">
        <v>7</v>
      </c>
      <c r="T181" s="305"/>
      <c r="U181" s="305"/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58" t="s">
        <v>7</v>
      </c>
      <c r="AC181" s="358" t="s">
        <v>7</v>
      </c>
      <c r="AD181" s="358" t="s">
        <v>7</v>
      </c>
      <c r="AE181" s="358" t="s">
        <v>7</v>
      </c>
      <c r="AF181" s="31" t="s">
        <v>11</v>
      </c>
      <c r="AG181" s="31" t="s">
        <v>11</v>
      </c>
      <c r="AH181" s="31" t="s">
        <v>11</v>
      </c>
      <c r="AI181" s="353" t="s">
        <v>7</v>
      </c>
      <c r="AJ181" s="305"/>
      <c r="AK181" s="34">
        <f>IF(CA181=0,"",TIME(0,CA181,0))</f>
        <v>0.11666666666666665</v>
      </c>
      <c r="AL181" s="157">
        <f t="shared" si="171"/>
        <v>7</v>
      </c>
      <c r="AM181" s="158">
        <f>SUM(AL181:AL182)/2</f>
        <v>5.5</v>
      </c>
      <c r="AN181" s="158">
        <f t="shared" si="172"/>
        <v>0</v>
      </c>
      <c r="AO181" s="158">
        <f>SUM((AN181+AN182)/2)</f>
        <v>0</v>
      </c>
      <c r="AP181" s="159">
        <f t="shared" si="173"/>
        <v>0</v>
      </c>
      <c r="AQ181" s="159">
        <f>SUM((AP181+AP182)/2)</f>
        <v>0</v>
      </c>
      <c r="AR181" s="158">
        <f t="shared" si="174"/>
        <v>0</v>
      </c>
      <c r="AS181" s="159">
        <f>SUM((AR181+AR182)/2)</f>
        <v>1</v>
      </c>
      <c r="AT181" s="159">
        <f t="shared" si="175"/>
        <v>0</v>
      </c>
      <c r="AU181" s="160">
        <f>SUM((AT181+AT182)/2)</f>
        <v>0.5</v>
      </c>
      <c r="AV181" s="158">
        <f t="shared" si="176"/>
        <v>0</v>
      </c>
      <c r="AW181" s="158">
        <f>SUM((AV181+AV182)/2)</f>
        <v>0</v>
      </c>
      <c r="AX181" s="159">
        <f t="shared" si="177"/>
        <v>0</v>
      </c>
      <c r="AY181" s="159">
        <f>SUM((AX181+AX182)/2)</f>
        <v>0</v>
      </c>
      <c r="AZ181" s="161">
        <f>SUM(AM181+AO181+AQ181+AS181+AW181+AY181+AU181)*24</f>
        <v>168</v>
      </c>
      <c r="BA181" s="159">
        <f t="shared" si="178"/>
        <v>0</v>
      </c>
      <c r="BB181" s="159">
        <f>SUM((BA181+BA182)/2)</f>
        <v>0</v>
      </c>
      <c r="BC181" s="159">
        <f t="shared" si="179"/>
        <v>0</v>
      </c>
      <c r="BD181" s="159">
        <f>SUM((BC181+BC182)/2)</f>
        <v>0</v>
      </c>
      <c r="BE181" s="159">
        <f>SUM((BD181+BD182)/2)</f>
        <v>0</v>
      </c>
      <c r="BF181" s="159">
        <f t="shared" si="180"/>
        <v>0</v>
      </c>
      <c r="BG181" s="159">
        <f>SUM((BF181+BF182)/2)</f>
        <v>0</v>
      </c>
      <c r="BH181" s="159">
        <f>SUM((BG181+BG182)/2)</f>
        <v>0</v>
      </c>
      <c r="BI181" s="159">
        <f t="shared" si="181"/>
        <v>0</v>
      </c>
      <c r="BJ181" s="159">
        <f>SUM((BI181+BI182)/2)</f>
        <v>0</v>
      </c>
      <c r="BK181" s="159">
        <f t="shared" si="182"/>
        <v>0</v>
      </c>
      <c r="BL181" s="162">
        <f>SUM(BK181+BK182)/2</f>
        <v>0</v>
      </c>
      <c r="BM181" s="158">
        <f t="shared" si="183"/>
        <v>0</v>
      </c>
      <c r="BN181" s="158">
        <f>SUM(BM181+BM182)/2</f>
        <v>0</v>
      </c>
      <c r="BO181" s="158">
        <f t="shared" si="184"/>
        <v>0</v>
      </c>
      <c r="BP181" s="158">
        <f>SUM(BO181+BO182)/2</f>
        <v>0</v>
      </c>
      <c r="BQ181" s="158">
        <f t="shared" si="185"/>
        <v>19</v>
      </c>
      <c r="BR181" s="158">
        <f>SUM((BQ181+BQ182)/2)</f>
        <v>19</v>
      </c>
      <c r="BS181" s="158">
        <f t="shared" si="186"/>
        <v>0</v>
      </c>
      <c r="BT181" s="158">
        <f>SUM((BS181+BS182)/2)</f>
        <v>0</v>
      </c>
      <c r="BU181" s="158">
        <f t="shared" si="187"/>
        <v>0</v>
      </c>
      <c r="BV181" s="158">
        <f>SUM((BU181+BU182)/2)</f>
        <v>0</v>
      </c>
      <c r="BW181" s="159">
        <f t="shared" si="188"/>
        <v>0</v>
      </c>
      <c r="BX181" s="159">
        <f>SUM((BW181+BW182)/2)</f>
        <v>0</v>
      </c>
      <c r="BY181" s="159">
        <f t="shared" si="189"/>
        <v>0</v>
      </c>
      <c r="BZ181" s="160">
        <f>SUM((BY181+BY182)/2)</f>
        <v>0</v>
      </c>
      <c r="CA181" s="163">
        <f>SUM(AZ181)</f>
        <v>168</v>
      </c>
      <c r="CB181" s="35">
        <f>SUM(AM181+AO181+AQ181+AS181+AU181+AW181+BB181+BD181+BG181+AY181)</f>
        <v>7</v>
      </c>
    </row>
    <row r="182" spans="1:80" ht="18.75" customHeight="1" thickBot="1" x14ac:dyDescent="0.3">
      <c r="A182" s="137" t="s">
        <v>425</v>
      </c>
      <c r="B182" s="179" t="s">
        <v>187</v>
      </c>
      <c r="C182" s="717" t="s">
        <v>9</v>
      </c>
      <c r="D182" s="194"/>
      <c r="E182" s="166" t="s">
        <v>4</v>
      </c>
      <c r="F182" s="370" t="s">
        <v>7</v>
      </c>
      <c r="G182" s="354" t="s">
        <v>7</v>
      </c>
      <c r="H182" s="354" t="s">
        <v>7</v>
      </c>
      <c r="I182" s="354" t="s">
        <v>7</v>
      </c>
      <c r="J182" s="354" t="s">
        <v>7</v>
      </c>
      <c r="K182" s="354" t="s">
        <v>7</v>
      </c>
      <c r="L182" s="354" t="s">
        <v>7</v>
      </c>
      <c r="M182" s="354" t="s">
        <v>7</v>
      </c>
      <c r="N182" s="354" t="s">
        <v>7</v>
      </c>
      <c r="O182" s="354" t="s">
        <v>7</v>
      </c>
      <c r="P182" s="354" t="s">
        <v>7</v>
      </c>
      <c r="Q182" s="354" t="s">
        <v>7</v>
      </c>
      <c r="R182" s="354" t="s">
        <v>7</v>
      </c>
      <c r="S182" s="354" t="s">
        <v>7</v>
      </c>
      <c r="T182" s="306"/>
      <c r="U182" s="306"/>
      <c r="V182" s="306"/>
      <c r="W182" s="306"/>
      <c r="X182" s="37" t="s">
        <v>57</v>
      </c>
      <c r="Y182" s="37" t="s">
        <v>11</v>
      </c>
      <c r="Z182" s="440" t="s">
        <v>39</v>
      </c>
      <c r="AA182" s="440" t="s">
        <v>39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7" t="s">
        <v>11</v>
      </c>
      <c r="AG182" s="37" t="s">
        <v>11</v>
      </c>
      <c r="AH182" s="37" t="s">
        <v>11</v>
      </c>
      <c r="AI182" s="354" t="s">
        <v>7</v>
      </c>
      <c r="AJ182" s="306"/>
      <c r="AK182" s="40"/>
      <c r="AL182" s="167">
        <f t="shared" si="171"/>
        <v>4</v>
      </c>
      <c r="AM182" s="168"/>
      <c r="AN182" s="168">
        <f t="shared" si="172"/>
        <v>0</v>
      </c>
      <c r="AO182" s="169"/>
      <c r="AP182" s="170">
        <f t="shared" si="173"/>
        <v>0</v>
      </c>
      <c r="AQ182" s="171"/>
      <c r="AR182" s="168">
        <f t="shared" si="174"/>
        <v>2</v>
      </c>
      <c r="AS182" s="168"/>
      <c r="AT182" s="168">
        <f t="shared" si="175"/>
        <v>1</v>
      </c>
      <c r="AU182" s="168"/>
      <c r="AV182" s="168">
        <f t="shared" si="176"/>
        <v>0</v>
      </c>
      <c r="AW182" s="169"/>
      <c r="AX182" s="170">
        <f t="shared" si="177"/>
        <v>0</v>
      </c>
      <c r="AY182" s="171"/>
      <c r="AZ182" s="172"/>
      <c r="BA182" s="170">
        <f t="shared" si="178"/>
        <v>0</v>
      </c>
      <c r="BB182" s="171"/>
      <c r="BC182" s="170">
        <f t="shared" si="179"/>
        <v>0</v>
      </c>
      <c r="BD182" s="171"/>
      <c r="BE182" s="171"/>
      <c r="BF182" s="170">
        <f t="shared" si="180"/>
        <v>0</v>
      </c>
      <c r="BG182" s="171"/>
      <c r="BH182" s="171"/>
      <c r="BI182" s="170">
        <f t="shared" si="181"/>
        <v>0</v>
      </c>
      <c r="BJ182" s="171"/>
      <c r="BK182" s="170">
        <f t="shared" si="182"/>
        <v>0</v>
      </c>
      <c r="BL182" s="173"/>
      <c r="BM182" s="168">
        <f t="shared" si="183"/>
        <v>0</v>
      </c>
      <c r="BN182" s="174"/>
      <c r="BO182" s="168">
        <f t="shared" si="184"/>
        <v>0</v>
      </c>
      <c r="BP182" s="169"/>
      <c r="BQ182" s="168">
        <f t="shared" si="185"/>
        <v>19</v>
      </c>
      <c r="BR182" s="168"/>
      <c r="BS182" s="168">
        <f t="shared" si="186"/>
        <v>0</v>
      </c>
      <c r="BT182" s="169"/>
      <c r="BU182" s="168">
        <f t="shared" si="187"/>
        <v>0</v>
      </c>
      <c r="BV182" s="169"/>
      <c r="BW182" s="170">
        <f t="shared" si="188"/>
        <v>0</v>
      </c>
      <c r="BX182" s="171"/>
      <c r="BY182" s="170">
        <f t="shared" si="189"/>
        <v>0</v>
      </c>
      <c r="BZ182" s="175"/>
      <c r="CA182" s="176"/>
      <c r="CB182" s="85"/>
    </row>
    <row r="183" spans="1:80" ht="18.75" customHeight="1" x14ac:dyDescent="0.25">
      <c r="A183" s="137" t="s">
        <v>425</v>
      </c>
      <c r="B183" s="179" t="s">
        <v>189</v>
      </c>
      <c r="C183" s="1057" t="s">
        <v>381</v>
      </c>
      <c r="D183" s="178" t="s">
        <v>288</v>
      </c>
      <c r="E183" s="156" t="s">
        <v>70</v>
      </c>
      <c r="F183" s="364" t="s">
        <v>14</v>
      </c>
      <c r="G183" s="365" t="s">
        <v>14</v>
      </c>
      <c r="H183" s="365" t="s">
        <v>14</v>
      </c>
      <c r="I183" s="365" t="s">
        <v>14</v>
      </c>
      <c r="J183" s="365" t="s">
        <v>14</v>
      </c>
      <c r="K183" s="365" t="s">
        <v>14</v>
      </c>
      <c r="L183" s="365" t="s">
        <v>14</v>
      </c>
      <c r="M183" s="365" t="s">
        <v>14</v>
      </c>
      <c r="N183" s="365" t="s">
        <v>14</v>
      </c>
      <c r="O183" s="307"/>
      <c r="P183" s="307"/>
      <c r="Q183" s="52" t="s">
        <v>11</v>
      </c>
      <c r="R183" s="365" t="s">
        <v>14</v>
      </c>
      <c r="S183" s="365" t="s">
        <v>14</v>
      </c>
      <c r="T183" s="307"/>
      <c r="U183" s="307"/>
      <c r="V183" s="307"/>
      <c r="W183" s="307"/>
      <c r="X183" s="52" t="s">
        <v>11</v>
      </c>
      <c r="Y183" s="365" t="s">
        <v>14</v>
      </c>
      <c r="Z183" s="365" t="s">
        <v>14</v>
      </c>
      <c r="AA183" s="365" t="s">
        <v>14</v>
      </c>
      <c r="AB183" s="365" t="s">
        <v>14</v>
      </c>
      <c r="AC183" s="365" t="s">
        <v>14</v>
      </c>
      <c r="AD183" s="365" t="s">
        <v>14</v>
      </c>
      <c r="AE183" s="365" t="s">
        <v>14</v>
      </c>
      <c r="AF183" s="365" t="s">
        <v>14</v>
      </c>
      <c r="AG183" s="365" t="s">
        <v>14</v>
      </c>
      <c r="AH183" s="365" t="s">
        <v>14</v>
      </c>
      <c r="AI183" s="365" t="s">
        <v>14</v>
      </c>
      <c r="AJ183" s="365" t="s">
        <v>14</v>
      </c>
      <c r="AK183" s="34">
        <f>IF(CA183=0,"",TIME(0,CA183,0))</f>
        <v>3.3333333333333333E-2</v>
      </c>
      <c r="AL183" s="157">
        <f t="shared" ref="AL183:AL188" si="209">COUNTIF(F183:AJ183,"P")</f>
        <v>2</v>
      </c>
      <c r="AM183" s="158">
        <f>SUM(AL183:AL184)/2</f>
        <v>2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0</v>
      </c>
      <c r="AQ183" s="159">
        <f>SUM((AP183+AP184)/2)</f>
        <v>0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23</v>
      </c>
      <c r="BL183" s="162">
        <f>SUM(BK183+BK184)/2</f>
        <v>23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48</v>
      </c>
      <c r="CB183" s="35">
        <f>SUM(AM183+AO183+AQ183+AS183+AU183+AW183+BB183+BD183+BG183+AY183)</f>
        <v>2</v>
      </c>
    </row>
    <row r="184" spans="1:80" ht="18.75" customHeight="1" thickBot="1" x14ac:dyDescent="0.3">
      <c r="A184" s="137" t="s">
        <v>425</v>
      </c>
      <c r="B184" s="179" t="s">
        <v>189</v>
      </c>
      <c r="C184" s="718" t="s">
        <v>6</v>
      </c>
      <c r="D184" s="254"/>
      <c r="E184" s="166" t="s">
        <v>4</v>
      </c>
      <c r="F184" s="366" t="s">
        <v>14</v>
      </c>
      <c r="G184" s="367" t="s">
        <v>14</v>
      </c>
      <c r="H184" s="367" t="s">
        <v>14</v>
      </c>
      <c r="I184" s="367" t="s">
        <v>14</v>
      </c>
      <c r="J184" s="367" t="s">
        <v>14</v>
      </c>
      <c r="K184" s="367" t="s">
        <v>14</v>
      </c>
      <c r="L184" s="367" t="s">
        <v>14</v>
      </c>
      <c r="M184" s="367" t="s">
        <v>14</v>
      </c>
      <c r="N184" s="367" t="s">
        <v>14</v>
      </c>
      <c r="O184" s="306"/>
      <c r="P184" s="306"/>
      <c r="Q184" s="37" t="s">
        <v>11</v>
      </c>
      <c r="R184" s="367" t="s">
        <v>14</v>
      </c>
      <c r="S184" s="367" t="s">
        <v>14</v>
      </c>
      <c r="T184" s="306"/>
      <c r="U184" s="306"/>
      <c r="V184" s="306"/>
      <c r="W184" s="306"/>
      <c r="X184" s="37" t="s">
        <v>11</v>
      </c>
      <c r="Y184" s="367" t="s">
        <v>14</v>
      </c>
      <c r="Z184" s="367" t="s">
        <v>14</v>
      </c>
      <c r="AA184" s="367" t="s">
        <v>14</v>
      </c>
      <c r="AB184" s="367" t="s">
        <v>14</v>
      </c>
      <c r="AC184" s="367" t="s">
        <v>14</v>
      </c>
      <c r="AD184" s="367" t="s">
        <v>14</v>
      </c>
      <c r="AE184" s="367" t="s">
        <v>14</v>
      </c>
      <c r="AF184" s="367" t="s">
        <v>14</v>
      </c>
      <c r="AG184" s="367" t="s">
        <v>14</v>
      </c>
      <c r="AH184" s="367" t="s">
        <v>14</v>
      </c>
      <c r="AI184" s="367" t="s">
        <v>14</v>
      </c>
      <c r="AJ184" s="367" t="s">
        <v>14</v>
      </c>
      <c r="AK184" s="40"/>
      <c r="AL184" s="167">
        <f t="shared" si="209"/>
        <v>2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23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78" t="s">
        <v>295</v>
      </c>
      <c r="E185" s="156" t="s">
        <v>70</v>
      </c>
      <c r="F185" s="626" t="s">
        <v>58</v>
      </c>
      <c r="G185" s="385" t="s">
        <v>58</v>
      </c>
      <c r="H185" s="307"/>
      <c r="I185" s="310"/>
      <c r="J185" s="385" t="s">
        <v>58</v>
      </c>
      <c r="K185" s="385" t="s">
        <v>58</v>
      </c>
      <c r="L185" s="385" t="s">
        <v>58</v>
      </c>
      <c r="M185" s="385" t="s">
        <v>58</v>
      </c>
      <c r="N185" s="31" t="s">
        <v>11</v>
      </c>
      <c r="O185" s="307"/>
      <c r="P185" s="307"/>
      <c r="Q185" s="358" t="s">
        <v>7</v>
      </c>
      <c r="R185" s="52" t="s">
        <v>11</v>
      </c>
      <c r="S185" s="358" t="s">
        <v>7</v>
      </c>
      <c r="T185" s="358" t="s">
        <v>7</v>
      </c>
      <c r="U185" s="358" t="s">
        <v>7</v>
      </c>
      <c r="V185" s="358" t="s">
        <v>7</v>
      </c>
      <c r="W185" s="358" t="s">
        <v>7</v>
      </c>
      <c r="X185" s="358" t="s">
        <v>7</v>
      </c>
      <c r="Y185" s="358" t="s">
        <v>7</v>
      </c>
      <c r="Z185" s="358" t="s">
        <v>7</v>
      </c>
      <c r="AA185" s="358" t="s">
        <v>7</v>
      </c>
      <c r="AB185" s="358" t="s">
        <v>7</v>
      </c>
      <c r="AC185" s="358" t="s">
        <v>7</v>
      </c>
      <c r="AD185" s="358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307"/>
      <c r="AK185" s="34">
        <f>IF(CA185=0,"",TIME(0,CA185,0))</f>
        <v>3.3333333333333333E-2</v>
      </c>
      <c r="AL185" s="157">
        <f t="shared" si="209"/>
        <v>2</v>
      </c>
      <c r="AM185" s="158">
        <f>SUM(AL185:AL186)/2</f>
        <v>1.5</v>
      </c>
      <c r="AN185" s="158">
        <f t="shared" si="210"/>
        <v>0</v>
      </c>
      <c r="AO185" s="158">
        <f>SUM((AN185+AN186)/2)</f>
        <v>0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0.5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48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18</v>
      </c>
      <c r="BR185" s="158">
        <f>SUM((BQ185+BQ186)/2)</f>
        <v>18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48</v>
      </c>
      <c r="CB185" s="35">
        <f>SUM(AM185+AO185+AQ185+AS185+AU185+AW185+BB185+BD185+BG185+AY185)</f>
        <v>2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166" t="s">
        <v>4</v>
      </c>
      <c r="F186" s="628" t="s">
        <v>58</v>
      </c>
      <c r="G186" s="352" t="s">
        <v>58</v>
      </c>
      <c r="H186" s="306"/>
      <c r="I186" s="309"/>
      <c r="J186" s="352" t="s">
        <v>58</v>
      </c>
      <c r="K186" s="352" t="s">
        <v>58</v>
      </c>
      <c r="L186" s="352" t="s">
        <v>58</v>
      </c>
      <c r="M186" s="352" t="s">
        <v>58</v>
      </c>
      <c r="N186" s="37" t="s">
        <v>11</v>
      </c>
      <c r="O186" s="306"/>
      <c r="P186" s="306"/>
      <c r="Q186" s="354" t="s">
        <v>7</v>
      </c>
      <c r="R186" s="37" t="s">
        <v>57</v>
      </c>
      <c r="S186" s="354" t="s">
        <v>7</v>
      </c>
      <c r="T186" s="354" t="s">
        <v>7</v>
      </c>
      <c r="U186" s="354" t="s">
        <v>7</v>
      </c>
      <c r="V186" s="354" t="s">
        <v>7</v>
      </c>
      <c r="W186" s="354" t="s">
        <v>7</v>
      </c>
      <c r="X186" s="354" t="s">
        <v>7</v>
      </c>
      <c r="Y186" s="354" t="s">
        <v>7</v>
      </c>
      <c r="Z186" s="354" t="s">
        <v>7</v>
      </c>
      <c r="AA186" s="354" t="s">
        <v>7</v>
      </c>
      <c r="AB186" s="354" t="s">
        <v>7</v>
      </c>
      <c r="AC186" s="354" t="s">
        <v>7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330"/>
      <c r="AK186" s="40"/>
      <c r="AL186" s="167">
        <f t="shared" si="209"/>
        <v>1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1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18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297</v>
      </c>
      <c r="E187" s="236" t="s">
        <v>70</v>
      </c>
      <c r="F187" s="51" t="s">
        <v>11</v>
      </c>
      <c r="G187" s="353" t="s">
        <v>7</v>
      </c>
      <c r="H187" s="307"/>
      <c r="I187" s="310"/>
      <c r="J187" s="353" t="s">
        <v>7</v>
      </c>
      <c r="K187" s="353" t="s">
        <v>7</v>
      </c>
      <c r="L187" s="353" t="s">
        <v>7</v>
      </c>
      <c r="M187" s="353" t="s">
        <v>7</v>
      </c>
      <c r="N187" s="353" t="s">
        <v>7</v>
      </c>
      <c r="O187" s="353" t="s">
        <v>7</v>
      </c>
      <c r="P187" s="353" t="s">
        <v>7</v>
      </c>
      <c r="Q187" s="353" t="s">
        <v>7</v>
      </c>
      <c r="R187" s="353" t="s">
        <v>7</v>
      </c>
      <c r="S187" s="353" t="s">
        <v>7</v>
      </c>
      <c r="T187" s="307"/>
      <c r="U187" s="307"/>
      <c r="V187" s="307"/>
      <c r="W187" s="307"/>
      <c r="X187" s="52" t="s">
        <v>11</v>
      </c>
      <c r="Y187" s="52" t="s">
        <v>11</v>
      </c>
      <c r="Z187" s="52" t="s">
        <v>11</v>
      </c>
      <c r="AA187" s="52" t="s">
        <v>11</v>
      </c>
      <c r="AB187" s="52" t="s">
        <v>11</v>
      </c>
      <c r="AC187" s="307"/>
      <c r="AD187" s="307"/>
      <c r="AE187" s="52" t="s">
        <v>11</v>
      </c>
      <c r="AF187" s="52" t="s">
        <v>11</v>
      </c>
      <c r="AG187" s="52" t="s">
        <v>11</v>
      </c>
      <c r="AH187" s="52" t="s">
        <v>11</v>
      </c>
      <c r="AI187" s="52" t="s">
        <v>11</v>
      </c>
      <c r="AJ187" s="307"/>
      <c r="AK187" s="34">
        <f>IF(CA187=0,"",TIME(0,CA187,0))</f>
        <v>0.17500000000000002</v>
      </c>
      <c r="AL187" s="157">
        <f t="shared" si="209"/>
        <v>11</v>
      </c>
      <c r="AM187" s="158">
        <f>SUM(AL187:AL188)/2</f>
        <v>10.5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252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11</v>
      </c>
      <c r="BR187" s="158">
        <f>SUM((BQ187+BQ188)/2)</f>
        <v>11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252</v>
      </c>
      <c r="CB187" s="35">
        <f>SUM(AM187+AO187+AQ187+AS187+AU187+AW187+BB187+BD187+BG187+AY187)</f>
        <v>10.5</v>
      </c>
    </row>
    <row r="188" spans="1:80" ht="18.75" customHeight="1" thickBot="1" x14ac:dyDescent="0.3">
      <c r="A188" s="137"/>
      <c r="B188" s="179"/>
      <c r="C188" s="710" t="s">
        <v>6</v>
      </c>
      <c r="D188" s="194"/>
      <c r="E188" s="238" t="s">
        <v>4</v>
      </c>
      <c r="F188" s="51" t="s">
        <v>11</v>
      </c>
      <c r="G188" s="354" t="s">
        <v>7</v>
      </c>
      <c r="H188" s="307"/>
      <c r="I188" s="310"/>
      <c r="J188" s="354" t="s">
        <v>7</v>
      </c>
      <c r="K188" s="354" t="s">
        <v>7</v>
      </c>
      <c r="L188" s="354" t="s">
        <v>7</v>
      </c>
      <c r="M188" s="354" t="s">
        <v>7</v>
      </c>
      <c r="N188" s="354" t="s">
        <v>7</v>
      </c>
      <c r="O188" s="354" t="s">
        <v>7</v>
      </c>
      <c r="P188" s="354" t="s">
        <v>7</v>
      </c>
      <c r="Q188" s="354" t="s">
        <v>7</v>
      </c>
      <c r="R188" s="354" t="s">
        <v>7</v>
      </c>
      <c r="S188" s="354" t="s">
        <v>7</v>
      </c>
      <c r="T188" s="307"/>
      <c r="U188" s="307"/>
      <c r="V188" s="307"/>
      <c r="W188" s="307"/>
      <c r="X188" s="52" t="s">
        <v>11</v>
      </c>
      <c r="Y188" s="52" t="s">
        <v>11</v>
      </c>
      <c r="Z188" s="52" t="s">
        <v>11</v>
      </c>
      <c r="AA188" s="52" t="s">
        <v>11</v>
      </c>
      <c r="AB188" s="380" t="s">
        <v>120</v>
      </c>
      <c r="AC188" s="307"/>
      <c r="AD188" s="307"/>
      <c r="AE188" s="52" t="s">
        <v>11</v>
      </c>
      <c r="AF188" s="52" t="s">
        <v>11</v>
      </c>
      <c r="AG188" s="52" t="s">
        <v>11</v>
      </c>
      <c r="AH188" s="52" t="s">
        <v>11</v>
      </c>
      <c r="AI188" s="52" t="s">
        <v>11</v>
      </c>
      <c r="AJ188" s="307"/>
      <c r="AK188" s="40"/>
      <c r="AL188" s="167">
        <f t="shared" si="209"/>
        <v>10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11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425</v>
      </c>
      <c r="B189" s="179" t="s">
        <v>187</v>
      </c>
      <c r="C189" s="808" t="s">
        <v>383</v>
      </c>
      <c r="D189" s="178" t="str">
        <f>VLOOKUP(C189,REF!A59:C177,2,FALSE)</f>
        <v>Nom 112</v>
      </c>
      <c r="E189" s="156" t="s">
        <v>70</v>
      </c>
      <c r="F189" s="369" t="s">
        <v>7</v>
      </c>
      <c r="G189" s="353" t="s">
        <v>7</v>
      </c>
      <c r="H189" s="305"/>
      <c r="I189" s="308"/>
      <c r="J189" s="353" t="s">
        <v>7</v>
      </c>
      <c r="K189" s="31" t="s">
        <v>108</v>
      </c>
      <c r="L189" s="353" t="s">
        <v>7</v>
      </c>
      <c r="M189" s="31" t="s">
        <v>108</v>
      </c>
      <c r="N189" s="353" t="s">
        <v>7</v>
      </c>
      <c r="O189" s="305"/>
      <c r="P189" s="305"/>
      <c r="Q189" s="31" t="s">
        <v>11</v>
      </c>
      <c r="R189" s="31" t="s">
        <v>108</v>
      </c>
      <c r="S189" s="353" t="s">
        <v>7</v>
      </c>
      <c r="T189" s="305"/>
      <c r="U189" s="305"/>
      <c r="V189" s="305"/>
      <c r="W189" s="305"/>
      <c r="X189" s="31" t="s">
        <v>11</v>
      </c>
      <c r="Y189" s="31" t="s">
        <v>108</v>
      </c>
      <c r="Z189" s="31" t="s">
        <v>11</v>
      </c>
      <c r="AA189" s="31" t="s">
        <v>108</v>
      </c>
      <c r="AB189" s="442" t="s">
        <v>120</v>
      </c>
      <c r="AC189" s="305"/>
      <c r="AD189" s="305"/>
      <c r="AE189" s="31" t="s">
        <v>11</v>
      </c>
      <c r="AF189" s="31" t="s">
        <v>108</v>
      </c>
      <c r="AG189" s="31" t="s">
        <v>11</v>
      </c>
      <c r="AH189" s="31" t="s">
        <v>108</v>
      </c>
      <c r="AI189" s="353" t="s">
        <v>7</v>
      </c>
      <c r="AJ189" s="305"/>
      <c r="AK189" s="34">
        <f>IF(CA189=0,"",TIME(0,CA189,0))</f>
        <v>8.3333333333333329E-2</v>
      </c>
      <c r="AL189" s="157">
        <f t="shared" si="171"/>
        <v>5</v>
      </c>
      <c r="AM189" s="158">
        <f>SUM(AL189:AL190)/2</f>
        <v>5</v>
      </c>
      <c r="AN189" s="158">
        <f t="shared" si="172"/>
        <v>0</v>
      </c>
      <c r="AO189" s="158">
        <f>SUM((AN189+AN190)/2)</f>
        <v>0</v>
      </c>
      <c r="AP189" s="159">
        <f t="shared" si="173"/>
        <v>0</v>
      </c>
      <c r="AQ189" s="159">
        <f>SUM((AP189+AP190)/2)</f>
        <v>0</v>
      </c>
      <c r="AR189" s="158">
        <f t="shared" si="174"/>
        <v>0</v>
      </c>
      <c r="AS189" s="159">
        <f>SUM((AR189+AR190)/2)</f>
        <v>0</v>
      </c>
      <c r="AT189" s="159">
        <f t="shared" si="175"/>
        <v>0</v>
      </c>
      <c r="AU189" s="160">
        <f>SUM((AT189+AT190)/2)</f>
        <v>0</v>
      </c>
      <c r="AV189" s="158">
        <f t="shared" si="176"/>
        <v>0</v>
      </c>
      <c r="AW189" s="158">
        <f>SUM((AV189+AV190)/2)</f>
        <v>0</v>
      </c>
      <c r="AX189" s="159">
        <f t="shared" si="177"/>
        <v>0</v>
      </c>
      <c r="AY189" s="159">
        <f>SUM((AX189+AX190)/2)</f>
        <v>0</v>
      </c>
      <c r="AZ189" s="161">
        <f>SUM(AM189+AO189+AQ189+AS189+AW189+AY189+AU189)*24</f>
        <v>120</v>
      </c>
      <c r="BA189" s="159">
        <f t="shared" si="178"/>
        <v>0</v>
      </c>
      <c r="BB189" s="159">
        <f>SUM((BA189+BA190)/2)</f>
        <v>0</v>
      </c>
      <c r="BC189" s="159">
        <f t="shared" si="179"/>
        <v>0</v>
      </c>
      <c r="BD189" s="159">
        <f>SUM((BC189+BC190)/2)</f>
        <v>0</v>
      </c>
      <c r="BE189" s="159">
        <f>SUM((BD189+BD190)/2)</f>
        <v>0</v>
      </c>
      <c r="BF189" s="159">
        <f t="shared" si="180"/>
        <v>0</v>
      </c>
      <c r="BG189" s="159">
        <f>SUM((BF189+BF190)/2)</f>
        <v>0</v>
      </c>
      <c r="BH189" s="159">
        <f>SUM((BG189+BG190)/2)</f>
        <v>0</v>
      </c>
      <c r="BI189" s="159">
        <f t="shared" si="181"/>
        <v>0</v>
      </c>
      <c r="BJ189" s="159">
        <f>SUM((BI189+BI190)/2)</f>
        <v>0</v>
      </c>
      <c r="BK189" s="159">
        <f t="shared" si="182"/>
        <v>0</v>
      </c>
      <c r="BL189" s="162">
        <f>SUM(BK189+BK190)/2</f>
        <v>0</v>
      </c>
      <c r="BM189" s="158">
        <f t="shared" si="183"/>
        <v>0</v>
      </c>
      <c r="BN189" s="158">
        <f>SUM(BM189+BM190)/2</f>
        <v>0</v>
      </c>
      <c r="BO189" s="158">
        <f t="shared" si="184"/>
        <v>0</v>
      </c>
      <c r="BP189" s="158">
        <f>SUM(BO189+BO190)/2</f>
        <v>0</v>
      </c>
      <c r="BQ189" s="158">
        <f t="shared" si="185"/>
        <v>7</v>
      </c>
      <c r="BR189" s="158">
        <f>SUM((BQ189+BQ190)/2)</f>
        <v>7</v>
      </c>
      <c r="BS189" s="158">
        <f t="shared" si="186"/>
        <v>0</v>
      </c>
      <c r="BT189" s="158">
        <f>SUM((BS189+BS190)/2)</f>
        <v>0</v>
      </c>
      <c r="BU189" s="158">
        <f t="shared" si="187"/>
        <v>0</v>
      </c>
      <c r="BV189" s="158">
        <f>SUM((BU189+BU190)/2)</f>
        <v>0</v>
      </c>
      <c r="BW189" s="159">
        <f t="shared" si="188"/>
        <v>0</v>
      </c>
      <c r="BX189" s="159">
        <f>SUM((BW189+BW190)/2)</f>
        <v>0</v>
      </c>
      <c r="BY189" s="159">
        <f t="shared" si="189"/>
        <v>0</v>
      </c>
      <c r="BZ189" s="160">
        <f>SUM((BY189+BY190)/2)</f>
        <v>0</v>
      </c>
      <c r="CA189" s="163">
        <f>SUM(AZ189)</f>
        <v>120</v>
      </c>
      <c r="CB189" s="35">
        <f>SUM(AM189+AO189+AQ189+AS189+AU189+AW189+BB189+BD189+BG189+AY189)</f>
        <v>5</v>
      </c>
    </row>
    <row r="190" spans="1:80" ht="18.75" customHeight="1" thickBot="1" x14ac:dyDescent="0.3">
      <c r="A190" s="137" t="s">
        <v>425</v>
      </c>
      <c r="B190" s="179" t="s">
        <v>187</v>
      </c>
      <c r="C190" s="717" t="s">
        <v>6</v>
      </c>
      <c r="D190" s="194"/>
      <c r="E190" s="166" t="s">
        <v>4</v>
      </c>
      <c r="F190" s="370" t="s">
        <v>7</v>
      </c>
      <c r="G190" s="354" t="s">
        <v>7</v>
      </c>
      <c r="H190" s="306"/>
      <c r="I190" s="309"/>
      <c r="J190" s="354" t="s">
        <v>7</v>
      </c>
      <c r="K190" s="37" t="s">
        <v>108</v>
      </c>
      <c r="L190" s="354" t="s">
        <v>7</v>
      </c>
      <c r="M190" s="37" t="s">
        <v>108</v>
      </c>
      <c r="N190" s="354" t="s">
        <v>7</v>
      </c>
      <c r="O190" s="306"/>
      <c r="P190" s="306"/>
      <c r="Q190" s="37" t="s">
        <v>11</v>
      </c>
      <c r="R190" s="37" t="s">
        <v>108</v>
      </c>
      <c r="S190" s="354" t="s">
        <v>7</v>
      </c>
      <c r="T190" s="306"/>
      <c r="U190" s="306"/>
      <c r="V190" s="306"/>
      <c r="W190" s="306"/>
      <c r="X190" s="37" t="s">
        <v>11</v>
      </c>
      <c r="Y190" s="37" t="s">
        <v>108</v>
      </c>
      <c r="Z190" s="37" t="s">
        <v>11</v>
      </c>
      <c r="AA190" s="37" t="s">
        <v>108</v>
      </c>
      <c r="AB190" s="402" t="s">
        <v>120</v>
      </c>
      <c r="AC190" s="306"/>
      <c r="AD190" s="306"/>
      <c r="AE190" s="37" t="s">
        <v>11</v>
      </c>
      <c r="AF190" s="37" t="s">
        <v>108</v>
      </c>
      <c r="AG190" s="37" t="s">
        <v>11</v>
      </c>
      <c r="AH190" s="37" t="s">
        <v>108</v>
      </c>
      <c r="AI190" s="354" t="s">
        <v>7</v>
      </c>
      <c r="AJ190" s="306"/>
      <c r="AK190" s="40"/>
      <c r="AL190" s="167">
        <f t="shared" si="171"/>
        <v>5</v>
      </c>
      <c r="AM190" s="168"/>
      <c r="AN190" s="168">
        <f t="shared" si="172"/>
        <v>0</v>
      </c>
      <c r="AO190" s="169"/>
      <c r="AP190" s="170">
        <f t="shared" si="173"/>
        <v>0</v>
      </c>
      <c r="AQ190" s="171"/>
      <c r="AR190" s="168">
        <f t="shared" si="174"/>
        <v>0</v>
      </c>
      <c r="AS190" s="168"/>
      <c r="AT190" s="168">
        <f t="shared" si="175"/>
        <v>0</v>
      </c>
      <c r="AU190" s="168"/>
      <c r="AV190" s="168">
        <f t="shared" si="176"/>
        <v>0</v>
      </c>
      <c r="AW190" s="169"/>
      <c r="AX190" s="170">
        <f t="shared" si="177"/>
        <v>0</v>
      </c>
      <c r="AY190" s="171"/>
      <c r="AZ190" s="172"/>
      <c r="BA190" s="170">
        <f t="shared" si="178"/>
        <v>0</v>
      </c>
      <c r="BB190" s="171"/>
      <c r="BC190" s="170">
        <f t="shared" si="179"/>
        <v>0</v>
      </c>
      <c r="BD190" s="171"/>
      <c r="BE190" s="171"/>
      <c r="BF190" s="170">
        <f t="shared" si="180"/>
        <v>0</v>
      </c>
      <c r="BG190" s="171"/>
      <c r="BH190" s="171"/>
      <c r="BI190" s="170">
        <f t="shared" si="181"/>
        <v>0</v>
      </c>
      <c r="BJ190" s="171"/>
      <c r="BK190" s="170">
        <f t="shared" si="182"/>
        <v>0</v>
      </c>
      <c r="BL190" s="173"/>
      <c r="BM190" s="168">
        <f t="shared" si="183"/>
        <v>0</v>
      </c>
      <c r="BN190" s="174"/>
      <c r="BO190" s="168">
        <f t="shared" si="184"/>
        <v>0</v>
      </c>
      <c r="BP190" s="169"/>
      <c r="BQ190" s="168">
        <f t="shared" si="185"/>
        <v>7</v>
      </c>
      <c r="BR190" s="168"/>
      <c r="BS190" s="168">
        <f t="shared" si="186"/>
        <v>0</v>
      </c>
      <c r="BT190" s="169"/>
      <c r="BU190" s="168">
        <f t="shared" si="187"/>
        <v>0</v>
      </c>
      <c r="BV190" s="169"/>
      <c r="BW190" s="170">
        <f t="shared" si="188"/>
        <v>0</v>
      </c>
      <c r="BX190" s="171"/>
      <c r="BY190" s="170">
        <f t="shared" si="189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425</v>
      </c>
      <c r="B191" s="179" t="s">
        <v>188</v>
      </c>
      <c r="C191" s="1174" t="s">
        <v>188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425</v>
      </c>
      <c r="B192" s="179" t="s">
        <v>188</v>
      </c>
      <c r="C192" s="190"/>
      <c r="D192" s="45" t="s">
        <v>69</v>
      </c>
      <c r="E192" s="204"/>
      <c r="F192" s="24">
        <v>1</v>
      </c>
      <c r="G192" s="25">
        <v>2</v>
      </c>
      <c r="H192" s="300">
        <v>3</v>
      </c>
      <c r="I192" s="300">
        <v>4</v>
      </c>
      <c r="J192" s="25">
        <v>5</v>
      </c>
      <c r="K192" s="25">
        <v>6</v>
      </c>
      <c r="L192" s="25">
        <v>7</v>
      </c>
      <c r="M192" s="25">
        <v>8</v>
      </c>
      <c r="N192" s="25">
        <v>9</v>
      </c>
      <c r="O192" s="300">
        <v>10</v>
      </c>
      <c r="P192" s="300">
        <v>11</v>
      </c>
      <c r="Q192" s="25">
        <v>12</v>
      </c>
      <c r="R192" s="25">
        <v>13</v>
      </c>
      <c r="S192" s="25">
        <v>14</v>
      </c>
      <c r="T192" s="300">
        <v>15</v>
      </c>
      <c r="U192" s="300">
        <v>16</v>
      </c>
      <c r="V192" s="300">
        <v>17</v>
      </c>
      <c r="W192" s="300">
        <v>18</v>
      </c>
      <c r="X192" s="25">
        <v>19</v>
      </c>
      <c r="Y192" s="25">
        <v>20</v>
      </c>
      <c r="Z192" s="25">
        <v>21</v>
      </c>
      <c r="AA192" s="25">
        <v>22</v>
      </c>
      <c r="AB192" s="25">
        <v>23</v>
      </c>
      <c r="AC192" s="300">
        <v>24</v>
      </c>
      <c r="AD192" s="300">
        <v>25</v>
      </c>
      <c r="AE192" s="25">
        <v>26</v>
      </c>
      <c r="AF192" s="25">
        <v>27</v>
      </c>
      <c r="AG192" s="26">
        <v>28</v>
      </c>
      <c r="AH192" s="26">
        <v>29</v>
      </c>
      <c r="AI192" s="25">
        <v>30</v>
      </c>
      <c r="AJ192" s="3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425</v>
      </c>
      <c r="B193" s="179" t="s">
        <v>188</v>
      </c>
      <c r="C193" s="1057">
        <v>7035</v>
      </c>
      <c r="D193" s="178" t="s">
        <v>206</v>
      </c>
      <c r="E193" s="156" t="s">
        <v>70</v>
      </c>
      <c r="F193" s="65" t="s">
        <v>11</v>
      </c>
      <c r="G193" s="358" t="s">
        <v>7</v>
      </c>
      <c r="H193" s="305"/>
      <c r="I193" s="308"/>
      <c r="J193" s="31" t="s">
        <v>11</v>
      </c>
      <c r="K193" s="31" t="s">
        <v>11</v>
      </c>
      <c r="L193" s="31" t="s">
        <v>11</v>
      </c>
      <c r="M193" s="31" t="s">
        <v>11</v>
      </c>
      <c r="N193" s="31" t="s">
        <v>11</v>
      </c>
      <c r="O193" s="305"/>
      <c r="P193" s="305"/>
      <c r="Q193" s="31" t="s">
        <v>11</v>
      </c>
      <c r="R193" s="31" t="s">
        <v>11</v>
      </c>
      <c r="S193" s="31" t="s">
        <v>11</v>
      </c>
      <c r="T193" s="305"/>
      <c r="U193" s="305"/>
      <c r="V193" s="305"/>
      <c r="W193" s="305"/>
      <c r="X193" s="353" t="s">
        <v>7</v>
      </c>
      <c r="Y193" s="353" t="s">
        <v>7</v>
      </c>
      <c r="Z193" s="353" t="s">
        <v>7</v>
      </c>
      <c r="AA193" s="353" t="s">
        <v>7</v>
      </c>
      <c r="AB193" s="353" t="s">
        <v>7</v>
      </c>
      <c r="AC193" s="353" t="s">
        <v>7</v>
      </c>
      <c r="AD193" s="353" t="s">
        <v>7</v>
      </c>
      <c r="AE193" s="353" t="s">
        <v>7</v>
      </c>
      <c r="AF193" s="353" t="s">
        <v>7</v>
      </c>
      <c r="AG193" s="353" t="s">
        <v>7</v>
      </c>
      <c r="AH193" s="353" t="s">
        <v>7</v>
      </c>
      <c r="AI193" s="353" t="s">
        <v>7</v>
      </c>
      <c r="AJ193" s="305"/>
      <c r="AK193" s="34">
        <f>IF(CA193=0,"",TIME(0,CA193,0))</f>
        <v>0.15</v>
      </c>
      <c r="AL193" s="157">
        <f t="shared" ref="AL193:AL200" si="228">COUNTIF(F193:AJ193,"P")</f>
        <v>9</v>
      </c>
      <c r="AM193" s="158">
        <f>SUM(AL193:AL194)/2</f>
        <v>7.5</v>
      </c>
      <c r="AN193" s="158">
        <f t="shared" ref="AN193:AN200" si="229">COUNTIF(F193:AJ193,"Mi")</f>
        <v>0</v>
      </c>
      <c r="AO193" s="158">
        <f>SUM((AN193+AN194)/2)</f>
        <v>0</v>
      </c>
      <c r="AP193" s="159">
        <f t="shared" ref="AP193:AP200" si="230">COUNTIF(F193:AJ193,"VS")</f>
        <v>0</v>
      </c>
      <c r="AQ193" s="159">
        <f>SUM((AP193+AP194)/2)</f>
        <v>0</v>
      </c>
      <c r="AR193" s="158">
        <f t="shared" ref="AR193:AR200" si="231">COUNTIF(F193:AJ193,"C1")</f>
        <v>0</v>
      </c>
      <c r="AS193" s="159">
        <f>SUM((AR193+AR194)/2)</f>
        <v>1.5</v>
      </c>
      <c r="AT193" s="159">
        <f t="shared" ref="AT193:AT200" si="232">COUNTIF(F193:AJ193,"R1")</f>
        <v>0</v>
      </c>
      <c r="AU193" s="160">
        <f>SUM((AT193+AT194)/2)</f>
        <v>0</v>
      </c>
      <c r="AV193" s="158">
        <f t="shared" ref="AV193:AV200" si="233">COUNTIF(F193:AJ193,"CS")</f>
        <v>0</v>
      </c>
      <c r="AW193" s="158">
        <f>SUM((AV193+AV194)/2)</f>
        <v>0</v>
      </c>
      <c r="AX193" s="159">
        <f t="shared" ref="AX193:AX200" si="234">COUNTIF(F193:AJ193,"DA")</f>
        <v>0</v>
      </c>
      <c r="AY193" s="159">
        <f>SUM((AX193+AX194)/2)</f>
        <v>0</v>
      </c>
      <c r="AZ193" s="161">
        <f>SUM(AM193+AO193+AQ193+AS193+AW193+AY193+AU193)*24</f>
        <v>216</v>
      </c>
      <c r="BA193" s="159">
        <f t="shared" ref="BA193:BA200" si="235">COUNTIF(F193:AJ193,"MT5")</f>
        <v>0</v>
      </c>
      <c r="BB193" s="159">
        <f>SUM((BA193+BA194)/2)</f>
        <v>0</v>
      </c>
      <c r="BC193" s="159">
        <f t="shared" ref="BC193:BC200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200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200" si="238">COUNTIF(F193:AJ193,"A")</f>
        <v>0</v>
      </c>
      <c r="BJ193" s="159">
        <f>SUM((BI193+BI194)/2)</f>
        <v>0</v>
      </c>
      <c r="BK193" s="159">
        <f t="shared" ref="BK193:BK200" si="239">COUNTIF(F193:AJ193,"Ma")</f>
        <v>0</v>
      </c>
      <c r="BL193" s="162">
        <f>SUM(BK193+BK194)/2</f>
        <v>0</v>
      </c>
      <c r="BM193" s="158">
        <f t="shared" ref="BM193:BM200" si="240">COUNTIF(F193:AJ193,"MJ")</f>
        <v>0</v>
      </c>
      <c r="BN193" s="158">
        <f>SUM(BM193+BM194)/2</f>
        <v>0</v>
      </c>
      <c r="BO193" s="158">
        <f t="shared" ref="BO193:BO200" si="241">COUNTIF(F193:AJ193,"Jsc")</f>
        <v>0</v>
      </c>
      <c r="BP193" s="158">
        <f>SUM(BO193+BO194)/2</f>
        <v>0</v>
      </c>
      <c r="BQ193" s="158">
        <f t="shared" ref="BQ193:BQ200" si="242">COUNTIF(F193:AJ193,"C")</f>
        <v>13</v>
      </c>
      <c r="BR193" s="158">
        <f>SUM((BQ193+BQ194)/2)</f>
        <v>13</v>
      </c>
      <c r="BS193" s="158">
        <f t="shared" ref="BS193:BS200" si="243">COUNTIF(F193:AJ193,"CC")</f>
        <v>0</v>
      </c>
      <c r="BT193" s="158">
        <f>SUM((BS193+BS194)/2)</f>
        <v>0</v>
      </c>
      <c r="BU193" s="158">
        <f t="shared" ref="BU193:BU200" si="244">COUNTIF(F193:AJ193,"DS")</f>
        <v>0</v>
      </c>
      <c r="BV193" s="158">
        <f>SUM((BU193+BU194)/2)</f>
        <v>0</v>
      </c>
      <c r="BW193" s="159">
        <f t="shared" ref="BW193:BW200" si="245">COUNTIF(F193:AJ193,"MT")</f>
        <v>0</v>
      </c>
      <c r="BX193" s="159">
        <f>SUM((BW193+BW194)/2)</f>
        <v>0</v>
      </c>
      <c r="BY193" s="159">
        <f t="shared" ref="BY193:BY200" si="246">COUNTIF(F193:AJ193,"4/5")</f>
        <v>0</v>
      </c>
      <c r="BZ193" s="160">
        <f>SUM((BY193+BY194)/2)</f>
        <v>0</v>
      </c>
      <c r="CA193" s="163">
        <f>SUM(AZ193)</f>
        <v>216</v>
      </c>
      <c r="CB193" s="35">
        <f>SUM(AM193+AO193+AQ193+AS193+AU193+AW193+BB193+BD193+BG193+AY193)</f>
        <v>9</v>
      </c>
    </row>
    <row r="194" spans="1:80" ht="18.75" customHeight="1" thickBot="1" x14ac:dyDescent="0.3">
      <c r="A194" s="137" t="s">
        <v>425</v>
      </c>
      <c r="B194" s="179" t="s">
        <v>188</v>
      </c>
      <c r="C194" s="710" t="s">
        <v>3</v>
      </c>
      <c r="D194" s="194"/>
      <c r="E194" s="166" t="s">
        <v>4</v>
      </c>
      <c r="F194" s="36" t="s">
        <v>11</v>
      </c>
      <c r="G194" s="354" t="s">
        <v>7</v>
      </c>
      <c r="H194" s="306"/>
      <c r="I194" s="309"/>
      <c r="J194" s="37" t="s">
        <v>11</v>
      </c>
      <c r="K194" s="37" t="s">
        <v>11</v>
      </c>
      <c r="L194" s="37" t="s">
        <v>11</v>
      </c>
      <c r="M194" s="37" t="s">
        <v>11</v>
      </c>
      <c r="N194" s="37" t="s">
        <v>11</v>
      </c>
      <c r="O194" s="306"/>
      <c r="P194" s="306"/>
      <c r="Q194" s="395" t="s">
        <v>39</v>
      </c>
      <c r="R194" s="395" t="s">
        <v>39</v>
      </c>
      <c r="S194" s="395" t="s">
        <v>39</v>
      </c>
      <c r="T194" s="306"/>
      <c r="U194" s="306"/>
      <c r="V194" s="306"/>
      <c r="W194" s="306"/>
      <c r="X194" s="354" t="s">
        <v>7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54" t="s">
        <v>7</v>
      </c>
      <c r="AJ194" s="306"/>
      <c r="AK194" s="40"/>
      <c r="AL194" s="167">
        <f t="shared" si="228"/>
        <v>6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3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13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207</v>
      </c>
      <c r="E195" s="156" t="s">
        <v>70</v>
      </c>
      <c r="F195" s="51" t="s">
        <v>11</v>
      </c>
      <c r="G195" s="52" t="s">
        <v>11</v>
      </c>
      <c r="H195" s="307"/>
      <c r="I195" s="310"/>
      <c r="J195" s="358" t="s">
        <v>7</v>
      </c>
      <c r="K195" s="353" t="s">
        <v>7</v>
      </c>
      <c r="L195" s="353" t="s">
        <v>7</v>
      </c>
      <c r="M195" s="353" t="s">
        <v>7</v>
      </c>
      <c r="N195" s="353" t="s">
        <v>7</v>
      </c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307"/>
      <c r="X195" s="52" t="s">
        <v>11</v>
      </c>
      <c r="Y195" s="52" t="s">
        <v>11</v>
      </c>
      <c r="Z195" s="52" t="s">
        <v>11</v>
      </c>
      <c r="AA195" s="52" t="s">
        <v>67</v>
      </c>
      <c r="AB195" s="31" t="s">
        <v>67</v>
      </c>
      <c r="AC195" s="307"/>
      <c r="AD195" s="307"/>
      <c r="AE195" s="52" t="s">
        <v>11</v>
      </c>
      <c r="AF195" s="52" t="s">
        <v>11</v>
      </c>
      <c r="AG195" s="52" t="s">
        <v>67</v>
      </c>
      <c r="AH195" s="353" t="s">
        <v>7</v>
      </c>
      <c r="AI195" s="52" t="s">
        <v>11</v>
      </c>
      <c r="AJ195" s="307"/>
      <c r="AK195" s="34">
        <f>IF(CA195=0,"",TIME(0,CA195,0))</f>
        <v>0.18333333333333335</v>
      </c>
      <c r="AL195" s="157">
        <f t="shared" si="228"/>
        <v>11</v>
      </c>
      <c r="AM195" s="158">
        <f>SUM(AL195:AL196)/2</f>
        <v>11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264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6</v>
      </c>
      <c r="BR195" s="158">
        <f>SUM((BQ195+BQ196)/2)</f>
        <v>6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264</v>
      </c>
      <c r="CB195" s="35">
        <f>SUM(AM195+AO195+AQ195+AS195+AU195+AW195+BB195+BD195+BG195+AY195)</f>
        <v>11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11</v>
      </c>
      <c r="H196" s="306"/>
      <c r="I196" s="309"/>
      <c r="J196" s="354" t="s">
        <v>7</v>
      </c>
      <c r="K196" s="354" t="s">
        <v>7</v>
      </c>
      <c r="L196" s="354" t="s">
        <v>7</v>
      </c>
      <c r="M196" s="354" t="s">
        <v>7</v>
      </c>
      <c r="N196" s="354" t="s">
        <v>7</v>
      </c>
      <c r="O196" s="306"/>
      <c r="P196" s="306"/>
      <c r="Q196" s="37" t="s">
        <v>11</v>
      </c>
      <c r="R196" s="37" t="s">
        <v>11</v>
      </c>
      <c r="S196" s="37" t="s">
        <v>11</v>
      </c>
      <c r="T196" s="306"/>
      <c r="U196" s="306"/>
      <c r="V196" s="306"/>
      <c r="W196" s="306"/>
      <c r="X196" s="37" t="s">
        <v>11</v>
      </c>
      <c r="Y196" s="37" t="s">
        <v>11</v>
      </c>
      <c r="Z196" s="37" t="s">
        <v>11</v>
      </c>
      <c r="AA196" s="37" t="s">
        <v>67</v>
      </c>
      <c r="AB196" s="37" t="s">
        <v>67</v>
      </c>
      <c r="AC196" s="306"/>
      <c r="AD196" s="306"/>
      <c r="AE196" s="52" t="s">
        <v>11</v>
      </c>
      <c r="AF196" s="37" t="s">
        <v>11</v>
      </c>
      <c r="AG196" s="37" t="s">
        <v>67</v>
      </c>
      <c r="AH196" s="354" t="s">
        <v>7</v>
      </c>
      <c r="AI196" s="37" t="s">
        <v>11</v>
      </c>
      <c r="AJ196" s="330"/>
      <c r="AK196" s="40"/>
      <c r="AL196" s="167">
        <f t="shared" si="228"/>
        <v>11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6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386</v>
      </c>
      <c r="D197" s="178" t="s">
        <v>232</v>
      </c>
      <c r="E197" s="156" t="s">
        <v>70</v>
      </c>
      <c r="F197" s="51" t="s">
        <v>11</v>
      </c>
      <c r="G197" s="52" t="s">
        <v>11</v>
      </c>
      <c r="H197" s="307"/>
      <c r="I197" s="310"/>
      <c r="J197" s="52" t="s">
        <v>11</v>
      </c>
      <c r="K197" s="353" t="s">
        <v>7</v>
      </c>
      <c r="L197" s="52" t="s">
        <v>11</v>
      </c>
      <c r="M197" s="52" t="s">
        <v>11</v>
      </c>
      <c r="N197" s="52" t="s">
        <v>11</v>
      </c>
      <c r="O197" s="307"/>
      <c r="P197" s="307"/>
      <c r="Q197" s="52" t="s">
        <v>11</v>
      </c>
      <c r="R197" s="353" t="s">
        <v>7</v>
      </c>
      <c r="S197" s="52" t="s">
        <v>11</v>
      </c>
      <c r="T197" s="307"/>
      <c r="U197" s="307"/>
      <c r="V197" s="307"/>
      <c r="W197" s="307"/>
      <c r="X197" s="52" t="s">
        <v>11</v>
      </c>
      <c r="Y197" s="52" t="s">
        <v>11</v>
      </c>
      <c r="Z197" s="52" t="s">
        <v>11</v>
      </c>
      <c r="AA197" s="52" t="s">
        <v>11</v>
      </c>
      <c r="AB197" s="442" t="s">
        <v>120</v>
      </c>
      <c r="AC197" s="307"/>
      <c r="AD197" s="307"/>
      <c r="AE197" s="494" t="s">
        <v>7</v>
      </c>
      <c r="AF197" s="52" t="s">
        <v>11</v>
      </c>
      <c r="AG197" s="52" t="s">
        <v>11</v>
      </c>
      <c r="AH197" s="52" t="s">
        <v>11</v>
      </c>
      <c r="AI197" s="52" t="s">
        <v>11</v>
      </c>
      <c r="AJ197" s="307"/>
      <c r="AK197" s="34">
        <f>IF(CA197=0,"",TIME(0,CA197,0))</f>
        <v>0.26666666666666666</v>
      </c>
      <c r="AL197" s="157">
        <f t="shared" si="228"/>
        <v>16</v>
      </c>
      <c r="AM197" s="158">
        <f>SUM(AL197:AL198)/2</f>
        <v>16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384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3</v>
      </c>
      <c r="BR197" s="158">
        <f>SUM((BQ197+BQ198)/2)</f>
        <v>3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384</v>
      </c>
      <c r="CB197" s="35">
        <f>SUM(AM197+AO197+AQ197+AS197+AU197+AW197+BB197+BD197+BG197+AY197)</f>
        <v>16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307"/>
      <c r="I198" s="310"/>
      <c r="J198" s="52" t="s">
        <v>11</v>
      </c>
      <c r="K198" s="354" t="s">
        <v>7</v>
      </c>
      <c r="L198" s="52" t="s">
        <v>11</v>
      </c>
      <c r="M198" s="52" t="s">
        <v>11</v>
      </c>
      <c r="N198" s="52" t="s">
        <v>11</v>
      </c>
      <c r="O198" s="307"/>
      <c r="P198" s="307"/>
      <c r="Q198" s="52" t="s">
        <v>11</v>
      </c>
      <c r="R198" s="354" t="s">
        <v>7</v>
      </c>
      <c r="S198" s="52" t="s">
        <v>11</v>
      </c>
      <c r="T198" s="307"/>
      <c r="U198" s="307"/>
      <c r="V198" s="307"/>
      <c r="W198" s="307"/>
      <c r="X198" s="52" t="s">
        <v>11</v>
      </c>
      <c r="Y198" s="52" t="s">
        <v>11</v>
      </c>
      <c r="Z198" s="52" t="s">
        <v>11</v>
      </c>
      <c r="AA198" s="52" t="s">
        <v>11</v>
      </c>
      <c r="AB198" s="402" t="s">
        <v>120</v>
      </c>
      <c r="AC198" s="307"/>
      <c r="AD198" s="307"/>
      <c r="AE198" s="358" t="s">
        <v>7</v>
      </c>
      <c r="AF198" s="52" t="s">
        <v>11</v>
      </c>
      <c r="AG198" s="52" t="s">
        <v>11</v>
      </c>
      <c r="AH198" s="52" t="s">
        <v>11</v>
      </c>
      <c r="AI198" s="52" t="s">
        <v>11</v>
      </c>
      <c r="AJ198" s="307"/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3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425</v>
      </c>
      <c r="B199" s="179" t="s">
        <v>188</v>
      </c>
      <c r="C199" s="1057">
        <v>7841</v>
      </c>
      <c r="D199" s="178" t="s">
        <v>272</v>
      </c>
      <c r="E199" s="156" t="s">
        <v>70</v>
      </c>
      <c r="F199" s="30" t="s">
        <v>11</v>
      </c>
      <c r="G199" s="353" t="s">
        <v>7</v>
      </c>
      <c r="H199" s="305"/>
      <c r="I199" s="308"/>
      <c r="J199" s="31" t="s">
        <v>11</v>
      </c>
      <c r="K199" s="31" t="s">
        <v>11</v>
      </c>
      <c r="L199" s="31" t="s">
        <v>11</v>
      </c>
      <c r="M199" s="31" t="s">
        <v>11</v>
      </c>
      <c r="N199" s="31" t="s">
        <v>11</v>
      </c>
      <c r="O199" s="305"/>
      <c r="P199" s="305"/>
      <c r="Q199" s="31" t="s">
        <v>11</v>
      </c>
      <c r="R199" s="31" t="s">
        <v>11</v>
      </c>
      <c r="S199" s="31" t="s">
        <v>11</v>
      </c>
      <c r="T199" s="305"/>
      <c r="U199" s="305"/>
      <c r="V199" s="305"/>
      <c r="W199" s="305"/>
      <c r="X199" s="31" t="s">
        <v>11</v>
      </c>
      <c r="Y199" s="31" t="s">
        <v>11</v>
      </c>
      <c r="Z199" s="31" t="s">
        <v>11</v>
      </c>
      <c r="AA199" s="31" t="s">
        <v>11</v>
      </c>
      <c r="AB199" s="442" t="s">
        <v>120</v>
      </c>
      <c r="AC199" s="305"/>
      <c r="AD199" s="305"/>
      <c r="AE199" s="31" t="s">
        <v>11</v>
      </c>
      <c r="AF199" s="31" t="s">
        <v>11</v>
      </c>
      <c r="AG199" s="31" t="s">
        <v>11</v>
      </c>
      <c r="AH199" s="31" t="s">
        <v>11</v>
      </c>
      <c r="AI199" s="31" t="s">
        <v>11</v>
      </c>
      <c r="AJ199" s="305"/>
      <c r="AK199" s="34">
        <f>IF(CA199=0,"",TIME(0,CA199,0))</f>
        <v>0.3</v>
      </c>
      <c r="AL199" s="157">
        <f t="shared" si="228"/>
        <v>18</v>
      </c>
      <c r="AM199" s="158">
        <f>SUM(AL199:AL200)/2</f>
        <v>18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432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432</v>
      </c>
      <c r="CB199" s="35">
        <f>SUM(AM199+AO199+AQ199+AS199+AU199+AW199+BB199+BD199+BG199+AY199)</f>
        <v>18</v>
      </c>
    </row>
    <row r="200" spans="1:80" ht="18.75" customHeight="1" thickBot="1" x14ac:dyDescent="0.3">
      <c r="A200" s="137" t="s">
        <v>425</v>
      </c>
      <c r="B200" s="179" t="s">
        <v>188</v>
      </c>
      <c r="C200" s="710" t="s">
        <v>6</v>
      </c>
      <c r="D200" s="194"/>
      <c r="E200" s="166" t="s">
        <v>4</v>
      </c>
      <c r="F200" s="36" t="s">
        <v>11</v>
      </c>
      <c r="G200" s="354" t="s">
        <v>7</v>
      </c>
      <c r="H200" s="306"/>
      <c r="I200" s="309"/>
      <c r="J200" s="37" t="s">
        <v>11</v>
      </c>
      <c r="K200" s="37" t="s">
        <v>11</v>
      </c>
      <c r="L200" s="37" t="s">
        <v>11</v>
      </c>
      <c r="M200" s="37" t="s">
        <v>11</v>
      </c>
      <c r="N200" s="37" t="s">
        <v>11</v>
      </c>
      <c r="O200" s="306"/>
      <c r="P200" s="306"/>
      <c r="Q200" s="37" t="s">
        <v>11</v>
      </c>
      <c r="R200" s="37" t="s">
        <v>11</v>
      </c>
      <c r="S200" s="37" t="s">
        <v>11</v>
      </c>
      <c r="T200" s="306"/>
      <c r="U200" s="306"/>
      <c r="V200" s="306"/>
      <c r="W200" s="306"/>
      <c r="X200" s="37" t="s">
        <v>11</v>
      </c>
      <c r="Y200" s="37" t="s">
        <v>11</v>
      </c>
      <c r="Z200" s="37" t="s">
        <v>11</v>
      </c>
      <c r="AA200" s="37" t="s">
        <v>11</v>
      </c>
      <c r="AB200" s="402" t="s">
        <v>120</v>
      </c>
      <c r="AC200" s="306"/>
      <c r="AD200" s="306"/>
      <c r="AE200" s="37" t="s">
        <v>11</v>
      </c>
      <c r="AF200" s="37" t="s">
        <v>11</v>
      </c>
      <c r="AG200" s="37" t="s">
        <v>11</v>
      </c>
      <c r="AH200" s="37" t="s">
        <v>11</v>
      </c>
      <c r="AI200" s="37" t="s">
        <v>11</v>
      </c>
      <c r="AJ200" s="306"/>
      <c r="AK200" s="40"/>
      <c r="AL200" s="167">
        <f t="shared" si="228"/>
        <v>18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425</v>
      </c>
      <c r="B201" s="179" t="s">
        <v>189</v>
      </c>
      <c r="C201" s="1174" t="s">
        <v>189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425</v>
      </c>
      <c r="B202" s="179" t="s">
        <v>189</v>
      </c>
      <c r="C202" s="190"/>
      <c r="D202" s="45" t="s">
        <v>69</v>
      </c>
      <c r="E202" s="204"/>
      <c r="F202" s="24">
        <v>1</v>
      </c>
      <c r="G202" s="25">
        <v>2</v>
      </c>
      <c r="H202" s="300">
        <v>3</v>
      </c>
      <c r="I202" s="300">
        <v>4</v>
      </c>
      <c r="J202" s="25">
        <v>5</v>
      </c>
      <c r="K202" s="25">
        <v>6</v>
      </c>
      <c r="L202" s="25">
        <v>7</v>
      </c>
      <c r="M202" s="25">
        <v>8</v>
      </c>
      <c r="N202" s="25">
        <v>9</v>
      </c>
      <c r="O202" s="300">
        <v>10</v>
      </c>
      <c r="P202" s="300">
        <v>11</v>
      </c>
      <c r="Q202" s="25">
        <v>12</v>
      </c>
      <c r="R202" s="25">
        <v>13</v>
      </c>
      <c r="S202" s="25">
        <v>14</v>
      </c>
      <c r="T202" s="300">
        <v>15</v>
      </c>
      <c r="U202" s="300">
        <v>16</v>
      </c>
      <c r="V202" s="300">
        <v>17</v>
      </c>
      <c r="W202" s="300">
        <v>18</v>
      </c>
      <c r="X202" s="25">
        <v>19</v>
      </c>
      <c r="Y202" s="25">
        <v>20</v>
      </c>
      <c r="Z202" s="25">
        <v>21</v>
      </c>
      <c r="AA202" s="25">
        <v>22</v>
      </c>
      <c r="AB202" s="25">
        <v>23</v>
      </c>
      <c r="AC202" s="300">
        <v>24</v>
      </c>
      <c r="AD202" s="300">
        <v>25</v>
      </c>
      <c r="AE202" s="25">
        <v>26</v>
      </c>
      <c r="AF202" s="25">
        <v>27</v>
      </c>
      <c r="AG202" s="26">
        <v>28</v>
      </c>
      <c r="AH202" s="26">
        <v>29</v>
      </c>
      <c r="AI202" s="25">
        <v>30</v>
      </c>
      <c r="AJ202" s="3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425</v>
      </c>
      <c r="B203" s="179" t="s">
        <v>189</v>
      </c>
      <c r="C203" s="1057" t="s">
        <v>387</v>
      </c>
      <c r="D203" s="155" t="str">
        <f>VLOOKUP(C203,ListeAppel,2,FALSE)</f>
        <v>Nom 006</v>
      </c>
      <c r="E203" s="236" t="s">
        <v>70</v>
      </c>
      <c r="F203" s="376" t="s">
        <v>7</v>
      </c>
      <c r="G203" s="353" t="s">
        <v>7</v>
      </c>
      <c r="H203" s="353" t="s">
        <v>7</v>
      </c>
      <c r="I203" s="353" t="s">
        <v>7</v>
      </c>
      <c r="J203" s="353" t="s">
        <v>7</v>
      </c>
      <c r="K203" s="353" t="s">
        <v>7</v>
      </c>
      <c r="L203" s="353" t="s">
        <v>7</v>
      </c>
      <c r="M203" s="353" t="s">
        <v>7</v>
      </c>
      <c r="N203" s="353" t="s">
        <v>7</v>
      </c>
      <c r="O203" s="353" t="s">
        <v>7</v>
      </c>
      <c r="P203" s="353" t="s">
        <v>7</v>
      </c>
      <c r="Q203" s="353" t="s">
        <v>7</v>
      </c>
      <c r="R203" s="353" t="s">
        <v>7</v>
      </c>
      <c r="S203" s="353" t="s">
        <v>7</v>
      </c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1" t="s">
        <v>11</v>
      </c>
      <c r="AB203" s="31" t="s">
        <v>67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11</v>
      </c>
      <c r="AI203" s="31" t="s">
        <v>11</v>
      </c>
      <c r="AJ203" s="305"/>
      <c r="AK203" s="34">
        <f>IF(CA203=0,"",TIME(0,CA203,0))</f>
        <v>9.9999999999999992E-2</v>
      </c>
      <c r="AL203" s="157">
        <f t="shared" ref="AL203:AL248" si="247">COUNTIF(F203:AJ203,"P")</f>
        <v>6</v>
      </c>
      <c r="AM203" s="158">
        <f>SUM(AL203:AL204)/2</f>
        <v>6</v>
      </c>
      <c r="AN203" s="158">
        <f t="shared" ref="AN203:AN248" si="248">COUNTIF(F203:AJ203,"Mi")</f>
        <v>0</v>
      </c>
      <c r="AO203" s="158">
        <f>SUM((AN203+AN204)/2)</f>
        <v>0</v>
      </c>
      <c r="AP203" s="159">
        <f t="shared" ref="AP203:AP248" si="249">COUNTIF(F203:AJ203,"VS")</f>
        <v>0</v>
      </c>
      <c r="AQ203" s="159">
        <f>SUM((AP203+AP204)/2)</f>
        <v>0</v>
      </c>
      <c r="AR203" s="158">
        <f t="shared" ref="AR203:AR248" si="250">COUNTIF(F203:AJ203,"C1")</f>
        <v>0</v>
      </c>
      <c r="AS203" s="159">
        <f>SUM((AR203+AR204)/2)</f>
        <v>0</v>
      </c>
      <c r="AT203" s="159">
        <f t="shared" ref="AT203:AT248" si="251">COUNTIF(F203:AJ203,"R1")</f>
        <v>0</v>
      </c>
      <c r="AU203" s="160">
        <f>SUM((AT203+AT204)/2)</f>
        <v>0</v>
      </c>
      <c r="AV203" s="158">
        <f t="shared" ref="AV203:AV248" si="252">COUNTIF(F203:AJ203,"CS")</f>
        <v>0</v>
      </c>
      <c r="AW203" s="158">
        <f>SUM((AV203+AV204)/2)</f>
        <v>0</v>
      </c>
      <c r="AX203" s="159">
        <f t="shared" ref="AX203:AX248" si="253">COUNTIF(F203:AJ203,"DA")</f>
        <v>0</v>
      </c>
      <c r="AY203" s="159">
        <f>SUM((AX203+AX204)/2)</f>
        <v>0</v>
      </c>
      <c r="AZ203" s="161">
        <f>SUM(AM203+AO203+AQ203+AS203+AW203+AY203+AU203)*24</f>
        <v>144</v>
      </c>
      <c r="BA203" s="159">
        <f t="shared" ref="BA203:BA248" si="254">COUNTIF(F203:AJ203,"MT5")</f>
        <v>0</v>
      </c>
      <c r="BB203" s="159">
        <f>SUM((BA203+BA204)/2)</f>
        <v>0</v>
      </c>
      <c r="BC203" s="159">
        <f t="shared" ref="BC203:BC248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57">COUNTIF(F203:AJ203,"A")</f>
        <v>0</v>
      </c>
      <c r="BJ203" s="159">
        <f>SUM((BI203+BI204)/2)</f>
        <v>0</v>
      </c>
      <c r="BK203" s="159">
        <f t="shared" ref="BK203:BK248" si="258">COUNTIF(F203:AJ203,"Ma")</f>
        <v>0</v>
      </c>
      <c r="BL203" s="162">
        <f>SUM(BK203+BK204)/2</f>
        <v>0</v>
      </c>
      <c r="BM203" s="158">
        <f t="shared" ref="BM203:BM248" si="259">COUNTIF(F203:AJ203,"MJ")</f>
        <v>0</v>
      </c>
      <c r="BN203" s="158">
        <f>SUM(BM203+BM204)/2</f>
        <v>0</v>
      </c>
      <c r="BO203" s="158">
        <f t="shared" ref="BO203:BO248" si="260">COUNTIF(F203:AJ203,"Jsc")</f>
        <v>0</v>
      </c>
      <c r="BP203" s="158">
        <f>SUM(BO203+BO204)/2</f>
        <v>0</v>
      </c>
      <c r="BQ203" s="158">
        <f t="shared" ref="BQ203:BQ248" si="261">COUNTIF(F203:AJ203,"C")</f>
        <v>21</v>
      </c>
      <c r="BR203" s="158">
        <f>SUM((BQ203+BQ204)/2)</f>
        <v>21</v>
      </c>
      <c r="BS203" s="158">
        <f t="shared" ref="BS203:BS248" si="262">COUNTIF(F203:AJ203,"CC")</f>
        <v>0</v>
      </c>
      <c r="BT203" s="158">
        <f>SUM((BS203+BS204)/2)</f>
        <v>0</v>
      </c>
      <c r="BU203" s="158">
        <f t="shared" ref="BU203:BU248" si="263">COUNTIF(F203:AJ203,"DS")</f>
        <v>0</v>
      </c>
      <c r="BV203" s="158">
        <f>SUM((BU203+BU204)/2)</f>
        <v>0</v>
      </c>
      <c r="BW203" s="159">
        <f t="shared" ref="BW203:BW248" si="264">COUNTIF(F203:AJ203,"MT")</f>
        <v>0</v>
      </c>
      <c r="BX203" s="159">
        <f>SUM((BW203+BW204)/2)</f>
        <v>0</v>
      </c>
      <c r="BY203" s="159">
        <f t="shared" ref="BY203:BY248" si="265">COUNTIF(F203:AJ203,"4/5")</f>
        <v>0</v>
      </c>
      <c r="BZ203" s="160">
        <f>SUM((BY203+BY204)/2)</f>
        <v>0</v>
      </c>
      <c r="CA203" s="163">
        <f>SUM(AZ203)</f>
        <v>144</v>
      </c>
      <c r="CB203" s="35">
        <f>SUM(AM203+AO203+AQ203+AS203+AU203+AW203+BB203+BD203+BG203+AY203)</f>
        <v>6</v>
      </c>
    </row>
    <row r="204" spans="1:80" ht="18.75" customHeight="1" thickBot="1" x14ac:dyDescent="0.3">
      <c r="A204" s="137" t="s">
        <v>425</v>
      </c>
      <c r="B204" s="179" t="s">
        <v>189</v>
      </c>
      <c r="C204" s="710" t="s">
        <v>10</v>
      </c>
      <c r="D204" s="165">
        <v>11608</v>
      </c>
      <c r="E204" s="238" t="s">
        <v>4</v>
      </c>
      <c r="F204" s="377" t="s">
        <v>7</v>
      </c>
      <c r="G204" s="354" t="s">
        <v>7</v>
      </c>
      <c r="H204" s="354" t="s">
        <v>7</v>
      </c>
      <c r="I204" s="354" t="s">
        <v>7</v>
      </c>
      <c r="J204" s="354" t="s">
        <v>7</v>
      </c>
      <c r="K204" s="354" t="s">
        <v>7</v>
      </c>
      <c r="L204" s="354" t="s">
        <v>7</v>
      </c>
      <c r="M204" s="354" t="s">
        <v>7</v>
      </c>
      <c r="N204" s="354" t="s">
        <v>7</v>
      </c>
      <c r="O204" s="354" t="s">
        <v>7</v>
      </c>
      <c r="P204" s="354" t="s">
        <v>7</v>
      </c>
      <c r="Q204" s="354" t="s">
        <v>7</v>
      </c>
      <c r="R204" s="354" t="s">
        <v>7</v>
      </c>
      <c r="S204" s="354" t="s">
        <v>7</v>
      </c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7" t="s">
        <v>11</v>
      </c>
      <c r="AB204" s="37" t="s">
        <v>67</v>
      </c>
      <c r="AC204" s="306"/>
      <c r="AD204" s="306"/>
      <c r="AE204" s="37" t="s">
        <v>11</v>
      </c>
      <c r="AF204" s="37" t="s">
        <v>11</v>
      </c>
      <c r="AG204" s="37" t="s">
        <v>11</v>
      </c>
      <c r="AH204" s="37" t="s">
        <v>11</v>
      </c>
      <c r="AI204" s="37" t="s">
        <v>11</v>
      </c>
      <c r="AJ204" s="306"/>
      <c r="AK204" s="40"/>
      <c r="AL204" s="167">
        <f t="shared" si="247"/>
        <v>6</v>
      </c>
      <c r="AM204" s="168"/>
      <c r="AN204" s="168">
        <f t="shared" si="248"/>
        <v>0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21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808" t="s">
        <v>388</v>
      </c>
      <c r="D205" s="178" t="str">
        <f>VLOOKUP(C205,ListeAppel,2,FALSE)</f>
        <v>Nom 015</v>
      </c>
      <c r="E205" s="236" t="s">
        <v>70</v>
      </c>
      <c r="F205" s="233" t="s">
        <v>11</v>
      </c>
      <c r="G205" s="31" t="s">
        <v>11</v>
      </c>
      <c r="H205" s="305"/>
      <c r="I205" s="308"/>
      <c r="J205" s="355" t="s">
        <v>13</v>
      </c>
      <c r="K205" s="31" t="s">
        <v>11</v>
      </c>
      <c r="L205" s="353" t="s">
        <v>7</v>
      </c>
      <c r="M205" s="353" t="s">
        <v>7</v>
      </c>
      <c r="N205" s="355" t="s">
        <v>13</v>
      </c>
      <c r="O205" s="305"/>
      <c r="P205" s="305"/>
      <c r="Q205" s="355" t="s">
        <v>13</v>
      </c>
      <c r="R205" s="355" t="s">
        <v>13</v>
      </c>
      <c r="S205" s="55" t="s">
        <v>11</v>
      </c>
      <c r="T205" s="305"/>
      <c r="U205" s="305"/>
      <c r="V205" s="305"/>
      <c r="W205" s="305"/>
      <c r="X205" s="31" t="s">
        <v>11</v>
      </c>
      <c r="Y205" s="355" t="s">
        <v>13</v>
      </c>
      <c r="Z205" s="31" t="s">
        <v>11</v>
      </c>
      <c r="AA205" s="355" t="s">
        <v>13</v>
      </c>
      <c r="AB205" s="31" t="s">
        <v>67</v>
      </c>
      <c r="AC205" s="305"/>
      <c r="AD205" s="305"/>
      <c r="AE205" s="31" t="s">
        <v>11</v>
      </c>
      <c r="AF205" s="31" t="s">
        <v>11</v>
      </c>
      <c r="AG205" s="353" t="s">
        <v>7</v>
      </c>
      <c r="AH205" s="355" t="s">
        <v>13</v>
      </c>
      <c r="AI205" s="31" t="s">
        <v>11</v>
      </c>
      <c r="AJ205" s="305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10</v>
      </c>
      <c r="AN205" s="158">
        <f t="shared" si="248"/>
        <v>7</v>
      </c>
      <c r="AO205" s="158">
        <f>SUM((AN205+AN206)/2)</f>
        <v>6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3</v>
      </c>
      <c r="BR205" s="158">
        <f>SUM((BQ205+BQ206)/2)</f>
        <v>3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425</v>
      </c>
      <c r="B206" s="179" t="s">
        <v>189</v>
      </c>
      <c r="C206" s="710" t="s">
        <v>10</v>
      </c>
      <c r="D206" s="194"/>
      <c r="E206" s="238" t="s">
        <v>4</v>
      </c>
      <c r="F206" s="234" t="s">
        <v>11</v>
      </c>
      <c r="G206" s="37" t="s">
        <v>11</v>
      </c>
      <c r="H206" s="306"/>
      <c r="I206" s="309"/>
      <c r="J206" s="37" t="s">
        <v>11</v>
      </c>
      <c r="K206" s="37" t="s">
        <v>11</v>
      </c>
      <c r="L206" s="354" t="s">
        <v>7</v>
      </c>
      <c r="M206" s="354" t="s">
        <v>7</v>
      </c>
      <c r="N206" s="356" t="s">
        <v>13</v>
      </c>
      <c r="O206" s="306"/>
      <c r="P206" s="306"/>
      <c r="Q206" s="37" t="s">
        <v>11</v>
      </c>
      <c r="R206" s="356" t="s">
        <v>13</v>
      </c>
      <c r="S206" s="56" t="s">
        <v>11</v>
      </c>
      <c r="T206" s="306"/>
      <c r="U206" s="306"/>
      <c r="V206" s="306"/>
      <c r="W206" s="306"/>
      <c r="X206" s="37" t="s">
        <v>11</v>
      </c>
      <c r="Y206" s="356" t="s">
        <v>13</v>
      </c>
      <c r="Z206" s="37" t="s">
        <v>11</v>
      </c>
      <c r="AA206" s="356" t="s">
        <v>13</v>
      </c>
      <c r="AB206" s="37" t="s">
        <v>67</v>
      </c>
      <c r="AC206" s="306"/>
      <c r="AD206" s="306"/>
      <c r="AE206" s="37" t="s">
        <v>11</v>
      </c>
      <c r="AF206" s="37" t="s">
        <v>11</v>
      </c>
      <c r="AG206" s="354" t="s">
        <v>7</v>
      </c>
      <c r="AH206" s="356" t="s">
        <v>13</v>
      </c>
      <c r="AI206" s="37" t="s">
        <v>11</v>
      </c>
      <c r="AJ206" s="306"/>
      <c r="AK206" s="40"/>
      <c r="AL206" s="167">
        <f t="shared" si="247"/>
        <v>11</v>
      </c>
      <c r="AM206" s="168"/>
      <c r="AN206" s="168">
        <f t="shared" si="248"/>
        <v>5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3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718">
        <v>4998</v>
      </c>
      <c r="D207" s="208" t="s">
        <v>205</v>
      </c>
      <c r="E207" s="236" t="s">
        <v>70</v>
      </c>
      <c r="F207" s="376" t="s">
        <v>7</v>
      </c>
      <c r="G207" s="353" t="s">
        <v>7</v>
      </c>
      <c r="H207" s="305"/>
      <c r="I207" s="308"/>
      <c r="J207" s="52" t="s">
        <v>11</v>
      </c>
      <c r="K207" s="52" t="s">
        <v>11</v>
      </c>
      <c r="L207" s="485" t="s">
        <v>67</v>
      </c>
      <c r="M207" s="52" t="s">
        <v>11</v>
      </c>
      <c r="N207" s="52" t="s">
        <v>11</v>
      </c>
      <c r="O207" s="307"/>
      <c r="P207" s="307"/>
      <c r="Q207" s="52" t="s">
        <v>11</v>
      </c>
      <c r="R207" s="378" t="s">
        <v>13</v>
      </c>
      <c r="S207" s="485" t="s">
        <v>67</v>
      </c>
      <c r="T207" s="307"/>
      <c r="U207" s="307"/>
      <c r="V207" s="307"/>
      <c r="W207" s="307"/>
      <c r="X207" s="52" t="s">
        <v>11</v>
      </c>
      <c r="Y207" s="52" t="s">
        <v>11</v>
      </c>
      <c r="Z207" s="485" t="s">
        <v>67</v>
      </c>
      <c r="AA207" s="52" t="s">
        <v>11</v>
      </c>
      <c r="AB207" s="31" t="s">
        <v>67</v>
      </c>
      <c r="AC207" s="307"/>
      <c r="AD207" s="307"/>
      <c r="AE207" s="52" t="s">
        <v>11</v>
      </c>
      <c r="AF207" s="52" t="s">
        <v>11</v>
      </c>
      <c r="AG207" s="52" t="s">
        <v>67</v>
      </c>
      <c r="AH207" s="355" t="s">
        <v>13</v>
      </c>
      <c r="AI207" s="52" t="s">
        <v>67</v>
      </c>
      <c r="AJ207" s="307"/>
      <c r="AK207" s="34">
        <f>IF(CA207=0,"",TIME(0,CA207,0))</f>
        <v>0.19999999999999998</v>
      </c>
      <c r="AL207" s="157">
        <f t="shared" si="247"/>
        <v>10</v>
      </c>
      <c r="AM207" s="158">
        <f>SUM(AL207:AL208)/2</f>
        <v>10</v>
      </c>
      <c r="AN207" s="158">
        <f t="shared" si="248"/>
        <v>2</v>
      </c>
      <c r="AO207" s="158">
        <f>SUM((AN207+AN208)/2)</f>
        <v>2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288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2</v>
      </c>
      <c r="BR207" s="158">
        <f>SUM((BQ207+BQ208)/2)</f>
        <v>2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288</v>
      </c>
      <c r="CB207" s="35">
        <f>SUM(AM207+AO207+AQ207+AS207+AU207+AW207+BB207+BD207+BG207+AY207)</f>
        <v>12</v>
      </c>
    </row>
    <row r="208" spans="1:80" ht="18.75" customHeight="1" thickBot="1" x14ac:dyDescent="0.3">
      <c r="A208" s="137" t="s">
        <v>425</v>
      </c>
      <c r="B208" s="179" t="s">
        <v>189</v>
      </c>
      <c r="C208" s="718" t="s">
        <v>6</v>
      </c>
      <c r="D208" s="254">
        <v>10876</v>
      </c>
      <c r="E208" s="238" t="s">
        <v>4</v>
      </c>
      <c r="F208" s="377" t="s">
        <v>7</v>
      </c>
      <c r="G208" s="354" t="s">
        <v>7</v>
      </c>
      <c r="H208" s="306"/>
      <c r="I208" s="309"/>
      <c r="J208" s="52" t="s">
        <v>11</v>
      </c>
      <c r="K208" s="52" t="s">
        <v>11</v>
      </c>
      <c r="L208" s="52" t="s">
        <v>67</v>
      </c>
      <c r="M208" s="52" t="s">
        <v>11</v>
      </c>
      <c r="N208" s="52" t="s">
        <v>11</v>
      </c>
      <c r="O208" s="307"/>
      <c r="P208" s="307"/>
      <c r="Q208" s="52" t="s">
        <v>11</v>
      </c>
      <c r="R208" s="378" t="s">
        <v>13</v>
      </c>
      <c r="S208" s="52" t="s">
        <v>67</v>
      </c>
      <c r="T208" s="307"/>
      <c r="U208" s="307"/>
      <c r="V208" s="307"/>
      <c r="W208" s="307"/>
      <c r="X208" s="52" t="s">
        <v>11</v>
      </c>
      <c r="Y208" s="52" t="s">
        <v>11</v>
      </c>
      <c r="Z208" s="52" t="s">
        <v>67</v>
      </c>
      <c r="AA208" s="52" t="s">
        <v>11</v>
      </c>
      <c r="AB208" s="37" t="s">
        <v>67</v>
      </c>
      <c r="AC208" s="307"/>
      <c r="AD208" s="307"/>
      <c r="AE208" s="52" t="s">
        <v>11</v>
      </c>
      <c r="AF208" s="52" t="s">
        <v>11</v>
      </c>
      <c r="AG208" s="52" t="s">
        <v>67</v>
      </c>
      <c r="AH208" s="356" t="s">
        <v>13</v>
      </c>
      <c r="AI208" s="52" t="s">
        <v>67</v>
      </c>
      <c r="AJ208" s="307"/>
      <c r="AK208" s="40"/>
      <c r="AL208" s="167">
        <f t="shared" si="247"/>
        <v>10</v>
      </c>
      <c r="AM208" s="168"/>
      <c r="AN208" s="168">
        <f t="shared" si="248"/>
        <v>2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2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8" t="s">
        <v>390</v>
      </c>
      <c r="D209" s="178" t="str">
        <f>VLOOKUP(C209,ListeAppel,2,FALSE)</f>
        <v>Nom 021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53" t="s">
        <v>7</v>
      </c>
      <c r="AB209" s="353" t="s">
        <v>7</v>
      </c>
      <c r="AC209" s="353" t="s">
        <v>7</v>
      </c>
      <c r="AD209" s="353" t="s">
        <v>7</v>
      </c>
      <c r="AE209" s="353" t="s">
        <v>7</v>
      </c>
      <c r="AF209" s="31" t="s">
        <v>11</v>
      </c>
      <c r="AG209" s="31" t="s">
        <v>67</v>
      </c>
      <c r="AH209" s="355" t="s">
        <v>13</v>
      </c>
      <c r="AI209" s="31" t="s">
        <v>67</v>
      </c>
      <c r="AJ209" s="305"/>
      <c r="AK209" s="34">
        <f>IF(CA209=0,"",TIME(0,CA209,0))</f>
        <v>3.3333333333333333E-2</v>
      </c>
      <c r="AL209" s="157">
        <f t="shared" si="247"/>
        <v>1</v>
      </c>
      <c r="AM209" s="158">
        <f>SUM(AL209:AL210)/2</f>
        <v>1</v>
      </c>
      <c r="AN209" s="158">
        <f t="shared" si="248"/>
        <v>1</v>
      </c>
      <c r="AO209" s="158">
        <f>SUM((AN209+AN210)/2)</f>
        <v>1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26</v>
      </c>
      <c r="BR209" s="158">
        <f>SUM((BQ209+BQ210)/2)</f>
        <v>26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</v>
      </c>
      <c r="CB209" s="35">
        <f>SUM(AM209+AO209+AQ209+AS209+AU209+AW209+BB209+BD209+BG209+AY209)</f>
        <v>2</v>
      </c>
    </row>
    <row r="210" spans="1:80" ht="18.75" customHeight="1" thickBot="1" x14ac:dyDescent="0.3">
      <c r="A210" s="137" t="s">
        <v>425</v>
      </c>
      <c r="B210" s="179" t="s">
        <v>189</v>
      </c>
      <c r="C210" s="710" t="s">
        <v>3</v>
      </c>
      <c r="D210" s="165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54" t="s">
        <v>7</v>
      </c>
      <c r="AB210" s="354" t="s">
        <v>7</v>
      </c>
      <c r="AC210" s="354" t="s">
        <v>7</v>
      </c>
      <c r="AD210" s="354" t="s">
        <v>7</v>
      </c>
      <c r="AE210" s="354" t="s">
        <v>7</v>
      </c>
      <c r="AF210" s="37" t="s">
        <v>11</v>
      </c>
      <c r="AG210" s="37" t="s">
        <v>67</v>
      </c>
      <c r="AH210" s="356" t="s">
        <v>13</v>
      </c>
      <c r="AI210" s="37" t="s">
        <v>67</v>
      </c>
      <c r="AJ210" s="306"/>
      <c r="AK210" s="40"/>
      <c r="AL210" s="167">
        <f t="shared" si="247"/>
        <v>1</v>
      </c>
      <c r="AM210" s="168"/>
      <c r="AN210" s="168">
        <f t="shared" si="248"/>
        <v>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26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808" t="s">
        <v>391</v>
      </c>
      <c r="D211" s="178" t="str">
        <f>VLOOKUP(C211,ListeAppel,2,FALSE)</f>
        <v>Nom 027</v>
      </c>
      <c r="E211" s="156" t="s">
        <v>70</v>
      </c>
      <c r="F211" s="30" t="s">
        <v>11</v>
      </c>
      <c r="G211" s="31" t="s">
        <v>67</v>
      </c>
      <c r="H211" s="305"/>
      <c r="I211" s="308"/>
      <c r="J211" s="31" t="s">
        <v>67</v>
      </c>
      <c r="K211" s="55" t="s">
        <v>11</v>
      </c>
      <c r="L211" s="353" t="s">
        <v>7</v>
      </c>
      <c r="M211" s="55" t="s">
        <v>11</v>
      </c>
      <c r="N211" s="31" t="s">
        <v>67</v>
      </c>
      <c r="O211" s="305"/>
      <c r="P211" s="305"/>
      <c r="Q211" s="55" t="s">
        <v>11</v>
      </c>
      <c r="R211" s="55" t="s">
        <v>11</v>
      </c>
      <c r="S211" s="55" t="s">
        <v>11</v>
      </c>
      <c r="T211" s="332"/>
      <c r="U211" s="305"/>
      <c r="V211" s="305"/>
      <c r="W211" s="305"/>
      <c r="X211" s="353" t="s">
        <v>7</v>
      </c>
      <c r="Y211" s="357" t="s">
        <v>7</v>
      </c>
      <c r="Z211" s="357" t="s">
        <v>7</v>
      </c>
      <c r="AA211" s="357" t="s">
        <v>7</v>
      </c>
      <c r="AB211" s="357" t="s">
        <v>7</v>
      </c>
      <c r="AC211" s="305"/>
      <c r="AD211" s="305"/>
      <c r="AE211" s="31" t="s">
        <v>67</v>
      </c>
      <c r="AF211" s="31" t="s">
        <v>11</v>
      </c>
      <c r="AG211" s="31" t="s">
        <v>11</v>
      </c>
      <c r="AH211" s="31" t="s">
        <v>11</v>
      </c>
      <c r="AI211" s="31" t="s">
        <v>67</v>
      </c>
      <c r="AJ211" s="305"/>
      <c r="AK211" s="34">
        <f>IF(CA211=0,"",TIME(0,CA211,0))</f>
        <v>0.15</v>
      </c>
      <c r="AL211" s="157">
        <f t="shared" si="247"/>
        <v>9</v>
      </c>
      <c r="AM211" s="158">
        <f>SUM(AL211:AL212)/2</f>
        <v>8.5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216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6</v>
      </c>
      <c r="BR211" s="158">
        <f>SUM((BQ211+BQ212)/2)</f>
        <v>6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216</v>
      </c>
      <c r="CB211" s="35">
        <f>SUM(AM211+AO211+AQ211+AS211+AU211+AW211+BB211+BD211+BG211+AY211)</f>
        <v>9</v>
      </c>
    </row>
    <row r="212" spans="1:80" ht="18.75" customHeight="1" thickBot="1" x14ac:dyDescent="0.3">
      <c r="A212" s="137" t="s">
        <v>425</v>
      </c>
      <c r="B212" s="179" t="s">
        <v>189</v>
      </c>
      <c r="C212" s="710" t="s">
        <v>6</v>
      </c>
      <c r="D212" s="194"/>
      <c r="E212" s="166" t="s">
        <v>4</v>
      </c>
      <c r="F212" s="36" t="s">
        <v>57</v>
      </c>
      <c r="G212" s="37" t="s">
        <v>67</v>
      </c>
      <c r="H212" s="306"/>
      <c r="I212" s="309"/>
      <c r="J212" s="37" t="s">
        <v>67</v>
      </c>
      <c r="K212" s="56" t="s">
        <v>11</v>
      </c>
      <c r="L212" s="354" t="s">
        <v>7</v>
      </c>
      <c r="M212" s="56" t="s">
        <v>11</v>
      </c>
      <c r="N212" s="37" t="s">
        <v>67</v>
      </c>
      <c r="O212" s="306"/>
      <c r="P212" s="306"/>
      <c r="Q212" s="56" t="s">
        <v>11</v>
      </c>
      <c r="R212" s="56" t="s">
        <v>11</v>
      </c>
      <c r="S212" s="56" t="s">
        <v>11</v>
      </c>
      <c r="T212" s="331"/>
      <c r="U212" s="306"/>
      <c r="V212" s="306"/>
      <c r="W212" s="306"/>
      <c r="X212" s="354" t="s">
        <v>7</v>
      </c>
      <c r="Y212" s="453" t="s">
        <v>7</v>
      </c>
      <c r="Z212" s="453" t="s">
        <v>7</v>
      </c>
      <c r="AA212" s="453" t="s">
        <v>7</v>
      </c>
      <c r="AB212" s="453" t="s">
        <v>7</v>
      </c>
      <c r="AC212" s="306"/>
      <c r="AD212" s="306"/>
      <c r="AE212" s="37" t="s">
        <v>67</v>
      </c>
      <c r="AF212" s="37" t="s">
        <v>11</v>
      </c>
      <c r="AG212" s="37" t="s">
        <v>11</v>
      </c>
      <c r="AH212" s="37" t="s">
        <v>11</v>
      </c>
      <c r="AI212" s="37" t="s">
        <v>67</v>
      </c>
      <c r="AJ212" s="306"/>
      <c r="AK212" s="40"/>
      <c r="AL212" s="167">
        <f t="shared" si="247"/>
        <v>8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6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1058" t="s">
        <v>392</v>
      </c>
      <c r="D213" s="201" t="str">
        <f>VLOOKUP(C213,ListeAppel,2,FALSE)</f>
        <v>Nom 029</v>
      </c>
      <c r="E213" s="156" t="s">
        <v>70</v>
      </c>
      <c r="F213" s="369" t="s">
        <v>7</v>
      </c>
      <c r="G213" s="353" t="s">
        <v>7</v>
      </c>
      <c r="H213" s="305"/>
      <c r="I213" s="332"/>
      <c r="J213" s="31" t="s">
        <v>11</v>
      </c>
      <c r="K213" s="31" t="s">
        <v>11</v>
      </c>
      <c r="L213" s="31" t="s">
        <v>11</v>
      </c>
      <c r="M213" s="31" t="s">
        <v>67</v>
      </c>
      <c r="N213" s="31" t="s">
        <v>11</v>
      </c>
      <c r="O213" s="305"/>
      <c r="P213" s="332"/>
      <c r="Q213" s="31" t="s">
        <v>67</v>
      </c>
      <c r="R213" s="31" t="s">
        <v>11</v>
      </c>
      <c r="S213" s="31" t="s">
        <v>11</v>
      </c>
      <c r="T213" s="332"/>
      <c r="U213" s="305"/>
      <c r="V213" s="305"/>
      <c r="W213" s="305"/>
      <c r="X213" s="31" t="s">
        <v>11</v>
      </c>
      <c r="Y213" s="31" t="s">
        <v>67</v>
      </c>
      <c r="Z213" s="31" t="s">
        <v>11</v>
      </c>
      <c r="AA213" s="31" t="s">
        <v>11</v>
      </c>
      <c r="AB213" s="485" t="s">
        <v>67</v>
      </c>
      <c r="AC213" s="305"/>
      <c r="AD213" s="305"/>
      <c r="AE213" s="31" t="s">
        <v>11</v>
      </c>
      <c r="AF213" s="31" t="s">
        <v>11</v>
      </c>
      <c r="AG213" s="31" t="s">
        <v>11</v>
      </c>
      <c r="AH213" s="31" t="s">
        <v>67</v>
      </c>
      <c r="AI213" s="353" t="s">
        <v>7</v>
      </c>
      <c r="AJ213" s="305"/>
      <c r="AK213" s="34">
        <f>IF(CA213=0,"",TIME(0,CA213,0))</f>
        <v>0.19999999999999998</v>
      </c>
      <c r="AL213" s="157">
        <f t="shared" si="247"/>
        <v>12</v>
      </c>
      <c r="AM213" s="158">
        <f>SUM(AL213:AL214)/2</f>
        <v>12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288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3</v>
      </c>
      <c r="BR213" s="158">
        <f>SUM((BQ213+BQ214)/2)</f>
        <v>3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288</v>
      </c>
      <c r="CB213" s="35">
        <f>SUM(AM213+AO213+AQ213+AS213+AU213+AW213+BB213+BD213+BG213+AY213)</f>
        <v>12</v>
      </c>
    </row>
    <row r="214" spans="1:80" ht="18.75" customHeight="1" thickBot="1" x14ac:dyDescent="0.3">
      <c r="A214" s="137" t="s">
        <v>425</v>
      </c>
      <c r="B214" s="179" t="s">
        <v>189</v>
      </c>
      <c r="C214" s="271" t="s">
        <v>80</v>
      </c>
      <c r="D214" s="194"/>
      <c r="E214" s="166" t="s">
        <v>4</v>
      </c>
      <c r="F214" s="370" t="s">
        <v>7</v>
      </c>
      <c r="G214" s="354" t="s">
        <v>7</v>
      </c>
      <c r="H214" s="306"/>
      <c r="I214" s="331"/>
      <c r="J214" s="37" t="s">
        <v>11</v>
      </c>
      <c r="K214" s="37" t="s">
        <v>11</v>
      </c>
      <c r="L214" s="37" t="s">
        <v>11</v>
      </c>
      <c r="M214" s="37" t="s">
        <v>67</v>
      </c>
      <c r="N214" s="37" t="s">
        <v>11</v>
      </c>
      <c r="O214" s="306"/>
      <c r="P214" s="331"/>
      <c r="Q214" s="37" t="s">
        <v>67</v>
      </c>
      <c r="R214" s="37" t="s">
        <v>11</v>
      </c>
      <c r="S214" s="37" t="s">
        <v>11</v>
      </c>
      <c r="T214" s="331"/>
      <c r="U214" s="306"/>
      <c r="V214" s="306"/>
      <c r="W214" s="306"/>
      <c r="X214" s="37" t="s">
        <v>11</v>
      </c>
      <c r="Y214" s="37" t="s">
        <v>67</v>
      </c>
      <c r="Z214" s="37" t="s">
        <v>11</v>
      </c>
      <c r="AA214" s="37" t="s">
        <v>11</v>
      </c>
      <c r="AB214" s="651" t="s">
        <v>67</v>
      </c>
      <c r="AC214" s="306"/>
      <c r="AD214" s="306"/>
      <c r="AE214" s="37" t="s">
        <v>11</v>
      </c>
      <c r="AF214" s="37" t="s">
        <v>11</v>
      </c>
      <c r="AG214" s="37" t="s">
        <v>11</v>
      </c>
      <c r="AH214" s="37" t="s">
        <v>67</v>
      </c>
      <c r="AI214" s="354" t="s">
        <v>7</v>
      </c>
      <c r="AJ214" s="306"/>
      <c r="AK214" s="40"/>
      <c r="AL214" s="167">
        <f t="shared" si="247"/>
        <v>12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3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718">
        <v>8965</v>
      </c>
      <c r="D215" s="208" t="s">
        <v>222</v>
      </c>
      <c r="E215" s="156" t="s">
        <v>70</v>
      </c>
      <c r="F215" s="30" t="s">
        <v>11</v>
      </c>
      <c r="G215" s="31" t="s">
        <v>11</v>
      </c>
      <c r="H215" s="305"/>
      <c r="I215" s="332"/>
      <c r="J215" s="31" t="s">
        <v>11</v>
      </c>
      <c r="K215" s="31" t="s">
        <v>11</v>
      </c>
      <c r="L215" s="31" t="s">
        <v>11</v>
      </c>
      <c r="M215" s="55" t="s">
        <v>11</v>
      </c>
      <c r="N215" s="31" t="s">
        <v>67</v>
      </c>
      <c r="O215" s="305"/>
      <c r="P215" s="332"/>
      <c r="Q215" s="31" t="s">
        <v>11</v>
      </c>
      <c r="R215" s="31" t="s">
        <v>11</v>
      </c>
      <c r="S215" s="31" t="s">
        <v>11</v>
      </c>
      <c r="T215" s="332"/>
      <c r="U215" s="305"/>
      <c r="V215" s="305"/>
      <c r="W215" s="305"/>
      <c r="X215" s="31" t="s">
        <v>11</v>
      </c>
      <c r="Y215" s="31" t="s">
        <v>11</v>
      </c>
      <c r="Z215" s="31" t="s">
        <v>11</v>
      </c>
      <c r="AA215" s="355" t="s">
        <v>13</v>
      </c>
      <c r="AB215" s="31" t="s">
        <v>67</v>
      </c>
      <c r="AC215" s="305"/>
      <c r="AD215" s="305"/>
      <c r="AE215" s="31" t="s">
        <v>11</v>
      </c>
      <c r="AF215" s="31" t="s">
        <v>11</v>
      </c>
      <c r="AG215" s="31" t="s">
        <v>11</v>
      </c>
      <c r="AH215" s="31" t="s">
        <v>11</v>
      </c>
      <c r="AI215" s="31" t="s">
        <v>11</v>
      </c>
      <c r="AJ215" s="305"/>
      <c r="AK215" s="34">
        <f>IF(CA215=0,"",TIME(0,CA215,0))</f>
        <v>0.3</v>
      </c>
      <c r="AL215" s="157">
        <f t="shared" si="247"/>
        <v>17</v>
      </c>
      <c r="AM215" s="158">
        <f>SUM(AL215:AL216)/2</f>
        <v>17.5</v>
      </c>
      <c r="AN215" s="158">
        <f t="shared" si="248"/>
        <v>1</v>
      </c>
      <c r="AO215" s="158">
        <f>SUM((AN215+AN216)/2)</f>
        <v>0.5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432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0</v>
      </c>
      <c r="BR215" s="158">
        <f>SUM((BQ215+BQ216)/2)</f>
        <v>0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432</v>
      </c>
      <c r="CB215" s="35">
        <f>SUM(AM215+AO215+AQ215+AS215+AU215+AW215+BB215+BD215+BG215+AY215)</f>
        <v>18</v>
      </c>
    </row>
    <row r="216" spans="1:80" ht="18.75" customHeight="1" thickBot="1" x14ac:dyDescent="0.3">
      <c r="A216" s="137" t="s">
        <v>425</v>
      </c>
      <c r="B216" s="179" t="s">
        <v>189</v>
      </c>
      <c r="C216" s="718" t="s">
        <v>3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06"/>
      <c r="I216" s="331"/>
      <c r="J216" s="37" t="s">
        <v>11</v>
      </c>
      <c r="K216" s="37" t="s">
        <v>11</v>
      </c>
      <c r="L216" s="37" t="s">
        <v>11</v>
      </c>
      <c r="M216" s="56" t="s">
        <v>11</v>
      </c>
      <c r="N216" s="37" t="s">
        <v>67</v>
      </c>
      <c r="O216" s="306"/>
      <c r="P216" s="331"/>
      <c r="Q216" s="37" t="s">
        <v>11</v>
      </c>
      <c r="R216" s="37" t="s">
        <v>11</v>
      </c>
      <c r="S216" s="37" t="s">
        <v>11</v>
      </c>
      <c r="T216" s="331"/>
      <c r="U216" s="306"/>
      <c r="V216" s="306"/>
      <c r="W216" s="306"/>
      <c r="X216" s="37" t="s">
        <v>11</v>
      </c>
      <c r="Y216" s="37" t="s">
        <v>11</v>
      </c>
      <c r="Z216" s="37" t="s">
        <v>11</v>
      </c>
      <c r="AA216" s="37" t="s">
        <v>11</v>
      </c>
      <c r="AB216" s="37" t="s">
        <v>67</v>
      </c>
      <c r="AC216" s="306"/>
      <c r="AD216" s="306"/>
      <c r="AE216" s="37" t="s">
        <v>11</v>
      </c>
      <c r="AF216" s="37" t="s">
        <v>11</v>
      </c>
      <c r="AG216" s="37" t="s">
        <v>11</v>
      </c>
      <c r="AH216" s="37" t="s">
        <v>11</v>
      </c>
      <c r="AI216" s="37" t="s">
        <v>11</v>
      </c>
      <c r="AJ216" s="306"/>
      <c r="AK216" s="40"/>
      <c r="AL216" s="167">
        <f t="shared" si="247"/>
        <v>18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0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425</v>
      </c>
      <c r="B217" s="179" t="s">
        <v>189</v>
      </c>
      <c r="C217" s="1058" t="s">
        <v>394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05"/>
      <c r="I217" s="308"/>
      <c r="J217" s="353" t="s">
        <v>7</v>
      </c>
      <c r="K217" s="353" t="s">
        <v>7</v>
      </c>
      <c r="L217" s="353" t="s">
        <v>7</v>
      </c>
      <c r="M217" s="353" t="s">
        <v>7</v>
      </c>
      <c r="N217" s="353" t="s">
        <v>7</v>
      </c>
      <c r="O217" s="353" t="s">
        <v>7</v>
      </c>
      <c r="P217" s="353" t="s">
        <v>7</v>
      </c>
      <c r="Q217" s="353" t="s">
        <v>7</v>
      </c>
      <c r="R217" s="353" t="s">
        <v>7</v>
      </c>
      <c r="S217" s="353" t="s">
        <v>7</v>
      </c>
      <c r="T217" s="353" t="s">
        <v>7</v>
      </c>
      <c r="U217" s="353" t="s">
        <v>7</v>
      </c>
      <c r="V217" s="353" t="s">
        <v>7</v>
      </c>
      <c r="W217" s="353" t="s">
        <v>7</v>
      </c>
      <c r="X217" s="353" t="s">
        <v>7</v>
      </c>
      <c r="Y217" s="353" t="s">
        <v>7</v>
      </c>
      <c r="Z217" s="353" t="s">
        <v>7</v>
      </c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53" t="s">
        <v>7</v>
      </c>
      <c r="AG217" s="353" t="s">
        <v>7</v>
      </c>
      <c r="AH217" s="353" t="s">
        <v>7</v>
      </c>
      <c r="AI217" s="353" t="s">
        <v>7</v>
      </c>
      <c r="AJ217" s="305"/>
      <c r="AK217" s="34">
        <f>IF(CA217=0,"",TIME(0,CA217,0))</f>
        <v>1.6666666666666666E-2</v>
      </c>
      <c r="AL217" s="157">
        <f t="shared" si="247"/>
        <v>1</v>
      </c>
      <c r="AM217" s="158">
        <f>SUM(AL217:AL218)/2</f>
        <v>1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27</v>
      </c>
      <c r="BR217" s="158">
        <f>SUM((BQ217+BQ218)/2)</f>
        <v>27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24</v>
      </c>
      <c r="CB217" s="35">
        <f>SUM(AM217+AO217+AQ217+AS217+AU217+AW217+BB217+BD217+BG217+AY217)</f>
        <v>1</v>
      </c>
    </row>
    <row r="218" spans="1:80" ht="18.75" customHeight="1" thickBot="1" x14ac:dyDescent="0.3">
      <c r="A218" s="137" t="s">
        <v>425</v>
      </c>
      <c r="B218" s="179" t="s">
        <v>189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06"/>
      <c r="I218" s="309"/>
      <c r="J218" s="354" t="s">
        <v>7</v>
      </c>
      <c r="K218" s="354" t="s">
        <v>7</v>
      </c>
      <c r="L218" s="354" t="s">
        <v>7</v>
      </c>
      <c r="M218" s="354" t="s">
        <v>7</v>
      </c>
      <c r="N218" s="354" t="s">
        <v>7</v>
      </c>
      <c r="O218" s="354" t="s">
        <v>7</v>
      </c>
      <c r="P218" s="354" t="s">
        <v>7</v>
      </c>
      <c r="Q218" s="354" t="s">
        <v>7</v>
      </c>
      <c r="R218" s="354" t="s">
        <v>7</v>
      </c>
      <c r="S218" s="354" t="s">
        <v>7</v>
      </c>
      <c r="T218" s="354" t="s">
        <v>7</v>
      </c>
      <c r="U218" s="354" t="s">
        <v>7</v>
      </c>
      <c r="V218" s="354" t="s">
        <v>7</v>
      </c>
      <c r="W218" s="354" t="s">
        <v>7</v>
      </c>
      <c r="X218" s="354" t="s">
        <v>7</v>
      </c>
      <c r="Y218" s="354" t="s">
        <v>7</v>
      </c>
      <c r="Z218" s="354" t="s">
        <v>7</v>
      </c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54" t="s">
        <v>7</v>
      </c>
      <c r="AG218" s="354" t="s">
        <v>7</v>
      </c>
      <c r="AH218" s="354" t="s">
        <v>7</v>
      </c>
      <c r="AI218" s="354" t="s">
        <v>7</v>
      </c>
      <c r="AJ218" s="306"/>
      <c r="AK218" s="40"/>
      <c r="AL218" s="167">
        <f t="shared" si="247"/>
        <v>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27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237</v>
      </c>
      <c r="E219" s="156" t="s">
        <v>70</v>
      </c>
      <c r="F219" s="51" t="s">
        <v>11</v>
      </c>
      <c r="G219" s="52" t="s">
        <v>11</v>
      </c>
      <c r="H219" s="307"/>
      <c r="I219" s="310"/>
      <c r="J219" s="353" t="s">
        <v>7</v>
      </c>
      <c r="K219" s="255" t="s">
        <v>11</v>
      </c>
      <c r="L219" s="52" t="s">
        <v>11</v>
      </c>
      <c r="M219" s="52" t="s">
        <v>11</v>
      </c>
      <c r="N219" s="52" t="s">
        <v>11</v>
      </c>
      <c r="O219" s="307"/>
      <c r="P219" s="307"/>
      <c r="Q219" s="353" t="s">
        <v>7</v>
      </c>
      <c r="R219" s="353" t="s">
        <v>7</v>
      </c>
      <c r="S219" s="353" t="s">
        <v>7</v>
      </c>
      <c r="T219" s="307"/>
      <c r="U219" s="307"/>
      <c r="V219" s="307"/>
      <c r="W219" s="307"/>
      <c r="X219" s="52" t="s">
        <v>11</v>
      </c>
      <c r="Y219" s="52" t="s">
        <v>11</v>
      </c>
      <c r="Z219" s="52" t="s">
        <v>11</v>
      </c>
      <c r="AA219" s="52" t="s">
        <v>11</v>
      </c>
      <c r="AB219" s="52" t="s">
        <v>67</v>
      </c>
      <c r="AC219" s="307"/>
      <c r="AD219" s="307"/>
      <c r="AE219" s="52" t="s">
        <v>11</v>
      </c>
      <c r="AF219" s="52" t="s">
        <v>11</v>
      </c>
      <c r="AG219" s="52" t="s">
        <v>11</v>
      </c>
      <c r="AH219" s="52" t="s">
        <v>11</v>
      </c>
      <c r="AI219" s="52" t="s">
        <v>11</v>
      </c>
      <c r="AJ219" s="307"/>
      <c r="AK219" s="34">
        <f>IF(CA219=0,"",TIME(0,CA219,0))</f>
        <v>0.25</v>
      </c>
      <c r="AL219" s="157">
        <f>COUNTIF(F219:AJ219,"P")</f>
        <v>15</v>
      </c>
      <c r="AM219" s="158">
        <f>SUM(AL219:AL220)/2</f>
        <v>15</v>
      </c>
      <c r="AN219" s="158">
        <f>COUNTIF(F219:AJ219,"Mi")</f>
        <v>0</v>
      </c>
      <c r="AO219" s="158">
        <f>SUM((AN219+AN220)/2)</f>
        <v>0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307"/>
      <c r="I220" s="310"/>
      <c r="J220" s="354" t="s">
        <v>7</v>
      </c>
      <c r="K220" s="255" t="s">
        <v>11</v>
      </c>
      <c r="L220" s="73" t="s">
        <v>11</v>
      </c>
      <c r="M220" s="52" t="s">
        <v>11</v>
      </c>
      <c r="N220" s="52" t="s">
        <v>11</v>
      </c>
      <c r="O220" s="307"/>
      <c r="P220" s="307"/>
      <c r="Q220" s="354" t="s">
        <v>7</v>
      </c>
      <c r="R220" s="354" t="s">
        <v>7</v>
      </c>
      <c r="S220" s="354" t="s">
        <v>7</v>
      </c>
      <c r="T220" s="307"/>
      <c r="U220" s="307"/>
      <c r="V220" s="307"/>
      <c r="W220" s="307"/>
      <c r="X220" s="37" t="s">
        <v>11</v>
      </c>
      <c r="Y220" s="56" t="s">
        <v>11</v>
      </c>
      <c r="Z220" s="52" t="s">
        <v>11</v>
      </c>
      <c r="AA220" s="52" t="s">
        <v>11</v>
      </c>
      <c r="AB220" s="52" t="s">
        <v>67</v>
      </c>
      <c r="AC220" s="307"/>
      <c r="AD220" s="307"/>
      <c r="AE220" s="52" t="s">
        <v>11</v>
      </c>
      <c r="AF220" s="52" t="s">
        <v>11</v>
      </c>
      <c r="AG220" s="52" t="s">
        <v>11</v>
      </c>
      <c r="AH220" s="52" t="s">
        <v>11</v>
      </c>
      <c r="AI220" s="52" t="s">
        <v>11</v>
      </c>
      <c r="AJ220" s="307"/>
      <c r="AK220" s="40"/>
      <c r="AL220" s="167">
        <f>COUNTIF(F220:AJ220,"P")</f>
        <v>15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058" t="s">
        <v>397</v>
      </c>
      <c r="D221" s="178" t="str">
        <f>VLOOKUP(C221,ListeAppel,2,FALSE)</f>
        <v>Nom 055</v>
      </c>
      <c r="E221" s="156" t="s">
        <v>70</v>
      </c>
      <c r="F221" s="364" t="s">
        <v>14</v>
      </c>
      <c r="G221" s="365" t="s">
        <v>14</v>
      </c>
      <c r="H221" s="365" t="s">
        <v>14</v>
      </c>
      <c r="I221" s="365" t="s">
        <v>14</v>
      </c>
      <c r="J221" s="365" t="s">
        <v>14</v>
      </c>
      <c r="K221" s="365" t="s">
        <v>14</v>
      </c>
      <c r="L221" s="731" t="s">
        <v>14</v>
      </c>
      <c r="M221" s="365" t="s">
        <v>14</v>
      </c>
      <c r="N221" s="365" t="s">
        <v>14</v>
      </c>
      <c r="O221" s="305"/>
      <c r="P221" s="332"/>
      <c r="Q221" s="55" t="s">
        <v>11</v>
      </c>
      <c r="R221" s="55" t="s">
        <v>11</v>
      </c>
      <c r="S221" s="373" t="s">
        <v>45</v>
      </c>
      <c r="T221" s="305"/>
      <c r="U221" s="305"/>
      <c r="V221" s="305"/>
      <c r="W221" s="332"/>
      <c r="X221" s="358" t="s">
        <v>7</v>
      </c>
      <c r="Y221" s="358" t="s">
        <v>7</v>
      </c>
      <c r="Z221" s="373" t="s">
        <v>45</v>
      </c>
      <c r="AA221" s="55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73" t="s">
        <v>45</v>
      </c>
      <c r="AH221" s="31" t="s">
        <v>11</v>
      </c>
      <c r="AI221" s="31" t="s">
        <v>11</v>
      </c>
      <c r="AJ221" s="305"/>
      <c r="AK221" s="34">
        <f>IF(CA221=0,"",TIME(0,CA221,0))</f>
        <v>0.13333333333333333</v>
      </c>
      <c r="AL221" s="157">
        <f t="shared" si="247"/>
        <v>8</v>
      </c>
      <c r="AM221" s="158">
        <f>SUM(AL221:AL222)/2</f>
        <v>8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192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9</v>
      </c>
      <c r="BL221" s="162">
        <f>SUM(BK221+BK222)/2</f>
        <v>9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2</v>
      </c>
      <c r="BR221" s="158">
        <f>SUM((BQ221+BQ222)/2)</f>
        <v>2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3</v>
      </c>
      <c r="BZ221" s="160">
        <f>SUM((BY221+BY222)/2)</f>
        <v>3</v>
      </c>
      <c r="CA221" s="163">
        <f>SUM(AZ221)</f>
        <v>192</v>
      </c>
      <c r="CB221" s="35">
        <f>SUM(AM221+AO221+AQ221+AS221+AU221+AW221+BB221+BD221+BG221+AY221)</f>
        <v>8</v>
      </c>
    </row>
    <row r="222" spans="1:80" ht="18.75" customHeight="1" thickBot="1" x14ac:dyDescent="0.3">
      <c r="A222" s="137" t="s">
        <v>425</v>
      </c>
      <c r="B222" s="179" t="s">
        <v>189</v>
      </c>
      <c r="C222" s="717" t="s">
        <v>9</v>
      </c>
      <c r="D222" s="276" t="s">
        <v>104</v>
      </c>
      <c r="E222" s="166" t="s">
        <v>4</v>
      </c>
      <c r="F222" s="366" t="s">
        <v>14</v>
      </c>
      <c r="G222" s="367" t="s">
        <v>14</v>
      </c>
      <c r="H222" s="367" t="s">
        <v>14</v>
      </c>
      <c r="I222" s="367" t="s">
        <v>14</v>
      </c>
      <c r="J222" s="367" t="s">
        <v>14</v>
      </c>
      <c r="K222" s="367" t="s">
        <v>14</v>
      </c>
      <c r="L222" s="367" t="s">
        <v>14</v>
      </c>
      <c r="M222" s="367" t="s">
        <v>14</v>
      </c>
      <c r="N222" s="367" t="s">
        <v>14</v>
      </c>
      <c r="O222" s="306"/>
      <c r="P222" s="306"/>
      <c r="Q222" s="37" t="s">
        <v>11</v>
      </c>
      <c r="R222" s="37" t="s">
        <v>11</v>
      </c>
      <c r="S222" s="374" t="s">
        <v>45</v>
      </c>
      <c r="T222" s="306"/>
      <c r="U222" s="306"/>
      <c r="V222" s="306"/>
      <c r="W222" s="306"/>
      <c r="X222" s="358" t="s">
        <v>7</v>
      </c>
      <c r="Y222" s="358" t="s">
        <v>7</v>
      </c>
      <c r="Z222" s="374" t="s">
        <v>45</v>
      </c>
      <c r="AA222" s="37" t="s">
        <v>11</v>
      </c>
      <c r="AB222" s="37" t="s">
        <v>11</v>
      </c>
      <c r="AC222" s="306"/>
      <c r="AD222" s="306"/>
      <c r="AE222" s="37" t="s">
        <v>11</v>
      </c>
      <c r="AF222" s="37" t="s">
        <v>11</v>
      </c>
      <c r="AG222" s="374" t="s">
        <v>45</v>
      </c>
      <c r="AH222" s="37" t="s">
        <v>11</v>
      </c>
      <c r="AI222" s="37" t="s">
        <v>11</v>
      </c>
      <c r="AJ222" s="306"/>
      <c r="AK222" s="40"/>
      <c r="AL222" s="167">
        <f t="shared" si="247"/>
        <v>8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9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2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3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1057" t="s">
        <v>398</v>
      </c>
      <c r="D223" s="155" t="str">
        <f>VLOOKUP(C223,ListeAppel,2,FALSE)</f>
        <v>Nom 061</v>
      </c>
      <c r="E223" s="156" t="s">
        <v>70</v>
      </c>
      <c r="F223" s="46" t="s">
        <v>11</v>
      </c>
      <c r="G223" s="373" t="s">
        <v>45</v>
      </c>
      <c r="H223" s="305"/>
      <c r="I223" s="308"/>
      <c r="J223" s="353" t="s">
        <v>7</v>
      </c>
      <c r="K223" s="353" t="s">
        <v>7</v>
      </c>
      <c r="L223" s="353" t="s">
        <v>7</v>
      </c>
      <c r="M223" s="353" t="s">
        <v>7</v>
      </c>
      <c r="N223" s="373" t="s">
        <v>45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536"/>
      <c r="U223" s="635" t="s">
        <v>45</v>
      </c>
      <c r="V223" s="305"/>
      <c r="W223" s="305"/>
      <c r="X223" s="31" t="s">
        <v>11</v>
      </c>
      <c r="Y223" s="355" t="s">
        <v>13</v>
      </c>
      <c r="Z223" s="31" t="s">
        <v>11</v>
      </c>
      <c r="AA223" s="47" t="s">
        <v>11</v>
      </c>
      <c r="AB223" s="373" t="s">
        <v>45</v>
      </c>
      <c r="AC223" s="305"/>
      <c r="AD223" s="305"/>
      <c r="AE223" s="31" t="s">
        <v>11</v>
      </c>
      <c r="AF223" s="31" t="s">
        <v>11</v>
      </c>
      <c r="AG223" s="355" t="s">
        <v>13</v>
      </c>
      <c r="AH223" s="47" t="s">
        <v>11</v>
      </c>
      <c r="AI223" s="373" t="s">
        <v>45</v>
      </c>
      <c r="AJ223" s="305"/>
      <c r="AK223" s="34">
        <f>IF(CA223=0,"",TIME(0,CA223,0))</f>
        <v>0.15</v>
      </c>
      <c r="AL223" s="157">
        <f t="shared" si="247"/>
        <v>7</v>
      </c>
      <c r="AM223" s="158">
        <f>SUM(AL223:AL224)/2</f>
        <v>6.5</v>
      </c>
      <c r="AN223" s="158">
        <f t="shared" si="248"/>
        <v>2</v>
      </c>
      <c r="AO223" s="158">
        <f>SUM((AN223+AN224)/2)</f>
        <v>2.5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216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9</v>
      </c>
      <c r="BR223" s="158">
        <f>SUM((BQ223+BQ224)/2)</f>
        <v>9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5</v>
      </c>
      <c r="BZ223" s="160">
        <f>SUM((BY223+BY224)/2)</f>
        <v>5</v>
      </c>
      <c r="CA223" s="163">
        <f>SUM(AZ223)</f>
        <v>216</v>
      </c>
      <c r="CB223" s="35">
        <f>SUM(AM223+AO223+AQ223+AS223+AU223+AW223+BB223+BD223+BG223+AY223)</f>
        <v>9</v>
      </c>
    </row>
    <row r="224" spans="1:80" ht="18.75" customHeight="1" thickBot="1" x14ac:dyDescent="0.3">
      <c r="A224" s="137" t="s">
        <v>425</v>
      </c>
      <c r="B224" s="179" t="s">
        <v>189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4" t="s">
        <v>45</v>
      </c>
      <c r="H224" s="306"/>
      <c r="I224" s="309"/>
      <c r="J224" s="354" t="s">
        <v>7</v>
      </c>
      <c r="K224" s="354" t="s">
        <v>7</v>
      </c>
      <c r="L224" s="354" t="s">
        <v>7</v>
      </c>
      <c r="M224" s="354" t="s">
        <v>7</v>
      </c>
      <c r="N224" s="374" t="s">
        <v>45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537"/>
      <c r="U224" s="636" t="s">
        <v>45</v>
      </c>
      <c r="V224" s="306"/>
      <c r="W224" s="306"/>
      <c r="X224" s="37" t="s">
        <v>11</v>
      </c>
      <c r="Y224" s="356" t="s">
        <v>13</v>
      </c>
      <c r="Z224" s="356" t="s">
        <v>13</v>
      </c>
      <c r="AA224" s="49" t="s">
        <v>11</v>
      </c>
      <c r="AB224" s="374" t="s">
        <v>45</v>
      </c>
      <c r="AC224" s="306"/>
      <c r="AD224" s="306"/>
      <c r="AE224" s="37" t="s">
        <v>11</v>
      </c>
      <c r="AF224" s="37" t="s">
        <v>11</v>
      </c>
      <c r="AG224" s="356" t="s">
        <v>13</v>
      </c>
      <c r="AH224" s="49" t="s">
        <v>11</v>
      </c>
      <c r="AI224" s="374" t="s">
        <v>45</v>
      </c>
      <c r="AJ224" s="306"/>
      <c r="AK224" s="40"/>
      <c r="AL224" s="167">
        <f t="shared" si="247"/>
        <v>6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9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5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1057" t="s">
        <v>399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1" t="s">
        <v>67</v>
      </c>
      <c r="M225" s="55" t="s">
        <v>11</v>
      </c>
      <c r="N225" s="31" t="s">
        <v>11</v>
      </c>
      <c r="O225" s="305"/>
      <c r="P225" s="332"/>
      <c r="Q225" s="31" t="s">
        <v>11</v>
      </c>
      <c r="R225" s="31" t="s">
        <v>11</v>
      </c>
      <c r="S225" s="31" t="s">
        <v>11</v>
      </c>
      <c r="T225" s="305"/>
      <c r="U225" s="305"/>
      <c r="V225" s="305"/>
      <c r="W225" s="332"/>
      <c r="X225" s="55" t="s">
        <v>11</v>
      </c>
      <c r="Y225" s="31" t="s">
        <v>11</v>
      </c>
      <c r="Z225" s="31" t="s">
        <v>11</v>
      </c>
      <c r="AA225" s="31" t="s">
        <v>11</v>
      </c>
      <c r="AB225" s="31" t="s">
        <v>67</v>
      </c>
      <c r="AC225" s="305"/>
      <c r="AD225" s="305"/>
      <c r="AE225" s="31" t="s">
        <v>11</v>
      </c>
      <c r="AF225" s="31" t="s">
        <v>11</v>
      </c>
      <c r="AG225" s="31" t="s">
        <v>11</v>
      </c>
      <c r="AH225" s="31" t="s">
        <v>11</v>
      </c>
      <c r="AI225" s="31" t="s">
        <v>11</v>
      </c>
      <c r="AJ225" s="305"/>
      <c r="AK225" s="34">
        <f>IF(CA225=0,"",TIME(0,CA225,0))</f>
        <v>0.3</v>
      </c>
      <c r="AL225" s="157">
        <f t="shared" si="247"/>
        <v>18</v>
      </c>
      <c r="AM225" s="158">
        <f>SUM(AL225:AL226)/2</f>
        <v>18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425</v>
      </c>
      <c r="B226" s="179" t="s">
        <v>189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06"/>
      <c r="I226" s="309"/>
      <c r="J226" s="56" t="s">
        <v>11</v>
      </c>
      <c r="K226" s="56" t="s">
        <v>11</v>
      </c>
      <c r="L226" s="37" t="s">
        <v>67</v>
      </c>
      <c r="M226" s="56" t="s">
        <v>11</v>
      </c>
      <c r="N226" s="37" t="s">
        <v>11</v>
      </c>
      <c r="O226" s="306"/>
      <c r="P226" s="331"/>
      <c r="Q226" s="37" t="s">
        <v>11</v>
      </c>
      <c r="R226" s="37" t="s">
        <v>11</v>
      </c>
      <c r="S226" s="37" t="s">
        <v>11</v>
      </c>
      <c r="T226" s="306"/>
      <c r="U226" s="306"/>
      <c r="V226" s="306"/>
      <c r="W226" s="331"/>
      <c r="X226" s="56" t="s">
        <v>11</v>
      </c>
      <c r="Y226" s="37" t="s">
        <v>11</v>
      </c>
      <c r="Z226" s="37" t="s">
        <v>11</v>
      </c>
      <c r="AA226" s="37" t="s">
        <v>11</v>
      </c>
      <c r="AB226" s="37" t="s">
        <v>67</v>
      </c>
      <c r="AC226" s="306"/>
      <c r="AD226" s="306"/>
      <c r="AE226" s="37" t="s">
        <v>11</v>
      </c>
      <c r="AF226" s="37" t="s">
        <v>11</v>
      </c>
      <c r="AG226" s="37" t="s">
        <v>11</v>
      </c>
      <c r="AH226" s="37" t="s">
        <v>11</v>
      </c>
      <c r="AI226" s="37" t="s">
        <v>11</v>
      </c>
      <c r="AJ226" s="306"/>
      <c r="AK226" s="40"/>
      <c r="AL226" s="167">
        <f t="shared" si="247"/>
        <v>18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1057" t="s">
        <v>400</v>
      </c>
      <c r="D227" s="201" t="str">
        <f>VLOOKUP(C227,ListeAppel,2,FALSE)</f>
        <v>Nom 071</v>
      </c>
      <c r="E227" s="156" t="s">
        <v>70</v>
      </c>
      <c r="F227" s="51" t="s">
        <v>11</v>
      </c>
      <c r="G227" s="31" t="s">
        <v>67</v>
      </c>
      <c r="H227" s="307"/>
      <c r="I227" s="310"/>
      <c r="J227" s="385" t="s">
        <v>58</v>
      </c>
      <c r="K227" s="385" t="s">
        <v>58</v>
      </c>
      <c r="L227" s="385" t="s">
        <v>58</v>
      </c>
      <c r="M227" s="385" t="s">
        <v>58</v>
      </c>
      <c r="N227" s="31" t="s">
        <v>67</v>
      </c>
      <c r="O227" s="307"/>
      <c r="P227" s="333"/>
      <c r="Q227" s="52" t="s">
        <v>11</v>
      </c>
      <c r="R227" s="52" t="s">
        <v>11</v>
      </c>
      <c r="S227" s="52" t="s">
        <v>67</v>
      </c>
      <c r="T227" s="307"/>
      <c r="U227" s="307"/>
      <c r="V227" s="307"/>
      <c r="W227" s="333"/>
      <c r="X227" s="52" t="s">
        <v>11</v>
      </c>
      <c r="Y227" s="52" t="s">
        <v>11</v>
      </c>
      <c r="Z227" s="31" t="s">
        <v>67</v>
      </c>
      <c r="AA227" s="52" t="s">
        <v>11</v>
      </c>
      <c r="AB227" s="31" t="s">
        <v>67</v>
      </c>
      <c r="AC227" s="307"/>
      <c r="AD227" s="307"/>
      <c r="AE227" s="52" t="s">
        <v>11</v>
      </c>
      <c r="AF227" s="52" t="s">
        <v>67</v>
      </c>
      <c r="AG227" s="358" t="s">
        <v>7</v>
      </c>
      <c r="AH227" s="52" t="s">
        <v>11</v>
      </c>
      <c r="AI227" s="52" t="s">
        <v>67</v>
      </c>
      <c r="AJ227" s="307"/>
      <c r="AK227" s="34">
        <f>IF(CA227=0,"",TIME(0,CA227,0))</f>
        <v>0.13333333333333333</v>
      </c>
      <c r="AL227" s="157">
        <f>COUNTIF(F227:AJ227,"P")</f>
        <v>8</v>
      </c>
      <c r="AM227" s="158">
        <f>SUM(AL227:AL228)/2</f>
        <v>8</v>
      </c>
      <c r="AN227" s="158">
        <f>COUNTIF(F227:AJ227,"Mi")</f>
        <v>0</v>
      </c>
      <c r="AO227" s="158">
        <f>SUM((AN227+AN228)/2)</f>
        <v>0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0</v>
      </c>
      <c r="AW227" s="158">
        <f>SUM((AV227+AV228)/2)</f>
        <v>0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192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1</v>
      </c>
      <c r="BR227" s="158">
        <f>SUM((BQ227+BQ228)/2)</f>
        <v>1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192</v>
      </c>
      <c r="CB227" s="35">
        <f>SUM(AM227+AO227+AQ227+AS227+AU227+AW227+BB227+BD227+BG227+AY227)</f>
        <v>8</v>
      </c>
    </row>
    <row r="228" spans="1:80" ht="18.75" customHeight="1" thickBot="1" x14ac:dyDescent="0.3">
      <c r="A228" s="137" t="s">
        <v>425</v>
      </c>
      <c r="B228" s="179" t="s">
        <v>189</v>
      </c>
      <c r="C228" s="710" t="s">
        <v>6</v>
      </c>
      <c r="D228" s="194"/>
      <c r="E228" s="166" t="s">
        <v>4</v>
      </c>
      <c r="F228" s="51" t="s">
        <v>11</v>
      </c>
      <c r="G228" s="37" t="s">
        <v>67</v>
      </c>
      <c r="H228" s="307"/>
      <c r="I228" s="310"/>
      <c r="J228" s="352" t="s">
        <v>58</v>
      </c>
      <c r="K228" s="352" t="s">
        <v>58</v>
      </c>
      <c r="L228" s="352" t="s">
        <v>58</v>
      </c>
      <c r="M228" s="352" t="s">
        <v>58</v>
      </c>
      <c r="N228" s="37" t="s">
        <v>67</v>
      </c>
      <c r="O228" s="307"/>
      <c r="P228" s="333"/>
      <c r="Q228" s="37" t="s">
        <v>11</v>
      </c>
      <c r="R228" s="37" t="s">
        <v>11</v>
      </c>
      <c r="S228" s="37" t="s">
        <v>67</v>
      </c>
      <c r="T228" s="306"/>
      <c r="U228" s="306"/>
      <c r="V228" s="306"/>
      <c r="W228" s="331"/>
      <c r="X228" s="37" t="s">
        <v>11</v>
      </c>
      <c r="Y228" s="37" t="s">
        <v>11</v>
      </c>
      <c r="Z228" s="37" t="s">
        <v>67</v>
      </c>
      <c r="AA228" s="37" t="s">
        <v>11</v>
      </c>
      <c r="AB228" s="37" t="s">
        <v>67</v>
      </c>
      <c r="AC228" s="307"/>
      <c r="AD228" s="307"/>
      <c r="AE228" s="52" t="s">
        <v>11</v>
      </c>
      <c r="AF228" s="52" t="s">
        <v>67</v>
      </c>
      <c r="AG228" s="358" t="s">
        <v>7</v>
      </c>
      <c r="AH228" s="52" t="s">
        <v>11</v>
      </c>
      <c r="AI228" s="56" t="s">
        <v>67</v>
      </c>
      <c r="AJ228" s="307"/>
      <c r="AK228" s="40"/>
      <c r="AL228" s="167">
        <f>COUNTIF(F228:AJ228,"P")</f>
        <v>8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0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1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057" t="s">
        <v>401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67</v>
      </c>
      <c r="H229" s="305"/>
      <c r="I229" s="308"/>
      <c r="J229" s="353" t="s">
        <v>7</v>
      </c>
      <c r="K229" s="55" t="s">
        <v>11</v>
      </c>
      <c r="L229" s="31" t="s">
        <v>11</v>
      </c>
      <c r="M229" s="31" t="s">
        <v>11</v>
      </c>
      <c r="N229" s="31" t="s">
        <v>67</v>
      </c>
      <c r="O229" s="305"/>
      <c r="P229" s="332"/>
      <c r="Q229" s="358" t="s">
        <v>7</v>
      </c>
      <c r="R229" s="358" t="s">
        <v>7</v>
      </c>
      <c r="S229" s="358" t="s">
        <v>7</v>
      </c>
      <c r="T229" s="358" t="s">
        <v>7</v>
      </c>
      <c r="U229" s="358" t="s">
        <v>7</v>
      </c>
      <c r="V229" s="358" t="s">
        <v>7</v>
      </c>
      <c r="W229" s="358" t="s">
        <v>7</v>
      </c>
      <c r="X229" s="358" t="s">
        <v>7</v>
      </c>
      <c r="Y229" s="358" t="s">
        <v>7</v>
      </c>
      <c r="Z229" s="358" t="s">
        <v>7</v>
      </c>
      <c r="AA229" s="358" t="s">
        <v>7</v>
      </c>
      <c r="AB229" s="358" t="s">
        <v>7</v>
      </c>
      <c r="AC229" s="305"/>
      <c r="AD229" s="305"/>
      <c r="AE229" s="31" t="s">
        <v>11</v>
      </c>
      <c r="AF229" s="31" t="s">
        <v>11</v>
      </c>
      <c r="AG229" s="31" t="s">
        <v>11</v>
      </c>
      <c r="AH229" s="31" t="s">
        <v>11</v>
      </c>
      <c r="AI229" s="52" t="s">
        <v>67</v>
      </c>
      <c r="AJ229" s="305"/>
      <c r="AK229" s="34">
        <f>IF(CA229=0,"",TIME(0,CA229,0))</f>
        <v>0.13333333333333333</v>
      </c>
      <c r="AL229" s="157">
        <f t="shared" si="247"/>
        <v>8</v>
      </c>
      <c r="AM229" s="158">
        <f>SUM(AL229:AL230)/2</f>
        <v>8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13</v>
      </c>
      <c r="BR229" s="158">
        <f>SUM((BQ229+BQ230)/2)</f>
        <v>13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425</v>
      </c>
      <c r="B230" s="179" t="s">
        <v>189</v>
      </c>
      <c r="C230" s="271" t="s">
        <v>80</v>
      </c>
      <c r="D230" s="194"/>
      <c r="E230" s="166" t="s">
        <v>4</v>
      </c>
      <c r="F230" s="36" t="s">
        <v>11</v>
      </c>
      <c r="G230" s="37" t="s">
        <v>67</v>
      </c>
      <c r="H230" s="306"/>
      <c r="I230" s="309"/>
      <c r="J230" s="354" t="s">
        <v>7</v>
      </c>
      <c r="K230" s="56" t="s">
        <v>11</v>
      </c>
      <c r="L230" s="37" t="s">
        <v>11</v>
      </c>
      <c r="M230" s="37" t="s">
        <v>11</v>
      </c>
      <c r="N230" s="37" t="s">
        <v>67</v>
      </c>
      <c r="O230" s="306"/>
      <c r="P230" s="331"/>
      <c r="Q230" s="358" t="s">
        <v>7</v>
      </c>
      <c r="R230" s="358" t="s">
        <v>7</v>
      </c>
      <c r="S230" s="358" t="s">
        <v>7</v>
      </c>
      <c r="T230" s="358" t="s">
        <v>7</v>
      </c>
      <c r="U230" s="358" t="s">
        <v>7</v>
      </c>
      <c r="V230" s="358" t="s">
        <v>7</v>
      </c>
      <c r="W230" s="358" t="s">
        <v>7</v>
      </c>
      <c r="X230" s="358" t="s">
        <v>7</v>
      </c>
      <c r="Y230" s="358" t="s">
        <v>7</v>
      </c>
      <c r="Z230" s="358" t="s">
        <v>7</v>
      </c>
      <c r="AA230" s="358" t="s">
        <v>7</v>
      </c>
      <c r="AB230" s="358" t="s">
        <v>7</v>
      </c>
      <c r="AC230" s="306"/>
      <c r="AD230" s="306"/>
      <c r="AE230" s="37" t="s">
        <v>11</v>
      </c>
      <c r="AF230" s="37" t="s">
        <v>11</v>
      </c>
      <c r="AG230" s="37" t="s">
        <v>11</v>
      </c>
      <c r="AH230" s="37" t="s">
        <v>11</v>
      </c>
      <c r="AI230" s="52" t="s">
        <v>67</v>
      </c>
      <c r="AJ230" s="306"/>
      <c r="AK230" s="40"/>
      <c r="AL230" s="167">
        <f t="shared" si="247"/>
        <v>8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189</v>
      </c>
      <c r="C231" s="1131" t="s">
        <v>402</v>
      </c>
      <c r="D231" s="178" t="s">
        <v>264</v>
      </c>
      <c r="E231" s="156" t="s">
        <v>70</v>
      </c>
      <c r="F231" s="369" t="s">
        <v>7</v>
      </c>
      <c r="G231" s="353" t="s">
        <v>7</v>
      </c>
      <c r="H231" s="353" t="s">
        <v>7</v>
      </c>
      <c r="I231" s="353" t="s">
        <v>7</v>
      </c>
      <c r="J231" s="353" t="s">
        <v>7</v>
      </c>
      <c r="K231" s="353" t="s">
        <v>7</v>
      </c>
      <c r="L231" s="353" t="s">
        <v>7</v>
      </c>
      <c r="M231" s="353" t="s">
        <v>7</v>
      </c>
      <c r="N231" s="353" t="s">
        <v>7</v>
      </c>
      <c r="O231" s="353" t="s">
        <v>7</v>
      </c>
      <c r="P231" s="353" t="s">
        <v>7</v>
      </c>
      <c r="Q231" s="353" t="s">
        <v>7</v>
      </c>
      <c r="R231" s="353" t="s">
        <v>7</v>
      </c>
      <c r="S231" s="353" t="s">
        <v>7</v>
      </c>
      <c r="T231" s="305"/>
      <c r="U231" s="332"/>
      <c r="V231" s="305"/>
      <c r="W231" s="305"/>
      <c r="X231" s="55" t="s">
        <v>11</v>
      </c>
      <c r="Y231" s="55" t="s">
        <v>11</v>
      </c>
      <c r="Z231" s="31" t="s">
        <v>67</v>
      </c>
      <c r="AA231" s="55" t="s">
        <v>11</v>
      </c>
      <c r="AB231" s="31" t="s">
        <v>67</v>
      </c>
      <c r="AC231" s="305"/>
      <c r="AD231" s="305"/>
      <c r="AE231" s="31" t="s">
        <v>11</v>
      </c>
      <c r="AF231" s="353" t="s">
        <v>7</v>
      </c>
      <c r="AG231" s="31" t="s">
        <v>11</v>
      </c>
      <c r="AH231" s="355" t="s">
        <v>13</v>
      </c>
      <c r="AI231" s="31" t="s">
        <v>11</v>
      </c>
      <c r="AJ231" s="305"/>
      <c r="AK231" s="34">
        <f>IF(CA231=0,"",TIME(0,CA231,0))</f>
        <v>0.11666666666666665</v>
      </c>
      <c r="AL231" s="157">
        <f t="shared" si="247"/>
        <v>6</v>
      </c>
      <c r="AM231" s="158">
        <f>SUM(AL231:AL232)/2</f>
        <v>6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15</v>
      </c>
      <c r="BR231" s="158">
        <f>SUM((BQ231+BQ232)/2)</f>
        <v>15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425</v>
      </c>
      <c r="B232" s="179" t="s">
        <v>189</v>
      </c>
      <c r="C232" s="718" t="s">
        <v>6</v>
      </c>
      <c r="D232" s="165"/>
      <c r="E232" s="166" t="s">
        <v>4</v>
      </c>
      <c r="F232" s="370" t="s">
        <v>7</v>
      </c>
      <c r="G232" s="354" t="s">
        <v>7</v>
      </c>
      <c r="H232" s="354" t="s">
        <v>7</v>
      </c>
      <c r="I232" s="354" t="s">
        <v>7</v>
      </c>
      <c r="J232" s="354" t="s">
        <v>7</v>
      </c>
      <c r="K232" s="354" t="s">
        <v>7</v>
      </c>
      <c r="L232" s="354" t="s">
        <v>7</v>
      </c>
      <c r="M232" s="354" t="s">
        <v>7</v>
      </c>
      <c r="N232" s="354" t="s">
        <v>7</v>
      </c>
      <c r="O232" s="354" t="s">
        <v>7</v>
      </c>
      <c r="P232" s="354" t="s">
        <v>7</v>
      </c>
      <c r="Q232" s="354" t="s">
        <v>7</v>
      </c>
      <c r="R232" s="354" t="s">
        <v>7</v>
      </c>
      <c r="S232" s="354" t="s">
        <v>7</v>
      </c>
      <c r="T232" s="306"/>
      <c r="U232" s="331"/>
      <c r="V232" s="306"/>
      <c r="W232" s="306"/>
      <c r="X232" s="56" t="s">
        <v>11</v>
      </c>
      <c r="Y232" s="56" t="s">
        <v>11</v>
      </c>
      <c r="Z232" s="37" t="s">
        <v>67</v>
      </c>
      <c r="AA232" s="56" t="s">
        <v>11</v>
      </c>
      <c r="AB232" s="37" t="s">
        <v>67</v>
      </c>
      <c r="AC232" s="306"/>
      <c r="AD232" s="306"/>
      <c r="AE232" s="37" t="s">
        <v>11</v>
      </c>
      <c r="AF232" s="354" t="s">
        <v>7</v>
      </c>
      <c r="AG232" s="37" t="s">
        <v>11</v>
      </c>
      <c r="AH232" s="356" t="s">
        <v>13</v>
      </c>
      <c r="AI232" s="37" t="s">
        <v>11</v>
      </c>
      <c r="AJ232" s="306"/>
      <c r="AK232" s="40"/>
      <c r="AL232" s="167">
        <f t="shared" si="247"/>
        <v>6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15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425</v>
      </c>
      <c r="B233" s="179" t="s">
        <v>182</v>
      </c>
      <c r="C233" s="718">
        <v>2464</v>
      </c>
      <c r="D233" s="178" t="s">
        <v>268</v>
      </c>
      <c r="E233" s="156" t="s">
        <v>70</v>
      </c>
      <c r="F233" s="479" t="s">
        <v>7</v>
      </c>
      <c r="G233" s="353" t="s">
        <v>7</v>
      </c>
      <c r="H233" s="353" t="s">
        <v>7</v>
      </c>
      <c r="I233" s="353" t="s">
        <v>7</v>
      </c>
      <c r="J233" s="353" t="s">
        <v>7</v>
      </c>
      <c r="K233" s="353" t="s">
        <v>7</v>
      </c>
      <c r="L233" s="353" t="s">
        <v>7</v>
      </c>
      <c r="M233" s="353" t="s">
        <v>7</v>
      </c>
      <c r="N233" s="353" t="s">
        <v>7</v>
      </c>
      <c r="O233" s="353" t="s">
        <v>7</v>
      </c>
      <c r="P233" s="353" t="s">
        <v>7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53" t="s">
        <v>7</v>
      </c>
      <c r="V233" s="353" t="s">
        <v>7</v>
      </c>
      <c r="W233" s="353" t="s">
        <v>7</v>
      </c>
      <c r="X233" s="353" t="s">
        <v>7</v>
      </c>
      <c r="Y233" s="353" t="s">
        <v>7</v>
      </c>
      <c r="Z233" s="353" t="s">
        <v>7</v>
      </c>
      <c r="AA233" s="353" t="s">
        <v>7</v>
      </c>
      <c r="AB233" s="353" t="s">
        <v>7</v>
      </c>
      <c r="AC233" s="353" t="s">
        <v>7</v>
      </c>
      <c r="AD233" s="353" t="s">
        <v>7</v>
      </c>
      <c r="AE233" s="365" t="s">
        <v>14</v>
      </c>
      <c r="AF233" s="365" t="s">
        <v>14</v>
      </c>
      <c r="AG233" s="365" t="s">
        <v>14</v>
      </c>
      <c r="AH233" s="365" t="s">
        <v>14</v>
      </c>
      <c r="AI233" s="365" t="s">
        <v>14</v>
      </c>
      <c r="AJ233" s="365" t="s">
        <v>14</v>
      </c>
      <c r="AK233" s="34" t="str">
        <f>IF(CA233=0,"",TIME(0,CA233,0))</f>
        <v/>
      </c>
      <c r="AL233" s="157">
        <f>COUNTIF(F233:AJ233,"P")</f>
        <v>0</v>
      </c>
      <c r="AM233" s="158">
        <f>SUM(AL233:AL234)/2</f>
        <v>0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6</v>
      </c>
      <c r="BL233" s="162">
        <f>SUM(BK233+BK234)/2</f>
        <v>6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25</v>
      </c>
      <c r="BR233" s="158">
        <f>SUM((BQ233+BQ234)/2)</f>
        <v>25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0</v>
      </c>
      <c r="CB233" s="35">
        <f>SUM(AM233+AO233+AQ233+AS233+AU233+AW233+BB233+BD233+BG233+AY233)</f>
        <v>0</v>
      </c>
    </row>
    <row r="234" spans="1:80" ht="18.75" customHeight="1" thickBot="1" x14ac:dyDescent="0.3">
      <c r="A234" s="137" t="s">
        <v>425</v>
      </c>
      <c r="B234" s="179" t="s">
        <v>182</v>
      </c>
      <c r="C234" s="718" t="s">
        <v>6</v>
      </c>
      <c r="D234" s="165"/>
      <c r="E234" s="166" t="s">
        <v>4</v>
      </c>
      <c r="F234" s="479" t="s">
        <v>7</v>
      </c>
      <c r="G234" s="354" t="s">
        <v>7</v>
      </c>
      <c r="H234" s="354" t="s">
        <v>7</v>
      </c>
      <c r="I234" s="354" t="s">
        <v>7</v>
      </c>
      <c r="J234" s="354" t="s">
        <v>7</v>
      </c>
      <c r="K234" s="354" t="s">
        <v>7</v>
      </c>
      <c r="L234" s="354" t="s">
        <v>7</v>
      </c>
      <c r="M234" s="354" t="s">
        <v>7</v>
      </c>
      <c r="N234" s="354" t="s">
        <v>7</v>
      </c>
      <c r="O234" s="354" t="s">
        <v>7</v>
      </c>
      <c r="P234" s="354" t="s">
        <v>7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54" t="s">
        <v>7</v>
      </c>
      <c r="V234" s="354" t="s">
        <v>7</v>
      </c>
      <c r="W234" s="354" t="s">
        <v>7</v>
      </c>
      <c r="X234" s="354" t="s">
        <v>7</v>
      </c>
      <c r="Y234" s="354" t="s">
        <v>7</v>
      </c>
      <c r="Z234" s="354" t="s">
        <v>7</v>
      </c>
      <c r="AA234" s="354" t="s">
        <v>7</v>
      </c>
      <c r="AB234" s="354" t="s">
        <v>7</v>
      </c>
      <c r="AC234" s="354" t="s">
        <v>7</v>
      </c>
      <c r="AD234" s="354" t="s">
        <v>7</v>
      </c>
      <c r="AE234" s="367" t="s">
        <v>14</v>
      </c>
      <c r="AF234" s="367" t="s">
        <v>14</v>
      </c>
      <c r="AG234" s="367" t="s">
        <v>14</v>
      </c>
      <c r="AH234" s="367" t="s">
        <v>14</v>
      </c>
      <c r="AI234" s="367" t="s">
        <v>14</v>
      </c>
      <c r="AJ234" s="367" t="s">
        <v>14</v>
      </c>
      <c r="AK234" s="40"/>
      <c r="AL234" s="167">
        <f>COUNTIF(F234:AJ234,"P")</f>
        <v>0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6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273</v>
      </c>
      <c r="E235" s="156" t="s">
        <v>70</v>
      </c>
      <c r="F235" s="600" t="s">
        <v>7</v>
      </c>
      <c r="G235" s="358" t="s">
        <v>7</v>
      </c>
      <c r="H235" s="358" t="s">
        <v>7</v>
      </c>
      <c r="I235" s="358" t="s">
        <v>7</v>
      </c>
      <c r="J235" s="358" t="s">
        <v>7</v>
      </c>
      <c r="K235" s="358" t="s">
        <v>7</v>
      </c>
      <c r="L235" s="358" t="s">
        <v>7</v>
      </c>
      <c r="M235" s="358" t="s">
        <v>7</v>
      </c>
      <c r="N235" s="358" t="s">
        <v>7</v>
      </c>
      <c r="O235" s="358" t="s">
        <v>7</v>
      </c>
      <c r="P235" s="358" t="s">
        <v>7</v>
      </c>
      <c r="Q235" s="358" t="s">
        <v>7</v>
      </c>
      <c r="R235" s="358" t="s">
        <v>7</v>
      </c>
      <c r="S235" s="358" t="s">
        <v>7</v>
      </c>
      <c r="T235" s="307"/>
      <c r="U235" s="307"/>
      <c r="V235" s="307"/>
      <c r="W235" s="307"/>
      <c r="X235" s="52" t="s">
        <v>11</v>
      </c>
      <c r="Y235" s="52" t="s">
        <v>11</v>
      </c>
      <c r="Z235" s="385" t="s">
        <v>58</v>
      </c>
      <c r="AA235" s="380" t="s">
        <v>11</v>
      </c>
      <c r="AB235" s="31" t="s">
        <v>67</v>
      </c>
      <c r="AC235" s="307"/>
      <c r="AD235" s="307"/>
      <c r="AE235" s="385" t="s">
        <v>58</v>
      </c>
      <c r="AF235" s="52" t="s">
        <v>57</v>
      </c>
      <c r="AG235" s="31" t="s">
        <v>11</v>
      </c>
      <c r="AH235" s="31" t="s">
        <v>11</v>
      </c>
      <c r="AI235" s="31" t="s">
        <v>11</v>
      </c>
      <c r="AJ235" s="735"/>
      <c r="AK235" s="34">
        <f>IF(CA235=0,"",TIME(0,CA235,0))</f>
        <v>0.11666666666666665</v>
      </c>
      <c r="AL235" s="157">
        <f>COUNTIF(F235:AJ235,"P")</f>
        <v>6</v>
      </c>
      <c r="AM235" s="158">
        <f>SUM(AL235:AL236)/2</f>
        <v>6.5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168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14</v>
      </c>
      <c r="BR235" s="158">
        <f>SUM((BQ235+BQ236)/2)</f>
        <v>14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168</v>
      </c>
      <c r="CB235" s="35">
        <f>SUM(AM235+AO235+AQ235+AS235+AU235+AW235+BB235+BD235+BG235+AY235)</f>
        <v>7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479" t="s">
        <v>7</v>
      </c>
      <c r="G236" s="358" t="s">
        <v>7</v>
      </c>
      <c r="H236" s="358" t="s">
        <v>7</v>
      </c>
      <c r="I236" s="358" t="s">
        <v>7</v>
      </c>
      <c r="J236" s="358" t="s">
        <v>7</v>
      </c>
      <c r="K236" s="358" t="s">
        <v>7</v>
      </c>
      <c r="L236" s="358" t="s">
        <v>7</v>
      </c>
      <c r="M236" s="358" t="s">
        <v>7</v>
      </c>
      <c r="N236" s="358" t="s">
        <v>7</v>
      </c>
      <c r="O236" s="358" t="s">
        <v>7</v>
      </c>
      <c r="P236" s="358" t="s">
        <v>7</v>
      </c>
      <c r="Q236" s="358" t="s">
        <v>7</v>
      </c>
      <c r="R236" s="358" t="s">
        <v>7</v>
      </c>
      <c r="S236" s="453" t="s">
        <v>7</v>
      </c>
      <c r="T236" s="307"/>
      <c r="U236" s="307"/>
      <c r="V236" s="307"/>
      <c r="W236" s="307"/>
      <c r="X236" s="52" t="s">
        <v>11</v>
      </c>
      <c r="Y236" s="52" t="s">
        <v>11</v>
      </c>
      <c r="Z236" s="352" t="s">
        <v>58</v>
      </c>
      <c r="AA236" s="52" t="s">
        <v>11</v>
      </c>
      <c r="AB236" s="37" t="s">
        <v>67</v>
      </c>
      <c r="AC236" s="307"/>
      <c r="AD236" s="307"/>
      <c r="AE236" s="352" t="s">
        <v>58</v>
      </c>
      <c r="AF236" s="52" t="s">
        <v>11</v>
      </c>
      <c r="AG236" s="37" t="s">
        <v>11</v>
      </c>
      <c r="AH236" s="37" t="s">
        <v>11</v>
      </c>
      <c r="AI236" s="37" t="s">
        <v>11</v>
      </c>
      <c r="AJ236" s="736"/>
      <c r="AK236" s="40"/>
      <c r="AL236" s="167">
        <f>COUNTIF(F236:AJ236,"P")</f>
        <v>7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14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808" t="s">
        <v>405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05"/>
      <c r="I237" s="308"/>
      <c r="J237" s="31" t="s">
        <v>11</v>
      </c>
      <c r="K237" s="713" t="s">
        <v>29</v>
      </c>
      <c r="L237" s="31" t="s">
        <v>11</v>
      </c>
      <c r="M237" s="31" t="s">
        <v>11</v>
      </c>
      <c r="N237" s="31" t="s">
        <v>11</v>
      </c>
      <c r="O237" s="305"/>
      <c r="P237" s="305"/>
      <c r="Q237" s="353" t="s">
        <v>7</v>
      </c>
      <c r="R237" s="353" t="s">
        <v>7</v>
      </c>
      <c r="S237" s="358" t="s">
        <v>7</v>
      </c>
      <c r="T237" s="305"/>
      <c r="U237" s="305"/>
      <c r="V237" s="305"/>
      <c r="W237" s="305"/>
      <c r="X237" s="31" t="s">
        <v>11</v>
      </c>
      <c r="Y237" s="353" t="s">
        <v>7</v>
      </c>
      <c r="Z237" s="353" t="s">
        <v>7</v>
      </c>
      <c r="AA237" s="353" t="s">
        <v>7</v>
      </c>
      <c r="AB237" s="31" t="s">
        <v>11</v>
      </c>
      <c r="AC237" s="305"/>
      <c r="AD237" s="305"/>
      <c r="AE237" s="31" t="s">
        <v>11</v>
      </c>
      <c r="AF237" s="353" t="s">
        <v>7</v>
      </c>
      <c r="AG237" s="353" t="s">
        <v>7</v>
      </c>
      <c r="AH237" s="31" t="s">
        <v>11</v>
      </c>
      <c r="AI237" s="353" t="s">
        <v>7</v>
      </c>
      <c r="AJ237" s="305"/>
      <c r="AK237" s="34">
        <f>IF(CA237=0,"",TIME(0,CA237,0))</f>
        <v>0.18333333333333335</v>
      </c>
      <c r="AL237" s="157">
        <f t="shared" si="247"/>
        <v>10</v>
      </c>
      <c r="AM237" s="158">
        <f>SUM(AL237:AL238)/2</f>
        <v>10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1</v>
      </c>
      <c r="AW237" s="158">
        <f>SUM((AV237+AV238)/2)</f>
        <v>1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264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9</v>
      </c>
      <c r="BR237" s="158">
        <f>SUM((BQ237+BQ238)/2)</f>
        <v>9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264</v>
      </c>
      <c r="CB237" s="35">
        <f>SUM(AM237+AO237+AQ237+AS237+AU237+AW237+BB237+BD237+BG237+AY237)</f>
        <v>11</v>
      </c>
    </row>
    <row r="238" spans="1:80" ht="18.75" customHeight="1" thickBot="1" x14ac:dyDescent="0.3">
      <c r="A238" s="137" t="s">
        <v>425</v>
      </c>
      <c r="B238" s="179" t="s">
        <v>189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06"/>
      <c r="I238" s="309"/>
      <c r="J238" s="37" t="s">
        <v>11</v>
      </c>
      <c r="K238" s="407" t="s">
        <v>29</v>
      </c>
      <c r="L238" s="37" t="s">
        <v>11</v>
      </c>
      <c r="M238" s="37" t="s">
        <v>11</v>
      </c>
      <c r="N238" s="37" t="s">
        <v>11</v>
      </c>
      <c r="O238" s="306"/>
      <c r="P238" s="306"/>
      <c r="Q238" s="354" t="s">
        <v>7</v>
      </c>
      <c r="R238" s="354" t="s">
        <v>7</v>
      </c>
      <c r="S238" s="462" t="s">
        <v>7</v>
      </c>
      <c r="T238" s="306"/>
      <c r="U238" s="306"/>
      <c r="V238" s="306"/>
      <c r="W238" s="306"/>
      <c r="X238" s="37" t="s">
        <v>11</v>
      </c>
      <c r="Y238" s="354" t="s">
        <v>7</v>
      </c>
      <c r="Z238" s="354" t="s">
        <v>7</v>
      </c>
      <c r="AA238" s="354" t="s">
        <v>7</v>
      </c>
      <c r="AB238" s="37" t="s">
        <v>11</v>
      </c>
      <c r="AC238" s="306"/>
      <c r="AD238" s="306"/>
      <c r="AE238" s="37" t="s">
        <v>11</v>
      </c>
      <c r="AF238" s="354" t="s">
        <v>7</v>
      </c>
      <c r="AG238" s="354" t="s">
        <v>7</v>
      </c>
      <c r="AH238" s="37" t="s">
        <v>11</v>
      </c>
      <c r="AI238" s="354" t="s">
        <v>7</v>
      </c>
      <c r="AJ238" s="306"/>
      <c r="AK238" s="40"/>
      <c r="AL238" s="167">
        <f t="shared" si="247"/>
        <v>10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1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9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718">
        <v>2648</v>
      </c>
      <c r="D239" s="178" t="s">
        <v>277</v>
      </c>
      <c r="E239" s="156" t="s">
        <v>70</v>
      </c>
      <c r="F239" s="30" t="s">
        <v>11</v>
      </c>
      <c r="G239" s="31" t="s">
        <v>11</v>
      </c>
      <c r="H239" s="305"/>
      <c r="I239" s="308"/>
      <c r="J239" s="31" t="s">
        <v>11</v>
      </c>
      <c r="K239" s="31" t="s">
        <v>11</v>
      </c>
      <c r="L239" s="31" t="s">
        <v>11</v>
      </c>
      <c r="M239" s="31" t="s">
        <v>11</v>
      </c>
      <c r="N239" s="31" t="s">
        <v>11</v>
      </c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05"/>
      <c r="X239" s="31" t="s">
        <v>11</v>
      </c>
      <c r="Y239" s="31" t="s">
        <v>11</v>
      </c>
      <c r="Z239" s="31" t="s">
        <v>11</v>
      </c>
      <c r="AA239" s="31" t="s">
        <v>11</v>
      </c>
      <c r="AB239" s="31" t="s">
        <v>11</v>
      </c>
      <c r="AC239" s="305"/>
      <c r="AD239" s="305"/>
      <c r="AE239" s="31" t="s">
        <v>11</v>
      </c>
      <c r="AF239" s="31" t="s">
        <v>11</v>
      </c>
      <c r="AG239" s="31" t="s">
        <v>11</v>
      </c>
      <c r="AH239" s="31" t="s">
        <v>11</v>
      </c>
      <c r="AI239" s="31" t="s">
        <v>11</v>
      </c>
      <c r="AJ239" s="305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20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425</v>
      </c>
      <c r="B240" s="179" t="s">
        <v>189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06"/>
      <c r="I240" s="309"/>
      <c r="J240" s="37" t="s">
        <v>11</v>
      </c>
      <c r="K240" s="37" t="s">
        <v>11</v>
      </c>
      <c r="L240" s="37" t="s">
        <v>11</v>
      </c>
      <c r="M240" s="37" t="s">
        <v>11</v>
      </c>
      <c r="N240" s="37" t="s">
        <v>11</v>
      </c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06"/>
      <c r="X240" s="37" t="s">
        <v>11</v>
      </c>
      <c r="Y240" s="37" t="s">
        <v>11</v>
      </c>
      <c r="Z240" s="37" t="s">
        <v>11</v>
      </c>
      <c r="AA240" s="37" t="s">
        <v>11</v>
      </c>
      <c r="AB240" s="37" t="s">
        <v>11</v>
      </c>
      <c r="AC240" s="306"/>
      <c r="AD240" s="306"/>
      <c r="AE240" s="37" t="s">
        <v>11</v>
      </c>
      <c r="AF240" s="37" t="s">
        <v>11</v>
      </c>
      <c r="AG240" s="37" t="s">
        <v>11</v>
      </c>
      <c r="AH240" s="37" t="s">
        <v>11</v>
      </c>
      <c r="AI240" s="37" t="s">
        <v>11</v>
      </c>
      <c r="AJ240" s="306"/>
      <c r="AK240" s="40"/>
      <c r="AL240" s="167">
        <f t="shared" si="247"/>
        <v>20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0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1057">
        <v>5925</v>
      </c>
      <c r="D241" s="178" t="s">
        <v>280</v>
      </c>
      <c r="E241" s="156" t="s">
        <v>70</v>
      </c>
      <c r="F241" s="30" t="s">
        <v>67</v>
      </c>
      <c r="G241" s="31" t="s">
        <v>11</v>
      </c>
      <c r="H241" s="305"/>
      <c r="I241" s="308"/>
      <c r="J241" s="385" t="s">
        <v>58</v>
      </c>
      <c r="K241" s="385" t="s">
        <v>58</v>
      </c>
      <c r="L241" s="385" t="s">
        <v>58</v>
      </c>
      <c r="M241" s="385" t="s">
        <v>58</v>
      </c>
      <c r="N241" s="385" t="s">
        <v>58</v>
      </c>
      <c r="O241" s="305"/>
      <c r="P241" s="305"/>
      <c r="Q241" s="31" t="s">
        <v>11</v>
      </c>
      <c r="R241" s="31" t="s">
        <v>11</v>
      </c>
      <c r="S241" s="52" t="s">
        <v>11</v>
      </c>
      <c r="T241" s="305"/>
      <c r="U241" s="305"/>
      <c r="V241" s="305"/>
      <c r="W241" s="305"/>
      <c r="X241" s="31" t="s">
        <v>67</v>
      </c>
      <c r="Y241" s="31" t="s">
        <v>11</v>
      </c>
      <c r="Z241" s="31" t="s">
        <v>11</v>
      </c>
      <c r="AA241" s="31" t="s">
        <v>11</v>
      </c>
      <c r="AB241" s="31" t="s">
        <v>67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 t="s">
        <v>67</v>
      </c>
      <c r="AJ241" s="305"/>
      <c r="AK241" s="34">
        <f>IF(CA241=0,"",TIME(0,CA241,0))</f>
        <v>0.18333333333333335</v>
      </c>
      <c r="AL241" s="157">
        <f t="shared" si="247"/>
        <v>11</v>
      </c>
      <c r="AM241" s="158">
        <f>SUM(AL241:AL242)/2</f>
        <v>11</v>
      </c>
      <c r="AN241" s="158">
        <f t="shared" si="248"/>
        <v>0</v>
      </c>
      <c r="AO241" s="158">
        <f>SUM((AN241+AN242)/2)</f>
        <v>0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425</v>
      </c>
      <c r="B242" s="179" t="s">
        <v>189</v>
      </c>
      <c r="C242" s="710" t="s">
        <v>6</v>
      </c>
      <c r="D242" s="165"/>
      <c r="E242" s="166" t="s">
        <v>4</v>
      </c>
      <c r="F242" s="36" t="s">
        <v>67</v>
      </c>
      <c r="G242" s="37" t="s">
        <v>11</v>
      </c>
      <c r="H242" s="306"/>
      <c r="I242" s="309"/>
      <c r="J242" s="352" t="s">
        <v>58</v>
      </c>
      <c r="K242" s="352" t="s">
        <v>58</v>
      </c>
      <c r="L242" s="352" t="s">
        <v>58</v>
      </c>
      <c r="M242" s="352" t="s">
        <v>58</v>
      </c>
      <c r="N242" s="352" t="s">
        <v>58</v>
      </c>
      <c r="O242" s="306"/>
      <c r="P242" s="306"/>
      <c r="Q242" s="37" t="s">
        <v>11</v>
      </c>
      <c r="R242" s="37" t="s">
        <v>11</v>
      </c>
      <c r="S242" s="50" t="s">
        <v>11</v>
      </c>
      <c r="T242" s="306"/>
      <c r="U242" s="306"/>
      <c r="V242" s="306"/>
      <c r="W242" s="306"/>
      <c r="X242" s="37" t="s">
        <v>67</v>
      </c>
      <c r="Y242" s="37" t="s">
        <v>11</v>
      </c>
      <c r="Z242" s="37" t="s">
        <v>11</v>
      </c>
      <c r="AA242" s="37" t="s">
        <v>11</v>
      </c>
      <c r="AB242" s="37" t="s">
        <v>67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 t="s">
        <v>67</v>
      </c>
      <c r="AJ242" s="306"/>
      <c r="AK242" s="40"/>
      <c r="AL242" s="167">
        <f t="shared" si="247"/>
        <v>11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1057" t="s">
        <v>408</v>
      </c>
      <c r="D243" s="155" t="str">
        <f>VLOOKUP(C243,ListeAppel,2,FALSE)</f>
        <v>Nom 093</v>
      </c>
      <c r="E243" s="156" t="s">
        <v>70</v>
      </c>
      <c r="F243" s="369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53" t="s">
        <v>7</v>
      </c>
      <c r="O243" s="353" t="s">
        <v>7</v>
      </c>
      <c r="P243" s="353" t="s">
        <v>7</v>
      </c>
      <c r="Q243" s="353" t="s">
        <v>7</v>
      </c>
      <c r="R243" s="353" t="s">
        <v>7</v>
      </c>
      <c r="S243" s="353" t="s">
        <v>7</v>
      </c>
      <c r="T243" s="305"/>
      <c r="U243" s="305"/>
      <c r="V243" s="305"/>
      <c r="W243" s="305"/>
      <c r="X243" s="31" t="s">
        <v>11</v>
      </c>
      <c r="Y243" s="55" t="s">
        <v>11</v>
      </c>
      <c r="Z243" s="55" t="s">
        <v>33</v>
      </c>
      <c r="AA243" s="55" t="s">
        <v>11</v>
      </c>
      <c r="AB243" s="353" t="s">
        <v>7</v>
      </c>
      <c r="AC243" s="353" t="s">
        <v>7</v>
      </c>
      <c r="AD243" s="353" t="s">
        <v>7</v>
      </c>
      <c r="AE243" s="353" t="s">
        <v>7</v>
      </c>
      <c r="AF243" s="31" t="s">
        <v>11</v>
      </c>
      <c r="AG243" s="31" t="s">
        <v>11</v>
      </c>
      <c r="AH243" s="31" t="s">
        <v>11</v>
      </c>
      <c r="AI243" s="31" t="s">
        <v>11</v>
      </c>
      <c r="AJ243" s="305"/>
      <c r="AK243" s="34">
        <f>IF(CA243=0,"",TIME(0,CA243,0))</f>
        <v>0.13333333333333333</v>
      </c>
      <c r="AL243" s="157">
        <f t="shared" si="247"/>
        <v>7</v>
      </c>
      <c r="AM243" s="158">
        <f>SUM(AL243:AL244)/2</f>
        <v>6.5</v>
      </c>
      <c r="AN243" s="158">
        <f t="shared" si="248"/>
        <v>0</v>
      </c>
      <c r="AO243" s="158">
        <f>SUM((AN243+AN244)/2)</f>
        <v>0</v>
      </c>
      <c r="AP243" s="159">
        <f t="shared" si="249"/>
        <v>1</v>
      </c>
      <c r="AQ243" s="159">
        <f>SUM((AP243+AP244)/2)</f>
        <v>0.5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1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192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18</v>
      </c>
      <c r="BR243" s="158">
        <f>SUM((BQ243+BQ244)/2)</f>
        <v>18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192</v>
      </c>
      <c r="CB243" s="35">
        <f>SUM(AM243+AO243+AQ243+AS243+AU243+AW243+BB243+BD243+BG243+AY243)</f>
        <v>8</v>
      </c>
    </row>
    <row r="244" spans="1:80" ht="18.75" customHeight="1" thickBot="1" x14ac:dyDescent="0.3">
      <c r="A244" s="137" t="s">
        <v>425</v>
      </c>
      <c r="B244" s="179" t="s">
        <v>189</v>
      </c>
      <c r="C244" s="710" t="s">
        <v>6</v>
      </c>
      <c r="D244" s="165">
        <v>11460</v>
      </c>
      <c r="E244" s="166" t="s">
        <v>4</v>
      </c>
      <c r="F244" s="370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54" t="s">
        <v>7</v>
      </c>
      <c r="O244" s="354" t="s">
        <v>7</v>
      </c>
      <c r="P244" s="354" t="s">
        <v>7</v>
      </c>
      <c r="Q244" s="354" t="s">
        <v>7</v>
      </c>
      <c r="R244" s="354" t="s">
        <v>7</v>
      </c>
      <c r="S244" s="354" t="s">
        <v>7</v>
      </c>
      <c r="T244" s="306"/>
      <c r="U244" s="306"/>
      <c r="V244" s="306"/>
      <c r="W244" s="306"/>
      <c r="X244" s="37" t="s">
        <v>57</v>
      </c>
      <c r="Y244" s="56" t="s">
        <v>11</v>
      </c>
      <c r="Z244" s="56" t="s">
        <v>11</v>
      </c>
      <c r="AA244" s="56" t="s">
        <v>11</v>
      </c>
      <c r="AB244" s="354" t="s">
        <v>7</v>
      </c>
      <c r="AC244" s="354" t="s">
        <v>7</v>
      </c>
      <c r="AD244" s="354" t="s">
        <v>7</v>
      </c>
      <c r="AE244" s="354" t="s">
        <v>7</v>
      </c>
      <c r="AF244" s="37" t="s">
        <v>11</v>
      </c>
      <c r="AG244" s="37" t="s">
        <v>11</v>
      </c>
      <c r="AH244" s="37" t="s">
        <v>11</v>
      </c>
      <c r="AI244" s="37" t="s">
        <v>57</v>
      </c>
      <c r="AJ244" s="306"/>
      <c r="AK244" s="40"/>
      <c r="AL244" s="167">
        <f t="shared" si="247"/>
        <v>6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2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18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8" t="s">
        <v>409</v>
      </c>
      <c r="D245" s="178" t="str">
        <f>VLOOKUP(C245,ListeAppel,2,FALSE)</f>
        <v>Nom 096</v>
      </c>
      <c r="E245" s="156" t="s">
        <v>70</v>
      </c>
      <c r="F245" s="364" t="s">
        <v>14</v>
      </c>
      <c r="G245" s="365" t="s">
        <v>14</v>
      </c>
      <c r="H245" s="365" t="s">
        <v>14</v>
      </c>
      <c r="I245" s="365" t="s">
        <v>14</v>
      </c>
      <c r="J245" s="365" t="s">
        <v>14</v>
      </c>
      <c r="K245" s="365" t="s">
        <v>14</v>
      </c>
      <c r="L245" s="365" t="s">
        <v>14</v>
      </c>
      <c r="M245" s="365" t="s">
        <v>14</v>
      </c>
      <c r="N245" s="365" t="s">
        <v>14</v>
      </c>
      <c r="O245" s="365" t="s">
        <v>14</v>
      </c>
      <c r="P245" s="365" t="s">
        <v>14</v>
      </c>
      <c r="Q245" s="365" t="s">
        <v>14</v>
      </c>
      <c r="R245" s="365" t="s">
        <v>14</v>
      </c>
      <c r="S245" s="365" t="s">
        <v>14</v>
      </c>
      <c r="T245" s="365" t="s">
        <v>14</v>
      </c>
      <c r="U245" s="365" t="s">
        <v>14</v>
      </c>
      <c r="V245" s="365" t="s">
        <v>14</v>
      </c>
      <c r="W245" s="365" t="s">
        <v>14</v>
      </c>
      <c r="X245" s="365" t="s">
        <v>14</v>
      </c>
      <c r="Y245" s="365" t="s">
        <v>14</v>
      </c>
      <c r="Z245" s="365" t="s">
        <v>14</v>
      </c>
      <c r="AA245" s="365" t="s">
        <v>14</v>
      </c>
      <c r="AB245" s="365" t="s">
        <v>14</v>
      </c>
      <c r="AC245" s="365" t="s">
        <v>14</v>
      </c>
      <c r="AD245" s="365" t="s">
        <v>14</v>
      </c>
      <c r="AE245" s="365" t="s">
        <v>14</v>
      </c>
      <c r="AF245" s="365" t="s">
        <v>14</v>
      </c>
      <c r="AG245" s="365" t="s">
        <v>14</v>
      </c>
      <c r="AH245" s="365" t="s">
        <v>14</v>
      </c>
      <c r="AI245" s="365" t="s">
        <v>14</v>
      </c>
      <c r="AJ245" s="365" t="s">
        <v>14</v>
      </c>
      <c r="AK245" s="34" t="str">
        <f>IF(CA245=0,"",TIME(0,CA245,0))</f>
        <v/>
      </c>
      <c r="AL245" s="157">
        <f>COUNTIF(F245:AJ245,"P")</f>
        <v>0</v>
      </c>
      <c r="AM245" s="158">
        <f>SUM(AL245:AL246)/2</f>
        <v>0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31</v>
      </c>
      <c r="BL245" s="162">
        <f>SUM(BK245+BK246)/2</f>
        <v>31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0</v>
      </c>
      <c r="BR245" s="158">
        <f>SUM((BQ245+BQ246)/2)</f>
        <v>0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0</v>
      </c>
      <c r="CB245" s="35">
        <f>SUM(AM245+AO245+AQ245+AS245+AU245+AW245+BB245+BD245+BG245+AY245)</f>
        <v>0</v>
      </c>
    </row>
    <row r="246" spans="1:80" ht="18.75" customHeight="1" thickBot="1" x14ac:dyDescent="0.3">
      <c r="A246" s="137" t="s">
        <v>425</v>
      </c>
      <c r="B246" s="179" t="s">
        <v>189</v>
      </c>
      <c r="C246" s="717" t="s">
        <v>8</v>
      </c>
      <c r="D246" s="194"/>
      <c r="E246" s="166" t="s">
        <v>4</v>
      </c>
      <c r="F246" s="366" t="s">
        <v>14</v>
      </c>
      <c r="G246" s="367" t="s">
        <v>14</v>
      </c>
      <c r="H246" s="367" t="s">
        <v>14</v>
      </c>
      <c r="I246" s="367" t="s">
        <v>14</v>
      </c>
      <c r="J246" s="367" t="s">
        <v>14</v>
      </c>
      <c r="K246" s="367" t="s">
        <v>14</v>
      </c>
      <c r="L246" s="367" t="s">
        <v>14</v>
      </c>
      <c r="M246" s="367" t="s">
        <v>14</v>
      </c>
      <c r="N246" s="367" t="s">
        <v>14</v>
      </c>
      <c r="O246" s="367" t="s">
        <v>14</v>
      </c>
      <c r="P246" s="367" t="s">
        <v>14</v>
      </c>
      <c r="Q246" s="367" t="s">
        <v>14</v>
      </c>
      <c r="R246" s="367" t="s">
        <v>14</v>
      </c>
      <c r="S246" s="367" t="s">
        <v>14</v>
      </c>
      <c r="T246" s="367" t="s">
        <v>14</v>
      </c>
      <c r="U246" s="367" t="s">
        <v>14</v>
      </c>
      <c r="V246" s="367" t="s">
        <v>14</v>
      </c>
      <c r="W246" s="367" t="s">
        <v>14</v>
      </c>
      <c r="X246" s="367" t="s">
        <v>14</v>
      </c>
      <c r="Y246" s="367" t="s">
        <v>14</v>
      </c>
      <c r="Z246" s="367" t="s">
        <v>14</v>
      </c>
      <c r="AA246" s="367" t="s">
        <v>14</v>
      </c>
      <c r="AB246" s="367" t="s">
        <v>14</v>
      </c>
      <c r="AC246" s="367" t="s">
        <v>14</v>
      </c>
      <c r="AD246" s="367" t="s">
        <v>14</v>
      </c>
      <c r="AE246" s="367" t="s">
        <v>14</v>
      </c>
      <c r="AF246" s="367" t="s">
        <v>14</v>
      </c>
      <c r="AG246" s="367" t="s">
        <v>14</v>
      </c>
      <c r="AH246" s="367" t="s">
        <v>14</v>
      </c>
      <c r="AI246" s="367" t="s">
        <v>14</v>
      </c>
      <c r="AJ246" s="367" t="s">
        <v>14</v>
      </c>
      <c r="AK246" s="40"/>
      <c r="AL246" s="167">
        <f>COUNTIF(F246:AJ246,"P")</f>
        <v>0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31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0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425</v>
      </c>
      <c r="B247" s="179" t="s">
        <v>189</v>
      </c>
      <c r="C247" s="808">
        <v>4162</v>
      </c>
      <c r="D247" s="178" t="s">
        <v>286</v>
      </c>
      <c r="E247" s="156" t="s">
        <v>70</v>
      </c>
      <c r="F247" s="30" t="s">
        <v>33</v>
      </c>
      <c r="G247" s="31" t="s">
        <v>11</v>
      </c>
      <c r="H247" s="332"/>
      <c r="I247" s="305"/>
      <c r="J247" s="31" t="s">
        <v>11</v>
      </c>
      <c r="K247" s="31" t="s">
        <v>11</v>
      </c>
      <c r="L247" s="31" t="s">
        <v>11</v>
      </c>
      <c r="M247" s="55" t="s">
        <v>11</v>
      </c>
      <c r="N247" s="31" t="s">
        <v>11</v>
      </c>
      <c r="O247" s="305"/>
      <c r="P247" s="305"/>
      <c r="Q247" s="31" t="s">
        <v>11</v>
      </c>
      <c r="R247" s="31" t="s">
        <v>11</v>
      </c>
      <c r="S247" s="31" t="s">
        <v>11</v>
      </c>
      <c r="T247" s="305"/>
      <c r="U247" s="332"/>
      <c r="V247" s="305"/>
      <c r="W247" s="305"/>
      <c r="X247" s="31" t="s">
        <v>11</v>
      </c>
      <c r="Y247" s="31" t="s">
        <v>11</v>
      </c>
      <c r="Z247" s="31" t="s">
        <v>11</v>
      </c>
      <c r="AA247" s="31" t="s">
        <v>11</v>
      </c>
      <c r="AB247" s="31" t="s">
        <v>11</v>
      </c>
      <c r="AC247" s="305"/>
      <c r="AD247" s="305"/>
      <c r="AE247" s="55" t="s">
        <v>11</v>
      </c>
      <c r="AF247" s="31" t="s">
        <v>11</v>
      </c>
      <c r="AG247" s="31" t="s">
        <v>11</v>
      </c>
      <c r="AH247" s="31" t="s">
        <v>11</v>
      </c>
      <c r="AI247" s="55" t="s">
        <v>11</v>
      </c>
      <c r="AJ247" s="305"/>
      <c r="AK247" s="34">
        <f>IF(CA247=0,"",TIME(0,CA247,0))</f>
        <v>0.33333333333333331</v>
      </c>
      <c r="AL247" s="157">
        <f t="shared" si="247"/>
        <v>19</v>
      </c>
      <c r="AM247" s="158">
        <f>SUM(AL247:AL248)/2</f>
        <v>17.5</v>
      </c>
      <c r="AN247" s="158">
        <f t="shared" si="248"/>
        <v>0</v>
      </c>
      <c r="AO247" s="158">
        <f>SUM((AN247+AN248)/2)</f>
        <v>0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2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480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0</v>
      </c>
      <c r="BR247" s="158">
        <f>SUM((BQ247+BQ248)/2)</f>
        <v>0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480</v>
      </c>
      <c r="CB247" s="35">
        <f>SUM(AM247+AO247+AQ247+AS247+AU247+AW247+BB247+BD247+BG247+AY247)</f>
        <v>20</v>
      </c>
    </row>
    <row r="248" spans="1:80" ht="18.75" customHeight="1" thickBot="1" x14ac:dyDescent="0.3">
      <c r="A248" s="137" t="s">
        <v>425</v>
      </c>
      <c r="B248" s="179" t="s">
        <v>189</v>
      </c>
      <c r="C248" s="717" t="s">
        <v>8</v>
      </c>
      <c r="D248" s="194"/>
      <c r="E248" s="166" t="s">
        <v>4</v>
      </c>
      <c r="F248" s="36" t="s">
        <v>11</v>
      </c>
      <c r="G248" s="440" t="s">
        <v>39</v>
      </c>
      <c r="H248" s="331"/>
      <c r="I248" s="306"/>
      <c r="J248" s="37" t="s">
        <v>11</v>
      </c>
      <c r="K248" s="37" t="s">
        <v>11</v>
      </c>
      <c r="L248" s="37" t="s">
        <v>11</v>
      </c>
      <c r="M248" s="56" t="s">
        <v>11</v>
      </c>
      <c r="N248" s="440" t="s">
        <v>39</v>
      </c>
      <c r="O248" s="306"/>
      <c r="P248" s="306"/>
      <c r="Q248" s="37" t="s">
        <v>11</v>
      </c>
      <c r="R248" s="37" t="s">
        <v>11</v>
      </c>
      <c r="S248" s="37" t="s">
        <v>11</v>
      </c>
      <c r="T248" s="306"/>
      <c r="U248" s="331"/>
      <c r="V248" s="306"/>
      <c r="W248" s="306"/>
      <c r="X248" s="37" t="s">
        <v>11</v>
      </c>
      <c r="Y248" s="37" t="s">
        <v>11</v>
      </c>
      <c r="Z248" s="37" t="s">
        <v>11</v>
      </c>
      <c r="AA248" s="37" t="s">
        <v>11</v>
      </c>
      <c r="AB248" s="440" t="s">
        <v>39</v>
      </c>
      <c r="AC248" s="306"/>
      <c r="AD248" s="306"/>
      <c r="AE248" s="56" t="s">
        <v>11</v>
      </c>
      <c r="AF248" s="37" t="s">
        <v>11</v>
      </c>
      <c r="AG248" s="37" t="s">
        <v>11</v>
      </c>
      <c r="AH248" s="37" t="s">
        <v>11</v>
      </c>
      <c r="AI248" s="440" t="s">
        <v>39</v>
      </c>
      <c r="AJ248" s="306"/>
      <c r="AK248" s="40"/>
      <c r="AL248" s="167">
        <f t="shared" si="247"/>
        <v>16</v>
      </c>
      <c r="AM248" s="168"/>
      <c r="AN248" s="168">
        <f t="shared" si="248"/>
        <v>0</v>
      </c>
      <c r="AO248" s="169"/>
      <c r="AP248" s="170">
        <f t="shared" si="249"/>
        <v>0</v>
      </c>
      <c r="AQ248" s="171"/>
      <c r="AR248" s="168">
        <f t="shared" si="250"/>
        <v>4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0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</sheetData>
  <autoFilter ref="A13:B248"/>
  <mergeCells count="64">
    <mergeCell ref="C201:D201"/>
    <mergeCell ref="C103:D103"/>
    <mergeCell ref="C123:D123"/>
    <mergeCell ref="C141:D141"/>
    <mergeCell ref="C155:D155"/>
    <mergeCell ref="C165:D165"/>
    <mergeCell ref="C191:D191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C19:BC20"/>
    <mergeCell ref="BE19:BE20"/>
    <mergeCell ref="H12:R12"/>
    <mergeCell ref="T12:W12"/>
    <mergeCell ref="BY19:BY20"/>
    <mergeCell ref="A12:B12"/>
    <mergeCell ref="C15:D15"/>
    <mergeCell ref="C17:AJ17"/>
    <mergeCell ref="AV19:AV20"/>
    <mergeCell ref="AX19:AX20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69:Y170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phoneticPr fontId="3" type="noConversion"/>
  <conditionalFormatting sqref="C27:C28">
    <cfRule type="cellIs" dxfId="6990" priority="5180" operator="equal">
      <formula>"C"</formula>
    </cfRule>
  </conditionalFormatting>
  <conditionalFormatting sqref="AE23:AF26 G39 F40:G40 AD44:AD46 F33:I34 F87:AJ87 F97:AG98 F125:AA126 F149:I150 F95:F96 H95:M96 AJ95:AJ96 F129:F130 H129:M130 AC129:AD130 AJ129:AJ130 AF25:AI26 O41:P44 AC41:AC44 V41:W44 R42:T42 G35:J35 F36:J36 L35:P36 T35:X36 Z35:AE36 AG35:AH36 F185:I186 F23:K24 M23:M24 AF22 F21:F22 H25:I26 F179:G180 J179:AJ180 H177:I180 S41:T41 H61:AJ62 J55:L55 F55:I58 AJ39:AJ44 O21:O26 F37:S38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M118:AA118 F181:AJ182 AC51:AJ52 F73:AJ74 F61:AC68 T119:AA120 F111:AA112 AC125:AJ126 AC149:AJ151 F175:AJ176 AG91:AJ92 F121:AJ122 F171:AJ172 AI97:AJ98 AJ35:AJ36 AB45:AJ46 F109:AJ110 AJ53:AJ54 Y37:AJ38 J57:AJ58 AC111:AJ120 F247:AJ248 T183:X184 H39:I44 AE61:AJ68 F59:Z60">
    <cfRule type="cellIs" dxfId="6989" priority="5169" operator="equal">
      <formula>"Me"</formula>
    </cfRule>
  </conditionalFormatting>
  <conditionalFormatting sqref="F23:K24 M23:M24 AE25:AJ26 AF22:AH22 F21:F22 AJ21:AJ22 H25:I26 O21:O26 AG21:AH21 AE23:AF24 AH23:AJ24">
    <cfRule type="cellIs" dxfId="6988" priority="5167" operator="equal">
      <formula>"Me"</formula>
    </cfRule>
  </conditionalFormatting>
  <conditionalFormatting sqref="D51">
    <cfRule type="cellIs" dxfId="6987" priority="5166" operator="equal">
      <formula>"C"</formula>
    </cfRule>
  </conditionalFormatting>
  <conditionalFormatting sqref="D51">
    <cfRule type="cellIs" dxfId="6986" priority="5164" operator="equal">
      <formula>"B"</formula>
    </cfRule>
    <cfRule type="cellIs" dxfId="6985" priority="5165" operator="equal">
      <formula>"A"</formula>
    </cfRule>
  </conditionalFormatting>
  <conditionalFormatting sqref="G39 F40:G40 AD44:AD46 F33:I34 F87:O87 S87:AJ87 F97:AG98 F125:AA126 F149:I150 F95:F96 H95:M96 AJ95:AJ96 F129:F130 H129:M130 AC129:AD130 AJ129:AJ130 O41:O44 S41:T42 AC41:AC44 V41:W44 G35:J35 F36:J36 L35:P36 T35:X36 Z35:AE36 AG35:AH36 F185:I186 F23:K24 M23:M24 AE25:AJ26 AF22:AH22 F21:F22 AJ21:AJ22 H25:I26 F179:G180 J179:AJ180 H177:I180 H61:AJ62 AJ39:AJ44 O21:O26 S55:W56 F37:S38 AG21:AH21 F51:F54 L53:P54 V151:AA151 X149:AA150 F91:M92 F101:AJ102 H51:M52 F187:AJ188 M220:S220 L219:S219 F113:I114 T113:AA114 F55:L55 F57:O68 F56:J56 L56 M55:O56 F118:K118 F115:AA117 O95:P96 V95:AA96 AC95:AH96 O51:AA52 F119:R120 T95:T96 Z53:AH54 O129:W130 O185:AJ186 F45:Z46 T43:T44 V152:W152 AC152:AD152 O183:Q184 T91:AD92 AC47:AD48 F153:AJ154 AJ152 M118:AA118 F181:AJ182 AC51:AJ52 F73:AJ74 T119:AA120 F111:AA112 AC125:AJ126 AC149:AJ151 F175:AJ176 AE23:AF24 AH23:AJ24 AG91:AJ92 F121:AJ122 F171:AJ172 AI97:AJ98 AJ35:AJ36 AB45:AJ46 F109:AJ110 AJ53:AJ54 Y37:AJ38 S57:AJ58 AC111:AJ120 F247:AJ248 T183:X184 H39:I44 AE61:AJ68 S61:AC68 S59:Z60">
    <cfRule type="cellIs" dxfId="6984" priority="5160" operator="equal">
      <formula>"TD"</formula>
    </cfRule>
  </conditionalFormatting>
  <conditionalFormatting sqref="T21:T22 V21:X22 T25:T26 V25:W26">
    <cfRule type="cellIs" dxfId="6983" priority="5092" operator="equal">
      <formula>"Me"</formula>
    </cfRule>
  </conditionalFormatting>
  <conditionalFormatting sqref="T21:T22 V21:X22 T25:T26 V25:W26">
    <cfRule type="cellIs" dxfId="6982" priority="5091" operator="equal">
      <formula>"TD"</formula>
    </cfRule>
  </conditionalFormatting>
  <conditionalFormatting sqref="AD62:AD66 AD42 AD58 AD68">
    <cfRule type="cellIs" dxfId="6981" priority="5126" operator="equal">
      <formula>"Me"</formula>
    </cfRule>
  </conditionalFormatting>
  <conditionalFormatting sqref="AD62:AD66 AD42 AD58 AD68">
    <cfRule type="cellIs" dxfId="6980" priority="5125" operator="equal">
      <formula>"TD"</formula>
    </cfRule>
  </conditionalFormatting>
  <conditionalFormatting sqref="AD61 AD41 AD43 AD57">
    <cfRule type="cellIs" dxfId="6979" priority="5119" operator="equal">
      <formula>"Me"</formula>
    </cfRule>
  </conditionalFormatting>
  <conditionalFormatting sqref="AD61 AD41 AD43 AD57">
    <cfRule type="cellIs" dxfId="6978" priority="5118" operator="equal">
      <formula>"TD"</formula>
    </cfRule>
  </conditionalFormatting>
  <conditionalFormatting sqref="AC21:AC26 AA22:AB22 AA21">
    <cfRule type="cellIs" dxfId="6977" priority="5112" operator="equal">
      <formula>"Me"</formula>
    </cfRule>
  </conditionalFormatting>
  <conditionalFormatting sqref="AC21:AC26 AA22:AB22 AA21">
    <cfRule type="cellIs" dxfId="6976" priority="5111" operator="equal">
      <formula>"TD"</formula>
    </cfRule>
  </conditionalFormatting>
  <conditionalFormatting sqref="Z21:Z22">
    <cfRule type="cellIs" dxfId="6975" priority="5105" operator="equal">
      <formula>"Me"</formula>
    </cfRule>
  </conditionalFormatting>
  <conditionalFormatting sqref="Z21:Z22">
    <cfRule type="cellIs" dxfId="6974" priority="5104" operator="equal">
      <formula>"TD"</formula>
    </cfRule>
  </conditionalFormatting>
  <conditionalFormatting sqref="Z21">
    <cfRule type="cellIs" dxfId="6973" priority="5103" operator="equal">
      <formula>"Me"</formula>
    </cfRule>
  </conditionalFormatting>
  <conditionalFormatting sqref="P25:P26 P23:AB24">
    <cfRule type="cellIs" dxfId="6972" priority="5085" operator="equal">
      <formula>"Me"</formula>
    </cfRule>
  </conditionalFormatting>
  <conditionalFormatting sqref="AD22:AD26">
    <cfRule type="cellIs" dxfId="6971" priority="5082" operator="equal">
      <formula>"Me"</formula>
    </cfRule>
  </conditionalFormatting>
  <conditionalFormatting sqref="AD22:AD26">
    <cfRule type="cellIs" dxfId="6970" priority="5081" operator="equal">
      <formula>"TD"</formula>
    </cfRule>
  </conditionalFormatting>
  <conditionalFormatting sqref="AD21">
    <cfRule type="cellIs" dxfId="6969" priority="5075" operator="equal">
      <formula>"Me"</formula>
    </cfRule>
  </conditionalFormatting>
  <conditionalFormatting sqref="AD21">
    <cfRule type="cellIs" dxfId="6968" priority="5074" operator="equal">
      <formula>"TD"</formula>
    </cfRule>
  </conditionalFormatting>
  <conditionalFormatting sqref="G39 F87:AJ87 F40:G40 V21:X22 T21:T22 F97:AG98 F125:AA126 F33:I34 F149:I150 F95:F96 H95:M96 AJ95:AJ96 F129:F130 H129:M130 AC129:AD130 AJ129:AJ130 O41:P44 AC41:AD44 V41:W44 R42:T42 G35:J35 F36:J36 L35:P36 T35:X36 Z35:AE36 AG35:AH36 F185:I186 F23:K24 M23:M24 AF22:AH22 F21:F22 AJ21:AJ22 H25:I26 V25:X25 O25:T26 V26:AJ26 F179:G180 J179:AJ180 H177:I180 S41:T41 Z22:AD22 J55:L55 F55:I58 AJ39:AJ44 F37:S38 Z21:AA21 AC21:AD21 AG21:AH21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J57:AJ58 M118:AA118 F181:AJ182 AC51:AJ52 F73:AJ74 T119:AA120 F111:AA112 AC125:AJ126 AC149:AJ151 F175:AJ176 O23:AF24 AH23:AJ24 AG91:AJ92 F121:AJ122 F171:AJ172 AI97:AJ98 AJ35:AJ36 AA25:AJ25 AB45:AJ46 F109:AJ110 AJ53:AJ54 Y37:AJ38 F61:AJ68 AC111:AJ120 F247:AJ248 T183:X184 H39:I44 F59:Z60">
    <cfRule type="cellIs" dxfId="6967" priority="5057" operator="equal">
      <formula>"PR"</formula>
    </cfRule>
  </conditionalFormatting>
  <conditionalFormatting sqref="Z51:Z52">
    <cfRule type="cellIs" dxfId="6966" priority="5007" operator="equal">
      <formula>"Me"</formula>
    </cfRule>
  </conditionalFormatting>
  <conditionalFormatting sqref="Z51:Z52">
    <cfRule type="cellIs" dxfId="6965" priority="5006" operator="equal">
      <formula>"TD"</formula>
    </cfRule>
  </conditionalFormatting>
  <conditionalFormatting sqref="AG61 AG57">
    <cfRule type="cellIs" dxfId="6964" priority="4993" operator="equal">
      <formula>"Me"</formula>
    </cfRule>
  </conditionalFormatting>
  <conditionalFormatting sqref="AG61 AG57">
    <cfRule type="cellIs" dxfId="6963" priority="4992" operator="equal">
      <formula>"TD"</formula>
    </cfRule>
  </conditionalFormatting>
  <conditionalFormatting sqref="AD52">
    <cfRule type="cellIs" dxfId="6962" priority="4979" operator="equal">
      <formula>"Me"</formula>
    </cfRule>
  </conditionalFormatting>
  <conditionalFormatting sqref="AD52">
    <cfRule type="cellIs" dxfId="6961" priority="4978" operator="equal">
      <formula>"TD"</formula>
    </cfRule>
  </conditionalFormatting>
  <conditionalFormatting sqref="AI51:AI52">
    <cfRule type="cellIs" dxfId="6960" priority="4943" operator="equal">
      <formula>"Me"</formula>
    </cfRule>
  </conditionalFormatting>
  <conditionalFormatting sqref="AI51:AI52">
    <cfRule type="cellIs" dxfId="6959" priority="4942" operator="equal">
      <formula>"TD"</formula>
    </cfRule>
  </conditionalFormatting>
  <conditionalFormatting sqref="AG62:AG66 AG58 AG68">
    <cfRule type="cellIs" dxfId="6958" priority="4936" operator="equal">
      <formula>"Me"</formula>
    </cfRule>
  </conditionalFormatting>
  <conditionalFormatting sqref="AG62:AG66 AG58 AG68">
    <cfRule type="cellIs" dxfId="6957" priority="4935" operator="equal">
      <formula>"TD"</formula>
    </cfRule>
  </conditionalFormatting>
  <conditionalFormatting sqref="AG62:AG66 AG58 AG68">
    <cfRule type="cellIs" dxfId="6956" priority="4929" operator="equal">
      <formula>"Me"</formula>
    </cfRule>
  </conditionalFormatting>
  <conditionalFormatting sqref="AG62:AG66 AG58 AG68">
    <cfRule type="cellIs" dxfId="6955" priority="4928" operator="equal">
      <formula>"TD"</formula>
    </cfRule>
  </conditionalFormatting>
  <conditionalFormatting sqref="AG62:AG66 AG58 AG68">
    <cfRule type="cellIs" dxfId="6954" priority="4922" operator="equal">
      <formula>"Me"</formula>
    </cfRule>
  </conditionalFormatting>
  <conditionalFormatting sqref="AG62:AG66 AG58 AG68">
    <cfRule type="cellIs" dxfId="6953" priority="4921" operator="equal">
      <formula>"TD"</formula>
    </cfRule>
  </conditionalFormatting>
  <conditionalFormatting sqref="AG62:AG66 AG58 AG68">
    <cfRule type="cellIs" dxfId="6952" priority="4915" operator="equal">
      <formula>"Me"</formula>
    </cfRule>
  </conditionalFormatting>
  <conditionalFormatting sqref="AG62:AG66 AG58 AG68">
    <cfRule type="cellIs" dxfId="6951" priority="4914" operator="equal">
      <formula>"TD"</formula>
    </cfRule>
  </conditionalFormatting>
  <conditionalFormatting sqref="AG62:AG66 AG58 AG68">
    <cfRule type="cellIs" dxfId="6950" priority="4908" operator="equal">
      <formula>"Me"</formula>
    </cfRule>
  </conditionalFormatting>
  <conditionalFormatting sqref="AG62:AG66 AG58 AG68">
    <cfRule type="cellIs" dxfId="6949" priority="4907" operator="equal">
      <formula>"TD"</formula>
    </cfRule>
  </conditionalFormatting>
  <conditionalFormatting sqref="F39">
    <cfRule type="cellIs" dxfId="6948" priority="4893" operator="equal">
      <formula>"Me"</formula>
    </cfRule>
  </conditionalFormatting>
  <conditionalFormatting sqref="F39">
    <cfRule type="cellIs" dxfId="6947" priority="4892" operator="equal">
      <formula>"TD"</formula>
    </cfRule>
  </conditionalFormatting>
  <conditionalFormatting sqref="F39">
    <cfRule type="cellIs" dxfId="6946" priority="4886" operator="equal">
      <formula>"PR"</formula>
    </cfRule>
  </conditionalFormatting>
  <conditionalFormatting sqref="AG49:AG50">
    <cfRule type="cellIs" dxfId="6945" priority="4855" operator="equal">
      <formula>"Me"</formula>
    </cfRule>
  </conditionalFormatting>
  <conditionalFormatting sqref="AG49:AG50">
    <cfRule type="cellIs" dxfId="6944" priority="4854" operator="equal">
      <formula>"TD"</formula>
    </cfRule>
  </conditionalFormatting>
  <conditionalFormatting sqref="C27:C28">
    <cfRule type="cellIs" dxfId="6943" priority="4816" operator="equal">
      <formula>"B"</formula>
    </cfRule>
  </conditionalFormatting>
  <conditionalFormatting sqref="C27:C28">
    <cfRule type="cellIs" dxfId="6942" priority="4815" operator="equal">
      <formula>"A"</formula>
    </cfRule>
  </conditionalFormatting>
  <conditionalFormatting sqref="F69:P70 F71:F72 H71:J72 L71:P72 T71:AA72 S70:Y70 T69:Y69 AA69:AA70 AC69:AJ72">
    <cfRule type="cellIs" dxfId="6941" priority="4730" operator="equal">
      <formula>"Me"</formula>
    </cfRule>
  </conditionalFormatting>
  <conditionalFormatting sqref="F69:P70 F71:F72 H71:J72 L71:P72 T71:AA72 S70:Y70 T69:Y69 AA69:AA70 AC69:AJ72">
    <cfRule type="cellIs" dxfId="6940" priority="4729" operator="equal">
      <formula>"TD"</formula>
    </cfRule>
  </conditionalFormatting>
  <conditionalFormatting sqref="F69:P70 F71:F72 H71:J72 L71:P72 T71:AA72 S70:Y70 T69:Y69 AA69:AA70 AC69:AJ72">
    <cfRule type="cellIs" dxfId="6939" priority="4723" operator="equal">
      <formula>"PR"</formula>
    </cfRule>
  </conditionalFormatting>
  <conditionalFormatting sqref="F85:P86 T85:AG86">
    <cfRule type="cellIs" dxfId="6938" priority="4494" operator="equal">
      <formula>"Me"</formula>
    </cfRule>
  </conditionalFormatting>
  <conditionalFormatting sqref="F85:P86 T85:AG86">
    <cfRule type="cellIs" dxfId="6937" priority="4493" operator="equal">
      <formula>"TD"</formula>
    </cfRule>
  </conditionalFormatting>
  <conditionalFormatting sqref="F85:P86 T85:AG86">
    <cfRule type="cellIs" dxfId="6936" priority="4487" operator="equal">
      <formula>"PR"</formula>
    </cfRule>
  </conditionalFormatting>
  <conditionalFormatting sqref="Z85:AD86">
    <cfRule type="cellIs" dxfId="6935" priority="4486" operator="equal">
      <formula>"Me"</formula>
    </cfRule>
  </conditionalFormatting>
  <conditionalFormatting sqref="Z85:AD86">
    <cfRule type="cellIs" dxfId="6934" priority="4485" operator="equal">
      <formula>"TD"</formula>
    </cfRule>
  </conditionalFormatting>
  <conditionalFormatting sqref="F89:F90 H89:AA90 AC89:AJ90">
    <cfRule type="cellIs" dxfId="6933" priority="4458" operator="equal">
      <formula>"Me"</formula>
    </cfRule>
  </conditionalFormatting>
  <conditionalFormatting sqref="F89:F90 H89:AA90 AC89:AJ90">
    <cfRule type="cellIs" dxfId="6932" priority="4457" operator="equal">
      <formula>"TD"</formula>
    </cfRule>
  </conditionalFormatting>
  <conditionalFormatting sqref="F89:F90 H89:AA90 AC89:AJ90">
    <cfRule type="cellIs" dxfId="6931" priority="4451" operator="equal">
      <formula>"PR"</formula>
    </cfRule>
  </conditionalFormatting>
  <conditionalFormatting sqref="Z89:AA90 AC89:AD90">
    <cfRule type="cellIs" dxfId="6930" priority="4450" operator="equal">
      <formula>"Me"</formula>
    </cfRule>
  </conditionalFormatting>
  <conditionalFormatting sqref="Z89:AA90 AC89:AD90">
    <cfRule type="cellIs" dxfId="6929" priority="4449" operator="equal">
      <formula>"TD"</formula>
    </cfRule>
  </conditionalFormatting>
  <conditionalFormatting sqref="F141:AJ141">
    <cfRule type="cellIs" dxfId="6928" priority="4426" operator="equal">
      <formula>"Me"</formula>
    </cfRule>
  </conditionalFormatting>
  <conditionalFormatting sqref="F141:O141 S141:AJ141">
    <cfRule type="cellIs" dxfId="6927" priority="4425" operator="equal">
      <formula>"TD"</formula>
    </cfRule>
  </conditionalFormatting>
  <conditionalFormatting sqref="F141:AJ141">
    <cfRule type="cellIs" dxfId="6926" priority="4412" operator="equal">
      <formula>"PR"</formula>
    </cfRule>
  </conditionalFormatting>
  <conditionalFormatting sqref="F145:Y146 AA145:AF146 AH145:AJ146">
    <cfRule type="cellIs" dxfId="6925" priority="4402" operator="equal">
      <formula>"Me"</formula>
    </cfRule>
  </conditionalFormatting>
  <conditionalFormatting sqref="F145:Y146 AA145:AF146 AH145:AJ146">
    <cfRule type="cellIs" dxfId="6924" priority="4401" operator="equal">
      <formula>"TD"</formula>
    </cfRule>
  </conditionalFormatting>
  <conditionalFormatting sqref="F145:Y146 AA145:AF146 AH145:AJ146">
    <cfRule type="cellIs" dxfId="6923" priority="4395" operator="equal">
      <formula>"PR"</formula>
    </cfRule>
  </conditionalFormatting>
  <conditionalFormatting sqref="AA145:AD146">
    <cfRule type="cellIs" dxfId="6922" priority="4394" operator="equal">
      <formula>"Me"</formula>
    </cfRule>
  </conditionalFormatting>
  <conditionalFormatting sqref="AA145:AD146">
    <cfRule type="cellIs" dxfId="6921" priority="4393" operator="equal">
      <formula>"TD"</formula>
    </cfRule>
  </conditionalFormatting>
  <conditionalFormatting sqref="F165:AJ165">
    <cfRule type="cellIs" dxfId="6920" priority="4375" operator="equal">
      <formula>"Me"</formula>
    </cfRule>
  </conditionalFormatting>
  <conditionalFormatting sqref="F165:O165 S165:AJ165">
    <cfRule type="cellIs" dxfId="6919" priority="4374" operator="equal">
      <formula>"TD"</formula>
    </cfRule>
  </conditionalFormatting>
  <conditionalFormatting sqref="F165:AJ165">
    <cfRule type="cellIs" dxfId="6918" priority="4361" operator="equal">
      <formula>"PR"</formula>
    </cfRule>
  </conditionalFormatting>
  <conditionalFormatting sqref="F167:AJ168">
    <cfRule type="cellIs" dxfId="6917" priority="4351" operator="equal">
      <formula>"Me"</formula>
    </cfRule>
  </conditionalFormatting>
  <conditionalFormatting sqref="F167:AJ168">
    <cfRule type="cellIs" dxfId="6916" priority="4350" operator="equal">
      <formula>"TD"</formula>
    </cfRule>
  </conditionalFormatting>
  <conditionalFormatting sqref="F167:AJ168">
    <cfRule type="cellIs" dxfId="6915" priority="4344" operator="equal">
      <formula>"PR"</formula>
    </cfRule>
  </conditionalFormatting>
  <conditionalFormatting sqref="Z167:AD168">
    <cfRule type="cellIs" dxfId="6914" priority="4343" operator="equal">
      <formula>"Me"</formula>
    </cfRule>
  </conditionalFormatting>
  <conditionalFormatting sqref="Z167:AD168">
    <cfRule type="cellIs" dxfId="6913" priority="4342" operator="equal">
      <formula>"TD"</formula>
    </cfRule>
  </conditionalFormatting>
  <conditionalFormatting sqref="F189:F190 H189:I190 K189:K190 M189:M190 O189:R190 T189:AA190 AC189:AJ190">
    <cfRule type="cellIs" dxfId="6912" priority="4271" operator="equal">
      <formula>"Me"</formula>
    </cfRule>
  </conditionalFormatting>
  <conditionalFormatting sqref="F189:F190 H189:I190 K189:K190 M189:M190 O189:R190 T189:AA190 AC189:AJ190">
    <cfRule type="cellIs" dxfId="6911" priority="4270" operator="equal">
      <formula>"TD"</formula>
    </cfRule>
  </conditionalFormatting>
  <conditionalFormatting sqref="F189:F190 H189:I190 K189:K190 M189:M190 O189:R190 T189:AA190 AC189:AJ190">
    <cfRule type="cellIs" dxfId="6910" priority="4259" operator="equal">
      <formula>"PR"</formula>
    </cfRule>
  </conditionalFormatting>
  <conditionalFormatting sqref="G27:K27 F28:K28 M27:P28 AA27:AA28 T27:Y28 AC27:AF28 AH27:AJ28">
    <cfRule type="cellIs" dxfId="6909" priority="4240" operator="equal">
      <formula>"Me"</formula>
    </cfRule>
  </conditionalFormatting>
  <conditionalFormatting sqref="G27:K27 F28:K28 M27:P28 AA27:AA28 T27:Y28 AC27:AF28 AH27:AJ28">
    <cfRule type="cellIs" dxfId="6908" priority="4239" operator="equal">
      <formula>"TD"</formula>
    </cfRule>
  </conditionalFormatting>
  <conditionalFormatting sqref="G27:K27 F28:K28 M27:P28 AA27:AA28 T27:Y28 AC27:AF28 AH27:AJ28">
    <cfRule type="cellIs" dxfId="6907" priority="4233" operator="equal">
      <formula>"PR"</formula>
    </cfRule>
  </conditionalFormatting>
  <conditionalFormatting sqref="C22">
    <cfRule type="cellIs" dxfId="6906" priority="4215" operator="equal">
      <formula>"C"</formula>
    </cfRule>
  </conditionalFormatting>
  <conditionalFormatting sqref="C22">
    <cfRule type="cellIs" dxfId="6905" priority="4214" operator="equal">
      <formula>"B"</formula>
    </cfRule>
  </conditionalFormatting>
  <conditionalFormatting sqref="C22">
    <cfRule type="cellIs" dxfId="6904" priority="4213" operator="equal">
      <formula>"A"</formula>
    </cfRule>
  </conditionalFormatting>
  <conditionalFormatting sqref="C21">
    <cfRule type="cellIs" dxfId="6903" priority="4211" operator="equal">
      <formula>"C"</formula>
    </cfRule>
  </conditionalFormatting>
  <conditionalFormatting sqref="C21">
    <cfRule type="cellIs" dxfId="6902" priority="4210" operator="equal">
      <formula>"B"</formula>
    </cfRule>
  </conditionalFormatting>
  <conditionalFormatting sqref="C21">
    <cfRule type="cellIs" dxfId="6901" priority="4209" operator="equal">
      <formula>"A"</formula>
    </cfRule>
  </conditionalFormatting>
  <conditionalFormatting sqref="D45:D46">
    <cfRule type="cellIs" dxfId="6900" priority="4131" operator="equal">
      <formula>"c"</formula>
    </cfRule>
    <cfRule type="cellIs" dxfId="6899" priority="4132" operator="equal">
      <formula>"b"</formula>
    </cfRule>
    <cfRule type="cellIs" dxfId="6898" priority="4133" operator="equal">
      <formula>"a"</formula>
    </cfRule>
  </conditionalFormatting>
  <conditionalFormatting sqref="AJ79 AJ81 F83:AJ84 Y79:AH79 Y80:AJ80 F79:X80 AH81 AH82:AJ82 F81:AG82">
    <cfRule type="cellIs" dxfId="6897" priority="4128" operator="equal">
      <formula>"Me"</formula>
    </cfRule>
  </conditionalFormatting>
  <conditionalFormatting sqref="AJ79 AJ81 F83:AJ84 Y79:AH79 Y80:AJ80 F79:X80 AH81 AH82:AJ82 F81:AG82">
    <cfRule type="cellIs" dxfId="6896" priority="4127" operator="equal">
      <formula>"TD"</formula>
    </cfRule>
  </conditionalFormatting>
  <conditionalFormatting sqref="Z79:AD80">
    <cfRule type="cellIs" dxfId="6895" priority="4120" operator="equal">
      <formula>"Me"</formula>
    </cfRule>
  </conditionalFormatting>
  <conditionalFormatting sqref="Z79:AD80">
    <cfRule type="cellIs" dxfId="6894" priority="4119" operator="equal">
      <formula>"TD"</formula>
    </cfRule>
  </conditionalFormatting>
  <conditionalFormatting sqref="AJ79 AJ81 F83:AJ84 Y79:AH79 Y80:AJ80 F79:X80 AH81 AH82:AJ82 F81:AG82">
    <cfRule type="cellIs" dxfId="6893" priority="4121" operator="equal">
      <formula>"PR"</formula>
    </cfRule>
  </conditionalFormatting>
  <conditionalFormatting sqref="C80">
    <cfRule type="cellIs" dxfId="6892" priority="4092" operator="equal">
      <formula>"C"</formula>
    </cfRule>
  </conditionalFormatting>
  <conditionalFormatting sqref="C80">
    <cfRule type="cellIs" dxfId="6891" priority="4091" operator="equal">
      <formula>"B"</formula>
    </cfRule>
  </conditionalFormatting>
  <conditionalFormatting sqref="C80">
    <cfRule type="cellIs" dxfId="6890" priority="4090" operator="equal">
      <formula>"A"</formula>
    </cfRule>
  </conditionalFormatting>
  <conditionalFormatting sqref="F103:AJ103">
    <cfRule type="cellIs" dxfId="6889" priority="4014" operator="equal">
      <formula>"Me"</formula>
    </cfRule>
  </conditionalFormatting>
  <conditionalFormatting sqref="F103:O103 S103:AJ103">
    <cfRule type="cellIs" dxfId="6888" priority="4013" operator="equal">
      <formula>"TD"</formula>
    </cfRule>
  </conditionalFormatting>
  <conditionalFormatting sqref="F103:AJ103">
    <cfRule type="cellIs" dxfId="6887" priority="4000" operator="equal">
      <formula>"PR"</formula>
    </cfRule>
  </conditionalFormatting>
  <conditionalFormatting sqref="C109:C110">
    <cfRule type="cellIs" dxfId="6886" priority="3962" operator="equal">
      <formula>"C"</formula>
    </cfRule>
  </conditionalFormatting>
  <conditionalFormatting sqref="C109:C110">
    <cfRule type="cellIs" dxfId="6885" priority="3961" operator="equal">
      <formula>"B"</formula>
    </cfRule>
  </conditionalFormatting>
  <conditionalFormatting sqref="C109:C110">
    <cfRule type="cellIs" dxfId="6884" priority="3960" operator="equal">
      <formula>"A"</formula>
    </cfRule>
  </conditionalFormatting>
  <conditionalFormatting sqref="C112">
    <cfRule type="cellIs" dxfId="6883" priority="3954" operator="equal">
      <formula>"C"</formula>
    </cfRule>
  </conditionalFormatting>
  <conditionalFormatting sqref="C112">
    <cfRule type="cellIs" dxfId="6882" priority="3953" operator="equal">
      <formula>"B"</formula>
    </cfRule>
  </conditionalFormatting>
  <conditionalFormatting sqref="C112">
    <cfRule type="cellIs" dxfId="6881" priority="3952" operator="equal">
      <formula>"A"</formula>
    </cfRule>
  </conditionalFormatting>
  <conditionalFormatting sqref="C111">
    <cfRule type="cellIs" dxfId="6880" priority="3948" operator="equal">
      <formula>"c"</formula>
    </cfRule>
    <cfRule type="cellIs" dxfId="6879" priority="3949" operator="equal">
      <formula>"b"</formula>
    </cfRule>
    <cfRule type="cellIs" dxfId="6878" priority="3950" operator="equal">
      <formula>"a"</formula>
    </cfRule>
  </conditionalFormatting>
  <conditionalFormatting sqref="C113:C116">
    <cfRule type="cellIs" dxfId="6877" priority="3945" operator="equal">
      <formula>"c"</formula>
    </cfRule>
    <cfRule type="cellIs" dxfId="6876" priority="3946" operator="equal">
      <formula>"b"</formula>
    </cfRule>
    <cfRule type="cellIs" dxfId="6875" priority="3947" operator="equal">
      <formula>"a"</formula>
    </cfRule>
  </conditionalFormatting>
  <conditionalFormatting sqref="C119:C120">
    <cfRule type="cellIs" dxfId="6874" priority="3942" operator="equal">
      <formula>"c"</formula>
    </cfRule>
    <cfRule type="cellIs" dxfId="6873" priority="3943" operator="equal">
      <formula>"b"</formula>
    </cfRule>
    <cfRule type="cellIs" dxfId="6872" priority="3944" operator="equal">
      <formula>"a"</formula>
    </cfRule>
  </conditionalFormatting>
  <conditionalFormatting sqref="C120">
    <cfRule type="cellIs" dxfId="6871" priority="3939" operator="equal">
      <formula>"c"</formula>
    </cfRule>
    <cfRule type="cellIs" dxfId="6870" priority="3940" operator="equal">
      <formula>"b"</formula>
    </cfRule>
    <cfRule type="cellIs" dxfId="6869" priority="3941" operator="equal">
      <formula>"a"</formula>
    </cfRule>
  </conditionalFormatting>
  <conditionalFormatting sqref="C119">
    <cfRule type="cellIs" dxfId="6868" priority="3936" operator="equal">
      <formula>"c"</formula>
    </cfRule>
    <cfRule type="cellIs" dxfId="6867" priority="3937" operator="equal">
      <formula>"b"</formula>
    </cfRule>
    <cfRule type="cellIs" dxfId="6866" priority="3938" operator="equal">
      <formula>"a"</formula>
    </cfRule>
  </conditionalFormatting>
  <conditionalFormatting sqref="C121:C122">
    <cfRule type="cellIs" dxfId="6865" priority="3925" operator="equal">
      <formula>"c"</formula>
    </cfRule>
    <cfRule type="cellIs" dxfId="6864" priority="3926" operator="equal">
      <formula>"b"</formula>
    </cfRule>
    <cfRule type="cellIs" dxfId="6863" priority="3927" operator="equal">
      <formula>"a"</formula>
    </cfRule>
  </conditionalFormatting>
  <conditionalFormatting sqref="F123:AJ123">
    <cfRule type="cellIs" dxfId="6862" priority="3924" operator="equal">
      <formula>"Me"</formula>
    </cfRule>
  </conditionalFormatting>
  <conditionalFormatting sqref="F123:O123 S123:AJ123">
    <cfRule type="cellIs" dxfId="6861" priority="3923" operator="equal">
      <formula>"TD"</formula>
    </cfRule>
  </conditionalFormatting>
  <conditionalFormatting sqref="F123:AJ123">
    <cfRule type="cellIs" dxfId="6860" priority="3910" operator="equal">
      <formula>"PR"</formula>
    </cfRule>
  </conditionalFormatting>
  <conditionalFormatting sqref="F127:I128 AC129:AD130 AJ129:AJ130 K127:W128 F129:W130 Y127:AA128 AC127:AG128 AI127:AJ128">
    <cfRule type="cellIs" dxfId="6859" priority="3863" operator="equal">
      <formula>"Me"</formula>
    </cfRule>
  </conditionalFormatting>
  <conditionalFormatting sqref="F127:I128 AC129:AD130 AJ129:AJ130 K127:W128 F129:W130 Y127:AA128 AC127:AG128 AI127:AJ128">
    <cfRule type="cellIs" dxfId="6858" priority="3862" operator="equal">
      <formula>"TD"</formula>
    </cfRule>
  </conditionalFormatting>
  <conditionalFormatting sqref="F127:I128 AC129:AD130 AJ129:AJ130 K127:W128 F129:W130 Y127:AA128 AC127:AG128 AI127:AJ128">
    <cfRule type="cellIs" dxfId="6857" priority="3851" operator="equal">
      <formula>"PR"</formula>
    </cfRule>
  </conditionalFormatting>
  <conditionalFormatting sqref="H133:I134 L133:P134 R133:W134 Y133:AA134 AF133:AF134 F137:I138 T137:AA138 F131:AJ132 O135:AJ136 AC133:AD134 AC137:AH138 AJ137:AJ138 AI133:AJ134">
    <cfRule type="cellIs" dxfId="6856" priority="3836" operator="equal">
      <formula>"Me"</formula>
    </cfRule>
  </conditionalFormatting>
  <conditionalFormatting sqref="H133:I134 L133:P134 R133:W134 Y133:AA134 AF133:AF134 F137:I138 T137:AA138 F131:AJ132 O135:AJ136 AC133:AD134 AC137:AH138 AJ137:AJ138 AI133:AJ134">
    <cfRule type="cellIs" dxfId="6855" priority="3835" operator="equal">
      <formula>"TD"</formula>
    </cfRule>
  </conditionalFormatting>
  <conditionalFormatting sqref="H133:I134 L133:P134 R133:W134 Y133:AA134 AF133:AF134 F137:I138 T137:AA138 F131:AJ132 O135:AJ136 AC133:AD134 AC137:AH138 AJ137:AJ138 AI133:AJ134">
    <cfRule type="cellIs" dxfId="6854" priority="3824" operator="equal">
      <formula>"PR"</formula>
    </cfRule>
  </conditionalFormatting>
  <conditionalFormatting sqref="O139:AA140 AC139:AJ140">
    <cfRule type="cellIs" dxfId="6853" priority="3782" operator="equal">
      <formula>"Me"</formula>
    </cfRule>
  </conditionalFormatting>
  <conditionalFormatting sqref="O139:AA140 AC139:AJ140">
    <cfRule type="cellIs" dxfId="6852" priority="3781" operator="equal">
      <formula>"TD"</formula>
    </cfRule>
  </conditionalFormatting>
  <conditionalFormatting sqref="O139:AA140 AC139:AJ140">
    <cfRule type="cellIs" dxfId="6851" priority="3770" operator="equal">
      <formula>"PR"</formula>
    </cfRule>
  </conditionalFormatting>
  <conditionalFormatting sqref="F155:AJ155">
    <cfRule type="cellIs" dxfId="6850" priority="3735" operator="equal">
      <formula>"Me"</formula>
    </cfRule>
  </conditionalFormatting>
  <conditionalFormatting sqref="F155:O155 S155:AJ155">
    <cfRule type="cellIs" dxfId="6849" priority="3734" operator="equal">
      <formula>"TD"</formula>
    </cfRule>
  </conditionalFormatting>
  <conditionalFormatting sqref="F155:AJ155">
    <cfRule type="cellIs" dxfId="6848" priority="3721" operator="equal">
      <formula>"PR"</formula>
    </cfRule>
  </conditionalFormatting>
  <conditionalFormatting sqref="F163:M164 F161:S162 O163:S164 T161:AJ164">
    <cfRule type="cellIs" dxfId="6847" priority="3711" operator="equal">
      <formula>"Me"</formula>
    </cfRule>
  </conditionalFormatting>
  <conditionalFormatting sqref="F163:M164 F161:S162 O163:S164 T161:AJ164">
    <cfRule type="cellIs" dxfId="6846" priority="3710" operator="equal">
      <formula>"TD"</formula>
    </cfRule>
  </conditionalFormatting>
  <conditionalFormatting sqref="F163:M164 F161:S162 O163:S164 T161:AJ164">
    <cfRule type="cellIs" dxfId="6845" priority="3699" operator="equal">
      <formula>"PR"</formula>
    </cfRule>
  </conditionalFormatting>
  <conditionalFormatting sqref="K35:K36">
    <cfRule type="cellIs" dxfId="6844" priority="3234" operator="equal">
      <formula>"Me"</formula>
    </cfRule>
  </conditionalFormatting>
  <conditionalFormatting sqref="K35:K36">
    <cfRule type="cellIs" dxfId="6843" priority="3233" operator="equal">
      <formula>"TD"</formula>
    </cfRule>
  </conditionalFormatting>
  <conditionalFormatting sqref="K35:K36">
    <cfRule type="cellIs" dxfId="6842" priority="3232" operator="equal">
      <formula>"PR"</formula>
    </cfRule>
  </conditionalFormatting>
  <conditionalFormatting sqref="Y35:Y36">
    <cfRule type="cellIs" dxfId="6841" priority="3228" operator="equal">
      <formula>"Me"</formula>
    </cfRule>
  </conditionalFormatting>
  <conditionalFormatting sqref="Y35:Y36">
    <cfRule type="cellIs" dxfId="6840" priority="3227" operator="equal">
      <formula>"TD"</formula>
    </cfRule>
  </conditionalFormatting>
  <conditionalFormatting sqref="Y35:Y36">
    <cfRule type="cellIs" dxfId="6839" priority="3226" operator="equal">
      <formula>"PR"</formula>
    </cfRule>
  </conditionalFormatting>
  <conditionalFormatting sqref="AF35:AF36">
    <cfRule type="cellIs" dxfId="6838" priority="3225" operator="equal">
      <formula>"Me"</formula>
    </cfRule>
  </conditionalFormatting>
  <conditionalFormatting sqref="AF35:AF36">
    <cfRule type="cellIs" dxfId="6837" priority="3224" operator="equal">
      <formula>"TD"</formula>
    </cfRule>
  </conditionalFormatting>
  <conditionalFormatting sqref="AF35:AF36">
    <cfRule type="cellIs" dxfId="6836" priority="3223" operator="equal">
      <formula>"PR"</formula>
    </cfRule>
  </conditionalFormatting>
  <conditionalFormatting sqref="N23:N24 Q21:S22">
    <cfRule type="cellIs" dxfId="6835" priority="3117" operator="equal">
      <formula>"Me"</formula>
    </cfRule>
  </conditionalFormatting>
  <conditionalFormatting sqref="N23:N24 Q21:S22">
    <cfRule type="cellIs" dxfId="6834" priority="3116" operator="equal">
      <formula>"TD"</formula>
    </cfRule>
  </conditionalFormatting>
  <conditionalFormatting sqref="N23:N24 Q21:S22">
    <cfRule type="cellIs" dxfId="6833" priority="3115" operator="equal">
      <formula>"PR"</formula>
    </cfRule>
  </conditionalFormatting>
  <conditionalFormatting sqref="U21:U22 U25:U26">
    <cfRule type="cellIs" dxfId="6832" priority="3114" operator="equal">
      <formula>"Me"</formula>
    </cfRule>
  </conditionalFormatting>
  <conditionalFormatting sqref="U21:U22 U25:U26">
    <cfRule type="cellIs" dxfId="6831" priority="3113" operator="equal">
      <formula>"TD"</formula>
    </cfRule>
  </conditionalFormatting>
  <conditionalFormatting sqref="U21:U22 U25:U26">
    <cfRule type="cellIs" dxfId="6830" priority="3112" operator="equal">
      <formula>"PR"</formula>
    </cfRule>
  </conditionalFormatting>
  <conditionalFormatting sqref="Y22">
    <cfRule type="cellIs" dxfId="6829" priority="3107" operator="equal">
      <formula>"Me"</formula>
    </cfRule>
  </conditionalFormatting>
  <conditionalFormatting sqref="Y22">
    <cfRule type="cellIs" dxfId="6828" priority="3106" operator="equal">
      <formula>"TD"</formula>
    </cfRule>
  </conditionalFormatting>
  <conditionalFormatting sqref="Y22">
    <cfRule type="cellIs" dxfId="6827" priority="3105" operator="equal">
      <formula>"PR"</formula>
    </cfRule>
  </conditionalFormatting>
  <conditionalFormatting sqref="AI79 AI81">
    <cfRule type="cellIs" dxfId="6826" priority="3061" operator="equal">
      <formula>"Me"</formula>
    </cfRule>
  </conditionalFormatting>
  <conditionalFormatting sqref="AI79 AI81">
    <cfRule type="cellIs" dxfId="6825" priority="3060" operator="equal">
      <formula>"TD"</formula>
    </cfRule>
  </conditionalFormatting>
  <conditionalFormatting sqref="AI79 AI81">
    <cfRule type="cellIs" dxfId="6824" priority="3059" operator="equal">
      <formula>"PR"</formula>
    </cfRule>
  </conditionalFormatting>
  <conditionalFormatting sqref="G173:M174 X173:AG174 AI173:AJ174">
    <cfRule type="cellIs" dxfId="6823" priority="3051" operator="equal">
      <formula>"Me"</formula>
    </cfRule>
  </conditionalFormatting>
  <conditionalFormatting sqref="G173:M174 X173:AG174 AI173:AJ174">
    <cfRule type="cellIs" dxfId="6822" priority="3050" operator="equal">
      <formula>"TD"</formula>
    </cfRule>
  </conditionalFormatting>
  <conditionalFormatting sqref="G173:M174 X173:AG174 AI173:AJ174">
    <cfRule type="cellIs" dxfId="6821" priority="3049" operator="equal">
      <formula>"PR"</formula>
    </cfRule>
  </conditionalFormatting>
  <conditionalFormatting sqref="F99:AJ100">
    <cfRule type="cellIs" dxfId="6820" priority="3010" operator="equal">
      <formula>"Me"</formula>
    </cfRule>
  </conditionalFormatting>
  <conditionalFormatting sqref="F99:AJ100">
    <cfRule type="cellIs" dxfId="6819" priority="3009" operator="equal">
      <formula>"TD"</formula>
    </cfRule>
  </conditionalFormatting>
  <conditionalFormatting sqref="F99:AJ100">
    <cfRule type="cellIs" dxfId="6818" priority="3008" operator="equal">
      <formula>"PR"</formula>
    </cfRule>
  </conditionalFormatting>
  <conditionalFormatting sqref="F107:P108 AG105:AG106 T107:AA108 F105:AA106 AJ105:AJ106 AC105:AE106 AC107:AJ108">
    <cfRule type="cellIs" dxfId="6817" priority="2997" operator="equal">
      <formula>"Me"</formula>
    </cfRule>
  </conditionalFormatting>
  <conditionalFormatting sqref="F107:P108 AG105:AG106 T107:AA108 F105:AA106 AJ105:AJ106 AC105:AE106 AC107:AJ108">
    <cfRule type="cellIs" dxfId="6816" priority="2996" operator="equal">
      <formula>"TD"</formula>
    </cfRule>
  </conditionalFormatting>
  <conditionalFormatting sqref="F107:P108 AG105:AG106 T107:AA108 F105:AA106 AJ105:AJ106 AC105:AE106 AC107:AJ108">
    <cfRule type="cellIs" dxfId="6815" priority="2995" operator="equal">
      <formula>"PR"</formula>
    </cfRule>
  </conditionalFormatting>
  <conditionalFormatting sqref="C105:C106">
    <cfRule type="cellIs" dxfId="6814" priority="2988" operator="equal">
      <formula>"C"</formula>
    </cfRule>
  </conditionalFormatting>
  <conditionalFormatting sqref="C105:C106">
    <cfRule type="cellIs" dxfId="6813" priority="2987" operator="equal">
      <formula>"B"</formula>
    </cfRule>
  </conditionalFormatting>
  <conditionalFormatting sqref="C105:C106">
    <cfRule type="cellIs" dxfId="6812" priority="2986" operator="equal">
      <formula>"A"</formula>
    </cfRule>
  </conditionalFormatting>
  <conditionalFormatting sqref="F93:I94 K93:K94 M93:P94 T93:W94 Y93:AH94 AJ93:AJ94">
    <cfRule type="cellIs" dxfId="6811" priority="2965" operator="equal">
      <formula>"Me"</formula>
    </cfRule>
  </conditionalFormatting>
  <conditionalFormatting sqref="F93:I94 K93:K94 M93:P94 T93:W94 Y93:AH94 AJ93:AJ94">
    <cfRule type="cellIs" dxfId="6810" priority="2964" operator="equal">
      <formula>"TD"</formula>
    </cfRule>
  </conditionalFormatting>
  <conditionalFormatting sqref="F93:I94 K93:K94 M93:P94 T93:W94 Y93:AH94 AJ93:AJ94">
    <cfRule type="cellIs" dxfId="6809" priority="2963" operator="equal">
      <formula>"PR"</formula>
    </cfRule>
  </conditionalFormatting>
  <conditionalFormatting sqref="F177:F178 O177:O178 U177:V178 AC177:AC178 AJ177:AJ178">
    <cfRule type="cellIs" dxfId="6808" priority="2930" operator="equal">
      <formula>"Me"</formula>
    </cfRule>
  </conditionalFormatting>
  <conditionalFormatting sqref="F177:F178 O177:O178 U177:V178 AC177:AC178 AJ177:AJ178">
    <cfRule type="cellIs" dxfId="6807" priority="2929" operator="equal">
      <formula>"TD"</formula>
    </cfRule>
  </conditionalFormatting>
  <conditionalFormatting sqref="F177:F178 O177:O178 U177:V178 AC177:AC178 AJ177:AJ178">
    <cfRule type="cellIs" dxfId="6806" priority="2928" operator="equal">
      <formula>"PR"</formula>
    </cfRule>
  </conditionalFormatting>
  <conditionalFormatting sqref="F233:F234 AF233:AJ234">
    <cfRule type="cellIs" dxfId="6805" priority="2873" operator="equal">
      <formula>"Me"</formula>
    </cfRule>
  </conditionalFormatting>
  <conditionalFormatting sqref="F233:F234 AF233:AJ234">
    <cfRule type="cellIs" dxfId="6804" priority="2872" operator="equal">
      <formula>"TD"</formula>
    </cfRule>
  </conditionalFormatting>
  <conditionalFormatting sqref="F233:F234 AF233:AJ234">
    <cfRule type="cellIs" dxfId="6803" priority="2871" operator="equal">
      <formula>"PR"</formula>
    </cfRule>
  </conditionalFormatting>
  <conditionalFormatting sqref="F143:L144 N143:S144 U143:AJ144">
    <cfRule type="cellIs" dxfId="6802" priority="2770" operator="equal">
      <formula>"Me"</formula>
    </cfRule>
  </conditionalFormatting>
  <conditionalFormatting sqref="F143:L144 N143:S144 U143:AJ144">
    <cfRule type="cellIs" dxfId="6801" priority="2769" operator="equal">
      <formula>"TD"</formula>
    </cfRule>
  </conditionalFormatting>
  <conditionalFormatting sqref="F143:L144 N143:S144 U143:AJ144">
    <cfRule type="cellIs" dxfId="6800" priority="2768" operator="equal">
      <formula>"PR"</formula>
    </cfRule>
  </conditionalFormatting>
  <conditionalFormatting sqref="Z143:AD144">
    <cfRule type="cellIs" dxfId="6799" priority="2767" operator="equal">
      <formula>"Me"</formula>
    </cfRule>
  </conditionalFormatting>
  <conditionalFormatting sqref="Z143:AD144">
    <cfRule type="cellIs" dxfId="6798" priority="2766" operator="equal">
      <formula>"TD"</formula>
    </cfRule>
  </conditionalFormatting>
  <conditionalFormatting sqref="F194 F195:J198 L197:Q198 S197:AA198 O196:AD196 H193:AJ194 AF195:AG196 O195:AA195 AC195:AD195 AC197:AJ198 AI195:AJ196">
    <cfRule type="cellIs" dxfId="6797" priority="2751" operator="equal">
      <formula>"Me"</formula>
    </cfRule>
  </conditionalFormatting>
  <conditionalFormatting sqref="F194 F195:J198 L197:Q198 S197:AA198 O196:AD196 H193:AJ194 AF195:AG196 O195:AA195 AC195:AD195 AC197:AJ198 AI195:AJ196">
    <cfRule type="cellIs" dxfId="6796" priority="2750" operator="equal">
      <formula>"TD"</formula>
    </cfRule>
  </conditionalFormatting>
  <conditionalFormatting sqref="F194 F195:J198 L197:Q198 S197:AA198 O196:AD196 H193:AJ194 AF195:AG196 O195:AA195 AC195:AD195 AC197:AJ198 AI195:AJ196">
    <cfRule type="cellIs" dxfId="6795" priority="2749" operator="equal">
      <formula>"PR"</formula>
    </cfRule>
  </conditionalFormatting>
  <conditionalFormatting sqref="F191:AJ191">
    <cfRule type="cellIs" dxfId="6794" priority="2740" operator="equal">
      <formula>"Me"</formula>
    </cfRule>
  </conditionalFormatting>
  <conditionalFormatting sqref="F191:O191 S191:AJ191">
    <cfRule type="cellIs" dxfId="6793" priority="2739" operator="equal">
      <formula>"TD"</formula>
    </cfRule>
  </conditionalFormatting>
  <conditionalFormatting sqref="F191:AJ191">
    <cfRule type="cellIs" dxfId="6792" priority="2738" operator="equal">
      <formula>"PR"</formula>
    </cfRule>
  </conditionalFormatting>
  <conditionalFormatting sqref="C23:C24">
    <cfRule type="cellIs" dxfId="6791" priority="2715" operator="equal">
      <formula>"C"</formula>
    </cfRule>
  </conditionalFormatting>
  <conditionalFormatting sqref="C23:C24">
    <cfRule type="cellIs" dxfId="6790" priority="2714" operator="equal">
      <formula>"B"</formula>
    </cfRule>
  </conditionalFormatting>
  <conditionalFormatting sqref="C23:C24">
    <cfRule type="cellIs" dxfId="6789" priority="2713" operator="equal">
      <formula>"A"</formula>
    </cfRule>
  </conditionalFormatting>
  <conditionalFormatting sqref="AJ77 O77:AH77 F77:N78 O78:AJ78">
    <cfRule type="cellIs" dxfId="6788" priority="2701" operator="equal">
      <formula>"Me"</formula>
    </cfRule>
  </conditionalFormatting>
  <conditionalFormatting sqref="AJ77 O77:AH77 F77:N78 O78:AJ78">
    <cfRule type="cellIs" dxfId="6787" priority="2700" operator="equal">
      <formula>"TD"</formula>
    </cfRule>
  </conditionalFormatting>
  <conditionalFormatting sqref="Z77:AD78">
    <cfRule type="cellIs" dxfId="6786" priority="2698" operator="equal">
      <formula>"Me"</formula>
    </cfRule>
  </conditionalFormatting>
  <conditionalFormatting sqref="Z77:AD78">
    <cfRule type="cellIs" dxfId="6785" priority="2697" operator="equal">
      <formula>"TD"</formula>
    </cfRule>
  </conditionalFormatting>
  <conditionalFormatting sqref="AJ77 O77:AH77 F77:N78 O78:AJ78">
    <cfRule type="cellIs" dxfId="6784" priority="2699" operator="equal">
      <formula>"PR"</formula>
    </cfRule>
  </conditionalFormatting>
  <conditionalFormatting sqref="AI77">
    <cfRule type="cellIs" dxfId="6783" priority="2696" operator="equal">
      <formula>"Me"</formula>
    </cfRule>
  </conditionalFormatting>
  <conditionalFormatting sqref="AI77">
    <cfRule type="cellIs" dxfId="6782" priority="2695" operator="equal">
      <formula>"TD"</formula>
    </cfRule>
  </conditionalFormatting>
  <conditionalFormatting sqref="AI77">
    <cfRule type="cellIs" dxfId="6781" priority="2694" operator="equal">
      <formula>"PR"</formula>
    </cfRule>
  </conditionalFormatting>
  <conditionalFormatting sqref="C81:C82">
    <cfRule type="cellIs" dxfId="6780" priority="2692" operator="equal">
      <formula>"C"</formula>
    </cfRule>
  </conditionalFormatting>
  <conditionalFormatting sqref="C81:C82">
    <cfRule type="cellIs" dxfId="6779" priority="2691" operator="equal">
      <formula>"B"</formula>
    </cfRule>
  </conditionalFormatting>
  <conditionalFormatting sqref="C81:C82">
    <cfRule type="cellIs" dxfId="6778" priority="2690" operator="equal">
      <formula>"A"</formula>
    </cfRule>
  </conditionalFormatting>
  <conditionalFormatting sqref="C83:C84">
    <cfRule type="cellIs" dxfId="6777" priority="2681" operator="equal">
      <formula>"c"</formula>
    </cfRule>
    <cfRule type="cellIs" dxfId="6776" priority="2682" operator="equal">
      <formula>"b"</formula>
    </cfRule>
    <cfRule type="cellIs" dxfId="6775" priority="2683" operator="equal">
      <formula>"a"</formula>
    </cfRule>
  </conditionalFormatting>
  <conditionalFormatting sqref="AE31:AG32 F31:F32 H31:H32 K31:L32 O31:P32 R31:AA32 AH31:AJ31 AC31:AC32">
    <cfRule type="cellIs" dxfId="6774" priority="2657" operator="equal">
      <formula>"Me"</formula>
    </cfRule>
  </conditionalFormatting>
  <conditionalFormatting sqref="S31:AA32 AE31:AG32 F31:F32 H31:H32 K31:L32 O31:O32 AH31:AJ31 AC31:AC32">
    <cfRule type="cellIs" dxfId="6773" priority="2656" operator="equal">
      <formula>"TD"</formula>
    </cfRule>
  </conditionalFormatting>
  <conditionalFormatting sqref="AD32">
    <cfRule type="cellIs" dxfId="6772" priority="2655" operator="equal">
      <formula>"Me"</formula>
    </cfRule>
  </conditionalFormatting>
  <conditionalFormatting sqref="AD32">
    <cfRule type="cellIs" dxfId="6771" priority="2654" operator="equal">
      <formula>"TD"</formula>
    </cfRule>
  </conditionalFormatting>
  <conditionalFormatting sqref="AD31">
    <cfRule type="cellIs" dxfId="6770" priority="2653" operator="equal">
      <formula>"Me"</formula>
    </cfRule>
  </conditionalFormatting>
  <conditionalFormatting sqref="AD31">
    <cfRule type="cellIs" dxfId="6769" priority="2652" operator="equal">
      <formula>"TD"</formula>
    </cfRule>
  </conditionalFormatting>
  <conditionalFormatting sqref="F31:F32 H31:H32 K31:L32 O31:P32 R31:AA32 AH31:AJ31 AC31:AG32">
    <cfRule type="cellIs" dxfId="6768" priority="2651" operator="equal">
      <formula>"PR"</formula>
    </cfRule>
  </conditionalFormatting>
  <conditionalFormatting sqref="AG31:AJ31">
    <cfRule type="cellIs" dxfId="6767" priority="2650" operator="equal">
      <formula>"Me"</formula>
    </cfRule>
  </conditionalFormatting>
  <conditionalFormatting sqref="AG31:AJ31">
    <cfRule type="cellIs" dxfId="6766" priority="2649" operator="equal">
      <formula>"TD"</formula>
    </cfRule>
  </conditionalFormatting>
  <conditionalFormatting sqref="AG32">
    <cfRule type="cellIs" dxfId="6765" priority="2648" operator="equal">
      <formula>"Me"</formula>
    </cfRule>
  </conditionalFormatting>
  <conditionalFormatting sqref="AG32">
    <cfRule type="cellIs" dxfId="6764" priority="2647" operator="equal">
      <formula>"TD"</formula>
    </cfRule>
  </conditionalFormatting>
  <conditionalFormatting sqref="AG32">
    <cfRule type="cellIs" dxfId="6763" priority="2646" operator="equal">
      <formula>"Me"</formula>
    </cfRule>
  </conditionalFormatting>
  <conditionalFormatting sqref="AG32">
    <cfRule type="cellIs" dxfId="6762" priority="2645" operator="equal">
      <formula>"TD"</formula>
    </cfRule>
  </conditionalFormatting>
  <conditionalFormatting sqref="AG32">
    <cfRule type="cellIs" dxfId="6761" priority="2644" operator="equal">
      <formula>"Me"</formula>
    </cfRule>
  </conditionalFormatting>
  <conditionalFormatting sqref="AG32">
    <cfRule type="cellIs" dxfId="6760" priority="2643" operator="equal">
      <formula>"TD"</formula>
    </cfRule>
  </conditionalFormatting>
  <conditionalFormatting sqref="AG32">
    <cfRule type="cellIs" dxfId="6759" priority="2642" operator="equal">
      <formula>"Me"</formula>
    </cfRule>
  </conditionalFormatting>
  <conditionalFormatting sqref="AG32">
    <cfRule type="cellIs" dxfId="6758" priority="2641" operator="equal">
      <formula>"TD"</formula>
    </cfRule>
  </conditionalFormatting>
  <conditionalFormatting sqref="AG32">
    <cfRule type="cellIs" dxfId="6757" priority="2640" operator="equal">
      <formula>"Me"</formula>
    </cfRule>
  </conditionalFormatting>
  <conditionalFormatting sqref="AG32">
    <cfRule type="cellIs" dxfId="6756" priority="2639" operator="equal">
      <formula>"TD"</formula>
    </cfRule>
  </conditionalFormatting>
  <conditionalFormatting sqref="F199:F200 H199:AA200 AC199:AJ200">
    <cfRule type="cellIs" dxfId="6755" priority="2629" operator="equal">
      <formula>"Me"</formula>
    </cfRule>
  </conditionalFormatting>
  <conditionalFormatting sqref="F199:F200 H199:AA200 AC199:AJ200">
    <cfRule type="cellIs" dxfId="6754" priority="2628" operator="equal">
      <formula>"TD"</formula>
    </cfRule>
  </conditionalFormatting>
  <conditionalFormatting sqref="F199:F200 H199:AA200 AC199:AJ200">
    <cfRule type="cellIs" dxfId="6753" priority="2627" operator="equal">
      <formula>"PR"</formula>
    </cfRule>
  </conditionalFormatting>
  <conditionalFormatting sqref="M47:P48 AJ47:AJ48 T47:W48 F47:I48">
    <cfRule type="cellIs" dxfId="6752" priority="2537" operator="equal">
      <formula>"Me"</formula>
    </cfRule>
  </conditionalFormatting>
  <conditionalFormatting sqref="M47:O48 AJ47:AJ48 T47:W48 F47:I48">
    <cfRule type="cellIs" dxfId="6751" priority="2536" operator="equal">
      <formula>"TD"</formula>
    </cfRule>
  </conditionalFormatting>
  <conditionalFormatting sqref="M47:P48 AJ47:AJ48 T47:W48 F47:I48">
    <cfRule type="cellIs" dxfId="6750" priority="2535" operator="equal">
      <formula>"PR"</formula>
    </cfRule>
  </conditionalFormatting>
  <conditionalFormatting sqref="P47:P48">
    <cfRule type="cellIs" dxfId="6749" priority="2534" operator="equal">
      <formula>"TD"</formula>
    </cfRule>
  </conditionalFormatting>
  <conditionalFormatting sqref="L47:L48">
    <cfRule type="cellIs" dxfId="6748" priority="2533" operator="equal">
      <formula>"Me"</formula>
    </cfRule>
  </conditionalFormatting>
  <conditionalFormatting sqref="L47:L48">
    <cfRule type="cellIs" dxfId="6747" priority="2532" operator="equal">
      <formula>"TD"</formula>
    </cfRule>
  </conditionalFormatting>
  <conditionalFormatting sqref="L47:L48">
    <cfRule type="cellIs" dxfId="6746" priority="2531" operator="equal">
      <formula>"PR"</formula>
    </cfRule>
  </conditionalFormatting>
  <conditionalFormatting sqref="S47:S48">
    <cfRule type="cellIs" dxfId="6745" priority="2530" operator="equal">
      <formula>"Me"</formula>
    </cfRule>
  </conditionalFormatting>
  <conditionalFormatting sqref="S47:S48">
    <cfRule type="cellIs" dxfId="6744" priority="2529" operator="equal">
      <formula>"TD"</formula>
    </cfRule>
  </conditionalFormatting>
  <conditionalFormatting sqref="S47:S48">
    <cfRule type="cellIs" dxfId="6743" priority="2528" operator="equal">
      <formula>"PR"</formula>
    </cfRule>
  </conditionalFormatting>
  <conditionalFormatting sqref="D47:D48">
    <cfRule type="cellIs" dxfId="6742" priority="2516" operator="equal">
      <formula>"c"</formula>
    </cfRule>
    <cfRule type="cellIs" dxfId="6741" priority="2517" operator="equal">
      <formula>"b"</formula>
    </cfRule>
    <cfRule type="cellIs" dxfId="6740" priority="2518" operator="equal">
      <formula>"a"</formula>
    </cfRule>
  </conditionalFormatting>
  <conditionalFormatting sqref="C86">
    <cfRule type="cellIs" dxfId="6739" priority="2509" operator="equal">
      <formula>"C"</formula>
    </cfRule>
  </conditionalFormatting>
  <conditionalFormatting sqref="C86">
    <cfRule type="cellIs" dxfId="6738" priority="2508" operator="equal">
      <formula>"B"</formula>
    </cfRule>
  </conditionalFormatting>
  <conditionalFormatting sqref="C86">
    <cfRule type="cellIs" dxfId="6737" priority="2507" operator="equal">
      <formula>"A"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6" priority="2471" operator="equal">
      <formula>"Me"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5" priority="2470" operator="equal">
      <formula>"TD"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4" priority="2469" operator="equal">
      <formula>"PR"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3" priority="2468" operator="equal">
      <formula>"Me"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2" priority="2467" operator="equal">
      <formula>"TD"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1" priority="2466" operator="equal">
      <formula>"PR"</formula>
    </cfRule>
  </conditionalFormatting>
  <conditionalFormatting sqref="F201:AJ201">
    <cfRule type="cellIs" dxfId="6730" priority="2465" operator="equal">
      <formula>"Me"</formula>
    </cfRule>
  </conditionalFormatting>
  <conditionalFormatting sqref="F201:O201 S201:AJ201">
    <cfRule type="cellIs" dxfId="6729" priority="2464" operator="equal">
      <formula>"TD"</formula>
    </cfRule>
  </conditionalFormatting>
  <conditionalFormatting sqref="F201:AJ201">
    <cfRule type="cellIs" dxfId="6728" priority="2463" operator="equal">
      <formula>"PR"</formula>
    </cfRule>
  </conditionalFormatting>
  <conditionalFormatting sqref="T223:T224">
    <cfRule type="cellIs" dxfId="6727" priority="2442" operator="equal">
      <formula>"Me"</formula>
    </cfRule>
  </conditionalFormatting>
  <conditionalFormatting sqref="T223:T224">
    <cfRule type="cellIs" dxfId="6726" priority="2441" operator="equal">
      <formula>"TD"</formula>
    </cfRule>
  </conditionalFormatting>
  <conditionalFormatting sqref="T223:T224">
    <cfRule type="cellIs" dxfId="6725" priority="2440" operator="equal">
      <formula>"PR"</formula>
    </cfRule>
  </conditionalFormatting>
  <conditionalFormatting sqref="AA223:AA224">
    <cfRule type="cellIs" dxfId="6724" priority="2439" operator="equal">
      <formula>"Me"</formula>
    </cfRule>
  </conditionalFormatting>
  <conditionalFormatting sqref="AA223:AA224">
    <cfRule type="cellIs" dxfId="6723" priority="2438" operator="equal">
      <formula>"TD"</formula>
    </cfRule>
  </conditionalFormatting>
  <conditionalFormatting sqref="AA223:AA224">
    <cfRule type="cellIs" dxfId="6722" priority="2437" operator="equal">
      <formula>"PR"</formula>
    </cfRule>
  </conditionalFormatting>
  <conditionalFormatting sqref="AH223:AH224">
    <cfRule type="cellIs" dxfId="6721" priority="2436" operator="equal">
      <formula>"Me"</formula>
    </cfRule>
  </conditionalFormatting>
  <conditionalFormatting sqref="AH223:AH224">
    <cfRule type="cellIs" dxfId="6720" priority="2435" operator="equal">
      <formula>"TD"</formula>
    </cfRule>
  </conditionalFormatting>
  <conditionalFormatting sqref="AH223:AH224">
    <cfRule type="cellIs" dxfId="6719" priority="2434" operator="equal">
      <formula>"PR"</formula>
    </cfRule>
  </conditionalFormatting>
  <conditionalFormatting sqref="T219:T220">
    <cfRule type="cellIs" dxfId="6718" priority="2409" operator="equal">
      <formula>"Me"</formula>
    </cfRule>
  </conditionalFormatting>
  <conditionalFormatting sqref="T219:T220">
    <cfRule type="cellIs" dxfId="6717" priority="2408" operator="equal">
      <formula>"TD"</formula>
    </cfRule>
  </conditionalFormatting>
  <conditionalFormatting sqref="T219:T220">
    <cfRule type="cellIs" dxfId="6716" priority="2407" operator="equal">
      <formula>"PR"</formula>
    </cfRule>
  </conditionalFormatting>
  <conditionalFormatting sqref="C26">
    <cfRule type="cellIs" dxfId="6715" priority="2262" operator="equal">
      <formula>"C"</formula>
    </cfRule>
  </conditionalFormatting>
  <conditionalFormatting sqref="C26">
    <cfRule type="cellIs" dxfId="6714" priority="2261" operator="equal">
      <formula>"B"</formula>
    </cfRule>
  </conditionalFormatting>
  <conditionalFormatting sqref="C26">
    <cfRule type="cellIs" dxfId="6713" priority="2260" operator="equal">
      <formula>"A"</formula>
    </cfRule>
  </conditionalFormatting>
  <conditionalFormatting sqref="C26">
    <cfRule type="cellIs" dxfId="6712" priority="2257" operator="lessThan">
      <formula>#REF!</formula>
    </cfRule>
  </conditionalFormatting>
  <conditionalFormatting sqref="D73">
    <cfRule type="cellIs" dxfId="6711" priority="2221" operator="equal">
      <formula>"C"</formula>
    </cfRule>
  </conditionalFormatting>
  <conditionalFormatting sqref="D73">
    <cfRule type="cellIs" dxfId="6710" priority="2219" operator="equal">
      <formula>"B"</formula>
    </cfRule>
    <cfRule type="cellIs" dxfId="6709" priority="2220" operator="equal">
      <formula>"A"</formula>
    </cfRule>
  </conditionalFormatting>
  <conditionalFormatting sqref="D69">
    <cfRule type="cellIs" dxfId="6708" priority="2215" operator="equal">
      <formula>"C"</formula>
    </cfRule>
  </conditionalFormatting>
  <conditionalFormatting sqref="D69">
    <cfRule type="cellIs" dxfId="6707" priority="2213" operator="equal">
      <formula>"B"</formula>
    </cfRule>
    <cfRule type="cellIs" dxfId="6706" priority="2214" operator="equal">
      <formula>"A"</formula>
    </cfRule>
  </conditionalFormatting>
  <conditionalFormatting sqref="D71">
    <cfRule type="cellIs" dxfId="6705" priority="2197" operator="equal">
      <formula>"C"</formula>
    </cfRule>
  </conditionalFormatting>
  <conditionalFormatting sqref="D71">
    <cfRule type="cellIs" dxfId="6704" priority="2195" operator="equal">
      <formula>"B"</formula>
    </cfRule>
    <cfRule type="cellIs" dxfId="6703" priority="2196" operator="equal">
      <formula>"A"</formula>
    </cfRule>
  </conditionalFormatting>
  <conditionalFormatting sqref="C78">
    <cfRule type="cellIs" dxfId="6702" priority="2168" operator="equal">
      <formula>"C"</formula>
    </cfRule>
  </conditionalFormatting>
  <conditionalFormatting sqref="C78">
    <cfRule type="cellIs" dxfId="6701" priority="2167" operator="equal">
      <formula>"B"</formula>
    </cfRule>
  </conditionalFormatting>
  <conditionalFormatting sqref="C78">
    <cfRule type="cellIs" dxfId="6700" priority="2166" operator="equal">
      <formula>"A"</formula>
    </cfRule>
  </conditionalFormatting>
  <conditionalFormatting sqref="G95:G96">
    <cfRule type="cellIs" dxfId="6699" priority="2105" operator="equal">
      <formula>"Me"</formula>
    </cfRule>
  </conditionalFormatting>
  <conditionalFormatting sqref="G95:G96">
    <cfRule type="cellIs" dxfId="6698" priority="2104" operator="equal">
      <formula>"TD"</formula>
    </cfRule>
  </conditionalFormatting>
  <conditionalFormatting sqref="G95:G96">
    <cfRule type="cellIs" dxfId="6697" priority="2103" operator="equal">
      <formula>"PR"</formula>
    </cfRule>
  </conditionalFormatting>
  <conditionalFormatting sqref="N95:N96">
    <cfRule type="cellIs" dxfId="6696" priority="2102" operator="equal">
      <formula>"Me"</formula>
    </cfRule>
  </conditionalFormatting>
  <conditionalFormatting sqref="N95:N96">
    <cfRule type="cellIs" dxfId="6695" priority="2101" operator="equal">
      <formula>"TD"</formula>
    </cfRule>
  </conditionalFormatting>
  <conditionalFormatting sqref="N95:N96">
    <cfRule type="cellIs" dxfId="6694" priority="2100" operator="equal">
      <formula>"PR"</formula>
    </cfRule>
  </conditionalFormatting>
  <conditionalFormatting sqref="U95:U96">
    <cfRule type="cellIs" dxfId="6693" priority="2099" operator="equal">
      <formula>"Me"</formula>
    </cfRule>
  </conditionalFormatting>
  <conditionalFormatting sqref="U95:U96">
    <cfRule type="cellIs" dxfId="6692" priority="2098" operator="equal">
      <formula>"TD"</formula>
    </cfRule>
  </conditionalFormatting>
  <conditionalFormatting sqref="U95:U96">
    <cfRule type="cellIs" dxfId="6691" priority="2097" operator="equal">
      <formula>"PR"</formula>
    </cfRule>
  </conditionalFormatting>
  <conditionalFormatting sqref="AB95:AB96">
    <cfRule type="cellIs" dxfId="6690" priority="2096" operator="equal">
      <formula>"Me"</formula>
    </cfRule>
  </conditionalFormatting>
  <conditionalFormatting sqref="AB95:AB96">
    <cfRule type="cellIs" dxfId="6689" priority="2095" operator="equal">
      <formula>"TD"</formula>
    </cfRule>
  </conditionalFormatting>
  <conditionalFormatting sqref="AB95:AB96">
    <cfRule type="cellIs" dxfId="6688" priority="2094" operator="equal">
      <formula>"PR"</formula>
    </cfRule>
  </conditionalFormatting>
  <conditionalFormatting sqref="AI95:AI96">
    <cfRule type="cellIs" dxfId="6687" priority="2093" operator="equal">
      <formula>"Me"</formula>
    </cfRule>
  </conditionalFormatting>
  <conditionalFormatting sqref="AI95:AI96">
    <cfRule type="cellIs" dxfId="6686" priority="2092" operator="equal">
      <formula>"TD"</formula>
    </cfRule>
  </conditionalFormatting>
  <conditionalFormatting sqref="AI95:AI96">
    <cfRule type="cellIs" dxfId="6685" priority="2091" operator="equal">
      <formula>"PR"</formula>
    </cfRule>
  </conditionalFormatting>
  <conditionalFormatting sqref="G129:G130">
    <cfRule type="cellIs" dxfId="6684" priority="2066" operator="equal">
      <formula>"Me"</formula>
    </cfRule>
  </conditionalFormatting>
  <conditionalFormatting sqref="G129:G130">
    <cfRule type="cellIs" dxfId="6683" priority="2065" operator="equal">
      <formula>"TD"</formula>
    </cfRule>
  </conditionalFormatting>
  <conditionalFormatting sqref="G129:G130">
    <cfRule type="cellIs" dxfId="6682" priority="2064" operator="equal">
      <formula>"PR"</formula>
    </cfRule>
  </conditionalFormatting>
  <conditionalFormatting sqref="N129:N130">
    <cfRule type="cellIs" dxfId="6681" priority="2063" operator="equal">
      <formula>"Me"</formula>
    </cfRule>
  </conditionalFormatting>
  <conditionalFormatting sqref="N129:N130">
    <cfRule type="cellIs" dxfId="6680" priority="2062" operator="equal">
      <formula>"TD"</formula>
    </cfRule>
  </conditionalFormatting>
  <conditionalFormatting sqref="N129:N130">
    <cfRule type="cellIs" dxfId="6679" priority="2061" operator="equal">
      <formula>"PR"</formula>
    </cfRule>
  </conditionalFormatting>
  <conditionalFormatting sqref="U129:U130">
    <cfRule type="cellIs" dxfId="6678" priority="2060" operator="equal">
      <formula>"Me"</formula>
    </cfRule>
  </conditionalFormatting>
  <conditionalFormatting sqref="U129:U130">
    <cfRule type="cellIs" dxfId="6677" priority="2059" operator="equal">
      <formula>"TD"</formula>
    </cfRule>
  </conditionalFormatting>
  <conditionalFormatting sqref="U129:U130">
    <cfRule type="cellIs" dxfId="6676" priority="2058" operator="equal">
      <formula>"PR"</formula>
    </cfRule>
  </conditionalFormatting>
  <conditionalFormatting sqref="J133:J134">
    <cfRule type="cellIs" dxfId="6675" priority="2051" operator="equal">
      <formula>"Me"</formula>
    </cfRule>
  </conditionalFormatting>
  <conditionalFormatting sqref="J133:J134">
    <cfRule type="cellIs" dxfId="6674" priority="2050" operator="equal">
      <formula>"TD"</formula>
    </cfRule>
  </conditionalFormatting>
  <conditionalFormatting sqref="J133:J134">
    <cfRule type="cellIs" dxfId="6673" priority="2049" operator="equal">
      <formula>"PR"</formula>
    </cfRule>
  </conditionalFormatting>
  <conditionalFormatting sqref="Q133:Q134">
    <cfRule type="cellIs" dxfId="6672" priority="2048" operator="equal">
      <formula>"Me"</formula>
    </cfRule>
  </conditionalFormatting>
  <conditionalFormatting sqref="Q133:Q134">
    <cfRule type="cellIs" dxfId="6671" priority="2047" operator="equal">
      <formula>"TD"</formula>
    </cfRule>
  </conditionalFormatting>
  <conditionalFormatting sqref="Q133:Q134">
    <cfRule type="cellIs" dxfId="6670" priority="2046" operator="equal">
      <formula>"PR"</formula>
    </cfRule>
  </conditionalFormatting>
  <conditionalFormatting sqref="X133:X134">
    <cfRule type="cellIs" dxfId="6669" priority="2045" operator="equal">
      <formula>"Me"</formula>
    </cfRule>
  </conditionalFormatting>
  <conditionalFormatting sqref="X133:X134">
    <cfRule type="cellIs" dxfId="6668" priority="2044" operator="equal">
      <formula>"TD"</formula>
    </cfRule>
  </conditionalFormatting>
  <conditionalFormatting sqref="X133:X134">
    <cfRule type="cellIs" dxfId="6667" priority="2043" operator="equal">
      <formula>"PR"</formula>
    </cfRule>
  </conditionalFormatting>
  <conditionalFormatting sqref="AE133:AE134">
    <cfRule type="cellIs" dxfId="6666" priority="2042" operator="equal">
      <formula>"Me"</formula>
    </cfRule>
  </conditionalFormatting>
  <conditionalFormatting sqref="AE133:AE134">
    <cfRule type="cellIs" dxfId="6665" priority="2041" operator="equal">
      <formula>"TD"</formula>
    </cfRule>
  </conditionalFormatting>
  <conditionalFormatting sqref="AE133:AE134">
    <cfRule type="cellIs" dxfId="6664" priority="2040" operator="equal">
      <formula>"PR"</formula>
    </cfRule>
  </conditionalFormatting>
  <conditionalFormatting sqref="N223:N224">
    <cfRule type="cellIs" dxfId="6663" priority="2036" operator="equal">
      <formula>"Me"</formula>
    </cfRule>
  </conditionalFormatting>
  <conditionalFormatting sqref="N223:N224">
    <cfRule type="cellIs" dxfId="6662" priority="2035" operator="equal">
      <formula>"TD"</formula>
    </cfRule>
  </conditionalFormatting>
  <conditionalFormatting sqref="N223:N224">
    <cfRule type="cellIs" dxfId="6661" priority="2034" operator="equal">
      <formula>"PR"</formula>
    </cfRule>
  </conditionalFormatting>
  <conditionalFormatting sqref="S221:S222">
    <cfRule type="cellIs" dxfId="6660" priority="2033" operator="equal">
      <formula>"Me"</formula>
    </cfRule>
  </conditionalFormatting>
  <conditionalFormatting sqref="S221:S222">
    <cfRule type="cellIs" dxfId="6659" priority="2032" operator="equal">
      <formula>"TD"</formula>
    </cfRule>
  </conditionalFormatting>
  <conditionalFormatting sqref="S221:S222">
    <cfRule type="cellIs" dxfId="6658" priority="2031" operator="equal">
      <formula>"PR"</formula>
    </cfRule>
  </conditionalFormatting>
  <conditionalFormatting sqref="U223:U224">
    <cfRule type="cellIs" dxfId="6657" priority="2030" operator="equal">
      <formula>"Me"</formula>
    </cfRule>
  </conditionalFormatting>
  <conditionalFormatting sqref="U223:U224">
    <cfRule type="cellIs" dxfId="6656" priority="2029" operator="equal">
      <formula>"TD"</formula>
    </cfRule>
  </conditionalFormatting>
  <conditionalFormatting sqref="U223:U224">
    <cfRule type="cellIs" dxfId="6655" priority="2028" operator="equal">
      <formula>"PR"</formula>
    </cfRule>
  </conditionalFormatting>
  <conditionalFormatting sqref="Z221:Z222">
    <cfRule type="cellIs" dxfId="6654" priority="2027" operator="equal">
      <formula>"Me"</formula>
    </cfRule>
  </conditionalFormatting>
  <conditionalFormatting sqref="Z221:Z222">
    <cfRule type="cellIs" dxfId="6653" priority="2026" operator="equal">
      <formula>"TD"</formula>
    </cfRule>
  </conditionalFormatting>
  <conditionalFormatting sqref="Z221:Z222">
    <cfRule type="cellIs" dxfId="6652" priority="2025" operator="equal">
      <formula>"PR"</formula>
    </cfRule>
  </conditionalFormatting>
  <conditionalFormatting sqref="AB223:AB224">
    <cfRule type="cellIs" dxfId="6651" priority="2024" operator="equal">
      <formula>"Me"</formula>
    </cfRule>
  </conditionalFormatting>
  <conditionalFormatting sqref="AB223:AB224">
    <cfRule type="cellIs" dxfId="6650" priority="2023" operator="equal">
      <formula>"TD"</formula>
    </cfRule>
  </conditionalFormatting>
  <conditionalFormatting sqref="AB223:AB224">
    <cfRule type="cellIs" dxfId="6649" priority="2022" operator="equal">
      <formula>"PR"</formula>
    </cfRule>
  </conditionalFormatting>
  <conditionalFormatting sqref="AG221:AG222">
    <cfRule type="cellIs" dxfId="6648" priority="2021" operator="equal">
      <formula>"Me"</formula>
    </cfRule>
  </conditionalFormatting>
  <conditionalFormatting sqref="AG221:AG222">
    <cfRule type="cellIs" dxfId="6647" priority="2020" operator="equal">
      <formula>"TD"</formula>
    </cfRule>
  </conditionalFormatting>
  <conditionalFormatting sqref="AG221:AG222">
    <cfRule type="cellIs" dxfId="6646" priority="2019" operator="equal">
      <formula>"PR"</formula>
    </cfRule>
  </conditionalFormatting>
  <conditionalFormatting sqref="AI223:AI224">
    <cfRule type="cellIs" dxfId="6645" priority="2018" operator="equal">
      <formula>"Me"</formula>
    </cfRule>
  </conditionalFormatting>
  <conditionalFormatting sqref="AI223:AI224">
    <cfRule type="cellIs" dxfId="6644" priority="2017" operator="equal">
      <formula>"TD"</formula>
    </cfRule>
  </conditionalFormatting>
  <conditionalFormatting sqref="AI223:AI224">
    <cfRule type="cellIs" dxfId="6643" priority="2016" operator="equal">
      <formula>"PR"</formula>
    </cfRule>
  </conditionalFormatting>
  <conditionalFormatting sqref="D42">
    <cfRule type="cellIs" dxfId="6642" priority="2013" operator="equal">
      <formula>"c"</formula>
    </cfRule>
    <cfRule type="cellIs" dxfId="6641" priority="2014" operator="equal">
      <formula>"b"</formula>
    </cfRule>
    <cfRule type="cellIs" dxfId="6640" priority="2015" operator="equal">
      <formula>"a"</formula>
    </cfRule>
  </conditionalFormatting>
  <conditionalFormatting sqref="D44">
    <cfRule type="cellIs" dxfId="6639" priority="2010" operator="equal">
      <formula>"c"</formula>
    </cfRule>
    <cfRule type="cellIs" dxfId="6638" priority="2011" operator="equal">
      <formula>"b"</formula>
    </cfRule>
    <cfRule type="cellIs" dxfId="6637" priority="2012" operator="equal">
      <formula>"a"</formula>
    </cfRule>
  </conditionalFormatting>
  <conditionalFormatting sqref="K42:L42 K41:M41">
    <cfRule type="cellIs" dxfId="6636" priority="2009" operator="equal">
      <formula>"Me"</formula>
    </cfRule>
  </conditionalFormatting>
  <conditionalFormatting sqref="M41">
    <cfRule type="cellIs" dxfId="6635" priority="2008" operator="equal">
      <formula>"TD"</formula>
    </cfRule>
  </conditionalFormatting>
  <conditionalFormatting sqref="K42:L42 K41:M41">
    <cfRule type="cellIs" dxfId="6634" priority="2007" operator="equal">
      <formula>"PR"</formula>
    </cfRule>
  </conditionalFormatting>
  <conditionalFormatting sqref="N42">
    <cfRule type="cellIs" dxfId="6633" priority="2006" operator="equal">
      <formula>"Me"</formula>
    </cfRule>
  </conditionalFormatting>
  <conditionalFormatting sqref="N42">
    <cfRule type="cellIs" dxfId="6632" priority="2005" operator="equal">
      <formula>"TD"</formula>
    </cfRule>
  </conditionalFormatting>
  <conditionalFormatting sqref="N42">
    <cfRule type="cellIs" dxfId="6631" priority="2004" operator="equal">
      <formula>"PR"</formula>
    </cfRule>
  </conditionalFormatting>
  <conditionalFormatting sqref="M42">
    <cfRule type="cellIs" dxfId="6630" priority="2000" operator="equal">
      <formula>"Me"</formula>
    </cfRule>
  </conditionalFormatting>
  <conditionalFormatting sqref="M42">
    <cfRule type="cellIs" dxfId="6629" priority="1999" operator="equal">
      <formula>"TD"</formula>
    </cfRule>
  </conditionalFormatting>
  <conditionalFormatting sqref="M42">
    <cfRule type="cellIs" dxfId="6628" priority="1998" operator="equal">
      <formula>"PR"</formula>
    </cfRule>
  </conditionalFormatting>
  <conditionalFormatting sqref="M43 K43:L44">
    <cfRule type="cellIs" dxfId="6627" priority="1997" operator="equal">
      <formula>"Me"</formula>
    </cfRule>
  </conditionalFormatting>
  <conditionalFormatting sqref="M43">
    <cfRule type="cellIs" dxfId="6626" priority="1996" operator="equal">
      <formula>"TD"</formula>
    </cfRule>
  </conditionalFormatting>
  <conditionalFormatting sqref="M43 K43:L44">
    <cfRule type="cellIs" dxfId="6625" priority="1995" operator="equal">
      <formula>"PR"</formula>
    </cfRule>
  </conditionalFormatting>
  <conditionalFormatting sqref="N44">
    <cfRule type="cellIs" dxfId="6624" priority="1994" operator="equal">
      <formula>"Me"</formula>
    </cfRule>
  </conditionalFormatting>
  <conditionalFormatting sqref="N44">
    <cfRule type="cellIs" dxfId="6623" priority="1993" operator="equal">
      <formula>"TD"</formula>
    </cfRule>
  </conditionalFormatting>
  <conditionalFormatting sqref="N44">
    <cfRule type="cellIs" dxfId="6622" priority="1992" operator="equal">
      <formula>"PR"</formula>
    </cfRule>
  </conditionalFormatting>
  <conditionalFormatting sqref="J44">
    <cfRule type="cellIs" dxfId="6621" priority="1991" operator="equal">
      <formula>"Me"</formula>
    </cfRule>
  </conditionalFormatting>
  <conditionalFormatting sqref="J44">
    <cfRule type="cellIs" dxfId="6620" priority="1990" operator="equal">
      <formula>"TD"</formula>
    </cfRule>
  </conditionalFormatting>
  <conditionalFormatting sqref="J44">
    <cfRule type="cellIs" dxfId="6619" priority="1989" operator="equal">
      <formula>"PR"</formula>
    </cfRule>
  </conditionalFormatting>
  <conditionalFormatting sqref="M44">
    <cfRule type="cellIs" dxfId="6618" priority="1988" operator="equal">
      <formula>"Me"</formula>
    </cfRule>
  </conditionalFormatting>
  <conditionalFormatting sqref="M44">
    <cfRule type="cellIs" dxfId="6617" priority="1987" operator="equal">
      <formula>"TD"</formula>
    </cfRule>
  </conditionalFormatting>
  <conditionalFormatting sqref="M44">
    <cfRule type="cellIs" dxfId="6616" priority="1986" operator="equal">
      <formula>"PR"</formula>
    </cfRule>
  </conditionalFormatting>
  <conditionalFormatting sqref="Y42:Z42 Z41">
    <cfRule type="cellIs" dxfId="6615" priority="1985" operator="equal">
      <formula>"Me"</formula>
    </cfRule>
  </conditionalFormatting>
  <conditionalFormatting sqref="Y42:Z42 Z41">
    <cfRule type="cellIs" dxfId="6614" priority="1983" operator="equal">
      <formula>"PR"</formula>
    </cfRule>
  </conditionalFormatting>
  <conditionalFormatting sqref="AB42">
    <cfRule type="cellIs" dxfId="6613" priority="1982" operator="equal">
      <formula>"Me"</formula>
    </cfRule>
  </conditionalFormatting>
  <conditionalFormatting sqref="AB42">
    <cfRule type="cellIs" dxfId="6612" priority="1981" operator="equal">
      <formula>"TD"</formula>
    </cfRule>
  </conditionalFormatting>
  <conditionalFormatting sqref="AB42">
    <cfRule type="cellIs" dxfId="6611" priority="1980" operator="equal">
      <formula>"PR"</formula>
    </cfRule>
  </conditionalFormatting>
  <conditionalFormatting sqref="X42">
    <cfRule type="cellIs" dxfId="6610" priority="1979" operator="equal">
      <formula>"Me"</formula>
    </cfRule>
  </conditionalFormatting>
  <conditionalFormatting sqref="X42">
    <cfRule type="cellIs" dxfId="6609" priority="1978" operator="equal">
      <formula>"TD"</formula>
    </cfRule>
  </conditionalFormatting>
  <conditionalFormatting sqref="X42">
    <cfRule type="cellIs" dxfId="6608" priority="1977" operator="equal">
      <formula>"PR"</formula>
    </cfRule>
  </conditionalFormatting>
  <conditionalFormatting sqref="AA42">
    <cfRule type="cellIs" dxfId="6607" priority="1976" operator="equal">
      <formula>"Me"</formula>
    </cfRule>
  </conditionalFormatting>
  <conditionalFormatting sqref="AA42">
    <cfRule type="cellIs" dxfId="6606" priority="1975" operator="equal">
      <formula>"TD"</formula>
    </cfRule>
  </conditionalFormatting>
  <conditionalFormatting sqref="AA42">
    <cfRule type="cellIs" dxfId="6605" priority="1974" operator="equal">
      <formula>"PR"</formula>
    </cfRule>
  </conditionalFormatting>
  <conditionalFormatting sqref="Z44 Z43:AA43">
    <cfRule type="cellIs" dxfId="6604" priority="1973" operator="equal">
      <formula>"Me"</formula>
    </cfRule>
  </conditionalFormatting>
  <conditionalFormatting sqref="AA43">
    <cfRule type="cellIs" dxfId="6603" priority="1972" operator="equal">
      <formula>"TD"</formula>
    </cfRule>
  </conditionalFormatting>
  <conditionalFormatting sqref="Z44 Z43:AA43">
    <cfRule type="cellIs" dxfId="6602" priority="1971" operator="equal">
      <formula>"PR"</formula>
    </cfRule>
  </conditionalFormatting>
  <conditionalFormatting sqref="AB44">
    <cfRule type="cellIs" dxfId="6601" priority="1970" operator="equal">
      <formula>"Me"</formula>
    </cfRule>
  </conditionalFormatting>
  <conditionalFormatting sqref="AB44">
    <cfRule type="cellIs" dxfId="6600" priority="1969" operator="equal">
      <formula>"TD"</formula>
    </cfRule>
  </conditionalFormatting>
  <conditionalFormatting sqref="AB44">
    <cfRule type="cellIs" dxfId="6599" priority="1968" operator="equal">
      <formula>"PR"</formula>
    </cfRule>
  </conditionalFormatting>
  <conditionalFormatting sqref="X44">
    <cfRule type="cellIs" dxfId="6598" priority="1967" operator="equal">
      <formula>"Me"</formula>
    </cfRule>
  </conditionalFormatting>
  <conditionalFormatting sqref="X44">
    <cfRule type="cellIs" dxfId="6597" priority="1966" operator="equal">
      <formula>"TD"</formula>
    </cfRule>
  </conditionalFormatting>
  <conditionalFormatting sqref="X44">
    <cfRule type="cellIs" dxfId="6596" priority="1965" operator="equal">
      <formula>"PR"</formula>
    </cfRule>
  </conditionalFormatting>
  <conditionalFormatting sqref="AA44">
    <cfRule type="cellIs" dxfId="6595" priority="1964" operator="equal">
      <formula>"Me"</formula>
    </cfRule>
  </conditionalFormatting>
  <conditionalFormatting sqref="AA44">
    <cfRule type="cellIs" dxfId="6594" priority="1963" operator="equal">
      <formula>"TD"</formula>
    </cfRule>
  </conditionalFormatting>
  <conditionalFormatting sqref="AA44">
    <cfRule type="cellIs" dxfId="6593" priority="1962" operator="equal">
      <formula>"PR"</formula>
    </cfRule>
  </conditionalFormatting>
  <conditionalFormatting sqref="AF42:AG42 AG41">
    <cfRule type="cellIs" dxfId="6592" priority="1961" operator="equal">
      <formula>"Me"</formula>
    </cfRule>
  </conditionalFormatting>
  <conditionalFormatting sqref="AF42:AG42 AG41">
    <cfRule type="cellIs" dxfId="6591" priority="1959" operator="equal">
      <formula>"PR"</formula>
    </cfRule>
  </conditionalFormatting>
  <conditionalFormatting sqref="AI42">
    <cfRule type="cellIs" dxfId="6590" priority="1958" operator="equal">
      <formula>"Me"</formula>
    </cfRule>
  </conditionalFormatting>
  <conditionalFormatting sqref="AI42">
    <cfRule type="cellIs" dxfId="6589" priority="1957" operator="equal">
      <formula>"TD"</formula>
    </cfRule>
  </conditionalFormatting>
  <conditionalFormatting sqref="AI42">
    <cfRule type="cellIs" dxfId="6588" priority="1956" operator="equal">
      <formula>"PR"</formula>
    </cfRule>
  </conditionalFormatting>
  <conditionalFormatting sqref="AE42">
    <cfRule type="cellIs" dxfId="6587" priority="1955" operator="equal">
      <formula>"Me"</formula>
    </cfRule>
  </conditionalFormatting>
  <conditionalFormatting sqref="AE42">
    <cfRule type="cellIs" dxfId="6586" priority="1954" operator="equal">
      <formula>"TD"</formula>
    </cfRule>
  </conditionalFormatting>
  <conditionalFormatting sqref="AE42">
    <cfRule type="cellIs" dxfId="6585" priority="1953" operator="equal">
      <formula>"PR"</formula>
    </cfRule>
  </conditionalFormatting>
  <conditionalFormatting sqref="AH42">
    <cfRule type="cellIs" dxfId="6584" priority="1952" operator="equal">
      <formula>"Me"</formula>
    </cfRule>
  </conditionalFormatting>
  <conditionalFormatting sqref="AH42">
    <cfRule type="cellIs" dxfId="6583" priority="1951" operator="equal">
      <formula>"TD"</formula>
    </cfRule>
  </conditionalFormatting>
  <conditionalFormatting sqref="AH42">
    <cfRule type="cellIs" dxfId="6582" priority="1950" operator="equal">
      <formula>"PR"</formula>
    </cfRule>
  </conditionalFormatting>
  <conditionalFormatting sqref="AF44:AG44 AF43:AH43">
    <cfRule type="cellIs" dxfId="6581" priority="1949" operator="equal">
      <formula>"Me"</formula>
    </cfRule>
  </conditionalFormatting>
  <conditionalFormatting sqref="AH43">
    <cfRule type="cellIs" dxfId="6580" priority="1948" operator="equal">
      <formula>"TD"</formula>
    </cfRule>
  </conditionalFormatting>
  <conditionalFormatting sqref="AF44:AG44 AF43:AH43">
    <cfRule type="cellIs" dxfId="6579" priority="1947" operator="equal">
      <formula>"PR"</formula>
    </cfRule>
  </conditionalFormatting>
  <conditionalFormatting sqref="AI44">
    <cfRule type="cellIs" dxfId="6578" priority="1946" operator="equal">
      <formula>"Me"</formula>
    </cfRule>
  </conditionalFormatting>
  <conditionalFormatting sqref="AI44">
    <cfRule type="cellIs" dxfId="6577" priority="1945" operator="equal">
      <formula>"TD"</formula>
    </cfRule>
  </conditionalFormatting>
  <conditionalFormatting sqref="AI44">
    <cfRule type="cellIs" dxfId="6576" priority="1944" operator="equal">
      <formula>"PR"</formula>
    </cfRule>
  </conditionalFormatting>
  <conditionalFormatting sqref="AE44">
    <cfRule type="cellIs" dxfId="6575" priority="1943" operator="equal">
      <formula>"Me"</formula>
    </cfRule>
  </conditionalFormatting>
  <conditionalFormatting sqref="AE44">
    <cfRule type="cellIs" dxfId="6574" priority="1942" operator="equal">
      <formula>"TD"</formula>
    </cfRule>
  </conditionalFormatting>
  <conditionalFormatting sqref="AE44">
    <cfRule type="cellIs" dxfId="6573" priority="1941" operator="equal">
      <formula>"PR"</formula>
    </cfRule>
  </conditionalFormatting>
  <conditionalFormatting sqref="AH44">
    <cfRule type="cellIs" dxfId="6572" priority="1940" operator="equal">
      <formula>"Me"</formula>
    </cfRule>
  </conditionalFormatting>
  <conditionalFormatting sqref="AH44">
    <cfRule type="cellIs" dxfId="6571" priority="1939" operator="equal">
      <formula>"TD"</formula>
    </cfRule>
  </conditionalFormatting>
  <conditionalFormatting sqref="AH44">
    <cfRule type="cellIs" dxfId="6570" priority="1938" operator="equal">
      <formula>"PR"</formula>
    </cfRule>
  </conditionalFormatting>
  <conditionalFormatting sqref="F41">
    <cfRule type="cellIs" dxfId="6569" priority="1937" operator="equal">
      <formula>"Me"</formula>
    </cfRule>
  </conditionalFormatting>
  <conditionalFormatting sqref="F41">
    <cfRule type="cellIs" dxfId="6568" priority="1936" operator="equal">
      <formula>"TD"</formula>
    </cfRule>
  </conditionalFormatting>
  <conditionalFormatting sqref="F41">
    <cfRule type="cellIs" dxfId="6567" priority="1935" operator="equal">
      <formula>"PR"</formula>
    </cfRule>
  </conditionalFormatting>
  <conditionalFormatting sqref="G42">
    <cfRule type="cellIs" dxfId="6566" priority="1934" operator="equal">
      <formula>"Me"</formula>
    </cfRule>
  </conditionalFormatting>
  <conditionalFormatting sqref="G42">
    <cfRule type="cellIs" dxfId="6565" priority="1933" operator="equal">
      <formula>"TD"</formula>
    </cfRule>
  </conditionalFormatting>
  <conditionalFormatting sqref="G42">
    <cfRule type="cellIs" dxfId="6564" priority="1932" operator="equal">
      <formula>"PR"</formula>
    </cfRule>
  </conditionalFormatting>
  <conditionalFormatting sqref="F43">
    <cfRule type="cellIs" dxfId="6563" priority="1928" operator="equal">
      <formula>"Me"</formula>
    </cfRule>
  </conditionalFormatting>
  <conditionalFormatting sqref="F43">
    <cfRule type="cellIs" dxfId="6562" priority="1927" operator="equal">
      <formula>"TD"</formula>
    </cfRule>
  </conditionalFormatting>
  <conditionalFormatting sqref="F43">
    <cfRule type="cellIs" dxfId="6561" priority="1926" operator="equal">
      <formula>"PR"</formula>
    </cfRule>
  </conditionalFormatting>
  <conditionalFormatting sqref="G44">
    <cfRule type="cellIs" dxfId="6560" priority="1925" operator="equal">
      <formula>"Me"</formula>
    </cfRule>
  </conditionalFormatting>
  <conditionalFormatting sqref="G44">
    <cfRule type="cellIs" dxfId="6559" priority="1924" operator="equal">
      <formula>"TD"</formula>
    </cfRule>
  </conditionalFormatting>
  <conditionalFormatting sqref="G44">
    <cfRule type="cellIs" dxfId="6558" priority="1923" operator="equal">
      <formula>"PR"</formula>
    </cfRule>
  </conditionalFormatting>
  <conditionalFormatting sqref="F44">
    <cfRule type="cellIs" dxfId="6557" priority="1922" operator="equal">
      <formula>"Me"</formula>
    </cfRule>
  </conditionalFormatting>
  <conditionalFormatting sqref="F44">
    <cfRule type="cellIs" dxfId="6556" priority="1921" operator="equal">
      <formula>"TD"</formula>
    </cfRule>
  </conditionalFormatting>
  <conditionalFormatting sqref="F44">
    <cfRule type="cellIs" dxfId="6555" priority="1920" operator="equal">
      <formula>"PR"</formula>
    </cfRule>
  </conditionalFormatting>
  <conditionalFormatting sqref="U42">
    <cfRule type="cellIs" dxfId="6554" priority="1919" operator="equal">
      <formula>"Me"</formula>
    </cfRule>
  </conditionalFormatting>
  <conditionalFormatting sqref="U42">
    <cfRule type="cellIs" dxfId="6553" priority="1918" operator="equal">
      <formula>"TD"</formula>
    </cfRule>
  </conditionalFormatting>
  <conditionalFormatting sqref="U42">
    <cfRule type="cellIs" dxfId="6552" priority="1917" operator="equal">
      <formula>"PR"</formula>
    </cfRule>
  </conditionalFormatting>
  <conditionalFormatting sqref="U44">
    <cfRule type="cellIs" dxfId="6551" priority="1916" operator="equal">
      <formula>"Me"</formula>
    </cfRule>
  </conditionalFormatting>
  <conditionalFormatting sqref="U44">
    <cfRule type="cellIs" dxfId="6550" priority="1915" operator="equal">
      <formula>"TD"</formula>
    </cfRule>
  </conditionalFormatting>
  <conditionalFormatting sqref="U44">
    <cfRule type="cellIs" dxfId="6549" priority="1914" operator="equal">
      <formula>"PR"</formula>
    </cfRule>
  </conditionalFormatting>
  <conditionalFormatting sqref="Q42">
    <cfRule type="cellIs" dxfId="6548" priority="1913" operator="equal">
      <formula>"Me"</formula>
    </cfRule>
  </conditionalFormatting>
  <conditionalFormatting sqref="Q42">
    <cfRule type="cellIs" dxfId="6547" priority="1912" operator="equal">
      <formula>"TD"</formula>
    </cfRule>
  </conditionalFormatting>
  <conditionalFormatting sqref="Q42">
    <cfRule type="cellIs" dxfId="6546" priority="1911" operator="equal">
      <formula>"PR"</formula>
    </cfRule>
  </conditionalFormatting>
  <conditionalFormatting sqref="Q44">
    <cfRule type="cellIs" dxfId="6545" priority="1910" operator="equal">
      <formula>"Me"</formula>
    </cfRule>
  </conditionalFormatting>
  <conditionalFormatting sqref="Q44">
    <cfRule type="cellIs" dxfId="6544" priority="1909" operator="equal">
      <formula>"TD"</formula>
    </cfRule>
  </conditionalFormatting>
  <conditionalFormatting sqref="Q44">
    <cfRule type="cellIs" dxfId="6543" priority="1908" operator="equal">
      <formula>"PR"</formula>
    </cfRule>
  </conditionalFormatting>
  <conditionalFormatting sqref="AD67">
    <cfRule type="cellIs" dxfId="6542" priority="1685" operator="equal">
      <formula>"Me"</formula>
    </cfRule>
  </conditionalFormatting>
  <conditionalFormatting sqref="AD67">
    <cfRule type="cellIs" dxfId="6541" priority="1684" operator="equal">
      <formula>"TD"</formula>
    </cfRule>
  </conditionalFormatting>
  <conditionalFormatting sqref="AG67">
    <cfRule type="cellIs" dxfId="6540" priority="1683" operator="equal">
      <formula>"Me"</formula>
    </cfRule>
  </conditionalFormatting>
  <conditionalFormatting sqref="AG67">
    <cfRule type="cellIs" dxfId="6539" priority="1682" operator="equal">
      <formula>"TD"</formula>
    </cfRule>
  </conditionalFormatting>
  <conditionalFormatting sqref="G49:K49 F50:K50 O49:Y50 AC49:AJ50">
    <cfRule type="cellIs" dxfId="6538" priority="1656" operator="equal">
      <formula>"PR"</formula>
    </cfRule>
  </conditionalFormatting>
  <conditionalFormatting sqref="F49">
    <cfRule type="cellIs" dxfId="6537" priority="1655" operator="equal">
      <formula>"Me"</formula>
    </cfRule>
  </conditionalFormatting>
  <conditionalFormatting sqref="F49">
    <cfRule type="cellIs" dxfId="6536" priority="1654" operator="equal">
      <formula>"TD"</formula>
    </cfRule>
  </conditionalFormatting>
  <conditionalFormatting sqref="F49">
    <cfRule type="cellIs" dxfId="6535" priority="1653" operator="equal">
      <formula>"PR"</formula>
    </cfRule>
  </conditionalFormatting>
  <conditionalFormatting sqref="AH49:AJ50 F50:K50 O50:Y50 AC50:AF50">
    <cfRule type="cellIs" dxfId="6534" priority="1660" operator="equal">
      <formula>"Me"</formula>
    </cfRule>
  </conditionalFormatting>
  <conditionalFormatting sqref="AH49:AJ50 F50:K50 O50:Y50 AC50:AF50">
    <cfRule type="cellIs" dxfId="6533" priority="1659" operator="equal">
      <formula>"TD"</formula>
    </cfRule>
  </conditionalFormatting>
  <conditionalFormatting sqref="G49:K49 O49:Y49 AC49:AF49">
    <cfRule type="cellIs" dxfId="6532" priority="1658" operator="equal">
      <formula>"Me"</formula>
    </cfRule>
  </conditionalFormatting>
  <conditionalFormatting sqref="G49:K49 O49:Y49 AC49:AF49">
    <cfRule type="cellIs" dxfId="6531" priority="1657" operator="equal">
      <formula>"TD"</formula>
    </cfRule>
  </conditionalFormatting>
  <conditionalFormatting sqref="D49:D50">
    <cfRule type="cellIs" dxfId="6530" priority="1628" operator="equal">
      <formula>"c"</formula>
    </cfRule>
    <cfRule type="cellIs" dxfId="6529" priority="1629" operator="equal">
      <formula>"b"</formula>
    </cfRule>
    <cfRule type="cellIs" dxfId="6528" priority="1630" operator="equal">
      <formula>"a"</formula>
    </cfRule>
  </conditionalFormatting>
  <conditionalFormatting sqref="C117:C118">
    <cfRule type="cellIs" dxfId="6527" priority="1615" operator="equal">
      <formula>"c"</formula>
    </cfRule>
    <cfRule type="cellIs" dxfId="6526" priority="1616" operator="equal">
      <formula>"b"</formula>
    </cfRule>
    <cfRule type="cellIs" dxfId="6525" priority="1617" operator="equal">
      <formula>"a"</formula>
    </cfRule>
  </conditionalFormatting>
  <conditionalFormatting sqref="J137:S138">
    <cfRule type="cellIs" dxfId="6524" priority="1608" operator="equal">
      <formula>"Me"</formula>
    </cfRule>
  </conditionalFormatting>
  <conditionalFormatting sqref="J137:S138">
    <cfRule type="cellIs" dxfId="6523" priority="1607" operator="equal">
      <formula>"TD"</formula>
    </cfRule>
  </conditionalFormatting>
  <conditionalFormatting sqref="J137:S138">
    <cfRule type="cellIs" dxfId="6522" priority="1606" operator="equal">
      <formula>"PR"</formula>
    </cfRule>
  </conditionalFormatting>
  <conditionalFormatting sqref="J137:S138">
    <cfRule type="cellIs" dxfId="6521" priority="1605" operator="equal">
      <formula>"Me"</formula>
    </cfRule>
  </conditionalFormatting>
  <conditionalFormatting sqref="J137:S138">
    <cfRule type="cellIs" dxfId="6520" priority="1604" operator="equal">
      <formula>"TD"</formula>
    </cfRule>
  </conditionalFormatting>
  <conditionalFormatting sqref="Q25:S26">
    <cfRule type="cellIs" dxfId="6519" priority="1603" operator="equal">
      <formula>"Me"</formula>
    </cfRule>
  </conditionalFormatting>
  <conditionalFormatting sqref="Q25:S26">
    <cfRule type="cellIs" dxfId="6518" priority="1602" operator="equal">
      <formula>"Me"</formula>
    </cfRule>
  </conditionalFormatting>
  <conditionalFormatting sqref="Q25:S26">
    <cfRule type="cellIs" dxfId="6517" priority="1601" operator="equal">
      <formula>"TD"</formula>
    </cfRule>
  </conditionalFormatting>
  <conditionalFormatting sqref="X25 AA25:AB25 X26:AB26">
    <cfRule type="cellIs" dxfId="6516" priority="1600" operator="equal">
      <formula>"Me"</formula>
    </cfRule>
  </conditionalFormatting>
  <conditionalFormatting sqref="X25 AA25:AB25 X26:AB26">
    <cfRule type="cellIs" dxfId="6515" priority="1599" operator="equal">
      <formula>"Me"</formula>
    </cfRule>
  </conditionalFormatting>
  <conditionalFormatting sqref="X25 AA25:AB25 X26:AB26">
    <cfRule type="cellIs" dxfId="6514" priority="1598" operator="equal">
      <formula>"TD"</formula>
    </cfRule>
  </conditionalFormatting>
  <conditionalFormatting sqref="F246:AJ246 F245:AH245 AJ245">
    <cfRule type="cellIs" dxfId="6513" priority="1597" operator="equal">
      <formula>"Me"</formula>
    </cfRule>
  </conditionalFormatting>
  <conditionalFormatting sqref="F246:AJ246 F245:AH245 AJ245">
    <cfRule type="cellIs" dxfId="6512" priority="1596" operator="equal">
      <formula>"TD"</formula>
    </cfRule>
  </conditionalFormatting>
  <conditionalFormatting sqref="F246:AJ246 F245:AH245 AJ245">
    <cfRule type="cellIs" dxfId="6511" priority="1595" operator="equal">
      <formula>"PR"</formula>
    </cfRule>
  </conditionalFormatting>
  <conditionalFormatting sqref="F35">
    <cfRule type="cellIs" dxfId="6510" priority="1582" operator="equal">
      <formula>"Me"</formula>
    </cfRule>
  </conditionalFormatting>
  <conditionalFormatting sqref="F35">
    <cfRule type="cellIs" dxfId="6509" priority="1581" operator="equal">
      <formula>"TD"</formula>
    </cfRule>
  </conditionalFormatting>
  <conditionalFormatting sqref="F35">
    <cfRule type="cellIs" dxfId="6508" priority="1580" operator="equal">
      <formula>"PR"</formula>
    </cfRule>
  </conditionalFormatting>
  <conditionalFormatting sqref="J186:M186 K185:M185">
    <cfRule type="cellIs" dxfId="6507" priority="1570" operator="equal">
      <formula>"Me"</formula>
    </cfRule>
  </conditionalFormatting>
  <conditionalFormatting sqref="J186:M186 K185:M185">
    <cfRule type="cellIs" dxfId="6506" priority="1569" operator="equal">
      <formula>"TD"</formula>
    </cfRule>
  </conditionalFormatting>
  <conditionalFormatting sqref="J186:M186 K185:M185">
    <cfRule type="cellIs" dxfId="6505" priority="1568" operator="equal">
      <formula>"PR"</formula>
    </cfRule>
  </conditionalFormatting>
  <conditionalFormatting sqref="L23:L24">
    <cfRule type="cellIs" dxfId="6504" priority="1567" operator="equal">
      <formula>"Me"</formula>
    </cfRule>
  </conditionalFormatting>
  <conditionalFormatting sqref="L23:L24">
    <cfRule type="cellIs" dxfId="6503" priority="1566" operator="equal">
      <formula>"TD"</formula>
    </cfRule>
  </conditionalFormatting>
  <conditionalFormatting sqref="L23:L24">
    <cfRule type="cellIs" dxfId="6502" priority="1565" operator="equal">
      <formula>"PR"</formula>
    </cfRule>
  </conditionalFormatting>
  <conditionalFormatting sqref="AG23:AG24">
    <cfRule type="cellIs" dxfId="6501" priority="1564" operator="equal">
      <formula>"Me"</formula>
    </cfRule>
  </conditionalFormatting>
  <conditionalFormatting sqref="AG23:AG24">
    <cfRule type="cellIs" dxfId="6500" priority="1563" operator="equal">
      <formula>"TD"</formula>
    </cfRule>
  </conditionalFormatting>
  <conditionalFormatting sqref="AG23:AG24">
    <cfRule type="cellIs" dxfId="6499" priority="1562" operator="equal">
      <formula>"PR"</formula>
    </cfRule>
  </conditionalFormatting>
  <conditionalFormatting sqref="AE21:AE22">
    <cfRule type="cellIs" dxfId="6498" priority="1548" operator="equal">
      <formula>"Me"</formula>
    </cfRule>
  </conditionalFormatting>
  <conditionalFormatting sqref="AE21:AE22">
    <cfRule type="cellIs" dxfId="6497" priority="1547" operator="equal">
      <formula>"Me"</formula>
    </cfRule>
  </conditionalFormatting>
  <conditionalFormatting sqref="AE21:AE22">
    <cfRule type="cellIs" dxfId="6496" priority="1546" operator="equal">
      <formula>"TD"</formula>
    </cfRule>
  </conditionalFormatting>
  <conditionalFormatting sqref="AE21:AE22">
    <cfRule type="cellIs" dxfId="6495" priority="1545" operator="equal">
      <formula>"PR"</formula>
    </cfRule>
  </conditionalFormatting>
  <conditionalFormatting sqref="AI22">
    <cfRule type="cellIs" dxfId="6494" priority="1524" operator="equal">
      <formula>"Me"</formula>
    </cfRule>
  </conditionalFormatting>
  <conditionalFormatting sqref="AI22">
    <cfRule type="cellIs" dxfId="6493" priority="1523" operator="equal">
      <formula>"Me"</formula>
    </cfRule>
  </conditionalFormatting>
  <conditionalFormatting sqref="AI22">
    <cfRule type="cellIs" dxfId="6492" priority="1522" operator="equal">
      <formula>"TD"</formula>
    </cfRule>
  </conditionalFormatting>
  <conditionalFormatting sqref="AI22">
    <cfRule type="cellIs" dxfId="6491" priority="1521" operator="equal">
      <formula>"PR"</formula>
    </cfRule>
  </conditionalFormatting>
  <conditionalFormatting sqref="Q25:S26">
    <cfRule type="cellIs" dxfId="6490" priority="1516" operator="equal">
      <formula>"Me"</formula>
    </cfRule>
  </conditionalFormatting>
  <conditionalFormatting sqref="X26:AB26">
    <cfRule type="cellIs" dxfId="6489" priority="1515" operator="equal">
      <formula>"Me"</formula>
    </cfRule>
  </conditionalFormatting>
  <conditionalFormatting sqref="X26:AB26">
    <cfRule type="cellIs" dxfId="6488" priority="1514" operator="equal">
      <formula>"Me"</formula>
    </cfRule>
  </conditionalFormatting>
  <conditionalFormatting sqref="X26:AB26">
    <cfRule type="cellIs" dxfId="6487" priority="1513" operator="equal">
      <formula>"TD"</formula>
    </cfRule>
  </conditionalFormatting>
  <conditionalFormatting sqref="X26:AB26">
    <cfRule type="cellIs" dxfId="6486" priority="1512" operator="equal">
      <formula>"Me"</formula>
    </cfRule>
  </conditionalFormatting>
  <conditionalFormatting sqref="X25 Z25:AB25">
    <cfRule type="cellIs" dxfId="6485" priority="1511" operator="equal">
      <formula>"Me"</formula>
    </cfRule>
  </conditionalFormatting>
  <conditionalFormatting sqref="X25 Z25:AB25">
    <cfRule type="cellIs" dxfId="6484" priority="1510" operator="equal">
      <formula>"TD"</formula>
    </cfRule>
  </conditionalFormatting>
  <conditionalFormatting sqref="X25 Z25:AB25">
    <cfRule type="cellIs" dxfId="6483" priority="1509" operator="equal">
      <formula>"PR"</formula>
    </cfRule>
  </conditionalFormatting>
  <conditionalFormatting sqref="J25:N26">
    <cfRule type="cellIs" dxfId="6482" priority="1502" operator="equal">
      <formula>"Me"</formula>
    </cfRule>
  </conditionalFormatting>
  <conditionalFormatting sqref="J25:N26">
    <cfRule type="cellIs" dxfId="6481" priority="1501" operator="equal">
      <formula>"TD"</formula>
    </cfRule>
  </conditionalFormatting>
  <conditionalFormatting sqref="J25:N26">
    <cfRule type="cellIs" dxfId="6480" priority="1500" operator="equal">
      <formula>"PR"</formula>
    </cfRule>
  </conditionalFormatting>
  <conditionalFormatting sqref="R63:R64">
    <cfRule type="cellIs" dxfId="6479" priority="1496" operator="equal">
      <formula>"TD"</formula>
    </cfRule>
  </conditionalFormatting>
  <conditionalFormatting sqref="R64">
    <cfRule type="cellIs" dxfId="6478" priority="1495" operator="equal">
      <formula>"TD"</formula>
    </cfRule>
  </conditionalFormatting>
  <conditionalFormatting sqref="G22:N22">
    <cfRule type="cellIs" dxfId="6477" priority="1468" operator="equal">
      <formula>"Me"</formula>
    </cfRule>
  </conditionalFormatting>
  <conditionalFormatting sqref="G21:N21">
    <cfRule type="cellIs" dxfId="6476" priority="1467" operator="equal">
      <formula>"Me"</formula>
    </cfRule>
  </conditionalFormatting>
  <conditionalFormatting sqref="G21:N21">
    <cfRule type="cellIs" dxfId="6475" priority="1466" operator="equal">
      <formula>"Me"</formula>
    </cfRule>
  </conditionalFormatting>
  <conditionalFormatting sqref="G21:N21">
    <cfRule type="cellIs" dxfId="6474" priority="1465" operator="equal">
      <formula>"TD"</formula>
    </cfRule>
  </conditionalFormatting>
  <conditionalFormatting sqref="G21:G22">
    <cfRule type="cellIs" dxfId="6473" priority="1464" operator="equal">
      <formula>"PR"</formula>
    </cfRule>
  </conditionalFormatting>
  <conditionalFormatting sqref="G21:G22">
    <cfRule type="cellIs" dxfId="6472" priority="1463" operator="equal">
      <formula>"Me"</formula>
    </cfRule>
  </conditionalFormatting>
  <conditionalFormatting sqref="G21:G22">
    <cfRule type="cellIs" dxfId="6471" priority="1462" operator="equal">
      <formula>"Me"</formula>
    </cfRule>
  </conditionalFormatting>
  <conditionalFormatting sqref="G21:G22">
    <cfRule type="cellIs" dxfId="6470" priority="1461" operator="equal">
      <formula>"TD"</formula>
    </cfRule>
  </conditionalFormatting>
  <conditionalFormatting sqref="F135:N136">
    <cfRule type="cellIs" dxfId="6469" priority="1449" operator="equal">
      <formula>"Me"</formula>
    </cfRule>
  </conditionalFormatting>
  <conditionalFormatting sqref="F135:N136">
    <cfRule type="cellIs" dxfId="6468" priority="1448" operator="equal">
      <formula>"TD"</formula>
    </cfRule>
  </conditionalFormatting>
  <conditionalFormatting sqref="F135:N136">
    <cfRule type="cellIs" dxfId="6467" priority="1447" operator="equal">
      <formula>"PR"</formula>
    </cfRule>
  </conditionalFormatting>
  <conditionalFormatting sqref="R41">
    <cfRule type="cellIs" dxfId="6466" priority="1446" operator="equal">
      <formula>"Me"</formula>
    </cfRule>
  </conditionalFormatting>
  <conditionalFormatting sqref="R41">
    <cfRule type="cellIs" dxfId="6465" priority="1445" operator="equal">
      <formula>"PR"</formula>
    </cfRule>
  </conditionalFormatting>
  <conditionalFormatting sqref="Y41">
    <cfRule type="cellIs" dxfId="6464" priority="1444" operator="equal">
      <formula>"Me"</formula>
    </cfRule>
  </conditionalFormatting>
  <conditionalFormatting sqref="Y41">
    <cfRule type="cellIs" dxfId="6463" priority="1443" operator="equal">
      <formula>"PR"</formula>
    </cfRule>
  </conditionalFormatting>
  <conditionalFormatting sqref="AF41">
    <cfRule type="cellIs" dxfId="6462" priority="1442" operator="equal">
      <formula>"Me"</formula>
    </cfRule>
  </conditionalFormatting>
  <conditionalFormatting sqref="AF41">
    <cfRule type="cellIs" dxfId="6461" priority="1441" operator="equal">
      <formula>"PR"</formula>
    </cfRule>
  </conditionalFormatting>
  <conditionalFormatting sqref="AA41">
    <cfRule type="cellIs" dxfId="6460" priority="1440" operator="equal">
      <formula>"Me"</formula>
    </cfRule>
  </conditionalFormatting>
  <conditionalFormatting sqref="AA41">
    <cfRule type="cellIs" dxfId="6459" priority="1439" operator="equal">
      <formula>"TD"</formula>
    </cfRule>
  </conditionalFormatting>
  <conditionalFormatting sqref="AA41">
    <cfRule type="cellIs" dxfId="6458" priority="1438" operator="equal">
      <formula>"PR"</formula>
    </cfRule>
  </conditionalFormatting>
  <conditionalFormatting sqref="AH41">
    <cfRule type="cellIs" dxfId="6457" priority="1437" operator="equal">
      <formula>"Me"</formula>
    </cfRule>
  </conditionalFormatting>
  <conditionalFormatting sqref="AH41">
    <cfRule type="cellIs" dxfId="6456" priority="1436" operator="equal">
      <formula>"TD"</formula>
    </cfRule>
  </conditionalFormatting>
  <conditionalFormatting sqref="AH41">
    <cfRule type="cellIs" dxfId="6455" priority="1435" operator="equal">
      <formula>"PR"</formula>
    </cfRule>
  </conditionalFormatting>
  <conditionalFormatting sqref="X47:AB48 AE47:AI48">
    <cfRule type="cellIs" dxfId="6454" priority="1434" operator="equal">
      <formula>"Me"</formula>
    </cfRule>
  </conditionalFormatting>
  <conditionalFormatting sqref="X47:AB48 AE47:AI48">
    <cfRule type="cellIs" dxfId="6453" priority="1433" operator="equal">
      <formula>"PR"</formula>
    </cfRule>
  </conditionalFormatting>
  <conditionalFormatting sqref="Q85:S86">
    <cfRule type="cellIs" dxfId="6452" priority="1432" operator="equal">
      <formula>"Me"</formula>
    </cfRule>
  </conditionalFormatting>
  <conditionalFormatting sqref="Q85:S86">
    <cfRule type="cellIs" dxfId="6451" priority="1431" operator="equal">
      <formula>"TD"</formula>
    </cfRule>
  </conditionalFormatting>
  <conditionalFormatting sqref="Q85:S86">
    <cfRule type="cellIs" dxfId="6450" priority="1430" operator="equal">
      <formula>"PR"</formula>
    </cfRule>
  </conditionalFormatting>
  <conditionalFormatting sqref="F193">
    <cfRule type="cellIs" dxfId="6449" priority="1429" operator="equal">
      <formula>"Me"</formula>
    </cfRule>
  </conditionalFormatting>
  <conditionalFormatting sqref="F193">
    <cfRule type="cellIs" dxfId="6448" priority="1428" operator="equal">
      <formula>"TD"</formula>
    </cfRule>
  </conditionalFormatting>
  <conditionalFormatting sqref="F193">
    <cfRule type="cellIs" dxfId="6447" priority="1427" operator="equal">
      <formula>"PR"</formula>
    </cfRule>
  </conditionalFormatting>
  <conditionalFormatting sqref="G193:G194">
    <cfRule type="cellIs" dxfId="6446" priority="1426" operator="equal">
      <formula>"Me"</formula>
    </cfRule>
  </conditionalFormatting>
  <conditionalFormatting sqref="G193:G194">
    <cfRule type="cellIs" dxfId="6445" priority="1425" operator="equal">
      <formula>"TD"</formula>
    </cfRule>
  </conditionalFormatting>
  <conditionalFormatting sqref="G193:G194">
    <cfRule type="cellIs" dxfId="6444" priority="1424" operator="equal">
      <formula>"PR"</formula>
    </cfRule>
  </conditionalFormatting>
  <conditionalFormatting sqref="G223:G224">
    <cfRule type="cellIs" dxfId="6443" priority="1423" operator="equal">
      <formula>"Me"</formula>
    </cfRule>
  </conditionalFormatting>
  <conditionalFormatting sqref="G223:G224">
    <cfRule type="cellIs" dxfId="6442" priority="1422" operator="equal">
      <formula>"TD"</formula>
    </cfRule>
  </conditionalFormatting>
  <conditionalFormatting sqref="G223:G224">
    <cfRule type="cellIs" dxfId="6441" priority="1421" operator="equal">
      <formula>"PR"</formula>
    </cfRule>
  </conditionalFormatting>
  <conditionalFormatting sqref="F207:G208">
    <cfRule type="cellIs" dxfId="6440" priority="1420" operator="equal">
      <formula>"Me"</formula>
    </cfRule>
  </conditionalFormatting>
  <conditionalFormatting sqref="F207:G208">
    <cfRule type="cellIs" dxfId="6439" priority="1419" operator="equal">
      <formula>"TD"</formula>
    </cfRule>
  </conditionalFormatting>
  <conditionalFormatting sqref="F207:G208">
    <cfRule type="cellIs" dxfId="6438" priority="1418" operator="equal">
      <formula>"PR"</formula>
    </cfRule>
  </conditionalFormatting>
  <conditionalFormatting sqref="J39:AF40">
    <cfRule type="cellIs" dxfId="6437" priority="1417" operator="equal">
      <formula>"Me"</formula>
    </cfRule>
  </conditionalFormatting>
  <conditionalFormatting sqref="J39:AF40">
    <cfRule type="cellIs" dxfId="6436" priority="1416" operator="equal">
      <formula>"PR"</formula>
    </cfRule>
  </conditionalFormatting>
  <conditionalFormatting sqref="AG39:AI40">
    <cfRule type="cellIs" dxfId="6435" priority="1415" operator="equal">
      <formula>"Me"</formula>
    </cfRule>
  </conditionalFormatting>
  <conditionalFormatting sqref="AG39:AI40">
    <cfRule type="cellIs" dxfId="6434" priority="1414" operator="equal">
      <formula>"PR"</formula>
    </cfRule>
  </conditionalFormatting>
  <conditionalFormatting sqref="Q35:Q36">
    <cfRule type="cellIs" dxfId="6433" priority="1413" operator="equal">
      <formula>"Me"</formula>
    </cfRule>
  </conditionalFormatting>
  <conditionalFormatting sqref="Q35:Q36">
    <cfRule type="cellIs" dxfId="6432" priority="1412" operator="equal">
      <formula>"PR"</formula>
    </cfRule>
  </conditionalFormatting>
  <conditionalFormatting sqref="R35:S36">
    <cfRule type="cellIs" dxfId="6431" priority="1411" operator="equal">
      <formula>"Me"</formula>
    </cfRule>
  </conditionalFormatting>
  <conditionalFormatting sqref="R35:S36">
    <cfRule type="cellIs" dxfId="6430" priority="1410" operator="equal">
      <formula>"PR"</formula>
    </cfRule>
  </conditionalFormatting>
  <conditionalFormatting sqref="P21:P22">
    <cfRule type="cellIs" dxfId="6429" priority="1405" operator="equal">
      <formula>"Me"</formula>
    </cfRule>
  </conditionalFormatting>
  <conditionalFormatting sqref="O21:P22">
    <cfRule type="cellIs" dxfId="6428" priority="1404" operator="equal">
      <formula>"PR"</formula>
    </cfRule>
  </conditionalFormatting>
  <conditionalFormatting sqref="X55:AJ56">
    <cfRule type="cellIs" dxfId="6427" priority="1403" operator="equal">
      <formula>"Me"</formula>
    </cfRule>
  </conditionalFormatting>
  <conditionalFormatting sqref="X55:AJ56">
    <cfRule type="cellIs" dxfId="6426" priority="1402" operator="equal">
      <formula>"PR"</formula>
    </cfRule>
  </conditionalFormatting>
  <conditionalFormatting sqref="X37:X38">
    <cfRule type="cellIs" dxfId="6425" priority="1382" operator="equal">
      <formula>"Me"</formula>
    </cfRule>
  </conditionalFormatting>
  <conditionalFormatting sqref="X37:X38">
    <cfRule type="cellIs" dxfId="6424" priority="1381" operator="equal">
      <formula>"PR"</formula>
    </cfRule>
  </conditionalFormatting>
  <conditionalFormatting sqref="F203:Z204">
    <cfRule type="cellIs" dxfId="6423" priority="1380" operator="equal">
      <formula>"Me"</formula>
    </cfRule>
  </conditionalFormatting>
  <conditionalFormatting sqref="F203:Z204">
    <cfRule type="cellIs" dxfId="6422" priority="1379" operator="equal">
      <formula>"TD"</formula>
    </cfRule>
  </conditionalFormatting>
  <conditionalFormatting sqref="F203:Z204">
    <cfRule type="cellIs" dxfId="6421" priority="1378" operator="equal">
      <formula>"PR"</formula>
    </cfRule>
  </conditionalFormatting>
  <conditionalFormatting sqref="C43:C46 C39:C40">
    <cfRule type="cellIs" dxfId="6420" priority="1357" operator="lessThan">
      <formula>#REF!</formula>
    </cfRule>
  </conditionalFormatting>
  <conditionalFormatting sqref="C43:C46 C39:C40">
    <cfRule type="cellIs" dxfId="6419" priority="1356" operator="equal">
      <formula>"C"</formula>
    </cfRule>
  </conditionalFormatting>
  <conditionalFormatting sqref="C43:C46 C39:C40">
    <cfRule type="cellIs" dxfId="6418" priority="1355" operator="equal">
      <formula>"B"</formula>
    </cfRule>
  </conditionalFormatting>
  <conditionalFormatting sqref="C43:C46 C39:C40">
    <cfRule type="cellIs" dxfId="6417" priority="1354" operator="equal">
      <formula>"A"</formula>
    </cfRule>
  </conditionalFormatting>
  <conditionalFormatting sqref="C41:C42">
    <cfRule type="cellIs" dxfId="6416" priority="1353" operator="equal">
      <formula>"C"</formula>
    </cfRule>
  </conditionalFormatting>
  <conditionalFormatting sqref="C41:C42">
    <cfRule type="cellIs" dxfId="6415" priority="1352" operator="equal">
      <formula>"B"</formula>
    </cfRule>
  </conditionalFormatting>
  <conditionalFormatting sqref="C41:C42">
    <cfRule type="cellIs" dxfId="6414" priority="1351" operator="equal">
      <formula>"A"</formula>
    </cfRule>
  </conditionalFormatting>
  <conditionalFormatting sqref="C41:C42">
    <cfRule type="cellIs" dxfId="6413" priority="1350" operator="lessThan">
      <formula>#REF!</formula>
    </cfRule>
  </conditionalFormatting>
  <conditionalFormatting sqref="C33:C34">
    <cfRule type="cellIs" dxfId="6412" priority="1349" operator="equal">
      <formula>"C"</formula>
    </cfRule>
  </conditionalFormatting>
  <conditionalFormatting sqref="C33:C34">
    <cfRule type="cellIs" dxfId="6411" priority="1348" operator="equal">
      <formula>"B"</formula>
    </cfRule>
  </conditionalFormatting>
  <conditionalFormatting sqref="C33:C34">
    <cfRule type="cellIs" dxfId="6410" priority="1347" operator="equal">
      <formula>"A"</formula>
    </cfRule>
  </conditionalFormatting>
  <conditionalFormatting sqref="C33:C34">
    <cfRule type="cellIs" dxfId="6409" priority="1346" operator="lessThan">
      <formula>#REF!</formula>
    </cfRule>
  </conditionalFormatting>
  <conditionalFormatting sqref="C59:C60">
    <cfRule type="cellIs" dxfId="6408" priority="1345" operator="equal">
      <formula>"C"</formula>
    </cfRule>
  </conditionalFormatting>
  <conditionalFormatting sqref="C59:C60">
    <cfRule type="cellIs" dxfId="6407" priority="1344" operator="equal">
      <formula>"B"</formula>
    </cfRule>
  </conditionalFormatting>
  <conditionalFormatting sqref="C59:C60">
    <cfRule type="cellIs" dxfId="6406" priority="1343" operator="equal">
      <formula>"A"</formula>
    </cfRule>
  </conditionalFormatting>
  <conditionalFormatting sqref="C59:C60">
    <cfRule type="cellIs" dxfId="6405" priority="1342" operator="lessThan">
      <formula>#REF!</formula>
    </cfRule>
  </conditionalFormatting>
  <conditionalFormatting sqref="C55:C56">
    <cfRule type="cellIs" dxfId="6404" priority="1341" operator="equal">
      <formula>"C"</formula>
    </cfRule>
  </conditionalFormatting>
  <conditionalFormatting sqref="C55:C56">
    <cfRule type="cellIs" dxfId="6403" priority="1340" operator="equal">
      <formula>"B"</formula>
    </cfRule>
  </conditionalFormatting>
  <conditionalFormatting sqref="C55:C56">
    <cfRule type="cellIs" dxfId="6402" priority="1339" operator="equal">
      <formula>"A"</formula>
    </cfRule>
  </conditionalFormatting>
  <conditionalFormatting sqref="C55:C56">
    <cfRule type="cellIs" dxfId="6401" priority="1338" operator="lessThan">
      <formula>#REF!</formula>
    </cfRule>
  </conditionalFormatting>
  <conditionalFormatting sqref="C52">
    <cfRule type="cellIs" dxfId="6400" priority="1337" operator="equal">
      <formula>"C"</formula>
    </cfRule>
  </conditionalFormatting>
  <conditionalFormatting sqref="C52">
    <cfRule type="cellIs" dxfId="6399" priority="1336" operator="equal">
      <formula>"B"</formula>
    </cfRule>
  </conditionalFormatting>
  <conditionalFormatting sqref="C52">
    <cfRule type="cellIs" dxfId="6398" priority="1335" operator="equal">
      <formula>"A"</formula>
    </cfRule>
  </conditionalFormatting>
  <conditionalFormatting sqref="C52">
    <cfRule type="cellIs" dxfId="6397" priority="1334" operator="lessThan">
      <formula>#REF!</formula>
    </cfRule>
  </conditionalFormatting>
  <conditionalFormatting sqref="C51">
    <cfRule type="cellIs" dxfId="6396" priority="1333" operator="equal">
      <formula>"C"</formula>
    </cfRule>
  </conditionalFormatting>
  <conditionalFormatting sqref="C51">
    <cfRule type="cellIs" dxfId="6395" priority="1332" operator="equal">
      <formula>"B"</formula>
    </cfRule>
  </conditionalFormatting>
  <conditionalFormatting sqref="C51">
    <cfRule type="cellIs" dxfId="6394" priority="1331" operator="equal">
      <formula>"A"</formula>
    </cfRule>
  </conditionalFormatting>
  <conditionalFormatting sqref="C51">
    <cfRule type="cellIs" dxfId="6393" priority="1330" operator="lessThan">
      <formula>#REF!</formula>
    </cfRule>
  </conditionalFormatting>
  <conditionalFormatting sqref="C57:C58">
    <cfRule type="cellIs" dxfId="6392" priority="1329" operator="equal">
      <formula>"C"</formula>
    </cfRule>
  </conditionalFormatting>
  <conditionalFormatting sqref="C57:C58">
    <cfRule type="cellIs" dxfId="6391" priority="1328" operator="equal">
      <formula>"B"</formula>
    </cfRule>
  </conditionalFormatting>
  <conditionalFormatting sqref="C57:C58">
    <cfRule type="cellIs" dxfId="6390" priority="1327" operator="equal">
      <formula>"A"</formula>
    </cfRule>
  </conditionalFormatting>
  <conditionalFormatting sqref="C57:C58">
    <cfRule type="cellIs" dxfId="6389" priority="1326" operator="lessThan">
      <formula>#REF!</formula>
    </cfRule>
  </conditionalFormatting>
  <conditionalFormatting sqref="C46">
    <cfRule type="cellIs" dxfId="6388" priority="1322" operator="equal">
      <formula>"C"</formula>
    </cfRule>
  </conditionalFormatting>
  <conditionalFormatting sqref="C46">
    <cfRule type="cellIs" dxfId="6387" priority="1321" operator="equal">
      <formula>"B"</formula>
    </cfRule>
  </conditionalFormatting>
  <conditionalFormatting sqref="C46">
    <cfRule type="cellIs" dxfId="6386" priority="1320" operator="equal">
      <formula>"A"</formula>
    </cfRule>
  </conditionalFormatting>
  <conditionalFormatting sqref="C46">
    <cfRule type="cellIs" dxfId="6385" priority="1319" operator="lessThan">
      <formula>#REF!</formula>
    </cfRule>
  </conditionalFormatting>
  <conditionalFormatting sqref="C45">
    <cfRule type="cellIs" dxfId="6384" priority="1316" operator="equal">
      <formula>"c"</formula>
    </cfRule>
    <cfRule type="cellIs" dxfId="6383" priority="1317" operator="equal">
      <formula>"b"</formula>
    </cfRule>
    <cfRule type="cellIs" dxfId="6382" priority="1318" operator="equal">
      <formula>"a"</formula>
    </cfRule>
  </conditionalFormatting>
  <conditionalFormatting sqref="C31:C32">
    <cfRule type="cellIs" dxfId="6381" priority="1310" operator="equal">
      <formula>"C"</formula>
    </cfRule>
  </conditionalFormatting>
  <conditionalFormatting sqref="C31:C32">
    <cfRule type="cellIs" dxfId="6380" priority="1309" operator="equal">
      <formula>"B"</formula>
    </cfRule>
  </conditionalFormatting>
  <conditionalFormatting sqref="C31:C32">
    <cfRule type="cellIs" dxfId="6379" priority="1308" operator="equal">
      <formula>"A"</formula>
    </cfRule>
  </conditionalFormatting>
  <conditionalFormatting sqref="C47:C48">
    <cfRule type="cellIs" dxfId="6378" priority="1301" operator="lessThan">
      <formula>#REF!</formula>
    </cfRule>
  </conditionalFormatting>
  <conditionalFormatting sqref="C47:C48">
    <cfRule type="cellIs" dxfId="6377" priority="1300" operator="equal">
      <formula>"C"</formula>
    </cfRule>
  </conditionalFormatting>
  <conditionalFormatting sqref="C47:C48">
    <cfRule type="cellIs" dxfId="6376" priority="1299" operator="equal">
      <formula>"B"</formula>
    </cfRule>
  </conditionalFormatting>
  <conditionalFormatting sqref="C47:C48">
    <cfRule type="cellIs" dxfId="6375" priority="1298" operator="equal">
      <formula>"A"</formula>
    </cfRule>
  </conditionalFormatting>
  <conditionalFormatting sqref="C69:C70">
    <cfRule type="cellIs" dxfId="6374" priority="1297" operator="equal">
      <formula>"C"</formula>
    </cfRule>
  </conditionalFormatting>
  <conditionalFormatting sqref="C69:C70">
    <cfRule type="cellIs" dxfId="6373" priority="1295" operator="equal">
      <formula>"B"</formula>
    </cfRule>
  </conditionalFormatting>
  <conditionalFormatting sqref="C69:C70">
    <cfRule type="cellIs" dxfId="6372" priority="1294" operator="equal">
      <formula>"A"</formula>
    </cfRule>
  </conditionalFormatting>
  <conditionalFormatting sqref="C69:C70">
    <cfRule type="cellIs" dxfId="6371" priority="1287" operator="lessThan">
      <formula>#REF!</formula>
    </cfRule>
  </conditionalFormatting>
  <conditionalFormatting sqref="C73:C74">
    <cfRule type="cellIs" dxfId="6370" priority="1286" operator="equal">
      <formula>"C"</formula>
    </cfRule>
  </conditionalFormatting>
  <conditionalFormatting sqref="C73:C74">
    <cfRule type="cellIs" dxfId="6369" priority="1285" operator="equal">
      <formula>"B"</formula>
    </cfRule>
  </conditionalFormatting>
  <conditionalFormatting sqref="C73:C74">
    <cfRule type="cellIs" dxfId="6368" priority="1284" operator="equal">
      <formula>"A"</formula>
    </cfRule>
  </conditionalFormatting>
  <conditionalFormatting sqref="C73:C74">
    <cfRule type="cellIs" dxfId="6367" priority="1283" operator="lessThan">
      <formula>#REF!</formula>
    </cfRule>
  </conditionalFormatting>
  <conditionalFormatting sqref="C63:C64">
    <cfRule type="cellIs" dxfId="6366" priority="1282" operator="equal">
      <formula>"C"</formula>
    </cfRule>
  </conditionalFormatting>
  <conditionalFormatting sqref="C63:C64">
    <cfRule type="cellIs" dxfId="6365" priority="1281" operator="equal">
      <formula>"B"</formula>
    </cfRule>
  </conditionalFormatting>
  <conditionalFormatting sqref="C63:C64">
    <cfRule type="cellIs" dxfId="6364" priority="1280" operator="equal">
      <formula>"A"</formula>
    </cfRule>
  </conditionalFormatting>
  <conditionalFormatting sqref="C63:C64">
    <cfRule type="cellIs" dxfId="6363" priority="1279" operator="lessThan">
      <formula>#REF!</formula>
    </cfRule>
  </conditionalFormatting>
  <conditionalFormatting sqref="C71:C72">
    <cfRule type="cellIs" dxfId="6362" priority="1272" operator="equal">
      <formula>"C"</formula>
    </cfRule>
  </conditionalFormatting>
  <conditionalFormatting sqref="C71:C72">
    <cfRule type="cellIs" dxfId="6361" priority="1271" operator="equal">
      <formula>"B"</formula>
    </cfRule>
  </conditionalFormatting>
  <conditionalFormatting sqref="C71:C72">
    <cfRule type="cellIs" dxfId="6360" priority="1270" operator="equal">
      <formula>"A"</formula>
    </cfRule>
  </conditionalFormatting>
  <conditionalFormatting sqref="C71:C72">
    <cfRule type="cellIs" dxfId="6359" priority="1269" operator="lessThan">
      <formula>#REF!</formula>
    </cfRule>
  </conditionalFormatting>
  <conditionalFormatting sqref="C61:C62">
    <cfRule type="cellIs" dxfId="6358" priority="1263" operator="equal">
      <formula>"c"</formula>
    </cfRule>
    <cfRule type="cellIs" dxfId="6357" priority="1264" operator="equal">
      <formula>"b"</formula>
    </cfRule>
    <cfRule type="cellIs" dxfId="6356" priority="1265" operator="equal">
      <formula>"a"</formula>
    </cfRule>
  </conditionalFormatting>
  <conditionalFormatting sqref="C62">
    <cfRule type="cellIs" dxfId="6355" priority="1260" operator="equal">
      <formula>"c"</formula>
    </cfRule>
    <cfRule type="cellIs" dxfId="6354" priority="1261" operator="equal">
      <formula>"b"</formula>
    </cfRule>
    <cfRule type="cellIs" dxfId="6353" priority="1262" operator="equal">
      <formula>"a"</formula>
    </cfRule>
  </conditionalFormatting>
  <conditionalFormatting sqref="C61">
    <cfRule type="cellIs" dxfId="6352" priority="1257" operator="equal">
      <formula>"c"</formula>
    </cfRule>
    <cfRule type="cellIs" dxfId="6351" priority="1258" operator="equal">
      <formula>"b"</formula>
    </cfRule>
    <cfRule type="cellIs" dxfId="6350" priority="1259" operator="equal">
      <formula>"a"</formula>
    </cfRule>
  </conditionalFormatting>
  <conditionalFormatting sqref="C53:C54">
    <cfRule type="cellIs" dxfId="6349" priority="1251" operator="equal">
      <formula>"C"</formula>
    </cfRule>
  </conditionalFormatting>
  <conditionalFormatting sqref="C53:C54">
    <cfRule type="cellIs" dxfId="6348" priority="1250" operator="equal">
      <formula>"B"</formula>
    </cfRule>
  </conditionalFormatting>
  <conditionalFormatting sqref="C53:C54">
    <cfRule type="cellIs" dxfId="6347" priority="1249" operator="equal">
      <formula>"A"</formula>
    </cfRule>
  </conditionalFormatting>
  <conditionalFormatting sqref="C65:C66">
    <cfRule type="cellIs" dxfId="6346" priority="1242" operator="equal">
      <formula>"C"</formula>
    </cfRule>
  </conditionalFormatting>
  <conditionalFormatting sqref="C65:C66">
    <cfRule type="cellIs" dxfId="6345" priority="1241" operator="equal">
      <formula>"B"</formula>
    </cfRule>
  </conditionalFormatting>
  <conditionalFormatting sqref="C65:C66">
    <cfRule type="cellIs" dxfId="6344" priority="1240" operator="equal">
      <formula>"A"</formula>
    </cfRule>
  </conditionalFormatting>
  <conditionalFormatting sqref="C65:C66">
    <cfRule type="cellIs" dxfId="6343" priority="1239" operator="lessThan">
      <formula>#REF!</formula>
    </cfRule>
  </conditionalFormatting>
  <conditionalFormatting sqref="C49:C50">
    <cfRule type="cellIs" dxfId="6342" priority="1233" operator="lessThan">
      <formula>#REF!</formula>
    </cfRule>
  </conditionalFormatting>
  <conditionalFormatting sqref="C49:C50">
    <cfRule type="cellIs" dxfId="6341" priority="1232" operator="equal">
      <formula>"C"</formula>
    </cfRule>
  </conditionalFormatting>
  <conditionalFormatting sqref="C49:C50">
    <cfRule type="cellIs" dxfId="6340" priority="1231" operator="equal">
      <formula>"B"</formula>
    </cfRule>
  </conditionalFormatting>
  <conditionalFormatting sqref="C49:C50">
    <cfRule type="cellIs" dxfId="6339" priority="1230" operator="equal">
      <formula>"A"</formula>
    </cfRule>
  </conditionalFormatting>
  <conditionalFormatting sqref="C67:C68">
    <cfRule type="cellIs" dxfId="6338" priority="1224" operator="equal">
      <formula>"C"</formula>
    </cfRule>
  </conditionalFormatting>
  <conditionalFormatting sqref="C67:C68">
    <cfRule type="cellIs" dxfId="6337" priority="1223" operator="equal">
      <formula>"B"</formula>
    </cfRule>
  </conditionalFormatting>
  <conditionalFormatting sqref="C67:C68">
    <cfRule type="cellIs" dxfId="6336" priority="1222" operator="equal">
      <formula>"A"</formula>
    </cfRule>
  </conditionalFormatting>
  <conditionalFormatting sqref="C67:C68">
    <cfRule type="cellIs" dxfId="6335" priority="1221" operator="lessThan">
      <formula>#REF!</formula>
    </cfRule>
  </conditionalFormatting>
  <conditionalFormatting sqref="C35:C38">
    <cfRule type="cellIs" dxfId="6334" priority="1215" operator="equal">
      <formula>"C"</formula>
    </cfRule>
  </conditionalFormatting>
  <conditionalFormatting sqref="C35:C38">
    <cfRule type="cellIs" dxfId="6333" priority="1214" operator="equal">
      <formula>"B"</formula>
    </cfRule>
  </conditionalFormatting>
  <conditionalFormatting sqref="C35:C38">
    <cfRule type="cellIs" dxfId="6332" priority="1213" operator="equal">
      <formula>"A"</formula>
    </cfRule>
  </conditionalFormatting>
  <conditionalFormatting sqref="C91:C92 C97:C98">
    <cfRule type="cellIs" dxfId="6331" priority="1200" operator="equal">
      <formula>"C"</formula>
    </cfRule>
  </conditionalFormatting>
  <conditionalFormatting sqref="C91:C92 C97:C98">
    <cfRule type="cellIs" dxfId="6330" priority="1199" operator="equal">
      <formula>"B"</formula>
    </cfRule>
  </conditionalFormatting>
  <conditionalFormatting sqref="C91:C92 C97:C98">
    <cfRule type="cellIs" dxfId="6329" priority="1198" operator="equal">
      <formula>"A"</formula>
    </cfRule>
  </conditionalFormatting>
  <conditionalFormatting sqref="C101:C102">
    <cfRule type="cellIs" dxfId="6328" priority="1196" operator="equal">
      <formula>"C"</formula>
    </cfRule>
  </conditionalFormatting>
  <conditionalFormatting sqref="C101:C102">
    <cfRule type="cellIs" dxfId="6327" priority="1195" operator="equal">
      <formula>"B"</formula>
    </cfRule>
  </conditionalFormatting>
  <conditionalFormatting sqref="C101:C102">
    <cfRule type="cellIs" dxfId="6326" priority="1194" operator="equal">
      <formula>"A"</formula>
    </cfRule>
  </conditionalFormatting>
  <conditionalFormatting sqref="C96">
    <cfRule type="cellIs" dxfId="6325" priority="1192" operator="equal">
      <formula>"C"</formula>
    </cfRule>
  </conditionalFormatting>
  <conditionalFormatting sqref="C96">
    <cfRule type="cellIs" dxfId="6324" priority="1191" operator="equal">
      <formula>"B"</formula>
    </cfRule>
  </conditionalFormatting>
  <conditionalFormatting sqref="C96">
    <cfRule type="cellIs" dxfId="6323" priority="1190" operator="equal">
      <formula>"A"</formula>
    </cfRule>
  </conditionalFormatting>
  <conditionalFormatting sqref="C90">
    <cfRule type="cellIs" dxfId="6322" priority="1188" operator="equal">
      <formula>"C"</formula>
    </cfRule>
  </conditionalFormatting>
  <conditionalFormatting sqref="C90">
    <cfRule type="cellIs" dxfId="6321" priority="1187" operator="equal">
      <formula>"B"</formula>
    </cfRule>
  </conditionalFormatting>
  <conditionalFormatting sqref="C90">
    <cfRule type="cellIs" dxfId="6320" priority="1186" operator="equal">
      <formula>"A"</formula>
    </cfRule>
  </conditionalFormatting>
  <conditionalFormatting sqref="C89">
    <cfRule type="cellIs" dxfId="6319" priority="1184" operator="equal">
      <formula>"C"</formula>
    </cfRule>
  </conditionalFormatting>
  <conditionalFormatting sqref="C89">
    <cfRule type="cellIs" dxfId="6318" priority="1183" operator="equal">
      <formula>"B"</formula>
    </cfRule>
  </conditionalFormatting>
  <conditionalFormatting sqref="C89">
    <cfRule type="cellIs" dxfId="6317" priority="1182" operator="equal">
      <formula>"A"</formula>
    </cfRule>
  </conditionalFormatting>
  <conditionalFormatting sqref="C99:C100">
    <cfRule type="cellIs" dxfId="6316" priority="1174" operator="lessThan">
      <formula>#REF!</formula>
    </cfRule>
  </conditionalFormatting>
  <conditionalFormatting sqref="C99:C100">
    <cfRule type="cellIs" dxfId="6315" priority="1173" operator="equal">
      <formula>"C"</formula>
    </cfRule>
  </conditionalFormatting>
  <conditionalFormatting sqref="C99:C100">
    <cfRule type="cellIs" dxfId="6314" priority="1172" operator="equal">
      <formula>"B"</formula>
    </cfRule>
  </conditionalFormatting>
  <conditionalFormatting sqref="C99:C100">
    <cfRule type="cellIs" dxfId="6313" priority="1171" operator="equal">
      <formula>"A"</formula>
    </cfRule>
  </conditionalFormatting>
  <conditionalFormatting sqref="C94">
    <cfRule type="cellIs" dxfId="6312" priority="1164" operator="equal">
      <formula>"C"</formula>
    </cfRule>
  </conditionalFormatting>
  <conditionalFormatting sqref="C94">
    <cfRule type="cellIs" dxfId="6311" priority="1163" operator="equal">
      <formula>"B"</formula>
    </cfRule>
  </conditionalFormatting>
  <conditionalFormatting sqref="C94">
    <cfRule type="cellIs" dxfId="6310" priority="1162" operator="equal">
      <formula>"A"</formula>
    </cfRule>
  </conditionalFormatting>
  <conditionalFormatting sqref="C93">
    <cfRule type="cellIs" dxfId="6309" priority="1160" operator="equal">
      <formula>"C"</formula>
    </cfRule>
  </conditionalFormatting>
  <conditionalFormatting sqref="C93">
    <cfRule type="cellIs" dxfId="6308" priority="1159" operator="equal">
      <formula>"B"</formula>
    </cfRule>
  </conditionalFormatting>
  <conditionalFormatting sqref="C93">
    <cfRule type="cellIs" dxfId="6307" priority="1158" operator="equal">
      <formula>"A"</formula>
    </cfRule>
  </conditionalFormatting>
  <conditionalFormatting sqref="C107:C108">
    <cfRule type="cellIs" dxfId="6306" priority="1156" operator="equal">
      <formula>"C"</formula>
    </cfRule>
  </conditionalFormatting>
  <conditionalFormatting sqref="C107:C108">
    <cfRule type="cellIs" dxfId="6305" priority="1155" operator="equal">
      <formula>"B"</formula>
    </cfRule>
  </conditionalFormatting>
  <conditionalFormatting sqref="C107:C108">
    <cfRule type="cellIs" dxfId="6304" priority="1154" operator="equal">
      <formula>"A"</formula>
    </cfRule>
  </conditionalFormatting>
  <conditionalFormatting sqref="C127:C131">
    <cfRule type="cellIs" dxfId="6303" priority="1144" operator="equal">
      <formula>"c"</formula>
    </cfRule>
    <cfRule type="cellIs" dxfId="6302" priority="1145" operator="equal">
      <formula>"b"</formula>
    </cfRule>
    <cfRule type="cellIs" dxfId="6301" priority="1146" operator="equal">
      <formula>"a"</formula>
    </cfRule>
  </conditionalFormatting>
  <conditionalFormatting sqref="C132">
    <cfRule type="cellIs" dxfId="6300" priority="1141" operator="equal">
      <formula>"c"</formula>
    </cfRule>
    <cfRule type="cellIs" dxfId="6299" priority="1142" operator="equal">
      <formula>"b"</formula>
    </cfRule>
    <cfRule type="cellIs" dxfId="6298" priority="1143" operator="equal">
      <formula>"a"</formula>
    </cfRule>
  </conditionalFormatting>
  <conditionalFormatting sqref="C133:C134">
    <cfRule type="cellIs" dxfId="6297" priority="1138" operator="equal">
      <formula>"c"</formula>
    </cfRule>
    <cfRule type="cellIs" dxfId="6296" priority="1139" operator="equal">
      <formula>"b"</formula>
    </cfRule>
    <cfRule type="cellIs" dxfId="6295" priority="1140" operator="equal">
      <formula>"a"</formula>
    </cfRule>
  </conditionalFormatting>
  <conditionalFormatting sqref="C125:C126">
    <cfRule type="cellIs" dxfId="6294" priority="1135" operator="equal">
      <formula>"c"</formula>
    </cfRule>
    <cfRule type="cellIs" dxfId="6293" priority="1136" operator="equal">
      <formula>"b"</formula>
    </cfRule>
    <cfRule type="cellIs" dxfId="6292" priority="1137" operator="equal">
      <formula>"a"</formula>
    </cfRule>
  </conditionalFormatting>
  <conditionalFormatting sqref="C129">
    <cfRule type="cellIs" dxfId="6291" priority="1132" operator="equal">
      <formula>"c"</formula>
    </cfRule>
    <cfRule type="cellIs" dxfId="6290" priority="1133" operator="equal">
      <formula>"b"</formula>
    </cfRule>
    <cfRule type="cellIs" dxfId="6289" priority="1134" operator="equal">
      <formula>"a"</formula>
    </cfRule>
  </conditionalFormatting>
  <conditionalFormatting sqref="C130">
    <cfRule type="cellIs" dxfId="6288" priority="1129" operator="equal">
      <formula>"c"</formula>
    </cfRule>
    <cfRule type="cellIs" dxfId="6287" priority="1130" operator="equal">
      <formula>"b"</formula>
    </cfRule>
    <cfRule type="cellIs" dxfId="6286" priority="1131" operator="equal">
      <formula>"a"</formula>
    </cfRule>
  </conditionalFormatting>
  <conditionalFormatting sqref="C140">
    <cfRule type="cellIs" dxfId="6285" priority="1120" operator="equal">
      <formula>"c"</formula>
    </cfRule>
    <cfRule type="cellIs" dxfId="6284" priority="1121" operator="equal">
      <formula>"b"</formula>
    </cfRule>
    <cfRule type="cellIs" dxfId="6283" priority="1122" operator="equal">
      <formula>"a"</formula>
    </cfRule>
  </conditionalFormatting>
  <conditionalFormatting sqref="C138">
    <cfRule type="cellIs" dxfId="6282" priority="1123" operator="equal">
      <formula>"c"</formula>
    </cfRule>
    <cfRule type="cellIs" dxfId="6281" priority="1124" operator="equal">
      <formula>"b"</formula>
    </cfRule>
    <cfRule type="cellIs" dxfId="6280" priority="1125" operator="equal">
      <formula>"a"</formula>
    </cfRule>
  </conditionalFormatting>
  <conditionalFormatting sqref="C137">
    <cfRule type="cellIs" dxfId="6279" priority="1126" operator="equal">
      <formula>"c"</formula>
    </cfRule>
    <cfRule type="cellIs" dxfId="6278" priority="1127" operator="equal">
      <formula>"b"</formula>
    </cfRule>
    <cfRule type="cellIs" dxfId="6277" priority="1128" operator="equal">
      <formula>"a"</formula>
    </cfRule>
  </conditionalFormatting>
  <conditionalFormatting sqref="C136">
    <cfRule type="cellIs" dxfId="6276" priority="1117" operator="equal">
      <formula>"c"</formula>
    </cfRule>
    <cfRule type="cellIs" dxfId="6275" priority="1118" operator="equal">
      <formula>"b"</formula>
    </cfRule>
    <cfRule type="cellIs" dxfId="6274" priority="1119" operator="equal">
      <formula>"a"</formula>
    </cfRule>
  </conditionalFormatting>
  <conditionalFormatting sqref="C154 C150 C146">
    <cfRule type="cellIs" dxfId="6273" priority="1052" operator="equal">
      <formula>"c"</formula>
    </cfRule>
    <cfRule type="cellIs" dxfId="6272" priority="1053" operator="equal">
      <formula>"b"</formula>
    </cfRule>
    <cfRule type="cellIs" dxfId="6271" priority="1054" operator="equal">
      <formula>"a"</formula>
    </cfRule>
  </conditionalFormatting>
  <conditionalFormatting sqref="C149 C153 C145">
    <cfRule type="cellIs" dxfId="6270" priority="1056" operator="equal">
      <formula>"c"</formula>
    </cfRule>
    <cfRule type="cellIs" dxfId="6269" priority="1057" operator="equal">
      <formula>"b"</formula>
    </cfRule>
    <cfRule type="cellIs" dxfId="6268" priority="1058" operator="equal">
      <formula>"a"</formula>
    </cfRule>
  </conditionalFormatting>
  <conditionalFormatting sqref="C144">
    <cfRule type="cellIs" dxfId="6267" priority="1040" operator="equal">
      <formula>"c"</formula>
    </cfRule>
    <cfRule type="cellIs" dxfId="6266" priority="1041" operator="equal">
      <formula>"b"</formula>
    </cfRule>
    <cfRule type="cellIs" dxfId="6265" priority="1042" operator="equal">
      <formula>"a"</formula>
    </cfRule>
  </conditionalFormatting>
  <conditionalFormatting sqref="C143">
    <cfRule type="cellIs" dxfId="6264" priority="1043" operator="equal">
      <formula>"c"</formula>
    </cfRule>
    <cfRule type="cellIs" dxfId="6263" priority="1044" operator="equal">
      <formula>"b"</formula>
    </cfRule>
    <cfRule type="cellIs" dxfId="6262" priority="1045" operator="equal">
      <formula>"a"</formula>
    </cfRule>
  </conditionalFormatting>
  <conditionalFormatting sqref="C148">
    <cfRule type="cellIs" dxfId="6261" priority="1028" operator="equal">
      <formula>"c"</formula>
    </cfRule>
    <cfRule type="cellIs" dxfId="6260" priority="1029" operator="equal">
      <formula>"b"</formula>
    </cfRule>
    <cfRule type="cellIs" dxfId="6259" priority="1030" operator="equal">
      <formula>"a"</formula>
    </cfRule>
  </conditionalFormatting>
  <conditionalFormatting sqref="C147">
    <cfRule type="cellIs" dxfId="6258" priority="1031" operator="equal">
      <formula>"c"</formula>
    </cfRule>
    <cfRule type="cellIs" dxfId="6257" priority="1032" operator="equal">
      <formula>"b"</formula>
    </cfRule>
    <cfRule type="cellIs" dxfId="6256" priority="1033" operator="equal">
      <formula>"a"</formula>
    </cfRule>
  </conditionalFormatting>
  <conditionalFormatting sqref="C152">
    <cfRule type="cellIs" dxfId="6255" priority="1022" operator="equal">
      <formula>"c"</formula>
    </cfRule>
    <cfRule type="cellIs" dxfId="6254" priority="1023" operator="equal">
      <formula>"b"</formula>
    </cfRule>
    <cfRule type="cellIs" dxfId="6253" priority="1024" operator="equal">
      <formula>"a"</formula>
    </cfRule>
  </conditionalFormatting>
  <conditionalFormatting sqref="C151">
    <cfRule type="cellIs" dxfId="6252" priority="1025" operator="equal">
      <formula>"c"</formula>
    </cfRule>
    <cfRule type="cellIs" dxfId="6251" priority="1026" operator="equal">
      <formula>"b"</formula>
    </cfRule>
    <cfRule type="cellIs" dxfId="6250" priority="1027" operator="equal">
      <formula>"a"</formula>
    </cfRule>
  </conditionalFormatting>
  <conditionalFormatting sqref="C164 C160 C162">
    <cfRule type="cellIs" dxfId="6249" priority="995" operator="equal">
      <formula>"c"</formula>
    </cfRule>
    <cfRule type="cellIs" dxfId="6248" priority="996" operator="equal">
      <formula>"b"</formula>
    </cfRule>
    <cfRule type="cellIs" dxfId="6247" priority="997" operator="equal">
      <formula>"a"</formula>
    </cfRule>
  </conditionalFormatting>
  <conditionalFormatting sqref="C157 C159 C163">
    <cfRule type="cellIs" dxfId="6246" priority="1001" operator="equal">
      <formula>"c"</formula>
    </cfRule>
    <cfRule type="cellIs" dxfId="6245" priority="1002" operator="equal">
      <formula>"b"</formula>
    </cfRule>
    <cfRule type="cellIs" dxfId="6244" priority="1003" operator="equal">
      <formula>"a"</formula>
    </cfRule>
  </conditionalFormatting>
  <conditionalFormatting sqref="C158">
    <cfRule type="cellIs" dxfId="6243" priority="998" operator="equal">
      <formula>"c"</formula>
    </cfRule>
    <cfRule type="cellIs" dxfId="6242" priority="999" operator="equal">
      <formula>"b"</formula>
    </cfRule>
    <cfRule type="cellIs" dxfId="6241" priority="1000" operator="equal">
      <formula>"a"</formula>
    </cfRule>
  </conditionalFormatting>
  <conditionalFormatting sqref="C161">
    <cfRule type="cellIs" dxfId="6240" priority="989" operator="equal">
      <formula>"c"</formula>
    </cfRule>
    <cfRule type="cellIs" dxfId="6239" priority="990" operator="equal">
      <formula>"b"</formula>
    </cfRule>
    <cfRule type="cellIs" dxfId="6238" priority="991" operator="equal">
      <formula>"a"</formula>
    </cfRule>
  </conditionalFormatting>
  <conditionalFormatting sqref="C175:C176">
    <cfRule type="cellIs" dxfId="6237" priority="988" operator="equal">
      <formula>"C"</formula>
    </cfRule>
  </conditionalFormatting>
  <conditionalFormatting sqref="C175:C176">
    <cfRule type="cellIs" dxfId="6236" priority="987" operator="equal">
      <formula>"B"</formula>
    </cfRule>
  </conditionalFormatting>
  <conditionalFormatting sqref="C175:C176">
    <cfRule type="cellIs" dxfId="6235" priority="986" operator="equal">
      <formula>"A"</formula>
    </cfRule>
  </conditionalFormatting>
  <conditionalFormatting sqref="C173:C174">
    <cfRule type="cellIs" dxfId="6234" priority="982" operator="equal">
      <formula>"c"</formula>
    </cfRule>
    <cfRule type="cellIs" dxfId="6233" priority="983" operator="equal">
      <formula>"b"</formula>
    </cfRule>
    <cfRule type="cellIs" dxfId="6232" priority="984" operator="equal">
      <formula>"a"</formula>
    </cfRule>
  </conditionalFormatting>
  <conditionalFormatting sqref="C167:C168 C179:C180">
    <cfRule type="cellIs" dxfId="6231" priority="979" operator="equal">
      <formula>"c"</formula>
    </cfRule>
    <cfRule type="cellIs" dxfId="6230" priority="980" operator="equal">
      <formula>"b"</formula>
    </cfRule>
    <cfRule type="cellIs" dxfId="6229" priority="981" operator="equal">
      <formula>"a"</formula>
    </cfRule>
  </conditionalFormatting>
  <conditionalFormatting sqref="C189:C190">
    <cfRule type="cellIs" dxfId="6228" priority="978" operator="equal">
      <formula>"C"</formula>
    </cfRule>
  </conditionalFormatting>
  <conditionalFormatting sqref="C189:C190">
    <cfRule type="cellIs" dxfId="6227" priority="977" operator="equal">
      <formula>"B"</formula>
    </cfRule>
  </conditionalFormatting>
  <conditionalFormatting sqref="C189:C190">
    <cfRule type="cellIs" dxfId="6226" priority="976" operator="equal">
      <formula>"A"</formula>
    </cfRule>
  </conditionalFormatting>
  <conditionalFormatting sqref="C181:C182">
    <cfRule type="cellIs" dxfId="6225" priority="974" operator="equal">
      <formula>"C"</formula>
    </cfRule>
  </conditionalFormatting>
  <conditionalFormatting sqref="C181:C182">
    <cfRule type="cellIs" dxfId="6224" priority="973" operator="equal">
      <formula>"B"</formula>
    </cfRule>
  </conditionalFormatting>
  <conditionalFormatting sqref="C181:C182">
    <cfRule type="cellIs" dxfId="6223" priority="972" operator="equal">
      <formula>"A"</formula>
    </cfRule>
  </conditionalFormatting>
  <conditionalFormatting sqref="C177:C178">
    <cfRule type="cellIs" dxfId="6222" priority="968" operator="equal">
      <formula>"c"</formula>
    </cfRule>
    <cfRule type="cellIs" dxfId="6221" priority="969" operator="equal">
      <formula>"b"</formula>
    </cfRule>
    <cfRule type="cellIs" dxfId="6220" priority="970" operator="equal">
      <formula>"a"</formula>
    </cfRule>
  </conditionalFormatting>
  <conditionalFormatting sqref="C171">
    <cfRule type="cellIs" dxfId="6219" priority="965" operator="equal">
      <formula>"c"</formula>
    </cfRule>
    <cfRule type="cellIs" dxfId="6218" priority="966" operator="equal">
      <formula>"b"</formula>
    </cfRule>
    <cfRule type="cellIs" dxfId="6217" priority="967" operator="equal">
      <formula>"a"</formula>
    </cfRule>
  </conditionalFormatting>
  <conditionalFormatting sqref="C172">
    <cfRule type="cellIs" dxfId="6216" priority="962" operator="equal">
      <formula>"c"</formula>
    </cfRule>
    <cfRule type="cellIs" dxfId="6215" priority="963" operator="equal">
      <formula>"b"</formula>
    </cfRule>
    <cfRule type="cellIs" dxfId="6214" priority="964" operator="equal">
      <formula>"a"</formula>
    </cfRule>
  </conditionalFormatting>
  <conditionalFormatting sqref="C186">
    <cfRule type="cellIs" dxfId="6213" priority="961" operator="equal">
      <formula>"C"</formula>
    </cfRule>
  </conditionalFormatting>
  <conditionalFormatting sqref="C186">
    <cfRule type="cellIs" dxfId="6212" priority="960" operator="equal">
      <formula>"B"</formula>
    </cfRule>
  </conditionalFormatting>
  <conditionalFormatting sqref="C186">
    <cfRule type="cellIs" dxfId="6211" priority="959" operator="equal">
      <formula>"A"</formula>
    </cfRule>
  </conditionalFormatting>
  <conditionalFormatting sqref="C184">
    <cfRule type="cellIs" dxfId="6210" priority="957" operator="lessThan">
      <formula>#REF!</formula>
    </cfRule>
  </conditionalFormatting>
  <conditionalFormatting sqref="C184">
    <cfRule type="cellIs" dxfId="6209" priority="956" operator="equal">
      <formula>"C"</formula>
    </cfRule>
  </conditionalFormatting>
  <conditionalFormatting sqref="C184">
    <cfRule type="cellIs" dxfId="6208" priority="955" operator="equal">
      <formula>"B"</formula>
    </cfRule>
  </conditionalFormatting>
  <conditionalFormatting sqref="C184">
    <cfRule type="cellIs" dxfId="6207" priority="954" operator="equal">
      <formula>"A"</formula>
    </cfRule>
  </conditionalFormatting>
  <conditionalFormatting sqref="C183">
    <cfRule type="cellIs" dxfId="6206" priority="953" operator="equal">
      <formula>"C"</formula>
    </cfRule>
  </conditionalFormatting>
  <conditionalFormatting sqref="C183">
    <cfRule type="cellIs" dxfId="6205" priority="952" operator="equal">
      <formula>"B"</formula>
    </cfRule>
  </conditionalFormatting>
  <conditionalFormatting sqref="C183">
    <cfRule type="cellIs" dxfId="6204" priority="951" operator="equal">
      <formula>"A"</formula>
    </cfRule>
  </conditionalFormatting>
  <conditionalFormatting sqref="C188">
    <cfRule type="cellIs" dxfId="6203" priority="950" operator="equal">
      <formula>"C"</formula>
    </cfRule>
  </conditionalFormatting>
  <conditionalFormatting sqref="C188">
    <cfRule type="cellIs" dxfId="6202" priority="949" operator="equal">
      <formula>"B"</formula>
    </cfRule>
  </conditionalFormatting>
  <conditionalFormatting sqref="C188">
    <cfRule type="cellIs" dxfId="6201" priority="948" operator="equal">
      <formula>"A"</formula>
    </cfRule>
  </conditionalFormatting>
  <conditionalFormatting sqref="C193:C194">
    <cfRule type="cellIs" dxfId="6200" priority="897" operator="equal">
      <formula>"C"</formula>
    </cfRule>
  </conditionalFormatting>
  <conditionalFormatting sqref="C193:C194">
    <cfRule type="cellIs" dxfId="6199" priority="896" operator="equal">
      <formula>"B"</formula>
    </cfRule>
  </conditionalFormatting>
  <conditionalFormatting sqref="C193:C194">
    <cfRule type="cellIs" dxfId="6198" priority="895" operator="equal">
      <formula>"A"</formula>
    </cfRule>
  </conditionalFormatting>
  <conditionalFormatting sqref="C197:C198">
    <cfRule type="cellIs" dxfId="6197" priority="888" operator="equal">
      <formula>"C"</formula>
    </cfRule>
  </conditionalFormatting>
  <conditionalFormatting sqref="C197:C198">
    <cfRule type="cellIs" dxfId="6196" priority="887" operator="equal">
      <formula>"B"</formula>
    </cfRule>
  </conditionalFormatting>
  <conditionalFormatting sqref="C197:C198">
    <cfRule type="cellIs" dxfId="6195" priority="886" operator="equal">
      <formula>"A"</formula>
    </cfRule>
  </conditionalFormatting>
  <conditionalFormatting sqref="C195:C196">
    <cfRule type="cellIs" dxfId="6194" priority="883" operator="equal">
      <formula>"C"</formula>
    </cfRule>
  </conditionalFormatting>
  <conditionalFormatting sqref="C195:C196">
    <cfRule type="cellIs" dxfId="6193" priority="882" operator="equal">
      <formula>"B"</formula>
    </cfRule>
  </conditionalFormatting>
  <conditionalFormatting sqref="C195:C196">
    <cfRule type="cellIs" dxfId="6192" priority="881" operator="equal">
      <formula>"A"</formula>
    </cfRule>
  </conditionalFormatting>
  <conditionalFormatting sqref="C199:C200">
    <cfRule type="cellIs" dxfId="6191" priority="868" operator="equal">
      <formula>"C"</formula>
    </cfRule>
  </conditionalFormatting>
  <conditionalFormatting sqref="C199:C200">
    <cfRule type="cellIs" dxfId="6190" priority="867" operator="equal">
      <formula>"B"</formula>
    </cfRule>
  </conditionalFormatting>
  <conditionalFormatting sqref="C199:C200">
    <cfRule type="cellIs" dxfId="6189" priority="866" operator="equal">
      <formula>"A"</formula>
    </cfRule>
  </conditionalFormatting>
  <conditionalFormatting sqref="C219:C220">
    <cfRule type="cellIs" dxfId="6188" priority="858" operator="equal">
      <formula>"C"</formula>
    </cfRule>
  </conditionalFormatting>
  <conditionalFormatting sqref="C219:C220">
    <cfRule type="cellIs" dxfId="6187" priority="857" operator="equal">
      <formula>"B"</formula>
    </cfRule>
  </conditionalFormatting>
  <conditionalFormatting sqref="C219:C220">
    <cfRule type="cellIs" dxfId="6186" priority="856" operator="equal">
      <formula>"A"</formula>
    </cfRule>
  </conditionalFormatting>
  <conditionalFormatting sqref="C233:C234">
    <cfRule type="cellIs" dxfId="6185" priority="854" operator="equal">
      <formula>"C"</formula>
    </cfRule>
  </conditionalFormatting>
  <conditionalFormatting sqref="C233:C234">
    <cfRule type="cellIs" dxfId="6184" priority="853" operator="equal">
      <formula>"B"</formula>
    </cfRule>
  </conditionalFormatting>
  <conditionalFormatting sqref="C233:C234">
    <cfRule type="cellIs" dxfId="6183" priority="852" operator="equal">
      <formula>"A"</formula>
    </cfRule>
  </conditionalFormatting>
  <conditionalFormatting sqref="C203:C204 C223:C226">
    <cfRule type="cellIs" dxfId="6182" priority="850" operator="equal">
      <formula>"C"</formula>
    </cfRule>
  </conditionalFormatting>
  <conditionalFormatting sqref="C203:C204 C223:C226">
    <cfRule type="cellIs" dxfId="6181" priority="849" operator="equal">
      <formula>"B"</formula>
    </cfRule>
  </conditionalFormatting>
  <conditionalFormatting sqref="C203:C204 C223:C226">
    <cfRule type="cellIs" dxfId="6180" priority="848" operator="equal">
      <formula>"A"</formula>
    </cfRule>
  </conditionalFormatting>
  <conditionalFormatting sqref="C213:C214 C243:C244 C229:C230">
    <cfRule type="cellIs" dxfId="6179" priority="846" operator="equal">
      <formula>"C"</formula>
    </cfRule>
  </conditionalFormatting>
  <conditionalFormatting sqref="C213:C214 C243:C244 C229:C230">
    <cfRule type="cellIs" dxfId="6178" priority="845" operator="equal">
      <formula>"B"</formula>
    </cfRule>
  </conditionalFormatting>
  <conditionalFormatting sqref="C213:C214 C243:C244 C229:C230">
    <cfRule type="cellIs" dxfId="6177" priority="844" operator="equal">
      <formula>"A"</formula>
    </cfRule>
  </conditionalFormatting>
  <conditionalFormatting sqref="C217:C218">
    <cfRule type="cellIs" dxfId="6176" priority="842" operator="equal">
      <formula>"C"</formula>
    </cfRule>
  </conditionalFormatting>
  <conditionalFormatting sqref="C217:C218">
    <cfRule type="cellIs" dxfId="6175" priority="841" operator="equal">
      <formula>"B"</formula>
    </cfRule>
  </conditionalFormatting>
  <conditionalFormatting sqref="C217:C218">
    <cfRule type="cellIs" dxfId="6174" priority="840" operator="equal">
      <formula>"A"</formula>
    </cfRule>
  </conditionalFormatting>
  <conditionalFormatting sqref="C221:C222">
    <cfRule type="cellIs" dxfId="6173" priority="839" operator="equal">
      <formula>"C"</formula>
    </cfRule>
  </conditionalFormatting>
  <conditionalFormatting sqref="C221:C222">
    <cfRule type="cellIs" dxfId="6172" priority="838" operator="equal">
      <formula>"B"</formula>
    </cfRule>
  </conditionalFormatting>
  <conditionalFormatting sqref="C221:C222">
    <cfRule type="cellIs" dxfId="6171" priority="837" operator="equal">
      <formula>"A"</formula>
    </cfRule>
  </conditionalFormatting>
  <conditionalFormatting sqref="C205:C206">
    <cfRule type="cellIs" dxfId="6170" priority="836" operator="equal">
      <formula>"C"</formula>
    </cfRule>
  </conditionalFormatting>
  <conditionalFormatting sqref="C205:C206">
    <cfRule type="cellIs" dxfId="6169" priority="835" operator="equal">
      <formula>"B"</formula>
    </cfRule>
  </conditionalFormatting>
  <conditionalFormatting sqref="C205:C206">
    <cfRule type="cellIs" dxfId="6168" priority="834" operator="equal">
      <formula>"A"</formula>
    </cfRule>
  </conditionalFormatting>
  <conditionalFormatting sqref="C209:C210">
    <cfRule type="cellIs" dxfId="6167" priority="832" operator="equal">
      <formula>"C"</formula>
    </cfRule>
  </conditionalFormatting>
  <conditionalFormatting sqref="C209:C210">
    <cfRule type="cellIs" dxfId="6166" priority="831" operator="equal">
      <formula>"B"</formula>
    </cfRule>
  </conditionalFormatting>
  <conditionalFormatting sqref="C209:C210">
    <cfRule type="cellIs" dxfId="6165" priority="830" operator="equal">
      <formula>"A"</formula>
    </cfRule>
  </conditionalFormatting>
  <conditionalFormatting sqref="C211">
    <cfRule type="cellIs" dxfId="6164" priority="828" operator="equal">
      <formula>"C"</formula>
    </cfRule>
  </conditionalFormatting>
  <conditionalFormatting sqref="C211">
    <cfRule type="cellIs" dxfId="6163" priority="827" operator="equal">
      <formula>"B"</formula>
    </cfRule>
  </conditionalFormatting>
  <conditionalFormatting sqref="C211">
    <cfRule type="cellIs" dxfId="6162" priority="826" operator="equal">
      <formula>"A"</formula>
    </cfRule>
  </conditionalFormatting>
  <conditionalFormatting sqref="C245:C246">
    <cfRule type="cellIs" dxfId="6161" priority="824" operator="equal">
      <formula>"C"</formula>
    </cfRule>
  </conditionalFormatting>
  <conditionalFormatting sqref="C245:C246">
    <cfRule type="cellIs" dxfId="6160" priority="823" operator="equal">
      <formula>"B"</formula>
    </cfRule>
  </conditionalFormatting>
  <conditionalFormatting sqref="C245:C246">
    <cfRule type="cellIs" dxfId="6159" priority="822" operator="equal">
      <formula>"A"</formula>
    </cfRule>
  </conditionalFormatting>
  <conditionalFormatting sqref="C237:C238">
    <cfRule type="cellIs" dxfId="6158" priority="820" operator="equal">
      <formula>"C"</formula>
    </cfRule>
  </conditionalFormatting>
  <conditionalFormatting sqref="C237:C238">
    <cfRule type="cellIs" dxfId="6157" priority="819" operator="equal">
      <formula>"B"</formula>
    </cfRule>
  </conditionalFormatting>
  <conditionalFormatting sqref="C237:C238">
    <cfRule type="cellIs" dxfId="6156" priority="818" operator="equal">
      <formula>"A"</formula>
    </cfRule>
  </conditionalFormatting>
  <conditionalFormatting sqref="C207:C208">
    <cfRule type="cellIs" dxfId="6155" priority="816" operator="equal">
      <formula>"C"</formula>
    </cfRule>
  </conditionalFormatting>
  <conditionalFormatting sqref="C207:C208">
    <cfRule type="cellIs" dxfId="6154" priority="815" operator="equal">
      <formula>"B"</formula>
    </cfRule>
  </conditionalFormatting>
  <conditionalFormatting sqref="C207:C208">
    <cfRule type="cellIs" dxfId="6153" priority="814" operator="equal">
      <formula>"A"</formula>
    </cfRule>
  </conditionalFormatting>
  <conditionalFormatting sqref="C215:C216">
    <cfRule type="cellIs" dxfId="6152" priority="812" operator="equal">
      <formula>"C"</formula>
    </cfRule>
  </conditionalFormatting>
  <conditionalFormatting sqref="C215:C216">
    <cfRule type="cellIs" dxfId="6151" priority="811" operator="equal">
      <formula>"B"</formula>
    </cfRule>
  </conditionalFormatting>
  <conditionalFormatting sqref="C215:C216">
    <cfRule type="cellIs" dxfId="6150" priority="810" operator="equal">
      <formula>"A"</formula>
    </cfRule>
  </conditionalFormatting>
  <conditionalFormatting sqref="C231:C234">
    <cfRule type="cellIs" dxfId="6149" priority="808" operator="equal">
      <formula>"C"</formula>
    </cfRule>
  </conditionalFormatting>
  <conditionalFormatting sqref="C231:C234">
    <cfRule type="cellIs" dxfId="6148" priority="807" operator="equal">
      <formula>"B"</formula>
    </cfRule>
  </conditionalFormatting>
  <conditionalFormatting sqref="C231:C234">
    <cfRule type="cellIs" dxfId="6147" priority="806" operator="equal">
      <formula>"A"</formula>
    </cfRule>
  </conditionalFormatting>
  <conditionalFormatting sqref="C239:C240">
    <cfRule type="cellIs" dxfId="6146" priority="804" operator="equal">
      <formula>"C"</formula>
    </cfRule>
  </conditionalFormatting>
  <conditionalFormatting sqref="C239:C240">
    <cfRule type="cellIs" dxfId="6145" priority="803" operator="equal">
      <formula>"B"</formula>
    </cfRule>
  </conditionalFormatting>
  <conditionalFormatting sqref="C239:C240">
    <cfRule type="cellIs" dxfId="6144" priority="802" operator="equal">
      <formula>"A"</formula>
    </cfRule>
  </conditionalFormatting>
  <conditionalFormatting sqref="C241:C242">
    <cfRule type="cellIs" dxfId="6143" priority="800" operator="equal">
      <formula>"C"</formula>
    </cfRule>
  </conditionalFormatting>
  <conditionalFormatting sqref="C241:C242">
    <cfRule type="cellIs" dxfId="6142" priority="799" operator="equal">
      <formula>"B"</formula>
    </cfRule>
  </conditionalFormatting>
  <conditionalFormatting sqref="C241:C242">
    <cfRule type="cellIs" dxfId="6141" priority="798" operator="equal">
      <formula>"A"</formula>
    </cfRule>
  </conditionalFormatting>
  <conditionalFormatting sqref="C227">
    <cfRule type="cellIs" dxfId="6140" priority="796" operator="equal">
      <formula>"C"</formula>
    </cfRule>
  </conditionalFormatting>
  <conditionalFormatting sqref="C227">
    <cfRule type="cellIs" dxfId="6139" priority="795" operator="equal">
      <formula>"B"</formula>
    </cfRule>
  </conditionalFormatting>
  <conditionalFormatting sqref="C227">
    <cfRule type="cellIs" dxfId="6138" priority="794" operator="equal">
      <formula>"A"</formula>
    </cfRule>
  </conditionalFormatting>
  <conditionalFormatting sqref="C228">
    <cfRule type="cellIs" dxfId="6137" priority="793" operator="lessThan">
      <formula>#REF!</formula>
    </cfRule>
  </conditionalFormatting>
  <conditionalFormatting sqref="C228">
    <cfRule type="cellIs" dxfId="6136" priority="792" operator="equal">
      <formula>"C"</formula>
    </cfRule>
  </conditionalFormatting>
  <conditionalFormatting sqref="C228">
    <cfRule type="cellIs" dxfId="6135" priority="791" operator="equal">
      <formula>"B"</formula>
    </cfRule>
  </conditionalFormatting>
  <conditionalFormatting sqref="C228">
    <cfRule type="cellIs" dxfId="6134" priority="790" operator="equal">
      <formula>"A"</formula>
    </cfRule>
  </conditionalFormatting>
  <conditionalFormatting sqref="C235:C236">
    <cfRule type="cellIs" dxfId="6133" priority="789" operator="equal">
      <formula>"C"</formula>
    </cfRule>
  </conditionalFormatting>
  <conditionalFormatting sqref="C235:C236">
    <cfRule type="cellIs" dxfId="6132" priority="788" operator="equal">
      <formula>"B"</formula>
    </cfRule>
  </conditionalFormatting>
  <conditionalFormatting sqref="C235:C236">
    <cfRule type="cellIs" dxfId="6131" priority="787" operator="equal">
      <formula>"A"</formula>
    </cfRule>
  </conditionalFormatting>
  <conditionalFormatting sqref="C212">
    <cfRule type="cellIs" dxfId="6130" priority="785" operator="equal">
      <formula>"C"</formula>
    </cfRule>
  </conditionalFormatting>
  <conditionalFormatting sqref="C212">
    <cfRule type="cellIs" dxfId="6129" priority="784" operator="equal">
      <formula>"B"</formula>
    </cfRule>
  </conditionalFormatting>
  <conditionalFormatting sqref="C212">
    <cfRule type="cellIs" dxfId="6128" priority="783" operator="equal">
      <formula>"A"</formula>
    </cfRule>
  </conditionalFormatting>
  <conditionalFormatting sqref="C247:C248">
    <cfRule type="cellIs" dxfId="6127" priority="725" operator="equal">
      <formula>"C"</formula>
    </cfRule>
  </conditionalFormatting>
  <conditionalFormatting sqref="C247:C248">
    <cfRule type="cellIs" dxfId="6126" priority="724" operator="equal">
      <formula>"B"</formula>
    </cfRule>
  </conditionalFormatting>
  <conditionalFormatting sqref="C247:C248">
    <cfRule type="cellIs" dxfId="6125" priority="723" operator="equal">
      <formula>"A"</formula>
    </cfRule>
  </conditionalFormatting>
  <conditionalFormatting sqref="J185">
    <cfRule type="cellIs" dxfId="6124" priority="715" operator="equal">
      <formula>"Me"</formula>
    </cfRule>
  </conditionalFormatting>
  <conditionalFormatting sqref="J185">
    <cfRule type="cellIs" dxfId="6123" priority="714" operator="equal">
      <formula>"TD"</formula>
    </cfRule>
  </conditionalFormatting>
  <conditionalFormatting sqref="J185">
    <cfRule type="cellIs" dxfId="6122" priority="713" operator="equal">
      <formula>"PR"</formula>
    </cfRule>
  </conditionalFormatting>
  <conditionalFormatting sqref="L27:L28">
    <cfRule type="cellIs" dxfId="6121" priority="712" operator="equal">
      <formula>"Me"</formula>
    </cfRule>
  </conditionalFormatting>
  <conditionalFormatting sqref="L27:L28">
    <cfRule type="cellIs" dxfId="6120" priority="711" operator="equal">
      <formula>"TD"</formula>
    </cfRule>
  </conditionalFormatting>
  <conditionalFormatting sqref="L27:L28">
    <cfRule type="cellIs" dxfId="6119" priority="710" operator="equal">
      <formula>"PR"</formula>
    </cfRule>
  </conditionalFormatting>
  <conditionalFormatting sqref="Z27:Z28">
    <cfRule type="cellIs" dxfId="6118" priority="709" operator="equal">
      <formula>"Me"</formula>
    </cfRule>
  </conditionalFormatting>
  <conditionalFormatting sqref="Z27:Z28">
    <cfRule type="cellIs" dxfId="6117" priority="708" operator="equal">
      <formula>"TD"</formula>
    </cfRule>
  </conditionalFormatting>
  <conditionalFormatting sqref="Z27:Z28">
    <cfRule type="cellIs" dxfId="6116" priority="707" operator="equal">
      <formula>"PR"</formula>
    </cfRule>
  </conditionalFormatting>
  <conditionalFormatting sqref="F139:N140">
    <cfRule type="cellIs" dxfId="6115" priority="706" operator="equal">
      <formula>"Me"</formula>
    </cfRule>
  </conditionalFormatting>
  <conditionalFormatting sqref="F139:N140">
    <cfRule type="cellIs" dxfId="6114" priority="705" operator="equal">
      <formula>"TD"</formula>
    </cfRule>
  </conditionalFormatting>
  <conditionalFormatting sqref="F139:N140">
    <cfRule type="cellIs" dxfId="6113" priority="704" operator="equal">
      <formula>"PR"</formula>
    </cfRule>
  </conditionalFormatting>
  <conditionalFormatting sqref="Y21">
    <cfRule type="cellIs" dxfId="6112" priority="686" operator="equal">
      <formula>"Me"</formula>
    </cfRule>
  </conditionalFormatting>
  <conditionalFormatting sqref="Y21">
    <cfRule type="cellIs" dxfId="6111" priority="685" operator="equal">
      <formula>"Me"</formula>
    </cfRule>
  </conditionalFormatting>
  <conditionalFormatting sqref="Y21">
    <cfRule type="cellIs" dxfId="6110" priority="684" operator="equal">
      <formula>"TD"</formula>
    </cfRule>
  </conditionalFormatting>
  <conditionalFormatting sqref="Y21">
    <cfRule type="cellIs" dxfId="6109" priority="683" operator="equal">
      <formula>"PR"</formula>
    </cfRule>
  </conditionalFormatting>
  <conditionalFormatting sqref="Y21">
    <cfRule type="cellIs" dxfId="6108" priority="682" operator="equal">
      <formula>"Me"</formula>
    </cfRule>
  </conditionalFormatting>
  <conditionalFormatting sqref="Y21">
    <cfRule type="cellIs" dxfId="6107" priority="681" operator="equal">
      <formula>"Me"</formula>
    </cfRule>
  </conditionalFormatting>
  <conditionalFormatting sqref="Y21">
    <cfRule type="cellIs" dxfId="6106" priority="680" operator="equal">
      <formula>"TD"</formula>
    </cfRule>
  </conditionalFormatting>
  <conditionalFormatting sqref="AB21">
    <cfRule type="cellIs" dxfId="6105" priority="679" operator="equal">
      <formula>"Me"</formula>
    </cfRule>
  </conditionalFormatting>
  <conditionalFormatting sqref="AB21">
    <cfRule type="cellIs" dxfId="6104" priority="678" operator="equal">
      <formula>"Me"</formula>
    </cfRule>
  </conditionalFormatting>
  <conditionalFormatting sqref="AB21">
    <cfRule type="cellIs" dxfId="6103" priority="677" operator="equal">
      <formula>"TD"</formula>
    </cfRule>
  </conditionalFormatting>
  <conditionalFormatting sqref="AB21">
    <cfRule type="cellIs" dxfId="6102" priority="676" operator="equal">
      <formula>"PR"</formula>
    </cfRule>
  </conditionalFormatting>
  <conditionalFormatting sqref="AB21">
    <cfRule type="cellIs" dxfId="6101" priority="675" operator="equal">
      <formula>"Me"</formula>
    </cfRule>
  </conditionalFormatting>
  <conditionalFormatting sqref="AB21">
    <cfRule type="cellIs" dxfId="6100" priority="674" operator="equal">
      <formula>"Me"</formula>
    </cfRule>
  </conditionalFormatting>
  <conditionalFormatting sqref="AB21">
    <cfRule type="cellIs" dxfId="6099" priority="673" operator="equal">
      <formula>"TD"</formula>
    </cfRule>
  </conditionalFormatting>
  <conditionalFormatting sqref="AF21">
    <cfRule type="cellIs" dxfId="6098" priority="672" operator="equal">
      <formula>"Me"</formula>
    </cfRule>
  </conditionalFormatting>
  <conditionalFormatting sqref="AF21">
    <cfRule type="cellIs" dxfId="6097" priority="671" operator="equal">
      <formula>"Me"</formula>
    </cfRule>
  </conditionalFormatting>
  <conditionalFormatting sqref="AF21">
    <cfRule type="cellIs" dxfId="6096" priority="670" operator="equal">
      <formula>"TD"</formula>
    </cfRule>
  </conditionalFormatting>
  <conditionalFormatting sqref="AF21">
    <cfRule type="cellIs" dxfId="6095" priority="669" operator="equal">
      <formula>"PR"</formula>
    </cfRule>
  </conditionalFormatting>
  <conditionalFormatting sqref="AF21">
    <cfRule type="cellIs" dxfId="6094" priority="668" operator="equal">
      <formula>"Me"</formula>
    </cfRule>
  </conditionalFormatting>
  <conditionalFormatting sqref="AF21">
    <cfRule type="cellIs" dxfId="6093" priority="667" operator="equal">
      <formula>"Me"</formula>
    </cfRule>
  </conditionalFormatting>
  <conditionalFormatting sqref="AF21">
    <cfRule type="cellIs" dxfId="6092" priority="666" operator="equal">
      <formula>"TD"</formula>
    </cfRule>
  </conditionalFormatting>
  <conditionalFormatting sqref="AI21">
    <cfRule type="cellIs" dxfId="6091" priority="665" operator="equal">
      <formula>"Me"</formula>
    </cfRule>
  </conditionalFormatting>
  <conditionalFormatting sqref="AI21">
    <cfRule type="cellIs" dxfId="6090" priority="664" operator="equal">
      <formula>"Me"</formula>
    </cfRule>
  </conditionalFormatting>
  <conditionalFormatting sqref="AI21">
    <cfRule type="cellIs" dxfId="6089" priority="663" operator="equal">
      <formula>"TD"</formula>
    </cfRule>
  </conditionalFormatting>
  <conditionalFormatting sqref="AI21">
    <cfRule type="cellIs" dxfId="6088" priority="662" operator="equal">
      <formula>"PR"</formula>
    </cfRule>
  </conditionalFormatting>
  <conditionalFormatting sqref="AI21">
    <cfRule type="cellIs" dxfId="6087" priority="661" operator="equal">
      <formula>"Me"</formula>
    </cfRule>
  </conditionalFormatting>
  <conditionalFormatting sqref="AI21">
    <cfRule type="cellIs" dxfId="6086" priority="660" operator="equal">
      <formula>"Me"</formula>
    </cfRule>
  </conditionalFormatting>
  <conditionalFormatting sqref="AI21">
    <cfRule type="cellIs" dxfId="6085" priority="659" operator="equal">
      <formula>"TD"</formula>
    </cfRule>
  </conditionalFormatting>
  <conditionalFormatting sqref="G71:G72">
    <cfRule type="cellIs" dxfId="6084" priority="658" operator="equal">
      <formula>"Me"</formula>
    </cfRule>
  </conditionalFormatting>
  <conditionalFormatting sqref="G71:G72">
    <cfRule type="cellIs" dxfId="6083" priority="657" operator="equal">
      <formula>"TD"</formula>
    </cfRule>
  </conditionalFormatting>
  <conditionalFormatting sqref="G71:G72">
    <cfRule type="cellIs" dxfId="6082" priority="656" operator="equal">
      <formula>"PR"</formula>
    </cfRule>
  </conditionalFormatting>
  <conditionalFormatting sqref="F25:G26">
    <cfRule type="cellIs" dxfId="6081" priority="655" operator="equal">
      <formula>"Me"</formula>
    </cfRule>
  </conditionalFormatting>
  <conditionalFormatting sqref="F25:G26">
    <cfRule type="cellIs" dxfId="6080" priority="654" operator="equal">
      <formula>"PR"</formula>
    </cfRule>
  </conditionalFormatting>
  <conditionalFormatting sqref="F133:G134">
    <cfRule type="cellIs" dxfId="6079" priority="653" operator="equal">
      <formula>"Me"</formula>
    </cfRule>
  </conditionalFormatting>
  <conditionalFormatting sqref="F133:G134">
    <cfRule type="cellIs" dxfId="6078" priority="652" operator="equal">
      <formula>"TD"</formula>
    </cfRule>
  </conditionalFormatting>
  <conditionalFormatting sqref="F133:G134">
    <cfRule type="cellIs" dxfId="6077" priority="651" operator="equal">
      <formula>"PR"</formula>
    </cfRule>
  </conditionalFormatting>
  <conditionalFormatting sqref="K133:K134">
    <cfRule type="cellIs" dxfId="6076" priority="650" operator="equal">
      <formula>"Me"</formula>
    </cfRule>
  </conditionalFormatting>
  <conditionalFormatting sqref="K133:K134">
    <cfRule type="cellIs" dxfId="6075" priority="649" operator="equal">
      <formula>"TD"</formula>
    </cfRule>
  </conditionalFormatting>
  <conditionalFormatting sqref="K133:K134">
    <cfRule type="cellIs" dxfId="6074" priority="648" operator="equal">
      <formula>"PR"</formula>
    </cfRule>
  </conditionalFormatting>
  <conditionalFormatting sqref="F159:G160">
    <cfRule type="cellIs" dxfId="6073" priority="647" operator="equal">
      <formula>"Me"</formula>
    </cfRule>
  </conditionalFormatting>
  <conditionalFormatting sqref="F159:G160">
    <cfRule type="cellIs" dxfId="6072" priority="646" operator="equal">
      <formula>"TD"</formula>
    </cfRule>
  </conditionalFormatting>
  <conditionalFormatting sqref="F159:G160">
    <cfRule type="cellIs" dxfId="6071" priority="645" operator="equal">
      <formula>"PR"</formula>
    </cfRule>
  </conditionalFormatting>
  <conditionalFormatting sqref="H159:AJ160">
    <cfRule type="cellIs" dxfId="6070" priority="644" operator="equal">
      <formula>"Me"</formula>
    </cfRule>
  </conditionalFormatting>
  <conditionalFormatting sqref="H159:AJ160">
    <cfRule type="cellIs" dxfId="6069" priority="643" operator="equal">
      <formula>"TD"</formula>
    </cfRule>
  </conditionalFormatting>
  <conditionalFormatting sqref="H159:AJ160">
    <cfRule type="cellIs" dxfId="6068" priority="642" operator="equal">
      <formula>"PR"</formula>
    </cfRule>
  </conditionalFormatting>
  <conditionalFormatting sqref="AI23:AI24">
    <cfRule type="cellIs" dxfId="6067" priority="641" operator="equal">
      <formula>"Me"</formula>
    </cfRule>
  </conditionalFormatting>
  <conditionalFormatting sqref="G189:G190">
    <cfRule type="cellIs" dxfId="6066" priority="640" operator="equal">
      <formula>"Me"</formula>
    </cfRule>
  </conditionalFormatting>
  <conditionalFormatting sqref="G189:G190">
    <cfRule type="cellIs" dxfId="6065" priority="639" operator="equal">
      <formula>"TD"</formula>
    </cfRule>
  </conditionalFormatting>
  <conditionalFormatting sqref="G189:G190">
    <cfRule type="cellIs" dxfId="6064" priority="638" operator="equal">
      <formula>"PR"</formula>
    </cfRule>
  </conditionalFormatting>
  <conditionalFormatting sqref="G53:K54">
    <cfRule type="cellIs" dxfId="6063" priority="637" operator="equal">
      <formula>"Me"</formula>
    </cfRule>
  </conditionalFormatting>
  <conditionalFormatting sqref="G53:K54">
    <cfRule type="cellIs" dxfId="6062" priority="636" operator="equal">
      <formula>"PR"</formula>
    </cfRule>
  </conditionalFormatting>
  <conditionalFormatting sqref="F157:G158">
    <cfRule type="cellIs" dxfId="6061" priority="635" operator="equal">
      <formula>"Me"</formula>
    </cfRule>
  </conditionalFormatting>
  <conditionalFormatting sqref="F157:G158">
    <cfRule type="cellIs" dxfId="6060" priority="634" operator="equal">
      <formula>"TD"</formula>
    </cfRule>
  </conditionalFormatting>
  <conditionalFormatting sqref="F157:G158">
    <cfRule type="cellIs" dxfId="6059" priority="633" operator="equal">
      <formula>"PR"</formula>
    </cfRule>
  </conditionalFormatting>
  <conditionalFormatting sqref="H157:AJ158">
    <cfRule type="cellIs" dxfId="6058" priority="632" operator="equal">
      <formula>"Me"</formula>
    </cfRule>
  </conditionalFormatting>
  <conditionalFormatting sqref="H157:AJ158">
    <cfRule type="cellIs" dxfId="6057" priority="631" operator="equal">
      <formula>"TD"</formula>
    </cfRule>
  </conditionalFormatting>
  <conditionalFormatting sqref="H157:AJ158">
    <cfRule type="cellIs" dxfId="6056" priority="630" operator="equal">
      <formula>"PR"</formula>
    </cfRule>
  </conditionalFormatting>
  <conditionalFormatting sqref="F151:G152">
    <cfRule type="cellIs" dxfId="6055" priority="629" operator="equal">
      <formula>"Me"</formula>
    </cfRule>
  </conditionalFormatting>
  <conditionalFormatting sqref="F151:G152">
    <cfRule type="cellIs" dxfId="6054" priority="628" operator="equal">
      <formula>"TD"</formula>
    </cfRule>
  </conditionalFormatting>
  <conditionalFormatting sqref="F151:G152">
    <cfRule type="cellIs" dxfId="6053" priority="627" operator="equal">
      <formula>"PR"</formula>
    </cfRule>
  </conditionalFormatting>
  <conditionalFormatting sqref="H151:U152">
    <cfRule type="cellIs" dxfId="6052" priority="626" operator="equal">
      <formula>"Me"</formula>
    </cfRule>
  </conditionalFormatting>
  <conditionalFormatting sqref="H151:U152">
    <cfRule type="cellIs" dxfId="6051" priority="625" operator="equal">
      <formula>"TD"</formula>
    </cfRule>
  </conditionalFormatting>
  <conditionalFormatting sqref="H151:U152">
    <cfRule type="cellIs" dxfId="6050" priority="624" operator="equal">
      <formula>"PR"</formula>
    </cfRule>
  </conditionalFormatting>
  <conditionalFormatting sqref="F147:G148">
    <cfRule type="cellIs" dxfId="6049" priority="623" operator="equal">
      <formula>"Me"</formula>
    </cfRule>
  </conditionalFormatting>
  <conditionalFormatting sqref="F147:G148">
    <cfRule type="cellIs" dxfId="6048" priority="622" operator="equal">
      <formula>"TD"</formula>
    </cfRule>
  </conditionalFormatting>
  <conditionalFormatting sqref="F147:G148">
    <cfRule type="cellIs" dxfId="6047" priority="621" operator="equal">
      <formula>"PR"</formula>
    </cfRule>
  </conditionalFormatting>
  <conditionalFormatting sqref="J149:W150">
    <cfRule type="cellIs" dxfId="6046" priority="620" operator="equal">
      <formula>"Me"</formula>
    </cfRule>
  </conditionalFormatting>
  <conditionalFormatting sqref="J149:W150">
    <cfRule type="cellIs" dxfId="6045" priority="619" operator="equal">
      <formula>"TD"</formula>
    </cfRule>
  </conditionalFormatting>
  <conditionalFormatting sqref="J149:W150">
    <cfRule type="cellIs" dxfId="6044" priority="618" operator="equal">
      <formula>"PR"</formula>
    </cfRule>
  </conditionalFormatting>
  <conditionalFormatting sqref="J149:W150">
    <cfRule type="cellIs" dxfId="6043" priority="617" operator="equal">
      <formula>"Me"</formula>
    </cfRule>
  </conditionalFormatting>
  <conditionalFormatting sqref="J149:W150">
    <cfRule type="cellIs" dxfId="6042" priority="616" operator="equal">
      <formula>"TD"</formula>
    </cfRule>
  </conditionalFormatting>
  <conditionalFormatting sqref="F183:N184">
    <cfRule type="cellIs" dxfId="6041" priority="615" operator="equal">
      <formula>"Me"</formula>
    </cfRule>
  </conditionalFormatting>
  <conditionalFormatting sqref="F183:N184">
    <cfRule type="cellIs" dxfId="6040" priority="614" operator="equal">
      <formula>"TD"</formula>
    </cfRule>
  </conditionalFormatting>
  <conditionalFormatting sqref="F183:N184">
    <cfRule type="cellIs" dxfId="6039" priority="613" operator="equal">
      <formula>"PR"</formula>
    </cfRule>
  </conditionalFormatting>
  <conditionalFormatting sqref="F173:F174">
    <cfRule type="cellIs" dxfId="6038" priority="609" operator="equal">
      <formula>"Me"</formula>
    </cfRule>
  </conditionalFormatting>
  <conditionalFormatting sqref="F173:F174">
    <cfRule type="cellIs" dxfId="6037" priority="608" operator="equal">
      <formula>"TD"</formula>
    </cfRule>
  </conditionalFormatting>
  <conditionalFormatting sqref="F173:F174">
    <cfRule type="cellIs" dxfId="6036" priority="607" operator="equal">
      <formula>"PR"</formula>
    </cfRule>
  </conditionalFormatting>
  <conditionalFormatting sqref="G89:G90">
    <cfRule type="cellIs" dxfId="6035" priority="606" operator="equal">
      <formula>"Me"</formula>
    </cfRule>
  </conditionalFormatting>
  <conditionalFormatting sqref="G89:G90">
    <cfRule type="cellIs" dxfId="6034" priority="605" operator="equal">
      <formula>"TD"</formula>
    </cfRule>
  </conditionalFormatting>
  <conditionalFormatting sqref="G89:G90">
    <cfRule type="cellIs" dxfId="6033" priority="604" operator="equal">
      <formula>"PR"</formula>
    </cfRule>
  </conditionalFormatting>
  <conditionalFormatting sqref="X129:AB130">
    <cfRule type="cellIs" dxfId="6032" priority="603" operator="equal">
      <formula>"Me"</formula>
    </cfRule>
  </conditionalFormatting>
  <conditionalFormatting sqref="X129:AB130">
    <cfRule type="cellIs" dxfId="6031" priority="602" operator="equal">
      <formula>"TD"</formula>
    </cfRule>
  </conditionalFormatting>
  <conditionalFormatting sqref="X129:AB130">
    <cfRule type="cellIs" dxfId="6030" priority="601" operator="equal">
      <formula>"PR"</formula>
    </cfRule>
  </conditionalFormatting>
  <conditionalFormatting sqref="AE129:AF130">
    <cfRule type="cellIs" dxfId="6029" priority="600" operator="equal">
      <formula>"Me"</formula>
    </cfRule>
  </conditionalFormatting>
  <conditionalFormatting sqref="AE129:AF130">
    <cfRule type="cellIs" dxfId="6028" priority="599" operator="equal">
      <formula>"TD"</formula>
    </cfRule>
  </conditionalFormatting>
  <conditionalFormatting sqref="AE129:AF130">
    <cfRule type="cellIs" dxfId="6027" priority="598" operator="equal">
      <formula>"PR"</formula>
    </cfRule>
  </conditionalFormatting>
  <conditionalFormatting sqref="AG129:AG130">
    <cfRule type="cellIs" dxfId="6026" priority="597" operator="equal">
      <formula>"Me"</formula>
    </cfRule>
  </conditionalFormatting>
  <conditionalFormatting sqref="AG129:AG130">
    <cfRule type="cellIs" dxfId="6025" priority="596" operator="equal">
      <formula>"TD"</formula>
    </cfRule>
  </conditionalFormatting>
  <conditionalFormatting sqref="AG129:AG130">
    <cfRule type="cellIs" dxfId="6024" priority="595" operator="equal">
      <formula>"PR"</formula>
    </cfRule>
  </conditionalFormatting>
  <conditionalFormatting sqref="F42">
    <cfRule type="cellIs" dxfId="6023" priority="591" operator="equal">
      <formula>"Me"</formula>
    </cfRule>
  </conditionalFormatting>
  <conditionalFormatting sqref="F42">
    <cfRule type="cellIs" dxfId="6022" priority="590" operator="equal">
      <formula>"TD"</formula>
    </cfRule>
  </conditionalFormatting>
  <conditionalFormatting sqref="F42">
    <cfRule type="cellIs" dxfId="6021" priority="589" operator="equal">
      <formula>"PR"</formula>
    </cfRule>
  </conditionalFormatting>
  <conditionalFormatting sqref="G199:G200">
    <cfRule type="cellIs" dxfId="6020" priority="588" operator="equal">
      <formula>"Me"</formula>
    </cfRule>
  </conditionalFormatting>
  <conditionalFormatting sqref="G199:G200">
    <cfRule type="cellIs" dxfId="6019" priority="587" operator="equal">
      <formula>"TD"</formula>
    </cfRule>
  </conditionalFormatting>
  <conditionalFormatting sqref="G199:G200">
    <cfRule type="cellIs" dxfId="6018" priority="586" operator="equal">
      <formula>"PR"</formula>
    </cfRule>
  </conditionalFormatting>
  <conditionalFormatting sqref="J127:J128">
    <cfRule type="cellIs" dxfId="6017" priority="585" operator="equal">
      <formula>"Me"</formula>
    </cfRule>
  </conditionalFormatting>
  <conditionalFormatting sqref="J127:J128">
    <cfRule type="cellIs" dxfId="6016" priority="584" operator="equal">
      <formula>"TD"</formula>
    </cfRule>
  </conditionalFormatting>
  <conditionalFormatting sqref="J127:J128">
    <cfRule type="cellIs" dxfId="6015" priority="583" operator="equal">
      <formula>"PR"</formula>
    </cfRule>
  </conditionalFormatting>
  <conditionalFormatting sqref="G51:G52">
    <cfRule type="cellIs" dxfId="6014" priority="582" operator="equal">
      <formula>"Me"</formula>
    </cfRule>
  </conditionalFormatting>
  <conditionalFormatting sqref="G51:G52">
    <cfRule type="cellIs" dxfId="6013" priority="581" operator="equal">
      <formula>"PR"</formula>
    </cfRule>
  </conditionalFormatting>
  <conditionalFormatting sqref="J33:J34">
    <cfRule type="cellIs" dxfId="6012" priority="580" operator="equal">
      <formula>"Me"</formula>
    </cfRule>
  </conditionalFormatting>
  <conditionalFormatting sqref="J33:J34">
    <cfRule type="cellIs" dxfId="6011" priority="579" operator="equal">
      <formula>"PR"</formula>
    </cfRule>
  </conditionalFormatting>
  <conditionalFormatting sqref="K33:AJ34">
    <cfRule type="cellIs" dxfId="6010" priority="578" operator="equal">
      <formula>"Me"</formula>
    </cfRule>
  </conditionalFormatting>
  <conditionalFormatting sqref="K33:AJ34">
    <cfRule type="cellIs" dxfId="6009" priority="577" operator="equal">
      <formula>"PR"</formula>
    </cfRule>
  </conditionalFormatting>
  <conditionalFormatting sqref="G177:G178">
    <cfRule type="cellIs" dxfId="6008" priority="576" operator="equal">
      <formula>"Me"</formula>
    </cfRule>
  </conditionalFormatting>
  <conditionalFormatting sqref="G177:G178">
    <cfRule type="cellIs" dxfId="6007" priority="575" operator="equal">
      <formula>"TD"</formula>
    </cfRule>
  </conditionalFormatting>
  <conditionalFormatting sqref="G177:G178">
    <cfRule type="cellIs" dxfId="6006" priority="574" operator="equal">
      <formula>"PR"</formula>
    </cfRule>
  </conditionalFormatting>
  <conditionalFormatting sqref="J242:N242 K241:N241">
    <cfRule type="cellIs" dxfId="6005" priority="573" operator="equal">
      <formula>"Me"</formula>
    </cfRule>
  </conditionalFormatting>
  <conditionalFormatting sqref="J242:N242 K241:N241">
    <cfRule type="cellIs" dxfId="6004" priority="572" operator="equal">
      <formula>"TD"</formula>
    </cfRule>
  </conditionalFormatting>
  <conditionalFormatting sqref="J242:N242 K241:N241">
    <cfRule type="cellIs" dxfId="6003" priority="571" operator="equal">
      <formula>"PR"</formula>
    </cfRule>
  </conditionalFormatting>
  <conditionalFormatting sqref="J227:M228">
    <cfRule type="cellIs" dxfId="6002" priority="570" operator="equal">
      <formula>"Me"</formula>
    </cfRule>
  </conditionalFormatting>
  <conditionalFormatting sqref="J227:M228">
    <cfRule type="cellIs" dxfId="6001" priority="569" operator="equal">
      <formula>"TD"</formula>
    </cfRule>
  </conditionalFormatting>
  <conditionalFormatting sqref="J227:M228">
    <cfRule type="cellIs" dxfId="6000" priority="568" operator="equal">
      <formula>"PR"</formula>
    </cfRule>
  </conditionalFormatting>
  <conditionalFormatting sqref="J241">
    <cfRule type="cellIs" dxfId="5999" priority="567" operator="equal">
      <formula>"Me"</formula>
    </cfRule>
  </conditionalFormatting>
  <conditionalFormatting sqref="J241">
    <cfRule type="cellIs" dxfId="5998" priority="566" operator="equal">
      <formula>"TD"</formula>
    </cfRule>
  </conditionalFormatting>
  <conditionalFormatting sqref="J241">
    <cfRule type="cellIs" dxfId="5997" priority="565" operator="equal">
      <formula>"PR"</formula>
    </cfRule>
  </conditionalFormatting>
  <conditionalFormatting sqref="J211:J212">
    <cfRule type="cellIs" dxfId="5996" priority="564" operator="equal">
      <formula>"Me"</formula>
    </cfRule>
  </conditionalFormatting>
  <conditionalFormatting sqref="J211:J212">
    <cfRule type="cellIs" dxfId="5995" priority="563" operator="equal">
      <formula>"TD"</formula>
    </cfRule>
  </conditionalFormatting>
  <conditionalFormatting sqref="J211:J212">
    <cfRule type="cellIs" dxfId="5994" priority="562" operator="equal">
      <formula>"PR"</formula>
    </cfRule>
  </conditionalFormatting>
  <conditionalFormatting sqref="X211:X212">
    <cfRule type="cellIs" dxfId="5993" priority="561" operator="equal">
      <formula>"Me"</formula>
    </cfRule>
  </conditionalFormatting>
  <conditionalFormatting sqref="X211:X212">
    <cfRule type="cellIs" dxfId="5992" priority="560" operator="equal">
      <formula>"TD"</formula>
    </cfRule>
  </conditionalFormatting>
  <conditionalFormatting sqref="X211:X212">
    <cfRule type="cellIs" dxfId="5991" priority="559" operator="equal">
      <formula>"PR"</formula>
    </cfRule>
  </conditionalFormatting>
  <conditionalFormatting sqref="L211:L212">
    <cfRule type="cellIs" dxfId="5990" priority="558" operator="equal">
      <formula>"Me"</formula>
    </cfRule>
  </conditionalFormatting>
  <conditionalFormatting sqref="L211:L212">
    <cfRule type="cellIs" dxfId="5989" priority="557" operator="equal">
      <formula>"TD"</formula>
    </cfRule>
  </conditionalFormatting>
  <conditionalFormatting sqref="L211:L212">
    <cfRule type="cellIs" dxfId="5988" priority="556" operator="equal">
      <formula>"PR"</formula>
    </cfRule>
  </conditionalFormatting>
  <conditionalFormatting sqref="J229:J230">
    <cfRule type="cellIs" dxfId="5987" priority="555" operator="equal">
      <formula>"Me"</formula>
    </cfRule>
  </conditionalFormatting>
  <conditionalFormatting sqref="J229:J230">
    <cfRule type="cellIs" dxfId="5986" priority="554" operator="equal">
      <formula>"TD"</formula>
    </cfRule>
  </conditionalFormatting>
  <conditionalFormatting sqref="J229:J230">
    <cfRule type="cellIs" dxfId="5985" priority="553" operator="equal">
      <formula>"PR"</formula>
    </cfRule>
  </conditionalFormatting>
  <conditionalFormatting sqref="F169 Z169:AA170 AE169:AJ170">
    <cfRule type="cellIs" dxfId="5984" priority="549" operator="equal">
      <formula>"Me"</formula>
    </cfRule>
  </conditionalFormatting>
  <conditionalFormatting sqref="F169 Z169:AA170 AE169:AJ170">
    <cfRule type="cellIs" dxfId="5983" priority="548" operator="equal">
      <formula>"TD"</formula>
    </cfRule>
  </conditionalFormatting>
  <conditionalFormatting sqref="F169 Z169:AA170 AE169:AJ170">
    <cfRule type="cellIs" dxfId="5982" priority="547" operator="equal">
      <formula>"PR"</formula>
    </cfRule>
  </conditionalFormatting>
  <conditionalFormatting sqref="C169">
    <cfRule type="cellIs" dxfId="5981" priority="544" operator="equal">
      <formula>"c"</formula>
    </cfRule>
    <cfRule type="cellIs" dxfId="5980" priority="545" operator="equal">
      <formula>"b"</formula>
    </cfRule>
    <cfRule type="cellIs" dxfId="5979" priority="546" operator="equal">
      <formula>"a"</formula>
    </cfRule>
  </conditionalFormatting>
  <conditionalFormatting sqref="C170">
    <cfRule type="cellIs" dxfId="5978" priority="541" operator="equal">
      <formula>"c"</formula>
    </cfRule>
    <cfRule type="cellIs" dxfId="5977" priority="542" operator="equal">
      <formula>"b"</formula>
    </cfRule>
    <cfRule type="cellIs" dxfId="5976" priority="543" operator="equal">
      <formula>"a"</formula>
    </cfRule>
  </conditionalFormatting>
  <conditionalFormatting sqref="H21:N22">
    <cfRule type="cellIs" dxfId="5975" priority="534" operator="equal">
      <formula>"PR"</formula>
    </cfRule>
  </conditionalFormatting>
  <conditionalFormatting sqref="H21:N22">
    <cfRule type="cellIs" dxfId="5974" priority="533" operator="equal">
      <formula>"Me"</formula>
    </cfRule>
  </conditionalFormatting>
  <conditionalFormatting sqref="H21:N22">
    <cfRule type="cellIs" dxfId="5973" priority="532" operator="equal">
      <formula>"Me"</formula>
    </cfRule>
  </conditionalFormatting>
  <conditionalFormatting sqref="H21:N22">
    <cfRule type="cellIs" dxfId="5972" priority="531" operator="equal">
      <formula>"TD"</formula>
    </cfRule>
  </conditionalFormatting>
  <conditionalFormatting sqref="J189:J190">
    <cfRule type="cellIs" dxfId="5971" priority="527" operator="equal">
      <formula>"Me"</formula>
    </cfRule>
  </conditionalFormatting>
  <conditionalFormatting sqref="J189:J190">
    <cfRule type="cellIs" dxfId="5970" priority="526" operator="equal">
      <formula>"TD"</formula>
    </cfRule>
  </conditionalFormatting>
  <conditionalFormatting sqref="J189:J190">
    <cfRule type="cellIs" dxfId="5969" priority="525" operator="equal">
      <formula>"PR"</formula>
    </cfRule>
  </conditionalFormatting>
  <conditionalFormatting sqref="L189:L190">
    <cfRule type="cellIs" dxfId="5968" priority="524" operator="equal">
      <formula>"Me"</formula>
    </cfRule>
  </conditionalFormatting>
  <conditionalFormatting sqref="L189:L190">
    <cfRule type="cellIs" dxfId="5967" priority="523" operator="equal">
      <formula>"TD"</formula>
    </cfRule>
  </conditionalFormatting>
  <conditionalFormatting sqref="L189:L190">
    <cfRule type="cellIs" dxfId="5966" priority="522" operator="equal">
      <formula>"PR"</formula>
    </cfRule>
  </conditionalFormatting>
  <conditionalFormatting sqref="N190">
    <cfRule type="cellIs" dxfId="5965" priority="521" operator="equal">
      <formula>"Me"</formula>
    </cfRule>
  </conditionalFormatting>
  <conditionalFormatting sqref="N190">
    <cfRule type="cellIs" dxfId="5964" priority="520" operator="equal">
      <formula>"TD"</formula>
    </cfRule>
  </conditionalFormatting>
  <conditionalFormatting sqref="N190">
    <cfRule type="cellIs" dxfId="5963" priority="519" operator="equal">
      <formula>"PR"</formula>
    </cfRule>
  </conditionalFormatting>
  <conditionalFormatting sqref="S190">
    <cfRule type="cellIs" dxfId="5962" priority="518" operator="equal">
      <formula>"Me"</formula>
    </cfRule>
  </conditionalFormatting>
  <conditionalFormatting sqref="S190">
    <cfRule type="cellIs" dxfId="5961" priority="517" operator="equal">
      <formula>"TD"</formula>
    </cfRule>
  </conditionalFormatting>
  <conditionalFormatting sqref="S190">
    <cfRule type="cellIs" dxfId="5960" priority="516" operator="equal">
      <formula>"PR"</formula>
    </cfRule>
  </conditionalFormatting>
  <conditionalFormatting sqref="S189">
    <cfRule type="cellIs" dxfId="5959" priority="515" operator="equal">
      <formula>"Me"</formula>
    </cfRule>
  </conditionalFormatting>
  <conditionalFormatting sqref="S189">
    <cfRule type="cellIs" dxfId="5958" priority="514" operator="equal">
      <formula>"TD"</formula>
    </cfRule>
  </conditionalFormatting>
  <conditionalFormatting sqref="S189">
    <cfRule type="cellIs" dxfId="5957" priority="513" operator="equal">
      <formula>"PR"</formula>
    </cfRule>
  </conditionalFormatting>
  <conditionalFormatting sqref="N189">
    <cfRule type="cellIs" dxfId="5956" priority="512" operator="equal">
      <formula>"Me"</formula>
    </cfRule>
  </conditionalFormatting>
  <conditionalFormatting sqref="N189">
    <cfRule type="cellIs" dxfId="5955" priority="511" operator="equal">
      <formula>"TD"</formula>
    </cfRule>
  </conditionalFormatting>
  <conditionalFormatting sqref="N189">
    <cfRule type="cellIs" dxfId="5954" priority="510" operator="equal">
      <formula>"PR"</formula>
    </cfRule>
  </conditionalFormatting>
  <conditionalFormatting sqref="AH23:AH24">
    <cfRule type="cellIs" dxfId="5953" priority="509" operator="equal">
      <formula>"Me"</formula>
    </cfRule>
  </conditionalFormatting>
  <conditionalFormatting sqref="H147:AJ148">
    <cfRule type="cellIs" dxfId="5952" priority="508" operator="equal">
      <formula>"Me"</formula>
    </cfRule>
  </conditionalFormatting>
  <conditionalFormatting sqref="H147:AJ148">
    <cfRule type="cellIs" dxfId="5951" priority="507" operator="equal">
      <formula>"TD"</formula>
    </cfRule>
  </conditionalFormatting>
  <conditionalFormatting sqref="H147:AJ148">
    <cfRule type="cellIs" dxfId="5950" priority="506" operator="equal">
      <formula>"PR"</formula>
    </cfRule>
  </conditionalFormatting>
  <conditionalFormatting sqref="J113:P114">
    <cfRule type="cellIs" dxfId="5949" priority="505" operator="equal">
      <formula>"Me"</formula>
    </cfRule>
  </conditionalFormatting>
  <conditionalFormatting sqref="J113:P114">
    <cfRule type="cellIs" dxfId="5948" priority="504" operator="equal">
      <formula>"TD"</formula>
    </cfRule>
  </conditionalFormatting>
  <conditionalFormatting sqref="J113:P114">
    <cfRule type="cellIs" dxfId="5947" priority="503" operator="equal">
      <formula>"PR"</formula>
    </cfRule>
  </conditionalFormatting>
  <conditionalFormatting sqref="J42">
    <cfRule type="cellIs" dxfId="5946" priority="502" operator="equal">
      <formula>"Me"</formula>
    </cfRule>
  </conditionalFormatting>
  <conditionalFormatting sqref="J42">
    <cfRule type="cellIs" dxfId="5945" priority="501" operator="equal">
      <formula>"TD"</formula>
    </cfRule>
  </conditionalFormatting>
  <conditionalFormatting sqref="J42">
    <cfRule type="cellIs" dxfId="5944" priority="500" operator="equal">
      <formula>"PR"</formula>
    </cfRule>
  </conditionalFormatting>
  <conditionalFormatting sqref="N91:S92 Q93:S94">
    <cfRule type="cellIs" dxfId="5943" priority="499" operator="equal">
      <formula>"Me"</formula>
    </cfRule>
  </conditionalFormatting>
  <conditionalFormatting sqref="N91:S92 Q93:S94">
    <cfRule type="cellIs" dxfId="5942" priority="498" operator="equal">
      <formula>"TD"</formula>
    </cfRule>
  </conditionalFormatting>
  <conditionalFormatting sqref="N91:S92 Q93:S94">
    <cfRule type="cellIs" dxfId="5941" priority="497" operator="equal">
      <formula>"PR"</formula>
    </cfRule>
  </conditionalFormatting>
  <conditionalFormatting sqref="AF105:AF106">
    <cfRule type="cellIs" dxfId="5940" priority="496" operator="equal">
      <formula>"Me"</formula>
    </cfRule>
  </conditionalFormatting>
  <conditionalFormatting sqref="AF105:AF106">
    <cfRule type="cellIs" dxfId="5939" priority="495" operator="equal">
      <formula>"TD"</formula>
    </cfRule>
  </conditionalFormatting>
  <conditionalFormatting sqref="AF105:AF106">
    <cfRule type="cellIs" dxfId="5938" priority="494" operator="equal">
      <formula>"PR"</formula>
    </cfRule>
  </conditionalFormatting>
  <conditionalFormatting sqref="J223:M224">
    <cfRule type="cellIs" dxfId="5937" priority="493" operator="equal">
      <formula>"Me"</formula>
    </cfRule>
  </conditionalFormatting>
  <conditionalFormatting sqref="J223:M224">
    <cfRule type="cellIs" dxfId="5936" priority="492" operator="equal">
      <formula>"TD"</formula>
    </cfRule>
  </conditionalFormatting>
  <conditionalFormatting sqref="J223:M224">
    <cfRule type="cellIs" dxfId="5935" priority="491" operator="equal">
      <formula>"PR"</formula>
    </cfRule>
  </conditionalFormatting>
  <conditionalFormatting sqref="O223:S224">
    <cfRule type="cellIs" dxfId="5934" priority="490" operator="equal">
      <formula>"Me"</formula>
    </cfRule>
  </conditionalFormatting>
  <conditionalFormatting sqref="O223:S224">
    <cfRule type="cellIs" dxfId="5933" priority="489" operator="equal">
      <formula>"TD"</formula>
    </cfRule>
  </conditionalFormatting>
  <conditionalFormatting sqref="O223:S224">
    <cfRule type="cellIs" dxfId="5932" priority="488" operator="equal">
      <formula>"PR"</formula>
    </cfRule>
  </conditionalFormatting>
  <conditionalFormatting sqref="K197:K198">
    <cfRule type="cellIs" dxfId="5931" priority="487" operator="equal">
      <formula>"Me"</formula>
    </cfRule>
  </conditionalFormatting>
  <conditionalFormatting sqref="K197:K198">
    <cfRule type="cellIs" dxfId="5930" priority="486" operator="equal">
      <formula>"TD"</formula>
    </cfRule>
  </conditionalFormatting>
  <conditionalFormatting sqref="K197:K198">
    <cfRule type="cellIs" dxfId="5929" priority="485" operator="equal">
      <formula>"PR"</formula>
    </cfRule>
  </conditionalFormatting>
  <conditionalFormatting sqref="R197:R198">
    <cfRule type="cellIs" dxfId="5928" priority="484" operator="equal">
      <formula>"Me"</formula>
    </cfRule>
  </conditionalFormatting>
  <conditionalFormatting sqref="R197:R198">
    <cfRule type="cellIs" dxfId="5927" priority="483" operator="equal">
      <formula>"TD"</formula>
    </cfRule>
  </conditionalFormatting>
  <conditionalFormatting sqref="R197:R198">
    <cfRule type="cellIs" dxfId="5926" priority="482" operator="equal">
      <formula>"PR"</formula>
    </cfRule>
  </conditionalFormatting>
  <conditionalFormatting sqref="K195:N196">
    <cfRule type="cellIs" dxfId="5925" priority="481" operator="equal">
      <formula>"Me"</formula>
    </cfRule>
  </conditionalFormatting>
  <conditionalFormatting sqref="K195:N196">
    <cfRule type="cellIs" dxfId="5924" priority="480" operator="equal">
      <formula>"TD"</formula>
    </cfRule>
  </conditionalFormatting>
  <conditionalFormatting sqref="K195:N196">
    <cfRule type="cellIs" dxfId="5923" priority="479" operator="equal">
      <formula>"PR"</formula>
    </cfRule>
  </conditionalFormatting>
  <conditionalFormatting sqref="K237:K238">
    <cfRule type="cellIs" dxfId="5922" priority="475" operator="equal">
      <formula>"Me"</formula>
    </cfRule>
  </conditionalFormatting>
  <conditionalFormatting sqref="K237:K238">
    <cfRule type="cellIs" dxfId="5921" priority="474" operator="equal">
      <formula>"TD"</formula>
    </cfRule>
  </conditionalFormatting>
  <conditionalFormatting sqref="K237:K238">
    <cfRule type="cellIs" dxfId="5920" priority="473" operator="equal">
      <formula>"PR"</formula>
    </cfRule>
  </conditionalFormatting>
  <conditionalFormatting sqref="K56">
    <cfRule type="cellIs" dxfId="5919" priority="472" operator="equal">
      <formula>"Me"</formula>
    </cfRule>
  </conditionalFormatting>
  <conditionalFormatting sqref="K56">
    <cfRule type="cellIs" dxfId="5918" priority="471" operator="equal">
      <formula>"TD"</formula>
    </cfRule>
  </conditionalFormatting>
  <conditionalFormatting sqref="K56">
    <cfRule type="cellIs" dxfId="5917" priority="470" operator="equal">
      <formula>"PR"</formula>
    </cfRule>
  </conditionalFormatting>
  <conditionalFormatting sqref="K71:K72">
    <cfRule type="cellIs" dxfId="5916" priority="469" operator="equal">
      <formula>"Me"</formula>
    </cfRule>
  </conditionalFormatting>
  <conditionalFormatting sqref="K71:K72">
    <cfRule type="cellIs" dxfId="5915" priority="468" operator="equal">
      <formula>"TD"</formula>
    </cfRule>
  </conditionalFormatting>
  <conditionalFormatting sqref="K71:K72">
    <cfRule type="cellIs" dxfId="5914" priority="467" operator="equal">
      <formula>"PR"</formula>
    </cfRule>
  </conditionalFormatting>
  <conditionalFormatting sqref="Q71:S72">
    <cfRule type="cellIs" dxfId="5913" priority="466" operator="equal">
      <formula>"Me"</formula>
    </cfRule>
  </conditionalFormatting>
  <conditionalFormatting sqref="Q71:S72">
    <cfRule type="cellIs" dxfId="5912" priority="465" operator="equal">
      <formula>"TD"</formula>
    </cfRule>
  </conditionalFormatting>
  <conditionalFormatting sqref="Q71:S72">
    <cfRule type="cellIs" dxfId="5911" priority="464" operator="equal">
      <formula>"PR"</formula>
    </cfRule>
  </conditionalFormatting>
  <conditionalFormatting sqref="L49:N50">
    <cfRule type="cellIs" dxfId="5910" priority="460" operator="equal">
      <formula>"Me"</formula>
    </cfRule>
  </conditionalFormatting>
  <conditionalFormatting sqref="L49:N50">
    <cfRule type="cellIs" dxfId="5909" priority="459" operator="equal">
      <formula>"TD"</formula>
    </cfRule>
  </conditionalFormatting>
  <conditionalFormatting sqref="L49:N50">
    <cfRule type="cellIs" dxfId="5908" priority="458" operator="equal">
      <formula>"PR"</formula>
    </cfRule>
  </conditionalFormatting>
  <conditionalFormatting sqref="L207">
    <cfRule type="cellIs" dxfId="5907" priority="457" operator="equal">
      <formula>"Me"</formula>
    </cfRule>
  </conditionalFormatting>
  <conditionalFormatting sqref="L207">
    <cfRule type="cellIs" dxfId="5906" priority="456" operator="equal">
      <formula>"TD"</formula>
    </cfRule>
  </conditionalFormatting>
  <conditionalFormatting sqref="L207">
    <cfRule type="cellIs" dxfId="5905" priority="455" operator="equal">
      <formula>"PR"</formula>
    </cfRule>
  </conditionalFormatting>
  <conditionalFormatting sqref="Y43:Y44">
    <cfRule type="cellIs" dxfId="5904" priority="451" operator="equal">
      <formula>"Me"</formula>
    </cfRule>
  </conditionalFormatting>
  <conditionalFormatting sqref="Y43:Y44">
    <cfRule type="cellIs" dxfId="5903" priority="450" operator="equal">
      <formula>"PR"</formula>
    </cfRule>
  </conditionalFormatting>
  <conditionalFormatting sqref="R47:R48">
    <cfRule type="cellIs" dxfId="5902" priority="449" operator="equal">
      <formula>"Me"</formula>
    </cfRule>
  </conditionalFormatting>
  <conditionalFormatting sqref="R47:R48">
    <cfRule type="cellIs" dxfId="5901" priority="448" operator="equal">
      <formula>"TD"</formula>
    </cfRule>
  </conditionalFormatting>
  <conditionalFormatting sqref="R47:R48">
    <cfRule type="cellIs" dxfId="5900" priority="447" operator="equal">
      <formula>"PR"</formula>
    </cfRule>
  </conditionalFormatting>
  <conditionalFormatting sqref="L118">
    <cfRule type="cellIs" dxfId="5899" priority="446" operator="equal">
      <formula>"Me"</formula>
    </cfRule>
  </conditionalFormatting>
  <conditionalFormatting sqref="L118">
    <cfRule type="cellIs" dxfId="5898" priority="445" operator="equal">
      <formula>"TD"</formula>
    </cfRule>
  </conditionalFormatting>
  <conditionalFormatting sqref="L118">
    <cfRule type="cellIs" dxfId="5897" priority="444" operator="equal">
      <formula>"PR"</formula>
    </cfRule>
  </conditionalFormatting>
  <conditionalFormatting sqref="M177:N178">
    <cfRule type="cellIs" dxfId="5896" priority="443" operator="equal">
      <formula>"Me"</formula>
    </cfRule>
  </conditionalFormatting>
  <conditionalFormatting sqref="M177:N178">
    <cfRule type="cellIs" dxfId="5895" priority="442" operator="equal">
      <formula>"TD"</formula>
    </cfRule>
  </conditionalFormatting>
  <conditionalFormatting sqref="M177:N178">
    <cfRule type="cellIs" dxfId="5894" priority="441" operator="equal">
      <formula>"PR"</formula>
    </cfRule>
  </conditionalFormatting>
  <conditionalFormatting sqref="Q113:R114">
    <cfRule type="cellIs" dxfId="5893" priority="437" operator="equal">
      <formula>"Me"</formula>
    </cfRule>
  </conditionalFormatting>
  <conditionalFormatting sqref="Q113:R114">
    <cfRule type="cellIs" dxfId="5892" priority="436" operator="equal">
      <formula>"TD"</formula>
    </cfRule>
  </conditionalFormatting>
  <conditionalFormatting sqref="Q113:R114">
    <cfRule type="cellIs" dxfId="5891" priority="435" operator="equal">
      <formula>"PR"</formula>
    </cfRule>
  </conditionalFormatting>
  <conditionalFormatting sqref="Q27:S28">
    <cfRule type="cellIs" dxfId="5890" priority="434" operator="equal">
      <formula>"PR"</formula>
    </cfRule>
  </conditionalFormatting>
  <conditionalFormatting sqref="Q27:S28">
    <cfRule type="cellIs" dxfId="5889" priority="433" operator="equal">
      <formula>"Me"</formula>
    </cfRule>
  </conditionalFormatting>
  <conditionalFormatting sqref="Q27:S28">
    <cfRule type="cellIs" dxfId="5888" priority="432" operator="equal">
      <formula>"Me"</formula>
    </cfRule>
  </conditionalFormatting>
  <conditionalFormatting sqref="Q27:S28">
    <cfRule type="cellIs" dxfId="5887" priority="431" operator="equal">
      <formula>"TD"</formula>
    </cfRule>
  </conditionalFormatting>
  <conditionalFormatting sqref="Q27:S28">
    <cfRule type="cellIs" dxfId="5886" priority="430" operator="equal">
      <formula>"Me"</formula>
    </cfRule>
  </conditionalFormatting>
  <conditionalFormatting sqref="S207">
    <cfRule type="cellIs" dxfId="5885" priority="426" operator="equal">
      <formula>"Me"</formula>
    </cfRule>
  </conditionalFormatting>
  <conditionalFormatting sqref="S207">
    <cfRule type="cellIs" dxfId="5884" priority="425" operator="equal">
      <formula>"TD"</formula>
    </cfRule>
  </conditionalFormatting>
  <conditionalFormatting sqref="S207">
    <cfRule type="cellIs" dxfId="5883" priority="424" operator="equal">
      <formula>"PR"</formula>
    </cfRule>
  </conditionalFormatting>
  <conditionalFormatting sqref="Z207">
    <cfRule type="cellIs" dxfId="5882" priority="423" operator="equal">
      <formula>"Me"</formula>
    </cfRule>
  </conditionalFormatting>
  <conditionalFormatting sqref="Z207">
    <cfRule type="cellIs" dxfId="5881" priority="422" operator="equal">
      <formula>"TD"</formula>
    </cfRule>
  </conditionalFormatting>
  <conditionalFormatting sqref="Z207">
    <cfRule type="cellIs" dxfId="5880" priority="421" operator="equal">
      <formula>"PR"</formula>
    </cfRule>
  </conditionalFormatting>
  <conditionalFormatting sqref="N51:N52">
    <cfRule type="cellIs" dxfId="5879" priority="420" operator="equal">
      <formula>"Me"</formula>
    </cfRule>
  </conditionalFormatting>
  <conditionalFormatting sqref="N51:N52">
    <cfRule type="cellIs" dxfId="5878" priority="419" operator="equal">
      <formula>"TD"</formula>
    </cfRule>
  </conditionalFormatting>
  <conditionalFormatting sqref="N51:N52">
    <cfRule type="cellIs" dxfId="5877" priority="418" operator="equal">
      <formula>"PR"</formula>
    </cfRule>
  </conditionalFormatting>
  <conditionalFormatting sqref="N163:N164">
    <cfRule type="cellIs" dxfId="5876" priority="417" operator="equal">
      <formula>"Me"</formula>
    </cfRule>
  </conditionalFormatting>
  <conditionalFormatting sqref="N163:N164">
    <cfRule type="cellIs" dxfId="5875" priority="416" operator="equal">
      <formula>"TD"</formula>
    </cfRule>
  </conditionalFormatting>
  <conditionalFormatting sqref="N163:N164">
    <cfRule type="cellIs" dxfId="5874" priority="415" operator="equal">
      <formula>"PR"</formula>
    </cfRule>
  </conditionalFormatting>
  <conditionalFormatting sqref="N163:N164">
    <cfRule type="cellIs" dxfId="5873" priority="414" operator="equal">
      <formula>"Me"</formula>
    </cfRule>
  </conditionalFormatting>
  <conditionalFormatting sqref="N163:N164">
    <cfRule type="cellIs" dxfId="5872" priority="413" operator="equal">
      <formula>"TD"</formula>
    </cfRule>
  </conditionalFormatting>
  <conditionalFormatting sqref="S113:S114">
    <cfRule type="cellIs" dxfId="5871" priority="412" operator="equal">
      <formula>"Me"</formula>
    </cfRule>
  </conditionalFormatting>
  <conditionalFormatting sqref="S113:S114">
    <cfRule type="cellIs" dxfId="5870" priority="411" operator="equal">
      <formula>"TD"</formula>
    </cfRule>
  </conditionalFormatting>
  <conditionalFormatting sqref="S113:S114">
    <cfRule type="cellIs" dxfId="5869" priority="410" operator="equal">
      <formula>"PR"</formula>
    </cfRule>
  </conditionalFormatting>
  <conditionalFormatting sqref="S119:S120">
    <cfRule type="cellIs" dxfId="5868" priority="409" operator="equal">
      <formula>"Me"</formula>
    </cfRule>
  </conditionalFormatting>
  <conditionalFormatting sqref="S119:S120">
    <cfRule type="cellIs" dxfId="5867" priority="408" operator="equal">
      <formula>"TD"</formula>
    </cfRule>
  </conditionalFormatting>
  <conditionalFormatting sqref="S119:S120">
    <cfRule type="cellIs" dxfId="5866" priority="407" operator="equal">
      <formula>"PR"</formula>
    </cfRule>
  </conditionalFormatting>
  <conditionalFormatting sqref="N173:W174">
    <cfRule type="cellIs" dxfId="5865" priority="406" operator="equal">
      <formula>"Me"</formula>
    </cfRule>
  </conditionalFormatting>
  <conditionalFormatting sqref="N173:W174">
    <cfRule type="cellIs" dxfId="5864" priority="405" operator="equal">
      <formula>"TD"</formula>
    </cfRule>
  </conditionalFormatting>
  <conditionalFormatting sqref="N173:W174">
    <cfRule type="cellIs" dxfId="5863" priority="404" operator="equal">
      <formula>"PR"</formula>
    </cfRule>
  </conditionalFormatting>
  <conditionalFormatting sqref="N185:N186">
    <cfRule type="cellIs" dxfId="5862" priority="403" operator="equal">
      <formula>"Me"</formula>
    </cfRule>
  </conditionalFormatting>
  <conditionalFormatting sqref="N185:N186">
    <cfRule type="cellIs" dxfId="5861" priority="402" operator="equal">
      <formula>"TD"</formula>
    </cfRule>
  </conditionalFormatting>
  <conditionalFormatting sqref="N185:N186">
    <cfRule type="cellIs" dxfId="5860" priority="401" operator="equal">
      <formula>"PR"</formula>
    </cfRule>
  </conditionalFormatting>
  <conditionalFormatting sqref="N228">
    <cfRule type="cellIs" dxfId="5859" priority="400" operator="equal">
      <formula>"Me"</formula>
    </cfRule>
  </conditionalFormatting>
  <conditionalFormatting sqref="N228">
    <cfRule type="cellIs" dxfId="5858" priority="399" operator="equal">
      <formula>"TD"</formula>
    </cfRule>
  </conditionalFormatting>
  <conditionalFormatting sqref="N228">
    <cfRule type="cellIs" dxfId="5857" priority="398" operator="equal">
      <formula>"PR"</formula>
    </cfRule>
  </conditionalFormatting>
  <conditionalFormatting sqref="Q229:AB230">
    <cfRule type="cellIs" dxfId="5856" priority="397" operator="equal">
      <formula>"Me"</formula>
    </cfRule>
  </conditionalFormatting>
  <conditionalFormatting sqref="Q229:AB230">
    <cfRule type="cellIs" dxfId="5855" priority="396" operator="equal">
      <formula>"TD"</formula>
    </cfRule>
  </conditionalFormatting>
  <conditionalFormatting sqref="Q229:AB230">
    <cfRule type="cellIs" dxfId="5854" priority="395" operator="equal">
      <formula>"PR"</formula>
    </cfRule>
  </conditionalFormatting>
  <conditionalFormatting sqref="N227">
    <cfRule type="cellIs" dxfId="5853" priority="394" operator="equal">
      <formula>"Me"</formula>
    </cfRule>
  </conditionalFormatting>
  <conditionalFormatting sqref="N227">
    <cfRule type="cellIs" dxfId="5852" priority="393" operator="equal">
      <formula>"TD"</formula>
    </cfRule>
  </conditionalFormatting>
  <conditionalFormatting sqref="N227">
    <cfRule type="cellIs" dxfId="5851" priority="392" operator="equal">
      <formula>"PR"</formula>
    </cfRule>
  </conditionalFormatting>
  <conditionalFormatting sqref="N215">
    <cfRule type="cellIs" dxfId="5850" priority="391" operator="equal">
      <formula>"Me"</formula>
    </cfRule>
  </conditionalFormatting>
  <conditionalFormatting sqref="N215">
    <cfRule type="cellIs" dxfId="5849" priority="390" operator="equal">
      <formula>"TD"</formula>
    </cfRule>
  </conditionalFormatting>
  <conditionalFormatting sqref="N215">
    <cfRule type="cellIs" dxfId="5848" priority="389" operator="equal">
      <formula>"PR"</formula>
    </cfRule>
  </conditionalFormatting>
  <conditionalFormatting sqref="S95:S96">
    <cfRule type="cellIs" dxfId="5847" priority="388" operator="equal">
      <formula>"Me"</formula>
    </cfRule>
  </conditionalFormatting>
  <conditionalFormatting sqref="S95:S96">
    <cfRule type="cellIs" dxfId="5846" priority="387" operator="equal">
      <formula>"TD"</formula>
    </cfRule>
  </conditionalFormatting>
  <conditionalFormatting sqref="S95:S96">
    <cfRule type="cellIs" dxfId="5845" priority="386" operator="equal">
      <formula>"PR"</formula>
    </cfRule>
  </conditionalFormatting>
  <conditionalFormatting sqref="Q95:R96">
    <cfRule type="cellIs" dxfId="5844" priority="385" operator="equal">
      <formula>"Me"</formula>
    </cfRule>
  </conditionalFormatting>
  <conditionalFormatting sqref="Q95:R96">
    <cfRule type="cellIs" dxfId="5843" priority="384" operator="equal">
      <formula>"TD"</formula>
    </cfRule>
  </conditionalFormatting>
  <conditionalFormatting sqref="Q95:R96">
    <cfRule type="cellIs" dxfId="5842" priority="383" operator="equal">
      <formula>"PR"</formula>
    </cfRule>
  </conditionalFormatting>
  <conditionalFormatting sqref="Q69:R70">
    <cfRule type="cellIs" dxfId="5841" priority="382" operator="equal">
      <formula>"Me"</formula>
    </cfRule>
  </conditionalFormatting>
  <conditionalFormatting sqref="Q69:R70">
    <cfRule type="cellIs" dxfId="5840" priority="381" operator="equal">
      <formula>"TD"</formula>
    </cfRule>
  </conditionalFormatting>
  <conditionalFormatting sqref="Q69:R70">
    <cfRule type="cellIs" dxfId="5839" priority="380" operator="equal">
      <formula>"PR"</formula>
    </cfRule>
  </conditionalFormatting>
  <conditionalFormatting sqref="Q53:X54">
    <cfRule type="cellIs" dxfId="5838" priority="379" operator="equal">
      <formula>"Me"</formula>
    </cfRule>
  </conditionalFormatting>
  <conditionalFormatting sqref="Q53:X54">
    <cfRule type="cellIs" dxfId="5837" priority="378" operator="equal">
      <formula>"PR"</formula>
    </cfRule>
  </conditionalFormatting>
  <conditionalFormatting sqref="Y53:Y54">
    <cfRule type="cellIs" dxfId="5836" priority="377" operator="equal">
      <formula>"Me"</formula>
    </cfRule>
  </conditionalFormatting>
  <conditionalFormatting sqref="Y53:Y54">
    <cfRule type="cellIs" dxfId="5835" priority="376" operator="equal">
      <formula>"PR"</formula>
    </cfRule>
  </conditionalFormatting>
  <conditionalFormatting sqref="Q107:S108">
    <cfRule type="cellIs" dxfId="5834" priority="375" operator="equal">
      <formula>"Me"</formula>
    </cfRule>
  </conditionalFormatting>
  <conditionalFormatting sqref="Q107:S108">
    <cfRule type="cellIs" dxfId="5833" priority="374" operator="equal">
      <formula>"TD"</formula>
    </cfRule>
  </conditionalFormatting>
  <conditionalFormatting sqref="Q107:S108">
    <cfRule type="cellIs" dxfId="5832" priority="373" operator="equal">
      <formula>"PR"</formula>
    </cfRule>
  </conditionalFormatting>
  <conditionalFormatting sqref="T37:W38">
    <cfRule type="cellIs" dxfId="5831" priority="372" operator="equal">
      <formula>"Me"</formula>
    </cfRule>
  </conditionalFormatting>
  <conditionalFormatting sqref="T37:W38">
    <cfRule type="cellIs" dxfId="5830" priority="371" operator="equal">
      <formula>"PR"</formula>
    </cfRule>
  </conditionalFormatting>
  <conditionalFormatting sqref="R55:R56">
    <cfRule type="cellIs" dxfId="5829" priority="370" operator="equal">
      <formula>"TD"</formula>
    </cfRule>
  </conditionalFormatting>
  <conditionalFormatting sqref="AI129:AI130">
    <cfRule type="cellIs" dxfId="5828" priority="369" operator="equal">
      <formula>"Me"</formula>
    </cfRule>
  </conditionalFormatting>
  <conditionalFormatting sqref="AI129:AI130">
    <cfRule type="cellIs" dxfId="5827" priority="368" operator="equal">
      <formula>"TD"</formula>
    </cfRule>
  </conditionalFormatting>
  <conditionalFormatting sqref="AI129:AI130">
    <cfRule type="cellIs" dxfId="5826" priority="367" operator="equal">
      <formula>"PR"</formula>
    </cfRule>
  </conditionalFormatting>
  <conditionalFormatting sqref="M213:M214">
    <cfRule type="cellIs" dxfId="5825" priority="348" operator="equal">
      <formula>"Me"</formula>
    </cfRule>
  </conditionalFormatting>
  <conditionalFormatting sqref="M213:M214">
    <cfRule type="cellIs" dxfId="5824" priority="347" operator="equal">
      <formula>"TD"</formula>
    </cfRule>
  </conditionalFormatting>
  <conditionalFormatting sqref="M213:M214">
    <cfRule type="cellIs" dxfId="5823" priority="346" operator="equal">
      <formula>"PR"</formula>
    </cfRule>
  </conditionalFormatting>
  <conditionalFormatting sqref="X127:X128">
    <cfRule type="cellIs" dxfId="5822" priority="345" operator="equal">
      <formula>"Me"</formula>
    </cfRule>
  </conditionalFormatting>
  <conditionalFormatting sqref="X127:X128">
    <cfRule type="cellIs" dxfId="5821" priority="344" operator="equal">
      <formula>"TD"</formula>
    </cfRule>
  </conditionalFormatting>
  <conditionalFormatting sqref="X127:X128">
    <cfRule type="cellIs" dxfId="5820" priority="343" operator="equal">
      <formula>"PR"</formula>
    </cfRule>
  </conditionalFormatting>
  <conditionalFormatting sqref="X221:Y222">
    <cfRule type="cellIs" dxfId="5819" priority="342" operator="equal">
      <formula>"Me"</formula>
    </cfRule>
  </conditionalFormatting>
  <conditionalFormatting sqref="X221:Y222">
    <cfRule type="cellIs" dxfId="5818" priority="341" operator="equal">
      <formula>"TD"</formula>
    </cfRule>
  </conditionalFormatting>
  <conditionalFormatting sqref="X221:Y222">
    <cfRule type="cellIs" dxfId="5817" priority="340" operator="equal">
      <formula>"PR"</formula>
    </cfRule>
  </conditionalFormatting>
  <conditionalFormatting sqref="S69">
    <cfRule type="cellIs" dxfId="5816" priority="339" operator="equal">
      <formula>"Me"</formula>
    </cfRule>
  </conditionalFormatting>
  <conditionalFormatting sqref="S69">
    <cfRule type="cellIs" dxfId="5815" priority="338" operator="equal">
      <formula>"TD"</formula>
    </cfRule>
  </conditionalFormatting>
  <conditionalFormatting sqref="S69">
    <cfRule type="cellIs" dxfId="5814" priority="337" operator="equal">
      <formula>"PR"</formula>
    </cfRule>
  </conditionalFormatting>
  <conditionalFormatting sqref="R43:R44">
    <cfRule type="cellIs" dxfId="5813" priority="336" operator="equal">
      <formula>"Me"</formula>
    </cfRule>
  </conditionalFormatting>
  <conditionalFormatting sqref="R43:R44">
    <cfRule type="cellIs" dxfId="5812" priority="335" operator="equal">
      <formula>"PR"</formula>
    </cfRule>
  </conditionalFormatting>
  <conditionalFormatting sqref="S43:S44">
    <cfRule type="cellIs" dxfId="5811" priority="334" operator="equal">
      <formula>"Me"</formula>
    </cfRule>
  </conditionalFormatting>
  <conditionalFormatting sqref="S43:S44">
    <cfRule type="cellIs" dxfId="5810" priority="333" operator="equal">
      <formula>"PR"</formula>
    </cfRule>
  </conditionalFormatting>
  <conditionalFormatting sqref="X152">
    <cfRule type="cellIs" dxfId="5809" priority="332" operator="equal">
      <formula>"Me"</formula>
    </cfRule>
  </conditionalFormatting>
  <conditionalFormatting sqref="X152">
    <cfRule type="cellIs" dxfId="5808" priority="331" operator="equal">
      <formula>"TD"</formula>
    </cfRule>
  </conditionalFormatting>
  <conditionalFormatting sqref="X152">
    <cfRule type="cellIs" dxfId="5807" priority="330" operator="equal">
      <formula>"PR"</formula>
    </cfRule>
  </conditionalFormatting>
  <conditionalFormatting sqref="Y152">
    <cfRule type="cellIs" dxfId="5806" priority="329" operator="equal">
      <formula>"Me"</formula>
    </cfRule>
  </conditionalFormatting>
  <conditionalFormatting sqref="Y152">
    <cfRule type="cellIs" dxfId="5805" priority="328" operator="equal">
      <formula>"TD"</formula>
    </cfRule>
  </conditionalFormatting>
  <conditionalFormatting sqref="Y152">
    <cfRule type="cellIs" dxfId="5804" priority="327" operator="equal">
      <formula>"PR"</formula>
    </cfRule>
  </conditionalFormatting>
  <conditionalFormatting sqref="Z152">
    <cfRule type="cellIs" dxfId="5803" priority="326" operator="equal">
      <formula>"Me"</formula>
    </cfRule>
  </conditionalFormatting>
  <conditionalFormatting sqref="Z152">
    <cfRule type="cellIs" dxfId="5802" priority="325" operator="equal">
      <formula>"TD"</formula>
    </cfRule>
  </conditionalFormatting>
  <conditionalFormatting sqref="Z152">
    <cfRule type="cellIs" dxfId="5801" priority="324" operator="equal">
      <formula>"PR"</formula>
    </cfRule>
  </conditionalFormatting>
  <conditionalFormatting sqref="AA152">
    <cfRule type="cellIs" dxfId="5800" priority="323" operator="equal">
      <formula>"Me"</formula>
    </cfRule>
  </conditionalFormatting>
  <conditionalFormatting sqref="AA152">
    <cfRule type="cellIs" dxfId="5799" priority="322" operator="equal">
      <formula>"TD"</formula>
    </cfRule>
  </conditionalFormatting>
  <conditionalFormatting sqref="AA152">
    <cfRule type="cellIs" dxfId="5798" priority="321" operator="equal">
      <formula>"PR"</formula>
    </cfRule>
  </conditionalFormatting>
  <conditionalFormatting sqref="AB152">
    <cfRule type="cellIs" dxfId="5797" priority="320" operator="equal">
      <formula>"Me"</formula>
    </cfRule>
  </conditionalFormatting>
  <conditionalFormatting sqref="AB152">
    <cfRule type="cellIs" dxfId="5796" priority="319" operator="equal">
      <formula>"TD"</formula>
    </cfRule>
  </conditionalFormatting>
  <conditionalFormatting sqref="AB152">
    <cfRule type="cellIs" dxfId="5795" priority="318" operator="equal">
      <formula>"PR"</formula>
    </cfRule>
  </conditionalFormatting>
  <conditionalFormatting sqref="Y25">
    <cfRule type="cellIs" dxfId="5794" priority="317" operator="equal">
      <formula>"Me"</formula>
    </cfRule>
  </conditionalFormatting>
  <conditionalFormatting sqref="Y25">
    <cfRule type="cellIs" dxfId="5793" priority="316" operator="equal">
      <formula>"TD"</formula>
    </cfRule>
  </conditionalFormatting>
  <conditionalFormatting sqref="Y25">
    <cfRule type="cellIs" dxfId="5792" priority="315" operator="equal">
      <formula>"PR"</formula>
    </cfRule>
  </conditionalFormatting>
  <conditionalFormatting sqref="Y183:AJ184">
    <cfRule type="cellIs" dxfId="5791" priority="314" operator="equal">
      <formula>"Me"</formula>
    </cfRule>
  </conditionalFormatting>
  <conditionalFormatting sqref="Y183:AJ184">
    <cfRule type="cellIs" dxfId="5790" priority="313" operator="equal">
      <formula>"TD"</formula>
    </cfRule>
  </conditionalFormatting>
  <conditionalFormatting sqref="Y183:AJ184">
    <cfRule type="cellIs" dxfId="5789" priority="312" operator="equal">
      <formula>"PR"</formula>
    </cfRule>
  </conditionalFormatting>
  <conditionalFormatting sqref="Z145:Z146">
    <cfRule type="cellIs" dxfId="5788" priority="308" operator="equal">
      <formula>"Me"</formula>
    </cfRule>
  </conditionalFormatting>
  <conditionalFormatting sqref="Z145:Z146">
    <cfRule type="cellIs" dxfId="5787" priority="307" operator="equal">
      <formula>"TD"</formula>
    </cfRule>
  </conditionalFormatting>
  <conditionalFormatting sqref="Z145:Z146">
    <cfRule type="cellIs" dxfId="5786" priority="306" operator="equal">
      <formula>"PR"</formula>
    </cfRule>
  </conditionalFormatting>
  <conditionalFormatting sqref="Z145:Z146">
    <cfRule type="cellIs" dxfId="5785" priority="305" operator="equal">
      <formula>"Me"</formula>
    </cfRule>
  </conditionalFormatting>
  <conditionalFormatting sqref="Z145:Z146">
    <cfRule type="cellIs" dxfId="5784" priority="304" operator="equal">
      <formula>"TD"</formula>
    </cfRule>
  </conditionalFormatting>
  <conditionalFormatting sqref="Z235:Z236">
    <cfRule type="cellIs" dxfId="5783" priority="300" operator="equal">
      <formula>"Me"</formula>
    </cfRule>
  </conditionalFormatting>
  <conditionalFormatting sqref="Z235:Z236">
    <cfRule type="cellIs" dxfId="5782" priority="299" operator="equal">
      <formula>"TD"</formula>
    </cfRule>
  </conditionalFormatting>
  <conditionalFormatting sqref="Z235:Z236">
    <cfRule type="cellIs" dxfId="5781" priority="298" operator="equal">
      <formula>"PR"</formula>
    </cfRule>
  </conditionalFormatting>
  <conditionalFormatting sqref="Z227:Z228">
    <cfRule type="cellIs" dxfId="5780" priority="297" operator="equal">
      <formula>"Me"</formula>
    </cfRule>
  </conditionalFormatting>
  <conditionalFormatting sqref="Z227:Z228">
    <cfRule type="cellIs" dxfId="5779" priority="296" operator="equal">
      <formula>"TD"</formula>
    </cfRule>
  </conditionalFormatting>
  <conditionalFormatting sqref="Z227:Z228">
    <cfRule type="cellIs" dxfId="5778" priority="295" operator="equal">
      <formula>"PR"</formula>
    </cfRule>
  </conditionalFormatting>
  <conditionalFormatting sqref="Z49:Z50">
    <cfRule type="cellIs" dxfId="5777" priority="294" operator="equal">
      <formula>"Me"</formula>
    </cfRule>
  </conditionalFormatting>
  <conditionalFormatting sqref="Z49:Z50">
    <cfRule type="cellIs" dxfId="5776" priority="293" operator="equal">
      <formula>"TD"</formula>
    </cfRule>
  </conditionalFormatting>
  <conditionalFormatting sqref="Z49:Z50">
    <cfRule type="cellIs" dxfId="5775" priority="292" operator="equal">
      <formula>"PR"</formula>
    </cfRule>
  </conditionalFormatting>
  <conditionalFormatting sqref="Z69:Z70">
    <cfRule type="cellIs" dxfId="5774" priority="291" operator="equal">
      <formula>"Me"</formula>
    </cfRule>
  </conditionalFormatting>
  <conditionalFormatting sqref="Z69:Z70">
    <cfRule type="cellIs" dxfId="5773" priority="290" operator="equal">
      <formula>"TD"</formula>
    </cfRule>
  </conditionalFormatting>
  <conditionalFormatting sqref="Z69:Z70">
    <cfRule type="cellIs" dxfId="5772" priority="289" operator="equal">
      <formula>"PR"</formula>
    </cfRule>
  </conditionalFormatting>
  <conditionalFormatting sqref="AE152">
    <cfRule type="cellIs" dxfId="5771" priority="288" operator="equal">
      <formula>"Me"</formula>
    </cfRule>
  </conditionalFormatting>
  <conditionalFormatting sqref="AE152">
    <cfRule type="cellIs" dxfId="5770" priority="287" operator="equal">
      <formula>"TD"</formula>
    </cfRule>
  </conditionalFormatting>
  <conditionalFormatting sqref="AE152">
    <cfRule type="cellIs" dxfId="5769" priority="286" operator="equal">
      <formula>"PR"</formula>
    </cfRule>
  </conditionalFormatting>
  <conditionalFormatting sqref="AF152">
    <cfRule type="cellIs" dxfId="5768" priority="285" operator="equal">
      <formula>"Me"</formula>
    </cfRule>
  </conditionalFormatting>
  <conditionalFormatting sqref="AF152">
    <cfRule type="cellIs" dxfId="5767" priority="284" operator="equal">
      <formula>"TD"</formula>
    </cfRule>
  </conditionalFormatting>
  <conditionalFormatting sqref="AF152">
    <cfRule type="cellIs" dxfId="5766" priority="283" operator="equal">
      <formula>"PR"</formula>
    </cfRule>
  </conditionalFormatting>
  <conditionalFormatting sqref="AG152">
    <cfRule type="cellIs" dxfId="5765" priority="282" operator="equal">
      <formula>"Me"</formula>
    </cfRule>
  </conditionalFormatting>
  <conditionalFormatting sqref="AG152">
    <cfRule type="cellIs" dxfId="5764" priority="281" operator="equal">
      <formula>"TD"</formula>
    </cfRule>
  </conditionalFormatting>
  <conditionalFormatting sqref="AG152">
    <cfRule type="cellIs" dxfId="5763" priority="280" operator="equal">
      <formula>"PR"</formula>
    </cfRule>
  </conditionalFormatting>
  <conditionalFormatting sqref="AH152">
    <cfRule type="cellIs" dxfId="5762" priority="279" operator="equal">
      <formula>"Me"</formula>
    </cfRule>
  </conditionalFormatting>
  <conditionalFormatting sqref="AH152">
    <cfRule type="cellIs" dxfId="5761" priority="278" operator="equal">
      <formula>"TD"</formula>
    </cfRule>
  </conditionalFormatting>
  <conditionalFormatting sqref="AH152">
    <cfRule type="cellIs" dxfId="5760" priority="277" operator="equal">
      <formula>"PR"</formula>
    </cfRule>
  </conditionalFormatting>
  <conditionalFormatting sqref="AI152">
    <cfRule type="cellIs" dxfId="5759" priority="276" operator="equal">
      <formula>"Me"</formula>
    </cfRule>
  </conditionalFormatting>
  <conditionalFormatting sqref="AI152">
    <cfRule type="cellIs" dxfId="5758" priority="275" operator="equal">
      <formula>"TD"</formula>
    </cfRule>
  </conditionalFormatting>
  <conditionalFormatting sqref="AI152">
    <cfRule type="cellIs" dxfId="5757" priority="274" operator="equal">
      <formula>"PR"</formula>
    </cfRule>
  </conditionalFormatting>
  <conditionalFormatting sqref="AA45:AA46">
    <cfRule type="cellIs" dxfId="5756" priority="267" operator="equal">
      <formula>"Me"</formula>
    </cfRule>
  </conditionalFormatting>
  <conditionalFormatting sqref="AA45:AA46">
    <cfRule type="cellIs" dxfId="5755" priority="266" operator="equal">
      <formula>"PR"</formula>
    </cfRule>
  </conditionalFormatting>
  <conditionalFormatting sqref="AA49:AB50">
    <cfRule type="cellIs" dxfId="5754" priority="265" operator="equal">
      <formula>"Me"</formula>
    </cfRule>
  </conditionalFormatting>
  <conditionalFormatting sqref="AA49:AB50">
    <cfRule type="cellIs" dxfId="5753" priority="264" operator="equal">
      <formula>"PR"</formula>
    </cfRule>
  </conditionalFormatting>
  <conditionalFormatting sqref="AH105:AI106">
    <cfRule type="cellIs" dxfId="5752" priority="263" operator="equal">
      <formula>"Me"</formula>
    </cfRule>
  </conditionalFormatting>
  <conditionalFormatting sqref="AH105:AI106">
    <cfRule type="cellIs" dxfId="5751" priority="262" operator="equal">
      <formula>"TD"</formula>
    </cfRule>
  </conditionalFormatting>
  <conditionalFormatting sqref="AH105:AI106">
    <cfRule type="cellIs" dxfId="5750" priority="261" operator="equal">
      <formula>"PR"</formula>
    </cfRule>
  </conditionalFormatting>
  <conditionalFormatting sqref="AB89:AB90">
    <cfRule type="cellIs" dxfId="5749" priority="260" operator="equal">
      <formula>"Me"</formula>
    </cfRule>
  </conditionalFormatting>
  <conditionalFormatting sqref="AB89:AB90">
    <cfRule type="cellIs" dxfId="5748" priority="259" operator="equal">
      <formula>"TD"</formula>
    </cfRule>
  </conditionalFormatting>
  <conditionalFormatting sqref="AB89:AB90">
    <cfRule type="cellIs" dxfId="5747" priority="258" operator="equal">
      <formula>"PR"</formula>
    </cfRule>
  </conditionalFormatting>
  <conditionalFormatting sqref="AC169:AD170">
    <cfRule type="cellIs" dxfId="5746" priority="257" operator="equal">
      <formula>"Me"</formula>
    </cfRule>
  </conditionalFormatting>
  <conditionalFormatting sqref="AC169:AD170">
    <cfRule type="cellIs" dxfId="5745" priority="256" operator="equal">
      <formula>"TD"</formula>
    </cfRule>
  </conditionalFormatting>
  <conditionalFormatting sqref="AC169:AD170">
    <cfRule type="cellIs" dxfId="5744" priority="255" operator="equal">
      <formula>"PR"</formula>
    </cfRule>
  </conditionalFormatting>
  <conditionalFormatting sqref="AB27:AB28">
    <cfRule type="cellIs" dxfId="5743" priority="254" operator="equal">
      <formula>"PR"</formula>
    </cfRule>
  </conditionalFormatting>
  <conditionalFormatting sqref="AB27:AB28">
    <cfRule type="cellIs" dxfId="5742" priority="253" operator="equal">
      <formula>"Me"</formula>
    </cfRule>
  </conditionalFormatting>
  <conditionalFormatting sqref="AB27:AB28">
    <cfRule type="cellIs" dxfId="5741" priority="252" operator="equal">
      <formula>"Me"</formula>
    </cfRule>
  </conditionalFormatting>
  <conditionalFormatting sqref="AB27:AB28">
    <cfRule type="cellIs" dxfId="5740" priority="251" operator="equal">
      <formula>"TD"</formula>
    </cfRule>
  </conditionalFormatting>
  <conditionalFormatting sqref="AB28">
    <cfRule type="cellIs" dxfId="5739" priority="250" operator="equal">
      <formula>"Me"</formula>
    </cfRule>
  </conditionalFormatting>
  <conditionalFormatting sqref="AB28">
    <cfRule type="cellIs" dxfId="5738" priority="249" operator="equal">
      <formula>"Me"</formula>
    </cfRule>
  </conditionalFormatting>
  <conditionalFormatting sqref="AB28">
    <cfRule type="cellIs" dxfId="5737" priority="248" operator="equal">
      <formula>"TD"</formula>
    </cfRule>
  </conditionalFormatting>
  <conditionalFormatting sqref="AB28">
    <cfRule type="cellIs" dxfId="5736" priority="247" operator="equal">
      <formula>"Me"</formula>
    </cfRule>
  </conditionalFormatting>
  <conditionalFormatting sqref="AB27">
    <cfRule type="cellIs" dxfId="5735" priority="246" operator="equal">
      <formula>"Me"</formula>
    </cfRule>
  </conditionalFormatting>
  <conditionalFormatting sqref="AB27">
    <cfRule type="cellIs" dxfId="5734" priority="245" operator="equal">
      <formula>"TD"</formula>
    </cfRule>
  </conditionalFormatting>
  <conditionalFormatting sqref="AB27">
    <cfRule type="cellIs" dxfId="5733" priority="244" operator="equal">
      <formula>"PR"</formula>
    </cfRule>
  </conditionalFormatting>
  <conditionalFormatting sqref="AB203:AB208">
    <cfRule type="cellIs" dxfId="5732" priority="240" operator="equal">
      <formula>"Me"</formula>
    </cfRule>
  </conditionalFormatting>
  <conditionalFormatting sqref="AB203:AB208">
    <cfRule type="cellIs" dxfId="5731" priority="239" operator="equal">
      <formula>"TD"</formula>
    </cfRule>
  </conditionalFormatting>
  <conditionalFormatting sqref="AB203:AB208">
    <cfRule type="cellIs" dxfId="5730" priority="238" operator="equal">
      <formula>"PR"</formula>
    </cfRule>
  </conditionalFormatting>
  <conditionalFormatting sqref="AB52">
    <cfRule type="cellIs" dxfId="5729" priority="237" operator="equal">
      <formula>"Me"</formula>
    </cfRule>
  </conditionalFormatting>
  <conditionalFormatting sqref="AB52">
    <cfRule type="cellIs" dxfId="5728" priority="236" operator="equal">
      <formula>"PR"</formula>
    </cfRule>
  </conditionalFormatting>
  <conditionalFormatting sqref="AB31:AB32">
    <cfRule type="cellIs" dxfId="5727" priority="235" operator="equal">
      <formula>"Me"</formula>
    </cfRule>
  </conditionalFormatting>
  <conditionalFormatting sqref="AB31:AB32">
    <cfRule type="cellIs" dxfId="5726" priority="234" operator="equal">
      <formula>"PR"</formula>
    </cfRule>
  </conditionalFormatting>
  <conditionalFormatting sqref="AB51">
    <cfRule type="cellIs" dxfId="5725" priority="233" operator="equal">
      <formula>"Me"</formula>
    </cfRule>
  </conditionalFormatting>
  <conditionalFormatting sqref="AB51">
    <cfRule type="cellIs" dxfId="5724" priority="232" operator="equal">
      <formula>"PR"</formula>
    </cfRule>
  </conditionalFormatting>
  <conditionalFormatting sqref="AB71:AB72">
    <cfRule type="cellIs" dxfId="5723" priority="231" operator="equal">
      <formula>"Me"</formula>
    </cfRule>
  </conditionalFormatting>
  <conditionalFormatting sqref="AB71:AB72">
    <cfRule type="cellIs" dxfId="5722" priority="230" operator="equal">
      <formula>"TD"</formula>
    </cfRule>
  </conditionalFormatting>
  <conditionalFormatting sqref="AB71:AB72">
    <cfRule type="cellIs" dxfId="5721" priority="229" operator="equal">
      <formula>"PR"</formula>
    </cfRule>
  </conditionalFormatting>
  <conditionalFormatting sqref="AB177:AB178">
    <cfRule type="cellIs" dxfId="5720" priority="213" operator="equal">
      <formula>"Me"</formula>
    </cfRule>
  </conditionalFormatting>
  <conditionalFormatting sqref="AB177:AB178">
    <cfRule type="cellIs" dxfId="5719" priority="212" operator="equal">
      <formula>"TD"</formula>
    </cfRule>
  </conditionalFormatting>
  <conditionalFormatting sqref="AB177:AB178">
    <cfRule type="cellIs" dxfId="5718" priority="211" operator="equal">
      <formula>"PR"</formula>
    </cfRule>
  </conditionalFormatting>
  <conditionalFormatting sqref="AB215:AB216">
    <cfRule type="cellIs" dxfId="5717" priority="210" operator="equal">
      <formula>"Me"</formula>
    </cfRule>
  </conditionalFormatting>
  <conditionalFormatting sqref="AB215:AB216">
    <cfRule type="cellIs" dxfId="5716" priority="209" operator="equal">
      <formula>"TD"</formula>
    </cfRule>
  </conditionalFormatting>
  <conditionalFormatting sqref="AB215:AB216">
    <cfRule type="cellIs" dxfId="5715" priority="208" operator="equal">
      <formula>"PR"</formula>
    </cfRule>
  </conditionalFormatting>
  <conditionalFormatting sqref="AB225:AB226">
    <cfRule type="cellIs" dxfId="5714" priority="207" operator="equal">
      <formula>"Me"</formula>
    </cfRule>
  </conditionalFormatting>
  <conditionalFormatting sqref="AB225:AB226">
    <cfRule type="cellIs" dxfId="5713" priority="206" operator="equal">
      <formula>"TD"</formula>
    </cfRule>
  </conditionalFormatting>
  <conditionalFormatting sqref="AB225:AB226">
    <cfRule type="cellIs" dxfId="5712" priority="205" operator="equal">
      <formula>"PR"</formula>
    </cfRule>
  </conditionalFormatting>
  <conditionalFormatting sqref="AB227:AB228">
    <cfRule type="cellIs" dxfId="5711" priority="204" operator="equal">
      <formula>"Me"</formula>
    </cfRule>
  </conditionalFormatting>
  <conditionalFormatting sqref="AB227:AB228">
    <cfRule type="cellIs" dxfId="5710" priority="203" operator="equal">
      <formula>"TD"</formula>
    </cfRule>
  </conditionalFormatting>
  <conditionalFormatting sqref="AB227:AB228">
    <cfRule type="cellIs" dxfId="5709" priority="202" operator="equal">
      <formula>"PR"</formula>
    </cfRule>
  </conditionalFormatting>
  <conditionalFormatting sqref="AB231:AB232">
    <cfRule type="cellIs" dxfId="5708" priority="201" operator="equal">
      <formula>"Me"</formula>
    </cfRule>
  </conditionalFormatting>
  <conditionalFormatting sqref="AB231:AB232">
    <cfRule type="cellIs" dxfId="5707" priority="200" operator="equal">
      <formula>"TD"</formula>
    </cfRule>
  </conditionalFormatting>
  <conditionalFormatting sqref="AB231:AB232">
    <cfRule type="cellIs" dxfId="5706" priority="199" operator="equal">
      <formula>"PR"</formula>
    </cfRule>
  </conditionalFormatting>
  <conditionalFormatting sqref="AB235:AB236">
    <cfRule type="cellIs" dxfId="5705" priority="198" operator="equal">
      <formula>"Me"</formula>
    </cfRule>
  </conditionalFormatting>
  <conditionalFormatting sqref="AB235:AB236">
    <cfRule type="cellIs" dxfId="5704" priority="197" operator="equal">
      <formula>"TD"</formula>
    </cfRule>
  </conditionalFormatting>
  <conditionalFormatting sqref="AB235:AB236">
    <cfRule type="cellIs" dxfId="5703" priority="196" operator="equal">
      <formula>"PR"</formula>
    </cfRule>
  </conditionalFormatting>
  <conditionalFormatting sqref="AB241:AB242">
    <cfRule type="cellIs" dxfId="5702" priority="195" operator="equal">
      <formula>"Me"</formula>
    </cfRule>
  </conditionalFormatting>
  <conditionalFormatting sqref="AB241:AB242">
    <cfRule type="cellIs" dxfId="5701" priority="194" operator="equal">
      <formula>"TD"</formula>
    </cfRule>
  </conditionalFormatting>
  <conditionalFormatting sqref="AB241:AB242">
    <cfRule type="cellIs" dxfId="5700" priority="193" operator="equal">
      <formula>"PR"</formula>
    </cfRule>
  </conditionalFormatting>
  <conditionalFormatting sqref="AB105:AB108">
    <cfRule type="cellIs" dxfId="5699" priority="192" operator="equal">
      <formula>"Me"</formula>
    </cfRule>
  </conditionalFormatting>
  <conditionalFormatting sqref="AB105:AB108">
    <cfRule type="cellIs" dxfId="5698" priority="191" operator="equal">
      <formula>"TD"</formula>
    </cfRule>
  </conditionalFormatting>
  <conditionalFormatting sqref="AB105:AB108">
    <cfRule type="cellIs" dxfId="5697" priority="190" operator="equal">
      <formula>"PR"</formula>
    </cfRule>
  </conditionalFormatting>
  <conditionalFormatting sqref="AB195">
    <cfRule type="cellIs" dxfId="5696" priority="189" operator="equal">
      <formula>"Me"</formula>
    </cfRule>
  </conditionalFormatting>
  <conditionalFormatting sqref="AB195">
    <cfRule type="cellIs" dxfId="5695" priority="188" operator="equal">
      <formula>"TD"</formula>
    </cfRule>
  </conditionalFormatting>
  <conditionalFormatting sqref="AB195">
    <cfRule type="cellIs" dxfId="5694" priority="187" operator="equal">
      <formula>"PR"</formula>
    </cfRule>
  </conditionalFormatting>
  <conditionalFormatting sqref="AB111:AB112">
    <cfRule type="cellIs" dxfId="5693" priority="186" operator="equal">
      <formula>"Me"</formula>
    </cfRule>
  </conditionalFormatting>
  <conditionalFormatting sqref="AB111:AB112">
    <cfRule type="cellIs" dxfId="5692" priority="185" operator="equal">
      <formula>"TD"</formula>
    </cfRule>
  </conditionalFormatting>
  <conditionalFormatting sqref="AB111:AB112">
    <cfRule type="cellIs" dxfId="5691" priority="184" operator="equal">
      <formula>"PR"</formula>
    </cfRule>
  </conditionalFormatting>
  <conditionalFormatting sqref="AB113:AB114">
    <cfRule type="cellIs" dxfId="5690" priority="183" operator="equal">
      <formula>"Me"</formula>
    </cfRule>
  </conditionalFormatting>
  <conditionalFormatting sqref="AB113:AB114">
    <cfRule type="cellIs" dxfId="5689" priority="182" operator="equal">
      <formula>"TD"</formula>
    </cfRule>
  </conditionalFormatting>
  <conditionalFormatting sqref="AB113:AB114">
    <cfRule type="cellIs" dxfId="5688" priority="181" operator="equal">
      <formula>"PR"</formula>
    </cfRule>
  </conditionalFormatting>
  <conditionalFormatting sqref="AB115:AB116">
    <cfRule type="cellIs" dxfId="5687" priority="180" operator="equal">
      <formula>"Me"</formula>
    </cfRule>
  </conditionalFormatting>
  <conditionalFormatting sqref="AB115:AB116">
    <cfRule type="cellIs" dxfId="5686" priority="179" operator="equal">
      <formula>"TD"</formula>
    </cfRule>
  </conditionalFormatting>
  <conditionalFormatting sqref="AB115:AB116">
    <cfRule type="cellIs" dxfId="5685" priority="178" operator="equal">
      <formula>"PR"</formula>
    </cfRule>
  </conditionalFormatting>
  <conditionalFormatting sqref="AB117:AB118">
    <cfRule type="cellIs" dxfId="5684" priority="177" operator="equal">
      <formula>"Me"</formula>
    </cfRule>
  </conditionalFormatting>
  <conditionalFormatting sqref="AB117:AB118">
    <cfRule type="cellIs" dxfId="5683" priority="176" operator="equal">
      <formula>"TD"</formula>
    </cfRule>
  </conditionalFormatting>
  <conditionalFormatting sqref="AB117:AB118">
    <cfRule type="cellIs" dxfId="5682" priority="175" operator="equal">
      <formula>"PR"</formula>
    </cfRule>
  </conditionalFormatting>
  <conditionalFormatting sqref="AB119:AB120">
    <cfRule type="cellIs" dxfId="5681" priority="174" operator="equal">
      <formula>"Me"</formula>
    </cfRule>
  </conditionalFormatting>
  <conditionalFormatting sqref="AB119:AB120">
    <cfRule type="cellIs" dxfId="5680" priority="173" operator="equal">
      <formula>"TD"</formula>
    </cfRule>
  </conditionalFormatting>
  <conditionalFormatting sqref="AB119:AB120">
    <cfRule type="cellIs" dxfId="5679" priority="172" operator="equal">
      <formula>"PR"</formula>
    </cfRule>
  </conditionalFormatting>
  <conditionalFormatting sqref="AB125:AB126">
    <cfRule type="cellIs" dxfId="5678" priority="171" operator="equal">
      <formula>"Me"</formula>
    </cfRule>
  </conditionalFormatting>
  <conditionalFormatting sqref="AB125:AB126">
    <cfRule type="cellIs" dxfId="5677" priority="170" operator="equal">
      <formula>"TD"</formula>
    </cfRule>
  </conditionalFormatting>
  <conditionalFormatting sqref="AB125:AB126">
    <cfRule type="cellIs" dxfId="5676" priority="169" operator="equal">
      <formula>"PR"</formula>
    </cfRule>
  </conditionalFormatting>
  <conditionalFormatting sqref="AB127:AB128">
    <cfRule type="cellIs" dxfId="5675" priority="168" operator="equal">
      <formula>"Me"</formula>
    </cfRule>
  </conditionalFormatting>
  <conditionalFormatting sqref="AB127:AB128">
    <cfRule type="cellIs" dxfId="5674" priority="167" operator="equal">
      <formula>"TD"</formula>
    </cfRule>
  </conditionalFormatting>
  <conditionalFormatting sqref="AB127:AB128">
    <cfRule type="cellIs" dxfId="5673" priority="166" operator="equal">
      <formula>"PR"</formula>
    </cfRule>
  </conditionalFormatting>
  <conditionalFormatting sqref="AB133:AB134">
    <cfRule type="cellIs" dxfId="5672" priority="165" operator="equal">
      <formula>"Me"</formula>
    </cfRule>
  </conditionalFormatting>
  <conditionalFormatting sqref="AB133:AB134">
    <cfRule type="cellIs" dxfId="5671" priority="164" operator="equal">
      <formula>"TD"</formula>
    </cfRule>
  </conditionalFormatting>
  <conditionalFormatting sqref="AB133:AB134">
    <cfRule type="cellIs" dxfId="5670" priority="163" operator="equal">
      <formula>"PR"</formula>
    </cfRule>
  </conditionalFormatting>
  <conditionalFormatting sqref="AB137:AB138">
    <cfRule type="cellIs" dxfId="5669" priority="162" operator="equal">
      <formula>"Me"</formula>
    </cfRule>
  </conditionalFormatting>
  <conditionalFormatting sqref="AB137:AB138">
    <cfRule type="cellIs" dxfId="5668" priority="161" operator="equal">
      <formula>"TD"</formula>
    </cfRule>
  </conditionalFormatting>
  <conditionalFormatting sqref="AB137:AB138">
    <cfRule type="cellIs" dxfId="5667" priority="160" operator="equal">
      <formula>"PR"</formula>
    </cfRule>
  </conditionalFormatting>
  <conditionalFormatting sqref="AB139:AB140">
    <cfRule type="cellIs" dxfId="5666" priority="159" operator="equal">
      <formula>"Me"</formula>
    </cfRule>
  </conditionalFormatting>
  <conditionalFormatting sqref="AB139:AB140">
    <cfRule type="cellIs" dxfId="5665" priority="158" operator="equal">
      <formula>"TD"</formula>
    </cfRule>
  </conditionalFormatting>
  <conditionalFormatting sqref="AB139:AB140">
    <cfRule type="cellIs" dxfId="5664" priority="157" operator="equal">
      <formula>"PR"</formula>
    </cfRule>
  </conditionalFormatting>
  <conditionalFormatting sqref="AB149:AB151">
    <cfRule type="cellIs" dxfId="5663" priority="156" operator="equal">
      <formula>"Me"</formula>
    </cfRule>
  </conditionalFormatting>
  <conditionalFormatting sqref="AB149:AB151">
    <cfRule type="cellIs" dxfId="5662" priority="155" operator="equal">
      <formula>"TD"</formula>
    </cfRule>
  </conditionalFormatting>
  <conditionalFormatting sqref="AB149:AB151">
    <cfRule type="cellIs" dxfId="5661" priority="154" operator="equal">
      <formula>"PR"</formula>
    </cfRule>
  </conditionalFormatting>
  <conditionalFormatting sqref="AB169:AB170">
    <cfRule type="cellIs" dxfId="5660" priority="153" operator="equal">
      <formula>"Me"</formula>
    </cfRule>
  </conditionalFormatting>
  <conditionalFormatting sqref="AB169:AB170">
    <cfRule type="cellIs" dxfId="5659" priority="152" operator="equal">
      <formula>"TD"</formula>
    </cfRule>
  </conditionalFormatting>
  <conditionalFormatting sqref="AB169:AB170">
    <cfRule type="cellIs" dxfId="5658" priority="151" operator="equal">
      <formula>"PR"</formula>
    </cfRule>
  </conditionalFormatting>
  <conditionalFormatting sqref="AB189:AB190">
    <cfRule type="cellIs" dxfId="5657" priority="150" operator="equal">
      <formula>"Me"</formula>
    </cfRule>
  </conditionalFormatting>
  <conditionalFormatting sqref="AB189:AB190">
    <cfRule type="cellIs" dxfId="5656" priority="149" operator="equal">
      <formula>"TD"</formula>
    </cfRule>
  </conditionalFormatting>
  <conditionalFormatting sqref="AB189:AB190">
    <cfRule type="cellIs" dxfId="5655" priority="148" operator="equal">
      <formula>"PR"</formula>
    </cfRule>
  </conditionalFormatting>
  <conditionalFormatting sqref="AB197:AB198">
    <cfRule type="cellIs" dxfId="5654" priority="147" operator="equal">
      <formula>"Me"</formula>
    </cfRule>
  </conditionalFormatting>
  <conditionalFormatting sqref="AB197:AB198">
    <cfRule type="cellIs" dxfId="5653" priority="146" operator="equal">
      <formula>"TD"</formula>
    </cfRule>
  </conditionalFormatting>
  <conditionalFormatting sqref="AB197:AB198">
    <cfRule type="cellIs" dxfId="5652" priority="145" operator="equal">
      <formula>"PR"</formula>
    </cfRule>
  </conditionalFormatting>
  <conditionalFormatting sqref="AB199:AB200">
    <cfRule type="cellIs" dxfId="5651" priority="144" operator="equal">
      <formula>"Me"</formula>
    </cfRule>
  </conditionalFormatting>
  <conditionalFormatting sqref="AB199:AB200">
    <cfRule type="cellIs" dxfId="5650" priority="143" operator="equal">
      <formula>"TD"</formula>
    </cfRule>
  </conditionalFormatting>
  <conditionalFormatting sqref="AB199:AB200">
    <cfRule type="cellIs" dxfId="5649" priority="142" operator="equal">
      <formula>"PR"</formula>
    </cfRule>
  </conditionalFormatting>
  <conditionalFormatting sqref="AF23:AF24">
    <cfRule type="cellIs" dxfId="5648" priority="141" operator="equal">
      <formula>"Me"</formula>
    </cfRule>
  </conditionalFormatting>
  <conditionalFormatting sqref="AH23:AH24">
    <cfRule type="cellIs" dxfId="5647" priority="140" operator="equal">
      <formula>"Me"</formula>
    </cfRule>
  </conditionalFormatting>
  <conditionalFormatting sqref="AE91:AE92">
    <cfRule type="cellIs" dxfId="5646" priority="139" operator="equal">
      <formula>"Me"</formula>
    </cfRule>
  </conditionalFormatting>
  <conditionalFormatting sqref="AE91:AE92">
    <cfRule type="cellIs" dxfId="5645" priority="138" operator="equal">
      <formula>"TD"</formula>
    </cfRule>
  </conditionalFormatting>
  <conditionalFormatting sqref="AE91:AE92">
    <cfRule type="cellIs" dxfId="5644" priority="137" operator="equal">
      <formula>"PR"</formula>
    </cfRule>
  </conditionalFormatting>
  <conditionalFormatting sqref="AE195:AE196">
    <cfRule type="cellIs" dxfId="5643" priority="130" operator="equal">
      <formula>"Me"</formula>
    </cfRule>
  </conditionalFormatting>
  <conditionalFormatting sqref="AE195:AE196">
    <cfRule type="cellIs" dxfId="5642" priority="129" operator="equal">
      <formula>"TD"</formula>
    </cfRule>
  </conditionalFormatting>
  <conditionalFormatting sqref="AE195:AE196">
    <cfRule type="cellIs" dxfId="5641" priority="128" operator="equal">
      <formula>"PR"</formula>
    </cfRule>
  </conditionalFormatting>
  <conditionalFormatting sqref="AE235:AE236">
    <cfRule type="cellIs" dxfId="5640" priority="127" operator="equal">
      <formula>"Me"</formula>
    </cfRule>
  </conditionalFormatting>
  <conditionalFormatting sqref="AE235:AE236">
    <cfRule type="cellIs" dxfId="5639" priority="126" operator="equal">
      <formula>"TD"</formula>
    </cfRule>
  </conditionalFormatting>
  <conditionalFormatting sqref="AE235:AE236">
    <cfRule type="cellIs" dxfId="5638" priority="125" operator="equal">
      <formula>"PR"</formula>
    </cfRule>
  </conditionalFormatting>
  <conditionalFormatting sqref="AI137:AI138">
    <cfRule type="cellIs" dxfId="5637" priority="124" operator="equal">
      <formula>"Me"</formula>
    </cfRule>
  </conditionalFormatting>
  <conditionalFormatting sqref="AI137:AI138">
    <cfRule type="cellIs" dxfId="5636" priority="123" operator="equal">
      <formula>"TD"</formula>
    </cfRule>
  </conditionalFormatting>
  <conditionalFormatting sqref="AI137:AI138">
    <cfRule type="cellIs" dxfId="5635" priority="122" operator="equal">
      <formula>"PR"</formula>
    </cfRule>
  </conditionalFormatting>
  <conditionalFormatting sqref="AI137:AI138">
    <cfRule type="cellIs" dxfId="5634" priority="121" operator="equal">
      <formula>"Me"</formula>
    </cfRule>
  </conditionalFormatting>
  <conditionalFormatting sqref="AI137:AI138">
    <cfRule type="cellIs" dxfId="5633" priority="120" operator="equal">
      <formula>"TD"</formula>
    </cfRule>
  </conditionalFormatting>
  <conditionalFormatting sqref="AG27:AG28">
    <cfRule type="cellIs" dxfId="5632" priority="119" operator="equal">
      <formula>"Me"</formula>
    </cfRule>
  </conditionalFormatting>
  <conditionalFormatting sqref="AG27:AG28">
    <cfRule type="cellIs" dxfId="5631" priority="118" operator="equal">
      <formula>"TD"</formula>
    </cfRule>
  </conditionalFormatting>
  <conditionalFormatting sqref="AG27:AG28">
    <cfRule type="cellIs" dxfId="5630" priority="117" operator="equal">
      <formula>"PR"</formula>
    </cfRule>
  </conditionalFormatting>
  <conditionalFormatting sqref="AH85:AH86">
    <cfRule type="cellIs" dxfId="5629" priority="116" operator="equal">
      <formula>"Me"</formula>
    </cfRule>
  </conditionalFormatting>
  <conditionalFormatting sqref="AH85:AH86">
    <cfRule type="cellIs" dxfId="5628" priority="115" operator="equal">
      <formula>"TD"</formula>
    </cfRule>
  </conditionalFormatting>
  <conditionalFormatting sqref="AH85:AH86">
    <cfRule type="cellIs" dxfId="5627" priority="114" operator="equal">
      <formula>"PR"</formula>
    </cfRule>
  </conditionalFormatting>
  <conditionalFormatting sqref="AJ85:AJ86">
    <cfRule type="cellIs" dxfId="5626" priority="107" operator="equal">
      <formula>"Me"</formula>
    </cfRule>
  </conditionalFormatting>
  <conditionalFormatting sqref="AJ85:AJ86">
    <cfRule type="cellIs" dxfId="5625" priority="106" operator="equal">
      <formula>"TD"</formula>
    </cfRule>
  </conditionalFormatting>
  <conditionalFormatting sqref="AJ85:AJ86">
    <cfRule type="cellIs" dxfId="5624" priority="105" operator="equal">
      <formula>"PR"</formula>
    </cfRule>
  </conditionalFormatting>
  <conditionalFormatting sqref="AF92">
    <cfRule type="cellIs" dxfId="5623" priority="98" operator="equal">
      <formula>"Me"</formula>
    </cfRule>
  </conditionalFormatting>
  <conditionalFormatting sqref="AF92">
    <cfRule type="cellIs" dxfId="5622" priority="97" operator="equal">
      <formula>"TD"</formula>
    </cfRule>
  </conditionalFormatting>
  <conditionalFormatting sqref="AF92">
    <cfRule type="cellIs" dxfId="5621" priority="96" operator="equal">
      <formula>"PR"</formula>
    </cfRule>
  </conditionalFormatting>
  <conditionalFormatting sqref="AF91">
    <cfRule type="cellIs" dxfId="5620" priority="95" operator="equal">
      <formula>"Me"</formula>
    </cfRule>
  </conditionalFormatting>
  <conditionalFormatting sqref="AF91">
    <cfRule type="cellIs" dxfId="5619" priority="94" operator="equal">
      <formula>"TD"</formula>
    </cfRule>
  </conditionalFormatting>
  <conditionalFormatting sqref="AF91">
    <cfRule type="cellIs" dxfId="5618" priority="93" operator="equal">
      <formula>"PR"</formula>
    </cfRule>
  </conditionalFormatting>
  <conditionalFormatting sqref="AH97:AH98">
    <cfRule type="cellIs" dxfId="5617" priority="92" operator="equal">
      <formula>"Me"</formula>
    </cfRule>
  </conditionalFormatting>
  <conditionalFormatting sqref="AH97:AH98">
    <cfRule type="cellIs" dxfId="5616" priority="91" operator="equal">
      <formula>"TD"</formula>
    </cfRule>
  </conditionalFormatting>
  <conditionalFormatting sqref="AH97:AH98">
    <cfRule type="cellIs" dxfId="5615" priority="90" operator="equal">
      <formula>"PR"</formula>
    </cfRule>
  </conditionalFormatting>
  <conditionalFormatting sqref="AH195:AH196">
    <cfRule type="cellIs" dxfId="5614" priority="89" operator="equal">
      <formula>"Me"</formula>
    </cfRule>
  </conditionalFormatting>
  <conditionalFormatting sqref="AH195:AH196">
    <cfRule type="cellIs" dxfId="5613" priority="88" operator="equal">
      <formula>"TD"</formula>
    </cfRule>
  </conditionalFormatting>
  <conditionalFormatting sqref="AH195:AH196">
    <cfRule type="cellIs" dxfId="5612" priority="87" operator="equal">
      <formula>"PR"</formula>
    </cfRule>
  </conditionalFormatting>
  <conditionalFormatting sqref="AG227:AG228">
    <cfRule type="cellIs" dxfId="5611" priority="83" operator="equal">
      <formula>"Me"</formula>
    </cfRule>
  </conditionalFormatting>
  <conditionalFormatting sqref="AG227:AG228">
    <cfRule type="cellIs" dxfId="5610" priority="82" operator="equal">
      <formula>"TD"</formula>
    </cfRule>
  </conditionalFormatting>
  <conditionalFormatting sqref="AG227:AG228">
    <cfRule type="cellIs" dxfId="5609" priority="81" operator="equal">
      <formula>"PR"</formula>
    </cfRule>
  </conditionalFormatting>
  <conditionalFormatting sqref="AG145:AG146">
    <cfRule type="cellIs" dxfId="5608" priority="77" operator="equal">
      <formula>"Me"</formula>
    </cfRule>
  </conditionalFormatting>
  <conditionalFormatting sqref="AG145:AG146">
    <cfRule type="cellIs" dxfId="5607" priority="76" operator="equal">
      <formula>"TD"</formula>
    </cfRule>
  </conditionalFormatting>
  <conditionalFormatting sqref="AG145:AG146">
    <cfRule type="cellIs" dxfId="5606" priority="75" operator="equal">
      <formula>"PR"</formula>
    </cfRule>
  </conditionalFormatting>
  <conditionalFormatting sqref="AG145:AG146">
    <cfRule type="cellIs" dxfId="5605" priority="74" operator="equal">
      <formula>"Me"</formula>
    </cfRule>
  </conditionalFormatting>
  <conditionalFormatting sqref="AG145:AG146">
    <cfRule type="cellIs" dxfId="5604" priority="73" operator="equal">
      <formula>"TD"</formula>
    </cfRule>
  </conditionalFormatting>
  <conditionalFormatting sqref="AG133:AG134">
    <cfRule type="cellIs" dxfId="5603" priority="66" operator="equal">
      <formula>"Me"</formula>
    </cfRule>
  </conditionalFormatting>
  <conditionalFormatting sqref="AG133:AG134">
    <cfRule type="cellIs" dxfId="5602" priority="65" operator="equal">
      <formula>"TD"</formula>
    </cfRule>
  </conditionalFormatting>
  <conditionalFormatting sqref="AG133:AG134">
    <cfRule type="cellIs" dxfId="5601" priority="64" operator="equal">
      <formula>"PR"</formula>
    </cfRule>
  </conditionalFormatting>
  <conditionalFormatting sqref="AI35:AI36">
    <cfRule type="cellIs" dxfId="5600" priority="63" operator="equal">
      <formula>"Me"</formula>
    </cfRule>
  </conditionalFormatting>
  <conditionalFormatting sqref="AI35:AI36">
    <cfRule type="cellIs" dxfId="5599" priority="62" operator="equal">
      <formula>"PR"</formula>
    </cfRule>
  </conditionalFormatting>
  <conditionalFormatting sqref="AH25">
    <cfRule type="cellIs" dxfId="5598" priority="61" operator="equal">
      <formula>"Me"</formula>
    </cfRule>
  </conditionalFormatting>
  <conditionalFormatting sqref="AH25">
    <cfRule type="cellIs" dxfId="5597" priority="60" operator="equal">
      <formula>"Me"</formula>
    </cfRule>
  </conditionalFormatting>
  <conditionalFormatting sqref="AH25">
    <cfRule type="cellIs" dxfId="5596" priority="59" operator="equal">
      <formula>"TD"</formula>
    </cfRule>
  </conditionalFormatting>
  <conditionalFormatting sqref="AH25">
    <cfRule type="cellIs" dxfId="5595" priority="58" operator="equal">
      <formula>"Me"</formula>
    </cfRule>
  </conditionalFormatting>
  <conditionalFormatting sqref="AH25">
    <cfRule type="cellIs" dxfId="5594" priority="57" operator="equal">
      <formula>"TD"</formula>
    </cfRule>
  </conditionalFormatting>
  <conditionalFormatting sqref="AH25">
    <cfRule type="cellIs" dxfId="5593" priority="56" operator="equal">
      <formula>"PR"</formula>
    </cfRule>
  </conditionalFormatting>
  <conditionalFormatting sqref="AB69:AB70">
    <cfRule type="cellIs" dxfId="5592" priority="55" operator="equal">
      <formula>"Me"</formula>
    </cfRule>
  </conditionalFormatting>
  <conditionalFormatting sqref="AB69:AB70">
    <cfRule type="cellIs" dxfId="5591" priority="54" operator="equal">
      <formula>"TD"</formula>
    </cfRule>
  </conditionalFormatting>
  <conditionalFormatting sqref="AB69:AB70">
    <cfRule type="cellIs" dxfId="5590" priority="53" operator="equal">
      <formula>"PR"</formula>
    </cfRule>
  </conditionalFormatting>
  <conditionalFormatting sqref="AG45:AG46">
    <cfRule type="cellIs" dxfId="5589" priority="52" operator="equal">
      <formula>"Me"</formula>
    </cfRule>
  </conditionalFormatting>
  <conditionalFormatting sqref="AI85:AI86">
    <cfRule type="cellIs" dxfId="5588" priority="51" operator="equal">
      <formula>"Me"</formula>
    </cfRule>
  </conditionalFormatting>
  <conditionalFormatting sqref="AI85:AI86">
    <cfRule type="cellIs" dxfId="5587" priority="50" operator="equal">
      <formula>"TD"</formula>
    </cfRule>
  </conditionalFormatting>
  <conditionalFormatting sqref="AI85:AI86">
    <cfRule type="cellIs" dxfId="5586" priority="49" operator="equal">
      <formula>"PR"</formula>
    </cfRule>
  </conditionalFormatting>
  <conditionalFormatting sqref="AH133:AH134">
    <cfRule type="cellIs" dxfId="5585" priority="45" operator="equal">
      <formula>"Me"</formula>
    </cfRule>
  </conditionalFormatting>
  <conditionalFormatting sqref="AH133:AH134">
    <cfRule type="cellIs" dxfId="5584" priority="44" operator="equal">
      <formula>"TD"</formula>
    </cfRule>
  </conditionalFormatting>
  <conditionalFormatting sqref="AH133:AH134">
    <cfRule type="cellIs" dxfId="5583" priority="43" operator="equal">
      <formula>"PR"</formula>
    </cfRule>
  </conditionalFormatting>
  <conditionalFormatting sqref="AI53:AI54">
    <cfRule type="cellIs" dxfId="5582" priority="40" operator="equal">
      <formula>"Me"</formula>
    </cfRule>
  </conditionalFormatting>
  <conditionalFormatting sqref="AI53:AI54">
    <cfRule type="cellIs" dxfId="5581" priority="39" operator="equal">
      <formula>"PR"</formula>
    </cfRule>
  </conditionalFormatting>
  <conditionalFormatting sqref="AH127:AH128">
    <cfRule type="cellIs" dxfId="5580" priority="38" operator="equal">
      <formula>"Me"</formula>
    </cfRule>
  </conditionalFormatting>
  <conditionalFormatting sqref="AH127:AH128">
    <cfRule type="cellIs" dxfId="5579" priority="37" operator="equal">
      <formula>"TD"</formula>
    </cfRule>
  </conditionalFormatting>
  <conditionalFormatting sqref="AH127:AH128">
    <cfRule type="cellIs" dxfId="5578" priority="36" operator="equal">
      <formula>"PR"</formula>
    </cfRule>
  </conditionalFormatting>
  <conditionalFormatting sqref="AH129:AH130">
    <cfRule type="cellIs" dxfId="5577" priority="35" operator="equal">
      <formula>"Me"</formula>
    </cfRule>
  </conditionalFormatting>
  <conditionalFormatting sqref="AH129:AH130">
    <cfRule type="cellIs" dxfId="5576" priority="34" operator="equal">
      <formula>"TD"</formula>
    </cfRule>
  </conditionalFormatting>
  <conditionalFormatting sqref="AH129:AH130">
    <cfRule type="cellIs" dxfId="5575" priority="33" operator="equal">
      <formula>"PR"</formula>
    </cfRule>
  </conditionalFormatting>
  <conditionalFormatting sqref="AH129:AH130">
    <cfRule type="cellIs" dxfId="5574" priority="32" operator="equal">
      <formula>"Me"</formula>
    </cfRule>
  </conditionalFormatting>
  <conditionalFormatting sqref="AH129:AH130">
    <cfRule type="cellIs" dxfId="5573" priority="31" operator="equal">
      <formula>"TD"</formula>
    </cfRule>
  </conditionalFormatting>
  <conditionalFormatting sqref="AH129:AH130">
    <cfRule type="cellIs" dxfId="5572" priority="30" operator="equal">
      <formula>"PR"</formula>
    </cfRule>
  </conditionalFormatting>
  <conditionalFormatting sqref="AH173:AH174">
    <cfRule type="cellIs" dxfId="5571" priority="29" operator="equal">
      <formula>"Me"</formula>
    </cfRule>
  </conditionalFormatting>
  <conditionalFormatting sqref="AH173:AH174">
    <cfRule type="cellIs" dxfId="5570" priority="28" operator="equal">
      <formula>"TD"</formula>
    </cfRule>
  </conditionalFormatting>
  <conditionalFormatting sqref="AH173:AH174">
    <cfRule type="cellIs" dxfId="5569" priority="27" operator="equal">
      <formula>"PR"</formula>
    </cfRule>
  </conditionalFormatting>
  <conditionalFormatting sqref="AH177:AI178">
    <cfRule type="cellIs" dxfId="5568" priority="26" operator="equal">
      <formula>"Me"</formula>
    </cfRule>
  </conditionalFormatting>
  <conditionalFormatting sqref="AH177:AI178">
    <cfRule type="cellIs" dxfId="5567" priority="25" operator="equal">
      <formula>"TD"</formula>
    </cfRule>
  </conditionalFormatting>
  <conditionalFormatting sqref="AH177:AI178">
    <cfRule type="cellIs" dxfId="5566" priority="24" operator="equal">
      <formula>"PR"</formula>
    </cfRule>
  </conditionalFormatting>
  <conditionalFormatting sqref="AH231">
    <cfRule type="cellIs" dxfId="5565" priority="20" operator="equal">
      <formula>"Me"</formula>
    </cfRule>
  </conditionalFormatting>
  <conditionalFormatting sqref="AH231">
    <cfRule type="cellIs" dxfId="5564" priority="19" operator="equal">
      <formula>"TD"</formula>
    </cfRule>
  </conditionalFormatting>
  <conditionalFormatting sqref="AH231">
    <cfRule type="cellIs" dxfId="5563" priority="18" operator="equal">
      <formula>"PR"</formula>
    </cfRule>
  </conditionalFormatting>
  <conditionalFormatting sqref="AI213:AI214">
    <cfRule type="cellIs" dxfId="5562" priority="17" operator="equal">
      <formula>"Me"</formula>
    </cfRule>
  </conditionalFormatting>
  <conditionalFormatting sqref="AI213:AI214">
    <cfRule type="cellIs" dxfId="5561" priority="16" operator="equal">
      <formula>"TD"</formula>
    </cfRule>
  </conditionalFormatting>
  <conditionalFormatting sqref="AI213:AI214">
    <cfRule type="cellIs" dxfId="5560" priority="15" operator="equal">
      <formula>"PR"</formula>
    </cfRule>
  </conditionalFormatting>
  <conditionalFormatting sqref="AI245">
    <cfRule type="cellIs" dxfId="5559" priority="14" operator="equal">
      <formula>"Me"</formula>
    </cfRule>
  </conditionalFormatting>
  <conditionalFormatting sqref="AI245">
    <cfRule type="cellIs" dxfId="5558" priority="13" operator="equal">
      <formula>"TD"</formula>
    </cfRule>
  </conditionalFormatting>
  <conditionalFormatting sqref="AI245">
    <cfRule type="cellIs" dxfId="5557" priority="12" operator="equal">
      <formula>"PR"</formula>
    </cfRule>
  </conditionalFormatting>
  <conditionalFormatting sqref="AI93:AI94">
    <cfRule type="cellIs" dxfId="5556" priority="8" operator="equal">
      <formula>"Me"</formula>
    </cfRule>
  </conditionalFormatting>
  <conditionalFormatting sqref="AI93:AI94">
    <cfRule type="cellIs" dxfId="5555" priority="7" operator="equal">
      <formula>"TD"</formula>
    </cfRule>
  </conditionalFormatting>
  <conditionalFormatting sqref="AI93:AI94">
    <cfRule type="cellIs" dxfId="5554" priority="6" operator="equal">
      <formula>"PR"</formula>
    </cfRule>
  </conditionalFormatting>
  <conditionalFormatting sqref="R183:S184">
    <cfRule type="cellIs" dxfId="5553" priority="5" operator="equal">
      <formula>"Me"</formula>
    </cfRule>
  </conditionalFormatting>
  <conditionalFormatting sqref="R183:S184">
    <cfRule type="cellIs" dxfId="5552" priority="4" operator="equal">
      <formula>"TD"</formula>
    </cfRule>
  </conditionalFormatting>
  <conditionalFormatting sqref="R183:S184">
    <cfRule type="cellIs" dxfId="5551" priority="3" operator="equal">
      <formula>"PR"</formula>
    </cfRule>
  </conditionalFormatting>
  <conditionalFormatting sqref="AA59:AJ60">
    <cfRule type="cellIs" dxfId="5550" priority="2" operator="equal">
      <formula>"Me"</formula>
    </cfRule>
  </conditionalFormatting>
  <conditionalFormatting sqref="AA59:AJ60">
    <cfRule type="cellIs" dxfId="5549" priority="1" operator="equal">
      <formula>"PR"</formula>
    </cfRule>
  </conditionalFormatting>
  <conditionalFormatting sqref="C27:C28 C30 C29:D29 C75:D75 D87 D103 C112 C124 C123:D123 C156 C155:D155 C142 C141:D141 C166 C165:D165 D191 C21:C24 C80:C82 D201 C78 C53:C54 C35:C38 C101:C104 C96:C98 C86:C94 C107:C110 C175:C176 C181:C182 C186 C188:C226 C229:C248">
    <cfRule type="cellIs" dxfId="5548" priority="668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985" operator="lessThan" id="{525A54B1-556B-4837-ADDE-9A96305642FB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307" operator="lessThan" id="{FBB1D32A-E423-4739-A6C2-92FEC5B00CE3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FFFF00"/>
  </sheetPr>
  <dimension ref="A1:CB248"/>
  <sheetViews>
    <sheetView topLeftCell="Q1" zoomScale="90" zoomScaleNormal="90" workbookViewId="0">
      <pane ySplit="13" topLeftCell="A14" activePane="bottomLeft" state="frozen"/>
      <selection pane="bottomLeft" sqref="A1:XFD1048576"/>
    </sheetView>
  </sheetViews>
  <sheetFormatPr baseColWidth="10" defaultColWidth="9.140625" defaultRowHeight="15.75" x14ac:dyDescent="0.25"/>
  <cols>
    <col min="1" max="1" width="7.7109375" style="811" customWidth="1"/>
    <col min="2" max="2" width="18.28515625" style="811" customWidth="1"/>
    <col min="3" max="3" width="10.5703125" style="802" customWidth="1"/>
    <col min="4" max="4" width="24.7109375" style="812" customWidth="1"/>
    <col min="5" max="5" width="5.7109375" style="813" customWidth="1"/>
    <col min="6" max="6" width="5.7109375" style="814" customWidth="1"/>
    <col min="7" max="35" width="5.7109375" style="810" customWidth="1"/>
    <col min="36" max="36" width="5.7109375" style="810" hidden="1" customWidth="1"/>
    <col min="37" max="37" width="10.28515625" style="815" customWidth="1"/>
    <col min="38" max="39" width="4.7109375" style="816" customWidth="1"/>
    <col min="40" max="41" width="4.7109375" style="817" customWidth="1"/>
    <col min="42" max="43" width="4.7109375" style="818" customWidth="1"/>
    <col min="44" max="44" width="4" style="816" customWidth="1"/>
    <col min="45" max="47" width="4.7109375" style="816" customWidth="1"/>
    <col min="48" max="49" width="4.7109375" style="817" customWidth="1"/>
    <col min="50" max="51" width="4.7109375" style="818" customWidth="1"/>
    <col min="52" max="52" width="5.42578125" style="818" bestFit="1" customWidth="1"/>
    <col min="53" max="62" width="4.7109375" style="816" customWidth="1"/>
    <col min="63" max="63" width="4.7109375" style="822" customWidth="1"/>
    <col min="64" max="64" width="4.7109375" style="909" customWidth="1"/>
    <col min="65" max="66" width="4.7109375" style="816" customWidth="1"/>
    <col min="67" max="74" width="4.7109375" style="817" customWidth="1"/>
    <col min="75" max="78" width="4.7109375" style="818" customWidth="1"/>
    <col min="79" max="79" width="7.42578125" style="825" customWidth="1"/>
    <col min="80" max="16384" width="9.140625" style="813"/>
  </cols>
  <sheetData>
    <row r="1" spans="1:80" ht="2.1" customHeight="1" thickBot="1" x14ac:dyDescent="0.3">
      <c r="AM1" s="1207" t="s">
        <v>5</v>
      </c>
      <c r="AO1" s="1210" t="s">
        <v>47</v>
      </c>
      <c r="AQ1" s="1211" t="s">
        <v>48</v>
      </c>
      <c r="AR1" s="819"/>
      <c r="AS1" s="1207" t="s">
        <v>40</v>
      </c>
      <c r="AT1" s="819"/>
      <c r="AU1" s="820"/>
      <c r="AW1" s="1210" t="s">
        <v>30</v>
      </c>
      <c r="AY1" s="1210" t="s">
        <v>37</v>
      </c>
      <c r="AZ1" s="821"/>
      <c r="BA1" s="819"/>
      <c r="BB1" s="1207" t="s">
        <v>53</v>
      </c>
      <c r="BC1" s="819"/>
      <c r="BD1" s="1207" t="s">
        <v>54</v>
      </c>
      <c r="BE1" s="819"/>
      <c r="BF1" s="819"/>
      <c r="BG1" s="1207" t="s">
        <v>44</v>
      </c>
      <c r="BH1" s="819"/>
      <c r="BI1" s="819"/>
      <c r="BJ1" s="1208" t="s">
        <v>55</v>
      </c>
      <c r="BL1" s="1209" t="s">
        <v>12</v>
      </c>
      <c r="BN1" s="1208" t="s">
        <v>25</v>
      </c>
      <c r="BP1" s="1222" t="s">
        <v>26</v>
      </c>
      <c r="BR1" s="1222" t="s">
        <v>49</v>
      </c>
      <c r="BT1" s="1222" t="s">
        <v>50</v>
      </c>
      <c r="BV1" s="1222" t="s">
        <v>15</v>
      </c>
      <c r="BW1" s="823"/>
      <c r="BX1" s="1223" t="s">
        <v>51</v>
      </c>
      <c r="BY1" s="824"/>
      <c r="BZ1" s="1223" t="s">
        <v>46</v>
      </c>
      <c r="CB1" s="826"/>
    </row>
    <row r="2" spans="1:80" ht="30" customHeight="1" thickBot="1" x14ac:dyDescent="0.3">
      <c r="A2" s="827"/>
      <c r="B2" s="1212" t="s">
        <v>16</v>
      </c>
      <c r="C2" s="1213"/>
      <c r="E2" s="1214" t="s">
        <v>17</v>
      </c>
      <c r="F2" s="1215"/>
      <c r="G2" s="1215"/>
      <c r="H2" s="1215"/>
      <c r="I2" s="1215"/>
      <c r="J2" s="1215"/>
      <c r="K2" s="1215"/>
      <c r="L2" s="1215"/>
      <c r="M2" s="1215"/>
      <c r="N2" s="1215"/>
      <c r="O2" s="1215"/>
      <c r="P2" s="1215"/>
      <c r="Q2" s="1215"/>
      <c r="R2" s="1215"/>
      <c r="S2" s="1215"/>
      <c r="T2" s="1215"/>
      <c r="U2" s="1215"/>
      <c r="V2" s="1215"/>
      <c r="W2" s="1215"/>
      <c r="X2" s="1215"/>
      <c r="Y2" s="1215"/>
      <c r="Z2" s="1215"/>
      <c r="AA2" s="1215"/>
      <c r="AB2" s="1215"/>
      <c r="AC2" s="1215"/>
      <c r="AD2" s="1216"/>
      <c r="AM2" s="1207"/>
      <c r="AO2" s="1210"/>
      <c r="AQ2" s="1211"/>
      <c r="AR2" s="819"/>
      <c r="AS2" s="1207"/>
      <c r="AT2" s="819"/>
      <c r="AU2" s="820"/>
      <c r="AW2" s="1210"/>
      <c r="AY2" s="1210"/>
      <c r="AZ2" s="821"/>
      <c r="BA2" s="819"/>
      <c r="BB2" s="1207"/>
      <c r="BC2" s="819"/>
      <c r="BD2" s="1207"/>
      <c r="BE2" s="819"/>
      <c r="BF2" s="819"/>
      <c r="BG2" s="1207"/>
      <c r="BH2" s="819"/>
      <c r="BI2" s="819"/>
      <c r="BJ2" s="1208"/>
      <c r="BL2" s="1209"/>
      <c r="BN2" s="1208"/>
      <c r="BP2" s="1222"/>
      <c r="BR2" s="1222"/>
      <c r="BT2" s="1222"/>
      <c r="BV2" s="1222"/>
      <c r="BW2" s="823"/>
      <c r="BX2" s="1223"/>
      <c r="BY2" s="824"/>
      <c r="BZ2" s="1223"/>
      <c r="CB2" s="1217" t="s">
        <v>66</v>
      </c>
    </row>
    <row r="3" spans="1:80" ht="20.100000000000001" customHeight="1" thickBot="1" x14ac:dyDescent="0.3">
      <c r="A3" s="827"/>
      <c r="B3" s="1150" t="s">
        <v>0</v>
      </c>
      <c r="C3" s="1151"/>
      <c r="E3" s="828" t="s">
        <v>11</v>
      </c>
      <c r="F3" s="1218" t="s">
        <v>5</v>
      </c>
      <c r="G3" s="1218"/>
      <c r="H3" s="1218"/>
      <c r="I3" s="1218"/>
      <c r="J3" s="1218"/>
      <c r="K3" s="1219"/>
      <c r="L3" s="829" t="s">
        <v>7</v>
      </c>
      <c r="M3" s="830" t="s">
        <v>21</v>
      </c>
      <c r="N3" s="831"/>
      <c r="O3" s="831"/>
      <c r="P3" s="831"/>
      <c r="Q3" s="831"/>
      <c r="R3" s="831"/>
      <c r="S3" s="832"/>
      <c r="T3" s="831"/>
      <c r="U3" s="831"/>
      <c r="V3" s="833"/>
      <c r="W3" s="834" t="s">
        <v>36</v>
      </c>
      <c r="X3" s="830" t="s">
        <v>38</v>
      </c>
      <c r="Y3" s="831"/>
      <c r="Z3" s="832"/>
      <c r="AA3" s="831"/>
      <c r="AB3" s="831"/>
      <c r="AC3" s="831"/>
      <c r="AD3" s="833"/>
      <c r="AM3" s="1207"/>
      <c r="AO3" s="1210"/>
      <c r="AQ3" s="1211"/>
      <c r="AR3" s="819"/>
      <c r="AS3" s="1207"/>
      <c r="AT3" s="819"/>
      <c r="AU3" s="820"/>
      <c r="AW3" s="1210"/>
      <c r="AY3" s="1210"/>
      <c r="AZ3" s="821"/>
      <c r="BA3" s="819"/>
      <c r="BB3" s="1207"/>
      <c r="BC3" s="819"/>
      <c r="BD3" s="1207"/>
      <c r="BE3" s="819"/>
      <c r="BF3" s="819"/>
      <c r="BG3" s="1207"/>
      <c r="BH3" s="819"/>
      <c r="BI3" s="819"/>
      <c r="BJ3" s="1208"/>
      <c r="BL3" s="1209"/>
      <c r="BN3" s="1208"/>
      <c r="BP3" s="1222"/>
      <c r="BR3" s="1222"/>
      <c r="BT3" s="1222"/>
      <c r="BV3" s="1222"/>
      <c r="BW3" s="823"/>
      <c r="BX3" s="1223"/>
      <c r="BY3" s="824"/>
      <c r="BZ3" s="1223"/>
      <c r="CB3" s="1217"/>
    </row>
    <row r="4" spans="1:80" ht="20.100000000000001" customHeight="1" thickBot="1" x14ac:dyDescent="0.3">
      <c r="A4" s="827"/>
      <c r="B4" s="1154" t="s">
        <v>1</v>
      </c>
      <c r="C4" s="1155"/>
      <c r="E4" s="835" t="s">
        <v>57</v>
      </c>
      <c r="F4" s="836" t="s">
        <v>63</v>
      </c>
      <c r="G4" s="836"/>
      <c r="H4" s="836"/>
      <c r="I4" s="836"/>
      <c r="J4" s="836"/>
      <c r="K4" s="836"/>
      <c r="L4" s="837" t="s">
        <v>39</v>
      </c>
      <c r="M4" s="838" t="s">
        <v>40</v>
      </c>
      <c r="N4" s="839"/>
      <c r="O4" s="839"/>
      <c r="P4" s="839"/>
      <c r="Q4" s="839"/>
      <c r="R4" s="839"/>
      <c r="S4" s="840"/>
      <c r="T4" s="839"/>
      <c r="U4" s="839"/>
      <c r="V4" s="841"/>
      <c r="W4" s="842" t="s">
        <v>41</v>
      </c>
      <c r="X4" s="838" t="s">
        <v>72</v>
      </c>
      <c r="Y4" s="839"/>
      <c r="Z4" s="840"/>
      <c r="AA4" s="839"/>
      <c r="AB4" s="839"/>
      <c r="AC4" s="839"/>
      <c r="AD4" s="841"/>
      <c r="AM4" s="1207"/>
      <c r="AO4" s="1210"/>
      <c r="AQ4" s="1211"/>
      <c r="AR4" s="819"/>
      <c r="AS4" s="1207"/>
      <c r="AT4" s="819"/>
      <c r="AU4" s="820"/>
      <c r="AW4" s="1210"/>
      <c r="AY4" s="1210"/>
      <c r="AZ4" s="821"/>
      <c r="BA4" s="819"/>
      <c r="BB4" s="1207"/>
      <c r="BC4" s="819"/>
      <c r="BD4" s="1207"/>
      <c r="BE4" s="819"/>
      <c r="BF4" s="819"/>
      <c r="BG4" s="1207"/>
      <c r="BH4" s="819"/>
      <c r="BI4" s="819"/>
      <c r="BJ4" s="1208"/>
      <c r="BL4" s="1209"/>
      <c r="BN4" s="1208"/>
      <c r="BP4" s="1222"/>
      <c r="BR4" s="1222"/>
      <c r="BT4" s="1222"/>
      <c r="BV4" s="1222"/>
      <c r="BW4" s="823"/>
      <c r="BX4" s="1223"/>
      <c r="BY4" s="824"/>
      <c r="BZ4" s="1223"/>
      <c r="CB4" s="1217"/>
    </row>
    <row r="5" spans="1:80" ht="20.100000000000001" customHeight="1" thickBot="1" x14ac:dyDescent="0.3">
      <c r="A5" s="827"/>
      <c r="B5" s="1156" t="s">
        <v>2</v>
      </c>
      <c r="C5" s="1157"/>
      <c r="E5" s="843" t="s">
        <v>14</v>
      </c>
      <c r="F5" s="836" t="s">
        <v>12</v>
      </c>
      <c r="G5" s="836"/>
      <c r="H5" s="836"/>
      <c r="I5" s="836"/>
      <c r="J5" s="836"/>
      <c r="K5" s="844"/>
      <c r="L5" s="845" t="s">
        <v>28</v>
      </c>
      <c r="M5" s="846" t="s">
        <v>27</v>
      </c>
      <c r="N5" s="847"/>
      <c r="O5" s="847"/>
      <c r="P5" s="847"/>
      <c r="Q5" s="847"/>
      <c r="R5" s="847"/>
      <c r="S5" s="848"/>
      <c r="T5" s="847"/>
      <c r="U5" s="847"/>
      <c r="V5" s="849"/>
      <c r="W5" s="850" t="s">
        <v>42</v>
      </c>
      <c r="X5" s="851" t="s">
        <v>73</v>
      </c>
      <c r="Y5" s="852"/>
      <c r="Z5" s="853"/>
      <c r="AA5" s="852"/>
      <c r="AB5" s="852"/>
      <c r="AC5" s="852"/>
      <c r="AD5" s="854"/>
      <c r="AM5" s="1207"/>
      <c r="AO5" s="1210"/>
      <c r="AQ5" s="1211"/>
      <c r="AR5" s="819"/>
      <c r="AS5" s="1207"/>
      <c r="AT5" s="819"/>
      <c r="AU5" s="820"/>
      <c r="AW5" s="1210"/>
      <c r="AY5" s="1210"/>
      <c r="AZ5" s="821"/>
      <c r="BA5" s="819"/>
      <c r="BB5" s="1207"/>
      <c r="BC5" s="819"/>
      <c r="BD5" s="1207"/>
      <c r="BE5" s="819"/>
      <c r="BF5" s="819"/>
      <c r="BG5" s="1207"/>
      <c r="BH5" s="819"/>
      <c r="BI5" s="819"/>
      <c r="BJ5" s="1208"/>
      <c r="BL5" s="1209"/>
      <c r="BN5" s="1208"/>
      <c r="BP5" s="1222"/>
      <c r="BR5" s="1222"/>
      <c r="BT5" s="1222"/>
      <c r="BV5" s="1222"/>
      <c r="BW5" s="823"/>
      <c r="BX5" s="1223"/>
      <c r="BY5" s="824"/>
      <c r="BZ5" s="1223"/>
      <c r="CB5" s="1217"/>
    </row>
    <row r="6" spans="1:80" ht="20.100000000000001" customHeight="1" thickBot="1" x14ac:dyDescent="0.3">
      <c r="A6" s="827"/>
      <c r="B6" s="1220" t="s">
        <v>77</v>
      </c>
      <c r="C6" s="1221"/>
      <c r="E6" s="1060" t="s">
        <v>24</v>
      </c>
      <c r="F6" s="847" t="s">
        <v>25</v>
      </c>
      <c r="G6" s="847"/>
      <c r="H6" s="847"/>
      <c r="I6" s="847"/>
      <c r="J6" s="847"/>
      <c r="K6" s="849"/>
      <c r="L6" s="855" t="s">
        <v>29</v>
      </c>
      <c r="M6" s="846" t="s">
        <v>30</v>
      </c>
      <c r="N6" s="847"/>
      <c r="O6" s="847"/>
      <c r="P6" s="847"/>
      <c r="Q6" s="847"/>
      <c r="R6" s="847"/>
      <c r="S6" s="848"/>
      <c r="T6" s="847"/>
      <c r="U6" s="847"/>
      <c r="V6" s="849"/>
      <c r="W6" s="856" t="s">
        <v>43</v>
      </c>
      <c r="X6" s="851" t="s">
        <v>74</v>
      </c>
      <c r="Y6" s="852"/>
      <c r="Z6" s="853"/>
      <c r="AA6" s="852"/>
      <c r="AB6" s="852"/>
      <c r="AC6" s="852"/>
      <c r="AD6" s="854"/>
      <c r="AM6" s="1207"/>
      <c r="AO6" s="1210"/>
      <c r="AQ6" s="1211"/>
      <c r="AR6" s="819"/>
      <c r="AS6" s="1207"/>
      <c r="AT6" s="819"/>
      <c r="AU6" s="820"/>
      <c r="AW6" s="1210"/>
      <c r="AY6" s="1210"/>
      <c r="AZ6" s="821"/>
      <c r="BA6" s="819"/>
      <c r="BB6" s="1207"/>
      <c r="BC6" s="819"/>
      <c r="BD6" s="1207"/>
      <c r="BE6" s="819"/>
      <c r="BF6" s="819"/>
      <c r="BG6" s="1207"/>
      <c r="BH6" s="819"/>
      <c r="BI6" s="819"/>
      <c r="BJ6" s="1208"/>
      <c r="BL6" s="1209"/>
      <c r="BN6" s="1208"/>
      <c r="BP6" s="1222"/>
      <c r="BR6" s="1222"/>
      <c r="BT6" s="1222"/>
      <c r="BV6" s="1222"/>
      <c r="BW6" s="823"/>
      <c r="BX6" s="1223"/>
      <c r="BY6" s="824"/>
      <c r="BZ6" s="1223"/>
      <c r="CB6" s="1217"/>
    </row>
    <row r="7" spans="1:80" ht="20.100000000000001" customHeight="1" thickBot="1" x14ac:dyDescent="0.3">
      <c r="A7" s="12"/>
      <c r="B7" s="12"/>
      <c r="C7" s="13"/>
      <c r="D7" s="857"/>
      <c r="E7" s="858" t="s">
        <v>23</v>
      </c>
      <c r="F7" s="847" t="s">
        <v>26</v>
      </c>
      <c r="G7" s="847"/>
      <c r="H7" s="847"/>
      <c r="I7" s="847"/>
      <c r="J7" s="847"/>
      <c r="K7" s="849"/>
      <c r="L7" s="859" t="s">
        <v>31</v>
      </c>
      <c r="M7" s="846" t="s">
        <v>96</v>
      </c>
      <c r="N7" s="847"/>
      <c r="O7" s="847"/>
      <c r="P7" s="847"/>
      <c r="Q7" s="847"/>
      <c r="R7" s="847"/>
      <c r="S7" s="848"/>
      <c r="T7" s="847"/>
      <c r="U7" s="847"/>
      <c r="V7" s="849"/>
      <c r="W7" s="860" t="s">
        <v>33</v>
      </c>
      <c r="X7" s="846" t="s">
        <v>34</v>
      </c>
      <c r="Y7" s="836"/>
      <c r="Z7" s="861"/>
      <c r="AA7" s="836"/>
      <c r="AB7" s="836"/>
      <c r="AC7" s="836"/>
      <c r="AD7" s="841"/>
      <c r="AM7" s="1207"/>
      <c r="AO7" s="1210"/>
      <c r="AQ7" s="1211"/>
      <c r="AR7" s="819"/>
      <c r="AS7" s="1207"/>
      <c r="AT7" s="819"/>
      <c r="AU7" s="820"/>
      <c r="AW7" s="1210"/>
      <c r="AY7" s="1210"/>
      <c r="AZ7" s="821"/>
      <c r="BA7" s="819"/>
      <c r="BB7" s="1207"/>
      <c r="BC7" s="819"/>
      <c r="BD7" s="1207"/>
      <c r="BE7" s="819"/>
      <c r="BF7" s="819"/>
      <c r="BG7" s="1207"/>
      <c r="BH7" s="819"/>
      <c r="BI7" s="819"/>
      <c r="BJ7" s="1208"/>
      <c r="BL7" s="1209"/>
      <c r="BN7" s="1208"/>
      <c r="BP7" s="1222"/>
      <c r="BR7" s="1222"/>
      <c r="BT7" s="1222"/>
      <c r="BV7" s="1222"/>
      <c r="BW7" s="823"/>
      <c r="BX7" s="1223"/>
      <c r="BY7" s="824"/>
      <c r="BZ7" s="1223"/>
      <c r="CB7" s="1217"/>
    </row>
    <row r="8" spans="1:80" ht="20.100000000000001" customHeight="1" thickBot="1" x14ac:dyDescent="0.3">
      <c r="A8" s="12"/>
      <c r="B8" s="12"/>
      <c r="C8" s="13"/>
      <c r="E8" s="862" t="s">
        <v>8</v>
      </c>
      <c r="F8" s="847" t="s">
        <v>22</v>
      </c>
      <c r="G8" s="847"/>
      <c r="H8" s="847"/>
      <c r="I8" s="847"/>
      <c r="J8" s="847"/>
      <c r="K8" s="849"/>
      <c r="L8" s="863" t="s">
        <v>35</v>
      </c>
      <c r="M8" s="864" t="s">
        <v>15</v>
      </c>
      <c r="N8" s="836"/>
      <c r="O8" s="836"/>
      <c r="P8" s="836"/>
      <c r="Q8" s="836"/>
      <c r="R8" s="836"/>
      <c r="S8" s="861"/>
      <c r="T8" s="836"/>
      <c r="U8" s="836"/>
      <c r="V8" s="844"/>
      <c r="W8" s="865" t="s">
        <v>45</v>
      </c>
      <c r="X8" s="864" t="s">
        <v>46</v>
      </c>
      <c r="Y8" s="836"/>
      <c r="Z8" s="861"/>
      <c r="AA8" s="836"/>
      <c r="AB8" s="836"/>
      <c r="AC8" s="836"/>
      <c r="AD8" s="844"/>
      <c r="AM8" s="1207"/>
      <c r="AO8" s="1210"/>
      <c r="AP8" s="817"/>
      <c r="AQ8" s="1211"/>
      <c r="AR8" s="819"/>
      <c r="AS8" s="1207"/>
      <c r="AT8" s="819"/>
      <c r="AU8" s="820" t="s">
        <v>56</v>
      </c>
      <c r="AW8" s="1210"/>
      <c r="AX8" s="817"/>
      <c r="AY8" s="1210"/>
      <c r="AZ8" s="821"/>
      <c r="BA8" s="819"/>
      <c r="BB8" s="1207"/>
      <c r="BC8" s="819"/>
      <c r="BD8" s="1207"/>
      <c r="BE8" s="819"/>
      <c r="BF8" s="819"/>
      <c r="BG8" s="1207"/>
      <c r="BH8" s="819"/>
      <c r="BI8" s="819"/>
      <c r="BJ8" s="1208"/>
      <c r="BK8" s="816"/>
      <c r="BL8" s="1209"/>
      <c r="BN8" s="1208"/>
      <c r="BP8" s="1222"/>
      <c r="BR8" s="1222"/>
      <c r="BT8" s="1222"/>
      <c r="BV8" s="1222"/>
      <c r="BW8" s="866"/>
      <c r="BX8" s="1223"/>
      <c r="BY8" s="824"/>
      <c r="BZ8" s="1223"/>
      <c r="CA8" s="824"/>
      <c r="CB8" s="1217"/>
    </row>
    <row r="9" spans="1:80" ht="20.100000000000001" customHeight="1" thickBot="1" x14ac:dyDescent="0.3">
      <c r="A9" s="12"/>
      <c r="B9" s="12"/>
      <c r="C9" s="13"/>
      <c r="E9" s="867" t="s">
        <v>13</v>
      </c>
      <c r="F9" s="847" t="s">
        <v>32</v>
      </c>
      <c r="G9" s="847"/>
      <c r="H9" s="868" t="s">
        <v>99</v>
      </c>
      <c r="I9" s="847" t="s">
        <v>100</v>
      </c>
      <c r="J9" s="847"/>
      <c r="K9" s="849"/>
      <c r="L9" s="869" t="s">
        <v>58</v>
      </c>
      <c r="M9" s="864" t="s">
        <v>64</v>
      </c>
      <c r="N9" s="836"/>
      <c r="O9" s="836"/>
      <c r="P9" s="836"/>
      <c r="Q9" s="836"/>
      <c r="R9" s="836"/>
      <c r="S9" s="861"/>
      <c r="T9" s="836"/>
      <c r="U9" s="836"/>
      <c r="V9" s="844"/>
      <c r="W9" s="870" t="s">
        <v>59</v>
      </c>
      <c r="X9" s="871" t="s">
        <v>65</v>
      </c>
      <c r="Y9" s="872"/>
      <c r="Z9" s="872"/>
      <c r="AA9" s="872"/>
      <c r="AB9" s="872"/>
      <c r="AC9" s="872"/>
      <c r="AD9" s="873"/>
      <c r="AM9" s="819"/>
      <c r="AO9" s="821"/>
      <c r="AP9" s="817"/>
      <c r="AQ9" s="874"/>
      <c r="AR9" s="819"/>
      <c r="AS9" s="819"/>
      <c r="AT9" s="819"/>
      <c r="AU9" s="820"/>
      <c r="AW9" s="821"/>
      <c r="AX9" s="817"/>
      <c r="AY9" s="821"/>
      <c r="AZ9" s="821"/>
      <c r="BA9" s="819"/>
      <c r="BB9" s="819"/>
      <c r="BC9" s="819"/>
      <c r="BD9" s="819"/>
      <c r="BE9" s="819"/>
      <c r="BF9" s="819"/>
      <c r="BG9" s="819"/>
      <c r="BH9" s="819"/>
      <c r="BI9" s="819"/>
      <c r="BJ9" s="875"/>
      <c r="BK9" s="816"/>
      <c r="BL9" s="876"/>
      <c r="BN9" s="875"/>
      <c r="BP9" s="877"/>
      <c r="BR9" s="877"/>
      <c r="BT9" s="877"/>
      <c r="BV9" s="877"/>
      <c r="BW9" s="866"/>
      <c r="BX9" s="824"/>
      <c r="BY9" s="824"/>
      <c r="BZ9" s="824"/>
      <c r="CA9" s="824"/>
      <c r="CB9" s="878"/>
    </row>
    <row r="10" spans="1:80" ht="20.100000000000001" customHeight="1" thickBot="1" x14ac:dyDescent="0.3">
      <c r="A10" s="12"/>
      <c r="B10" s="12"/>
      <c r="C10" s="13"/>
      <c r="E10" s="879" t="s">
        <v>67</v>
      </c>
      <c r="F10" s="880" t="s">
        <v>68</v>
      </c>
      <c r="G10" s="880"/>
      <c r="H10" s="880"/>
      <c r="I10" s="880"/>
      <c r="J10" s="880"/>
      <c r="K10" s="881"/>
      <c r="L10" s="828" t="s">
        <v>75</v>
      </c>
      <c r="M10" s="1226" t="s">
        <v>76</v>
      </c>
      <c r="N10" s="1227"/>
      <c r="O10" s="1227"/>
      <c r="P10" s="1227"/>
      <c r="Q10" s="1227"/>
      <c r="R10" s="1227"/>
      <c r="S10" s="1227"/>
      <c r="T10" s="1227"/>
      <c r="U10" s="1227"/>
      <c r="V10" s="1228"/>
      <c r="W10" s="882" t="s">
        <v>101</v>
      </c>
      <c r="X10" s="883" t="s">
        <v>102</v>
      </c>
      <c r="Y10" s="884"/>
      <c r="Z10" s="884"/>
      <c r="AA10" s="884"/>
      <c r="AB10" s="884"/>
      <c r="AC10" s="884"/>
      <c r="AD10" s="885"/>
      <c r="AM10" s="819"/>
      <c r="AO10" s="821"/>
      <c r="AP10" s="817"/>
      <c r="AQ10" s="874"/>
      <c r="AR10" s="819"/>
      <c r="AS10" s="819"/>
      <c r="AT10" s="819"/>
      <c r="AU10" s="820"/>
      <c r="AW10" s="821"/>
      <c r="AX10" s="817"/>
      <c r="AY10" s="821"/>
      <c r="AZ10" s="821"/>
      <c r="BA10" s="819"/>
      <c r="BB10" s="819"/>
      <c r="BC10" s="819"/>
      <c r="BD10" s="819"/>
      <c r="BE10" s="819"/>
      <c r="BF10" s="819"/>
      <c r="BG10" s="819"/>
      <c r="BH10" s="819"/>
      <c r="BI10" s="819"/>
      <c r="BJ10" s="875"/>
      <c r="BK10" s="816"/>
      <c r="BL10" s="876"/>
      <c r="BN10" s="875"/>
      <c r="BP10" s="877"/>
      <c r="BR10" s="877"/>
      <c r="BT10" s="877"/>
      <c r="BV10" s="877"/>
      <c r="BW10" s="866"/>
      <c r="BX10" s="824"/>
      <c r="BY10" s="824"/>
      <c r="BZ10" s="824"/>
      <c r="CA10" s="824"/>
      <c r="CB10" s="826"/>
    </row>
    <row r="11" spans="1:80" ht="3" hidden="1" customHeight="1" x14ac:dyDescent="0.25">
      <c r="A11" s="12"/>
      <c r="B11" s="12"/>
      <c r="C11" s="13"/>
      <c r="E11" s="886"/>
      <c r="F11" s="887"/>
      <c r="G11" s="887"/>
      <c r="H11" s="887"/>
      <c r="I11" s="887"/>
      <c r="J11" s="887"/>
      <c r="K11" s="887"/>
      <c r="L11" s="888"/>
      <c r="M11" s="887"/>
      <c r="N11" s="887"/>
      <c r="O11" s="887"/>
      <c r="P11" s="887"/>
      <c r="Q11" s="887"/>
      <c r="R11" s="887"/>
      <c r="S11" s="889"/>
      <c r="T11" s="887"/>
      <c r="U11" s="887"/>
      <c r="V11" s="887"/>
      <c r="W11" s="890"/>
      <c r="X11" s="887"/>
      <c r="Y11" s="887"/>
      <c r="Z11" s="889"/>
      <c r="AA11" s="887"/>
      <c r="AB11" s="887"/>
      <c r="AC11" s="887"/>
      <c r="AD11" s="887"/>
      <c r="AE11" s="889"/>
      <c r="AF11" s="889"/>
      <c r="AG11" s="889"/>
      <c r="AM11" s="819"/>
      <c r="AO11" s="821"/>
      <c r="AP11" s="817"/>
      <c r="AQ11" s="874"/>
      <c r="AR11" s="819"/>
      <c r="AS11" s="819"/>
      <c r="AT11" s="819"/>
      <c r="AU11" s="820"/>
      <c r="AW11" s="821"/>
      <c r="AX11" s="817"/>
      <c r="AY11" s="821"/>
      <c r="AZ11" s="821"/>
      <c r="BA11" s="819"/>
      <c r="BB11" s="819"/>
      <c r="BC11" s="819"/>
      <c r="BD11" s="819"/>
      <c r="BE11" s="819"/>
      <c r="BF11" s="819"/>
      <c r="BG11" s="819"/>
      <c r="BH11" s="819"/>
      <c r="BI11" s="819"/>
      <c r="BJ11" s="875"/>
      <c r="BK11" s="816"/>
      <c r="BL11" s="876"/>
      <c r="BN11" s="875"/>
      <c r="BP11" s="877"/>
      <c r="BR11" s="877"/>
      <c r="BT11" s="877"/>
      <c r="BV11" s="877"/>
      <c r="BW11" s="866"/>
      <c r="BX11" s="824"/>
      <c r="BY11" s="824"/>
      <c r="BZ11" s="824"/>
      <c r="CA11" s="824"/>
      <c r="CB11" s="891">
        <v>79</v>
      </c>
    </row>
    <row r="12" spans="1:80" s="811" customFormat="1" ht="18" customHeight="1" thickBot="1" x14ac:dyDescent="0.3">
      <c r="A12" s="1229"/>
      <c r="B12" s="1230"/>
      <c r="C12" s="803">
        <v>1</v>
      </c>
      <c r="E12" s="892">
        <v>4</v>
      </c>
      <c r="F12" s="892">
        <v>5</v>
      </c>
      <c r="G12" s="893"/>
      <c r="H12" s="1237" t="s">
        <v>71</v>
      </c>
      <c r="I12" s="1238"/>
      <c r="J12" s="1238"/>
      <c r="K12" s="1238"/>
      <c r="L12" s="1238"/>
      <c r="M12" s="1238"/>
      <c r="N12" s="1238"/>
      <c r="O12" s="1238"/>
      <c r="P12" s="1238"/>
      <c r="Q12" s="1238"/>
      <c r="R12" s="1238"/>
      <c r="S12" s="1061"/>
      <c r="T12" s="1241" t="s">
        <v>172</v>
      </c>
      <c r="U12" s="1242"/>
      <c r="V12" s="1242"/>
      <c r="W12" s="1242"/>
      <c r="X12" s="1242"/>
      <c r="Y12" s="1242"/>
      <c r="Z12" s="1242"/>
      <c r="AA12" s="1242"/>
      <c r="AB12" s="892">
        <v>27</v>
      </c>
      <c r="AC12" s="892">
        <v>28</v>
      </c>
      <c r="AD12" s="892">
        <v>29</v>
      </c>
      <c r="AE12" s="892">
        <v>30</v>
      </c>
      <c r="AF12" s="892">
        <v>31</v>
      </c>
      <c r="AG12" s="892">
        <v>32</v>
      </c>
      <c r="AH12" s="892">
        <v>33</v>
      </c>
      <c r="AI12" s="892">
        <v>34</v>
      </c>
      <c r="AJ12" s="892">
        <v>35</v>
      </c>
      <c r="AK12" s="892">
        <v>36</v>
      </c>
      <c r="AL12" s="892">
        <v>37</v>
      </c>
      <c r="AM12" s="892">
        <v>38</v>
      </c>
      <c r="AN12" s="892">
        <v>39</v>
      </c>
      <c r="AO12" s="892">
        <v>40</v>
      </c>
      <c r="AP12" s="892">
        <v>41</v>
      </c>
      <c r="AQ12" s="892">
        <v>42</v>
      </c>
      <c r="AR12" s="892">
        <v>43</v>
      </c>
      <c r="AS12" s="892">
        <v>44</v>
      </c>
      <c r="AT12" s="892">
        <v>45</v>
      </c>
      <c r="AU12" s="892">
        <v>46</v>
      </c>
      <c r="AV12" s="892">
        <v>47</v>
      </c>
      <c r="AW12" s="892">
        <v>48</v>
      </c>
      <c r="AX12" s="892">
        <v>49</v>
      </c>
      <c r="AY12" s="892">
        <v>50</v>
      </c>
      <c r="AZ12" s="892">
        <v>51</v>
      </c>
      <c r="BA12" s="892">
        <v>52</v>
      </c>
      <c r="BB12" s="892">
        <v>53</v>
      </c>
      <c r="BC12" s="892">
        <v>54</v>
      </c>
      <c r="BD12" s="892">
        <v>55</v>
      </c>
      <c r="BE12" s="892">
        <v>57</v>
      </c>
      <c r="BF12" s="892"/>
      <c r="BG12" s="892">
        <v>58</v>
      </c>
      <c r="BH12" s="892">
        <v>60</v>
      </c>
      <c r="BI12" s="892"/>
      <c r="BJ12" s="892">
        <v>61</v>
      </c>
      <c r="BK12" s="892">
        <v>62</v>
      </c>
      <c r="BL12" s="894">
        <v>63</v>
      </c>
      <c r="BM12" s="892">
        <v>64</v>
      </c>
      <c r="BN12" s="892">
        <v>65</v>
      </c>
      <c r="BO12" s="892">
        <v>66</v>
      </c>
      <c r="BP12" s="892">
        <v>67</v>
      </c>
      <c r="BQ12" s="892">
        <v>68</v>
      </c>
      <c r="BR12" s="892">
        <v>69</v>
      </c>
      <c r="BS12" s="892">
        <v>70</v>
      </c>
      <c r="BT12" s="892">
        <v>71</v>
      </c>
      <c r="BU12" s="892">
        <v>72</v>
      </c>
      <c r="BV12" s="892">
        <v>73</v>
      </c>
      <c r="BW12" s="892">
        <v>74</v>
      </c>
      <c r="BX12" s="892">
        <v>75</v>
      </c>
      <c r="BY12" s="892">
        <v>76</v>
      </c>
      <c r="BZ12" s="892">
        <v>77</v>
      </c>
      <c r="CA12" s="895"/>
      <c r="CB12" s="826"/>
    </row>
    <row r="13" spans="1:80" ht="18.95" customHeight="1" thickBot="1" x14ac:dyDescent="0.3">
      <c r="A13" s="896" t="s">
        <v>19</v>
      </c>
      <c r="B13" s="896" t="s">
        <v>20</v>
      </c>
      <c r="D13" s="897"/>
      <c r="E13" s="898"/>
      <c r="F13" s="899">
        <v>1</v>
      </c>
      <c r="G13" s="900">
        <v>2</v>
      </c>
      <c r="H13" s="900">
        <v>3</v>
      </c>
      <c r="I13" s="900">
        <v>4</v>
      </c>
      <c r="J13" s="900">
        <v>5</v>
      </c>
      <c r="K13" s="900">
        <v>6</v>
      </c>
      <c r="L13" s="901">
        <v>7</v>
      </c>
      <c r="M13" s="901">
        <v>8</v>
      </c>
      <c r="N13" s="900">
        <v>9</v>
      </c>
      <c r="O13" s="900">
        <v>10</v>
      </c>
      <c r="P13" s="900">
        <v>11</v>
      </c>
      <c r="Q13" s="900">
        <v>12</v>
      </c>
      <c r="R13" s="902">
        <v>13</v>
      </c>
      <c r="S13" s="901">
        <v>14</v>
      </c>
      <c r="T13" s="901">
        <v>15</v>
      </c>
      <c r="U13" s="900">
        <v>16</v>
      </c>
      <c r="V13" s="902">
        <v>17</v>
      </c>
      <c r="W13" s="900">
        <v>18</v>
      </c>
      <c r="X13" s="900">
        <v>19</v>
      </c>
      <c r="Y13" s="900">
        <v>20</v>
      </c>
      <c r="Z13" s="901">
        <v>21</v>
      </c>
      <c r="AA13" s="901">
        <v>22</v>
      </c>
      <c r="AB13" s="900">
        <v>23</v>
      </c>
      <c r="AC13" s="900">
        <v>24</v>
      </c>
      <c r="AD13" s="900">
        <v>25</v>
      </c>
      <c r="AE13" s="900">
        <v>26</v>
      </c>
      <c r="AF13" s="900">
        <v>27</v>
      </c>
      <c r="AG13" s="1062">
        <v>28</v>
      </c>
      <c r="AH13" s="1062">
        <v>29</v>
      </c>
      <c r="AI13" s="900">
        <v>30</v>
      </c>
      <c r="AJ13" s="903">
        <v>31</v>
      </c>
      <c r="AM13" s="819"/>
      <c r="AO13" s="877"/>
      <c r="AQ13" s="824"/>
      <c r="AR13" s="819"/>
      <c r="AS13" s="819"/>
      <c r="AT13" s="819"/>
      <c r="AU13" s="819"/>
      <c r="AW13" s="877"/>
      <c r="AY13" s="824"/>
      <c r="AZ13" s="824"/>
      <c r="BA13" s="819"/>
      <c r="BB13" s="819"/>
      <c r="BC13" s="819"/>
      <c r="BD13" s="819"/>
      <c r="BE13" s="819"/>
      <c r="BF13" s="819"/>
      <c r="BG13" s="819"/>
      <c r="BH13" s="819"/>
      <c r="BI13" s="819"/>
      <c r="BJ13" s="819"/>
      <c r="BL13" s="876"/>
      <c r="BN13" s="875"/>
      <c r="BP13" s="877"/>
      <c r="BR13" s="877"/>
      <c r="BT13" s="877"/>
      <c r="BV13" s="877"/>
      <c r="BX13" s="824"/>
      <c r="BY13" s="824"/>
      <c r="BZ13" s="824"/>
      <c r="CA13" s="824"/>
      <c r="CB13" s="826"/>
    </row>
    <row r="14" spans="1:80" ht="11.25" customHeight="1" x14ac:dyDescent="0.25">
      <c r="AM14" s="819"/>
      <c r="AO14" s="877"/>
      <c r="AQ14" s="824"/>
      <c r="AR14" s="819"/>
      <c r="AS14" s="819"/>
      <c r="AT14" s="819"/>
      <c r="AU14" s="819"/>
      <c r="AW14" s="877"/>
      <c r="AY14" s="824"/>
      <c r="AZ14" s="824"/>
      <c r="BA14" s="819"/>
      <c r="BB14" s="819"/>
      <c r="BC14" s="819"/>
      <c r="BD14" s="819"/>
      <c r="BE14" s="819"/>
      <c r="BF14" s="819"/>
      <c r="BG14" s="819"/>
      <c r="BH14" s="819"/>
      <c r="BI14" s="819"/>
      <c r="BJ14" s="819"/>
      <c r="BL14" s="876"/>
      <c r="BN14" s="875"/>
      <c r="BP14" s="877"/>
      <c r="BR14" s="877"/>
      <c r="BT14" s="877"/>
      <c r="BV14" s="877"/>
      <c r="BX14" s="824"/>
      <c r="BY14" s="824"/>
      <c r="BZ14" s="824"/>
      <c r="CA14" s="824"/>
      <c r="CB14" s="826"/>
    </row>
    <row r="15" spans="1:80" x14ac:dyDescent="0.25">
      <c r="B15" s="904"/>
      <c r="C15" s="1231" t="s">
        <v>18</v>
      </c>
      <c r="D15" s="1231"/>
      <c r="AM15" s="819"/>
      <c r="AO15" s="877"/>
      <c r="AP15" s="817"/>
      <c r="AQ15" s="824"/>
      <c r="AR15" s="819"/>
      <c r="AS15" s="819"/>
      <c r="AT15" s="819"/>
      <c r="AU15" s="819"/>
      <c r="AW15" s="877"/>
      <c r="AX15" s="817"/>
      <c r="AY15" s="824"/>
      <c r="AZ15" s="824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6"/>
      <c r="BL15" s="876"/>
      <c r="BN15" s="875"/>
      <c r="BP15" s="877"/>
      <c r="BR15" s="877"/>
      <c r="BT15" s="877"/>
      <c r="BV15" s="877"/>
      <c r="BW15" s="817"/>
      <c r="BX15" s="824"/>
      <c r="BY15" s="824"/>
      <c r="BZ15" s="824"/>
      <c r="CA15" s="824"/>
      <c r="CB15" s="826"/>
    </row>
    <row r="16" spans="1:80" s="810" customFormat="1" ht="12" customHeight="1" thickBot="1" x14ac:dyDescent="0.3">
      <c r="A16" s="904"/>
      <c r="B16" s="904"/>
      <c r="C16" s="804"/>
      <c r="D16" s="897"/>
      <c r="E16" s="905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906"/>
      <c r="AL16" s="816"/>
      <c r="AM16" s="819"/>
      <c r="AN16" s="817"/>
      <c r="AO16" s="877"/>
      <c r="AP16" s="818"/>
      <c r="AQ16" s="824"/>
      <c r="AR16" s="819"/>
      <c r="AS16" s="819"/>
      <c r="AT16" s="819"/>
      <c r="AU16" s="819"/>
      <c r="AV16" s="817"/>
      <c r="AW16" s="877"/>
      <c r="AX16" s="818"/>
      <c r="AY16" s="824"/>
      <c r="AZ16" s="824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907"/>
      <c r="BL16" s="876"/>
      <c r="BM16" s="907"/>
      <c r="BN16" s="875"/>
      <c r="BO16" s="817"/>
      <c r="BP16" s="877"/>
      <c r="BQ16" s="817"/>
      <c r="BR16" s="877"/>
      <c r="BS16" s="817"/>
      <c r="BT16" s="877"/>
      <c r="BU16" s="817"/>
      <c r="BV16" s="877"/>
      <c r="BW16" s="818"/>
      <c r="BX16" s="824"/>
      <c r="BY16" s="824"/>
      <c r="BZ16" s="824"/>
      <c r="CA16" s="824"/>
      <c r="CB16" s="826"/>
    </row>
    <row r="17" spans="1:80" ht="16.5" thickBot="1" x14ac:dyDescent="0.3">
      <c r="C17" s="1232" t="s">
        <v>89</v>
      </c>
      <c r="D17" s="1233"/>
      <c r="E17" s="1233"/>
      <c r="F17" s="1233"/>
      <c r="G17" s="1233"/>
      <c r="H17" s="1233"/>
      <c r="I17" s="1233"/>
      <c r="J17" s="1233"/>
      <c r="K17" s="1233"/>
      <c r="L17" s="1233"/>
      <c r="M17" s="1233"/>
      <c r="N17" s="1233"/>
      <c r="O17" s="1233"/>
      <c r="P17" s="1233"/>
      <c r="Q17" s="1233"/>
      <c r="R17" s="1233"/>
      <c r="S17" s="1233"/>
      <c r="T17" s="1233"/>
      <c r="U17" s="1233"/>
      <c r="V17" s="1233"/>
      <c r="W17" s="1233"/>
      <c r="X17" s="1233"/>
      <c r="Y17" s="1233"/>
      <c r="Z17" s="1233"/>
      <c r="AA17" s="1233"/>
      <c r="AB17" s="1233"/>
      <c r="AC17" s="1233"/>
      <c r="AD17" s="1233"/>
      <c r="AE17" s="1233"/>
      <c r="AF17" s="1233"/>
      <c r="AG17" s="1233"/>
      <c r="AH17" s="1233"/>
      <c r="AI17" s="1233"/>
      <c r="AJ17" s="1234"/>
      <c r="AK17" s="908"/>
      <c r="AL17" s="907"/>
      <c r="AU17" s="819"/>
      <c r="CB17" s="826"/>
    </row>
    <row r="18" spans="1:80" s="1029" customFormat="1" ht="16.5" thickBot="1" x14ac:dyDescent="0.3">
      <c r="A18" s="910"/>
      <c r="B18" s="910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1063"/>
      <c r="AL18" s="1064"/>
      <c r="AM18" s="1065"/>
      <c r="AN18" s="1066"/>
      <c r="AO18" s="1066"/>
      <c r="AP18" s="1066"/>
      <c r="AQ18" s="1066"/>
      <c r="AR18" s="1065"/>
      <c r="AS18" s="1065"/>
      <c r="AT18" s="1065"/>
      <c r="AU18" s="1067"/>
      <c r="AV18" s="1066"/>
      <c r="AW18" s="1066"/>
      <c r="AX18" s="1066"/>
      <c r="AY18" s="1066"/>
      <c r="AZ18" s="1066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065"/>
      <c r="BL18" s="1068"/>
      <c r="BM18" s="1065"/>
      <c r="BN18" s="1065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886"/>
      <c r="CB18" s="1028"/>
    </row>
    <row r="19" spans="1:80" ht="18.75" customHeight="1" thickBot="1" x14ac:dyDescent="0.3">
      <c r="A19" s="910" t="s">
        <v>425</v>
      </c>
      <c r="B19" s="923" t="s">
        <v>179</v>
      </c>
      <c r="C19" s="1239" t="s">
        <v>179</v>
      </c>
      <c r="D19" s="1240"/>
      <c r="AL19" s="1224" t="s">
        <v>11</v>
      </c>
      <c r="AM19" s="924"/>
      <c r="AN19" s="1222" t="s">
        <v>13</v>
      </c>
      <c r="AO19" s="866"/>
      <c r="AP19" s="1223" t="s">
        <v>33</v>
      </c>
      <c r="AQ19" s="823"/>
      <c r="AR19" s="1224" t="s">
        <v>39</v>
      </c>
      <c r="AS19" s="924"/>
      <c r="AT19" s="1224" t="s">
        <v>57</v>
      </c>
      <c r="AU19" s="924"/>
      <c r="AV19" s="1222" t="s">
        <v>29</v>
      </c>
      <c r="AW19" s="866"/>
      <c r="AX19" s="1223" t="s">
        <v>31</v>
      </c>
      <c r="AY19" s="823"/>
      <c r="AZ19" s="823"/>
      <c r="BA19" s="1224" t="s">
        <v>41</v>
      </c>
      <c r="BB19" s="924"/>
      <c r="BC19" s="1224" t="s">
        <v>42</v>
      </c>
      <c r="BD19" s="924"/>
      <c r="BE19" s="1224" t="s">
        <v>43</v>
      </c>
      <c r="BF19" s="924"/>
      <c r="BG19" s="924"/>
      <c r="BH19" s="1224" t="s">
        <v>8</v>
      </c>
      <c r="BI19" s="924"/>
      <c r="BJ19" s="924"/>
      <c r="BK19" s="1224" t="s">
        <v>14</v>
      </c>
      <c r="BL19" s="925"/>
      <c r="BM19" s="1224" t="s">
        <v>24</v>
      </c>
      <c r="BN19" s="926"/>
      <c r="BO19" s="1222" t="s">
        <v>23</v>
      </c>
      <c r="BP19" s="866"/>
      <c r="BQ19" s="1222" t="s">
        <v>7</v>
      </c>
      <c r="BR19" s="866"/>
      <c r="BS19" s="1222" t="s">
        <v>28</v>
      </c>
      <c r="BT19" s="866"/>
      <c r="BU19" s="1222" t="s">
        <v>35</v>
      </c>
      <c r="BV19" s="866"/>
      <c r="BW19" s="1223" t="s">
        <v>36</v>
      </c>
      <c r="BX19" s="823"/>
      <c r="BY19" s="1243" t="s">
        <v>45</v>
      </c>
      <c r="BZ19" s="823"/>
      <c r="CA19" s="1223" t="s">
        <v>52</v>
      </c>
      <c r="CB19" s="927"/>
    </row>
    <row r="20" spans="1:80" ht="18.75" customHeight="1" thickBot="1" x14ac:dyDescent="0.3">
      <c r="A20" s="910" t="s">
        <v>425</v>
      </c>
      <c r="B20" s="923" t="s">
        <v>179</v>
      </c>
      <c r="D20" s="928" t="s">
        <v>69</v>
      </c>
      <c r="F20" s="899">
        <v>1</v>
      </c>
      <c r="G20" s="900">
        <v>2</v>
      </c>
      <c r="H20" s="900">
        <v>3</v>
      </c>
      <c r="I20" s="900">
        <v>4</v>
      </c>
      <c r="J20" s="900">
        <v>5</v>
      </c>
      <c r="K20" s="900">
        <v>6</v>
      </c>
      <c r="L20" s="901">
        <v>7</v>
      </c>
      <c r="M20" s="901">
        <v>8</v>
      </c>
      <c r="N20" s="900">
        <v>9</v>
      </c>
      <c r="O20" s="900">
        <v>10</v>
      </c>
      <c r="P20" s="900">
        <v>11</v>
      </c>
      <c r="Q20" s="900">
        <v>12</v>
      </c>
      <c r="R20" s="900">
        <v>13</v>
      </c>
      <c r="S20" s="901">
        <v>14</v>
      </c>
      <c r="T20" s="901">
        <v>15</v>
      </c>
      <c r="U20" s="900">
        <v>16</v>
      </c>
      <c r="V20" s="900">
        <v>17</v>
      </c>
      <c r="W20" s="900">
        <v>18</v>
      </c>
      <c r="X20" s="900">
        <v>19</v>
      </c>
      <c r="Y20" s="900">
        <v>20</v>
      </c>
      <c r="Z20" s="901">
        <v>21</v>
      </c>
      <c r="AA20" s="901">
        <v>22</v>
      </c>
      <c r="AB20" s="900">
        <v>23</v>
      </c>
      <c r="AC20" s="900">
        <v>24</v>
      </c>
      <c r="AD20" s="900">
        <v>25</v>
      </c>
      <c r="AE20" s="900">
        <v>26</v>
      </c>
      <c r="AF20" s="900">
        <v>27</v>
      </c>
      <c r="AG20" s="1062">
        <v>28</v>
      </c>
      <c r="AH20" s="1062">
        <v>29</v>
      </c>
      <c r="AI20" s="900">
        <v>30</v>
      </c>
      <c r="AJ20" s="903">
        <v>31</v>
      </c>
      <c r="AK20" s="929"/>
      <c r="AL20" s="1225"/>
      <c r="AM20" s="924"/>
      <c r="AN20" s="1235"/>
      <c r="AO20" s="877"/>
      <c r="AP20" s="1236"/>
      <c r="AQ20" s="824"/>
      <c r="AR20" s="1225"/>
      <c r="AS20" s="924"/>
      <c r="AT20" s="1225"/>
      <c r="AU20" s="924"/>
      <c r="AV20" s="1235"/>
      <c r="AW20" s="877"/>
      <c r="AX20" s="1236"/>
      <c r="AY20" s="824"/>
      <c r="AZ20" s="824"/>
      <c r="BA20" s="1225"/>
      <c r="BB20" s="924"/>
      <c r="BC20" s="1225"/>
      <c r="BD20" s="924"/>
      <c r="BE20" s="1225"/>
      <c r="BF20" s="924"/>
      <c r="BG20" s="924"/>
      <c r="BH20" s="1225"/>
      <c r="BI20" s="924"/>
      <c r="BJ20" s="924"/>
      <c r="BK20" s="1225"/>
      <c r="BL20" s="930"/>
      <c r="BM20" s="1225"/>
      <c r="BN20" s="924"/>
      <c r="BO20" s="1235"/>
      <c r="BP20" s="877"/>
      <c r="BQ20" s="1235"/>
      <c r="BR20" s="877"/>
      <c r="BS20" s="1235"/>
      <c r="BT20" s="877"/>
      <c r="BU20" s="1235"/>
      <c r="BV20" s="877"/>
      <c r="BW20" s="1236"/>
      <c r="BX20" s="824"/>
      <c r="BY20" s="1244"/>
      <c r="BZ20" s="824"/>
      <c r="CA20" s="1236"/>
      <c r="CB20" s="927"/>
    </row>
    <row r="21" spans="1:80" ht="18.75" customHeight="1" x14ac:dyDescent="0.25">
      <c r="A21" s="910" t="s">
        <v>425</v>
      </c>
      <c r="B21" s="1069" t="s">
        <v>179</v>
      </c>
      <c r="C21" s="806" t="s">
        <v>417</v>
      </c>
      <c r="D21" s="931" t="s">
        <v>192</v>
      </c>
      <c r="E21" s="932" t="s">
        <v>70</v>
      </c>
      <c r="F21" s="1245" t="s">
        <v>171</v>
      </c>
      <c r="G21" s="1246"/>
      <c r="H21" s="1246"/>
      <c r="I21" s="1246"/>
      <c r="J21" s="1246"/>
      <c r="K21" s="1246"/>
      <c r="L21" s="1246"/>
      <c r="M21" s="1246"/>
      <c r="N21" s="1246"/>
      <c r="O21" s="1246"/>
      <c r="P21" s="1246"/>
      <c r="Q21" s="1246"/>
      <c r="R21" s="1246"/>
      <c r="S21" s="1246"/>
      <c r="T21" s="1246"/>
      <c r="U21" s="1246"/>
      <c r="V21" s="1246"/>
      <c r="W21" s="1246"/>
      <c r="X21" s="1246"/>
      <c r="Y21" s="1246"/>
      <c r="Z21" s="1246"/>
      <c r="AA21" s="1246"/>
      <c r="AB21" s="1246"/>
      <c r="AC21" s="1246"/>
      <c r="AD21" s="1246"/>
      <c r="AE21" s="1246"/>
      <c r="AF21" s="1246"/>
      <c r="AG21" s="1246"/>
      <c r="AH21" s="1247"/>
      <c r="AI21" s="936" t="s">
        <v>11</v>
      </c>
      <c r="AJ21" s="936"/>
      <c r="AK21" s="938">
        <f>IF(CA21=0,"",TIME(0,CA21,0))</f>
        <v>1.6666666666666666E-2</v>
      </c>
      <c r="AL21" s="939">
        <f>COUNTIF(F21:AJ21,"P")</f>
        <v>1</v>
      </c>
      <c r="AM21" s="940">
        <f>SUM(AL21:AL22)/2</f>
        <v>1</v>
      </c>
      <c r="AN21" s="940">
        <f>COUNTIF(F21:AJ21,"Mi")</f>
        <v>0</v>
      </c>
      <c r="AO21" s="940">
        <f>SUM((AN21+AN22)/2)</f>
        <v>0</v>
      </c>
      <c r="AP21" s="941">
        <f>COUNTIF(F21:AJ21,"VS")</f>
        <v>0</v>
      </c>
      <c r="AQ21" s="941">
        <f>SUM((AP21+AP22)/2)</f>
        <v>0</v>
      </c>
      <c r="AR21" s="940">
        <f>COUNTIF(F21:AJ21,"C1")</f>
        <v>0</v>
      </c>
      <c r="AS21" s="941">
        <f>SUM((AR21+AR22)/2)</f>
        <v>0</v>
      </c>
      <c r="AT21" s="941">
        <f>COUNTIF(F21:AJ21,"R1")</f>
        <v>0</v>
      </c>
      <c r="AU21" s="942">
        <f>SUM((AT21+AT22)/2)</f>
        <v>0</v>
      </c>
      <c r="AV21" s="940">
        <f>COUNTIF(F21:AJ21,"CS")</f>
        <v>0</v>
      </c>
      <c r="AW21" s="940">
        <f>SUM((AV21+AV22)/2)</f>
        <v>0</v>
      </c>
      <c r="AX21" s="941">
        <f>COUNTIF(F21:AJ21,"DA")</f>
        <v>0</v>
      </c>
      <c r="AY21" s="941">
        <f>SUM((AX21+AX22)/2)</f>
        <v>0</v>
      </c>
      <c r="AZ21" s="943">
        <f>SUM(AM21+AO21+AQ21+AS21+AW21+AY21+AU21)*24</f>
        <v>24</v>
      </c>
      <c r="BA21" s="941">
        <f>COUNTIF(F21:AJ21,"MT5")</f>
        <v>0</v>
      </c>
      <c r="BB21" s="941">
        <f>SUM((BA21+BA22)/2)</f>
        <v>0</v>
      </c>
      <c r="BC21" s="941">
        <f>COUNTIF(F21:AJ21,"MT6")</f>
        <v>0</v>
      </c>
      <c r="BD21" s="941">
        <f>SUM((BC21+BC22)/2)</f>
        <v>0</v>
      </c>
      <c r="BE21" s="941">
        <f>SUM((BD21+BD22)/2)</f>
        <v>0</v>
      </c>
      <c r="BF21" s="941">
        <f>COUNTIF(F21:AJ21,"MT8")</f>
        <v>0</v>
      </c>
      <c r="BG21" s="941">
        <f>SUM((BF21+BF22)/2)</f>
        <v>0</v>
      </c>
      <c r="BH21" s="941">
        <f>SUM((BG21+BG22)/2)</f>
        <v>0</v>
      </c>
      <c r="BI21" s="941">
        <f>COUNTIF(F21:AJ21,"A")</f>
        <v>0</v>
      </c>
      <c r="BJ21" s="941">
        <f>SUM((BI21+BI22)/2)</f>
        <v>0</v>
      </c>
      <c r="BK21" s="941">
        <f>COUNTIF(F21:AJ21,"Ma")</f>
        <v>0</v>
      </c>
      <c r="BL21" s="944">
        <f>SUM(BK21+BK22)/2</f>
        <v>0</v>
      </c>
      <c r="BM21" s="940">
        <f>COUNTIF(F21:AJ21,"MJ")</f>
        <v>0</v>
      </c>
      <c r="BN21" s="940">
        <f>SUM(BM21+BM22)/2</f>
        <v>0</v>
      </c>
      <c r="BO21" s="940">
        <f>COUNTIF(F21:AJ21,"Jsc")</f>
        <v>0</v>
      </c>
      <c r="BP21" s="940">
        <f>SUM(BO21+BO22)/2</f>
        <v>0</v>
      </c>
      <c r="BQ21" s="940">
        <f>COUNTIF(F21:AJ21,"C")</f>
        <v>0</v>
      </c>
      <c r="BR21" s="940">
        <f>SUM((BQ21+BQ22)/2)</f>
        <v>0</v>
      </c>
      <c r="BS21" s="940">
        <f>COUNTIF(F21:AJ21,"CC")</f>
        <v>0</v>
      </c>
      <c r="BT21" s="940">
        <f>SUM((BS21+BS22)/2)</f>
        <v>0</v>
      </c>
      <c r="BU21" s="940">
        <f>COUNTIF(F21:AJ21,"DS")</f>
        <v>0</v>
      </c>
      <c r="BV21" s="940">
        <f>SUM((BU21+BU22)/2)</f>
        <v>0</v>
      </c>
      <c r="BW21" s="941">
        <f>COUNTIF(F21:AJ21,"MT")</f>
        <v>0</v>
      </c>
      <c r="BX21" s="941">
        <f>SUM((BW21+BW22)/2)</f>
        <v>0</v>
      </c>
      <c r="BY21" s="941">
        <f>COUNTIF(F21:AJ21,"4/5")</f>
        <v>0</v>
      </c>
      <c r="BZ21" s="942">
        <f>SUM((BY21+BY22)/2)</f>
        <v>0</v>
      </c>
      <c r="CA21" s="945">
        <f>SUM(AZ21)</f>
        <v>24</v>
      </c>
      <c r="CB21" s="891">
        <f>SUM(AM21+AO21+AQ21+AS21+AU21+AW21+BB21+BD21+BG21+AY21)</f>
        <v>1</v>
      </c>
    </row>
    <row r="22" spans="1:80" ht="18.75" customHeight="1" thickBot="1" x14ac:dyDescent="0.3">
      <c r="A22" s="910" t="s">
        <v>425</v>
      </c>
      <c r="B22" s="1069" t="s">
        <v>179</v>
      </c>
      <c r="C22" s="164" t="s">
        <v>6</v>
      </c>
      <c r="D22" s="946"/>
      <c r="E22" s="947" t="s">
        <v>4</v>
      </c>
      <c r="F22" s="1248"/>
      <c r="G22" s="1249"/>
      <c r="H22" s="1249"/>
      <c r="I22" s="1249"/>
      <c r="J22" s="1249"/>
      <c r="K22" s="1249"/>
      <c r="L22" s="1249"/>
      <c r="M22" s="1249"/>
      <c r="N22" s="1249"/>
      <c r="O22" s="1249"/>
      <c r="P22" s="1249"/>
      <c r="Q22" s="1249"/>
      <c r="R22" s="1249"/>
      <c r="S22" s="1249"/>
      <c r="T22" s="1249"/>
      <c r="U22" s="1249"/>
      <c r="V22" s="1249"/>
      <c r="W22" s="1249"/>
      <c r="X22" s="1249"/>
      <c r="Y22" s="1249"/>
      <c r="Z22" s="1249"/>
      <c r="AA22" s="1249"/>
      <c r="AB22" s="1249"/>
      <c r="AC22" s="1249"/>
      <c r="AD22" s="1249"/>
      <c r="AE22" s="1249"/>
      <c r="AF22" s="1249"/>
      <c r="AG22" s="1249"/>
      <c r="AH22" s="1250"/>
      <c r="AI22" s="951" t="s">
        <v>11</v>
      </c>
      <c r="AJ22" s="951"/>
      <c r="AK22" s="952"/>
      <c r="AL22" s="953">
        <f>COUNTIF(F22:AJ22,"P")</f>
        <v>1</v>
      </c>
      <c r="AM22" s="954"/>
      <c r="AN22" s="954">
        <f>COUNTIF(F22:AJ22,"Mi")</f>
        <v>0</v>
      </c>
      <c r="AO22" s="955"/>
      <c r="AP22" s="956">
        <f>COUNTIF(F22:AJ22,"VS")</f>
        <v>0</v>
      </c>
      <c r="AQ22" s="957"/>
      <c r="AR22" s="954">
        <f>COUNTIF(F22:AJ22,"C1")</f>
        <v>0</v>
      </c>
      <c r="AS22" s="954"/>
      <c r="AT22" s="954">
        <f>COUNTIF(F22:AJ22,"R1")</f>
        <v>0</v>
      </c>
      <c r="AU22" s="954"/>
      <c r="AV22" s="954">
        <f>COUNTIF(F22:AJ22,"CS")</f>
        <v>0</v>
      </c>
      <c r="AW22" s="955"/>
      <c r="AX22" s="956">
        <f>COUNTIF(F22:AJ22,"DA")</f>
        <v>0</v>
      </c>
      <c r="AY22" s="957"/>
      <c r="AZ22" s="958"/>
      <c r="BA22" s="956">
        <f>COUNTIF(F22:AJ22,"MT5")</f>
        <v>0</v>
      </c>
      <c r="BB22" s="957"/>
      <c r="BC22" s="956">
        <f>COUNTIF(F22:AJ22,"MT6")</f>
        <v>0</v>
      </c>
      <c r="BD22" s="957"/>
      <c r="BE22" s="957"/>
      <c r="BF22" s="956">
        <f>COUNTIF(F22:AJ22,"MT8")</f>
        <v>0</v>
      </c>
      <c r="BG22" s="957"/>
      <c r="BH22" s="957"/>
      <c r="BI22" s="956">
        <f>COUNTIF(F22:AJ22,"A")</f>
        <v>0</v>
      </c>
      <c r="BJ22" s="957"/>
      <c r="BK22" s="956">
        <f>COUNTIF(F22:AJ22,"Ma")</f>
        <v>0</v>
      </c>
      <c r="BL22" s="959"/>
      <c r="BM22" s="954">
        <f>COUNTIF(F22:AJ22,"MJ")</f>
        <v>0</v>
      </c>
      <c r="BN22" s="960"/>
      <c r="BO22" s="954">
        <f>COUNTIF(F22:AJ22,"Jsc")</f>
        <v>0</v>
      </c>
      <c r="BP22" s="955"/>
      <c r="BQ22" s="954">
        <f>COUNTIF(F22:AJ22,"C")</f>
        <v>0</v>
      </c>
      <c r="BR22" s="954"/>
      <c r="BS22" s="954">
        <f>COUNTIF(F22:AJ22,"CC")</f>
        <v>0</v>
      </c>
      <c r="BT22" s="955"/>
      <c r="BU22" s="954">
        <f>COUNTIF(F22:AJ22,"DS")</f>
        <v>0</v>
      </c>
      <c r="BV22" s="955"/>
      <c r="BW22" s="956">
        <f>COUNTIF(F22:AJ22,"MT")</f>
        <v>0</v>
      </c>
      <c r="BX22" s="957"/>
      <c r="BY22" s="956">
        <f>COUNTIF(F22:AJ22,"4/5")</f>
        <v>0</v>
      </c>
      <c r="BZ22" s="961"/>
      <c r="CA22" s="962"/>
      <c r="CB22" s="826"/>
    </row>
    <row r="23" spans="1:80" ht="18.75" customHeight="1" x14ac:dyDescent="0.25">
      <c r="A23" s="910" t="s">
        <v>425</v>
      </c>
      <c r="B23" s="923" t="s">
        <v>179</v>
      </c>
      <c r="C23" s="806" t="s">
        <v>310</v>
      </c>
      <c r="D23" s="931" t="str">
        <f>VLOOKUP(C23,ListeAppel,2,FALSE)</f>
        <v>Nom 031</v>
      </c>
      <c r="E23" s="932" t="s">
        <v>70</v>
      </c>
      <c r="F23" s="933"/>
      <c r="G23" s="936" t="s">
        <v>11</v>
      </c>
      <c r="H23" s="936" t="s">
        <v>67</v>
      </c>
      <c r="I23" s="1070" t="s">
        <v>11</v>
      </c>
      <c r="J23" s="936" t="s">
        <v>11</v>
      </c>
      <c r="K23" s="936" t="s">
        <v>67</v>
      </c>
      <c r="L23" s="935"/>
      <c r="M23" s="935"/>
      <c r="N23" s="936" t="s">
        <v>11</v>
      </c>
      <c r="O23" s="936" t="s">
        <v>67</v>
      </c>
      <c r="P23" s="936" t="s">
        <v>11</v>
      </c>
      <c r="Q23" s="936" t="s">
        <v>11</v>
      </c>
      <c r="R23" s="936" t="s">
        <v>67</v>
      </c>
      <c r="S23" s="935"/>
      <c r="T23" s="935"/>
      <c r="U23" s="936" t="s">
        <v>11</v>
      </c>
      <c r="V23" s="936" t="s">
        <v>67</v>
      </c>
      <c r="W23" s="936" t="s">
        <v>11</v>
      </c>
      <c r="X23" s="936" t="s">
        <v>11</v>
      </c>
      <c r="Y23" s="936" t="s">
        <v>67</v>
      </c>
      <c r="Z23" s="935"/>
      <c r="AA23" s="935"/>
      <c r="AB23" s="937" t="s">
        <v>7</v>
      </c>
      <c r="AC23" s="936" t="s">
        <v>67</v>
      </c>
      <c r="AD23" s="936" t="s">
        <v>11</v>
      </c>
      <c r="AE23" s="936" t="s">
        <v>11</v>
      </c>
      <c r="AF23" s="936" t="s">
        <v>67</v>
      </c>
      <c r="AG23" s="935"/>
      <c r="AH23" s="935"/>
      <c r="AI23" s="936" t="s">
        <v>11</v>
      </c>
      <c r="AJ23" s="936"/>
      <c r="AK23" s="938">
        <f>IF(CA23=0,"",TIME(0,CA23,0))</f>
        <v>0.19166666666666665</v>
      </c>
      <c r="AL23" s="939">
        <f t="shared" ref="AL23:AL30" si="0">COUNTIF(F23:AJ23,"P")</f>
        <v>12</v>
      </c>
      <c r="AM23" s="940">
        <f>SUM(AL23:AL24)/2</f>
        <v>11.5</v>
      </c>
      <c r="AN23" s="940">
        <f t="shared" ref="AN23:AN30" si="1">COUNTIF(F23:AJ23,"Mi")</f>
        <v>0</v>
      </c>
      <c r="AO23" s="940">
        <f>SUM((AN23+AN24)/2)</f>
        <v>0</v>
      </c>
      <c r="AP23" s="941">
        <f t="shared" ref="AP23:AP30" si="2">COUNTIF(F23:AJ23,"VS")</f>
        <v>0</v>
      </c>
      <c r="AQ23" s="941">
        <f>SUM((AP23+AP24)/2)</f>
        <v>0</v>
      </c>
      <c r="AR23" s="940">
        <f t="shared" ref="AR23:AR30" si="3">COUNTIF(F23:AJ23,"C1")</f>
        <v>0</v>
      </c>
      <c r="AS23" s="941">
        <f>SUM((AR23+AR24)/2)</f>
        <v>0</v>
      </c>
      <c r="AT23" s="941">
        <f t="shared" ref="AT23:AT30" si="4">COUNTIF(F23:AJ23,"R1")</f>
        <v>0</v>
      </c>
      <c r="AU23" s="942">
        <f>SUM((AT23+AT24)/2)</f>
        <v>0</v>
      </c>
      <c r="AV23" s="940">
        <f t="shared" ref="AV23:AV30" si="5">COUNTIF(F23:AJ23,"CS")</f>
        <v>0</v>
      </c>
      <c r="AW23" s="940">
        <f>SUM((AV23+AV24)/2)</f>
        <v>0</v>
      </c>
      <c r="AX23" s="941">
        <f t="shared" ref="AX23:AX30" si="6">COUNTIF(F23:AJ23,"DA")</f>
        <v>0</v>
      </c>
      <c r="AY23" s="941">
        <f>SUM((AX23+AX24)/2)</f>
        <v>0</v>
      </c>
      <c r="AZ23" s="943">
        <f>SUM(AM23+AO23+AQ23+AS23+AW23+AY23+AU23)*24</f>
        <v>276</v>
      </c>
      <c r="BA23" s="941">
        <f t="shared" ref="BA23:BA30" si="7">COUNTIF(F23:AJ23,"MT5")</f>
        <v>0</v>
      </c>
      <c r="BB23" s="941">
        <f>SUM((BA23+BA24)/2)</f>
        <v>0</v>
      </c>
      <c r="BC23" s="941">
        <f t="shared" ref="BC23:BC30" si="8">COUNTIF(F23:AJ23,"MT6")</f>
        <v>0</v>
      </c>
      <c r="BD23" s="941">
        <f>SUM((BC23+BC24)/2)</f>
        <v>0</v>
      </c>
      <c r="BE23" s="941">
        <f>SUM((BD23+BD24)/2)</f>
        <v>0</v>
      </c>
      <c r="BF23" s="941">
        <f t="shared" ref="BF23:BF30" si="9">COUNTIF(F23:AJ23,"MT8")</f>
        <v>0</v>
      </c>
      <c r="BG23" s="941">
        <f>SUM((BF23+BF24)/2)</f>
        <v>0</v>
      </c>
      <c r="BH23" s="941">
        <f>SUM((BG23+BG24)/2)</f>
        <v>0</v>
      </c>
      <c r="BI23" s="941">
        <f t="shared" ref="BI23:BI30" si="10">COUNTIF(F23:AJ23,"A")</f>
        <v>0</v>
      </c>
      <c r="BJ23" s="941">
        <f>SUM((BI23+BI24)/2)</f>
        <v>0</v>
      </c>
      <c r="BK23" s="941">
        <f t="shared" ref="BK23:BK30" si="11">COUNTIF(F23:AJ23,"Ma")</f>
        <v>0</v>
      </c>
      <c r="BL23" s="944">
        <f>SUM(BK23+BK24)/2</f>
        <v>0</v>
      </c>
      <c r="BM23" s="940">
        <f t="shared" ref="BM23:BM30" si="12">COUNTIF(F23:AJ23,"MJ")</f>
        <v>0</v>
      </c>
      <c r="BN23" s="940">
        <f>SUM(BM23+BM24)/2</f>
        <v>0</v>
      </c>
      <c r="BO23" s="940">
        <f t="shared" ref="BO23:BO30" si="13">COUNTIF(F23:AJ23,"Jsc")</f>
        <v>0</v>
      </c>
      <c r="BP23" s="940">
        <f>SUM(BO23+BO24)/2</f>
        <v>0</v>
      </c>
      <c r="BQ23" s="940">
        <f t="shared" ref="BQ23:BQ30" si="14">COUNTIF(F23:AJ23,"C")</f>
        <v>1</v>
      </c>
      <c r="BR23" s="940">
        <f>SUM((BQ23+BQ24)/2)</f>
        <v>1</v>
      </c>
      <c r="BS23" s="940">
        <f t="shared" ref="BS23:BS30" si="15">COUNTIF(F23:AJ23,"CC")</f>
        <v>0</v>
      </c>
      <c r="BT23" s="940">
        <f>SUM((BS23+BS24)/2)</f>
        <v>0.5</v>
      </c>
      <c r="BU23" s="940">
        <f t="shared" ref="BU23:BU30" si="16">COUNTIF(F23:AJ23,"DS")</f>
        <v>0</v>
      </c>
      <c r="BV23" s="940">
        <f>SUM((BU23+BU24)/2)</f>
        <v>0</v>
      </c>
      <c r="BW23" s="941">
        <f t="shared" ref="BW23:BW30" si="17">COUNTIF(F23:AJ23,"MT")</f>
        <v>0</v>
      </c>
      <c r="BX23" s="941">
        <f>SUM((BW23+BW24)/2)</f>
        <v>0</v>
      </c>
      <c r="BY23" s="941">
        <f t="shared" ref="BY23:BY30" si="18">COUNTIF(F23:AJ23,"4/5")</f>
        <v>0</v>
      </c>
      <c r="BZ23" s="942">
        <f>SUM((BY23+BY24)/2)</f>
        <v>0</v>
      </c>
      <c r="CA23" s="945">
        <f>SUM(AZ23)</f>
        <v>276</v>
      </c>
      <c r="CB23" s="891">
        <f>SUM(AM23+AO23+AQ23+AS23+AU23+AW23+BB23+BD23+BG23+AY23)</f>
        <v>11.5</v>
      </c>
    </row>
    <row r="24" spans="1:80" ht="18.75" customHeight="1" thickBot="1" x14ac:dyDescent="0.3">
      <c r="A24" s="910" t="s">
        <v>425</v>
      </c>
      <c r="B24" s="923" t="s">
        <v>179</v>
      </c>
      <c r="C24" s="164" t="s">
        <v>7</v>
      </c>
      <c r="D24" s="946" t="s">
        <v>81</v>
      </c>
      <c r="E24" s="947" t="s">
        <v>4</v>
      </c>
      <c r="F24" s="948"/>
      <c r="G24" s="951" t="s">
        <v>11</v>
      </c>
      <c r="H24" s="951" t="s">
        <v>67</v>
      </c>
      <c r="I24" s="1071" t="s">
        <v>11</v>
      </c>
      <c r="J24" s="951" t="s">
        <v>11</v>
      </c>
      <c r="K24" s="951" t="s">
        <v>67</v>
      </c>
      <c r="L24" s="950"/>
      <c r="M24" s="950"/>
      <c r="N24" s="1072" t="s">
        <v>28</v>
      </c>
      <c r="O24" s="951" t="s">
        <v>67</v>
      </c>
      <c r="P24" s="951" t="s">
        <v>11</v>
      </c>
      <c r="Q24" s="951" t="s">
        <v>11</v>
      </c>
      <c r="R24" s="951" t="s">
        <v>67</v>
      </c>
      <c r="S24" s="950"/>
      <c r="T24" s="950"/>
      <c r="U24" s="951" t="s">
        <v>11</v>
      </c>
      <c r="V24" s="951" t="s">
        <v>67</v>
      </c>
      <c r="W24" s="951" t="s">
        <v>11</v>
      </c>
      <c r="X24" s="951" t="s">
        <v>11</v>
      </c>
      <c r="Y24" s="951" t="s">
        <v>67</v>
      </c>
      <c r="Z24" s="950"/>
      <c r="AA24" s="950"/>
      <c r="AB24" s="949" t="s">
        <v>7</v>
      </c>
      <c r="AC24" s="951" t="s">
        <v>67</v>
      </c>
      <c r="AD24" s="951" t="s">
        <v>11</v>
      </c>
      <c r="AE24" s="951" t="s">
        <v>11</v>
      </c>
      <c r="AF24" s="951" t="s">
        <v>67</v>
      </c>
      <c r="AG24" s="950"/>
      <c r="AH24" s="950"/>
      <c r="AI24" s="951" t="s">
        <v>11</v>
      </c>
      <c r="AJ24" s="951"/>
      <c r="AK24" s="952"/>
      <c r="AL24" s="953">
        <f t="shared" si="0"/>
        <v>11</v>
      </c>
      <c r="AM24" s="954"/>
      <c r="AN24" s="954">
        <f t="shared" si="1"/>
        <v>0</v>
      </c>
      <c r="AO24" s="955"/>
      <c r="AP24" s="956">
        <f t="shared" si="2"/>
        <v>0</v>
      </c>
      <c r="AQ24" s="957"/>
      <c r="AR24" s="954">
        <f t="shared" si="3"/>
        <v>0</v>
      </c>
      <c r="AS24" s="954"/>
      <c r="AT24" s="954">
        <f t="shared" si="4"/>
        <v>0</v>
      </c>
      <c r="AU24" s="954"/>
      <c r="AV24" s="954">
        <f t="shared" si="5"/>
        <v>0</v>
      </c>
      <c r="AW24" s="955"/>
      <c r="AX24" s="956">
        <f t="shared" si="6"/>
        <v>0</v>
      </c>
      <c r="AY24" s="957"/>
      <c r="AZ24" s="958"/>
      <c r="BA24" s="956">
        <f t="shared" si="7"/>
        <v>0</v>
      </c>
      <c r="BB24" s="957"/>
      <c r="BC24" s="956">
        <f t="shared" si="8"/>
        <v>0</v>
      </c>
      <c r="BD24" s="957"/>
      <c r="BE24" s="957"/>
      <c r="BF24" s="956">
        <f t="shared" si="9"/>
        <v>0</v>
      </c>
      <c r="BG24" s="957"/>
      <c r="BH24" s="957"/>
      <c r="BI24" s="956">
        <f t="shared" si="10"/>
        <v>0</v>
      </c>
      <c r="BJ24" s="957"/>
      <c r="BK24" s="956">
        <f t="shared" si="11"/>
        <v>0</v>
      </c>
      <c r="BL24" s="959"/>
      <c r="BM24" s="954">
        <f t="shared" si="12"/>
        <v>0</v>
      </c>
      <c r="BN24" s="960"/>
      <c r="BO24" s="954">
        <f t="shared" si="13"/>
        <v>0</v>
      </c>
      <c r="BP24" s="955"/>
      <c r="BQ24" s="954">
        <f t="shared" si="14"/>
        <v>1</v>
      </c>
      <c r="BR24" s="954"/>
      <c r="BS24" s="954">
        <f t="shared" si="15"/>
        <v>1</v>
      </c>
      <c r="BT24" s="955"/>
      <c r="BU24" s="954">
        <f t="shared" si="16"/>
        <v>0</v>
      </c>
      <c r="BV24" s="955"/>
      <c r="BW24" s="956">
        <f t="shared" si="17"/>
        <v>0</v>
      </c>
      <c r="BX24" s="957"/>
      <c r="BY24" s="956">
        <f t="shared" si="18"/>
        <v>0</v>
      </c>
      <c r="BZ24" s="961"/>
      <c r="CA24" s="962"/>
      <c r="CB24" s="826"/>
    </row>
    <row r="25" spans="1:80" ht="18.75" customHeight="1" x14ac:dyDescent="0.25">
      <c r="A25" s="910" t="s">
        <v>425</v>
      </c>
      <c r="B25" s="923" t="s">
        <v>179</v>
      </c>
      <c r="C25" s="196">
        <v>7933</v>
      </c>
      <c r="D25" s="963" t="s">
        <v>240</v>
      </c>
      <c r="E25" s="932" t="s">
        <v>70</v>
      </c>
      <c r="F25" s="964"/>
      <c r="G25" s="966" t="s">
        <v>11</v>
      </c>
      <c r="H25" s="966" t="s">
        <v>11</v>
      </c>
      <c r="I25" s="966" t="s">
        <v>67</v>
      </c>
      <c r="J25" s="966" t="s">
        <v>11</v>
      </c>
      <c r="K25" s="966" t="s">
        <v>11</v>
      </c>
      <c r="L25" s="965"/>
      <c r="M25" s="965"/>
      <c r="N25" s="966" t="s">
        <v>11</v>
      </c>
      <c r="O25" s="966" t="s">
        <v>11</v>
      </c>
      <c r="P25" s="966" t="s">
        <v>67</v>
      </c>
      <c r="Q25" s="966" t="s">
        <v>11</v>
      </c>
      <c r="R25" s="966" t="s">
        <v>11</v>
      </c>
      <c r="S25" s="965"/>
      <c r="T25" s="965"/>
      <c r="U25" s="966" t="s">
        <v>11</v>
      </c>
      <c r="V25" s="1019" t="s">
        <v>11</v>
      </c>
      <c r="W25" s="966" t="s">
        <v>67</v>
      </c>
      <c r="X25" s="1073" t="s">
        <v>7</v>
      </c>
      <c r="Y25" s="966" t="s">
        <v>11</v>
      </c>
      <c r="Z25" s="965"/>
      <c r="AA25" s="965"/>
      <c r="AB25" s="966" t="s">
        <v>11</v>
      </c>
      <c r="AC25" s="966" t="s">
        <v>11</v>
      </c>
      <c r="AD25" s="966" t="s">
        <v>11</v>
      </c>
      <c r="AE25" s="1073" t="s">
        <v>7</v>
      </c>
      <c r="AF25" s="966" t="s">
        <v>11</v>
      </c>
      <c r="AG25" s="965"/>
      <c r="AH25" s="965"/>
      <c r="AI25" s="966" t="s">
        <v>11</v>
      </c>
      <c r="AJ25" s="966"/>
      <c r="AK25" s="938">
        <f>IF(CA25=0,"",TIME(0,CA25,0))</f>
        <v>0.24166666666666667</v>
      </c>
      <c r="AL25" s="939">
        <f t="shared" si="0"/>
        <v>16</v>
      </c>
      <c r="AM25" s="940">
        <f>SUM(AL25:AL26)/2</f>
        <v>14.5</v>
      </c>
      <c r="AN25" s="940">
        <f t="shared" si="1"/>
        <v>0</v>
      </c>
      <c r="AO25" s="940">
        <f>SUM((AN25+AN26)/2)</f>
        <v>0</v>
      </c>
      <c r="AP25" s="941">
        <f t="shared" si="2"/>
        <v>0</v>
      </c>
      <c r="AQ25" s="941">
        <f>SUM((AP25+AP26)/2)</f>
        <v>0</v>
      </c>
      <c r="AR25" s="940">
        <f t="shared" si="3"/>
        <v>0</v>
      </c>
      <c r="AS25" s="941">
        <f>SUM((AR25+AR26)/2)</f>
        <v>0</v>
      </c>
      <c r="AT25" s="941">
        <f t="shared" si="4"/>
        <v>0</v>
      </c>
      <c r="AU25" s="942">
        <f>SUM((AT25+AT26)/2)</f>
        <v>0</v>
      </c>
      <c r="AV25" s="940">
        <f t="shared" si="5"/>
        <v>0</v>
      </c>
      <c r="AW25" s="940">
        <f>SUM((AV25+AV26)/2)</f>
        <v>0</v>
      </c>
      <c r="AX25" s="941">
        <f t="shared" si="6"/>
        <v>0</v>
      </c>
      <c r="AY25" s="941">
        <f>SUM((AX25+AX26)/2)</f>
        <v>0</v>
      </c>
      <c r="AZ25" s="943">
        <f>SUM(AM25+AO25+AQ25+AS25+AW25+AY25+AU25)*24</f>
        <v>348</v>
      </c>
      <c r="BA25" s="941">
        <f t="shared" si="7"/>
        <v>0</v>
      </c>
      <c r="BB25" s="941">
        <f>SUM((BA25+BA26)/2)</f>
        <v>0</v>
      </c>
      <c r="BC25" s="941">
        <f t="shared" si="8"/>
        <v>0</v>
      </c>
      <c r="BD25" s="941">
        <f>SUM((BC25+BC26)/2)</f>
        <v>0</v>
      </c>
      <c r="BE25" s="941">
        <f>SUM((BD25+BD26)/2)</f>
        <v>0</v>
      </c>
      <c r="BF25" s="941">
        <f t="shared" si="9"/>
        <v>0</v>
      </c>
      <c r="BG25" s="941">
        <f>SUM((BF25+BF26)/2)</f>
        <v>0</v>
      </c>
      <c r="BH25" s="941">
        <f>SUM((BG25+BG26)/2)</f>
        <v>0</v>
      </c>
      <c r="BI25" s="941">
        <f t="shared" si="10"/>
        <v>0</v>
      </c>
      <c r="BJ25" s="941">
        <f>SUM((BI25+BI26)/2)</f>
        <v>0</v>
      </c>
      <c r="BK25" s="941">
        <f t="shared" si="11"/>
        <v>0</v>
      </c>
      <c r="BL25" s="944">
        <f>SUM(BK25+BK26)/2</f>
        <v>0</v>
      </c>
      <c r="BM25" s="940">
        <f t="shared" si="12"/>
        <v>0</v>
      </c>
      <c r="BN25" s="940">
        <f>SUM(BM25+BM26)/2</f>
        <v>0</v>
      </c>
      <c r="BO25" s="940">
        <f t="shared" si="13"/>
        <v>0</v>
      </c>
      <c r="BP25" s="940">
        <f>SUM(BO25+BO26)/2</f>
        <v>0</v>
      </c>
      <c r="BQ25" s="940">
        <f t="shared" si="14"/>
        <v>2</v>
      </c>
      <c r="BR25" s="940">
        <f>SUM((BQ25+BQ26)/2)</f>
        <v>1</v>
      </c>
      <c r="BS25" s="940">
        <f t="shared" si="15"/>
        <v>0</v>
      </c>
      <c r="BT25" s="940">
        <f>SUM((BS25+BS26)/2)</f>
        <v>0</v>
      </c>
      <c r="BU25" s="940">
        <f t="shared" si="16"/>
        <v>0</v>
      </c>
      <c r="BV25" s="940">
        <f>SUM((BU25+BU26)/2)</f>
        <v>0</v>
      </c>
      <c r="BW25" s="941">
        <f t="shared" si="17"/>
        <v>0</v>
      </c>
      <c r="BX25" s="941">
        <f>SUM((BW25+BW26)/2)</f>
        <v>0</v>
      </c>
      <c r="BY25" s="941">
        <f t="shared" si="18"/>
        <v>0</v>
      </c>
      <c r="BZ25" s="942">
        <f>SUM((BY25+BY26)/2)</f>
        <v>0</v>
      </c>
      <c r="CA25" s="945">
        <f>SUM(AZ25)</f>
        <v>348</v>
      </c>
      <c r="CB25" s="891">
        <f>SUM(AM25+AO25+AQ25+AS25+AU25+AW25+BB25+BD25+BG25+AY25)</f>
        <v>14.5</v>
      </c>
    </row>
    <row r="26" spans="1:80" ht="18.75" customHeight="1" thickBot="1" x14ac:dyDescent="0.3">
      <c r="A26" s="910" t="s">
        <v>425</v>
      </c>
      <c r="B26" s="923" t="s">
        <v>179</v>
      </c>
      <c r="C26" s="196" t="s">
        <v>6</v>
      </c>
      <c r="D26" s="969">
        <v>11563</v>
      </c>
      <c r="E26" s="947" t="s">
        <v>4</v>
      </c>
      <c r="F26" s="948"/>
      <c r="G26" s="951" t="s">
        <v>11</v>
      </c>
      <c r="H26" s="951" t="s">
        <v>11</v>
      </c>
      <c r="I26" s="951" t="s">
        <v>67</v>
      </c>
      <c r="J26" s="951" t="s">
        <v>11</v>
      </c>
      <c r="K26" s="951" t="s">
        <v>11</v>
      </c>
      <c r="L26" s="950"/>
      <c r="M26" s="950"/>
      <c r="N26" s="951" t="s">
        <v>11</v>
      </c>
      <c r="O26" s="951" t="s">
        <v>11</v>
      </c>
      <c r="P26" s="951" t="s">
        <v>67</v>
      </c>
      <c r="Q26" s="951" t="s">
        <v>11</v>
      </c>
      <c r="R26" s="951" t="s">
        <v>11</v>
      </c>
      <c r="S26" s="950"/>
      <c r="T26" s="950"/>
      <c r="U26" s="951" t="s">
        <v>11</v>
      </c>
      <c r="V26" s="1020" t="s">
        <v>11</v>
      </c>
      <c r="W26" s="951" t="s">
        <v>67</v>
      </c>
      <c r="X26" s="951" t="s">
        <v>67</v>
      </c>
      <c r="Y26" s="951" t="s">
        <v>11</v>
      </c>
      <c r="Z26" s="950"/>
      <c r="AA26" s="950"/>
      <c r="AB26" s="951" t="s">
        <v>67</v>
      </c>
      <c r="AC26" s="951" t="s">
        <v>11</v>
      </c>
      <c r="AD26" s="951" t="s">
        <v>67</v>
      </c>
      <c r="AE26" s="951" t="s">
        <v>67</v>
      </c>
      <c r="AF26" s="951" t="s">
        <v>11</v>
      </c>
      <c r="AG26" s="950"/>
      <c r="AH26" s="950"/>
      <c r="AI26" s="951" t="s">
        <v>67</v>
      </c>
      <c r="AJ26" s="966"/>
      <c r="AK26" s="952"/>
      <c r="AL26" s="953">
        <f t="shared" si="0"/>
        <v>13</v>
      </c>
      <c r="AM26" s="954"/>
      <c r="AN26" s="954">
        <f t="shared" si="1"/>
        <v>0</v>
      </c>
      <c r="AO26" s="955"/>
      <c r="AP26" s="956">
        <f t="shared" si="2"/>
        <v>0</v>
      </c>
      <c r="AQ26" s="957"/>
      <c r="AR26" s="954">
        <f t="shared" si="3"/>
        <v>0</v>
      </c>
      <c r="AS26" s="954"/>
      <c r="AT26" s="954">
        <f t="shared" si="4"/>
        <v>0</v>
      </c>
      <c r="AU26" s="954"/>
      <c r="AV26" s="954">
        <f t="shared" si="5"/>
        <v>0</v>
      </c>
      <c r="AW26" s="955"/>
      <c r="AX26" s="956">
        <f t="shared" si="6"/>
        <v>0</v>
      </c>
      <c r="AY26" s="957"/>
      <c r="AZ26" s="958"/>
      <c r="BA26" s="956">
        <f t="shared" si="7"/>
        <v>0</v>
      </c>
      <c r="BB26" s="957"/>
      <c r="BC26" s="956">
        <f t="shared" si="8"/>
        <v>0</v>
      </c>
      <c r="BD26" s="957"/>
      <c r="BE26" s="957"/>
      <c r="BF26" s="956">
        <f t="shared" si="9"/>
        <v>0</v>
      </c>
      <c r="BG26" s="957"/>
      <c r="BH26" s="957"/>
      <c r="BI26" s="956">
        <f t="shared" si="10"/>
        <v>0</v>
      </c>
      <c r="BJ26" s="957"/>
      <c r="BK26" s="956">
        <f t="shared" si="11"/>
        <v>0</v>
      </c>
      <c r="BL26" s="959"/>
      <c r="BM26" s="954">
        <f t="shared" si="12"/>
        <v>0</v>
      </c>
      <c r="BN26" s="960"/>
      <c r="BO26" s="954">
        <f t="shared" si="13"/>
        <v>0</v>
      </c>
      <c r="BP26" s="955"/>
      <c r="BQ26" s="954">
        <f t="shared" si="14"/>
        <v>0</v>
      </c>
      <c r="BR26" s="954"/>
      <c r="BS26" s="954">
        <f t="shared" si="15"/>
        <v>0</v>
      </c>
      <c r="BT26" s="955"/>
      <c r="BU26" s="954">
        <f t="shared" si="16"/>
        <v>0</v>
      </c>
      <c r="BV26" s="955"/>
      <c r="BW26" s="956">
        <f t="shared" si="17"/>
        <v>0</v>
      </c>
      <c r="BX26" s="957"/>
      <c r="BY26" s="956">
        <f t="shared" si="18"/>
        <v>0</v>
      </c>
      <c r="BZ26" s="961"/>
      <c r="CA26" s="962"/>
      <c r="CB26" s="826"/>
    </row>
    <row r="27" spans="1:80" ht="18.75" customHeight="1" x14ac:dyDescent="0.25">
      <c r="A27" s="910"/>
      <c r="B27" s="923" t="s">
        <v>179</v>
      </c>
      <c r="C27" s="1136" t="s">
        <v>313</v>
      </c>
      <c r="D27" s="931" t="str">
        <f>VLOOKUP(C27,ListeAppel,2,FALSE)</f>
        <v>Nom 073</v>
      </c>
      <c r="E27" s="932" t="s">
        <v>70</v>
      </c>
      <c r="F27" s="964"/>
      <c r="G27" s="967" t="s">
        <v>58</v>
      </c>
      <c r="H27" s="966" t="s">
        <v>11</v>
      </c>
      <c r="I27" s="966" t="s">
        <v>67</v>
      </c>
      <c r="J27" s="966" t="s">
        <v>67</v>
      </c>
      <c r="K27" s="966" t="s">
        <v>11</v>
      </c>
      <c r="L27" s="965"/>
      <c r="M27" s="965"/>
      <c r="N27" s="966" t="s">
        <v>11</v>
      </c>
      <c r="O27" s="966" t="s">
        <v>11</v>
      </c>
      <c r="P27" s="1012" t="s">
        <v>11</v>
      </c>
      <c r="Q27" s="966" t="s">
        <v>11</v>
      </c>
      <c r="R27" s="966" t="s">
        <v>11</v>
      </c>
      <c r="S27" s="965"/>
      <c r="T27" s="965"/>
      <c r="U27" s="966" t="s">
        <v>67</v>
      </c>
      <c r="V27" s="966" t="s">
        <v>11</v>
      </c>
      <c r="W27" s="966" t="s">
        <v>67</v>
      </c>
      <c r="X27" s="966" t="s">
        <v>11</v>
      </c>
      <c r="Y27" s="966" t="s">
        <v>67</v>
      </c>
      <c r="Z27" s="965"/>
      <c r="AA27" s="965"/>
      <c r="AB27" s="1019" t="s">
        <v>11</v>
      </c>
      <c r="AC27" s="1016" t="s">
        <v>13</v>
      </c>
      <c r="AD27" s="967" t="s">
        <v>58</v>
      </c>
      <c r="AE27" s="966" t="s">
        <v>11</v>
      </c>
      <c r="AF27" s="966" t="s">
        <v>67</v>
      </c>
      <c r="AG27" s="965"/>
      <c r="AH27" s="965"/>
      <c r="AI27" s="966" t="s">
        <v>11</v>
      </c>
      <c r="AJ27" s="966"/>
      <c r="AK27" s="938">
        <f>IF(CA27=0,"",TIME(0,CA27,0))</f>
        <v>0.21666666666666667</v>
      </c>
      <c r="AL27" s="939">
        <f>COUNTIF(F27:AJ27,"P")</f>
        <v>12</v>
      </c>
      <c r="AM27" s="940">
        <f>SUM(AL27:AL28)/2</f>
        <v>12</v>
      </c>
      <c r="AN27" s="940">
        <f>COUNTIF(F27:AJ27,"Mi")</f>
        <v>1</v>
      </c>
      <c r="AO27" s="940">
        <f>SUM((AN27+AN28)/2)</f>
        <v>1</v>
      </c>
      <c r="AP27" s="941">
        <f>COUNTIF(F27:AJ27,"VS")</f>
        <v>0</v>
      </c>
      <c r="AQ27" s="941">
        <f>SUM((AP27+AP28)/2)</f>
        <v>0</v>
      </c>
      <c r="AR27" s="940">
        <f>COUNTIF(F27:AJ27,"C1")</f>
        <v>0</v>
      </c>
      <c r="AS27" s="941">
        <f>SUM((AR27+AR28)/2)</f>
        <v>0</v>
      </c>
      <c r="AT27" s="941">
        <f>COUNTIF(F27:AJ27,"R1")</f>
        <v>0</v>
      </c>
      <c r="AU27" s="942">
        <f>SUM((AT27+AT28)/2)</f>
        <v>0</v>
      </c>
      <c r="AV27" s="940">
        <f>COUNTIF(F27:AJ27,"CS")</f>
        <v>0</v>
      </c>
      <c r="AW27" s="940">
        <f>SUM((AV27+AV28)/2)</f>
        <v>0</v>
      </c>
      <c r="AX27" s="941">
        <f>COUNTIF(F27:AJ27,"DA")</f>
        <v>0</v>
      </c>
      <c r="AY27" s="941">
        <f>SUM((AX27+AX28)/2)</f>
        <v>0</v>
      </c>
      <c r="AZ27" s="943">
        <f>SUM(AM27+AO27+AQ27+AS27+AW27+AY27+AU27)*24</f>
        <v>312</v>
      </c>
      <c r="BA27" s="941">
        <f>COUNTIF(F27:AJ27,"MT5")</f>
        <v>0</v>
      </c>
      <c r="BB27" s="941">
        <f>SUM((BA27+BA28)/2)</f>
        <v>0</v>
      </c>
      <c r="BC27" s="941">
        <f>COUNTIF(F27:AJ27,"MT6")</f>
        <v>0</v>
      </c>
      <c r="BD27" s="941">
        <f>SUM((BC27+BC28)/2)</f>
        <v>0</v>
      </c>
      <c r="BE27" s="941">
        <f>SUM((BD27+BD28)/2)</f>
        <v>0</v>
      </c>
      <c r="BF27" s="941">
        <f>COUNTIF(F27:AJ27,"MT8")</f>
        <v>0</v>
      </c>
      <c r="BG27" s="941">
        <f>SUM((BF27+BF28)/2)</f>
        <v>0</v>
      </c>
      <c r="BH27" s="941">
        <f>SUM((BG27+BG28)/2)</f>
        <v>0</v>
      </c>
      <c r="BI27" s="941">
        <f>COUNTIF(F27:AJ27,"A")</f>
        <v>0</v>
      </c>
      <c r="BJ27" s="941">
        <f>SUM((BI27+BI28)/2)</f>
        <v>0</v>
      </c>
      <c r="BK27" s="941">
        <f>COUNTIF(F27:AJ27,"Ma")</f>
        <v>0</v>
      </c>
      <c r="BL27" s="944">
        <f>SUM(BK27+BK28)/2</f>
        <v>0</v>
      </c>
      <c r="BM27" s="940">
        <f>COUNTIF(F27:AJ27,"MJ")</f>
        <v>0</v>
      </c>
      <c r="BN27" s="940">
        <f>SUM(BM27+BM28)/2</f>
        <v>0</v>
      </c>
      <c r="BO27" s="940">
        <f>COUNTIF(F27:AJ27,"Jsc")</f>
        <v>0</v>
      </c>
      <c r="BP27" s="940">
        <f>SUM(BO27+BO28)/2</f>
        <v>0</v>
      </c>
      <c r="BQ27" s="940">
        <f>COUNTIF(F27:AJ27,"C")</f>
        <v>0</v>
      </c>
      <c r="BR27" s="940">
        <f>SUM((BQ27+BQ28)/2)</f>
        <v>1</v>
      </c>
      <c r="BS27" s="940">
        <f>COUNTIF(F27:AJ27,"CC")</f>
        <v>0</v>
      </c>
      <c r="BT27" s="940">
        <f>SUM((BS27+BS28)/2)</f>
        <v>0</v>
      </c>
      <c r="BU27" s="940">
        <f>COUNTIF(F27:AJ27,"DS")</f>
        <v>0</v>
      </c>
      <c r="BV27" s="940">
        <f>SUM((BU27+BU28)/2)</f>
        <v>0</v>
      </c>
      <c r="BW27" s="941">
        <f>COUNTIF(F27:AJ27,"MT")</f>
        <v>0</v>
      </c>
      <c r="BX27" s="941">
        <f>SUM((BW27+BW28)/2)</f>
        <v>0</v>
      </c>
      <c r="BY27" s="941">
        <f>COUNTIF(F27:AJ27,"4/5")</f>
        <v>0</v>
      </c>
      <c r="BZ27" s="942">
        <f>SUM((BY27+BY28)/2)</f>
        <v>0</v>
      </c>
      <c r="CA27" s="945">
        <f>SUM(AZ27)</f>
        <v>312</v>
      </c>
      <c r="CB27" s="891">
        <f>SUM(AM27+AO27+AQ27+AS27+AU27+AW27+BB27+BD27+BG27+AY27)</f>
        <v>13</v>
      </c>
    </row>
    <row r="28" spans="1:80" ht="18.75" customHeight="1" thickBot="1" x14ac:dyDescent="0.3">
      <c r="A28" s="910"/>
      <c r="B28" s="923" t="s">
        <v>179</v>
      </c>
      <c r="C28" s="164" t="s">
        <v>6</v>
      </c>
      <c r="D28" s="946">
        <v>11554</v>
      </c>
      <c r="E28" s="947" t="s">
        <v>4</v>
      </c>
      <c r="F28" s="964"/>
      <c r="G28" s="973" t="s">
        <v>58</v>
      </c>
      <c r="H28" s="951" t="s">
        <v>11</v>
      </c>
      <c r="I28" s="949" t="s">
        <v>7</v>
      </c>
      <c r="J28" s="951" t="s">
        <v>67</v>
      </c>
      <c r="K28" s="951" t="s">
        <v>11</v>
      </c>
      <c r="L28" s="950"/>
      <c r="M28" s="950"/>
      <c r="N28" s="951" t="s">
        <v>11</v>
      </c>
      <c r="O28" s="951" t="s">
        <v>11</v>
      </c>
      <c r="P28" s="1020" t="s">
        <v>11</v>
      </c>
      <c r="Q28" s="951" t="s">
        <v>11</v>
      </c>
      <c r="R28" s="951" t="s">
        <v>11</v>
      </c>
      <c r="S28" s="965"/>
      <c r="T28" s="965"/>
      <c r="U28" s="951" t="s">
        <v>67</v>
      </c>
      <c r="V28" s="966" t="s">
        <v>11</v>
      </c>
      <c r="W28" s="1074" t="s">
        <v>7</v>
      </c>
      <c r="X28" s="966" t="s">
        <v>11</v>
      </c>
      <c r="Y28" s="951" t="s">
        <v>67</v>
      </c>
      <c r="Z28" s="965"/>
      <c r="AA28" s="965"/>
      <c r="AB28" s="1020" t="s">
        <v>11</v>
      </c>
      <c r="AC28" s="990" t="s">
        <v>13</v>
      </c>
      <c r="AD28" s="970" t="s">
        <v>58</v>
      </c>
      <c r="AE28" s="966" t="s">
        <v>11</v>
      </c>
      <c r="AF28" s="951" t="s">
        <v>67</v>
      </c>
      <c r="AG28" s="965"/>
      <c r="AH28" s="965"/>
      <c r="AI28" s="966" t="s">
        <v>11</v>
      </c>
      <c r="AJ28" s="966"/>
      <c r="AK28" s="952"/>
      <c r="AL28" s="953">
        <f>COUNTIF(F28:AJ28,"P")</f>
        <v>12</v>
      </c>
      <c r="AM28" s="954"/>
      <c r="AN28" s="954">
        <f>COUNTIF(F28:AJ28,"Mi")</f>
        <v>1</v>
      </c>
      <c r="AO28" s="955"/>
      <c r="AP28" s="956">
        <f>COUNTIF(F28:AJ28,"VS")</f>
        <v>0</v>
      </c>
      <c r="AQ28" s="957"/>
      <c r="AR28" s="954">
        <f>COUNTIF(F28:AJ28,"C1")</f>
        <v>0</v>
      </c>
      <c r="AS28" s="954"/>
      <c r="AT28" s="954">
        <f>COUNTIF(F28:AJ28,"R1")</f>
        <v>0</v>
      </c>
      <c r="AU28" s="954"/>
      <c r="AV28" s="954">
        <f>COUNTIF(F28:AJ28,"CS")</f>
        <v>0</v>
      </c>
      <c r="AW28" s="955"/>
      <c r="AX28" s="956">
        <f>COUNTIF(F28:AJ28,"DA")</f>
        <v>0</v>
      </c>
      <c r="AY28" s="957"/>
      <c r="AZ28" s="958"/>
      <c r="BA28" s="956">
        <f>COUNTIF(F28:AJ28,"MT5")</f>
        <v>0</v>
      </c>
      <c r="BB28" s="957"/>
      <c r="BC28" s="956">
        <f>COUNTIF(F28:AJ28,"MT6")</f>
        <v>0</v>
      </c>
      <c r="BD28" s="957"/>
      <c r="BE28" s="957"/>
      <c r="BF28" s="956">
        <f>COUNTIF(F28:AJ28,"MT8")</f>
        <v>0</v>
      </c>
      <c r="BG28" s="957"/>
      <c r="BH28" s="957"/>
      <c r="BI28" s="956">
        <f>COUNTIF(F28:AJ28,"A")</f>
        <v>0</v>
      </c>
      <c r="BJ28" s="957"/>
      <c r="BK28" s="956">
        <f>COUNTIF(F28:AJ28,"Ma")</f>
        <v>0</v>
      </c>
      <c r="BL28" s="959"/>
      <c r="BM28" s="954">
        <f>COUNTIF(F28:AJ28,"MJ")</f>
        <v>0</v>
      </c>
      <c r="BN28" s="960"/>
      <c r="BO28" s="954">
        <f>COUNTIF(F28:AJ28,"Jsc")</f>
        <v>0</v>
      </c>
      <c r="BP28" s="955"/>
      <c r="BQ28" s="954">
        <f>COUNTIF(F28:AJ28,"C")</f>
        <v>2</v>
      </c>
      <c r="BR28" s="954"/>
      <c r="BS28" s="954">
        <f>COUNTIF(F28:AJ28,"CC")</f>
        <v>0</v>
      </c>
      <c r="BT28" s="955"/>
      <c r="BU28" s="954">
        <f>COUNTIF(F28:AJ28,"DS")</f>
        <v>0</v>
      </c>
      <c r="BV28" s="955"/>
      <c r="BW28" s="956">
        <f>COUNTIF(F28:AJ28,"MT")</f>
        <v>0</v>
      </c>
      <c r="BX28" s="957"/>
      <c r="BY28" s="956">
        <f>COUNTIF(F28:AJ28,"4/5")</f>
        <v>0</v>
      </c>
      <c r="BZ28" s="961"/>
      <c r="CA28" s="962"/>
      <c r="CB28" s="826"/>
    </row>
    <row r="29" spans="1:80" ht="18.75" customHeight="1" x14ac:dyDescent="0.25">
      <c r="A29" s="910" t="s">
        <v>425</v>
      </c>
      <c r="B29" s="923" t="s">
        <v>179</v>
      </c>
      <c r="C29" s="806" t="s">
        <v>311</v>
      </c>
      <c r="D29" s="975" t="str">
        <f>VLOOKUP(C29,ListeAppel,2,FALSE)</f>
        <v xml:space="preserve">Nom 087 </v>
      </c>
      <c r="E29" s="932" t="s">
        <v>70</v>
      </c>
      <c r="F29" s="933"/>
      <c r="G29" s="976" t="s">
        <v>11</v>
      </c>
      <c r="H29" s="936" t="s">
        <v>11</v>
      </c>
      <c r="I29" s="966" t="s">
        <v>67</v>
      </c>
      <c r="J29" s="936" t="s">
        <v>11</v>
      </c>
      <c r="K29" s="936" t="s">
        <v>11</v>
      </c>
      <c r="L29" s="935"/>
      <c r="M29" s="935"/>
      <c r="N29" s="976" t="s">
        <v>11</v>
      </c>
      <c r="O29" s="936" t="s">
        <v>11</v>
      </c>
      <c r="P29" s="966" t="s">
        <v>67</v>
      </c>
      <c r="Q29" s="936" t="s">
        <v>11</v>
      </c>
      <c r="R29" s="936" t="s">
        <v>11</v>
      </c>
      <c r="S29" s="935"/>
      <c r="T29" s="935"/>
      <c r="U29" s="976" t="s">
        <v>11</v>
      </c>
      <c r="V29" s="972" t="s">
        <v>58</v>
      </c>
      <c r="W29" s="1075" t="s">
        <v>67</v>
      </c>
      <c r="X29" s="1075" t="s">
        <v>67</v>
      </c>
      <c r="Y29" s="1075" t="s">
        <v>67</v>
      </c>
      <c r="Z29" s="935"/>
      <c r="AA29" s="935"/>
      <c r="AB29" s="1075" t="s">
        <v>67</v>
      </c>
      <c r="AC29" s="1075" t="s">
        <v>67</v>
      </c>
      <c r="AD29" s="972" t="s">
        <v>58</v>
      </c>
      <c r="AE29" s="936" t="s">
        <v>11</v>
      </c>
      <c r="AF29" s="936" t="s">
        <v>11</v>
      </c>
      <c r="AG29" s="935"/>
      <c r="AH29" s="935"/>
      <c r="AI29" s="976" t="s">
        <v>11</v>
      </c>
      <c r="AJ29" s="936"/>
      <c r="AK29" s="938">
        <f>IF(CA29=0,"",TIME(0,CA29,0))</f>
        <v>0.19999999999999998</v>
      </c>
      <c r="AL29" s="939">
        <f t="shared" si="0"/>
        <v>12</v>
      </c>
      <c r="AM29" s="940">
        <f>SUM(AL29:AL30)/2</f>
        <v>12</v>
      </c>
      <c r="AN29" s="940">
        <f t="shared" si="1"/>
        <v>0</v>
      </c>
      <c r="AO29" s="940">
        <f>SUM((AN29+AN30)/2)</f>
        <v>0</v>
      </c>
      <c r="AP29" s="941">
        <f t="shared" si="2"/>
        <v>0</v>
      </c>
      <c r="AQ29" s="941">
        <f>SUM((AP29+AP30)/2)</f>
        <v>0</v>
      </c>
      <c r="AR29" s="940">
        <f t="shared" si="3"/>
        <v>0</v>
      </c>
      <c r="AS29" s="941">
        <f>SUM((AR29+AR30)/2)</f>
        <v>0</v>
      </c>
      <c r="AT29" s="941">
        <f t="shared" si="4"/>
        <v>0</v>
      </c>
      <c r="AU29" s="942">
        <f>SUM((AT29+AT30)/2)</f>
        <v>0</v>
      </c>
      <c r="AV29" s="940">
        <f t="shared" si="5"/>
        <v>0</v>
      </c>
      <c r="AW29" s="940">
        <f>SUM((AV29+AV30)/2)</f>
        <v>0</v>
      </c>
      <c r="AX29" s="941">
        <f t="shared" si="6"/>
        <v>0</v>
      </c>
      <c r="AY29" s="941">
        <f>SUM((AX29+AX30)/2)</f>
        <v>0</v>
      </c>
      <c r="AZ29" s="943">
        <f>SUM(AM29+AO29+AQ29+AS29+AW29+AY29+AU29)*24</f>
        <v>288</v>
      </c>
      <c r="BA29" s="941">
        <f t="shared" si="7"/>
        <v>0</v>
      </c>
      <c r="BB29" s="941">
        <f>SUM((BA29+BA30)/2)</f>
        <v>0</v>
      </c>
      <c r="BC29" s="941">
        <f t="shared" si="8"/>
        <v>0</v>
      </c>
      <c r="BD29" s="941">
        <f>SUM((BC29+BC30)/2)</f>
        <v>0</v>
      </c>
      <c r="BE29" s="941">
        <f>SUM((BD29+BD30)/2)</f>
        <v>0</v>
      </c>
      <c r="BF29" s="941">
        <f t="shared" si="9"/>
        <v>0</v>
      </c>
      <c r="BG29" s="941">
        <f>SUM((BF29+BF30)/2)</f>
        <v>0</v>
      </c>
      <c r="BH29" s="941">
        <f>SUM((BG29+BG30)/2)</f>
        <v>0</v>
      </c>
      <c r="BI29" s="941">
        <f t="shared" si="10"/>
        <v>0</v>
      </c>
      <c r="BJ29" s="941">
        <f>SUM((BI29+BI30)/2)</f>
        <v>0</v>
      </c>
      <c r="BK29" s="941">
        <f t="shared" si="11"/>
        <v>0</v>
      </c>
      <c r="BL29" s="944">
        <f>SUM(BK29+BK30)/2</f>
        <v>0</v>
      </c>
      <c r="BM29" s="940">
        <f t="shared" si="12"/>
        <v>0</v>
      </c>
      <c r="BN29" s="940">
        <f>SUM(BM29+BM30)/2</f>
        <v>0</v>
      </c>
      <c r="BO29" s="940">
        <f t="shared" si="13"/>
        <v>0</v>
      </c>
      <c r="BP29" s="940">
        <f>SUM(BO29+BO30)/2</f>
        <v>0</v>
      </c>
      <c r="BQ29" s="940">
        <f t="shared" si="14"/>
        <v>0</v>
      </c>
      <c r="BR29" s="940">
        <f>SUM((BQ29+BQ30)/2)</f>
        <v>0</v>
      </c>
      <c r="BS29" s="940">
        <f t="shared" si="15"/>
        <v>0</v>
      </c>
      <c r="BT29" s="940">
        <f>SUM((BS29+BS30)/2)</f>
        <v>0</v>
      </c>
      <c r="BU29" s="940">
        <f t="shared" si="16"/>
        <v>0</v>
      </c>
      <c r="BV29" s="940">
        <f>SUM((BU29+BU30)/2)</f>
        <v>0</v>
      </c>
      <c r="BW29" s="941">
        <f t="shared" si="17"/>
        <v>0</v>
      </c>
      <c r="BX29" s="941">
        <f>SUM((BW29+BW30)/2)</f>
        <v>0</v>
      </c>
      <c r="BY29" s="941">
        <f t="shared" si="18"/>
        <v>0</v>
      </c>
      <c r="BZ29" s="942">
        <f>SUM((BY29+BY30)/2)</f>
        <v>0</v>
      </c>
      <c r="CA29" s="945">
        <f>SUM(AZ29)</f>
        <v>288</v>
      </c>
      <c r="CB29" s="891">
        <f>SUM(AM29+AO29+AQ29+AS29+AU29+AW29+BB29+BD29+BG29+AY29)</f>
        <v>12</v>
      </c>
    </row>
    <row r="30" spans="1:80" ht="18.75" customHeight="1" thickBot="1" x14ac:dyDescent="0.3">
      <c r="A30" s="910" t="s">
        <v>425</v>
      </c>
      <c r="B30" s="923" t="s">
        <v>179</v>
      </c>
      <c r="C30" s="164" t="s">
        <v>6</v>
      </c>
      <c r="D30" s="946">
        <v>11554</v>
      </c>
      <c r="E30" s="947" t="s">
        <v>4</v>
      </c>
      <c r="F30" s="948"/>
      <c r="G30" s="993" t="s">
        <v>11</v>
      </c>
      <c r="H30" s="951" t="s">
        <v>11</v>
      </c>
      <c r="I30" s="951" t="s">
        <v>67</v>
      </c>
      <c r="J30" s="951" t="s">
        <v>11</v>
      </c>
      <c r="K30" s="951" t="s">
        <v>11</v>
      </c>
      <c r="L30" s="950"/>
      <c r="M30" s="950"/>
      <c r="N30" s="993" t="s">
        <v>11</v>
      </c>
      <c r="O30" s="951" t="s">
        <v>11</v>
      </c>
      <c r="P30" s="951" t="s">
        <v>67</v>
      </c>
      <c r="Q30" s="951" t="s">
        <v>11</v>
      </c>
      <c r="R30" s="951" t="s">
        <v>11</v>
      </c>
      <c r="S30" s="950"/>
      <c r="T30" s="950"/>
      <c r="U30" s="993" t="s">
        <v>11</v>
      </c>
      <c r="V30" s="973" t="s">
        <v>58</v>
      </c>
      <c r="W30" s="951" t="s">
        <v>67</v>
      </c>
      <c r="X30" s="951" t="s">
        <v>67</v>
      </c>
      <c r="Y30" s="951" t="s">
        <v>67</v>
      </c>
      <c r="Z30" s="950"/>
      <c r="AA30" s="950"/>
      <c r="AB30" s="951" t="s">
        <v>67</v>
      </c>
      <c r="AC30" s="951" t="s">
        <v>67</v>
      </c>
      <c r="AD30" s="970" t="s">
        <v>58</v>
      </c>
      <c r="AE30" s="951" t="s">
        <v>11</v>
      </c>
      <c r="AF30" s="951" t="s">
        <v>11</v>
      </c>
      <c r="AG30" s="950"/>
      <c r="AH30" s="950"/>
      <c r="AI30" s="993" t="s">
        <v>11</v>
      </c>
      <c r="AJ30" s="951"/>
      <c r="AK30" s="952"/>
      <c r="AL30" s="953">
        <f t="shared" si="0"/>
        <v>12</v>
      </c>
      <c r="AM30" s="954"/>
      <c r="AN30" s="954">
        <f t="shared" si="1"/>
        <v>0</v>
      </c>
      <c r="AO30" s="955"/>
      <c r="AP30" s="956">
        <f t="shared" si="2"/>
        <v>0</v>
      </c>
      <c r="AQ30" s="957"/>
      <c r="AR30" s="954">
        <f t="shared" si="3"/>
        <v>0</v>
      </c>
      <c r="AS30" s="954"/>
      <c r="AT30" s="954">
        <f t="shared" si="4"/>
        <v>0</v>
      </c>
      <c r="AU30" s="954"/>
      <c r="AV30" s="954">
        <f t="shared" si="5"/>
        <v>0</v>
      </c>
      <c r="AW30" s="955"/>
      <c r="AX30" s="956">
        <f t="shared" si="6"/>
        <v>0</v>
      </c>
      <c r="AY30" s="957"/>
      <c r="AZ30" s="958"/>
      <c r="BA30" s="956">
        <f t="shared" si="7"/>
        <v>0</v>
      </c>
      <c r="BB30" s="957"/>
      <c r="BC30" s="956">
        <f t="shared" si="8"/>
        <v>0</v>
      </c>
      <c r="BD30" s="957"/>
      <c r="BE30" s="957"/>
      <c r="BF30" s="956">
        <f t="shared" si="9"/>
        <v>0</v>
      </c>
      <c r="BG30" s="957"/>
      <c r="BH30" s="957"/>
      <c r="BI30" s="956">
        <f t="shared" si="10"/>
        <v>0</v>
      </c>
      <c r="BJ30" s="957"/>
      <c r="BK30" s="956">
        <f t="shared" si="11"/>
        <v>0</v>
      </c>
      <c r="BL30" s="959"/>
      <c r="BM30" s="954">
        <f t="shared" si="12"/>
        <v>0</v>
      </c>
      <c r="BN30" s="960"/>
      <c r="BO30" s="954">
        <f t="shared" si="13"/>
        <v>0</v>
      </c>
      <c r="BP30" s="955"/>
      <c r="BQ30" s="954">
        <f t="shared" si="14"/>
        <v>0</v>
      </c>
      <c r="BR30" s="954"/>
      <c r="BS30" s="954">
        <f t="shared" si="15"/>
        <v>0</v>
      </c>
      <c r="BT30" s="955"/>
      <c r="BU30" s="954">
        <f t="shared" si="16"/>
        <v>0</v>
      </c>
      <c r="BV30" s="955"/>
      <c r="BW30" s="956">
        <f t="shared" si="17"/>
        <v>0</v>
      </c>
      <c r="BX30" s="957"/>
      <c r="BY30" s="956">
        <f t="shared" si="18"/>
        <v>0</v>
      </c>
      <c r="BZ30" s="961"/>
      <c r="CA30" s="962"/>
      <c r="CB30" s="826"/>
    </row>
    <row r="31" spans="1:80" s="984" customFormat="1" ht="18.75" customHeight="1" thickBot="1" x14ac:dyDescent="0.3">
      <c r="A31" s="910" t="s">
        <v>425</v>
      </c>
      <c r="B31" s="911" t="s">
        <v>180</v>
      </c>
      <c r="C31" s="1239" t="s">
        <v>180</v>
      </c>
      <c r="D31" s="1240"/>
      <c r="E31" s="813"/>
      <c r="F31" s="814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938"/>
      <c r="AL31" s="915"/>
      <c r="AM31" s="915"/>
      <c r="AN31" s="915"/>
      <c r="AO31" s="916"/>
      <c r="AP31" s="917"/>
      <c r="AQ31" s="918"/>
      <c r="AR31" s="915"/>
      <c r="AS31" s="915"/>
      <c r="AT31" s="915"/>
      <c r="AU31" s="915"/>
      <c r="AV31" s="915"/>
      <c r="AW31" s="916"/>
      <c r="AX31" s="917"/>
      <c r="AY31" s="918"/>
      <c r="AZ31" s="919"/>
      <c r="BA31" s="917"/>
      <c r="BB31" s="918"/>
      <c r="BC31" s="917"/>
      <c r="BD31" s="918"/>
      <c r="BE31" s="918"/>
      <c r="BF31" s="917"/>
      <c r="BG31" s="918"/>
      <c r="BH31" s="918"/>
      <c r="BI31" s="917"/>
      <c r="BJ31" s="918"/>
      <c r="BK31" s="917"/>
      <c r="BL31" s="920"/>
      <c r="BM31" s="915"/>
      <c r="BN31" s="921"/>
      <c r="BO31" s="915"/>
      <c r="BP31" s="916"/>
      <c r="BQ31" s="915"/>
      <c r="BR31" s="915"/>
      <c r="BS31" s="915"/>
      <c r="BT31" s="916"/>
      <c r="BU31" s="915"/>
      <c r="BV31" s="916"/>
      <c r="BW31" s="917"/>
      <c r="BX31" s="918"/>
      <c r="BY31" s="917"/>
      <c r="BZ31" s="918"/>
      <c r="CA31" s="922"/>
      <c r="CB31" s="983"/>
    </row>
    <row r="32" spans="1:80" s="984" customFormat="1" ht="18.75" customHeight="1" thickBot="1" x14ac:dyDescent="0.3">
      <c r="A32" s="910" t="s">
        <v>425</v>
      </c>
      <c r="B32" s="911" t="s">
        <v>180</v>
      </c>
      <c r="C32" s="190"/>
      <c r="D32" s="985" t="s">
        <v>69</v>
      </c>
      <c r="E32" s="813"/>
      <c r="F32" s="899">
        <v>1</v>
      </c>
      <c r="G32" s="900">
        <v>2</v>
      </c>
      <c r="H32" s="900">
        <v>3</v>
      </c>
      <c r="I32" s="900">
        <v>4</v>
      </c>
      <c r="J32" s="900">
        <v>5</v>
      </c>
      <c r="K32" s="900">
        <v>6</v>
      </c>
      <c r="L32" s="901">
        <v>7</v>
      </c>
      <c r="M32" s="901">
        <v>8</v>
      </c>
      <c r="N32" s="900">
        <v>9</v>
      </c>
      <c r="O32" s="900">
        <v>10</v>
      </c>
      <c r="P32" s="900">
        <v>11</v>
      </c>
      <c r="Q32" s="900">
        <v>12</v>
      </c>
      <c r="R32" s="900">
        <v>13</v>
      </c>
      <c r="S32" s="901">
        <v>14</v>
      </c>
      <c r="T32" s="901">
        <v>15</v>
      </c>
      <c r="U32" s="900">
        <v>16</v>
      </c>
      <c r="V32" s="900">
        <v>17</v>
      </c>
      <c r="W32" s="900">
        <v>18</v>
      </c>
      <c r="X32" s="900">
        <v>19</v>
      </c>
      <c r="Y32" s="900">
        <v>20</v>
      </c>
      <c r="Z32" s="901">
        <v>21</v>
      </c>
      <c r="AA32" s="901">
        <v>22</v>
      </c>
      <c r="AB32" s="900">
        <v>23</v>
      </c>
      <c r="AC32" s="900">
        <v>24</v>
      </c>
      <c r="AD32" s="900">
        <v>25</v>
      </c>
      <c r="AE32" s="900">
        <v>26</v>
      </c>
      <c r="AF32" s="900">
        <v>27</v>
      </c>
      <c r="AG32" s="1062">
        <v>28</v>
      </c>
      <c r="AH32" s="1062">
        <v>29</v>
      </c>
      <c r="AI32" s="900">
        <v>30</v>
      </c>
      <c r="AJ32" s="903">
        <v>31</v>
      </c>
      <c r="AK32" s="952"/>
      <c r="AL32" s="915"/>
      <c r="AM32" s="915"/>
      <c r="AN32" s="915"/>
      <c r="AO32" s="916"/>
      <c r="AP32" s="917"/>
      <c r="AQ32" s="918"/>
      <c r="AR32" s="915"/>
      <c r="AS32" s="915"/>
      <c r="AT32" s="915"/>
      <c r="AU32" s="915"/>
      <c r="AV32" s="915"/>
      <c r="AW32" s="916"/>
      <c r="AX32" s="917"/>
      <c r="AY32" s="918"/>
      <c r="AZ32" s="919"/>
      <c r="BA32" s="917"/>
      <c r="BB32" s="918"/>
      <c r="BC32" s="917"/>
      <c r="BD32" s="918"/>
      <c r="BE32" s="918"/>
      <c r="BF32" s="917"/>
      <c r="BG32" s="918"/>
      <c r="BH32" s="918"/>
      <c r="BI32" s="917"/>
      <c r="BJ32" s="918"/>
      <c r="BK32" s="917"/>
      <c r="BL32" s="920"/>
      <c r="BM32" s="915"/>
      <c r="BN32" s="921"/>
      <c r="BO32" s="915"/>
      <c r="BP32" s="916"/>
      <c r="BQ32" s="915"/>
      <c r="BR32" s="915"/>
      <c r="BS32" s="915"/>
      <c r="BT32" s="916"/>
      <c r="BU32" s="915"/>
      <c r="BV32" s="916"/>
      <c r="BW32" s="917"/>
      <c r="BX32" s="918"/>
      <c r="BY32" s="917"/>
      <c r="BZ32" s="918"/>
      <c r="CA32" s="922"/>
      <c r="CB32" s="983"/>
    </row>
    <row r="33" spans="1:80" s="984" customFormat="1" ht="18.75" customHeight="1" x14ac:dyDescent="0.25">
      <c r="A33" s="910"/>
      <c r="B33" s="911" t="s">
        <v>180</v>
      </c>
      <c r="C33" s="191" t="s">
        <v>314</v>
      </c>
      <c r="D33" s="931" t="s">
        <v>191</v>
      </c>
      <c r="E33" s="932" t="s">
        <v>70</v>
      </c>
      <c r="F33" s="933"/>
      <c r="G33" s="978" t="s">
        <v>11</v>
      </c>
      <c r="H33" s="978" t="s">
        <v>11</v>
      </c>
      <c r="I33" s="978" t="s">
        <v>11</v>
      </c>
      <c r="J33" s="978" t="s">
        <v>11</v>
      </c>
      <c r="K33" s="936" t="s">
        <v>11</v>
      </c>
      <c r="L33" s="935"/>
      <c r="M33" s="986"/>
      <c r="N33" s="978" t="s">
        <v>11</v>
      </c>
      <c r="O33" s="936" t="s">
        <v>11</v>
      </c>
      <c r="P33" s="936" t="s">
        <v>11</v>
      </c>
      <c r="Q33" s="978" t="s">
        <v>11</v>
      </c>
      <c r="R33" s="936" t="s">
        <v>11</v>
      </c>
      <c r="S33" s="935"/>
      <c r="T33" s="935"/>
      <c r="U33" s="936" t="s">
        <v>11</v>
      </c>
      <c r="V33" s="936" t="s">
        <v>11</v>
      </c>
      <c r="W33" s="936" t="s">
        <v>11</v>
      </c>
      <c r="X33" s="936" t="s">
        <v>11</v>
      </c>
      <c r="Y33" s="936" t="s">
        <v>11</v>
      </c>
      <c r="Z33" s="935"/>
      <c r="AA33" s="935"/>
      <c r="AB33" s="936" t="s">
        <v>11</v>
      </c>
      <c r="AC33" s="936" t="s">
        <v>11</v>
      </c>
      <c r="AD33" s="937" t="s">
        <v>7</v>
      </c>
      <c r="AE33" s="937" t="s">
        <v>7</v>
      </c>
      <c r="AF33" s="937" t="s">
        <v>7</v>
      </c>
      <c r="AG33" s="935"/>
      <c r="AH33" s="935"/>
      <c r="AI33" s="936" t="s">
        <v>11</v>
      </c>
      <c r="AJ33" s="968"/>
      <c r="AK33" s="938">
        <f>IF(CA33=0,"",TIME(0,CA33,0))</f>
        <v>0.3</v>
      </c>
      <c r="AL33" s="939">
        <f>COUNTIF(F33:AJ33,"P")</f>
        <v>18</v>
      </c>
      <c r="AM33" s="940">
        <f>SUM(AL33:AL34)/2</f>
        <v>18</v>
      </c>
      <c r="AN33" s="940">
        <f>COUNTIF(F33:AJ33,"Mi")</f>
        <v>0</v>
      </c>
      <c r="AO33" s="940">
        <f>SUM((AN33+AN34)/2)</f>
        <v>0</v>
      </c>
      <c r="AP33" s="941">
        <f>COUNTIF(F33:AJ33,"VS")</f>
        <v>0</v>
      </c>
      <c r="AQ33" s="941">
        <f>SUM((AP33+AP34)/2)</f>
        <v>0</v>
      </c>
      <c r="AR33" s="940">
        <f>COUNTIF(F33:AJ33,"C1")</f>
        <v>0</v>
      </c>
      <c r="AS33" s="941">
        <f>SUM((AR33+AR34)/2)</f>
        <v>0</v>
      </c>
      <c r="AT33" s="941">
        <f>COUNTIF(F33:AJ33,"R1")</f>
        <v>0</v>
      </c>
      <c r="AU33" s="942">
        <f>SUM((AT33+AT34)/2)</f>
        <v>0</v>
      </c>
      <c r="AV33" s="940">
        <f>COUNTIF(F33:AJ33,"CS")</f>
        <v>0</v>
      </c>
      <c r="AW33" s="940">
        <f>SUM((AV33+AV34)/2)</f>
        <v>0</v>
      </c>
      <c r="AX33" s="941">
        <f>COUNTIF(F33:AJ33,"DA")</f>
        <v>0</v>
      </c>
      <c r="AY33" s="941">
        <f>SUM((AX33+AX34)/2)</f>
        <v>0</v>
      </c>
      <c r="AZ33" s="943">
        <f>SUM(AM33+AO33+AQ33+AS33+AW33+AY33+AU33)*24</f>
        <v>432</v>
      </c>
      <c r="BA33" s="941">
        <f>COUNTIF(F33:AJ33,"MT5")</f>
        <v>0</v>
      </c>
      <c r="BB33" s="941">
        <f>SUM((BA33+BA34)/2)</f>
        <v>0</v>
      </c>
      <c r="BC33" s="941">
        <f>COUNTIF(F33:AJ33,"MT6")</f>
        <v>0</v>
      </c>
      <c r="BD33" s="941">
        <f>SUM((BC33+BC34)/2)</f>
        <v>0</v>
      </c>
      <c r="BE33" s="941">
        <f>SUM((BD33+BD34)/2)</f>
        <v>0</v>
      </c>
      <c r="BF33" s="941">
        <f>COUNTIF(F33:AJ33,"MT8")</f>
        <v>0</v>
      </c>
      <c r="BG33" s="941">
        <f>SUM((BF33+BF34)/2)</f>
        <v>0</v>
      </c>
      <c r="BH33" s="941">
        <f>SUM((BG33+BG34)/2)</f>
        <v>0</v>
      </c>
      <c r="BI33" s="941">
        <f>COUNTIF(F33:AJ33,"A")</f>
        <v>0</v>
      </c>
      <c r="BJ33" s="941">
        <f>SUM((BI33+BI34)/2)</f>
        <v>0</v>
      </c>
      <c r="BK33" s="941">
        <f>COUNTIF(F33:AJ33,"Ma")</f>
        <v>0</v>
      </c>
      <c r="BL33" s="944">
        <f>SUM(BK33+BK34)/2</f>
        <v>0</v>
      </c>
      <c r="BM33" s="940">
        <f>COUNTIF(F33:AJ33,"MJ")</f>
        <v>0</v>
      </c>
      <c r="BN33" s="940">
        <f>SUM(BM33+BM34)/2</f>
        <v>0</v>
      </c>
      <c r="BO33" s="940">
        <f>COUNTIF(F33:AJ33,"Jsc")</f>
        <v>0</v>
      </c>
      <c r="BP33" s="940">
        <f>SUM(BO33+BO34)/2</f>
        <v>0</v>
      </c>
      <c r="BQ33" s="940">
        <f>COUNTIF(F33:AJ33,"C")</f>
        <v>3</v>
      </c>
      <c r="BR33" s="940">
        <f>SUM((BQ33+BQ34)/2)</f>
        <v>3</v>
      </c>
      <c r="BS33" s="940">
        <f>COUNTIF(F33:AJ33,"CC")</f>
        <v>0</v>
      </c>
      <c r="BT33" s="940">
        <f>SUM((BS33+BS34)/2)</f>
        <v>0</v>
      </c>
      <c r="BU33" s="940">
        <f>COUNTIF(F33:AJ33,"DS")</f>
        <v>0</v>
      </c>
      <c r="BV33" s="940">
        <f>SUM((BU33+BU34)/2)</f>
        <v>0</v>
      </c>
      <c r="BW33" s="941">
        <f>COUNTIF(F33:AJ33,"MT")</f>
        <v>0</v>
      </c>
      <c r="BX33" s="941">
        <f>SUM((BW33+BW34)/2)</f>
        <v>0</v>
      </c>
      <c r="BY33" s="941">
        <f>COUNTIF(F33:AJ33,"4/5")</f>
        <v>0</v>
      </c>
      <c r="BZ33" s="942">
        <f>SUM((BY33+BY34)/2)</f>
        <v>0</v>
      </c>
      <c r="CA33" s="945">
        <f>SUM(AZ33)</f>
        <v>432</v>
      </c>
      <c r="CB33" s="891">
        <f>SUM(AM33+AO33+AQ33+AS33+AU33+AW33+BB33+BD33+BG33+AY33)</f>
        <v>18</v>
      </c>
    </row>
    <row r="34" spans="1:80" s="984" customFormat="1" ht="18.75" customHeight="1" thickBot="1" x14ac:dyDescent="0.3">
      <c r="A34" s="910"/>
      <c r="B34" s="911" t="s">
        <v>180</v>
      </c>
      <c r="C34" s="192" t="s">
        <v>3</v>
      </c>
      <c r="D34" s="987"/>
      <c r="E34" s="947" t="s">
        <v>4</v>
      </c>
      <c r="F34" s="948"/>
      <c r="G34" s="988" t="s">
        <v>11</v>
      </c>
      <c r="H34" s="988" t="s">
        <v>11</v>
      </c>
      <c r="I34" s="988" t="s">
        <v>11</v>
      </c>
      <c r="J34" s="988" t="s">
        <v>11</v>
      </c>
      <c r="K34" s="951" t="s">
        <v>11</v>
      </c>
      <c r="L34" s="950"/>
      <c r="M34" s="974"/>
      <c r="N34" s="988" t="s">
        <v>11</v>
      </c>
      <c r="O34" s="951" t="s">
        <v>11</v>
      </c>
      <c r="P34" s="951" t="s">
        <v>11</v>
      </c>
      <c r="Q34" s="988" t="s">
        <v>11</v>
      </c>
      <c r="R34" s="951" t="s">
        <v>11</v>
      </c>
      <c r="S34" s="950"/>
      <c r="T34" s="950"/>
      <c r="U34" s="951" t="s">
        <v>11</v>
      </c>
      <c r="V34" s="951" t="s">
        <v>11</v>
      </c>
      <c r="W34" s="951" t="s">
        <v>11</v>
      </c>
      <c r="X34" s="951" t="s">
        <v>11</v>
      </c>
      <c r="Y34" s="951" t="s">
        <v>11</v>
      </c>
      <c r="Z34" s="950"/>
      <c r="AA34" s="950"/>
      <c r="AB34" s="951" t="s">
        <v>11</v>
      </c>
      <c r="AC34" s="951" t="s">
        <v>11</v>
      </c>
      <c r="AD34" s="949" t="s">
        <v>7</v>
      </c>
      <c r="AE34" s="949" t="s">
        <v>7</v>
      </c>
      <c r="AF34" s="949" t="s">
        <v>7</v>
      </c>
      <c r="AG34" s="950"/>
      <c r="AH34" s="1076"/>
      <c r="AI34" s="1077" t="s">
        <v>11</v>
      </c>
      <c r="AJ34" s="1078"/>
      <c r="AK34" s="952"/>
      <c r="AL34" s="953">
        <f>COUNTIF(F34:AJ34,"P")</f>
        <v>18</v>
      </c>
      <c r="AM34" s="954"/>
      <c r="AN34" s="954">
        <f>COUNTIF(F34:AJ34,"Mi")</f>
        <v>0</v>
      </c>
      <c r="AO34" s="955"/>
      <c r="AP34" s="956">
        <f>COUNTIF(F34:AJ34,"VS")</f>
        <v>0</v>
      </c>
      <c r="AQ34" s="957"/>
      <c r="AR34" s="954">
        <f>COUNTIF(F34:AJ34,"C1")</f>
        <v>0</v>
      </c>
      <c r="AS34" s="954"/>
      <c r="AT34" s="954">
        <f>COUNTIF(F34:AJ34,"R1")</f>
        <v>0</v>
      </c>
      <c r="AU34" s="954"/>
      <c r="AV34" s="954">
        <f>COUNTIF(F34:AJ34,"CS")</f>
        <v>0</v>
      </c>
      <c r="AW34" s="955"/>
      <c r="AX34" s="956">
        <f>COUNTIF(F34:AJ34,"DA")</f>
        <v>0</v>
      </c>
      <c r="AY34" s="957"/>
      <c r="AZ34" s="958"/>
      <c r="BA34" s="956">
        <f>COUNTIF(F34:AJ34,"MT5")</f>
        <v>0</v>
      </c>
      <c r="BB34" s="957"/>
      <c r="BC34" s="956">
        <f>COUNTIF(F34:AJ34,"MT6")</f>
        <v>0</v>
      </c>
      <c r="BD34" s="957"/>
      <c r="BE34" s="957"/>
      <c r="BF34" s="956">
        <f>COUNTIF(F34:AJ34,"MT8")</f>
        <v>0</v>
      </c>
      <c r="BG34" s="957"/>
      <c r="BH34" s="957"/>
      <c r="BI34" s="956">
        <f>COUNTIF(F34:AJ34,"A")</f>
        <v>0</v>
      </c>
      <c r="BJ34" s="957"/>
      <c r="BK34" s="956">
        <f>COUNTIF(F34:AJ34,"Ma")</f>
        <v>0</v>
      </c>
      <c r="BL34" s="959"/>
      <c r="BM34" s="954">
        <f>COUNTIF(F34:AJ34,"MJ")</f>
        <v>0</v>
      </c>
      <c r="BN34" s="960"/>
      <c r="BO34" s="954">
        <f>COUNTIF(F34:AJ34,"Jsc")</f>
        <v>0</v>
      </c>
      <c r="BP34" s="955"/>
      <c r="BQ34" s="954">
        <f>COUNTIF(F34:AJ34,"C")</f>
        <v>3</v>
      </c>
      <c r="BR34" s="954"/>
      <c r="BS34" s="954">
        <f>COUNTIF(F34:AJ34,"CC")</f>
        <v>0</v>
      </c>
      <c r="BT34" s="955"/>
      <c r="BU34" s="954">
        <f>COUNTIF(F34:AJ34,"DS")</f>
        <v>0</v>
      </c>
      <c r="BV34" s="955"/>
      <c r="BW34" s="956">
        <f>COUNTIF(F34:AJ34,"MT")</f>
        <v>0</v>
      </c>
      <c r="BX34" s="957"/>
      <c r="BY34" s="956">
        <f>COUNTIF(F34:AJ34,"4/5")</f>
        <v>0</v>
      </c>
      <c r="BZ34" s="961"/>
      <c r="CA34" s="962"/>
      <c r="CB34" s="826"/>
    </row>
    <row r="35" spans="1:80" ht="18.75" customHeight="1" x14ac:dyDescent="0.25">
      <c r="A35" s="910" t="s">
        <v>425</v>
      </c>
      <c r="B35" s="911" t="s">
        <v>180</v>
      </c>
      <c r="C35" s="806" t="s">
        <v>315</v>
      </c>
      <c r="D35" s="975" t="str">
        <f>VLOOKUP(C35,ListeAppel,2,FALSE)</f>
        <v>Nom 008</v>
      </c>
      <c r="E35" s="932" t="s">
        <v>70</v>
      </c>
      <c r="F35" s="1079" t="s">
        <v>7</v>
      </c>
      <c r="G35" s="937" t="s">
        <v>7</v>
      </c>
      <c r="H35" s="937" t="s">
        <v>7</v>
      </c>
      <c r="I35" s="937" t="s">
        <v>7</v>
      </c>
      <c r="J35" s="937" t="s">
        <v>7</v>
      </c>
      <c r="K35" s="937" t="s">
        <v>7</v>
      </c>
      <c r="L35" s="935"/>
      <c r="M35" s="935"/>
      <c r="N35" s="936" t="s">
        <v>11</v>
      </c>
      <c r="O35" s="936" t="s">
        <v>11</v>
      </c>
      <c r="P35" s="936" t="s">
        <v>11</v>
      </c>
      <c r="Q35" s="936" t="s">
        <v>11</v>
      </c>
      <c r="R35" s="936" t="s">
        <v>67</v>
      </c>
      <c r="S35" s="935"/>
      <c r="T35" s="935"/>
      <c r="U35" s="936" t="s">
        <v>11</v>
      </c>
      <c r="V35" s="936" t="s">
        <v>11</v>
      </c>
      <c r="W35" s="936" t="s">
        <v>11</v>
      </c>
      <c r="X35" s="937" t="s">
        <v>7</v>
      </c>
      <c r="Y35" s="936" t="s">
        <v>67</v>
      </c>
      <c r="Z35" s="935"/>
      <c r="AA35" s="935"/>
      <c r="AB35" s="936" t="s">
        <v>11</v>
      </c>
      <c r="AC35" s="936" t="s">
        <v>11</v>
      </c>
      <c r="AD35" s="936" t="s">
        <v>11</v>
      </c>
      <c r="AE35" s="936" t="s">
        <v>11</v>
      </c>
      <c r="AF35" s="936" t="s">
        <v>67</v>
      </c>
      <c r="AG35" s="935"/>
      <c r="AH35" s="935"/>
      <c r="AI35" s="936" t="s">
        <v>11</v>
      </c>
      <c r="AJ35" s="936"/>
      <c r="AK35" s="938">
        <f>IF(CA35=0,"",TIME(0,CA35,0))</f>
        <v>0.19999999999999998</v>
      </c>
      <c r="AL35" s="939">
        <f t="shared" ref="AL35:AL64" si="19">COUNTIF(F35:AJ35,"P")</f>
        <v>12</v>
      </c>
      <c r="AM35" s="940">
        <f>SUM(AL35:AL36)/2</f>
        <v>11.5</v>
      </c>
      <c r="AN35" s="940">
        <f t="shared" ref="AN35:AN64" si="20">COUNTIF(F35:AJ35,"Mi")</f>
        <v>0</v>
      </c>
      <c r="AO35" s="940">
        <f>SUM((AN35+AN36)/2)</f>
        <v>0</v>
      </c>
      <c r="AP35" s="941">
        <f t="shared" ref="AP35:AP64" si="21">COUNTIF(F35:AJ35,"VS")</f>
        <v>0</v>
      </c>
      <c r="AQ35" s="941">
        <f>SUM((AP35+AP36)/2)</f>
        <v>0</v>
      </c>
      <c r="AR35" s="940">
        <f t="shared" ref="AR35:AR64" si="22">COUNTIF(F35:AJ35,"C1")</f>
        <v>0</v>
      </c>
      <c r="AS35" s="941">
        <f>SUM((AR35+AR36)/2)</f>
        <v>0</v>
      </c>
      <c r="AT35" s="941">
        <f t="shared" ref="AT35:AT64" si="23">COUNTIF(F35:AJ35,"R1")</f>
        <v>0</v>
      </c>
      <c r="AU35" s="942">
        <f>SUM((AT35+AT36)/2)</f>
        <v>0.5</v>
      </c>
      <c r="AV35" s="940">
        <f t="shared" ref="AV35:AV64" si="24">COUNTIF(F35:AJ35,"CS")</f>
        <v>0</v>
      </c>
      <c r="AW35" s="940">
        <f>SUM((AV35+AV36)/2)</f>
        <v>0</v>
      </c>
      <c r="AX35" s="941">
        <f t="shared" ref="AX35:AX64" si="25">COUNTIF(F35:AJ35,"DA")</f>
        <v>0</v>
      </c>
      <c r="AY35" s="941">
        <f>SUM((AX35+AX36)/2)</f>
        <v>0</v>
      </c>
      <c r="AZ35" s="943">
        <f>SUM(AM35+AO35+AQ35+AS35+AW35+AY35+AU35)*24</f>
        <v>288</v>
      </c>
      <c r="BA35" s="941">
        <f t="shared" ref="BA35:BA64" si="26">COUNTIF(F35:AJ35,"MT5")</f>
        <v>0</v>
      </c>
      <c r="BB35" s="941">
        <f>SUM((BA35+BA36)/2)</f>
        <v>0</v>
      </c>
      <c r="BC35" s="941">
        <f t="shared" ref="BC35:BC64" si="27">COUNTIF(F35:AJ35,"MT6")</f>
        <v>0</v>
      </c>
      <c r="BD35" s="941">
        <f>SUM((BC35+BC36)/2)</f>
        <v>0</v>
      </c>
      <c r="BE35" s="941">
        <f>SUM((BD35+BD36)/2)</f>
        <v>0</v>
      </c>
      <c r="BF35" s="941">
        <f t="shared" ref="BF35:BF64" si="28">COUNTIF(F35:AJ35,"MT8")</f>
        <v>0</v>
      </c>
      <c r="BG35" s="941">
        <f>SUM((BF35+BF36)/2)</f>
        <v>0</v>
      </c>
      <c r="BH35" s="941">
        <f>SUM((BG35+BG36)/2)</f>
        <v>0</v>
      </c>
      <c r="BI35" s="941">
        <f t="shared" ref="BI35:BI64" si="29">COUNTIF(F35:AJ35,"A")</f>
        <v>0</v>
      </c>
      <c r="BJ35" s="941">
        <f>SUM((BI35+BI36)/2)</f>
        <v>0</v>
      </c>
      <c r="BK35" s="941">
        <f t="shared" ref="BK35:BK64" si="30">COUNTIF(F35:AJ35,"Ma")</f>
        <v>0</v>
      </c>
      <c r="BL35" s="944">
        <f>SUM(BK35+BK36)/2</f>
        <v>0</v>
      </c>
      <c r="BM35" s="940">
        <f t="shared" ref="BM35:BM64" si="31">COUNTIF(F35:AJ35,"MJ")</f>
        <v>0</v>
      </c>
      <c r="BN35" s="940">
        <f>SUM(BM35+BM36)/2</f>
        <v>0</v>
      </c>
      <c r="BO35" s="940">
        <f t="shared" ref="BO35:BO64" si="32">COUNTIF(F35:AJ35,"Jsc")</f>
        <v>0</v>
      </c>
      <c r="BP35" s="940">
        <f>SUM(BO35+BO36)/2</f>
        <v>0</v>
      </c>
      <c r="BQ35" s="940">
        <f t="shared" ref="BQ35:BQ64" si="33">COUNTIF(F35:AJ35,"C")</f>
        <v>7</v>
      </c>
      <c r="BR35" s="940">
        <f>SUM((BQ35+BQ36)/2)</f>
        <v>7</v>
      </c>
      <c r="BS35" s="940">
        <f t="shared" ref="BS35:BS64" si="34">COUNTIF(F35:AJ35,"CC")</f>
        <v>0</v>
      </c>
      <c r="BT35" s="940">
        <f>SUM((BS35+BS36)/2)</f>
        <v>0</v>
      </c>
      <c r="BU35" s="940">
        <f t="shared" ref="BU35:BU64" si="35">COUNTIF(F35:AJ35,"DS")</f>
        <v>0</v>
      </c>
      <c r="BV35" s="940">
        <f>SUM((BU35+BU36)/2)</f>
        <v>0</v>
      </c>
      <c r="BW35" s="941">
        <f t="shared" ref="BW35:BW64" si="36">COUNTIF(F35:AJ35,"MT")</f>
        <v>0</v>
      </c>
      <c r="BX35" s="941">
        <f>SUM((BW35+BW36)/2)</f>
        <v>0</v>
      </c>
      <c r="BY35" s="941">
        <f t="shared" ref="BY35:BY64" si="37">COUNTIF(F35:AJ35,"4/5")</f>
        <v>0</v>
      </c>
      <c r="BZ35" s="942">
        <f>SUM((BY35+BY36)/2)</f>
        <v>0</v>
      </c>
      <c r="CA35" s="945">
        <f>SUM(AZ35)</f>
        <v>288</v>
      </c>
      <c r="CB35" s="891">
        <f>SUM(AM35+AO35+AQ35+AS35+AU35+AW35+BB35+BD35+BG35+AY35)</f>
        <v>12</v>
      </c>
    </row>
    <row r="36" spans="1:80" ht="18.75" customHeight="1" thickBot="1" x14ac:dyDescent="0.3">
      <c r="A36" s="910" t="s">
        <v>425</v>
      </c>
      <c r="B36" s="911" t="s">
        <v>180</v>
      </c>
      <c r="C36" s="164" t="s">
        <v>6</v>
      </c>
      <c r="D36" s="946">
        <v>11335</v>
      </c>
      <c r="E36" s="947" t="s">
        <v>4</v>
      </c>
      <c r="F36" s="1080" t="s">
        <v>7</v>
      </c>
      <c r="G36" s="949" t="s">
        <v>7</v>
      </c>
      <c r="H36" s="949" t="s">
        <v>7</v>
      </c>
      <c r="I36" s="949" t="s">
        <v>7</v>
      </c>
      <c r="J36" s="949" t="s">
        <v>7</v>
      </c>
      <c r="K36" s="949" t="s">
        <v>7</v>
      </c>
      <c r="L36" s="950"/>
      <c r="M36" s="950"/>
      <c r="N36" s="951" t="s">
        <v>11</v>
      </c>
      <c r="O36" s="951" t="s">
        <v>11</v>
      </c>
      <c r="P36" s="951" t="s">
        <v>11</v>
      </c>
      <c r="Q36" s="951" t="s">
        <v>11</v>
      </c>
      <c r="R36" s="951" t="s">
        <v>67</v>
      </c>
      <c r="S36" s="950"/>
      <c r="T36" s="950"/>
      <c r="U36" s="951" t="s">
        <v>11</v>
      </c>
      <c r="V36" s="951" t="s">
        <v>11</v>
      </c>
      <c r="W36" s="951" t="s">
        <v>11</v>
      </c>
      <c r="X36" s="949" t="s">
        <v>7</v>
      </c>
      <c r="Y36" s="951" t="s">
        <v>67</v>
      </c>
      <c r="Z36" s="950"/>
      <c r="AA36" s="950"/>
      <c r="AB36" s="951" t="s">
        <v>11</v>
      </c>
      <c r="AC36" s="951" t="s">
        <v>11</v>
      </c>
      <c r="AD36" s="951" t="s">
        <v>11</v>
      </c>
      <c r="AE36" s="951" t="s">
        <v>11</v>
      </c>
      <c r="AF36" s="951" t="s">
        <v>67</v>
      </c>
      <c r="AG36" s="950"/>
      <c r="AH36" s="950"/>
      <c r="AI36" s="951" t="s">
        <v>57</v>
      </c>
      <c r="AJ36" s="951"/>
      <c r="AK36" s="952"/>
      <c r="AL36" s="953">
        <f t="shared" si="19"/>
        <v>11</v>
      </c>
      <c r="AM36" s="954"/>
      <c r="AN36" s="954">
        <f t="shared" si="20"/>
        <v>0</v>
      </c>
      <c r="AO36" s="955"/>
      <c r="AP36" s="956">
        <f t="shared" si="21"/>
        <v>0</v>
      </c>
      <c r="AQ36" s="957"/>
      <c r="AR36" s="954">
        <f t="shared" si="22"/>
        <v>0</v>
      </c>
      <c r="AS36" s="954"/>
      <c r="AT36" s="954">
        <f t="shared" si="23"/>
        <v>1</v>
      </c>
      <c r="AU36" s="954"/>
      <c r="AV36" s="954">
        <f t="shared" si="24"/>
        <v>0</v>
      </c>
      <c r="AW36" s="955"/>
      <c r="AX36" s="956">
        <f t="shared" si="25"/>
        <v>0</v>
      </c>
      <c r="AY36" s="957"/>
      <c r="AZ36" s="958"/>
      <c r="BA36" s="956">
        <f t="shared" si="26"/>
        <v>0</v>
      </c>
      <c r="BB36" s="957"/>
      <c r="BC36" s="956">
        <f t="shared" si="27"/>
        <v>0</v>
      </c>
      <c r="BD36" s="957"/>
      <c r="BE36" s="957"/>
      <c r="BF36" s="956">
        <f t="shared" si="28"/>
        <v>0</v>
      </c>
      <c r="BG36" s="957"/>
      <c r="BH36" s="957"/>
      <c r="BI36" s="956">
        <f t="shared" si="29"/>
        <v>0</v>
      </c>
      <c r="BJ36" s="957"/>
      <c r="BK36" s="956">
        <f t="shared" si="30"/>
        <v>0</v>
      </c>
      <c r="BL36" s="959"/>
      <c r="BM36" s="954">
        <f t="shared" si="31"/>
        <v>0</v>
      </c>
      <c r="BN36" s="960"/>
      <c r="BO36" s="954">
        <f t="shared" si="32"/>
        <v>0</v>
      </c>
      <c r="BP36" s="955"/>
      <c r="BQ36" s="954">
        <f t="shared" si="33"/>
        <v>7</v>
      </c>
      <c r="BR36" s="954"/>
      <c r="BS36" s="954">
        <f t="shared" si="34"/>
        <v>0</v>
      </c>
      <c r="BT36" s="955"/>
      <c r="BU36" s="954">
        <f t="shared" si="35"/>
        <v>0</v>
      </c>
      <c r="BV36" s="955"/>
      <c r="BW36" s="956">
        <f t="shared" si="36"/>
        <v>0</v>
      </c>
      <c r="BX36" s="957"/>
      <c r="BY36" s="956">
        <f t="shared" si="37"/>
        <v>0</v>
      </c>
      <c r="BZ36" s="961"/>
      <c r="CA36" s="962"/>
      <c r="CB36" s="826"/>
    </row>
    <row r="37" spans="1:80" ht="18.75" customHeight="1" x14ac:dyDescent="0.25">
      <c r="A37" s="910" t="s">
        <v>425</v>
      </c>
      <c r="B37" s="911" t="s">
        <v>180</v>
      </c>
      <c r="C37" s="196">
        <v>3881</v>
      </c>
      <c r="D37" s="963" t="s">
        <v>200</v>
      </c>
      <c r="E37" s="932" t="s">
        <v>70</v>
      </c>
      <c r="F37" s="933"/>
      <c r="G37" s="937" t="s">
        <v>7</v>
      </c>
      <c r="H37" s="937" t="s">
        <v>7</v>
      </c>
      <c r="I37" s="937" t="s">
        <v>7</v>
      </c>
      <c r="J37" s="937" t="s">
        <v>7</v>
      </c>
      <c r="K37" s="937" t="s">
        <v>7</v>
      </c>
      <c r="L37" s="937" t="s">
        <v>7</v>
      </c>
      <c r="M37" s="937" t="s">
        <v>7</v>
      </c>
      <c r="N37" s="937" t="s">
        <v>7</v>
      </c>
      <c r="O37" s="937" t="s">
        <v>7</v>
      </c>
      <c r="P37" s="937" t="s">
        <v>7</v>
      </c>
      <c r="Q37" s="937" t="s">
        <v>7</v>
      </c>
      <c r="R37" s="937" t="s">
        <v>7</v>
      </c>
      <c r="S37" s="937" t="s">
        <v>7</v>
      </c>
      <c r="T37" s="937" t="s">
        <v>7</v>
      </c>
      <c r="U37" s="937" t="s">
        <v>7</v>
      </c>
      <c r="V37" s="937" t="s">
        <v>7</v>
      </c>
      <c r="W37" s="937" t="s">
        <v>7</v>
      </c>
      <c r="X37" s="937" t="s">
        <v>7</v>
      </c>
      <c r="Y37" s="937" t="s">
        <v>7</v>
      </c>
      <c r="Z37" s="935"/>
      <c r="AA37" s="935"/>
      <c r="AB37" s="936" t="s">
        <v>11</v>
      </c>
      <c r="AC37" s="976" t="s">
        <v>11</v>
      </c>
      <c r="AD37" s="936" t="s">
        <v>67</v>
      </c>
      <c r="AE37" s="936" t="s">
        <v>11</v>
      </c>
      <c r="AF37" s="936" t="s">
        <v>11</v>
      </c>
      <c r="AG37" s="935"/>
      <c r="AH37" s="935"/>
      <c r="AI37" s="936" t="s">
        <v>11</v>
      </c>
      <c r="AJ37" s="936"/>
      <c r="AK37" s="938">
        <f>IF(CA37=0,"",TIME(0,CA37,0))</f>
        <v>8.3333333333333329E-2</v>
      </c>
      <c r="AL37" s="939">
        <f>COUNTIF(F37:AJ37,"P")</f>
        <v>5</v>
      </c>
      <c r="AM37" s="940">
        <f>SUM(AL37:AL38)/2</f>
        <v>5</v>
      </c>
      <c r="AN37" s="940">
        <f>COUNTIF(F37:AJ37,"Mi")</f>
        <v>0</v>
      </c>
      <c r="AO37" s="940">
        <f>SUM((AN37+AN38)/2)</f>
        <v>0</v>
      </c>
      <c r="AP37" s="941">
        <f>COUNTIF(F37:AJ37,"VS")</f>
        <v>0</v>
      </c>
      <c r="AQ37" s="941">
        <f>SUM((AP37+AP38)/2)</f>
        <v>0</v>
      </c>
      <c r="AR37" s="940">
        <f>COUNTIF(F37:AJ37,"C1")</f>
        <v>0</v>
      </c>
      <c r="AS37" s="941">
        <f>SUM((AR37+AR38)/2)</f>
        <v>0</v>
      </c>
      <c r="AT37" s="941">
        <f>COUNTIF(F37:AJ37,"R1")</f>
        <v>0</v>
      </c>
      <c r="AU37" s="942">
        <f>SUM((AT37+AT38)/2)</f>
        <v>0</v>
      </c>
      <c r="AV37" s="940">
        <f>COUNTIF(F37:AJ37,"CS")</f>
        <v>0</v>
      </c>
      <c r="AW37" s="940">
        <f>SUM((AV37+AV38)/2)</f>
        <v>0</v>
      </c>
      <c r="AX37" s="941">
        <f>COUNTIF(F37:AJ37,"DA")</f>
        <v>0</v>
      </c>
      <c r="AY37" s="941">
        <f>SUM((AX37+AX38)/2)</f>
        <v>0</v>
      </c>
      <c r="AZ37" s="943">
        <f>SUM(AM37+AO37+AQ37+AS37+AW37+AY37+AU37)*24</f>
        <v>120</v>
      </c>
      <c r="BA37" s="941">
        <f>COUNTIF(F37:AJ37,"MT5")</f>
        <v>0</v>
      </c>
      <c r="BB37" s="941">
        <f>SUM((BA37+BA38)/2)</f>
        <v>0</v>
      </c>
      <c r="BC37" s="941">
        <f>COUNTIF(F37:AJ37,"MT6")</f>
        <v>0</v>
      </c>
      <c r="BD37" s="941">
        <f>SUM((BC37+BC38)/2)</f>
        <v>0</v>
      </c>
      <c r="BE37" s="941">
        <f>SUM((BD37+BD38)/2)</f>
        <v>0</v>
      </c>
      <c r="BF37" s="941">
        <f>COUNTIF(F37:AJ37,"MT8")</f>
        <v>0</v>
      </c>
      <c r="BG37" s="941">
        <f>SUM((BF37+BF38)/2)</f>
        <v>0</v>
      </c>
      <c r="BH37" s="941">
        <f>SUM((BG37+BG38)/2)</f>
        <v>0</v>
      </c>
      <c r="BI37" s="941">
        <f>COUNTIF(F37:AJ37,"A")</f>
        <v>0</v>
      </c>
      <c r="BJ37" s="941">
        <f>SUM((BI37+BI38)/2)</f>
        <v>0</v>
      </c>
      <c r="BK37" s="941">
        <f>COUNTIF(F37:AJ37,"Ma")</f>
        <v>0</v>
      </c>
      <c r="BL37" s="944">
        <f>SUM(BK37+BK38)/2</f>
        <v>0</v>
      </c>
      <c r="BM37" s="940">
        <f>COUNTIF(F37:AJ37,"MJ")</f>
        <v>0</v>
      </c>
      <c r="BN37" s="940">
        <f>SUM(BM37+BM38)/2</f>
        <v>0</v>
      </c>
      <c r="BO37" s="940">
        <f>COUNTIF(F37:AJ37,"Jsc")</f>
        <v>0</v>
      </c>
      <c r="BP37" s="940">
        <f>SUM(BO37+BO38)/2</f>
        <v>0</v>
      </c>
      <c r="BQ37" s="940">
        <f>COUNTIF(F37:AJ37,"C")</f>
        <v>19</v>
      </c>
      <c r="BR37" s="940">
        <f>SUM((BQ37+BQ38)/2)</f>
        <v>19</v>
      </c>
      <c r="BS37" s="940">
        <f>COUNTIF(F37:AJ37,"CC")</f>
        <v>0</v>
      </c>
      <c r="BT37" s="940">
        <f>SUM((BS37+BS38)/2)</f>
        <v>0</v>
      </c>
      <c r="BU37" s="940">
        <f>COUNTIF(F37:AJ37,"DS")</f>
        <v>0</v>
      </c>
      <c r="BV37" s="940">
        <f>SUM((BU37+BU38)/2)</f>
        <v>0</v>
      </c>
      <c r="BW37" s="941">
        <f>COUNTIF(F37:AJ37,"MT")</f>
        <v>0</v>
      </c>
      <c r="BX37" s="941">
        <f>SUM((BW37+BW38)/2)</f>
        <v>0</v>
      </c>
      <c r="BY37" s="941">
        <f>COUNTIF(F37:AJ37,"4/5")</f>
        <v>0</v>
      </c>
      <c r="BZ37" s="942">
        <f>SUM((BY37+BY38)/2)</f>
        <v>0</v>
      </c>
      <c r="CA37" s="945">
        <f>SUM(AZ37)</f>
        <v>120</v>
      </c>
      <c r="CB37" s="891">
        <f>SUM(AM37+AO37+AQ37+AS37+AU37+AW37+BB37+BD37+BG37+AY37)</f>
        <v>5</v>
      </c>
    </row>
    <row r="38" spans="1:80" ht="18.75" customHeight="1" thickBot="1" x14ac:dyDescent="0.3">
      <c r="A38" s="910" t="s">
        <v>425</v>
      </c>
      <c r="B38" s="911" t="s">
        <v>180</v>
      </c>
      <c r="C38" s="196" t="s">
        <v>6</v>
      </c>
      <c r="D38" s="969"/>
      <c r="E38" s="947" t="s">
        <v>4</v>
      </c>
      <c r="F38" s="948"/>
      <c r="G38" s="949" t="s">
        <v>7</v>
      </c>
      <c r="H38" s="949" t="s">
        <v>7</v>
      </c>
      <c r="I38" s="949" t="s">
        <v>7</v>
      </c>
      <c r="J38" s="949" t="s">
        <v>7</v>
      </c>
      <c r="K38" s="949" t="s">
        <v>7</v>
      </c>
      <c r="L38" s="949" t="s">
        <v>7</v>
      </c>
      <c r="M38" s="949" t="s">
        <v>7</v>
      </c>
      <c r="N38" s="949" t="s">
        <v>7</v>
      </c>
      <c r="O38" s="949" t="s">
        <v>7</v>
      </c>
      <c r="P38" s="949" t="s">
        <v>7</v>
      </c>
      <c r="Q38" s="949" t="s">
        <v>7</v>
      </c>
      <c r="R38" s="949" t="s">
        <v>7</v>
      </c>
      <c r="S38" s="949" t="s">
        <v>7</v>
      </c>
      <c r="T38" s="949" t="s">
        <v>7</v>
      </c>
      <c r="U38" s="949" t="s">
        <v>7</v>
      </c>
      <c r="V38" s="949" t="s">
        <v>7</v>
      </c>
      <c r="W38" s="949" t="s">
        <v>7</v>
      </c>
      <c r="X38" s="949" t="s">
        <v>7</v>
      </c>
      <c r="Y38" s="949" t="s">
        <v>7</v>
      </c>
      <c r="Z38" s="950"/>
      <c r="AA38" s="950"/>
      <c r="AB38" s="951" t="s">
        <v>11</v>
      </c>
      <c r="AC38" s="993" t="s">
        <v>11</v>
      </c>
      <c r="AD38" s="951" t="s">
        <v>67</v>
      </c>
      <c r="AE38" s="951" t="s">
        <v>11</v>
      </c>
      <c r="AF38" s="951" t="s">
        <v>11</v>
      </c>
      <c r="AG38" s="950"/>
      <c r="AH38" s="950"/>
      <c r="AI38" s="951" t="s">
        <v>11</v>
      </c>
      <c r="AJ38" s="951"/>
      <c r="AK38" s="952"/>
      <c r="AL38" s="953">
        <f>COUNTIF(F38:AJ38,"P")</f>
        <v>5</v>
      </c>
      <c r="AM38" s="954"/>
      <c r="AN38" s="954">
        <f>COUNTIF(F38:AJ38,"Mi")</f>
        <v>0</v>
      </c>
      <c r="AO38" s="955"/>
      <c r="AP38" s="956">
        <f>COUNTIF(F38:AJ38,"VS")</f>
        <v>0</v>
      </c>
      <c r="AQ38" s="957"/>
      <c r="AR38" s="954">
        <f>COUNTIF(F38:AJ38,"C1")</f>
        <v>0</v>
      </c>
      <c r="AS38" s="954"/>
      <c r="AT38" s="954">
        <f>COUNTIF(F38:AJ38,"R1")</f>
        <v>0</v>
      </c>
      <c r="AU38" s="954"/>
      <c r="AV38" s="954">
        <f>COUNTIF(F38:AJ38,"CS")</f>
        <v>0</v>
      </c>
      <c r="AW38" s="955"/>
      <c r="AX38" s="956">
        <f>COUNTIF(F38:AJ38,"DA")</f>
        <v>0</v>
      </c>
      <c r="AY38" s="957"/>
      <c r="AZ38" s="958"/>
      <c r="BA38" s="956">
        <f>COUNTIF(F38:AJ38,"MT5")</f>
        <v>0</v>
      </c>
      <c r="BB38" s="957"/>
      <c r="BC38" s="956">
        <f>COUNTIF(F38:AJ38,"MT6")</f>
        <v>0</v>
      </c>
      <c r="BD38" s="957"/>
      <c r="BE38" s="957"/>
      <c r="BF38" s="956">
        <f>COUNTIF(F38:AJ38,"MT8")</f>
        <v>0</v>
      </c>
      <c r="BG38" s="957"/>
      <c r="BH38" s="957"/>
      <c r="BI38" s="956">
        <f>COUNTIF(F38:AJ38,"A")</f>
        <v>0</v>
      </c>
      <c r="BJ38" s="957"/>
      <c r="BK38" s="956">
        <f>COUNTIF(F38:AJ38,"Ma")</f>
        <v>0</v>
      </c>
      <c r="BL38" s="959"/>
      <c r="BM38" s="954">
        <f>COUNTIF(F38:AJ38,"MJ")</f>
        <v>0</v>
      </c>
      <c r="BN38" s="960"/>
      <c r="BO38" s="954">
        <f>COUNTIF(F38:AJ38,"Jsc")</f>
        <v>0</v>
      </c>
      <c r="BP38" s="955"/>
      <c r="BQ38" s="954">
        <f>COUNTIF(F38:AJ38,"C")</f>
        <v>19</v>
      </c>
      <c r="BR38" s="954"/>
      <c r="BS38" s="954">
        <f>COUNTIF(F38:AJ38,"CC")</f>
        <v>0</v>
      </c>
      <c r="BT38" s="955"/>
      <c r="BU38" s="954">
        <f>COUNTIF(F38:AJ38,"DS")</f>
        <v>0</v>
      </c>
      <c r="BV38" s="955"/>
      <c r="BW38" s="956">
        <f>COUNTIF(F38:AJ38,"MT")</f>
        <v>0</v>
      </c>
      <c r="BX38" s="957"/>
      <c r="BY38" s="956">
        <f>COUNTIF(F38:AJ38,"4/5")</f>
        <v>0</v>
      </c>
      <c r="BZ38" s="961"/>
      <c r="CA38" s="962"/>
      <c r="CB38" s="826"/>
    </row>
    <row r="39" spans="1:80" ht="18.75" customHeight="1" x14ac:dyDescent="0.25">
      <c r="A39" s="910"/>
      <c r="B39" s="911" t="s">
        <v>180</v>
      </c>
      <c r="C39" s="196">
        <v>5026</v>
      </c>
      <c r="D39" s="931" t="s">
        <v>223</v>
      </c>
      <c r="E39" s="932" t="s">
        <v>70</v>
      </c>
      <c r="F39" s="964"/>
      <c r="G39" s="1011" t="s">
        <v>58</v>
      </c>
      <c r="H39" s="967" t="s">
        <v>58</v>
      </c>
      <c r="I39" s="967" t="s">
        <v>58</v>
      </c>
      <c r="J39" s="967" t="s">
        <v>58</v>
      </c>
      <c r="K39" s="937" t="s">
        <v>7</v>
      </c>
      <c r="L39" s="935"/>
      <c r="M39" s="935"/>
      <c r="N39" s="995" t="s">
        <v>14</v>
      </c>
      <c r="O39" s="995" t="s">
        <v>14</v>
      </c>
      <c r="P39" s="995" t="s">
        <v>14</v>
      </c>
      <c r="Q39" s="995" t="s">
        <v>14</v>
      </c>
      <c r="R39" s="995" t="s">
        <v>14</v>
      </c>
      <c r="S39" s="935"/>
      <c r="T39" s="935"/>
      <c r="U39" s="936" t="s">
        <v>11</v>
      </c>
      <c r="V39" s="936" t="s">
        <v>11</v>
      </c>
      <c r="W39" s="936" t="s">
        <v>11</v>
      </c>
      <c r="X39" s="936" t="s">
        <v>11</v>
      </c>
      <c r="Y39" s="936" t="s">
        <v>11</v>
      </c>
      <c r="Z39" s="965"/>
      <c r="AA39" s="965"/>
      <c r="AB39" s="966" t="s">
        <v>11</v>
      </c>
      <c r="AC39" s="1081" t="s">
        <v>11</v>
      </c>
      <c r="AD39" s="966" t="s">
        <v>11</v>
      </c>
      <c r="AE39" s="966" t="s">
        <v>11</v>
      </c>
      <c r="AF39" s="936" t="s">
        <v>11</v>
      </c>
      <c r="AG39" s="965"/>
      <c r="AH39" s="965"/>
      <c r="AI39" s="934" t="s">
        <v>7</v>
      </c>
      <c r="AJ39" s="966"/>
      <c r="AK39" s="938">
        <f>IF(CA39=0,"",TIME(0,CA39,0))</f>
        <v>0.16666666666666666</v>
      </c>
      <c r="AL39" s="939">
        <f>COUNTIF(F39:AJ39,"P")</f>
        <v>10</v>
      </c>
      <c r="AM39" s="940">
        <f>SUM(AL39:AL40)/2</f>
        <v>10</v>
      </c>
      <c r="AN39" s="940">
        <f>COUNTIF(F39:AJ39,"Mi")</f>
        <v>0</v>
      </c>
      <c r="AO39" s="940">
        <f>SUM((AN39+AN40)/2)</f>
        <v>0</v>
      </c>
      <c r="AP39" s="941">
        <f>COUNTIF(F39:AJ39,"VS")</f>
        <v>0</v>
      </c>
      <c r="AQ39" s="941">
        <f>SUM((AP39+AP40)/2)</f>
        <v>0</v>
      </c>
      <c r="AR39" s="940">
        <f>COUNTIF(F39:AJ39,"C1")</f>
        <v>0</v>
      </c>
      <c r="AS39" s="941">
        <f>SUM((AR39+AR40)/2)</f>
        <v>0</v>
      </c>
      <c r="AT39" s="941">
        <f>COUNTIF(F39:AJ39,"R1")</f>
        <v>0</v>
      </c>
      <c r="AU39" s="942">
        <f>SUM((AT39+AT40)/2)</f>
        <v>0</v>
      </c>
      <c r="AV39" s="940">
        <f>COUNTIF(F39:AJ39,"CS")</f>
        <v>0</v>
      </c>
      <c r="AW39" s="940">
        <f>SUM((AV39+AV40)/2)</f>
        <v>0</v>
      </c>
      <c r="AX39" s="941">
        <f>COUNTIF(F39:AJ39,"DA")</f>
        <v>0</v>
      </c>
      <c r="AY39" s="941">
        <f>SUM((AX39+AX40)/2)</f>
        <v>0</v>
      </c>
      <c r="AZ39" s="943">
        <f>SUM(AM39+AO39+AQ39+AS39+AW39+AY39+AU39)*24</f>
        <v>240</v>
      </c>
      <c r="BA39" s="941">
        <f>COUNTIF(F39:AJ39,"MT5")</f>
        <v>0</v>
      </c>
      <c r="BB39" s="941">
        <f>SUM((BA39+BA40)/2)</f>
        <v>0</v>
      </c>
      <c r="BC39" s="941">
        <f>COUNTIF(F39:AJ39,"MT6")</f>
        <v>0</v>
      </c>
      <c r="BD39" s="941">
        <f>SUM((BC39+BC40)/2)</f>
        <v>0</v>
      </c>
      <c r="BE39" s="941">
        <f>SUM((BD39+BD40)/2)</f>
        <v>0</v>
      </c>
      <c r="BF39" s="941">
        <f>COUNTIF(F39:AJ39,"MT8")</f>
        <v>0</v>
      </c>
      <c r="BG39" s="941">
        <f>SUM((BF39+BF40)/2)</f>
        <v>0</v>
      </c>
      <c r="BH39" s="941">
        <f>SUM((BG39+BG40)/2)</f>
        <v>0</v>
      </c>
      <c r="BI39" s="941">
        <f>COUNTIF(F39:AJ39,"A")</f>
        <v>0</v>
      </c>
      <c r="BJ39" s="941">
        <f>SUM((BI39+BI40)/2)</f>
        <v>0</v>
      </c>
      <c r="BK39" s="941">
        <f>COUNTIF(F39:AJ39,"Ma")</f>
        <v>5</v>
      </c>
      <c r="BL39" s="944">
        <f>SUM(BK39+BK40)/2</f>
        <v>5</v>
      </c>
      <c r="BM39" s="940">
        <f>COUNTIF(F39:AJ39,"MJ")</f>
        <v>0</v>
      </c>
      <c r="BN39" s="940">
        <f>SUM(BM39+BM40)/2</f>
        <v>0</v>
      </c>
      <c r="BO39" s="940">
        <f>COUNTIF(F39:AJ39,"Jsc")</f>
        <v>0</v>
      </c>
      <c r="BP39" s="940">
        <f>SUM(BO39+BO40)/2</f>
        <v>0</v>
      </c>
      <c r="BQ39" s="940">
        <f>COUNTIF(F39:AJ39,"C")</f>
        <v>2</v>
      </c>
      <c r="BR39" s="940">
        <f>SUM((BQ39+BQ40)/2)</f>
        <v>2</v>
      </c>
      <c r="BS39" s="940">
        <f>COUNTIF(F39:AJ39,"CC")</f>
        <v>0</v>
      </c>
      <c r="BT39" s="940">
        <f>SUM((BS39+BS40)/2)</f>
        <v>0</v>
      </c>
      <c r="BU39" s="940">
        <f>COUNTIF(F39:AJ39,"DS")</f>
        <v>0</v>
      </c>
      <c r="BV39" s="940">
        <f>SUM((BU39+BU40)/2)</f>
        <v>0</v>
      </c>
      <c r="BW39" s="941">
        <f>COUNTIF(F39:AJ39,"MT")</f>
        <v>0</v>
      </c>
      <c r="BX39" s="941">
        <f>SUM((BW39+BW40)/2)</f>
        <v>0</v>
      </c>
      <c r="BY39" s="941">
        <f>COUNTIF(F39:AJ39,"4/5")</f>
        <v>0</v>
      </c>
      <c r="BZ39" s="942">
        <f>SUM((BY39+BY40)/2)</f>
        <v>0</v>
      </c>
      <c r="CA39" s="945">
        <f>SUM(AZ39)</f>
        <v>240</v>
      </c>
      <c r="CB39" s="891">
        <f>SUM(AM39+AO39+AQ39+AS39+AU39+AW39+BB39+BD39+BG39+AY39)</f>
        <v>10</v>
      </c>
    </row>
    <row r="40" spans="1:80" ht="18.75" customHeight="1" thickBot="1" x14ac:dyDescent="0.3">
      <c r="A40" s="910"/>
      <c r="B40" s="911" t="s">
        <v>180</v>
      </c>
      <c r="C40" s="196" t="s">
        <v>6</v>
      </c>
      <c r="D40" s="1082"/>
      <c r="E40" s="947" t="s">
        <v>4</v>
      </c>
      <c r="F40" s="964"/>
      <c r="G40" s="973" t="s">
        <v>58</v>
      </c>
      <c r="H40" s="973" t="s">
        <v>58</v>
      </c>
      <c r="I40" s="973" t="s">
        <v>58</v>
      </c>
      <c r="J40" s="973" t="s">
        <v>58</v>
      </c>
      <c r="K40" s="949" t="s">
        <v>7</v>
      </c>
      <c r="L40" s="950"/>
      <c r="M40" s="950"/>
      <c r="N40" s="998" t="s">
        <v>14</v>
      </c>
      <c r="O40" s="998" t="s">
        <v>14</v>
      </c>
      <c r="P40" s="998" t="s">
        <v>14</v>
      </c>
      <c r="Q40" s="998" t="s">
        <v>14</v>
      </c>
      <c r="R40" s="998" t="s">
        <v>14</v>
      </c>
      <c r="S40" s="950"/>
      <c r="T40" s="950"/>
      <c r="U40" s="951" t="s">
        <v>11</v>
      </c>
      <c r="V40" s="951" t="s">
        <v>11</v>
      </c>
      <c r="W40" s="951" t="s">
        <v>11</v>
      </c>
      <c r="X40" s="951" t="s">
        <v>11</v>
      </c>
      <c r="Y40" s="951" t="s">
        <v>11</v>
      </c>
      <c r="Z40" s="965"/>
      <c r="AA40" s="965"/>
      <c r="AB40" s="966" t="s">
        <v>11</v>
      </c>
      <c r="AC40" s="1081" t="s">
        <v>11</v>
      </c>
      <c r="AD40" s="966" t="s">
        <v>11</v>
      </c>
      <c r="AE40" s="966" t="s">
        <v>11</v>
      </c>
      <c r="AF40" s="951" t="s">
        <v>11</v>
      </c>
      <c r="AG40" s="965"/>
      <c r="AH40" s="965"/>
      <c r="AI40" s="934" t="s">
        <v>7</v>
      </c>
      <c r="AJ40" s="966"/>
      <c r="AK40" s="952"/>
      <c r="AL40" s="953">
        <f>COUNTIF(F40:AJ40,"P")</f>
        <v>10</v>
      </c>
      <c r="AM40" s="954"/>
      <c r="AN40" s="954">
        <f>COUNTIF(F40:AJ40,"Mi")</f>
        <v>0</v>
      </c>
      <c r="AO40" s="955"/>
      <c r="AP40" s="956">
        <f>COUNTIF(F40:AJ40,"VS")</f>
        <v>0</v>
      </c>
      <c r="AQ40" s="957"/>
      <c r="AR40" s="954">
        <f>COUNTIF(F40:AJ40,"C1")</f>
        <v>0</v>
      </c>
      <c r="AS40" s="954"/>
      <c r="AT40" s="954">
        <f>COUNTIF(F40:AJ40,"R1")</f>
        <v>0</v>
      </c>
      <c r="AU40" s="954"/>
      <c r="AV40" s="954">
        <f>COUNTIF(F40:AJ40,"CS")</f>
        <v>0</v>
      </c>
      <c r="AW40" s="955"/>
      <c r="AX40" s="956">
        <f>COUNTIF(F40:AJ40,"DA")</f>
        <v>0</v>
      </c>
      <c r="AY40" s="957"/>
      <c r="AZ40" s="958"/>
      <c r="BA40" s="956">
        <f>COUNTIF(F40:AJ40,"MT5")</f>
        <v>0</v>
      </c>
      <c r="BB40" s="957"/>
      <c r="BC40" s="956">
        <f>COUNTIF(F40:AJ40,"MT6")</f>
        <v>0</v>
      </c>
      <c r="BD40" s="957"/>
      <c r="BE40" s="957"/>
      <c r="BF40" s="956">
        <f>COUNTIF(F40:AJ40,"MT8")</f>
        <v>0</v>
      </c>
      <c r="BG40" s="957"/>
      <c r="BH40" s="957"/>
      <c r="BI40" s="956">
        <f>COUNTIF(F40:AJ40,"A")</f>
        <v>0</v>
      </c>
      <c r="BJ40" s="957"/>
      <c r="BK40" s="956">
        <f>COUNTIF(F40:AJ40,"Ma")</f>
        <v>5</v>
      </c>
      <c r="BL40" s="959"/>
      <c r="BM40" s="954">
        <f>COUNTIF(F40:AJ40,"MJ")</f>
        <v>0</v>
      </c>
      <c r="BN40" s="960"/>
      <c r="BO40" s="954">
        <f>COUNTIF(F40:AJ40,"Jsc")</f>
        <v>0</v>
      </c>
      <c r="BP40" s="955"/>
      <c r="BQ40" s="954">
        <f>COUNTIF(F40:AJ40,"C")</f>
        <v>2</v>
      </c>
      <c r="BR40" s="954"/>
      <c r="BS40" s="954">
        <f>COUNTIF(F40:AJ40,"CC")</f>
        <v>0</v>
      </c>
      <c r="BT40" s="955"/>
      <c r="BU40" s="954">
        <f>COUNTIF(F40:AJ40,"DS")</f>
        <v>0</v>
      </c>
      <c r="BV40" s="955"/>
      <c r="BW40" s="956">
        <f>COUNTIF(F40:AJ40,"MT")</f>
        <v>0</v>
      </c>
      <c r="BX40" s="957"/>
      <c r="BY40" s="956">
        <f>COUNTIF(F40:AJ40,"4/5")</f>
        <v>0</v>
      </c>
      <c r="BZ40" s="961"/>
      <c r="CA40" s="962"/>
      <c r="CB40" s="826"/>
    </row>
    <row r="41" spans="1:80" ht="18.75" customHeight="1" x14ac:dyDescent="0.25">
      <c r="A41" s="910" t="s">
        <v>425</v>
      </c>
      <c r="B41" s="911" t="s">
        <v>180</v>
      </c>
      <c r="C41" s="806" t="s">
        <v>316</v>
      </c>
      <c r="D41" s="931" t="str">
        <f>VLOOKUP(C41,ListeAppel,2,FALSE)</f>
        <v>Nom 035</v>
      </c>
      <c r="E41" s="932" t="s">
        <v>70</v>
      </c>
      <c r="F41" s="933"/>
      <c r="G41" s="936" t="s">
        <v>11</v>
      </c>
      <c r="H41" s="976" t="s">
        <v>11</v>
      </c>
      <c r="I41" s="937" t="s">
        <v>7</v>
      </c>
      <c r="J41" s="936" t="s">
        <v>11</v>
      </c>
      <c r="K41" s="936" t="s">
        <v>11</v>
      </c>
      <c r="L41" s="935"/>
      <c r="M41" s="935"/>
      <c r="N41" s="936" t="s">
        <v>11</v>
      </c>
      <c r="O41" s="976" t="s">
        <v>11</v>
      </c>
      <c r="P41" s="936" t="s">
        <v>11</v>
      </c>
      <c r="Q41" s="937" t="s">
        <v>7</v>
      </c>
      <c r="R41" s="936" t="s">
        <v>11</v>
      </c>
      <c r="S41" s="935"/>
      <c r="T41" s="935"/>
      <c r="U41" s="937" t="s">
        <v>7</v>
      </c>
      <c r="V41" s="976" t="s">
        <v>11</v>
      </c>
      <c r="W41" s="937" t="s">
        <v>7</v>
      </c>
      <c r="X41" s="936" t="s">
        <v>11</v>
      </c>
      <c r="Y41" s="936" t="s">
        <v>11</v>
      </c>
      <c r="Z41" s="935"/>
      <c r="AA41" s="935"/>
      <c r="AB41" s="936" t="s">
        <v>11</v>
      </c>
      <c r="AC41" s="976" t="s">
        <v>11</v>
      </c>
      <c r="AD41" s="937" t="s">
        <v>7</v>
      </c>
      <c r="AE41" s="936" t="s">
        <v>11</v>
      </c>
      <c r="AF41" s="937" t="s">
        <v>7</v>
      </c>
      <c r="AG41" s="935"/>
      <c r="AH41" s="935"/>
      <c r="AI41" s="936" t="s">
        <v>11</v>
      </c>
      <c r="AJ41" s="936"/>
      <c r="AK41" s="938">
        <f>IF(CA41=0,"",TIME(0,CA41,0))</f>
        <v>0.25</v>
      </c>
      <c r="AL41" s="939">
        <f t="shared" si="19"/>
        <v>15</v>
      </c>
      <c r="AM41" s="940">
        <f>SUM(AL41:AL42)/2</f>
        <v>13.5</v>
      </c>
      <c r="AN41" s="940">
        <f t="shared" si="20"/>
        <v>0</v>
      </c>
      <c r="AO41" s="940">
        <f>SUM((AN41+AN42)/2)</f>
        <v>0</v>
      </c>
      <c r="AP41" s="941">
        <f t="shared" si="21"/>
        <v>0</v>
      </c>
      <c r="AQ41" s="941">
        <f>SUM((AP41+AP42)/2)</f>
        <v>0</v>
      </c>
      <c r="AR41" s="940">
        <f t="shared" si="22"/>
        <v>0</v>
      </c>
      <c r="AS41" s="941">
        <f>SUM((AR41+AR42)/2)</f>
        <v>1</v>
      </c>
      <c r="AT41" s="941">
        <f t="shared" si="23"/>
        <v>0</v>
      </c>
      <c r="AU41" s="942">
        <f>SUM((AT41+AT42)/2)</f>
        <v>0.5</v>
      </c>
      <c r="AV41" s="940">
        <f t="shared" si="24"/>
        <v>0</v>
      </c>
      <c r="AW41" s="940">
        <f>SUM((AV41+AV42)/2)</f>
        <v>0</v>
      </c>
      <c r="AX41" s="941">
        <f t="shared" si="25"/>
        <v>0</v>
      </c>
      <c r="AY41" s="941">
        <f>SUM((AX41+AX42)/2)</f>
        <v>0</v>
      </c>
      <c r="AZ41" s="943">
        <f>SUM(AM41+AO41+AQ41+AS41+AW41+AY41+AU41)*24</f>
        <v>360</v>
      </c>
      <c r="BA41" s="941">
        <f t="shared" si="26"/>
        <v>0</v>
      </c>
      <c r="BB41" s="941">
        <f>SUM((BA41+BA42)/2)</f>
        <v>0</v>
      </c>
      <c r="BC41" s="941">
        <f t="shared" si="27"/>
        <v>0</v>
      </c>
      <c r="BD41" s="941">
        <f>SUM((BC41+BC42)/2)</f>
        <v>0</v>
      </c>
      <c r="BE41" s="941">
        <f>SUM((BD41+BD42)/2)</f>
        <v>0</v>
      </c>
      <c r="BF41" s="941">
        <f t="shared" si="28"/>
        <v>0</v>
      </c>
      <c r="BG41" s="941">
        <f>SUM((BF41+BF42)/2)</f>
        <v>0</v>
      </c>
      <c r="BH41" s="941">
        <f>SUM((BG41+BG42)/2)</f>
        <v>0</v>
      </c>
      <c r="BI41" s="941">
        <f t="shared" si="29"/>
        <v>0</v>
      </c>
      <c r="BJ41" s="941">
        <f>SUM((BI41+BI42)/2)</f>
        <v>0</v>
      </c>
      <c r="BK41" s="941">
        <f t="shared" si="30"/>
        <v>0</v>
      </c>
      <c r="BL41" s="944">
        <f>SUM(BK41+BK42)/2</f>
        <v>0</v>
      </c>
      <c r="BM41" s="940">
        <f t="shared" si="31"/>
        <v>0</v>
      </c>
      <c r="BN41" s="940">
        <f>SUM(BM41+BM42)/2</f>
        <v>0</v>
      </c>
      <c r="BO41" s="940">
        <f t="shared" si="32"/>
        <v>0</v>
      </c>
      <c r="BP41" s="940">
        <f>SUM(BO41+BO42)/2</f>
        <v>0</v>
      </c>
      <c r="BQ41" s="940">
        <f t="shared" si="33"/>
        <v>6</v>
      </c>
      <c r="BR41" s="940">
        <f>SUM((BQ41+BQ42)/2)</f>
        <v>6</v>
      </c>
      <c r="BS41" s="940">
        <f t="shared" si="34"/>
        <v>0</v>
      </c>
      <c r="BT41" s="940">
        <f>SUM((BS41+BS42)/2)</f>
        <v>0</v>
      </c>
      <c r="BU41" s="940">
        <f t="shared" si="35"/>
        <v>0</v>
      </c>
      <c r="BV41" s="940">
        <f>SUM((BU41+BU42)/2)</f>
        <v>0</v>
      </c>
      <c r="BW41" s="941">
        <f t="shared" si="36"/>
        <v>0</v>
      </c>
      <c r="BX41" s="941">
        <f>SUM((BW41+BW42)/2)</f>
        <v>0</v>
      </c>
      <c r="BY41" s="941">
        <f t="shared" si="37"/>
        <v>0</v>
      </c>
      <c r="BZ41" s="942">
        <f>SUM((BY41+BY42)/2)</f>
        <v>0</v>
      </c>
      <c r="CA41" s="945">
        <f>SUM(AZ41)</f>
        <v>360</v>
      </c>
      <c r="CB41" s="891">
        <f>SUM(AM41+AO41+AQ41+AS41+AU41+AW41+BB41+BD41+BG41+AY41)</f>
        <v>15</v>
      </c>
    </row>
    <row r="42" spans="1:80" ht="18.75" customHeight="1" thickBot="1" x14ac:dyDescent="0.3">
      <c r="A42" s="910" t="s">
        <v>425</v>
      </c>
      <c r="B42" s="911" t="s">
        <v>180</v>
      </c>
      <c r="C42" s="164" t="s">
        <v>6</v>
      </c>
      <c r="D42" s="946"/>
      <c r="E42" s="947" t="s">
        <v>4</v>
      </c>
      <c r="F42" s="948"/>
      <c r="G42" s="951" t="s">
        <v>11</v>
      </c>
      <c r="H42" s="993" t="s">
        <v>11</v>
      </c>
      <c r="I42" s="949" t="s">
        <v>7</v>
      </c>
      <c r="J42" s="951" t="s">
        <v>57</v>
      </c>
      <c r="K42" s="951" t="s">
        <v>11</v>
      </c>
      <c r="L42" s="950"/>
      <c r="M42" s="950"/>
      <c r="N42" s="980" t="s">
        <v>39</v>
      </c>
      <c r="O42" s="979" t="s">
        <v>39</v>
      </c>
      <c r="P42" s="951" t="s">
        <v>11</v>
      </c>
      <c r="Q42" s="949" t="s">
        <v>7</v>
      </c>
      <c r="R42" s="951" t="s">
        <v>11</v>
      </c>
      <c r="S42" s="950"/>
      <c r="T42" s="950"/>
      <c r="U42" s="949" t="s">
        <v>7</v>
      </c>
      <c r="V42" s="993" t="s">
        <v>11</v>
      </c>
      <c r="W42" s="949" t="s">
        <v>7</v>
      </c>
      <c r="X42" s="951" t="s">
        <v>11</v>
      </c>
      <c r="Y42" s="951" t="s">
        <v>11</v>
      </c>
      <c r="Z42" s="950"/>
      <c r="AA42" s="950"/>
      <c r="AB42" s="951" t="s">
        <v>11</v>
      </c>
      <c r="AC42" s="993" t="s">
        <v>11</v>
      </c>
      <c r="AD42" s="949" t="s">
        <v>7</v>
      </c>
      <c r="AE42" s="951" t="s">
        <v>11</v>
      </c>
      <c r="AF42" s="949" t="s">
        <v>7</v>
      </c>
      <c r="AG42" s="950"/>
      <c r="AH42" s="950"/>
      <c r="AI42" s="951" t="s">
        <v>11</v>
      </c>
      <c r="AJ42" s="951"/>
      <c r="AK42" s="952"/>
      <c r="AL42" s="953">
        <f t="shared" si="19"/>
        <v>12</v>
      </c>
      <c r="AM42" s="954"/>
      <c r="AN42" s="954">
        <f t="shared" si="20"/>
        <v>0</v>
      </c>
      <c r="AO42" s="955"/>
      <c r="AP42" s="956">
        <f t="shared" si="21"/>
        <v>0</v>
      </c>
      <c r="AQ42" s="957"/>
      <c r="AR42" s="954">
        <f t="shared" si="22"/>
        <v>2</v>
      </c>
      <c r="AS42" s="954"/>
      <c r="AT42" s="954">
        <f t="shared" si="23"/>
        <v>1</v>
      </c>
      <c r="AU42" s="954"/>
      <c r="AV42" s="954">
        <f t="shared" si="24"/>
        <v>0</v>
      </c>
      <c r="AW42" s="955"/>
      <c r="AX42" s="956">
        <f t="shared" si="25"/>
        <v>0</v>
      </c>
      <c r="AY42" s="957"/>
      <c r="AZ42" s="958"/>
      <c r="BA42" s="956">
        <f t="shared" si="26"/>
        <v>0</v>
      </c>
      <c r="BB42" s="957"/>
      <c r="BC42" s="956">
        <f t="shared" si="27"/>
        <v>0</v>
      </c>
      <c r="BD42" s="957"/>
      <c r="BE42" s="957"/>
      <c r="BF42" s="956">
        <f t="shared" si="28"/>
        <v>0</v>
      </c>
      <c r="BG42" s="957"/>
      <c r="BH42" s="957"/>
      <c r="BI42" s="956">
        <f t="shared" si="29"/>
        <v>0</v>
      </c>
      <c r="BJ42" s="957"/>
      <c r="BK42" s="956">
        <f t="shared" si="30"/>
        <v>0</v>
      </c>
      <c r="BL42" s="959"/>
      <c r="BM42" s="954">
        <f t="shared" si="31"/>
        <v>0</v>
      </c>
      <c r="BN42" s="960"/>
      <c r="BO42" s="954">
        <f t="shared" si="32"/>
        <v>0</v>
      </c>
      <c r="BP42" s="955"/>
      <c r="BQ42" s="954">
        <f t="shared" si="33"/>
        <v>6</v>
      </c>
      <c r="BR42" s="954"/>
      <c r="BS42" s="954">
        <f t="shared" si="34"/>
        <v>0</v>
      </c>
      <c r="BT42" s="955"/>
      <c r="BU42" s="954">
        <f t="shared" si="35"/>
        <v>0</v>
      </c>
      <c r="BV42" s="955"/>
      <c r="BW42" s="956">
        <f t="shared" si="36"/>
        <v>0</v>
      </c>
      <c r="BX42" s="957"/>
      <c r="BY42" s="956">
        <f t="shared" si="37"/>
        <v>0</v>
      </c>
      <c r="BZ42" s="961"/>
      <c r="CA42" s="962"/>
      <c r="CB42" s="826"/>
    </row>
    <row r="43" spans="1:80" ht="18.75" customHeight="1" x14ac:dyDescent="0.25">
      <c r="A43" s="910" t="s">
        <v>425</v>
      </c>
      <c r="B43" s="911" t="s">
        <v>180</v>
      </c>
      <c r="C43" s="806" t="s">
        <v>317</v>
      </c>
      <c r="D43" s="931" t="str">
        <f>VLOOKUP(C43,ListeAppel,2,FALSE)</f>
        <v>Nom 038</v>
      </c>
      <c r="E43" s="932" t="s">
        <v>70</v>
      </c>
      <c r="F43" s="933"/>
      <c r="G43" s="994" t="s">
        <v>41</v>
      </c>
      <c r="H43" s="937" t="s">
        <v>7</v>
      </c>
      <c r="I43" s="937" t="s">
        <v>7</v>
      </c>
      <c r="J43" s="937" t="s">
        <v>7</v>
      </c>
      <c r="K43" s="994" t="s">
        <v>41</v>
      </c>
      <c r="L43" s="935"/>
      <c r="M43" s="935"/>
      <c r="N43" s="994" t="s">
        <v>41</v>
      </c>
      <c r="O43" s="937" t="s">
        <v>7</v>
      </c>
      <c r="P43" s="937" t="s">
        <v>7</v>
      </c>
      <c r="Q43" s="937" t="s">
        <v>7</v>
      </c>
      <c r="R43" s="994" t="s">
        <v>41</v>
      </c>
      <c r="S43" s="935"/>
      <c r="T43" s="935"/>
      <c r="U43" s="994" t="s">
        <v>41</v>
      </c>
      <c r="V43" s="937" t="s">
        <v>7</v>
      </c>
      <c r="W43" s="937" t="s">
        <v>7</v>
      </c>
      <c r="X43" s="937" t="s">
        <v>7</v>
      </c>
      <c r="Y43" s="994" t="s">
        <v>41</v>
      </c>
      <c r="Z43" s="935"/>
      <c r="AA43" s="935"/>
      <c r="AB43" s="994" t="s">
        <v>41</v>
      </c>
      <c r="AC43" s="937" t="s">
        <v>7</v>
      </c>
      <c r="AD43" s="937" t="s">
        <v>7</v>
      </c>
      <c r="AE43" s="937" t="s">
        <v>7</v>
      </c>
      <c r="AF43" s="994" t="s">
        <v>41</v>
      </c>
      <c r="AG43" s="935"/>
      <c r="AH43" s="935"/>
      <c r="AI43" s="994" t="s">
        <v>41</v>
      </c>
      <c r="AJ43" s="936"/>
      <c r="AK43" s="938" t="str">
        <f>IF(CA43=0,"",TIME(0,CA43,0))</f>
        <v/>
      </c>
      <c r="AL43" s="939">
        <f t="shared" si="19"/>
        <v>0</v>
      </c>
      <c r="AM43" s="940">
        <f>SUM(AL43:AL44)/2</f>
        <v>0</v>
      </c>
      <c r="AN43" s="940">
        <f t="shared" si="20"/>
        <v>0</v>
      </c>
      <c r="AO43" s="940">
        <f>SUM((AN43+AN44)/2)</f>
        <v>0</v>
      </c>
      <c r="AP43" s="941">
        <f t="shared" si="21"/>
        <v>0</v>
      </c>
      <c r="AQ43" s="941">
        <f>SUM((AP43+AP44)/2)</f>
        <v>0</v>
      </c>
      <c r="AR43" s="940">
        <f t="shared" si="22"/>
        <v>0</v>
      </c>
      <c r="AS43" s="941">
        <f>SUM((AR43+AR44)/2)</f>
        <v>0</v>
      </c>
      <c r="AT43" s="941">
        <f t="shared" si="23"/>
        <v>0</v>
      </c>
      <c r="AU43" s="942">
        <f>SUM((AT43+AT44)/2)</f>
        <v>0</v>
      </c>
      <c r="AV43" s="940">
        <f t="shared" si="24"/>
        <v>0</v>
      </c>
      <c r="AW43" s="940">
        <f>SUM((AV43+AV44)/2)</f>
        <v>0</v>
      </c>
      <c r="AX43" s="941">
        <f t="shared" si="25"/>
        <v>0</v>
      </c>
      <c r="AY43" s="941">
        <f>SUM((AX43+AX44)/2)</f>
        <v>0</v>
      </c>
      <c r="AZ43" s="943">
        <f>SUM(AM43+AO43+AQ43+AS43+AW43+AY43+AU43)*24</f>
        <v>0</v>
      </c>
      <c r="BA43" s="941">
        <f t="shared" si="26"/>
        <v>9</v>
      </c>
      <c r="BB43" s="941">
        <f>SUM((BA43+BA44)/2)</f>
        <v>11</v>
      </c>
      <c r="BC43" s="941">
        <f t="shared" si="27"/>
        <v>0</v>
      </c>
      <c r="BD43" s="941">
        <f>SUM((BC43+BC44)/2)</f>
        <v>0</v>
      </c>
      <c r="BE43" s="941">
        <f>SUM((BD43+BD44)/2)</f>
        <v>0</v>
      </c>
      <c r="BF43" s="941">
        <f t="shared" si="28"/>
        <v>0</v>
      </c>
      <c r="BG43" s="941">
        <f>SUM((BF43+BF44)/2)</f>
        <v>0</v>
      </c>
      <c r="BH43" s="941">
        <f>SUM((BG43+BG44)/2)</f>
        <v>0</v>
      </c>
      <c r="BI43" s="941">
        <f t="shared" si="29"/>
        <v>0</v>
      </c>
      <c r="BJ43" s="941">
        <f>SUM((BI43+BI44)/2)</f>
        <v>0</v>
      </c>
      <c r="BK43" s="941">
        <f t="shared" si="30"/>
        <v>0</v>
      </c>
      <c r="BL43" s="944">
        <f>SUM(BK43+BK44)/2</f>
        <v>0</v>
      </c>
      <c r="BM43" s="940">
        <f t="shared" si="31"/>
        <v>0</v>
      </c>
      <c r="BN43" s="940">
        <f>SUM(BM43+BM44)/2</f>
        <v>0</v>
      </c>
      <c r="BO43" s="940">
        <f t="shared" si="32"/>
        <v>0</v>
      </c>
      <c r="BP43" s="940">
        <f>SUM(BO43+BO44)/2</f>
        <v>0</v>
      </c>
      <c r="BQ43" s="940">
        <f t="shared" si="33"/>
        <v>12</v>
      </c>
      <c r="BR43" s="940">
        <f>SUM((BQ43+BQ44)/2)</f>
        <v>10</v>
      </c>
      <c r="BS43" s="940">
        <f t="shared" si="34"/>
        <v>0</v>
      </c>
      <c r="BT43" s="940">
        <f>SUM((BS43+BS44)/2)</f>
        <v>0</v>
      </c>
      <c r="BU43" s="940">
        <f t="shared" si="35"/>
        <v>0</v>
      </c>
      <c r="BV43" s="940">
        <f>SUM((BU43+BU44)/2)</f>
        <v>0</v>
      </c>
      <c r="BW43" s="941">
        <f t="shared" si="36"/>
        <v>0</v>
      </c>
      <c r="BX43" s="941">
        <f>SUM((BW43+BW44)/2)</f>
        <v>0</v>
      </c>
      <c r="BY43" s="941">
        <f t="shared" si="37"/>
        <v>0</v>
      </c>
      <c r="BZ43" s="942">
        <f>SUM((BY43+BY44)/2)</f>
        <v>0</v>
      </c>
      <c r="CA43" s="945">
        <f>SUM(AZ43)</f>
        <v>0</v>
      </c>
      <c r="CB43" s="891">
        <f>SUM(AM43+AO43+AQ43+AS43+AU43+AW43+BB43+BD43+BG43+AY43)</f>
        <v>11</v>
      </c>
    </row>
    <row r="44" spans="1:80" ht="18.75" customHeight="1" thickBot="1" x14ac:dyDescent="0.3">
      <c r="A44" s="910" t="s">
        <v>425</v>
      </c>
      <c r="B44" s="911" t="s">
        <v>180</v>
      </c>
      <c r="C44" s="164" t="s">
        <v>6</v>
      </c>
      <c r="D44" s="996" t="s">
        <v>79</v>
      </c>
      <c r="E44" s="947" t="s">
        <v>4</v>
      </c>
      <c r="F44" s="948"/>
      <c r="G44" s="997" t="s">
        <v>41</v>
      </c>
      <c r="H44" s="949" t="s">
        <v>7</v>
      </c>
      <c r="I44" s="949" t="s">
        <v>7</v>
      </c>
      <c r="J44" s="997" t="s">
        <v>41</v>
      </c>
      <c r="K44" s="997" t="s">
        <v>41</v>
      </c>
      <c r="L44" s="950"/>
      <c r="M44" s="950"/>
      <c r="N44" s="997" t="s">
        <v>41</v>
      </c>
      <c r="O44" s="949" t="s">
        <v>7</v>
      </c>
      <c r="P44" s="949" t="s">
        <v>7</v>
      </c>
      <c r="Q44" s="997" t="s">
        <v>41</v>
      </c>
      <c r="R44" s="997" t="s">
        <v>41</v>
      </c>
      <c r="S44" s="950"/>
      <c r="T44" s="950"/>
      <c r="U44" s="997" t="s">
        <v>41</v>
      </c>
      <c r="V44" s="949" t="s">
        <v>7</v>
      </c>
      <c r="W44" s="949" t="s">
        <v>7</v>
      </c>
      <c r="X44" s="997" t="s">
        <v>41</v>
      </c>
      <c r="Y44" s="997" t="s">
        <v>41</v>
      </c>
      <c r="Z44" s="950"/>
      <c r="AA44" s="950"/>
      <c r="AB44" s="997" t="s">
        <v>41</v>
      </c>
      <c r="AC44" s="949" t="s">
        <v>7</v>
      </c>
      <c r="AD44" s="949" t="s">
        <v>7</v>
      </c>
      <c r="AE44" s="997" t="s">
        <v>41</v>
      </c>
      <c r="AF44" s="997" t="s">
        <v>41</v>
      </c>
      <c r="AG44" s="950"/>
      <c r="AH44" s="950"/>
      <c r="AI44" s="997" t="s">
        <v>41</v>
      </c>
      <c r="AJ44" s="951"/>
      <c r="AK44" s="952"/>
      <c r="AL44" s="953">
        <f t="shared" si="19"/>
        <v>0</v>
      </c>
      <c r="AM44" s="954"/>
      <c r="AN44" s="954">
        <f t="shared" si="20"/>
        <v>0</v>
      </c>
      <c r="AO44" s="955"/>
      <c r="AP44" s="956">
        <f t="shared" si="21"/>
        <v>0</v>
      </c>
      <c r="AQ44" s="957"/>
      <c r="AR44" s="954">
        <f t="shared" si="22"/>
        <v>0</v>
      </c>
      <c r="AS44" s="954"/>
      <c r="AT44" s="954">
        <f t="shared" si="23"/>
        <v>0</v>
      </c>
      <c r="AU44" s="954"/>
      <c r="AV44" s="954">
        <f t="shared" si="24"/>
        <v>0</v>
      </c>
      <c r="AW44" s="955"/>
      <c r="AX44" s="956">
        <f t="shared" si="25"/>
        <v>0</v>
      </c>
      <c r="AY44" s="957"/>
      <c r="AZ44" s="958"/>
      <c r="BA44" s="956">
        <f t="shared" si="26"/>
        <v>13</v>
      </c>
      <c r="BB44" s="957"/>
      <c r="BC44" s="956">
        <f t="shared" si="27"/>
        <v>0</v>
      </c>
      <c r="BD44" s="957"/>
      <c r="BE44" s="957"/>
      <c r="BF44" s="956">
        <f t="shared" si="28"/>
        <v>0</v>
      </c>
      <c r="BG44" s="957"/>
      <c r="BH44" s="957"/>
      <c r="BI44" s="956">
        <f t="shared" si="29"/>
        <v>0</v>
      </c>
      <c r="BJ44" s="957"/>
      <c r="BK44" s="956">
        <f t="shared" si="30"/>
        <v>0</v>
      </c>
      <c r="BL44" s="959"/>
      <c r="BM44" s="954">
        <f t="shared" si="31"/>
        <v>0</v>
      </c>
      <c r="BN44" s="960"/>
      <c r="BO44" s="954">
        <f t="shared" si="32"/>
        <v>0</v>
      </c>
      <c r="BP44" s="955"/>
      <c r="BQ44" s="954">
        <f t="shared" si="33"/>
        <v>8</v>
      </c>
      <c r="BR44" s="954"/>
      <c r="BS44" s="954">
        <f t="shared" si="34"/>
        <v>0</v>
      </c>
      <c r="BT44" s="955"/>
      <c r="BU44" s="954">
        <f t="shared" si="35"/>
        <v>0</v>
      </c>
      <c r="BV44" s="955"/>
      <c r="BW44" s="956">
        <f t="shared" si="36"/>
        <v>0</v>
      </c>
      <c r="BX44" s="957"/>
      <c r="BY44" s="956">
        <f t="shared" si="37"/>
        <v>0</v>
      </c>
      <c r="BZ44" s="961"/>
      <c r="CA44" s="962"/>
      <c r="CB44" s="826"/>
    </row>
    <row r="45" spans="1:80" ht="18.75" customHeight="1" x14ac:dyDescent="0.25">
      <c r="A45" s="910" t="s">
        <v>425</v>
      </c>
      <c r="B45" s="911" t="s">
        <v>180</v>
      </c>
      <c r="C45" s="806" t="s">
        <v>318</v>
      </c>
      <c r="D45" s="931" t="str">
        <f>VLOOKUP(C45,ListeAppel,2,FALSE)</f>
        <v>Nom 042</v>
      </c>
      <c r="E45" s="932" t="s">
        <v>70</v>
      </c>
      <c r="F45" s="933"/>
      <c r="G45" s="994" t="s">
        <v>41</v>
      </c>
      <c r="H45" s="1083" t="s">
        <v>23</v>
      </c>
      <c r="I45" s="936" t="s">
        <v>75</v>
      </c>
      <c r="J45" s="936" t="s">
        <v>75</v>
      </c>
      <c r="K45" s="994" t="s">
        <v>41</v>
      </c>
      <c r="L45" s="935"/>
      <c r="M45" s="935"/>
      <c r="N45" s="994" t="s">
        <v>41</v>
      </c>
      <c r="O45" s="937" t="s">
        <v>7</v>
      </c>
      <c r="P45" s="937" t="s">
        <v>7</v>
      </c>
      <c r="Q45" s="937" t="s">
        <v>7</v>
      </c>
      <c r="R45" s="994" t="s">
        <v>41</v>
      </c>
      <c r="S45" s="935"/>
      <c r="T45" s="935"/>
      <c r="U45" s="994" t="s">
        <v>41</v>
      </c>
      <c r="V45" s="995" t="s">
        <v>14</v>
      </c>
      <c r="W45" s="995" t="s">
        <v>14</v>
      </c>
      <c r="X45" s="995" t="s">
        <v>14</v>
      </c>
      <c r="Y45" s="995" t="s">
        <v>14</v>
      </c>
      <c r="Z45" s="935"/>
      <c r="AA45" s="935"/>
      <c r="AB45" s="994" t="s">
        <v>41</v>
      </c>
      <c r="AC45" s="936" t="s">
        <v>75</v>
      </c>
      <c r="AD45" s="936" t="s">
        <v>75</v>
      </c>
      <c r="AE45" s="936" t="s">
        <v>75</v>
      </c>
      <c r="AF45" s="994" t="s">
        <v>41</v>
      </c>
      <c r="AG45" s="935"/>
      <c r="AH45" s="935"/>
      <c r="AI45" s="994" t="s">
        <v>41</v>
      </c>
      <c r="AJ45" s="936"/>
      <c r="AK45" s="938" t="str">
        <f>IF(CA45=0,"",TIME(0,CA45,0))</f>
        <v/>
      </c>
      <c r="AL45" s="939">
        <f t="shared" si="19"/>
        <v>0</v>
      </c>
      <c r="AM45" s="940">
        <f>SUM(AL45:AL46)/2</f>
        <v>0</v>
      </c>
      <c r="AN45" s="940">
        <f t="shared" si="20"/>
        <v>0</v>
      </c>
      <c r="AO45" s="940">
        <f>SUM((AN45+AN46)/2)</f>
        <v>0</v>
      </c>
      <c r="AP45" s="941">
        <f t="shared" si="21"/>
        <v>0</v>
      </c>
      <c r="AQ45" s="941">
        <f>SUM((AP45+AP46)/2)</f>
        <v>0</v>
      </c>
      <c r="AR45" s="940">
        <f t="shared" si="22"/>
        <v>0</v>
      </c>
      <c r="AS45" s="941">
        <f>SUM((AR45+AR46)/2)</f>
        <v>0</v>
      </c>
      <c r="AT45" s="941">
        <f t="shared" si="23"/>
        <v>0</v>
      </c>
      <c r="AU45" s="942">
        <f>SUM((AT45+AT46)/2)</f>
        <v>0</v>
      </c>
      <c r="AV45" s="940">
        <f t="shared" si="24"/>
        <v>0</v>
      </c>
      <c r="AW45" s="940">
        <f>SUM((AV45+AV46)/2)</f>
        <v>0</v>
      </c>
      <c r="AX45" s="941">
        <f t="shared" si="25"/>
        <v>0</v>
      </c>
      <c r="AY45" s="941">
        <f>SUM((AX45+AX46)/2)</f>
        <v>0</v>
      </c>
      <c r="AZ45" s="943">
        <f>SUM(AM45+AO45+AQ45+AS45+AW45+AY45+AU45)*24</f>
        <v>0</v>
      </c>
      <c r="BA45" s="941">
        <f t="shared" si="26"/>
        <v>8</v>
      </c>
      <c r="BB45" s="941">
        <f>SUM((BA45+BA46)/2)</f>
        <v>9.5</v>
      </c>
      <c r="BC45" s="941">
        <f t="shared" si="27"/>
        <v>0</v>
      </c>
      <c r="BD45" s="941">
        <f>SUM((BC45+BC46)/2)</f>
        <v>0</v>
      </c>
      <c r="BE45" s="941">
        <f>SUM((BD45+BD46)/2)</f>
        <v>0</v>
      </c>
      <c r="BF45" s="941">
        <f t="shared" si="28"/>
        <v>0</v>
      </c>
      <c r="BG45" s="941">
        <f>SUM((BF45+BF46)/2)</f>
        <v>0</v>
      </c>
      <c r="BH45" s="941">
        <f>SUM((BG45+BG46)/2)</f>
        <v>0</v>
      </c>
      <c r="BI45" s="941">
        <f t="shared" si="29"/>
        <v>0</v>
      </c>
      <c r="BJ45" s="941">
        <f>SUM((BI45+BI46)/2)</f>
        <v>0</v>
      </c>
      <c r="BK45" s="941">
        <f t="shared" si="30"/>
        <v>4</v>
      </c>
      <c r="BL45" s="944">
        <f>SUM(BK45+BK46)/2</f>
        <v>4</v>
      </c>
      <c r="BM45" s="940">
        <f t="shared" si="31"/>
        <v>0</v>
      </c>
      <c r="BN45" s="940">
        <f>SUM(BM45+BM46)/2</f>
        <v>0</v>
      </c>
      <c r="BO45" s="940">
        <f t="shared" si="32"/>
        <v>1</v>
      </c>
      <c r="BP45" s="940">
        <f>SUM(BO45+BO46)/2</f>
        <v>1</v>
      </c>
      <c r="BQ45" s="940">
        <f t="shared" si="33"/>
        <v>3</v>
      </c>
      <c r="BR45" s="940">
        <f>SUM((BQ45+BQ46)/2)</f>
        <v>2.5</v>
      </c>
      <c r="BS45" s="940">
        <f t="shared" si="34"/>
        <v>0</v>
      </c>
      <c r="BT45" s="940">
        <f>SUM((BS45+BS46)/2)</f>
        <v>0</v>
      </c>
      <c r="BU45" s="940">
        <f t="shared" si="35"/>
        <v>0</v>
      </c>
      <c r="BV45" s="940">
        <f>SUM((BU45+BU46)/2)</f>
        <v>0</v>
      </c>
      <c r="BW45" s="941">
        <f t="shared" si="36"/>
        <v>0</v>
      </c>
      <c r="BX45" s="941">
        <f>SUM((BW45+BW46)/2)</f>
        <v>0</v>
      </c>
      <c r="BY45" s="941">
        <f t="shared" si="37"/>
        <v>0</v>
      </c>
      <c r="BZ45" s="942">
        <f>SUM((BY45+BY46)/2)</f>
        <v>0</v>
      </c>
      <c r="CA45" s="945">
        <f>SUM(AZ45)</f>
        <v>0</v>
      </c>
      <c r="CB45" s="891">
        <f>SUM(AM45+AO45+AQ45+AS45+AU45+AW45+BB45+BD45+BG45+AY45)</f>
        <v>9.5</v>
      </c>
    </row>
    <row r="46" spans="1:80" ht="18.75" customHeight="1" thickBot="1" x14ac:dyDescent="0.3">
      <c r="A46" s="910" t="s">
        <v>425</v>
      </c>
      <c r="B46" s="911" t="s">
        <v>180</v>
      </c>
      <c r="C46" s="164" t="s">
        <v>10</v>
      </c>
      <c r="D46" s="996" t="s">
        <v>79</v>
      </c>
      <c r="E46" s="947" t="s">
        <v>4</v>
      </c>
      <c r="F46" s="948"/>
      <c r="G46" s="997" t="s">
        <v>41</v>
      </c>
      <c r="H46" s="1084" t="s">
        <v>23</v>
      </c>
      <c r="I46" s="951" t="s">
        <v>75</v>
      </c>
      <c r="J46" s="997" t="s">
        <v>41</v>
      </c>
      <c r="K46" s="997" t="s">
        <v>41</v>
      </c>
      <c r="L46" s="950"/>
      <c r="M46" s="950"/>
      <c r="N46" s="997" t="s">
        <v>41</v>
      </c>
      <c r="O46" s="949" t="s">
        <v>7</v>
      </c>
      <c r="P46" s="949" t="s">
        <v>7</v>
      </c>
      <c r="Q46" s="997" t="s">
        <v>41</v>
      </c>
      <c r="R46" s="997" t="s">
        <v>41</v>
      </c>
      <c r="S46" s="950"/>
      <c r="T46" s="950"/>
      <c r="U46" s="997" t="s">
        <v>41</v>
      </c>
      <c r="V46" s="998" t="s">
        <v>14</v>
      </c>
      <c r="W46" s="998" t="s">
        <v>14</v>
      </c>
      <c r="X46" s="998" t="s">
        <v>14</v>
      </c>
      <c r="Y46" s="998" t="s">
        <v>14</v>
      </c>
      <c r="Z46" s="950"/>
      <c r="AA46" s="950"/>
      <c r="AB46" s="997" t="s">
        <v>41</v>
      </c>
      <c r="AC46" s="951" t="s">
        <v>75</v>
      </c>
      <c r="AD46" s="951" t="s">
        <v>75</v>
      </c>
      <c r="AE46" s="997" t="s">
        <v>41</v>
      </c>
      <c r="AF46" s="997" t="s">
        <v>41</v>
      </c>
      <c r="AG46" s="950"/>
      <c r="AH46" s="950"/>
      <c r="AI46" s="997" t="s">
        <v>41</v>
      </c>
      <c r="AJ46" s="951"/>
      <c r="AK46" s="952"/>
      <c r="AL46" s="953">
        <f t="shared" si="19"/>
        <v>0</v>
      </c>
      <c r="AM46" s="954"/>
      <c r="AN46" s="954">
        <f t="shared" si="20"/>
        <v>0</v>
      </c>
      <c r="AO46" s="955"/>
      <c r="AP46" s="956">
        <f t="shared" si="21"/>
        <v>0</v>
      </c>
      <c r="AQ46" s="957"/>
      <c r="AR46" s="954">
        <f t="shared" si="22"/>
        <v>0</v>
      </c>
      <c r="AS46" s="954"/>
      <c r="AT46" s="954">
        <f t="shared" si="23"/>
        <v>0</v>
      </c>
      <c r="AU46" s="954"/>
      <c r="AV46" s="954">
        <f t="shared" si="24"/>
        <v>0</v>
      </c>
      <c r="AW46" s="955"/>
      <c r="AX46" s="956">
        <f t="shared" si="25"/>
        <v>0</v>
      </c>
      <c r="AY46" s="957"/>
      <c r="AZ46" s="958"/>
      <c r="BA46" s="956">
        <f t="shared" si="26"/>
        <v>11</v>
      </c>
      <c r="BB46" s="957"/>
      <c r="BC46" s="956">
        <f t="shared" si="27"/>
        <v>0</v>
      </c>
      <c r="BD46" s="957"/>
      <c r="BE46" s="957"/>
      <c r="BF46" s="956">
        <f t="shared" si="28"/>
        <v>0</v>
      </c>
      <c r="BG46" s="957"/>
      <c r="BH46" s="957"/>
      <c r="BI46" s="956">
        <f t="shared" si="29"/>
        <v>0</v>
      </c>
      <c r="BJ46" s="957"/>
      <c r="BK46" s="956">
        <f t="shared" si="30"/>
        <v>4</v>
      </c>
      <c r="BL46" s="959"/>
      <c r="BM46" s="954">
        <f t="shared" si="31"/>
        <v>0</v>
      </c>
      <c r="BN46" s="960"/>
      <c r="BO46" s="954">
        <f t="shared" si="32"/>
        <v>1</v>
      </c>
      <c r="BP46" s="955"/>
      <c r="BQ46" s="954">
        <f t="shared" si="33"/>
        <v>2</v>
      </c>
      <c r="BR46" s="954"/>
      <c r="BS46" s="954">
        <f t="shared" si="34"/>
        <v>0</v>
      </c>
      <c r="BT46" s="955"/>
      <c r="BU46" s="954">
        <f t="shared" si="35"/>
        <v>0</v>
      </c>
      <c r="BV46" s="955"/>
      <c r="BW46" s="956">
        <f t="shared" si="36"/>
        <v>0</v>
      </c>
      <c r="BX46" s="957"/>
      <c r="BY46" s="956">
        <f t="shared" si="37"/>
        <v>0</v>
      </c>
      <c r="BZ46" s="961"/>
      <c r="CA46" s="962"/>
      <c r="CB46" s="826"/>
    </row>
    <row r="47" spans="1:80" ht="18.75" customHeight="1" x14ac:dyDescent="0.25">
      <c r="A47" s="910" t="s">
        <v>425</v>
      </c>
      <c r="B47" s="911" t="s">
        <v>180</v>
      </c>
      <c r="C47" s="807" t="s">
        <v>319</v>
      </c>
      <c r="D47" s="931" t="str">
        <f>VLOOKUP(C47,ListeAppel,2,FALSE)</f>
        <v>Nom 117</v>
      </c>
      <c r="E47" s="932" t="s">
        <v>70</v>
      </c>
      <c r="F47" s="933"/>
      <c r="G47" s="937" t="s">
        <v>7</v>
      </c>
      <c r="H47" s="937" t="s">
        <v>7</v>
      </c>
      <c r="I47" s="937" t="s">
        <v>7</v>
      </c>
      <c r="J47" s="937" t="s">
        <v>7</v>
      </c>
      <c r="K47" s="937" t="s">
        <v>7</v>
      </c>
      <c r="L47" s="935"/>
      <c r="M47" s="935"/>
      <c r="N47" s="936" t="s">
        <v>11</v>
      </c>
      <c r="O47" s="936" t="s">
        <v>11</v>
      </c>
      <c r="P47" s="1085" t="s">
        <v>28</v>
      </c>
      <c r="Q47" s="936" t="s">
        <v>11</v>
      </c>
      <c r="R47" s="936" t="s">
        <v>67</v>
      </c>
      <c r="S47" s="935"/>
      <c r="T47" s="935"/>
      <c r="U47" s="936" t="s">
        <v>11</v>
      </c>
      <c r="V47" s="989" t="s">
        <v>13</v>
      </c>
      <c r="W47" s="989" t="s">
        <v>13</v>
      </c>
      <c r="X47" s="936" t="s">
        <v>11</v>
      </c>
      <c r="Y47" s="936" t="s">
        <v>67</v>
      </c>
      <c r="Z47" s="935"/>
      <c r="AA47" s="935"/>
      <c r="AB47" s="936" t="s">
        <v>67</v>
      </c>
      <c r="AC47" s="936" t="s">
        <v>11</v>
      </c>
      <c r="AD47" s="936" t="s">
        <v>11</v>
      </c>
      <c r="AE47" s="936" t="s">
        <v>11</v>
      </c>
      <c r="AF47" s="936" t="s">
        <v>67</v>
      </c>
      <c r="AG47" s="935"/>
      <c r="AH47" s="935"/>
      <c r="AI47" s="936" t="s">
        <v>11</v>
      </c>
      <c r="AJ47" s="936"/>
      <c r="AK47" s="938">
        <f>IF(CA47=0,"",TIME(0,CA47,0))</f>
        <v>0.18333333333333335</v>
      </c>
      <c r="AL47" s="939">
        <f>COUNTIF(F47:AJ47,"P")</f>
        <v>9</v>
      </c>
      <c r="AM47" s="940">
        <f>SUM(AL47:AL48)/2</f>
        <v>9</v>
      </c>
      <c r="AN47" s="940">
        <f>COUNTIF(F47:AJ47,"Mi")</f>
        <v>2</v>
      </c>
      <c r="AO47" s="940">
        <f>SUM((AN47+AN48)/2)</f>
        <v>2</v>
      </c>
      <c r="AP47" s="941">
        <f>COUNTIF(F47:AJ47,"VS")</f>
        <v>0</v>
      </c>
      <c r="AQ47" s="941">
        <f>SUM((AP47+AP48)/2)</f>
        <v>0</v>
      </c>
      <c r="AR47" s="940">
        <f>COUNTIF(F47:AJ47,"C1")</f>
        <v>0</v>
      </c>
      <c r="AS47" s="941">
        <f>SUM((AR47+AR48)/2)</f>
        <v>0</v>
      </c>
      <c r="AT47" s="941">
        <f>COUNTIF(F47:AJ47,"R1")</f>
        <v>0</v>
      </c>
      <c r="AU47" s="942">
        <f>SUM((AT47+AT48)/2)</f>
        <v>0</v>
      </c>
      <c r="AV47" s="940">
        <f>COUNTIF(F47:AJ47,"CS")</f>
        <v>0</v>
      </c>
      <c r="AW47" s="940">
        <f>SUM((AV47+AV48)/2)</f>
        <v>0</v>
      </c>
      <c r="AX47" s="941">
        <f>COUNTIF(F47:AJ47,"DA")</f>
        <v>0</v>
      </c>
      <c r="AY47" s="941">
        <f>SUM((AX47+AX48)/2)</f>
        <v>0</v>
      </c>
      <c r="AZ47" s="943">
        <f>SUM(AM47+AO47+AQ47+AS47+AW47+AY47+AU47)*24</f>
        <v>264</v>
      </c>
      <c r="BA47" s="941">
        <f>COUNTIF(F47:AJ47,"MT5")</f>
        <v>0</v>
      </c>
      <c r="BB47" s="941">
        <f>SUM((BA47+BA48)/2)</f>
        <v>0</v>
      </c>
      <c r="BC47" s="941">
        <f>COUNTIF(F47:AJ47,"MT6")</f>
        <v>0</v>
      </c>
      <c r="BD47" s="941">
        <f>SUM((BC47+BC48)/2)</f>
        <v>0</v>
      </c>
      <c r="BE47" s="941">
        <f>SUM((BD47+BD48)/2)</f>
        <v>0</v>
      </c>
      <c r="BF47" s="941">
        <f>COUNTIF(F47:AJ47,"MT8")</f>
        <v>0</v>
      </c>
      <c r="BG47" s="941">
        <f>SUM((BF47+BF48)/2)</f>
        <v>0</v>
      </c>
      <c r="BH47" s="941">
        <f>SUM((BG47+BG48)/2)</f>
        <v>0</v>
      </c>
      <c r="BI47" s="941">
        <f>COUNTIF(F47:AJ47,"A")</f>
        <v>0</v>
      </c>
      <c r="BJ47" s="941">
        <f>SUM((BI47+BI48)/2)</f>
        <v>0</v>
      </c>
      <c r="BK47" s="941">
        <f>COUNTIF(F47:AJ47,"Ma")</f>
        <v>0</v>
      </c>
      <c r="BL47" s="944">
        <f>SUM(BK47+BK48)/2</f>
        <v>0</v>
      </c>
      <c r="BM47" s="940">
        <f>COUNTIF(F47:AJ47,"MJ")</f>
        <v>0</v>
      </c>
      <c r="BN47" s="940">
        <f>SUM(BM47+BM48)/2</f>
        <v>0</v>
      </c>
      <c r="BO47" s="940">
        <f>COUNTIF(F47:AJ47,"Jsc")</f>
        <v>0</v>
      </c>
      <c r="BP47" s="940">
        <f>SUM(BO47+BO48)/2</f>
        <v>0</v>
      </c>
      <c r="BQ47" s="940">
        <f>COUNTIF(F47:AJ47,"C")</f>
        <v>5</v>
      </c>
      <c r="BR47" s="940">
        <f>SUM((BQ47+BQ48)/2)</f>
        <v>5</v>
      </c>
      <c r="BS47" s="940">
        <f>COUNTIF(F47:AJ47,"CC")</f>
        <v>1</v>
      </c>
      <c r="BT47" s="940">
        <f>SUM((BS47+BS48)/2)</f>
        <v>1</v>
      </c>
      <c r="BU47" s="940">
        <f>COUNTIF(F47:AJ47,"DS")</f>
        <v>0</v>
      </c>
      <c r="BV47" s="940">
        <f>SUM((BU47+BU48)/2)</f>
        <v>0</v>
      </c>
      <c r="BW47" s="941">
        <f>COUNTIF(F47:AJ47,"MT")</f>
        <v>0</v>
      </c>
      <c r="BX47" s="941">
        <f>SUM((BW47+BW48)/2)</f>
        <v>0</v>
      </c>
      <c r="BY47" s="941">
        <f>COUNTIF(F47:AJ47,"4/5")</f>
        <v>0</v>
      </c>
      <c r="BZ47" s="942">
        <f>SUM((BY47+BY48)/2)</f>
        <v>0</v>
      </c>
      <c r="CA47" s="945">
        <f>SUM(AZ47)</f>
        <v>264</v>
      </c>
      <c r="CB47" s="891">
        <f>SUM(AM47+AO47+AQ47+AS47+AU47+AW47+BB47+BD47+BG47+AY47)</f>
        <v>11</v>
      </c>
    </row>
    <row r="48" spans="1:80" ht="18.75" customHeight="1" thickBot="1" x14ac:dyDescent="0.3">
      <c r="A48" s="910" t="s">
        <v>425</v>
      </c>
      <c r="B48" s="911" t="s">
        <v>180</v>
      </c>
      <c r="C48" s="192" t="s">
        <v>6</v>
      </c>
      <c r="D48" s="999"/>
      <c r="E48" s="947" t="s">
        <v>4</v>
      </c>
      <c r="F48" s="948"/>
      <c r="G48" s="949" t="s">
        <v>7</v>
      </c>
      <c r="H48" s="949" t="s">
        <v>7</v>
      </c>
      <c r="I48" s="949" t="s">
        <v>7</v>
      </c>
      <c r="J48" s="949" t="s">
        <v>7</v>
      </c>
      <c r="K48" s="949" t="s">
        <v>7</v>
      </c>
      <c r="L48" s="950"/>
      <c r="M48" s="950"/>
      <c r="N48" s="951" t="s">
        <v>11</v>
      </c>
      <c r="O48" s="951" t="s">
        <v>11</v>
      </c>
      <c r="P48" s="1086" t="s">
        <v>28</v>
      </c>
      <c r="Q48" s="951" t="s">
        <v>11</v>
      </c>
      <c r="R48" s="951" t="s">
        <v>67</v>
      </c>
      <c r="S48" s="950"/>
      <c r="T48" s="950"/>
      <c r="U48" s="951" t="s">
        <v>11</v>
      </c>
      <c r="V48" s="990" t="s">
        <v>13</v>
      </c>
      <c r="W48" s="990" t="s">
        <v>13</v>
      </c>
      <c r="X48" s="951" t="s">
        <v>11</v>
      </c>
      <c r="Y48" s="951" t="s">
        <v>67</v>
      </c>
      <c r="Z48" s="950"/>
      <c r="AA48" s="950"/>
      <c r="AB48" s="951" t="s">
        <v>67</v>
      </c>
      <c r="AC48" s="951" t="s">
        <v>11</v>
      </c>
      <c r="AD48" s="951" t="s">
        <v>11</v>
      </c>
      <c r="AE48" s="951" t="s">
        <v>11</v>
      </c>
      <c r="AF48" s="951" t="s">
        <v>67</v>
      </c>
      <c r="AG48" s="950"/>
      <c r="AH48" s="950"/>
      <c r="AI48" s="951" t="s">
        <v>11</v>
      </c>
      <c r="AJ48" s="951"/>
      <c r="AK48" s="952"/>
      <c r="AL48" s="953">
        <f>COUNTIF(F48:AJ48,"P")</f>
        <v>9</v>
      </c>
      <c r="AM48" s="954"/>
      <c r="AN48" s="954">
        <f>COUNTIF(F48:AJ48,"Mi")</f>
        <v>2</v>
      </c>
      <c r="AO48" s="955"/>
      <c r="AP48" s="956">
        <f>COUNTIF(F48:AJ48,"VS")</f>
        <v>0</v>
      </c>
      <c r="AQ48" s="957"/>
      <c r="AR48" s="954">
        <f>COUNTIF(F48:AJ48,"C1")</f>
        <v>0</v>
      </c>
      <c r="AS48" s="954"/>
      <c r="AT48" s="954">
        <f>COUNTIF(F48:AJ48,"R1")</f>
        <v>0</v>
      </c>
      <c r="AU48" s="954"/>
      <c r="AV48" s="954">
        <f>COUNTIF(F48:AJ48,"CS")</f>
        <v>0</v>
      </c>
      <c r="AW48" s="955"/>
      <c r="AX48" s="956">
        <f>COUNTIF(F48:AJ48,"DA")</f>
        <v>0</v>
      </c>
      <c r="AY48" s="957"/>
      <c r="AZ48" s="958"/>
      <c r="BA48" s="956">
        <f>COUNTIF(F48:AJ48,"MT5")</f>
        <v>0</v>
      </c>
      <c r="BB48" s="957"/>
      <c r="BC48" s="956">
        <f>COUNTIF(F48:AJ48,"MT6")</f>
        <v>0</v>
      </c>
      <c r="BD48" s="957"/>
      <c r="BE48" s="957"/>
      <c r="BF48" s="956">
        <f>COUNTIF(F48:AJ48,"MT8")</f>
        <v>0</v>
      </c>
      <c r="BG48" s="957"/>
      <c r="BH48" s="957"/>
      <c r="BI48" s="956">
        <f>COUNTIF(F48:AJ48,"A")</f>
        <v>0</v>
      </c>
      <c r="BJ48" s="957"/>
      <c r="BK48" s="956">
        <f>COUNTIF(F48:AJ48,"Ma")</f>
        <v>0</v>
      </c>
      <c r="BL48" s="959"/>
      <c r="BM48" s="954">
        <f>COUNTIF(F48:AJ48,"MJ")</f>
        <v>0</v>
      </c>
      <c r="BN48" s="960"/>
      <c r="BO48" s="954">
        <f>COUNTIF(F48:AJ48,"Jsc")</f>
        <v>0</v>
      </c>
      <c r="BP48" s="955"/>
      <c r="BQ48" s="954">
        <f>COUNTIF(F48:AJ48,"C")</f>
        <v>5</v>
      </c>
      <c r="BR48" s="954"/>
      <c r="BS48" s="954">
        <f>COUNTIF(F48:AJ48,"CC")</f>
        <v>1</v>
      </c>
      <c r="BT48" s="955"/>
      <c r="BU48" s="954">
        <f>COUNTIF(F48:AJ48,"DS")</f>
        <v>0</v>
      </c>
      <c r="BV48" s="955"/>
      <c r="BW48" s="956">
        <f>COUNTIF(F48:AJ48,"MT")</f>
        <v>0</v>
      </c>
      <c r="BX48" s="957"/>
      <c r="BY48" s="956">
        <f>COUNTIF(F48:AJ48,"4/5")</f>
        <v>0</v>
      </c>
      <c r="BZ48" s="961"/>
      <c r="CA48" s="962"/>
      <c r="CB48" s="826"/>
    </row>
    <row r="49" spans="1:80" ht="18.75" customHeight="1" x14ac:dyDescent="0.25">
      <c r="A49" s="910"/>
      <c r="B49" s="911" t="s">
        <v>180</v>
      </c>
      <c r="C49" s="196">
        <v>4222</v>
      </c>
      <c r="D49" s="1000" t="s">
        <v>242</v>
      </c>
      <c r="E49" s="932" t="s">
        <v>70</v>
      </c>
      <c r="F49" s="1001"/>
      <c r="G49" s="1002" t="s">
        <v>11</v>
      </c>
      <c r="H49" s="1002" t="s">
        <v>57</v>
      </c>
      <c r="I49" s="1087" t="s">
        <v>11</v>
      </c>
      <c r="J49" s="1002" t="s">
        <v>11</v>
      </c>
      <c r="K49" s="1002" t="s">
        <v>11</v>
      </c>
      <c r="L49" s="1005"/>
      <c r="M49" s="1005"/>
      <c r="N49" s="1002" t="s">
        <v>11</v>
      </c>
      <c r="O49" s="1002" t="s">
        <v>11</v>
      </c>
      <c r="P49" s="1004" t="s">
        <v>11</v>
      </c>
      <c r="Q49" s="1088" t="s">
        <v>29</v>
      </c>
      <c r="R49" s="1089" t="s">
        <v>35</v>
      </c>
      <c r="S49" s="1005"/>
      <c r="T49" s="1005"/>
      <c r="U49" s="1002" t="s">
        <v>11</v>
      </c>
      <c r="V49" s="1003" t="s">
        <v>7</v>
      </c>
      <c r="W49" s="1004" t="s">
        <v>11</v>
      </c>
      <c r="X49" s="1002" t="s">
        <v>11</v>
      </c>
      <c r="Y49" s="1002" t="s">
        <v>11</v>
      </c>
      <c r="Z49" s="1005"/>
      <c r="AA49" s="1005"/>
      <c r="AB49" s="1088" t="s">
        <v>29</v>
      </c>
      <c r="AC49" s="1002" t="s">
        <v>57</v>
      </c>
      <c r="AD49" s="1004" t="s">
        <v>11</v>
      </c>
      <c r="AE49" s="1088" t="s">
        <v>29</v>
      </c>
      <c r="AF49" s="936" t="s">
        <v>11</v>
      </c>
      <c r="AG49" s="1005"/>
      <c r="AH49" s="1005"/>
      <c r="AI49" s="1088" t="s">
        <v>29</v>
      </c>
      <c r="AJ49" s="1002"/>
      <c r="AK49" s="938">
        <f>IF(CA49=0,"",TIME(0,CA49,0))</f>
        <v>0.31666666666666665</v>
      </c>
      <c r="AL49" s="939">
        <f t="shared" si="19"/>
        <v>13</v>
      </c>
      <c r="AM49" s="940">
        <f>SUM(AL49:AL50)/2</f>
        <v>13</v>
      </c>
      <c r="AN49" s="940">
        <f t="shared" si="20"/>
        <v>0</v>
      </c>
      <c r="AO49" s="940">
        <f>SUM((AN49+AN50)/2)</f>
        <v>0</v>
      </c>
      <c r="AP49" s="941">
        <f t="shared" si="21"/>
        <v>0</v>
      </c>
      <c r="AQ49" s="941">
        <f>SUM((AP49+AP50)/2)</f>
        <v>0</v>
      </c>
      <c r="AR49" s="940">
        <f t="shared" si="22"/>
        <v>0</v>
      </c>
      <c r="AS49" s="941">
        <f>SUM((AR49+AR50)/2)</f>
        <v>0.5</v>
      </c>
      <c r="AT49" s="941">
        <f t="shared" si="23"/>
        <v>2</v>
      </c>
      <c r="AU49" s="942">
        <f>SUM((AT49+AT50)/2)</f>
        <v>1.5</v>
      </c>
      <c r="AV49" s="940">
        <f t="shared" si="24"/>
        <v>4</v>
      </c>
      <c r="AW49" s="940">
        <f>SUM((AV49+AV50)/2)</f>
        <v>4</v>
      </c>
      <c r="AX49" s="941">
        <f t="shared" si="25"/>
        <v>0</v>
      </c>
      <c r="AY49" s="941">
        <f>SUM((AX49+AX50)/2)</f>
        <v>0</v>
      </c>
      <c r="AZ49" s="943">
        <f>SUM(AM49+AO49+AQ49+AS49+AW49+AY49+AU49)*24</f>
        <v>456</v>
      </c>
      <c r="BA49" s="941">
        <f t="shared" si="26"/>
        <v>0</v>
      </c>
      <c r="BB49" s="941">
        <f>SUM((BA49+BA50)/2)</f>
        <v>0</v>
      </c>
      <c r="BC49" s="941">
        <f t="shared" si="27"/>
        <v>0</v>
      </c>
      <c r="BD49" s="941">
        <f>SUM((BC49+BC50)/2)</f>
        <v>0</v>
      </c>
      <c r="BE49" s="941">
        <f>SUM((BD49+BD50)/2)</f>
        <v>0</v>
      </c>
      <c r="BF49" s="941">
        <f t="shared" si="28"/>
        <v>0</v>
      </c>
      <c r="BG49" s="941">
        <f>SUM((BF49+BF50)/2)</f>
        <v>0</v>
      </c>
      <c r="BH49" s="941">
        <f>SUM((BG49+BG50)/2)</f>
        <v>0</v>
      </c>
      <c r="BI49" s="941">
        <f t="shared" si="29"/>
        <v>0</v>
      </c>
      <c r="BJ49" s="941">
        <f>SUM((BI49+BI50)/2)</f>
        <v>0</v>
      </c>
      <c r="BK49" s="941">
        <f t="shared" si="30"/>
        <v>0</v>
      </c>
      <c r="BL49" s="944">
        <f>SUM(BK49+BK50)/2</f>
        <v>0</v>
      </c>
      <c r="BM49" s="940">
        <f t="shared" si="31"/>
        <v>0</v>
      </c>
      <c r="BN49" s="940">
        <f>SUM(BM49+BM50)/2</f>
        <v>0</v>
      </c>
      <c r="BO49" s="940">
        <f t="shared" si="32"/>
        <v>0</v>
      </c>
      <c r="BP49" s="940">
        <f>SUM(BO49+BO50)/2</f>
        <v>0</v>
      </c>
      <c r="BQ49" s="940">
        <f t="shared" si="33"/>
        <v>1</v>
      </c>
      <c r="BR49" s="940">
        <f>SUM((BQ49+BQ50)/2)</f>
        <v>1</v>
      </c>
      <c r="BS49" s="940">
        <f t="shared" si="34"/>
        <v>0</v>
      </c>
      <c r="BT49" s="940">
        <f>SUM((BS49+BS50)/2)</f>
        <v>0</v>
      </c>
      <c r="BU49" s="940">
        <f t="shared" si="35"/>
        <v>1</v>
      </c>
      <c r="BV49" s="940">
        <f>SUM((BU49+BU50)/2)</f>
        <v>1</v>
      </c>
      <c r="BW49" s="941">
        <f t="shared" si="36"/>
        <v>0</v>
      </c>
      <c r="BX49" s="941">
        <f>SUM((BW49+BW50)/2)</f>
        <v>0</v>
      </c>
      <c r="BY49" s="941">
        <f t="shared" si="37"/>
        <v>0</v>
      </c>
      <c r="BZ49" s="942">
        <f>SUM((BY49+BY50)/2)</f>
        <v>0</v>
      </c>
      <c r="CA49" s="945">
        <f>SUM(AZ49)</f>
        <v>456</v>
      </c>
      <c r="CB49" s="891">
        <f>SUM(AM49+AO49+AQ49+AS49+AU49+AW49+BB49+BD49+BG49+AY49)</f>
        <v>19</v>
      </c>
    </row>
    <row r="50" spans="1:80" ht="18.75" customHeight="1" thickBot="1" x14ac:dyDescent="0.3">
      <c r="A50" s="910"/>
      <c r="B50" s="911" t="s">
        <v>180</v>
      </c>
      <c r="C50" s="164" t="s">
        <v>6</v>
      </c>
      <c r="D50" s="1006"/>
      <c r="E50" s="947" t="s">
        <v>4</v>
      </c>
      <c r="F50" s="948"/>
      <c r="G50" s="951" t="s">
        <v>11</v>
      </c>
      <c r="H50" s="951" t="s">
        <v>11</v>
      </c>
      <c r="I50" s="1071" t="s">
        <v>11</v>
      </c>
      <c r="J50" s="951" t="s">
        <v>11</v>
      </c>
      <c r="K50" s="951" t="s">
        <v>11</v>
      </c>
      <c r="L50" s="1008"/>
      <c r="M50" s="1008"/>
      <c r="N50" s="951" t="s">
        <v>11</v>
      </c>
      <c r="O50" s="951" t="s">
        <v>11</v>
      </c>
      <c r="P50" s="1007" t="s">
        <v>11</v>
      </c>
      <c r="Q50" s="1090" t="s">
        <v>29</v>
      </c>
      <c r="R50" s="1091" t="s">
        <v>35</v>
      </c>
      <c r="S50" s="1008"/>
      <c r="T50" s="1008"/>
      <c r="U50" s="982" t="s">
        <v>39</v>
      </c>
      <c r="V50" s="949" t="s">
        <v>7</v>
      </c>
      <c r="W50" s="1007" t="s">
        <v>11</v>
      </c>
      <c r="X50" s="951" t="s">
        <v>11</v>
      </c>
      <c r="Y50" s="951" t="s">
        <v>11</v>
      </c>
      <c r="Z50" s="1008"/>
      <c r="AA50" s="1008"/>
      <c r="AB50" s="1090" t="s">
        <v>29</v>
      </c>
      <c r="AC50" s="951" t="s">
        <v>11</v>
      </c>
      <c r="AD50" s="1007" t="s">
        <v>57</v>
      </c>
      <c r="AE50" s="1090" t="s">
        <v>29</v>
      </c>
      <c r="AF50" s="951" t="s">
        <v>11</v>
      </c>
      <c r="AG50" s="1008"/>
      <c r="AH50" s="1008"/>
      <c r="AI50" s="1090" t="s">
        <v>29</v>
      </c>
      <c r="AJ50" s="951"/>
      <c r="AK50" s="952"/>
      <c r="AL50" s="953">
        <f t="shared" si="19"/>
        <v>13</v>
      </c>
      <c r="AM50" s="954"/>
      <c r="AN50" s="954">
        <f t="shared" si="20"/>
        <v>0</v>
      </c>
      <c r="AO50" s="955"/>
      <c r="AP50" s="956">
        <f t="shared" si="21"/>
        <v>0</v>
      </c>
      <c r="AQ50" s="957"/>
      <c r="AR50" s="954">
        <f t="shared" si="22"/>
        <v>1</v>
      </c>
      <c r="AS50" s="954"/>
      <c r="AT50" s="954">
        <f t="shared" si="23"/>
        <v>1</v>
      </c>
      <c r="AU50" s="954"/>
      <c r="AV50" s="954">
        <f t="shared" si="24"/>
        <v>4</v>
      </c>
      <c r="AW50" s="955"/>
      <c r="AX50" s="956">
        <f t="shared" si="25"/>
        <v>0</v>
      </c>
      <c r="AY50" s="957"/>
      <c r="AZ50" s="958"/>
      <c r="BA50" s="956">
        <f t="shared" si="26"/>
        <v>0</v>
      </c>
      <c r="BB50" s="957"/>
      <c r="BC50" s="956">
        <f t="shared" si="27"/>
        <v>0</v>
      </c>
      <c r="BD50" s="957"/>
      <c r="BE50" s="957"/>
      <c r="BF50" s="956">
        <f t="shared" si="28"/>
        <v>0</v>
      </c>
      <c r="BG50" s="957"/>
      <c r="BH50" s="957"/>
      <c r="BI50" s="956">
        <f t="shared" si="29"/>
        <v>0</v>
      </c>
      <c r="BJ50" s="957"/>
      <c r="BK50" s="956">
        <f t="shared" si="30"/>
        <v>0</v>
      </c>
      <c r="BL50" s="959"/>
      <c r="BM50" s="954">
        <f t="shared" si="31"/>
        <v>0</v>
      </c>
      <c r="BN50" s="960"/>
      <c r="BO50" s="954">
        <f t="shared" si="32"/>
        <v>0</v>
      </c>
      <c r="BP50" s="955"/>
      <c r="BQ50" s="954">
        <f t="shared" si="33"/>
        <v>1</v>
      </c>
      <c r="BR50" s="954"/>
      <c r="BS50" s="954">
        <f t="shared" si="34"/>
        <v>0</v>
      </c>
      <c r="BT50" s="955"/>
      <c r="BU50" s="954">
        <f t="shared" si="35"/>
        <v>1</v>
      </c>
      <c r="BV50" s="955"/>
      <c r="BW50" s="956">
        <f t="shared" si="36"/>
        <v>0</v>
      </c>
      <c r="BX50" s="957"/>
      <c r="BY50" s="956">
        <f t="shared" si="37"/>
        <v>0</v>
      </c>
      <c r="BZ50" s="961"/>
      <c r="CA50" s="962"/>
      <c r="CB50" s="826"/>
    </row>
    <row r="51" spans="1:80" ht="18.75" customHeight="1" x14ac:dyDescent="0.25">
      <c r="A51" s="910" t="s">
        <v>425</v>
      </c>
      <c r="B51" s="911" t="s">
        <v>180</v>
      </c>
      <c r="C51" s="1130" t="s">
        <v>321</v>
      </c>
      <c r="D51" s="1000" t="s">
        <v>244</v>
      </c>
      <c r="E51" s="932" t="s">
        <v>70</v>
      </c>
      <c r="F51" s="933"/>
      <c r="G51" s="936" t="s">
        <v>11</v>
      </c>
      <c r="H51" s="936" t="s">
        <v>11</v>
      </c>
      <c r="I51" s="1070" t="s">
        <v>67</v>
      </c>
      <c r="J51" s="936" t="s">
        <v>11</v>
      </c>
      <c r="K51" s="936" t="s">
        <v>11</v>
      </c>
      <c r="L51" s="977"/>
      <c r="M51" s="935"/>
      <c r="N51" s="936" t="s">
        <v>11</v>
      </c>
      <c r="O51" s="936" t="s">
        <v>11</v>
      </c>
      <c r="P51" s="936" t="s">
        <v>67</v>
      </c>
      <c r="Q51" s="936" t="s">
        <v>11</v>
      </c>
      <c r="R51" s="936" t="s">
        <v>11</v>
      </c>
      <c r="S51" s="977"/>
      <c r="T51" s="935"/>
      <c r="U51" s="936" t="s">
        <v>11</v>
      </c>
      <c r="V51" s="936" t="s">
        <v>11</v>
      </c>
      <c r="W51" s="936" t="s">
        <v>67</v>
      </c>
      <c r="X51" s="937" t="s">
        <v>7</v>
      </c>
      <c r="Y51" s="936" t="s">
        <v>11</v>
      </c>
      <c r="Z51" s="977"/>
      <c r="AA51" s="977"/>
      <c r="AB51" s="936" t="s">
        <v>11</v>
      </c>
      <c r="AC51" s="936" t="s">
        <v>11</v>
      </c>
      <c r="AD51" s="936" t="s">
        <v>67</v>
      </c>
      <c r="AE51" s="936" t="s">
        <v>11</v>
      </c>
      <c r="AF51" s="936" t="s">
        <v>11</v>
      </c>
      <c r="AG51" s="977"/>
      <c r="AH51" s="935"/>
      <c r="AI51" s="936" t="s">
        <v>11</v>
      </c>
      <c r="AJ51" s="936"/>
      <c r="AK51" s="938">
        <f>IF(CA51=0,"",TIME(0,CA51,0))</f>
        <v>0.26666666666666666</v>
      </c>
      <c r="AL51" s="939">
        <f>COUNTIF(F51:AJ51,"P")</f>
        <v>16</v>
      </c>
      <c r="AM51" s="940">
        <f>SUM(AL51:AL52)/2</f>
        <v>15.5</v>
      </c>
      <c r="AN51" s="940">
        <f>COUNTIF(F51:AJ51,"Mi")</f>
        <v>0</v>
      </c>
      <c r="AO51" s="940">
        <f>SUM((AN51+AN52)/2)</f>
        <v>0</v>
      </c>
      <c r="AP51" s="941">
        <f>COUNTIF(F51:AJ51,"VS")</f>
        <v>0</v>
      </c>
      <c r="AQ51" s="941">
        <f>SUM((AP51+AP52)/2)</f>
        <v>0</v>
      </c>
      <c r="AR51" s="940">
        <f>COUNTIF(F51:AJ51,"C1")</f>
        <v>0</v>
      </c>
      <c r="AS51" s="941">
        <f>SUM((AR51+AR52)/2)</f>
        <v>0.5</v>
      </c>
      <c r="AT51" s="941">
        <f>COUNTIF(F51:AJ51,"R1")</f>
        <v>0</v>
      </c>
      <c r="AU51" s="942">
        <f>SUM((AT51+AT52)/2)</f>
        <v>0</v>
      </c>
      <c r="AV51" s="940">
        <f>COUNTIF(F51:AJ51,"CS")</f>
        <v>0</v>
      </c>
      <c r="AW51" s="940">
        <f>SUM((AV51+AV52)/2)</f>
        <v>0</v>
      </c>
      <c r="AX51" s="941">
        <f>COUNTIF(F51:AJ51,"DA")</f>
        <v>0</v>
      </c>
      <c r="AY51" s="941">
        <f>SUM((AX51+AX52)/2)</f>
        <v>0</v>
      </c>
      <c r="AZ51" s="943">
        <f>SUM(AM51+AO51+AQ51+AS51+AW51+AY51+AU51)*24</f>
        <v>384</v>
      </c>
      <c r="BA51" s="941">
        <f>COUNTIF(F51:AJ51,"MT5")</f>
        <v>0</v>
      </c>
      <c r="BB51" s="941">
        <f>SUM((BA51+BA52)/2)</f>
        <v>0</v>
      </c>
      <c r="BC51" s="941">
        <f>COUNTIF(F51:AJ51,"MT6")</f>
        <v>0</v>
      </c>
      <c r="BD51" s="941">
        <f>SUM((BC51+BC52)/2)</f>
        <v>0</v>
      </c>
      <c r="BE51" s="941">
        <f>SUM((BD51+BD52)/2)</f>
        <v>0</v>
      </c>
      <c r="BF51" s="941">
        <f>COUNTIF(F51:AJ51,"MT8")</f>
        <v>0</v>
      </c>
      <c r="BG51" s="941">
        <f>SUM((BF51+BF52)/2)</f>
        <v>0</v>
      </c>
      <c r="BH51" s="941">
        <f>SUM((BG51+BG52)/2)</f>
        <v>0</v>
      </c>
      <c r="BI51" s="941">
        <f>COUNTIF(F51:AJ51,"A")</f>
        <v>0</v>
      </c>
      <c r="BJ51" s="941">
        <f>SUM((BI51+BI52)/2)</f>
        <v>0</v>
      </c>
      <c r="BK51" s="941">
        <f>COUNTIF(F51:AJ51,"Ma")</f>
        <v>0</v>
      </c>
      <c r="BL51" s="944">
        <f>SUM(BK51+BK52)/2</f>
        <v>0</v>
      </c>
      <c r="BM51" s="940">
        <f>COUNTIF(F51:AJ51,"MJ")</f>
        <v>0</v>
      </c>
      <c r="BN51" s="940">
        <f>SUM(BM51+BM52)/2</f>
        <v>0</v>
      </c>
      <c r="BO51" s="940">
        <f>COUNTIF(F51:AJ51,"Jsc")</f>
        <v>0</v>
      </c>
      <c r="BP51" s="940">
        <f>SUM(BO51+BO52)/2</f>
        <v>0</v>
      </c>
      <c r="BQ51" s="940">
        <f>COUNTIF(F51:AJ51,"C")</f>
        <v>1</v>
      </c>
      <c r="BR51" s="940">
        <f>SUM((BQ51+BQ52)/2)</f>
        <v>1</v>
      </c>
      <c r="BS51" s="940">
        <f>COUNTIF(F51:AJ51,"CC")</f>
        <v>0</v>
      </c>
      <c r="BT51" s="940">
        <f>SUM((BS51+BS52)/2)</f>
        <v>0</v>
      </c>
      <c r="BU51" s="940">
        <f>COUNTIF(F51:AJ51,"DS")</f>
        <v>0</v>
      </c>
      <c r="BV51" s="940">
        <f>SUM((BU51+BU52)/2)</f>
        <v>0</v>
      </c>
      <c r="BW51" s="941">
        <f>COUNTIF(F51:AJ51,"MT")</f>
        <v>0</v>
      </c>
      <c r="BX51" s="941">
        <f>SUM((BW51+BW52)/2)</f>
        <v>0</v>
      </c>
      <c r="BY51" s="941">
        <f>COUNTIF(F51:AJ51,"4/5")</f>
        <v>0</v>
      </c>
      <c r="BZ51" s="942">
        <f>SUM((BY51+BY52)/2)</f>
        <v>0</v>
      </c>
      <c r="CA51" s="945">
        <f>SUM(AZ51)</f>
        <v>384</v>
      </c>
      <c r="CB51" s="891">
        <f>SUM(AM51+AO51+AQ51+AS51+AU51+AW51+BB51+BD51+BG51+AY51)</f>
        <v>16</v>
      </c>
    </row>
    <row r="52" spans="1:80" ht="18.75" customHeight="1" thickBot="1" x14ac:dyDescent="0.3">
      <c r="A52" s="910" t="s">
        <v>425</v>
      </c>
      <c r="B52" s="911" t="s">
        <v>180</v>
      </c>
      <c r="C52" s="196" t="s">
        <v>6</v>
      </c>
      <c r="D52" s="1009"/>
      <c r="E52" s="947" t="s">
        <v>4</v>
      </c>
      <c r="F52" s="948"/>
      <c r="G52" s="951" t="s">
        <v>11</v>
      </c>
      <c r="H52" s="951" t="s">
        <v>11</v>
      </c>
      <c r="I52" s="1071" t="s">
        <v>67</v>
      </c>
      <c r="J52" s="951" t="s">
        <v>11</v>
      </c>
      <c r="K52" s="951" t="s">
        <v>11</v>
      </c>
      <c r="L52" s="981"/>
      <c r="M52" s="950"/>
      <c r="N52" s="951" t="s">
        <v>11</v>
      </c>
      <c r="O52" s="951" t="s">
        <v>11</v>
      </c>
      <c r="P52" s="951" t="s">
        <v>67</v>
      </c>
      <c r="Q52" s="951" t="s">
        <v>11</v>
      </c>
      <c r="R52" s="982" t="s">
        <v>39</v>
      </c>
      <c r="S52" s="981"/>
      <c r="T52" s="950"/>
      <c r="U52" s="951" t="s">
        <v>11</v>
      </c>
      <c r="V52" s="951" t="s">
        <v>11</v>
      </c>
      <c r="W52" s="951" t="s">
        <v>67</v>
      </c>
      <c r="X52" s="949" t="s">
        <v>7</v>
      </c>
      <c r="Y52" s="951" t="s">
        <v>11</v>
      </c>
      <c r="Z52" s="981"/>
      <c r="AA52" s="981"/>
      <c r="AB52" s="951" t="s">
        <v>11</v>
      </c>
      <c r="AC52" s="951" t="s">
        <v>11</v>
      </c>
      <c r="AD52" s="951" t="s">
        <v>67</v>
      </c>
      <c r="AE52" s="951" t="s">
        <v>11</v>
      </c>
      <c r="AF52" s="951" t="s">
        <v>11</v>
      </c>
      <c r="AG52" s="981"/>
      <c r="AH52" s="950"/>
      <c r="AI52" s="951" t="s">
        <v>11</v>
      </c>
      <c r="AJ52" s="951"/>
      <c r="AK52" s="952"/>
      <c r="AL52" s="953">
        <f>COUNTIF(F52:AJ52,"P")</f>
        <v>15</v>
      </c>
      <c r="AM52" s="954"/>
      <c r="AN52" s="954">
        <f>COUNTIF(F52:AJ52,"Mi")</f>
        <v>0</v>
      </c>
      <c r="AO52" s="955"/>
      <c r="AP52" s="956">
        <f>COUNTIF(F52:AJ52,"VS")</f>
        <v>0</v>
      </c>
      <c r="AQ52" s="957"/>
      <c r="AR52" s="954">
        <f>COUNTIF(F52:AJ52,"C1")</f>
        <v>1</v>
      </c>
      <c r="AS52" s="954"/>
      <c r="AT52" s="954">
        <f>COUNTIF(F52:AJ52,"R1")</f>
        <v>0</v>
      </c>
      <c r="AU52" s="954"/>
      <c r="AV52" s="954">
        <f>COUNTIF(F52:AJ52,"CS")</f>
        <v>0</v>
      </c>
      <c r="AW52" s="955"/>
      <c r="AX52" s="956">
        <f>COUNTIF(F52:AJ52,"DA")</f>
        <v>0</v>
      </c>
      <c r="AY52" s="957"/>
      <c r="AZ52" s="958"/>
      <c r="BA52" s="956">
        <f>COUNTIF(F52:AJ52,"MT5")</f>
        <v>0</v>
      </c>
      <c r="BB52" s="957"/>
      <c r="BC52" s="956">
        <f>COUNTIF(F52:AJ52,"MT6")</f>
        <v>0</v>
      </c>
      <c r="BD52" s="957"/>
      <c r="BE52" s="957"/>
      <c r="BF52" s="956">
        <f>COUNTIF(F52:AJ52,"MT8")</f>
        <v>0</v>
      </c>
      <c r="BG52" s="957"/>
      <c r="BH52" s="957"/>
      <c r="BI52" s="956">
        <f>COUNTIF(F52:AJ52,"A")</f>
        <v>0</v>
      </c>
      <c r="BJ52" s="957"/>
      <c r="BK52" s="956">
        <f>COUNTIF(F52:AJ52,"Ma")</f>
        <v>0</v>
      </c>
      <c r="BL52" s="959"/>
      <c r="BM52" s="954">
        <f>COUNTIF(F52:AJ52,"MJ")</f>
        <v>0</v>
      </c>
      <c r="BN52" s="960"/>
      <c r="BO52" s="954">
        <f>COUNTIF(F52:AJ52,"Jsc")</f>
        <v>0</v>
      </c>
      <c r="BP52" s="955"/>
      <c r="BQ52" s="954">
        <f>COUNTIF(F52:AJ52,"C")</f>
        <v>1</v>
      </c>
      <c r="BR52" s="954"/>
      <c r="BS52" s="954">
        <f>COUNTIF(F52:AJ52,"CC")</f>
        <v>0</v>
      </c>
      <c r="BT52" s="955"/>
      <c r="BU52" s="954">
        <f>COUNTIF(F52:AJ52,"DS")</f>
        <v>0</v>
      </c>
      <c r="BV52" s="955"/>
      <c r="BW52" s="956">
        <f>COUNTIF(F52:AJ52,"MT")</f>
        <v>0</v>
      </c>
      <c r="BX52" s="957"/>
      <c r="BY52" s="956">
        <f>COUNTIF(F52:AJ52,"4/5")</f>
        <v>0</v>
      </c>
      <c r="BZ52" s="961"/>
      <c r="CA52" s="962"/>
      <c r="CB52" s="826"/>
    </row>
    <row r="53" spans="1:80" ht="18.75" customHeight="1" x14ac:dyDescent="0.25">
      <c r="A53" s="910" t="s">
        <v>425</v>
      </c>
      <c r="B53" s="911" t="s">
        <v>180</v>
      </c>
      <c r="C53" s="807" t="s">
        <v>323</v>
      </c>
      <c r="D53" s="931" t="str">
        <f>VLOOKUP(C53,ListeAppel,2,FALSE)</f>
        <v>Nom 062</v>
      </c>
      <c r="E53" s="932" t="s">
        <v>70</v>
      </c>
      <c r="F53" s="933"/>
      <c r="G53" s="937" t="s">
        <v>7</v>
      </c>
      <c r="H53" s="937" t="s">
        <v>7</v>
      </c>
      <c r="I53" s="937" t="s">
        <v>7</v>
      </c>
      <c r="J53" s="937" t="s">
        <v>7</v>
      </c>
      <c r="K53" s="937" t="s">
        <v>7</v>
      </c>
      <c r="L53" s="937" t="s">
        <v>7</v>
      </c>
      <c r="M53" s="937" t="s">
        <v>7</v>
      </c>
      <c r="N53" s="937" t="s">
        <v>7</v>
      </c>
      <c r="O53" s="937" t="s">
        <v>7</v>
      </c>
      <c r="P53" s="937" t="s">
        <v>7</v>
      </c>
      <c r="Q53" s="937" t="s">
        <v>7</v>
      </c>
      <c r="R53" s="937" t="s">
        <v>7</v>
      </c>
      <c r="S53" s="937" t="s">
        <v>7</v>
      </c>
      <c r="T53" s="937" t="s">
        <v>7</v>
      </c>
      <c r="U53" s="937" t="s">
        <v>7</v>
      </c>
      <c r="V53" s="937" t="s">
        <v>7</v>
      </c>
      <c r="W53" s="937" t="s">
        <v>7</v>
      </c>
      <c r="X53" s="937" t="s">
        <v>7</v>
      </c>
      <c r="Y53" s="937" t="s">
        <v>7</v>
      </c>
      <c r="Z53" s="937" t="s">
        <v>7</v>
      </c>
      <c r="AA53" s="937" t="s">
        <v>7</v>
      </c>
      <c r="AB53" s="937" t="s">
        <v>7</v>
      </c>
      <c r="AC53" s="937" t="s">
        <v>7</v>
      </c>
      <c r="AD53" s="937" t="s">
        <v>7</v>
      </c>
      <c r="AE53" s="937" t="s">
        <v>7</v>
      </c>
      <c r="AF53" s="937" t="s">
        <v>7</v>
      </c>
      <c r="AG53" s="935"/>
      <c r="AH53" s="935"/>
      <c r="AI53" s="936" t="s">
        <v>11</v>
      </c>
      <c r="AJ53" s="936"/>
      <c r="AK53" s="938">
        <f>IF(CA53=0,"",TIME(0,CA53,0))</f>
        <v>1.6666666666666666E-2</v>
      </c>
      <c r="AL53" s="939">
        <f t="shared" si="19"/>
        <v>1</v>
      </c>
      <c r="AM53" s="940">
        <f>SUM(AL53:AL54)/2</f>
        <v>1</v>
      </c>
      <c r="AN53" s="940">
        <f t="shared" si="20"/>
        <v>0</v>
      </c>
      <c r="AO53" s="940">
        <f>SUM((AN53+AN54)/2)</f>
        <v>0</v>
      </c>
      <c r="AP53" s="941">
        <f t="shared" si="21"/>
        <v>0</v>
      </c>
      <c r="AQ53" s="941">
        <f>SUM((AP53+AP54)/2)</f>
        <v>0</v>
      </c>
      <c r="AR53" s="940">
        <f t="shared" si="22"/>
        <v>0</v>
      </c>
      <c r="AS53" s="941">
        <f>SUM((AR53+AR54)/2)</f>
        <v>0</v>
      </c>
      <c r="AT53" s="941">
        <f t="shared" si="23"/>
        <v>0</v>
      </c>
      <c r="AU53" s="942">
        <f>SUM((AT53+AT54)/2)</f>
        <v>0</v>
      </c>
      <c r="AV53" s="940">
        <f t="shared" si="24"/>
        <v>0</v>
      </c>
      <c r="AW53" s="940">
        <f>SUM((AV53+AV54)/2)</f>
        <v>0</v>
      </c>
      <c r="AX53" s="941">
        <f t="shared" si="25"/>
        <v>0</v>
      </c>
      <c r="AY53" s="941">
        <f>SUM((AX53+AX54)/2)</f>
        <v>0</v>
      </c>
      <c r="AZ53" s="943">
        <f>SUM(AM53+AO53+AQ53+AS53+AW53+AY53+AU53)*24</f>
        <v>24</v>
      </c>
      <c r="BA53" s="941">
        <f t="shared" si="26"/>
        <v>0</v>
      </c>
      <c r="BB53" s="941">
        <f>SUM((BA53+BA54)/2)</f>
        <v>0</v>
      </c>
      <c r="BC53" s="941">
        <f t="shared" si="27"/>
        <v>0</v>
      </c>
      <c r="BD53" s="941">
        <f>SUM((BC53+BC54)/2)</f>
        <v>0</v>
      </c>
      <c r="BE53" s="941">
        <f>SUM((BD53+BD54)/2)</f>
        <v>0</v>
      </c>
      <c r="BF53" s="941">
        <f t="shared" si="28"/>
        <v>0</v>
      </c>
      <c r="BG53" s="941">
        <f>SUM((BF53+BF54)/2)</f>
        <v>0</v>
      </c>
      <c r="BH53" s="941">
        <f>SUM((BG53+BG54)/2)</f>
        <v>0</v>
      </c>
      <c r="BI53" s="941">
        <f t="shared" si="29"/>
        <v>0</v>
      </c>
      <c r="BJ53" s="941">
        <f>SUM((BI53+BI54)/2)</f>
        <v>0</v>
      </c>
      <c r="BK53" s="941">
        <f t="shared" si="30"/>
        <v>0</v>
      </c>
      <c r="BL53" s="944">
        <f>SUM(BK53+BK54)/2</f>
        <v>0</v>
      </c>
      <c r="BM53" s="940">
        <f t="shared" si="31"/>
        <v>0</v>
      </c>
      <c r="BN53" s="940">
        <f>SUM(BM53+BM54)/2</f>
        <v>0</v>
      </c>
      <c r="BO53" s="940">
        <f t="shared" si="32"/>
        <v>0</v>
      </c>
      <c r="BP53" s="940">
        <f>SUM(BO53+BO54)/2</f>
        <v>0</v>
      </c>
      <c r="BQ53" s="940">
        <f t="shared" si="33"/>
        <v>26</v>
      </c>
      <c r="BR53" s="940">
        <f>SUM((BQ53+BQ54)/2)</f>
        <v>26</v>
      </c>
      <c r="BS53" s="940">
        <f t="shared" si="34"/>
        <v>0</v>
      </c>
      <c r="BT53" s="940">
        <f>SUM((BS53+BS54)/2)</f>
        <v>0</v>
      </c>
      <c r="BU53" s="940">
        <f t="shared" si="35"/>
        <v>0</v>
      </c>
      <c r="BV53" s="940">
        <f>SUM((BU53+BU54)/2)</f>
        <v>0</v>
      </c>
      <c r="BW53" s="941">
        <f t="shared" si="36"/>
        <v>0</v>
      </c>
      <c r="BX53" s="941">
        <f>SUM((BW53+BW54)/2)</f>
        <v>0</v>
      </c>
      <c r="BY53" s="941">
        <f t="shared" si="37"/>
        <v>0</v>
      </c>
      <c r="BZ53" s="942">
        <f>SUM((BY53+BY54)/2)</f>
        <v>0</v>
      </c>
      <c r="CA53" s="945">
        <f>SUM(AZ53)</f>
        <v>24</v>
      </c>
      <c r="CB53" s="891">
        <f>SUM(AM53+AO53+AQ53+AS53+AU53+AW53+BB53+BD53+BG53+AY53)</f>
        <v>1</v>
      </c>
    </row>
    <row r="54" spans="1:80" ht="18.75" customHeight="1" thickBot="1" x14ac:dyDescent="0.3">
      <c r="A54" s="910" t="s">
        <v>425</v>
      </c>
      <c r="B54" s="911" t="s">
        <v>180</v>
      </c>
      <c r="C54" s="192" t="s">
        <v>6</v>
      </c>
      <c r="D54" s="999"/>
      <c r="E54" s="947" t="s">
        <v>4</v>
      </c>
      <c r="F54" s="948"/>
      <c r="G54" s="949" t="s">
        <v>7</v>
      </c>
      <c r="H54" s="949" t="s">
        <v>7</v>
      </c>
      <c r="I54" s="949" t="s">
        <v>7</v>
      </c>
      <c r="J54" s="949" t="s">
        <v>7</v>
      </c>
      <c r="K54" s="949" t="s">
        <v>7</v>
      </c>
      <c r="L54" s="949" t="s">
        <v>7</v>
      </c>
      <c r="M54" s="949" t="s">
        <v>7</v>
      </c>
      <c r="N54" s="949" t="s">
        <v>7</v>
      </c>
      <c r="O54" s="949" t="s">
        <v>7</v>
      </c>
      <c r="P54" s="949" t="s">
        <v>7</v>
      </c>
      <c r="Q54" s="949" t="s">
        <v>7</v>
      </c>
      <c r="R54" s="949" t="s">
        <v>7</v>
      </c>
      <c r="S54" s="949" t="s">
        <v>7</v>
      </c>
      <c r="T54" s="949" t="s">
        <v>7</v>
      </c>
      <c r="U54" s="949" t="s">
        <v>7</v>
      </c>
      <c r="V54" s="949" t="s">
        <v>7</v>
      </c>
      <c r="W54" s="949" t="s">
        <v>7</v>
      </c>
      <c r="X54" s="949" t="s">
        <v>7</v>
      </c>
      <c r="Y54" s="949" t="s">
        <v>7</v>
      </c>
      <c r="Z54" s="949" t="s">
        <v>7</v>
      </c>
      <c r="AA54" s="949" t="s">
        <v>7</v>
      </c>
      <c r="AB54" s="949" t="s">
        <v>7</v>
      </c>
      <c r="AC54" s="949" t="s">
        <v>7</v>
      </c>
      <c r="AD54" s="949" t="s">
        <v>7</v>
      </c>
      <c r="AE54" s="949" t="s">
        <v>7</v>
      </c>
      <c r="AF54" s="949" t="s">
        <v>7</v>
      </c>
      <c r="AG54" s="950"/>
      <c r="AH54" s="950"/>
      <c r="AI54" s="951" t="s">
        <v>11</v>
      </c>
      <c r="AJ54" s="951"/>
      <c r="AK54" s="952"/>
      <c r="AL54" s="953">
        <f t="shared" si="19"/>
        <v>1</v>
      </c>
      <c r="AM54" s="954"/>
      <c r="AN54" s="954">
        <f t="shared" si="20"/>
        <v>0</v>
      </c>
      <c r="AO54" s="955"/>
      <c r="AP54" s="956">
        <f t="shared" si="21"/>
        <v>0</v>
      </c>
      <c r="AQ54" s="957"/>
      <c r="AR54" s="954">
        <f t="shared" si="22"/>
        <v>0</v>
      </c>
      <c r="AS54" s="954"/>
      <c r="AT54" s="954">
        <f t="shared" si="23"/>
        <v>0</v>
      </c>
      <c r="AU54" s="954"/>
      <c r="AV54" s="954">
        <f t="shared" si="24"/>
        <v>0</v>
      </c>
      <c r="AW54" s="955"/>
      <c r="AX54" s="956">
        <f t="shared" si="25"/>
        <v>0</v>
      </c>
      <c r="AY54" s="957"/>
      <c r="AZ54" s="958"/>
      <c r="BA54" s="956">
        <f t="shared" si="26"/>
        <v>0</v>
      </c>
      <c r="BB54" s="957"/>
      <c r="BC54" s="956">
        <f t="shared" si="27"/>
        <v>0</v>
      </c>
      <c r="BD54" s="957"/>
      <c r="BE54" s="957"/>
      <c r="BF54" s="956">
        <f t="shared" si="28"/>
        <v>0</v>
      </c>
      <c r="BG54" s="957"/>
      <c r="BH54" s="957"/>
      <c r="BI54" s="956">
        <f t="shared" si="29"/>
        <v>0</v>
      </c>
      <c r="BJ54" s="957"/>
      <c r="BK54" s="956">
        <f t="shared" si="30"/>
        <v>0</v>
      </c>
      <c r="BL54" s="959"/>
      <c r="BM54" s="954">
        <f t="shared" si="31"/>
        <v>0</v>
      </c>
      <c r="BN54" s="960"/>
      <c r="BO54" s="954">
        <f t="shared" si="32"/>
        <v>0</v>
      </c>
      <c r="BP54" s="955"/>
      <c r="BQ54" s="954">
        <f t="shared" si="33"/>
        <v>26</v>
      </c>
      <c r="BR54" s="954"/>
      <c r="BS54" s="954">
        <f t="shared" si="34"/>
        <v>0</v>
      </c>
      <c r="BT54" s="955"/>
      <c r="BU54" s="954">
        <f t="shared" si="35"/>
        <v>0</v>
      </c>
      <c r="BV54" s="955"/>
      <c r="BW54" s="956">
        <f t="shared" si="36"/>
        <v>0</v>
      </c>
      <c r="BX54" s="957"/>
      <c r="BY54" s="956">
        <f t="shared" si="37"/>
        <v>0</v>
      </c>
      <c r="BZ54" s="961"/>
      <c r="CA54" s="962"/>
      <c r="CB54" s="826"/>
    </row>
    <row r="55" spans="1:80" ht="18.75" customHeight="1" x14ac:dyDescent="0.25">
      <c r="A55" s="910" t="s">
        <v>425</v>
      </c>
      <c r="B55" s="911" t="s">
        <v>180</v>
      </c>
      <c r="C55" s="807">
        <v>9741</v>
      </c>
      <c r="D55" s="931" t="s">
        <v>252</v>
      </c>
      <c r="E55" s="932" t="s">
        <v>70</v>
      </c>
      <c r="F55" s="933"/>
      <c r="G55" s="936" t="s">
        <v>11</v>
      </c>
      <c r="H55" s="936" t="s">
        <v>11</v>
      </c>
      <c r="I55" s="1070" t="s">
        <v>11</v>
      </c>
      <c r="J55" s="936" t="s">
        <v>11</v>
      </c>
      <c r="K55" s="936" t="s">
        <v>11</v>
      </c>
      <c r="L55" s="935"/>
      <c r="M55" s="935"/>
      <c r="N55" s="936" t="s">
        <v>11</v>
      </c>
      <c r="O55" s="936" t="s">
        <v>11</v>
      </c>
      <c r="P55" s="936" t="s">
        <v>11</v>
      </c>
      <c r="Q55" s="936" t="s">
        <v>11</v>
      </c>
      <c r="R55" s="936" t="s">
        <v>11</v>
      </c>
      <c r="S55" s="935"/>
      <c r="T55" s="935"/>
      <c r="U55" s="936" t="s">
        <v>11</v>
      </c>
      <c r="V55" s="936" t="s">
        <v>11</v>
      </c>
      <c r="W55" s="936" t="s">
        <v>11</v>
      </c>
      <c r="X55" s="936" t="s">
        <v>11</v>
      </c>
      <c r="Y55" s="936" t="s">
        <v>11</v>
      </c>
      <c r="Z55" s="935"/>
      <c r="AA55" s="935"/>
      <c r="AB55" s="936" t="s">
        <v>11</v>
      </c>
      <c r="AC55" s="936" t="s">
        <v>11</v>
      </c>
      <c r="AD55" s="936" t="s">
        <v>11</v>
      </c>
      <c r="AE55" s="1092" t="s">
        <v>99</v>
      </c>
      <c r="AF55" s="989" t="s">
        <v>99</v>
      </c>
      <c r="AG55" s="989" t="s">
        <v>99</v>
      </c>
      <c r="AH55" s="989" t="s">
        <v>99</v>
      </c>
      <c r="AI55" s="989" t="s">
        <v>99</v>
      </c>
      <c r="AJ55" s="936"/>
      <c r="AK55" s="938">
        <f>IF(CA55=0,"",TIME(0,CA55,0))</f>
        <v>0.30833333333333335</v>
      </c>
      <c r="AL55" s="939">
        <f t="shared" si="19"/>
        <v>18</v>
      </c>
      <c r="AM55" s="940">
        <f>SUM(AL55:AL56)/2</f>
        <v>18</v>
      </c>
      <c r="AN55" s="940">
        <f t="shared" si="20"/>
        <v>0</v>
      </c>
      <c r="AO55" s="940">
        <f>SUM((AN55+AN56)/2)</f>
        <v>0</v>
      </c>
      <c r="AP55" s="941">
        <f t="shared" si="21"/>
        <v>0</v>
      </c>
      <c r="AQ55" s="941">
        <f>SUM((AP55+AP56)/2)</f>
        <v>0</v>
      </c>
      <c r="AR55" s="940">
        <f t="shared" si="22"/>
        <v>0</v>
      </c>
      <c r="AS55" s="941">
        <f>SUM((AR55+AR56)/2)</f>
        <v>0</v>
      </c>
      <c r="AT55" s="941">
        <f t="shared" si="23"/>
        <v>0</v>
      </c>
      <c r="AU55" s="942">
        <f>SUM((AT55+AT56)/2)</f>
        <v>0.5</v>
      </c>
      <c r="AV55" s="940">
        <f t="shared" si="24"/>
        <v>0</v>
      </c>
      <c r="AW55" s="940">
        <f>SUM((AV55+AV56)/2)</f>
        <v>0</v>
      </c>
      <c r="AX55" s="941">
        <f t="shared" si="25"/>
        <v>0</v>
      </c>
      <c r="AY55" s="941">
        <f>SUM((AX55+AX56)/2)</f>
        <v>0</v>
      </c>
      <c r="AZ55" s="943">
        <f>SUM(AM55+AO55+AQ55+AS55+AW55+AY55+AU55)*24</f>
        <v>444</v>
      </c>
      <c r="BA55" s="941">
        <f t="shared" si="26"/>
        <v>0</v>
      </c>
      <c r="BB55" s="941">
        <f>SUM((BA55+BA56)/2)</f>
        <v>0</v>
      </c>
      <c r="BC55" s="941">
        <f t="shared" si="27"/>
        <v>0</v>
      </c>
      <c r="BD55" s="941">
        <f>SUM((BC55+BC56)/2)</f>
        <v>0</v>
      </c>
      <c r="BE55" s="941">
        <f>SUM((BD55+BD56)/2)</f>
        <v>0</v>
      </c>
      <c r="BF55" s="941">
        <f t="shared" si="28"/>
        <v>0</v>
      </c>
      <c r="BG55" s="941">
        <f>SUM((BF55+BF56)/2)</f>
        <v>0</v>
      </c>
      <c r="BH55" s="941">
        <f>SUM((BG55+BG56)/2)</f>
        <v>0</v>
      </c>
      <c r="BI55" s="941">
        <f t="shared" si="29"/>
        <v>0</v>
      </c>
      <c r="BJ55" s="941">
        <f>SUM((BI55+BI56)/2)</f>
        <v>0</v>
      </c>
      <c r="BK55" s="941">
        <f t="shared" si="30"/>
        <v>0</v>
      </c>
      <c r="BL55" s="944">
        <f>SUM(BK55+BK56)/2</f>
        <v>0</v>
      </c>
      <c r="BM55" s="940">
        <f t="shared" si="31"/>
        <v>0</v>
      </c>
      <c r="BN55" s="940">
        <f>SUM(BM55+BM56)/2</f>
        <v>0</v>
      </c>
      <c r="BO55" s="940">
        <f t="shared" si="32"/>
        <v>0</v>
      </c>
      <c r="BP55" s="940">
        <f>SUM(BO55+BO56)/2</f>
        <v>0</v>
      </c>
      <c r="BQ55" s="940">
        <f t="shared" si="33"/>
        <v>0</v>
      </c>
      <c r="BR55" s="940">
        <f>SUM((BQ55+BQ56)/2)</f>
        <v>0</v>
      </c>
      <c r="BS55" s="940">
        <f t="shared" si="34"/>
        <v>0</v>
      </c>
      <c r="BT55" s="940">
        <f>SUM((BS55+BS56)/2)</f>
        <v>0</v>
      </c>
      <c r="BU55" s="940">
        <f t="shared" si="35"/>
        <v>0</v>
      </c>
      <c r="BV55" s="940">
        <f>SUM((BU55+BU56)/2)</f>
        <v>0</v>
      </c>
      <c r="BW55" s="941">
        <f t="shared" si="36"/>
        <v>0</v>
      </c>
      <c r="BX55" s="941">
        <f>SUM((BW55+BW56)/2)</f>
        <v>0</v>
      </c>
      <c r="BY55" s="941">
        <f t="shared" si="37"/>
        <v>0</v>
      </c>
      <c r="BZ55" s="942">
        <f>SUM((BY55+BY56)/2)</f>
        <v>0</v>
      </c>
      <c r="CA55" s="945">
        <f>SUM(AZ55)</f>
        <v>444</v>
      </c>
      <c r="CB55" s="891">
        <f>SUM(AM55+AO55+AQ55+AS55+AU55+AW55+BB55+BD55+BG55+AY55)</f>
        <v>18.5</v>
      </c>
    </row>
    <row r="56" spans="1:80" ht="18.75" customHeight="1" thickBot="1" x14ac:dyDescent="0.3">
      <c r="A56" s="910" t="s">
        <v>425</v>
      </c>
      <c r="B56" s="911" t="s">
        <v>180</v>
      </c>
      <c r="C56" s="192" t="s">
        <v>8</v>
      </c>
      <c r="D56" s="946"/>
      <c r="E56" s="947" t="s">
        <v>4</v>
      </c>
      <c r="F56" s="948"/>
      <c r="G56" s="951" t="s">
        <v>11</v>
      </c>
      <c r="H56" s="951" t="s">
        <v>11</v>
      </c>
      <c r="I56" s="1071" t="s">
        <v>11</v>
      </c>
      <c r="J56" s="951" t="s">
        <v>11</v>
      </c>
      <c r="K56" s="951" t="s">
        <v>11</v>
      </c>
      <c r="L56" s="950"/>
      <c r="M56" s="950"/>
      <c r="N56" s="951" t="s">
        <v>11</v>
      </c>
      <c r="O56" s="951" t="s">
        <v>11</v>
      </c>
      <c r="P56" s="951" t="s">
        <v>11</v>
      </c>
      <c r="Q56" s="951" t="s">
        <v>11</v>
      </c>
      <c r="R56" s="951" t="s">
        <v>11</v>
      </c>
      <c r="S56" s="950"/>
      <c r="T56" s="950"/>
      <c r="U56" s="951" t="s">
        <v>11</v>
      </c>
      <c r="V56" s="951" t="s">
        <v>11</v>
      </c>
      <c r="W56" s="951" t="s">
        <v>57</v>
      </c>
      <c r="X56" s="951" t="s">
        <v>11</v>
      </c>
      <c r="Y56" s="951" t="s">
        <v>11</v>
      </c>
      <c r="Z56" s="950"/>
      <c r="AA56" s="950"/>
      <c r="AB56" s="951" t="s">
        <v>11</v>
      </c>
      <c r="AC56" s="951" t="s">
        <v>11</v>
      </c>
      <c r="AD56" s="951" t="s">
        <v>11</v>
      </c>
      <c r="AE56" s="951" t="s">
        <v>11</v>
      </c>
      <c r="AF56" s="990" t="s">
        <v>99</v>
      </c>
      <c r="AG56" s="990" t="s">
        <v>99</v>
      </c>
      <c r="AH56" s="990" t="s">
        <v>99</v>
      </c>
      <c r="AI56" s="990" t="s">
        <v>99</v>
      </c>
      <c r="AJ56" s="951"/>
      <c r="AK56" s="952"/>
      <c r="AL56" s="953">
        <f t="shared" si="19"/>
        <v>18</v>
      </c>
      <c r="AM56" s="954"/>
      <c r="AN56" s="954">
        <f t="shared" si="20"/>
        <v>0</v>
      </c>
      <c r="AO56" s="955"/>
      <c r="AP56" s="956">
        <f t="shared" si="21"/>
        <v>0</v>
      </c>
      <c r="AQ56" s="957"/>
      <c r="AR56" s="954">
        <f t="shared" si="22"/>
        <v>0</v>
      </c>
      <c r="AS56" s="954"/>
      <c r="AT56" s="954">
        <f t="shared" si="23"/>
        <v>1</v>
      </c>
      <c r="AU56" s="954"/>
      <c r="AV56" s="954">
        <f t="shared" si="24"/>
        <v>0</v>
      </c>
      <c r="AW56" s="955"/>
      <c r="AX56" s="956">
        <f t="shared" si="25"/>
        <v>0</v>
      </c>
      <c r="AY56" s="957"/>
      <c r="AZ56" s="958"/>
      <c r="BA56" s="956">
        <f t="shared" si="26"/>
        <v>0</v>
      </c>
      <c r="BB56" s="957"/>
      <c r="BC56" s="956">
        <f t="shared" si="27"/>
        <v>0</v>
      </c>
      <c r="BD56" s="957"/>
      <c r="BE56" s="957"/>
      <c r="BF56" s="956">
        <f t="shared" si="28"/>
        <v>0</v>
      </c>
      <c r="BG56" s="957"/>
      <c r="BH56" s="957"/>
      <c r="BI56" s="956">
        <f t="shared" si="29"/>
        <v>0</v>
      </c>
      <c r="BJ56" s="957"/>
      <c r="BK56" s="956">
        <f t="shared" si="30"/>
        <v>0</v>
      </c>
      <c r="BL56" s="959"/>
      <c r="BM56" s="954">
        <f t="shared" si="31"/>
        <v>0</v>
      </c>
      <c r="BN56" s="960"/>
      <c r="BO56" s="954">
        <f t="shared" si="32"/>
        <v>0</v>
      </c>
      <c r="BP56" s="955"/>
      <c r="BQ56" s="954">
        <f t="shared" si="33"/>
        <v>0</v>
      </c>
      <c r="BR56" s="954"/>
      <c r="BS56" s="954">
        <f t="shared" si="34"/>
        <v>0</v>
      </c>
      <c r="BT56" s="955"/>
      <c r="BU56" s="954">
        <f t="shared" si="35"/>
        <v>0</v>
      </c>
      <c r="BV56" s="955"/>
      <c r="BW56" s="956">
        <f t="shared" si="36"/>
        <v>0</v>
      </c>
      <c r="BX56" s="957"/>
      <c r="BY56" s="956">
        <f t="shared" si="37"/>
        <v>0</v>
      </c>
      <c r="BZ56" s="961"/>
      <c r="CA56" s="962"/>
      <c r="CB56" s="826"/>
    </row>
    <row r="57" spans="1:80" ht="18.75" customHeight="1" x14ac:dyDescent="0.25">
      <c r="A57" s="910" t="s">
        <v>425</v>
      </c>
      <c r="B57" s="911" t="s">
        <v>180</v>
      </c>
      <c r="C57" s="807" t="s">
        <v>325</v>
      </c>
      <c r="D57" s="975" t="str">
        <f>VLOOKUP(C57,ListeAppel,2,FALSE)</f>
        <v>Nom 065</v>
      </c>
      <c r="E57" s="932" t="s">
        <v>70</v>
      </c>
      <c r="F57" s="991" t="s">
        <v>7</v>
      </c>
      <c r="G57" s="937" t="s">
        <v>7</v>
      </c>
      <c r="H57" s="937" t="s">
        <v>7</v>
      </c>
      <c r="I57" s="1070" t="s">
        <v>11</v>
      </c>
      <c r="J57" s="936" t="s">
        <v>11</v>
      </c>
      <c r="K57" s="936" t="s">
        <v>11</v>
      </c>
      <c r="L57" s="935"/>
      <c r="M57" s="935"/>
      <c r="N57" s="936" t="s">
        <v>11</v>
      </c>
      <c r="O57" s="936" t="s">
        <v>67</v>
      </c>
      <c r="P57" s="936" t="s">
        <v>11</v>
      </c>
      <c r="Q57" s="936" t="s">
        <v>11</v>
      </c>
      <c r="R57" s="936" t="s">
        <v>67</v>
      </c>
      <c r="S57" s="935"/>
      <c r="T57" s="935"/>
      <c r="U57" s="936" t="s">
        <v>11</v>
      </c>
      <c r="V57" s="936" t="s">
        <v>11</v>
      </c>
      <c r="W57" s="936" t="s">
        <v>67</v>
      </c>
      <c r="X57" s="936" t="s">
        <v>11</v>
      </c>
      <c r="Y57" s="936" t="s">
        <v>67</v>
      </c>
      <c r="Z57" s="935"/>
      <c r="AA57" s="935"/>
      <c r="AB57" s="936" t="s">
        <v>67</v>
      </c>
      <c r="AC57" s="936" t="s">
        <v>11</v>
      </c>
      <c r="AD57" s="936" t="s">
        <v>11</v>
      </c>
      <c r="AE57" s="936" t="s">
        <v>67</v>
      </c>
      <c r="AF57" s="989" t="s">
        <v>13</v>
      </c>
      <c r="AG57" s="935"/>
      <c r="AH57" s="935"/>
      <c r="AI57" s="937" t="s">
        <v>7</v>
      </c>
      <c r="AJ57" s="936"/>
      <c r="AK57" s="938">
        <f>IF(CA57=0,"",TIME(0,CA57,0))</f>
        <v>0.19999999999999998</v>
      </c>
      <c r="AL57" s="939">
        <f t="shared" si="19"/>
        <v>11</v>
      </c>
      <c r="AM57" s="940">
        <f>SUM(AL57:AL58)/2</f>
        <v>11</v>
      </c>
      <c r="AN57" s="940">
        <f t="shared" si="20"/>
        <v>1</v>
      </c>
      <c r="AO57" s="940">
        <f>SUM((AN57+AN58)/2)</f>
        <v>1</v>
      </c>
      <c r="AP57" s="941">
        <f t="shared" si="21"/>
        <v>0</v>
      </c>
      <c r="AQ57" s="941">
        <f>SUM((AP57+AP58)/2)</f>
        <v>0</v>
      </c>
      <c r="AR57" s="940">
        <f t="shared" si="22"/>
        <v>0</v>
      </c>
      <c r="AS57" s="941">
        <f>SUM((AR57+AR58)/2)</f>
        <v>0</v>
      </c>
      <c r="AT57" s="941">
        <f t="shared" si="23"/>
        <v>0</v>
      </c>
      <c r="AU57" s="942">
        <f>SUM((AT57+AT58)/2)</f>
        <v>0</v>
      </c>
      <c r="AV57" s="940">
        <f t="shared" si="24"/>
        <v>0</v>
      </c>
      <c r="AW57" s="940">
        <f>SUM((AV57+AV58)/2)</f>
        <v>0</v>
      </c>
      <c r="AX57" s="941">
        <f t="shared" si="25"/>
        <v>0</v>
      </c>
      <c r="AY57" s="941">
        <f>SUM((AX57+AX58)/2)</f>
        <v>0</v>
      </c>
      <c r="AZ57" s="943">
        <f>SUM(AM57+AO57+AQ57+AS57+AW57+AY57+AU57)*24</f>
        <v>288</v>
      </c>
      <c r="BA57" s="941">
        <f t="shared" si="26"/>
        <v>0</v>
      </c>
      <c r="BB57" s="941">
        <f>SUM((BA57+BA58)/2)</f>
        <v>0</v>
      </c>
      <c r="BC57" s="941">
        <f t="shared" si="27"/>
        <v>0</v>
      </c>
      <c r="BD57" s="941">
        <f>SUM((BC57+BC58)/2)</f>
        <v>0</v>
      </c>
      <c r="BE57" s="941">
        <f>SUM((BD57+BD58)/2)</f>
        <v>0</v>
      </c>
      <c r="BF57" s="941">
        <f t="shared" si="28"/>
        <v>0</v>
      </c>
      <c r="BG57" s="941">
        <f>SUM((BF57+BF58)/2)</f>
        <v>0</v>
      </c>
      <c r="BH57" s="941">
        <f>SUM((BG57+BG58)/2)</f>
        <v>0</v>
      </c>
      <c r="BI57" s="941">
        <f t="shared" si="29"/>
        <v>0</v>
      </c>
      <c r="BJ57" s="941">
        <f>SUM((BI57+BI58)/2)</f>
        <v>0</v>
      </c>
      <c r="BK57" s="941">
        <f t="shared" si="30"/>
        <v>0</v>
      </c>
      <c r="BL57" s="944">
        <f>SUM(BK57+BK58)/2</f>
        <v>0</v>
      </c>
      <c r="BM57" s="940">
        <f t="shared" si="31"/>
        <v>0</v>
      </c>
      <c r="BN57" s="940">
        <f>SUM(BM57+BM58)/2</f>
        <v>0</v>
      </c>
      <c r="BO57" s="940">
        <f t="shared" si="32"/>
        <v>0</v>
      </c>
      <c r="BP57" s="940">
        <f>SUM(BO57+BO58)/2</f>
        <v>0</v>
      </c>
      <c r="BQ57" s="940">
        <f t="shared" si="33"/>
        <v>4</v>
      </c>
      <c r="BR57" s="940">
        <f>SUM((BQ57+BQ58)/2)</f>
        <v>4</v>
      </c>
      <c r="BS57" s="940">
        <f t="shared" si="34"/>
        <v>0</v>
      </c>
      <c r="BT57" s="940">
        <f>SUM((BS57+BS58)/2)</f>
        <v>0</v>
      </c>
      <c r="BU57" s="940">
        <f t="shared" si="35"/>
        <v>0</v>
      </c>
      <c r="BV57" s="940">
        <f>SUM((BU57+BU58)/2)</f>
        <v>0</v>
      </c>
      <c r="BW57" s="941">
        <f t="shared" si="36"/>
        <v>0</v>
      </c>
      <c r="BX57" s="941">
        <f>SUM((BW57+BW58)/2)</f>
        <v>0</v>
      </c>
      <c r="BY57" s="941">
        <f t="shared" si="37"/>
        <v>0</v>
      </c>
      <c r="BZ57" s="942">
        <f>SUM((BY57+BY58)/2)</f>
        <v>0</v>
      </c>
      <c r="CA57" s="945">
        <f>SUM(AZ57)</f>
        <v>288</v>
      </c>
      <c r="CB57" s="891">
        <f>SUM(AM57+AO57+AQ57+AS57+AU57+AW57+BB57+BD57+BG57+AY57)</f>
        <v>12</v>
      </c>
    </row>
    <row r="58" spans="1:80" ht="18.75" customHeight="1" thickBot="1" x14ac:dyDescent="0.3">
      <c r="A58" s="910" t="s">
        <v>425</v>
      </c>
      <c r="B58" s="911" t="s">
        <v>180</v>
      </c>
      <c r="C58" s="192" t="s">
        <v>10</v>
      </c>
      <c r="D58" s="946">
        <v>11600</v>
      </c>
      <c r="E58" s="947" t="s">
        <v>4</v>
      </c>
      <c r="F58" s="992" t="s">
        <v>7</v>
      </c>
      <c r="G58" s="949" t="s">
        <v>7</v>
      </c>
      <c r="H58" s="949" t="s">
        <v>7</v>
      </c>
      <c r="I58" s="1071" t="s">
        <v>11</v>
      </c>
      <c r="J58" s="951" t="s">
        <v>11</v>
      </c>
      <c r="K58" s="951" t="s">
        <v>11</v>
      </c>
      <c r="L58" s="950"/>
      <c r="M58" s="950"/>
      <c r="N58" s="951" t="s">
        <v>11</v>
      </c>
      <c r="O58" s="951" t="s">
        <v>67</v>
      </c>
      <c r="P58" s="951" t="s">
        <v>11</v>
      </c>
      <c r="Q58" s="951" t="s">
        <v>11</v>
      </c>
      <c r="R58" s="951" t="s">
        <v>67</v>
      </c>
      <c r="S58" s="950"/>
      <c r="T58" s="950"/>
      <c r="U58" s="951" t="s">
        <v>11</v>
      </c>
      <c r="V58" s="951" t="s">
        <v>11</v>
      </c>
      <c r="W58" s="951" t="s">
        <v>67</v>
      </c>
      <c r="X58" s="951" t="s">
        <v>11</v>
      </c>
      <c r="Y58" s="951" t="s">
        <v>67</v>
      </c>
      <c r="Z58" s="950"/>
      <c r="AA58" s="950"/>
      <c r="AB58" s="951" t="s">
        <v>67</v>
      </c>
      <c r="AC58" s="951" t="s">
        <v>11</v>
      </c>
      <c r="AD58" s="951" t="s">
        <v>11</v>
      </c>
      <c r="AE58" s="951" t="s">
        <v>67</v>
      </c>
      <c r="AF58" s="990" t="s">
        <v>13</v>
      </c>
      <c r="AG58" s="950"/>
      <c r="AH58" s="950"/>
      <c r="AI58" s="949" t="s">
        <v>7</v>
      </c>
      <c r="AJ58" s="951"/>
      <c r="AK58" s="952"/>
      <c r="AL58" s="953">
        <f t="shared" si="19"/>
        <v>11</v>
      </c>
      <c r="AM58" s="954"/>
      <c r="AN58" s="954">
        <f t="shared" si="20"/>
        <v>1</v>
      </c>
      <c r="AO58" s="955"/>
      <c r="AP58" s="956">
        <f t="shared" si="21"/>
        <v>0</v>
      </c>
      <c r="AQ58" s="957"/>
      <c r="AR58" s="954">
        <f t="shared" si="22"/>
        <v>0</v>
      </c>
      <c r="AS58" s="954"/>
      <c r="AT58" s="954">
        <f t="shared" si="23"/>
        <v>0</v>
      </c>
      <c r="AU58" s="954"/>
      <c r="AV58" s="954">
        <f t="shared" si="24"/>
        <v>0</v>
      </c>
      <c r="AW58" s="955"/>
      <c r="AX58" s="956">
        <f t="shared" si="25"/>
        <v>0</v>
      </c>
      <c r="AY58" s="957"/>
      <c r="AZ58" s="958"/>
      <c r="BA58" s="956">
        <f t="shared" si="26"/>
        <v>0</v>
      </c>
      <c r="BB58" s="957"/>
      <c r="BC58" s="956">
        <f t="shared" si="27"/>
        <v>0</v>
      </c>
      <c r="BD58" s="957"/>
      <c r="BE58" s="957"/>
      <c r="BF58" s="956">
        <f t="shared" si="28"/>
        <v>0</v>
      </c>
      <c r="BG58" s="957"/>
      <c r="BH58" s="957"/>
      <c r="BI58" s="956">
        <f t="shared" si="29"/>
        <v>0</v>
      </c>
      <c r="BJ58" s="957"/>
      <c r="BK58" s="956">
        <f t="shared" si="30"/>
        <v>0</v>
      </c>
      <c r="BL58" s="959"/>
      <c r="BM58" s="954">
        <f t="shared" si="31"/>
        <v>0</v>
      </c>
      <c r="BN58" s="960"/>
      <c r="BO58" s="954">
        <f t="shared" si="32"/>
        <v>0</v>
      </c>
      <c r="BP58" s="955"/>
      <c r="BQ58" s="954">
        <f t="shared" si="33"/>
        <v>4</v>
      </c>
      <c r="BR58" s="954"/>
      <c r="BS58" s="954">
        <f t="shared" si="34"/>
        <v>0</v>
      </c>
      <c r="BT58" s="955"/>
      <c r="BU58" s="954">
        <f t="shared" si="35"/>
        <v>0</v>
      </c>
      <c r="BV58" s="955"/>
      <c r="BW58" s="956">
        <f t="shared" si="36"/>
        <v>0</v>
      </c>
      <c r="BX58" s="957"/>
      <c r="BY58" s="956">
        <f t="shared" si="37"/>
        <v>0</v>
      </c>
      <c r="BZ58" s="961"/>
      <c r="CA58" s="962"/>
      <c r="CB58" s="826"/>
    </row>
    <row r="59" spans="1:80" ht="18.75" customHeight="1" x14ac:dyDescent="0.25">
      <c r="A59" s="910" t="s">
        <v>425</v>
      </c>
      <c r="B59" s="911" t="s">
        <v>180</v>
      </c>
      <c r="C59" s="807" t="s">
        <v>326</v>
      </c>
      <c r="D59" s="975" t="str">
        <f>VLOOKUP(C59,ListeAppel,2,FALSE)</f>
        <v>Nom 069</v>
      </c>
      <c r="E59" s="932" t="s">
        <v>70</v>
      </c>
      <c r="F59" s="933"/>
      <c r="G59" s="936" t="s">
        <v>11</v>
      </c>
      <c r="H59" s="936" t="s">
        <v>11</v>
      </c>
      <c r="I59" s="937" t="s">
        <v>7</v>
      </c>
      <c r="J59" s="936" t="s">
        <v>11</v>
      </c>
      <c r="K59" s="936" t="s">
        <v>11</v>
      </c>
      <c r="L59" s="935"/>
      <c r="M59" s="935"/>
      <c r="N59" s="936" t="s">
        <v>11</v>
      </c>
      <c r="O59" s="936" t="s">
        <v>11</v>
      </c>
      <c r="P59" s="936" t="s">
        <v>11</v>
      </c>
      <c r="Q59" s="936" t="s">
        <v>11</v>
      </c>
      <c r="R59" s="936" t="s">
        <v>11</v>
      </c>
      <c r="S59" s="935"/>
      <c r="T59" s="935"/>
      <c r="U59" s="936" t="s">
        <v>11</v>
      </c>
      <c r="V59" s="936" t="s">
        <v>11</v>
      </c>
      <c r="W59" s="936" t="s">
        <v>11</v>
      </c>
      <c r="X59" s="936" t="s">
        <v>11</v>
      </c>
      <c r="Y59" s="936" t="s">
        <v>11</v>
      </c>
      <c r="Z59" s="935"/>
      <c r="AA59" s="935"/>
      <c r="AB59" s="936" t="s">
        <v>11</v>
      </c>
      <c r="AC59" s="936" t="s">
        <v>11</v>
      </c>
      <c r="AD59" s="936" t="s">
        <v>11</v>
      </c>
      <c r="AE59" s="936" t="s">
        <v>11</v>
      </c>
      <c r="AF59" s="936" t="s">
        <v>67</v>
      </c>
      <c r="AG59" s="935"/>
      <c r="AH59" s="935"/>
      <c r="AI59" s="937" t="s">
        <v>7</v>
      </c>
      <c r="AJ59" s="936"/>
      <c r="AK59" s="938">
        <f>IF(CA59=0,"",TIME(0,CA59,0))</f>
        <v>0.3</v>
      </c>
      <c r="AL59" s="939">
        <f t="shared" si="19"/>
        <v>18</v>
      </c>
      <c r="AM59" s="940">
        <f>SUM(AL59:AL60)/2</f>
        <v>17</v>
      </c>
      <c r="AN59" s="940">
        <f t="shared" si="20"/>
        <v>0</v>
      </c>
      <c r="AO59" s="940">
        <f>SUM((AN59+AN60)/2)</f>
        <v>0</v>
      </c>
      <c r="AP59" s="941">
        <f t="shared" si="21"/>
        <v>0</v>
      </c>
      <c r="AQ59" s="941">
        <f>SUM((AP59+AP60)/2)</f>
        <v>0</v>
      </c>
      <c r="AR59" s="940">
        <f t="shared" si="22"/>
        <v>0</v>
      </c>
      <c r="AS59" s="941">
        <f>SUM((AR59+AR60)/2)</f>
        <v>1</v>
      </c>
      <c r="AT59" s="941">
        <f t="shared" si="23"/>
        <v>0</v>
      </c>
      <c r="AU59" s="942">
        <f>SUM((AT59+AT60)/2)</f>
        <v>0</v>
      </c>
      <c r="AV59" s="940">
        <f t="shared" si="24"/>
        <v>0</v>
      </c>
      <c r="AW59" s="940">
        <f>SUM((AV59+AV60)/2)</f>
        <v>0</v>
      </c>
      <c r="AX59" s="941">
        <f t="shared" si="25"/>
        <v>0</v>
      </c>
      <c r="AY59" s="941">
        <f>SUM((AX59+AX60)/2)</f>
        <v>0</v>
      </c>
      <c r="AZ59" s="943">
        <f>SUM(AM59+AO59+AQ59+AS59+AW59+AY59+AU59)*24</f>
        <v>432</v>
      </c>
      <c r="BA59" s="941">
        <f t="shared" si="26"/>
        <v>0</v>
      </c>
      <c r="BB59" s="941">
        <f>SUM((BA59+BA60)/2)</f>
        <v>0</v>
      </c>
      <c r="BC59" s="941">
        <f t="shared" si="27"/>
        <v>0</v>
      </c>
      <c r="BD59" s="941">
        <f>SUM((BC59+BC60)/2)</f>
        <v>0</v>
      </c>
      <c r="BE59" s="941">
        <f>SUM((BD59+BD60)/2)</f>
        <v>0</v>
      </c>
      <c r="BF59" s="941">
        <f t="shared" si="28"/>
        <v>0</v>
      </c>
      <c r="BG59" s="941">
        <f>SUM((BF59+BF60)/2)</f>
        <v>0</v>
      </c>
      <c r="BH59" s="941">
        <f>SUM((BG59+BG60)/2)</f>
        <v>0</v>
      </c>
      <c r="BI59" s="941">
        <f t="shared" si="29"/>
        <v>0</v>
      </c>
      <c r="BJ59" s="941">
        <f>SUM((BI59+BI60)/2)</f>
        <v>0</v>
      </c>
      <c r="BK59" s="941">
        <f t="shared" si="30"/>
        <v>0</v>
      </c>
      <c r="BL59" s="944">
        <f>SUM(BK59+BK60)/2</f>
        <v>0</v>
      </c>
      <c r="BM59" s="940">
        <f t="shared" si="31"/>
        <v>0</v>
      </c>
      <c r="BN59" s="940">
        <f>SUM(BM59+BM60)/2</f>
        <v>0</v>
      </c>
      <c r="BO59" s="940">
        <f t="shared" si="32"/>
        <v>0</v>
      </c>
      <c r="BP59" s="940">
        <f>SUM(BO59+BO60)/2</f>
        <v>0</v>
      </c>
      <c r="BQ59" s="940">
        <f t="shared" si="33"/>
        <v>2</v>
      </c>
      <c r="BR59" s="940">
        <f>SUM((BQ59+BQ60)/2)</f>
        <v>2</v>
      </c>
      <c r="BS59" s="940">
        <f t="shared" si="34"/>
        <v>0</v>
      </c>
      <c r="BT59" s="940">
        <f>SUM((BS59+BS60)/2)</f>
        <v>0</v>
      </c>
      <c r="BU59" s="940">
        <f t="shared" si="35"/>
        <v>0</v>
      </c>
      <c r="BV59" s="940">
        <f>SUM((BU59+BU60)/2)</f>
        <v>0</v>
      </c>
      <c r="BW59" s="941">
        <f t="shared" si="36"/>
        <v>0</v>
      </c>
      <c r="BX59" s="941">
        <f>SUM((BW59+BW60)/2)</f>
        <v>0</v>
      </c>
      <c r="BY59" s="941">
        <f t="shared" si="37"/>
        <v>0</v>
      </c>
      <c r="BZ59" s="942">
        <f>SUM((BY59+BY60)/2)</f>
        <v>0</v>
      </c>
      <c r="CA59" s="945">
        <f>SUM(AZ59)</f>
        <v>432</v>
      </c>
      <c r="CB59" s="891">
        <f>SUM(AM59+AO59+AQ59+AS59+AU59+AW59+BB59+BD59+BG59+AY59)</f>
        <v>18</v>
      </c>
    </row>
    <row r="60" spans="1:80" ht="18.75" customHeight="1" thickBot="1" x14ac:dyDescent="0.3">
      <c r="A60" s="910" t="s">
        <v>425</v>
      </c>
      <c r="B60" s="911" t="s">
        <v>180</v>
      </c>
      <c r="C60" s="192" t="s">
        <v>6</v>
      </c>
      <c r="D60" s="946">
        <v>11133</v>
      </c>
      <c r="E60" s="947" t="s">
        <v>4</v>
      </c>
      <c r="F60" s="948"/>
      <c r="G60" s="951" t="s">
        <v>11</v>
      </c>
      <c r="H60" s="951" t="s">
        <v>11</v>
      </c>
      <c r="I60" s="949" t="s">
        <v>7</v>
      </c>
      <c r="J60" s="951" t="s">
        <v>11</v>
      </c>
      <c r="K60" s="951" t="s">
        <v>11</v>
      </c>
      <c r="L60" s="950"/>
      <c r="M60" s="950"/>
      <c r="N60" s="951" t="s">
        <v>11</v>
      </c>
      <c r="O60" s="951" t="s">
        <v>11</v>
      </c>
      <c r="P60" s="980" t="s">
        <v>39</v>
      </c>
      <c r="Q60" s="951" t="s">
        <v>11</v>
      </c>
      <c r="R60" s="951" t="s">
        <v>11</v>
      </c>
      <c r="S60" s="950"/>
      <c r="T60" s="950"/>
      <c r="U60" s="951" t="s">
        <v>11</v>
      </c>
      <c r="V60" s="951" t="s">
        <v>11</v>
      </c>
      <c r="W60" s="951" t="s">
        <v>11</v>
      </c>
      <c r="X60" s="951" t="s">
        <v>11</v>
      </c>
      <c r="Y60" s="951" t="s">
        <v>11</v>
      </c>
      <c r="Z60" s="950"/>
      <c r="AA60" s="950"/>
      <c r="AB60" s="951" t="s">
        <v>11</v>
      </c>
      <c r="AC60" s="951" t="s">
        <v>11</v>
      </c>
      <c r="AD60" s="951" t="s">
        <v>11</v>
      </c>
      <c r="AE60" s="982" t="s">
        <v>39</v>
      </c>
      <c r="AF60" s="951" t="s">
        <v>67</v>
      </c>
      <c r="AG60" s="950"/>
      <c r="AH60" s="950"/>
      <c r="AI60" s="949" t="s">
        <v>7</v>
      </c>
      <c r="AJ60" s="951"/>
      <c r="AK60" s="952"/>
      <c r="AL60" s="953">
        <f t="shared" si="19"/>
        <v>16</v>
      </c>
      <c r="AM60" s="954"/>
      <c r="AN60" s="954">
        <f t="shared" si="20"/>
        <v>0</v>
      </c>
      <c r="AO60" s="955"/>
      <c r="AP60" s="956">
        <f t="shared" si="21"/>
        <v>0</v>
      </c>
      <c r="AQ60" s="957"/>
      <c r="AR60" s="954">
        <f t="shared" si="22"/>
        <v>2</v>
      </c>
      <c r="AS60" s="954"/>
      <c r="AT60" s="954">
        <f t="shared" si="23"/>
        <v>0</v>
      </c>
      <c r="AU60" s="954"/>
      <c r="AV60" s="954">
        <f t="shared" si="24"/>
        <v>0</v>
      </c>
      <c r="AW60" s="955"/>
      <c r="AX60" s="956">
        <f t="shared" si="25"/>
        <v>0</v>
      </c>
      <c r="AY60" s="957"/>
      <c r="AZ60" s="958"/>
      <c r="BA60" s="956">
        <f t="shared" si="26"/>
        <v>0</v>
      </c>
      <c r="BB60" s="957"/>
      <c r="BC60" s="956">
        <f t="shared" si="27"/>
        <v>0</v>
      </c>
      <c r="BD60" s="957"/>
      <c r="BE60" s="957"/>
      <c r="BF60" s="956">
        <f t="shared" si="28"/>
        <v>0</v>
      </c>
      <c r="BG60" s="957"/>
      <c r="BH60" s="957"/>
      <c r="BI60" s="956">
        <f t="shared" si="29"/>
        <v>0</v>
      </c>
      <c r="BJ60" s="957"/>
      <c r="BK60" s="956">
        <f t="shared" si="30"/>
        <v>0</v>
      </c>
      <c r="BL60" s="959"/>
      <c r="BM60" s="954">
        <f t="shared" si="31"/>
        <v>0</v>
      </c>
      <c r="BN60" s="960"/>
      <c r="BO60" s="954">
        <f t="shared" si="32"/>
        <v>0</v>
      </c>
      <c r="BP60" s="955"/>
      <c r="BQ60" s="954">
        <f t="shared" si="33"/>
        <v>2</v>
      </c>
      <c r="BR60" s="954"/>
      <c r="BS60" s="954">
        <f t="shared" si="34"/>
        <v>0</v>
      </c>
      <c r="BT60" s="955"/>
      <c r="BU60" s="954">
        <f t="shared" si="35"/>
        <v>0</v>
      </c>
      <c r="BV60" s="955"/>
      <c r="BW60" s="956">
        <f t="shared" si="36"/>
        <v>0</v>
      </c>
      <c r="BX60" s="957"/>
      <c r="BY60" s="956">
        <f t="shared" si="37"/>
        <v>0</v>
      </c>
      <c r="BZ60" s="961"/>
      <c r="CA60" s="962"/>
      <c r="CB60" s="826"/>
    </row>
    <row r="61" spans="1:80" ht="18.75" customHeight="1" x14ac:dyDescent="0.25">
      <c r="A61" s="910" t="s">
        <v>425</v>
      </c>
      <c r="B61" s="911" t="s">
        <v>180</v>
      </c>
      <c r="C61" s="806" t="s">
        <v>327</v>
      </c>
      <c r="D61" s="931" t="str">
        <f>VLOOKUP(C61,ListeAppel,2,FALSE)</f>
        <v>Nom 071</v>
      </c>
      <c r="E61" s="932" t="s">
        <v>70</v>
      </c>
      <c r="F61" s="933"/>
      <c r="G61" s="937" t="s">
        <v>7</v>
      </c>
      <c r="H61" s="936" t="s">
        <v>11</v>
      </c>
      <c r="I61" s="1093" t="s">
        <v>29</v>
      </c>
      <c r="J61" s="936" t="s">
        <v>11</v>
      </c>
      <c r="K61" s="937" t="s">
        <v>7</v>
      </c>
      <c r="L61" s="935"/>
      <c r="M61" s="935"/>
      <c r="N61" s="936" t="s">
        <v>11</v>
      </c>
      <c r="O61" s="936" t="s">
        <v>11</v>
      </c>
      <c r="P61" s="936" t="s">
        <v>11</v>
      </c>
      <c r="Q61" s="937" t="s">
        <v>7</v>
      </c>
      <c r="R61" s="937" t="s">
        <v>7</v>
      </c>
      <c r="S61" s="935"/>
      <c r="T61" s="935"/>
      <c r="U61" s="936" t="s">
        <v>11</v>
      </c>
      <c r="V61" s="936" t="s">
        <v>11</v>
      </c>
      <c r="W61" s="936" t="s">
        <v>11</v>
      </c>
      <c r="X61" s="936" t="s">
        <v>11</v>
      </c>
      <c r="Y61" s="936" t="s">
        <v>11</v>
      </c>
      <c r="Z61" s="935"/>
      <c r="AA61" s="935"/>
      <c r="AB61" s="1088" t="s">
        <v>29</v>
      </c>
      <c r="AC61" s="936" t="s">
        <v>11</v>
      </c>
      <c r="AD61" s="936" t="s">
        <v>11</v>
      </c>
      <c r="AE61" s="936" t="s">
        <v>11</v>
      </c>
      <c r="AF61" s="937" t="s">
        <v>7</v>
      </c>
      <c r="AG61" s="937" t="s">
        <v>7</v>
      </c>
      <c r="AH61" s="937" t="s">
        <v>7</v>
      </c>
      <c r="AI61" s="934" t="s">
        <v>7</v>
      </c>
      <c r="AJ61" s="936"/>
      <c r="AK61" s="938">
        <f>IF(CA61=0,"",TIME(0,CA61,0))</f>
        <v>0.25</v>
      </c>
      <c r="AL61" s="939">
        <f t="shared" si="19"/>
        <v>13</v>
      </c>
      <c r="AM61" s="940">
        <f>SUM(AL61:AL62)/2</f>
        <v>12.5</v>
      </c>
      <c r="AN61" s="940">
        <f t="shared" si="20"/>
        <v>0</v>
      </c>
      <c r="AO61" s="940">
        <f>SUM((AN61+AN62)/2)</f>
        <v>0</v>
      </c>
      <c r="AP61" s="941">
        <f t="shared" si="21"/>
        <v>0</v>
      </c>
      <c r="AQ61" s="941">
        <f>SUM((AP61+AP62)/2)</f>
        <v>0</v>
      </c>
      <c r="AR61" s="940">
        <f t="shared" si="22"/>
        <v>0</v>
      </c>
      <c r="AS61" s="941">
        <f>SUM((AR61+AR62)/2)</f>
        <v>0</v>
      </c>
      <c r="AT61" s="941">
        <f t="shared" si="23"/>
        <v>0</v>
      </c>
      <c r="AU61" s="942">
        <f>SUM((AT61+AT62)/2)</f>
        <v>0.5</v>
      </c>
      <c r="AV61" s="940">
        <f t="shared" si="24"/>
        <v>2</v>
      </c>
      <c r="AW61" s="940">
        <f>SUM((AV61+AV62)/2)</f>
        <v>2</v>
      </c>
      <c r="AX61" s="941">
        <f t="shared" si="25"/>
        <v>0</v>
      </c>
      <c r="AY61" s="941">
        <f>SUM((AX61+AX62)/2)</f>
        <v>0</v>
      </c>
      <c r="AZ61" s="943">
        <f>SUM(AM61+AO61+AQ61+AS61+AW61+AY61+AU61)*24</f>
        <v>360</v>
      </c>
      <c r="BA61" s="941">
        <f t="shared" si="26"/>
        <v>0</v>
      </c>
      <c r="BB61" s="941">
        <f>SUM((BA61+BA62)/2)</f>
        <v>0</v>
      </c>
      <c r="BC61" s="941">
        <f t="shared" si="27"/>
        <v>0</v>
      </c>
      <c r="BD61" s="941">
        <f>SUM((BC61+BC62)/2)</f>
        <v>0</v>
      </c>
      <c r="BE61" s="941">
        <f>SUM((BD61+BD62)/2)</f>
        <v>0</v>
      </c>
      <c r="BF61" s="941">
        <f t="shared" si="28"/>
        <v>0</v>
      </c>
      <c r="BG61" s="941">
        <f>SUM((BF61+BF62)/2)</f>
        <v>0</v>
      </c>
      <c r="BH61" s="941">
        <f>SUM((BG61+BG62)/2)</f>
        <v>0</v>
      </c>
      <c r="BI61" s="941">
        <f t="shared" si="29"/>
        <v>0</v>
      </c>
      <c r="BJ61" s="941">
        <f>SUM((BI61+BI62)/2)</f>
        <v>0</v>
      </c>
      <c r="BK61" s="941">
        <f t="shared" si="30"/>
        <v>0</v>
      </c>
      <c r="BL61" s="944">
        <f>SUM(BK61+BK62)/2</f>
        <v>0</v>
      </c>
      <c r="BM61" s="940">
        <f t="shared" si="31"/>
        <v>0</v>
      </c>
      <c r="BN61" s="940">
        <f>SUM(BM61+BM62)/2</f>
        <v>0</v>
      </c>
      <c r="BO61" s="940">
        <f t="shared" si="32"/>
        <v>0</v>
      </c>
      <c r="BP61" s="940">
        <f>SUM(BO61+BO62)/2</f>
        <v>0</v>
      </c>
      <c r="BQ61" s="940">
        <f t="shared" si="33"/>
        <v>8</v>
      </c>
      <c r="BR61" s="940">
        <f>SUM((BQ61+BQ62)/2)</f>
        <v>8</v>
      </c>
      <c r="BS61" s="940">
        <f t="shared" si="34"/>
        <v>0</v>
      </c>
      <c r="BT61" s="940">
        <f>SUM((BS61+BS62)/2)</f>
        <v>0</v>
      </c>
      <c r="BU61" s="940">
        <f t="shared" si="35"/>
        <v>0</v>
      </c>
      <c r="BV61" s="940">
        <f>SUM((BU61+BU62)/2)</f>
        <v>0</v>
      </c>
      <c r="BW61" s="941">
        <f t="shared" si="36"/>
        <v>0</v>
      </c>
      <c r="BX61" s="941">
        <f>SUM((BW61+BW62)/2)</f>
        <v>0</v>
      </c>
      <c r="BY61" s="941">
        <f t="shared" si="37"/>
        <v>0</v>
      </c>
      <c r="BZ61" s="942">
        <f>SUM((BY61+BY62)/2)</f>
        <v>0</v>
      </c>
      <c r="CA61" s="945">
        <f>SUM(AZ61)</f>
        <v>360</v>
      </c>
      <c r="CB61" s="891">
        <f>SUM(AM61+AO61+AQ61+AS61+AU61+AW61+BB61+BD61+BG61+AY61)</f>
        <v>15</v>
      </c>
    </row>
    <row r="62" spans="1:80" ht="18.75" customHeight="1" thickBot="1" x14ac:dyDescent="0.3">
      <c r="A62" s="910" t="s">
        <v>425</v>
      </c>
      <c r="B62" s="911" t="s">
        <v>180</v>
      </c>
      <c r="C62" s="164" t="s">
        <v>6</v>
      </c>
      <c r="D62" s="999"/>
      <c r="E62" s="947" t="s">
        <v>4</v>
      </c>
      <c r="F62" s="948"/>
      <c r="G62" s="949" t="s">
        <v>7</v>
      </c>
      <c r="H62" s="951" t="s">
        <v>11</v>
      </c>
      <c r="I62" s="1094" t="s">
        <v>29</v>
      </c>
      <c r="J62" s="951" t="s">
        <v>11</v>
      </c>
      <c r="K62" s="949" t="s">
        <v>7</v>
      </c>
      <c r="L62" s="950"/>
      <c r="M62" s="950"/>
      <c r="N62" s="951" t="s">
        <v>11</v>
      </c>
      <c r="O62" s="951" t="s">
        <v>11</v>
      </c>
      <c r="P62" s="951" t="s">
        <v>11</v>
      </c>
      <c r="Q62" s="949" t="s">
        <v>7</v>
      </c>
      <c r="R62" s="949" t="s">
        <v>7</v>
      </c>
      <c r="S62" s="950"/>
      <c r="T62" s="950"/>
      <c r="U62" s="951" t="s">
        <v>11</v>
      </c>
      <c r="V62" s="951" t="s">
        <v>11</v>
      </c>
      <c r="W62" s="951" t="s">
        <v>11</v>
      </c>
      <c r="X62" s="951" t="s">
        <v>11</v>
      </c>
      <c r="Y62" s="951" t="s">
        <v>57</v>
      </c>
      <c r="Z62" s="950"/>
      <c r="AA62" s="950"/>
      <c r="AB62" s="1090" t="s">
        <v>29</v>
      </c>
      <c r="AC62" s="951" t="s">
        <v>11</v>
      </c>
      <c r="AD62" s="951" t="s">
        <v>11</v>
      </c>
      <c r="AE62" s="951" t="s">
        <v>11</v>
      </c>
      <c r="AF62" s="949" t="s">
        <v>7</v>
      </c>
      <c r="AG62" s="949" t="s">
        <v>7</v>
      </c>
      <c r="AH62" s="949" t="s">
        <v>7</v>
      </c>
      <c r="AI62" s="934" t="s">
        <v>7</v>
      </c>
      <c r="AJ62" s="951"/>
      <c r="AK62" s="952"/>
      <c r="AL62" s="953">
        <f t="shared" si="19"/>
        <v>12</v>
      </c>
      <c r="AM62" s="954"/>
      <c r="AN62" s="954">
        <f t="shared" si="20"/>
        <v>0</v>
      </c>
      <c r="AO62" s="955"/>
      <c r="AP62" s="956">
        <f t="shared" si="21"/>
        <v>0</v>
      </c>
      <c r="AQ62" s="957"/>
      <c r="AR62" s="954">
        <f t="shared" si="22"/>
        <v>0</v>
      </c>
      <c r="AS62" s="954"/>
      <c r="AT62" s="954">
        <f t="shared" si="23"/>
        <v>1</v>
      </c>
      <c r="AU62" s="954"/>
      <c r="AV62" s="954">
        <f t="shared" si="24"/>
        <v>2</v>
      </c>
      <c r="AW62" s="955"/>
      <c r="AX62" s="956">
        <f t="shared" si="25"/>
        <v>0</v>
      </c>
      <c r="AY62" s="957"/>
      <c r="AZ62" s="958"/>
      <c r="BA62" s="956">
        <f t="shared" si="26"/>
        <v>0</v>
      </c>
      <c r="BB62" s="957"/>
      <c r="BC62" s="956">
        <f t="shared" si="27"/>
        <v>0</v>
      </c>
      <c r="BD62" s="957"/>
      <c r="BE62" s="957"/>
      <c r="BF62" s="956">
        <f t="shared" si="28"/>
        <v>0</v>
      </c>
      <c r="BG62" s="957"/>
      <c r="BH62" s="957"/>
      <c r="BI62" s="956">
        <f t="shared" si="29"/>
        <v>0</v>
      </c>
      <c r="BJ62" s="957"/>
      <c r="BK62" s="956">
        <f t="shared" si="30"/>
        <v>0</v>
      </c>
      <c r="BL62" s="959"/>
      <c r="BM62" s="954">
        <f t="shared" si="31"/>
        <v>0</v>
      </c>
      <c r="BN62" s="960"/>
      <c r="BO62" s="954">
        <f t="shared" si="32"/>
        <v>0</v>
      </c>
      <c r="BP62" s="955"/>
      <c r="BQ62" s="954">
        <f t="shared" si="33"/>
        <v>8</v>
      </c>
      <c r="BR62" s="954"/>
      <c r="BS62" s="954">
        <f t="shared" si="34"/>
        <v>0</v>
      </c>
      <c r="BT62" s="955"/>
      <c r="BU62" s="954">
        <f t="shared" si="35"/>
        <v>0</v>
      </c>
      <c r="BV62" s="955"/>
      <c r="BW62" s="956">
        <f t="shared" si="36"/>
        <v>0</v>
      </c>
      <c r="BX62" s="957"/>
      <c r="BY62" s="956">
        <f t="shared" si="37"/>
        <v>0</v>
      </c>
      <c r="BZ62" s="961"/>
      <c r="CA62" s="962"/>
      <c r="CB62" s="826"/>
    </row>
    <row r="63" spans="1:80" ht="18.75" customHeight="1" x14ac:dyDescent="0.25">
      <c r="A63" s="910" t="s">
        <v>425</v>
      </c>
      <c r="B63" s="911" t="s">
        <v>180</v>
      </c>
      <c r="C63" s="808" t="s">
        <v>328</v>
      </c>
      <c r="D63" s="1014" t="s">
        <v>267</v>
      </c>
      <c r="E63" s="1010" t="s">
        <v>70</v>
      </c>
      <c r="F63" s="933"/>
      <c r="G63" s="936" t="s">
        <v>11</v>
      </c>
      <c r="H63" s="936" t="s">
        <v>11</v>
      </c>
      <c r="I63" s="936" t="s">
        <v>11</v>
      </c>
      <c r="J63" s="936" t="s">
        <v>11</v>
      </c>
      <c r="K63" s="936" t="s">
        <v>67</v>
      </c>
      <c r="L63" s="935"/>
      <c r="M63" s="935"/>
      <c r="N63" s="936" t="s">
        <v>67</v>
      </c>
      <c r="O63" s="936" t="s">
        <v>11</v>
      </c>
      <c r="P63" s="936" t="s">
        <v>11</v>
      </c>
      <c r="Q63" s="936" t="s">
        <v>11</v>
      </c>
      <c r="R63" s="936" t="s">
        <v>11</v>
      </c>
      <c r="S63" s="935"/>
      <c r="T63" s="935"/>
      <c r="U63" s="936" t="s">
        <v>67</v>
      </c>
      <c r="V63" s="936" t="s">
        <v>11</v>
      </c>
      <c r="W63" s="936" t="s">
        <v>11</v>
      </c>
      <c r="X63" s="936" t="s">
        <v>11</v>
      </c>
      <c r="Y63" s="936" t="s">
        <v>11</v>
      </c>
      <c r="Z63" s="935"/>
      <c r="AA63" s="935"/>
      <c r="AB63" s="936" t="s">
        <v>67</v>
      </c>
      <c r="AC63" s="936" t="s">
        <v>11</v>
      </c>
      <c r="AD63" s="936" t="s">
        <v>11</v>
      </c>
      <c r="AE63" s="936" t="s">
        <v>11</v>
      </c>
      <c r="AF63" s="936" t="s">
        <v>11</v>
      </c>
      <c r="AG63" s="935"/>
      <c r="AH63" s="935"/>
      <c r="AI63" s="936" t="s">
        <v>67</v>
      </c>
      <c r="AJ63" s="936"/>
      <c r="AK63" s="938">
        <f>IF(CA63=0,"",TIME(0,CA63,0))</f>
        <v>0.26666666666666666</v>
      </c>
      <c r="AL63" s="939">
        <f t="shared" si="19"/>
        <v>16</v>
      </c>
      <c r="AM63" s="940">
        <f>SUM(AL63:AL64)/2</f>
        <v>16</v>
      </c>
      <c r="AN63" s="940">
        <f t="shared" si="20"/>
        <v>0</v>
      </c>
      <c r="AO63" s="940">
        <f>SUM((AN63+AN64)/2)</f>
        <v>0</v>
      </c>
      <c r="AP63" s="941">
        <f t="shared" si="21"/>
        <v>0</v>
      </c>
      <c r="AQ63" s="941">
        <f>SUM((AP63+AP64)/2)</f>
        <v>0</v>
      </c>
      <c r="AR63" s="940">
        <f t="shared" si="22"/>
        <v>0</v>
      </c>
      <c r="AS63" s="941">
        <f>SUM((AR63+AR64)/2)</f>
        <v>0</v>
      </c>
      <c r="AT63" s="941">
        <f t="shared" si="23"/>
        <v>0</v>
      </c>
      <c r="AU63" s="942">
        <f>SUM((AT63+AT64)/2)</f>
        <v>0</v>
      </c>
      <c r="AV63" s="940">
        <f t="shared" si="24"/>
        <v>0</v>
      </c>
      <c r="AW63" s="940">
        <f>SUM((AV63+AV64)/2)</f>
        <v>0</v>
      </c>
      <c r="AX63" s="941">
        <f t="shared" si="25"/>
        <v>0</v>
      </c>
      <c r="AY63" s="941">
        <f>SUM((AX63+AX64)/2)</f>
        <v>0</v>
      </c>
      <c r="AZ63" s="943">
        <f>SUM(AM63+AO63+AQ63+AS63+AW63+AY63+AU63)*24</f>
        <v>384</v>
      </c>
      <c r="BA63" s="941">
        <f t="shared" si="26"/>
        <v>0</v>
      </c>
      <c r="BB63" s="941">
        <f>SUM((BA63+BA64)/2)</f>
        <v>0</v>
      </c>
      <c r="BC63" s="941">
        <f t="shared" si="27"/>
        <v>0</v>
      </c>
      <c r="BD63" s="941">
        <f>SUM((BC63+BC64)/2)</f>
        <v>0</v>
      </c>
      <c r="BE63" s="941">
        <f>SUM((BD63+BD64)/2)</f>
        <v>0</v>
      </c>
      <c r="BF63" s="941">
        <f t="shared" si="28"/>
        <v>0</v>
      </c>
      <c r="BG63" s="941">
        <f>SUM((BF63+BF64)/2)</f>
        <v>0</v>
      </c>
      <c r="BH63" s="941">
        <f>SUM((BG63+BG64)/2)</f>
        <v>0</v>
      </c>
      <c r="BI63" s="941">
        <f t="shared" si="29"/>
        <v>0</v>
      </c>
      <c r="BJ63" s="941">
        <f>SUM((BI63+BI64)/2)</f>
        <v>0</v>
      </c>
      <c r="BK63" s="941">
        <f t="shared" si="30"/>
        <v>0</v>
      </c>
      <c r="BL63" s="944">
        <f>SUM(BK63+BK64)/2</f>
        <v>0</v>
      </c>
      <c r="BM63" s="940">
        <f t="shared" si="31"/>
        <v>0</v>
      </c>
      <c r="BN63" s="940">
        <f>SUM(BM63+BM64)/2</f>
        <v>0</v>
      </c>
      <c r="BO63" s="940">
        <f t="shared" si="32"/>
        <v>0</v>
      </c>
      <c r="BP63" s="940">
        <f>SUM(BO63+BO64)/2</f>
        <v>0</v>
      </c>
      <c r="BQ63" s="940">
        <f t="shared" si="33"/>
        <v>0</v>
      </c>
      <c r="BR63" s="940">
        <f>SUM((BQ63+BQ64)/2)</f>
        <v>0</v>
      </c>
      <c r="BS63" s="940">
        <f t="shared" si="34"/>
        <v>0</v>
      </c>
      <c r="BT63" s="940">
        <f>SUM((BS63+BS64)/2)</f>
        <v>0</v>
      </c>
      <c r="BU63" s="940">
        <f t="shared" si="35"/>
        <v>0</v>
      </c>
      <c r="BV63" s="940">
        <f>SUM((BU63+BU64)/2)</f>
        <v>0</v>
      </c>
      <c r="BW63" s="941">
        <f t="shared" si="36"/>
        <v>0</v>
      </c>
      <c r="BX63" s="941">
        <f>SUM((BW63+BW64)/2)</f>
        <v>0</v>
      </c>
      <c r="BY63" s="941">
        <f t="shared" si="37"/>
        <v>0</v>
      </c>
      <c r="BZ63" s="942">
        <f>SUM((BY63+BY64)/2)</f>
        <v>0</v>
      </c>
      <c r="CA63" s="945">
        <f>SUM(AZ63)</f>
        <v>384</v>
      </c>
      <c r="CB63" s="891">
        <f>SUM(AM63+AO63+AQ63+AS63+AU63+AW63+BB63+BD63+BG63+AY63)</f>
        <v>16</v>
      </c>
    </row>
    <row r="64" spans="1:80" ht="18.75" customHeight="1" thickBot="1" x14ac:dyDescent="0.3">
      <c r="A64" s="910" t="s">
        <v>425</v>
      </c>
      <c r="B64" s="911" t="s">
        <v>180</v>
      </c>
      <c r="C64" s="295" t="s">
        <v>6</v>
      </c>
      <c r="D64" s="1015"/>
      <c r="E64" s="1013" t="s">
        <v>4</v>
      </c>
      <c r="F64" s="948"/>
      <c r="G64" s="951" t="s">
        <v>11</v>
      </c>
      <c r="H64" s="951" t="s">
        <v>11</v>
      </c>
      <c r="I64" s="951" t="s">
        <v>11</v>
      </c>
      <c r="J64" s="951" t="s">
        <v>11</v>
      </c>
      <c r="K64" s="951" t="s">
        <v>67</v>
      </c>
      <c r="L64" s="950"/>
      <c r="M64" s="950"/>
      <c r="N64" s="951" t="s">
        <v>67</v>
      </c>
      <c r="O64" s="951" t="s">
        <v>11</v>
      </c>
      <c r="P64" s="951" t="s">
        <v>11</v>
      </c>
      <c r="Q64" s="951" t="s">
        <v>11</v>
      </c>
      <c r="R64" s="951" t="s">
        <v>11</v>
      </c>
      <c r="S64" s="950"/>
      <c r="T64" s="950"/>
      <c r="U64" s="951" t="s">
        <v>67</v>
      </c>
      <c r="V64" s="951" t="s">
        <v>11</v>
      </c>
      <c r="W64" s="951" t="s">
        <v>11</v>
      </c>
      <c r="X64" s="951" t="s">
        <v>11</v>
      </c>
      <c r="Y64" s="951" t="s">
        <v>11</v>
      </c>
      <c r="Z64" s="950"/>
      <c r="AA64" s="950"/>
      <c r="AB64" s="951" t="s">
        <v>67</v>
      </c>
      <c r="AC64" s="951" t="s">
        <v>11</v>
      </c>
      <c r="AD64" s="951" t="s">
        <v>11</v>
      </c>
      <c r="AE64" s="951" t="s">
        <v>11</v>
      </c>
      <c r="AF64" s="951" t="s">
        <v>11</v>
      </c>
      <c r="AG64" s="950"/>
      <c r="AH64" s="950"/>
      <c r="AI64" s="951" t="s">
        <v>67</v>
      </c>
      <c r="AJ64" s="951"/>
      <c r="AK64" s="952"/>
      <c r="AL64" s="953">
        <f t="shared" si="19"/>
        <v>16</v>
      </c>
      <c r="AM64" s="954"/>
      <c r="AN64" s="954">
        <f t="shared" si="20"/>
        <v>0</v>
      </c>
      <c r="AO64" s="955"/>
      <c r="AP64" s="956">
        <f t="shared" si="21"/>
        <v>0</v>
      </c>
      <c r="AQ64" s="957"/>
      <c r="AR64" s="954">
        <f t="shared" si="22"/>
        <v>0</v>
      </c>
      <c r="AS64" s="954"/>
      <c r="AT64" s="954">
        <f t="shared" si="23"/>
        <v>0</v>
      </c>
      <c r="AU64" s="954"/>
      <c r="AV64" s="954">
        <f t="shared" si="24"/>
        <v>0</v>
      </c>
      <c r="AW64" s="955"/>
      <c r="AX64" s="956">
        <f t="shared" si="25"/>
        <v>0</v>
      </c>
      <c r="AY64" s="957"/>
      <c r="AZ64" s="958"/>
      <c r="BA64" s="956">
        <f t="shared" si="26"/>
        <v>0</v>
      </c>
      <c r="BB64" s="957"/>
      <c r="BC64" s="956">
        <f t="shared" si="27"/>
        <v>0</v>
      </c>
      <c r="BD64" s="957"/>
      <c r="BE64" s="957"/>
      <c r="BF64" s="956">
        <f t="shared" si="28"/>
        <v>0</v>
      </c>
      <c r="BG64" s="957"/>
      <c r="BH64" s="957"/>
      <c r="BI64" s="956">
        <f t="shared" si="29"/>
        <v>0</v>
      </c>
      <c r="BJ64" s="957"/>
      <c r="BK64" s="956">
        <f t="shared" si="30"/>
        <v>0</v>
      </c>
      <c r="BL64" s="959"/>
      <c r="BM64" s="954">
        <f t="shared" si="31"/>
        <v>0</v>
      </c>
      <c r="BN64" s="960"/>
      <c r="BO64" s="954">
        <f t="shared" si="32"/>
        <v>0</v>
      </c>
      <c r="BP64" s="955"/>
      <c r="BQ64" s="954">
        <f t="shared" si="33"/>
        <v>0</v>
      </c>
      <c r="BR64" s="954"/>
      <c r="BS64" s="954">
        <f t="shared" si="34"/>
        <v>0</v>
      </c>
      <c r="BT64" s="955"/>
      <c r="BU64" s="954">
        <f t="shared" si="35"/>
        <v>0</v>
      </c>
      <c r="BV64" s="955"/>
      <c r="BW64" s="956">
        <f t="shared" si="36"/>
        <v>0</v>
      </c>
      <c r="BX64" s="957"/>
      <c r="BY64" s="956">
        <f t="shared" si="37"/>
        <v>0</v>
      </c>
      <c r="BZ64" s="961"/>
      <c r="CA64" s="962"/>
      <c r="CB64" s="826"/>
    </row>
    <row r="65" spans="1:80" ht="18.75" customHeight="1" x14ac:dyDescent="0.25">
      <c r="A65" s="910"/>
      <c r="B65" s="911" t="s">
        <v>180</v>
      </c>
      <c r="C65" s="196">
        <v>5605</v>
      </c>
      <c r="D65" s="963" t="s">
        <v>279</v>
      </c>
      <c r="E65" s="932" t="s">
        <v>70</v>
      </c>
      <c r="F65" s="964"/>
      <c r="G65" s="966" t="s">
        <v>11</v>
      </c>
      <c r="H65" s="967" t="s">
        <v>58</v>
      </c>
      <c r="I65" s="967" t="s">
        <v>58</v>
      </c>
      <c r="J65" s="967" t="s">
        <v>58</v>
      </c>
      <c r="K65" s="967" t="s">
        <v>58</v>
      </c>
      <c r="L65" s="935"/>
      <c r="M65" s="935"/>
      <c r="N65" s="967" t="s">
        <v>58</v>
      </c>
      <c r="O65" s="967" t="s">
        <v>58</v>
      </c>
      <c r="P65" s="967" t="s">
        <v>58</v>
      </c>
      <c r="Q65" s="967" t="s">
        <v>58</v>
      </c>
      <c r="R65" s="967" t="s">
        <v>58</v>
      </c>
      <c r="S65" s="935"/>
      <c r="T65" s="935"/>
      <c r="U65" s="967" t="s">
        <v>58</v>
      </c>
      <c r="V65" s="967" t="s">
        <v>58</v>
      </c>
      <c r="W65" s="967" t="s">
        <v>58</v>
      </c>
      <c r="X65" s="967" t="s">
        <v>58</v>
      </c>
      <c r="Y65" s="967" t="s">
        <v>58</v>
      </c>
      <c r="Z65" s="935"/>
      <c r="AA65" s="935"/>
      <c r="AB65" s="967" t="s">
        <v>58</v>
      </c>
      <c r="AC65" s="967" t="s">
        <v>58</v>
      </c>
      <c r="AD65" s="967" t="s">
        <v>58</v>
      </c>
      <c r="AE65" s="967" t="s">
        <v>58</v>
      </c>
      <c r="AF65" s="967" t="s">
        <v>58</v>
      </c>
      <c r="AG65" s="935"/>
      <c r="AH65" s="935"/>
      <c r="AI65" s="967" t="s">
        <v>58</v>
      </c>
      <c r="AJ65" s="966"/>
      <c r="AK65" s="938">
        <f>IF(CA65=0,"",TIME(0,CA65,0))</f>
        <v>1.6666666666666666E-2</v>
      </c>
      <c r="AL65" s="939">
        <f t="shared" ref="AL65:AL76" si="38">COUNTIF(F65:AJ65,"P")</f>
        <v>1</v>
      </c>
      <c r="AM65" s="940">
        <f>SUM(AL65:AL66)/2</f>
        <v>1</v>
      </c>
      <c r="AN65" s="940">
        <f t="shared" ref="AN65:AN76" si="39">COUNTIF(F65:AJ65,"Mi")</f>
        <v>0</v>
      </c>
      <c r="AO65" s="940">
        <f>SUM((AN65+AN66)/2)</f>
        <v>0</v>
      </c>
      <c r="AP65" s="941">
        <f t="shared" ref="AP65:AP76" si="40">COUNTIF(F65:AJ65,"VS")</f>
        <v>0</v>
      </c>
      <c r="AQ65" s="941">
        <f>SUM((AP65+AP66)/2)</f>
        <v>0</v>
      </c>
      <c r="AR65" s="940">
        <f t="shared" ref="AR65:AR76" si="41">COUNTIF(F65:AJ65,"C1")</f>
        <v>0</v>
      </c>
      <c r="AS65" s="941">
        <f>SUM((AR65+AR66)/2)</f>
        <v>0</v>
      </c>
      <c r="AT65" s="941">
        <f t="shared" ref="AT65:AT76" si="42">COUNTIF(F65:AJ65,"R1")</f>
        <v>0</v>
      </c>
      <c r="AU65" s="942">
        <f>SUM((AT65+AT66)/2)</f>
        <v>0</v>
      </c>
      <c r="AV65" s="940">
        <f t="shared" ref="AV65:AV76" si="43">COUNTIF(F65:AJ65,"CS")</f>
        <v>0</v>
      </c>
      <c r="AW65" s="940">
        <f>SUM((AV65+AV66)/2)</f>
        <v>0</v>
      </c>
      <c r="AX65" s="941">
        <f t="shared" ref="AX65:AX76" si="44">COUNTIF(F65:AJ65,"DA")</f>
        <v>0</v>
      </c>
      <c r="AY65" s="941">
        <f>SUM((AX65+AX66)/2)</f>
        <v>0</v>
      </c>
      <c r="AZ65" s="943">
        <f>SUM(AM65+AO65+AQ65+AS65+AW65+AY65+AU65)*24</f>
        <v>24</v>
      </c>
      <c r="BA65" s="941">
        <f t="shared" ref="BA65:BA76" si="45">COUNTIF(F65:AJ65,"MT5")</f>
        <v>0</v>
      </c>
      <c r="BB65" s="941">
        <f>SUM((BA65+BA66)/2)</f>
        <v>0</v>
      </c>
      <c r="BC65" s="941">
        <f t="shared" ref="BC65:BC76" si="46">COUNTIF(F65:AJ65,"MT6")</f>
        <v>0</v>
      </c>
      <c r="BD65" s="941">
        <f>SUM((BC65+BC66)/2)</f>
        <v>0</v>
      </c>
      <c r="BE65" s="941">
        <f>SUM((BD65+BD66)/2)</f>
        <v>0</v>
      </c>
      <c r="BF65" s="941">
        <f t="shared" ref="BF65:BF76" si="47">COUNTIF(F65:AJ65,"MT8")</f>
        <v>0</v>
      </c>
      <c r="BG65" s="941">
        <f>SUM((BF65+BF66)/2)</f>
        <v>0</v>
      </c>
      <c r="BH65" s="941">
        <f>SUM((BG65+BG66)/2)</f>
        <v>0</v>
      </c>
      <c r="BI65" s="941">
        <f t="shared" ref="BI65:BI76" si="48">COUNTIF(F65:AJ65,"A")</f>
        <v>0</v>
      </c>
      <c r="BJ65" s="941">
        <f>SUM((BI65+BI66)/2)</f>
        <v>0</v>
      </c>
      <c r="BK65" s="941">
        <f t="shared" ref="BK65:BK76" si="49">COUNTIF(F65:AJ65,"Ma")</f>
        <v>0</v>
      </c>
      <c r="BL65" s="944">
        <f>SUM(BK65+BK66)/2</f>
        <v>0</v>
      </c>
      <c r="BM65" s="940">
        <f t="shared" ref="BM65:BM76" si="50">COUNTIF(F65:AJ65,"MJ")</f>
        <v>0</v>
      </c>
      <c r="BN65" s="940">
        <f>SUM(BM65+BM66)/2</f>
        <v>0</v>
      </c>
      <c r="BO65" s="940">
        <f t="shared" ref="BO65:BO76" si="51">COUNTIF(F65:AJ65,"Jsc")</f>
        <v>0</v>
      </c>
      <c r="BP65" s="940">
        <f>SUM(BO65+BO66)/2</f>
        <v>0</v>
      </c>
      <c r="BQ65" s="940">
        <f t="shared" ref="BQ65:BQ76" si="52">COUNTIF(F65:AJ65,"C")</f>
        <v>0</v>
      </c>
      <c r="BR65" s="940">
        <f>SUM((BQ65+BQ66)/2)</f>
        <v>0</v>
      </c>
      <c r="BS65" s="940">
        <f t="shared" ref="BS65:BS76" si="53">COUNTIF(F65:AJ65,"CC")</f>
        <v>0</v>
      </c>
      <c r="BT65" s="940">
        <f>SUM((BS65+BS66)/2)</f>
        <v>0</v>
      </c>
      <c r="BU65" s="940">
        <f t="shared" ref="BU65:BU76" si="54">COUNTIF(F65:AJ65,"DS")</f>
        <v>0</v>
      </c>
      <c r="BV65" s="940">
        <f>SUM((BU65+BU66)/2)</f>
        <v>0</v>
      </c>
      <c r="BW65" s="941">
        <f t="shared" ref="BW65:BW76" si="55">COUNTIF(F65:AJ65,"MT")</f>
        <v>0</v>
      </c>
      <c r="BX65" s="941">
        <f>SUM((BW65+BW66)/2)</f>
        <v>0</v>
      </c>
      <c r="BY65" s="941">
        <f t="shared" ref="BY65:BY76" si="56">COUNTIF(F65:AJ65,"4/5")</f>
        <v>0</v>
      </c>
      <c r="BZ65" s="942">
        <f>SUM((BY65+BY66)/2)</f>
        <v>0</v>
      </c>
      <c r="CA65" s="945">
        <f>SUM(AZ65)</f>
        <v>24</v>
      </c>
      <c r="CB65" s="891">
        <f>SUM(AM65+AO65+AQ65+AS65+AU65+AW65+BB65+BD65+BG65+AY65)</f>
        <v>1</v>
      </c>
    </row>
    <row r="66" spans="1:80" ht="18.75" customHeight="1" thickBot="1" x14ac:dyDescent="0.3">
      <c r="A66" s="910"/>
      <c r="B66" s="911" t="s">
        <v>180</v>
      </c>
      <c r="C66" s="164" t="s">
        <v>6</v>
      </c>
      <c r="D66" s="1017"/>
      <c r="E66" s="947" t="s">
        <v>4</v>
      </c>
      <c r="F66" s="948"/>
      <c r="G66" s="951" t="s">
        <v>11</v>
      </c>
      <c r="H66" s="973" t="s">
        <v>58</v>
      </c>
      <c r="I66" s="973" t="s">
        <v>58</v>
      </c>
      <c r="J66" s="973" t="s">
        <v>58</v>
      </c>
      <c r="K66" s="973" t="s">
        <v>58</v>
      </c>
      <c r="L66" s="950"/>
      <c r="M66" s="950"/>
      <c r="N66" s="973" t="s">
        <v>58</v>
      </c>
      <c r="O66" s="973" t="s">
        <v>58</v>
      </c>
      <c r="P66" s="973" t="s">
        <v>58</v>
      </c>
      <c r="Q66" s="973" t="s">
        <v>58</v>
      </c>
      <c r="R66" s="973" t="s">
        <v>58</v>
      </c>
      <c r="S66" s="950"/>
      <c r="T66" s="950"/>
      <c r="U66" s="973" t="s">
        <v>58</v>
      </c>
      <c r="V66" s="973" t="s">
        <v>58</v>
      </c>
      <c r="W66" s="973" t="s">
        <v>58</v>
      </c>
      <c r="X66" s="973" t="s">
        <v>58</v>
      </c>
      <c r="Y66" s="973" t="s">
        <v>58</v>
      </c>
      <c r="Z66" s="950"/>
      <c r="AA66" s="950"/>
      <c r="AB66" s="973" t="s">
        <v>58</v>
      </c>
      <c r="AC66" s="973" t="s">
        <v>58</v>
      </c>
      <c r="AD66" s="973" t="s">
        <v>58</v>
      </c>
      <c r="AE66" s="973" t="s">
        <v>58</v>
      </c>
      <c r="AF66" s="973" t="s">
        <v>58</v>
      </c>
      <c r="AG66" s="950"/>
      <c r="AH66" s="950"/>
      <c r="AI66" s="973" t="s">
        <v>58</v>
      </c>
      <c r="AJ66" s="966"/>
      <c r="AK66" s="952"/>
      <c r="AL66" s="953">
        <f t="shared" si="38"/>
        <v>1</v>
      </c>
      <c r="AM66" s="954"/>
      <c r="AN66" s="954">
        <f t="shared" si="39"/>
        <v>0</v>
      </c>
      <c r="AO66" s="955"/>
      <c r="AP66" s="956">
        <f t="shared" si="40"/>
        <v>0</v>
      </c>
      <c r="AQ66" s="957"/>
      <c r="AR66" s="954">
        <f t="shared" si="41"/>
        <v>0</v>
      </c>
      <c r="AS66" s="954"/>
      <c r="AT66" s="954">
        <f t="shared" si="42"/>
        <v>0</v>
      </c>
      <c r="AU66" s="954"/>
      <c r="AV66" s="954">
        <f t="shared" si="43"/>
        <v>0</v>
      </c>
      <c r="AW66" s="955"/>
      <c r="AX66" s="956">
        <f t="shared" si="44"/>
        <v>0</v>
      </c>
      <c r="AY66" s="957"/>
      <c r="AZ66" s="958"/>
      <c r="BA66" s="956">
        <f t="shared" si="45"/>
        <v>0</v>
      </c>
      <c r="BB66" s="957"/>
      <c r="BC66" s="956">
        <f t="shared" si="46"/>
        <v>0</v>
      </c>
      <c r="BD66" s="957"/>
      <c r="BE66" s="957"/>
      <c r="BF66" s="956">
        <f t="shared" si="47"/>
        <v>0</v>
      </c>
      <c r="BG66" s="957"/>
      <c r="BH66" s="957"/>
      <c r="BI66" s="956">
        <f t="shared" si="48"/>
        <v>0</v>
      </c>
      <c r="BJ66" s="957"/>
      <c r="BK66" s="956">
        <f t="shared" si="49"/>
        <v>0</v>
      </c>
      <c r="BL66" s="959"/>
      <c r="BM66" s="954">
        <f t="shared" si="50"/>
        <v>0</v>
      </c>
      <c r="BN66" s="960"/>
      <c r="BO66" s="954">
        <f t="shared" si="51"/>
        <v>0</v>
      </c>
      <c r="BP66" s="955"/>
      <c r="BQ66" s="954">
        <f t="shared" si="52"/>
        <v>0</v>
      </c>
      <c r="BR66" s="954"/>
      <c r="BS66" s="954">
        <f t="shared" si="53"/>
        <v>0</v>
      </c>
      <c r="BT66" s="955"/>
      <c r="BU66" s="954">
        <f t="shared" si="54"/>
        <v>0</v>
      </c>
      <c r="BV66" s="955"/>
      <c r="BW66" s="956">
        <f t="shared" si="55"/>
        <v>0</v>
      </c>
      <c r="BX66" s="957"/>
      <c r="BY66" s="956">
        <f t="shared" si="56"/>
        <v>0</v>
      </c>
      <c r="BZ66" s="961"/>
      <c r="CA66" s="962"/>
      <c r="CB66" s="826"/>
    </row>
    <row r="67" spans="1:80" ht="18.75" customHeight="1" x14ac:dyDescent="0.25">
      <c r="A67" s="910"/>
      <c r="B67" s="911" t="s">
        <v>180</v>
      </c>
      <c r="C67" s="196">
        <v>6255</v>
      </c>
      <c r="D67" s="963" t="s">
        <v>281</v>
      </c>
      <c r="E67" s="1018" t="s">
        <v>70</v>
      </c>
      <c r="F67" s="964"/>
      <c r="G67" s="966" t="s">
        <v>11</v>
      </c>
      <c r="H67" s="966" t="s">
        <v>11</v>
      </c>
      <c r="I67" s="1095" t="s">
        <v>11</v>
      </c>
      <c r="J67" s="966" t="s">
        <v>11</v>
      </c>
      <c r="K67" s="966" t="s">
        <v>11</v>
      </c>
      <c r="L67" s="965"/>
      <c r="M67" s="965"/>
      <c r="N67" s="966" t="s">
        <v>11</v>
      </c>
      <c r="O67" s="966" t="s">
        <v>11</v>
      </c>
      <c r="P67" s="966" t="s">
        <v>11</v>
      </c>
      <c r="Q67" s="966" t="s">
        <v>11</v>
      </c>
      <c r="R67" s="966" t="s">
        <v>11</v>
      </c>
      <c r="S67" s="965"/>
      <c r="T67" s="965"/>
      <c r="U67" s="966" t="s">
        <v>11</v>
      </c>
      <c r="V67" s="966" t="s">
        <v>11</v>
      </c>
      <c r="W67" s="966" t="s">
        <v>67</v>
      </c>
      <c r="X67" s="966" t="s">
        <v>11</v>
      </c>
      <c r="Y67" s="966" t="s">
        <v>11</v>
      </c>
      <c r="Z67" s="965"/>
      <c r="AA67" s="965"/>
      <c r="AB67" s="966" t="s">
        <v>11</v>
      </c>
      <c r="AC67" s="936" t="s">
        <v>67</v>
      </c>
      <c r="AD67" s="966" t="s">
        <v>11</v>
      </c>
      <c r="AE67" s="966" t="s">
        <v>11</v>
      </c>
      <c r="AF67" s="966" t="s">
        <v>11</v>
      </c>
      <c r="AG67" s="965"/>
      <c r="AH67" s="965"/>
      <c r="AI67" s="966" t="s">
        <v>11</v>
      </c>
      <c r="AJ67" s="966"/>
      <c r="AK67" s="938">
        <f>IF(CA67=0,"",TIME(0,CA67,0))</f>
        <v>0.31666666666666665</v>
      </c>
      <c r="AL67" s="939">
        <f>COUNTIF(F67:AJ67,"P")</f>
        <v>19</v>
      </c>
      <c r="AM67" s="940">
        <f>SUM(AL67:AL68)/2</f>
        <v>19</v>
      </c>
      <c r="AN67" s="940">
        <f>COUNTIF(F67:AJ67,"Mi")</f>
        <v>0</v>
      </c>
      <c r="AO67" s="940">
        <f>SUM((AN67+AN68)/2)</f>
        <v>0</v>
      </c>
      <c r="AP67" s="941">
        <f>COUNTIF(F67:AJ67,"VS")</f>
        <v>0</v>
      </c>
      <c r="AQ67" s="941">
        <f>SUM((AP67+AP68)/2)</f>
        <v>0</v>
      </c>
      <c r="AR67" s="940">
        <f>COUNTIF(F67:AJ67,"C1")</f>
        <v>0</v>
      </c>
      <c r="AS67" s="941">
        <f>SUM((AR67+AR68)/2)</f>
        <v>0</v>
      </c>
      <c r="AT67" s="941">
        <f>COUNTIF(F67:AJ67,"R1")</f>
        <v>0</v>
      </c>
      <c r="AU67" s="942">
        <f>SUM((AT67+AT68)/2)</f>
        <v>0</v>
      </c>
      <c r="AV67" s="940">
        <f>COUNTIF(F67:AJ67,"CS")</f>
        <v>0</v>
      </c>
      <c r="AW67" s="940">
        <f>SUM((AV67+AV68)/2)</f>
        <v>0</v>
      </c>
      <c r="AX67" s="941">
        <f>COUNTIF(F67:AJ67,"DA")</f>
        <v>0</v>
      </c>
      <c r="AY67" s="941">
        <f>SUM((AX67+AX68)/2)</f>
        <v>0</v>
      </c>
      <c r="AZ67" s="943">
        <f>SUM(AM67+AO67+AQ67+AS67+AW67+AY67+AU67)*24</f>
        <v>456</v>
      </c>
      <c r="BA67" s="941">
        <f>COUNTIF(F67:AJ67,"MT5")</f>
        <v>0</v>
      </c>
      <c r="BB67" s="941">
        <f>SUM((BA67+BA68)/2)</f>
        <v>0</v>
      </c>
      <c r="BC67" s="941">
        <f>COUNTIF(F67:AJ67,"MT6")</f>
        <v>0</v>
      </c>
      <c r="BD67" s="941">
        <f>SUM((BC67+BC68)/2)</f>
        <v>0</v>
      </c>
      <c r="BE67" s="941">
        <f>SUM((BD67+BD68)/2)</f>
        <v>0</v>
      </c>
      <c r="BF67" s="941">
        <f>COUNTIF(F67:AJ67,"MT8")</f>
        <v>0</v>
      </c>
      <c r="BG67" s="941">
        <f>SUM((BF67+BF68)/2)</f>
        <v>0</v>
      </c>
      <c r="BH67" s="941">
        <f>SUM((BG67+BG68)/2)</f>
        <v>0</v>
      </c>
      <c r="BI67" s="941">
        <f>COUNTIF(F67:AJ67,"A")</f>
        <v>0</v>
      </c>
      <c r="BJ67" s="941">
        <f>SUM((BI67+BI68)/2)</f>
        <v>0</v>
      </c>
      <c r="BK67" s="941">
        <f>COUNTIF(F67:AJ67,"Ma")</f>
        <v>0</v>
      </c>
      <c r="BL67" s="944">
        <f>SUM(BK67+BK68)/2</f>
        <v>0</v>
      </c>
      <c r="BM67" s="940">
        <f>COUNTIF(F67:AJ67,"MJ")</f>
        <v>0</v>
      </c>
      <c r="BN67" s="940">
        <f>SUM(BM67+BM68)/2</f>
        <v>0</v>
      </c>
      <c r="BO67" s="940">
        <f>COUNTIF(F67:AJ67,"Jsc")</f>
        <v>0</v>
      </c>
      <c r="BP67" s="940">
        <f>SUM(BO67+BO68)/2</f>
        <v>0</v>
      </c>
      <c r="BQ67" s="940">
        <f>COUNTIF(F67:AJ67,"C")</f>
        <v>0</v>
      </c>
      <c r="BR67" s="940">
        <f>SUM((BQ67+BQ68)/2)</f>
        <v>0</v>
      </c>
      <c r="BS67" s="940">
        <f>COUNTIF(F67:AJ67,"CC")</f>
        <v>0</v>
      </c>
      <c r="BT67" s="940">
        <f>SUM((BS67+BS68)/2)</f>
        <v>0</v>
      </c>
      <c r="BU67" s="940">
        <f>COUNTIF(F67:AJ67,"DS")</f>
        <v>0</v>
      </c>
      <c r="BV67" s="940">
        <f>SUM((BU67+BU68)/2)</f>
        <v>0</v>
      </c>
      <c r="BW67" s="941">
        <f>COUNTIF(F67:AJ67,"MT")</f>
        <v>0</v>
      </c>
      <c r="BX67" s="941">
        <f>SUM((BW67+BW68)/2)</f>
        <v>0</v>
      </c>
      <c r="BY67" s="941">
        <f>COUNTIF(F67:AJ67,"4/5")</f>
        <v>0</v>
      </c>
      <c r="BZ67" s="942">
        <f>SUM((BY67+BY68)/2)</f>
        <v>0</v>
      </c>
      <c r="CA67" s="945">
        <f>SUM(AZ67)</f>
        <v>456</v>
      </c>
      <c r="CB67" s="891">
        <f>SUM(AM67+AO67+AQ67+AS67+AU67+AW67+BB67+BD67+BG67+AY67)</f>
        <v>19</v>
      </c>
    </row>
    <row r="68" spans="1:80" ht="18.75" customHeight="1" thickBot="1" x14ac:dyDescent="0.3">
      <c r="A68" s="910"/>
      <c r="B68" s="911" t="s">
        <v>180</v>
      </c>
      <c r="C68" s="164" t="s">
        <v>6</v>
      </c>
      <c r="D68" s="1017"/>
      <c r="E68" s="947" t="s">
        <v>4</v>
      </c>
      <c r="F68" s="948"/>
      <c r="G68" s="951" t="s">
        <v>11</v>
      </c>
      <c r="H68" s="951" t="s">
        <v>11</v>
      </c>
      <c r="I68" s="1071" t="s">
        <v>11</v>
      </c>
      <c r="J68" s="951" t="s">
        <v>11</v>
      </c>
      <c r="K68" s="951" t="s">
        <v>11</v>
      </c>
      <c r="L68" s="950"/>
      <c r="M68" s="950"/>
      <c r="N68" s="951" t="s">
        <v>11</v>
      </c>
      <c r="O68" s="951" t="s">
        <v>11</v>
      </c>
      <c r="P68" s="951" t="s">
        <v>11</v>
      </c>
      <c r="Q68" s="951" t="s">
        <v>11</v>
      </c>
      <c r="R68" s="951" t="s">
        <v>11</v>
      </c>
      <c r="S68" s="950"/>
      <c r="T68" s="950"/>
      <c r="U68" s="951" t="s">
        <v>11</v>
      </c>
      <c r="V68" s="951" t="s">
        <v>11</v>
      </c>
      <c r="W68" s="951" t="s">
        <v>67</v>
      </c>
      <c r="X68" s="951" t="s">
        <v>11</v>
      </c>
      <c r="Y68" s="951" t="s">
        <v>11</v>
      </c>
      <c r="Z68" s="950"/>
      <c r="AA68" s="950"/>
      <c r="AB68" s="951" t="s">
        <v>11</v>
      </c>
      <c r="AC68" s="951" t="s">
        <v>67</v>
      </c>
      <c r="AD68" s="951" t="s">
        <v>11</v>
      </c>
      <c r="AE68" s="951" t="s">
        <v>11</v>
      </c>
      <c r="AF68" s="951" t="s">
        <v>11</v>
      </c>
      <c r="AG68" s="950"/>
      <c r="AH68" s="950"/>
      <c r="AI68" s="988" t="s">
        <v>11</v>
      </c>
      <c r="AJ68" s="966"/>
      <c r="AK68" s="952"/>
      <c r="AL68" s="953">
        <f>COUNTIF(F68:AJ68,"P")</f>
        <v>19</v>
      </c>
      <c r="AM68" s="954"/>
      <c r="AN68" s="954">
        <f>COUNTIF(F68:AJ68,"Mi")</f>
        <v>0</v>
      </c>
      <c r="AO68" s="955"/>
      <c r="AP68" s="956">
        <f>COUNTIF(F68:AJ68,"VS")</f>
        <v>0</v>
      </c>
      <c r="AQ68" s="957"/>
      <c r="AR68" s="954">
        <f>COUNTIF(F68:AJ68,"C1")</f>
        <v>0</v>
      </c>
      <c r="AS68" s="954"/>
      <c r="AT68" s="954">
        <f>COUNTIF(F68:AJ68,"R1")</f>
        <v>0</v>
      </c>
      <c r="AU68" s="954"/>
      <c r="AV68" s="954">
        <f>COUNTIF(F68:AJ68,"CS")</f>
        <v>0</v>
      </c>
      <c r="AW68" s="955"/>
      <c r="AX68" s="956">
        <f>COUNTIF(F68:AJ68,"DA")</f>
        <v>0</v>
      </c>
      <c r="AY68" s="957"/>
      <c r="AZ68" s="958"/>
      <c r="BA68" s="956">
        <f>COUNTIF(F68:AJ68,"MT5")</f>
        <v>0</v>
      </c>
      <c r="BB68" s="957"/>
      <c r="BC68" s="956">
        <f>COUNTIF(F68:AJ68,"MT6")</f>
        <v>0</v>
      </c>
      <c r="BD68" s="957"/>
      <c r="BE68" s="957"/>
      <c r="BF68" s="956">
        <f>COUNTIF(F68:AJ68,"MT8")</f>
        <v>0</v>
      </c>
      <c r="BG68" s="957"/>
      <c r="BH68" s="957"/>
      <c r="BI68" s="956">
        <f>COUNTIF(F68:AJ68,"A")</f>
        <v>0</v>
      </c>
      <c r="BJ68" s="957"/>
      <c r="BK68" s="956">
        <f>COUNTIF(F68:AJ68,"Ma")</f>
        <v>0</v>
      </c>
      <c r="BL68" s="959"/>
      <c r="BM68" s="954">
        <f>COUNTIF(F68:AJ68,"MJ")</f>
        <v>0</v>
      </c>
      <c r="BN68" s="960"/>
      <c r="BO68" s="954">
        <f>COUNTIF(F68:AJ68,"Jsc")</f>
        <v>0</v>
      </c>
      <c r="BP68" s="955"/>
      <c r="BQ68" s="954">
        <f>COUNTIF(F68:AJ68,"C")</f>
        <v>0</v>
      </c>
      <c r="BR68" s="954"/>
      <c r="BS68" s="954">
        <f>COUNTIF(F68:AJ68,"CC")</f>
        <v>0</v>
      </c>
      <c r="BT68" s="955"/>
      <c r="BU68" s="954">
        <f>COUNTIF(F68:AJ68,"DS")</f>
        <v>0</v>
      </c>
      <c r="BV68" s="955"/>
      <c r="BW68" s="956">
        <f>COUNTIF(F68:AJ68,"MT")</f>
        <v>0</v>
      </c>
      <c r="BX68" s="957"/>
      <c r="BY68" s="956">
        <f>COUNTIF(F68:AJ68,"4/5")</f>
        <v>0</v>
      </c>
      <c r="BZ68" s="961"/>
      <c r="CA68" s="962"/>
      <c r="CB68" s="826"/>
    </row>
    <row r="69" spans="1:80" ht="18.75" customHeight="1" x14ac:dyDescent="0.25">
      <c r="A69" s="910"/>
      <c r="B69" s="911" t="s">
        <v>180</v>
      </c>
      <c r="C69" s="196">
        <v>9067</v>
      </c>
      <c r="D69" s="963" t="s">
        <v>284</v>
      </c>
      <c r="E69" s="1018" t="s">
        <v>70</v>
      </c>
      <c r="F69" s="964"/>
      <c r="G69" s="967" t="s">
        <v>58</v>
      </c>
      <c r="H69" s="967" t="s">
        <v>58</v>
      </c>
      <c r="I69" s="967" t="s">
        <v>58</v>
      </c>
      <c r="J69" s="966" t="s">
        <v>11</v>
      </c>
      <c r="K69" s="937" t="s">
        <v>7</v>
      </c>
      <c r="L69" s="965"/>
      <c r="M69" s="965"/>
      <c r="N69" s="1016" t="s">
        <v>13</v>
      </c>
      <c r="O69" s="966" t="s">
        <v>11</v>
      </c>
      <c r="P69" s="966" t="s">
        <v>11</v>
      </c>
      <c r="Q69" s="937" t="s">
        <v>7</v>
      </c>
      <c r="R69" s="1089" t="s">
        <v>35</v>
      </c>
      <c r="S69" s="965"/>
      <c r="T69" s="965"/>
      <c r="U69" s="1019" t="s">
        <v>11</v>
      </c>
      <c r="V69" s="966" t="s">
        <v>11</v>
      </c>
      <c r="W69" s="1019" t="s">
        <v>11</v>
      </c>
      <c r="X69" s="966" t="s">
        <v>11</v>
      </c>
      <c r="Y69" s="1019" t="s">
        <v>11</v>
      </c>
      <c r="Z69" s="965"/>
      <c r="AA69" s="965"/>
      <c r="AB69" s="1019" t="s">
        <v>11</v>
      </c>
      <c r="AC69" s="966" t="s">
        <v>11</v>
      </c>
      <c r="AD69" s="1019" t="s">
        <v>11</v>
      </c>
      <c r="AE69" s="1019" t="s">
        <v>11</v>
      </c>
      <c r="AF69" s="1019" t="s">
        <v>11</v>
      </c>
      <c r="AG69" s="965"/>
      <c r="AH69" s="965"/>
      <c r="AI69" s="966" t="s">
        <v>11</v>
      </c>
      <c r="AJ69" s="966"/>
      <c r="AK69" s="938">
        <f>IF(CA69=0,"",TIME(0,CA69,0))</f>
        <v>0.25</v>
      </c>
      <c r="AL69" s="939">
        <f>COUNTIF(F69:AJ69,"P")</f>
        <v>14</v>
      </c>
      <c r="AM69" s="940">
        <f>SUM(AL69:AL70)/2</f>
        <v>13.5</v>
      </c>
      <c r="AN69" s="940">
        <f>COUNTIF(F69:AJ69,"Mi")</f>
        <v>1</v>
      </c>
      <c r="AO69" s="940">
        <f>SUM((AN69+AN70)/2)</f>
        <v>1</v>
      </c>
      <c r="AP69" s="941">
        <f>COUNTIF(F69:AJ69,"VS")</f>
        <v>0</v>
      </c>
      <c r="AQ69" s="941">
        <f>SUM((AP69+AP70)/2)</f>
        <v>0</v>
      </c>
      <c r="AR69" s="940">
        <f>COUNTIF(F69:AJ69,"C1")</f>
        <v>0</v>
      </c>
      <c r="AS69" s="941">
        <f>SUM((AR69+AR70)/2)</f>
        <v>0</v>
      </c>
      <c r="AT69" s="941">
        <f>COUNTIF(F69:AJ69,"R1")</f>
        <v>0</v>
      </c>
      <c r="AU69" s="942">
        <f>SUM((AT69+AT70)/2)</f>
        <v>0.5</v>
      </c>
      <c r="AV69" s="940">
        <f>COUNTIF(F69:AJ69,"CS")</f>
        <v>0</v>
      </c>
      <c r="AW69" s="940">
        <f>SUM((AV69+AV70)/2)</f>
        <v>0</v>
      </c>
      <c r="AX69" s="941">
        <f>COUNTIF(F69:AJ69,"DA")</f>
        <v>0</v>
      </c>
      <c r="AY69" s="941">
        <f>SUM((AX69+AX70)/2)</f>
        <v>0</v>
      </c>
      <c r="AZ69" s="943">
        <f>SUM(AM69+AO69+AQ69+AS69+AW69+AY69+AU69)*24</f>
        <v>360</v>
      </c>
      <c r="BA69" s="941">
        <f>COUNTIF(F69:AJ69,"MT5")</f>
        <v>0</v>
      </c>
      <c r="BB69" s="941">
        <f>SUM((BA69+BA70)/2)</f>
        <v>0</v>
      </c>
      <c r="BC69" s="941">
        <f>COUNTIF(F69:AJ69,"MT6")</f>
        <v>0</v>
      </c>
      <c r="BD69" s="941">
        <f>SUM((BC69+BC70)/2)</f>
        <v>0</v>
      </c>
      <c r="BE69" s="941">
        <f>SUM((BD69+BD70)/2)</f>
        <v>0</v>
      </c>
      <c r="BF69" s="941">
        <f>COUNTIF(F69:AJ69,"MT8")</f>
        <v>0</v>
      </c>
      <c r="BG69" s="941">
        <f>SUM((BF69+BF70)/2)</f>
        <v>0</v>
      </c>
      <c r="BH69" s="941">
        <f>SUM((BG69+BG70)/2)</f>
        <v>0</v>
      </c>
      <c r="BI69" s="941">
        <f>COUNTIF(F69:AJ69,"A")</f>
        <v>0</v>
      </c>
      <c r="BJ69" s="941">
        <f>SUM((BI69+BI70)/2)</f>
        <v>0</v>
      </c>
      <c r="BK69" s="941">
        <f>COUNTIF(F69:AJ69,"Ma")</f>
        <v>0</v>
      </c>
      <c r="BL69" s="944">
        <f>SUM(BK69+BK70)/2</f>
        <v>0</v>
      </c>
      <c r="BM69" s="940">
        <f>COUNTIF(F69:AJ69,"MJ")</f>
        <v>0</v>
      </c>
      <c r="BN69" s="940">
        <f>SUM(BM69+BM70)/2</f>
        <v>0</v>
      </c>
      <c r="BO69" s="940">
        <f>COUNTIF(F69:AJ69,"Jsc")</f>
        <v>0</v>
      </c>
      <c r="BP69" s="940">
        <f>SUM(BO69+BO70)/2</f>
        <v>0</v>
      </c>
      <c r="BQ69" s="940">
        <f>COUNTIF(F69:AJ69,"C")</f>
        <v>2</v>
      </c>
      <c r="BR69" s="940">
        <f>SUM((BQ69+BQ70)/2)</f>
        <v>2</v>
      </c>
      <c r="BS69" s="940">
        <f>COUNTIF(F69:AJ69,"CC")</f>
        <v>0</v>
      </c>
      <c r="BT69" s="940">
        <f>SUM((BS69+BS70)/2)</f>
        <v>0</v>
      </c>
      <c r="BU69" s="940">
        <f>COUNTIF(F69:AJ69,"DS")</f>
        <v>1</v>
      </c>
      <c r="BV69" s="940">
        <f>SUM((BU69+BU70)/2)</f>
        <v>1</v>
      </c>
      <c r="BW69" s="941">
        <f>COUNTIF(F69:AJ69,"MT")</f>
        <v>0</v>
      </c>
      <c r="BX69" s="941">
        <f>SUM((BW69+BW70)/2)</f>
        <v>0</v>
      </c>
      <c r="BY69" s="941">
        <f>COUNTIF(F69:AJ69,"4/5")</f>
        <v>0</v>
      </c>
      <c r="BZ69" s="942">
        <f>SUM((BY69+BY70)/2)</f>
        <v>0</v>
      </c>
      <c r="CA69" s="945">
        <f>SUM(AZ69)</f>
        <v>360</v>
      </c>
      <c r="CB69" s="891">
        <f>SUM(AM69+AO69+AQ69+AS69+AU69+AW69+BB69+BD69+BG69+AY69)</f>
        <v>15</v>
      </c>
    </row>
    <row r="70" spans="1:80" ht="18.75" customHeight="1" thickBot="1" x14ac:dyDescent="0.3">
      <c r="A70" s="910"/>
      <c r="B70" s="911" t="s">
        <v>180</v>
      </c>
      <c r="C70" s="164" t="s">
        <v>6</v>
      </c>
      <c r="D70" s="1017"/>
      <c r="E70" s="947" t="s">
        <v>4</v>
      </c>
      <c r="F70" s="964"/>
      <c r="G70" s="973" t="s">
        <v>58</v>
      </c>
      <c r="H70" s="973" t="s">
        <v>58</v>
      </c>
      <c r="I70" s="973" t="s">
        <v>58</v>
      </c>
      <c r="J70" s="966" t="s">
        <v>11</v>
      </c>
      <c r="K70" s="949" t="s">
        <v>7</v>
      </c>
      <c r="L70" s="965"/>
      <c r="M70" s="965"/>
      <c r="N70" s="1016" t="s">
        <v>13</v>
      </c>
      <c r="O70" s="966" t="s">
        <v>11</v>
      </c>
      <c r="P70" s="966" t="s">
        <v>11</v>
      </c>
      <c r="Q70" s="949" t="s">
        <v>7</v>
      </c>
      <c r="R70" s="1091" t="s">
        <v>35</v>
      </c>
      <c r="S70" s="965"/>
      <c r="T70" s="965"/>
      <c r="U70" s="1020" t="s">
        <v>11</v>
      </c>
      <c r="V70" s="951" t="s">
        <v>57</v>
      </c>
      <c r="W70" s="1020" t="s">
        <v>11</v>
      </c>
      <c r="X70" s="951" t="s">
        <v>11</v>
      </c>
      <c r="Y70" s="1020" t="s">
        <v>11</v>
      </c>
      <c r="Z70" s="950"/>
      <c r="AA70" s="950"/>
      <c r="AB70" s="1020" t="s">
        <v>11</v>
      </c>
      <c r="AC70" s="951" t="s">
        <v>11</v>
      </c>
      <c r="AD70" s="1020" t="s">
        <v>11</v>
      </c>
      <c r="AE70" s="1020" t="s">
        <v>11</v>
      </c>
      <c r="AF70" s="1020" t="s">
        <v>11</v>
      </c>
      <c r="AG70" s="965"/>
      <c r="AH70" s="965"/>
      <c r="AI70" s="966" t="s">
        <v>11</v>
      </c>
      <c r="AJ70" s="966"/>
      <c r="AK70" s="952"/>
      <c r="AL70" s="953">
        <f>COUNTIF(F70:AJ70,"P")</f>
        <v>13</v>
      </c>
      <c r="AM70" s="954"/>
      <c r="AN70" s="954">
        <f>COUNTIF(F70:AJ70,"Mi")</f>
        <v>1</v>
      </c>
      <c r="AO70" s="955"/>
      <c r="AP70" s="956">
        <f>COUNTIF(F70:AJ70,"VS")</f>
        <v>0</v>
      </c>
      <c r="AQ70" s="957"/>
      <c r="AR70" s="954">
        <f>COUNTIF(F70:AJ70,"C1")</f>
        <v>0</v>
      </c>
      <c r="AS70" s="954"/>
      <c r="AT70" s="954">
        <f>COUNTIF(F70:AJ70,"R1")</f>
        <v>1</v>
      </c>
      <c r="AU70" s="954"/>
      <c r="AV70" s="954">
        <f>COUNTIF(F70:AJ70,"CS")</f>
        <v>0</v>
      </c>
      <c r="AW70" s="955"/>
      <c r="AX70" s="956">
        <f>COUNTIF(F70:AJ70,"DA")</f>
        <v>0</v>
      </c>
      <c r="AY70" s="957"/>
      <c r="AZ70" s="958"/>
      <c r="BA70" s="956">
        <f>COUNTIF(F70:AJ70,"MT5")</f>
        <v>0</v>
      </c>
      <c r="BB70" s="957"/>
      <c r="BC70" s="956">
        <f>COUNTIF(F70:AJ70,"MT6")</f>
        <v>0</v>
      </c>
      <c r="BD70" s="957"/>
      <c r="BE70" s="957"/>
      <c r="BF70" s="956">
        <f>COUNTIF(F70:AJ70,"MT8")</f>
        <v>0</v>
      </c>
      <c r="BG70" s="957"/>
      <c r="BH70" s="957"/>
      <c r="BI70" s="956">
        <f>COUNTIF(F70:AJ70,"A")</f>
        <v>0</v>
      </c>
      <c r="BJ70" s="957"/>
      <c r="BK70" s="956">
        <f>COUNTIF(F70:AJ70,"Ma")</f>
        <v>0</v>
      </c>
      <c r="BL70" s="959"/>
      <c r="BM70" s="954">
        <f>COUNTIF(F70:AJ70,"MJ")</f>
        <v>0</v>
      </c>
      <c r="BN70" s="960"/>
      <c r="BO70" s="954">
        <f>COUNTIF(F70:AJ70,"Jsc")</f>
        <v>0</v>
      </c>
      <c r="BP70" s="955"/>
      <c r="BQ70" s="954">
        <f>COUNTIF(F70:AJ70,"C")</f>
        <v>2</v>
      </c>
      <c r="BR70" s="954"/>
      <c r="BS70" s="954">
        <f>COUNTIF(F70:AJ70,"CC")</f>
        <v>0</v>
      </c>
      <c r="BT70" s="955"/>
      <c r="BU70" s="954">
        <f>COUNTIF(F70:AJ70,"DS")</f>
        <v>1</v>
      </c>
      <c r="BV70" s="955"/>
      <c r="BW70" s="956">
        <f>COUNTIF(F70:AJ70,"MT")</f>
        <v>0</v>
      </c>
      <c r="BX70" s="957"/>
      <c r="BY70" s="956">
        <f>COUNTIF(F70:AJ70,"4/5")</f>
        <v>0</v>
      </c>
      <c r="BZ70" s="961"/>
      <c r="CA70" s="962"/>
      <c r="CB70" s="826"/>
    </row>
    <row r="71" spans="1:80" ht="18.75" customHeight="1" x14ac:dyDescent="0.25">
      <c r="A71" s="910" t="s">
        <v>425</v>
      </c>
      <c r="B71" s="911" t="s">
        <v>180</v>
      </c>
      <c r="C71" s="807" t="s">
        <v>331</v>
      </c>
      <c r="D71" s="931" t="str">
        <f>VLOOKUP(C71,ListeAppel,2,FALSE)</f>
        <v>Nom 098</v>
      </c>
      <c r="E71" s="932" t="s">
        <v>70</v>
      </c>
      <c r="F71" s="933"/>
      <c r="G71" s="936" t="s">
        <v>11</v>
      </c>
      <c r="H71" s="936" t="s">
        <v>11</v>
      </c>
      <c r="I71" s="1070" t="s">
        <v>67</v>
      </c>
      <c r="J71" s="936" t="s">
        <v>11</v>
      </c>
      <c r="K71" s="936" t="s">
        <v>33</v>
      </c>
      <c r="L71" s="935"/>
      <c r="M71" s="935"/>
      <c r="N71" s="937" t="s">
        <v>7</v>
      </c>
      <c r="O71" s="936" t="s">
        <v>11</v>
      </c>
      <c r="P71" s="936" t="s">
        <v>11</v>
      </c>
      <c r="Q71" s="1012" t="s">
        <v>11</v>
      </c>
      <c r="R71" s="1089" t="s">
        <v>35</v>
      </c>
      <c r="S71" s="935"/>
      <c r="T71" s="935"/>
      <c r="U71" s="936" t="s">
        <v>11</v>
      </c>
      <c r="V71" s="936" t="s">
        <v>11</v>
      </c>
      <c r="W71" s="936" t="s">
        <v>11</v>
      </c>
      <c r="X71" s="936" t="s">
        <v>67</v>
      </c>
      <c r="Y71" s="936" t="s">
        <v>11</v>
      </c>
      <c r="Z71" s="935"/>
      <c r="AA71" s="935"/>
      <c r="AB71" s="937" t="s">
        <v>7</v>
      </c>
      <c r="AC71" s="1012" t="s">
        <v>11</v>
      </c>
      <c r="AD71" s="936" t="s">
        <v>67</v>
      </c>
      <c r="AE71" s="936" t="s">
        <v>11</v>
      </c>
      <c r="AF71" s="936" t="s">
        <v>11</v>
      </c>
      <c r="AG71" s="935"/>
      <c r="AH71" s="935"/>
      <c r="AI71" s="936" t="s">
        <v>11</v>
      </c>
      <c r="AJ71" s="936"/>
      <c r="AK71" s="938">
        <f>IF(CA71=0,"",TIME(0,CA71,0))</f>
        <v>0.25</v>
      </c>
      <c r="AL71" s="939">
        <f t="shared" si="38"/>
        <v>14</v>
      </c>
      <c r="AM71" s="940">
        <f>SUM(AL71:AL72)/2</f>
        <v>14</v>
      </c>
      <c r="AN71" s="940">
        <f t="shared" si="39"/>
        <v>0</v>
      </c>
      <c r="AO71" s="940">
        <f>SUM((AN71+AN72)/2)</f>
        <v>0</v>
      </c>
      <c r="AP71" s="941">
        <f t="shared" si="40"/>
        <v>1</v>
      </c>
      <c r="AQ71" s="941">
        <f>SUM((AP71+AP72)/2)</f>
        <v>0.5</v>
      </c>
      <c r="AR71" s="940">
        <f t="shared" si="41"/>
        <v>0</v>
      </c>
      <c r="AS71" s="941">
        <f>SUM((AR71+AR72)/2)</f>
        <v>0.5</v>
      </c>
      <c r="AT71" s="941">
        <f t="shared" si="42"/>
        <v>0</v>
      </c>
      <c r="AU71" s="942">
        <f>SUM((AT71+AT72)/2)</f>
        <v>0</v>
      </c>
      <c r="AV71" s="940">
        <f t="shared" si="43"/>
        <v>0</v>
      </c>
      <c r="AW71" s="940">
        <f>SUM((AV71+AV72)/2)</f>
        <v>0</v>
      </c>
      <c r="AX71" s="941">
        <f t="shared" si="44"/>
        <v>0</v>
      </c>
      <c r="AY71" s="941">
        <f>SUM((AX71+AX72)/2)</f>
        <v>0</v>
      </c>
      <c r="AZ71" s="943">
        <f>SUM(AM71+AO71+AQ71+AS71+AW71+AY71+AU71)*24</f>
        <v>360</v>
      </c>
      <c r="BA71" s="941">
        <f t="shared" si="45"/>
        <v>0</v>
      </c>
      <c r="BB71" s="941">
        <f>SUM((BA71+BA72)/2)</f>
        <v>0</v>
      </c>
      <c r="BC71" s="941">
        <f t="shared" si="46"/>
        <v>0</v>
      </c>
      <c r="BD71" s="941">
        <f>SUM((BC71+BC72)/2)</f>
        <v>0</v>
      </c>
      <c r="BE71" s="941">
        <f>SUM((BD71+BD72)/2)</f>
        <v>0</v>
      </c>
      <c r="BF71" s="941">
        <f t="shared" si="47"/>
        <v>0</v>
      </c>
      <c r="BG71" s="941">
        <f>SUM((BF71+BF72)/2)</f>
        <v>0</v>
      </c>
      <c r="BH71" s="941">
        <f>SUM((BG71+BG72)/2)</f>
        <v>0</v>
      </c>
      <c r="BI71" s="941">
        <f t="shared" si="48"/>
        <v>0</v>
      </c>
      <c r="BJ71" s="941">
        <f>SUM((BI71+BI72)/2)</f>
        <v>0</v>
      </c>
      <c r="BK71" s="941">
        <f t="shared" si="49"/>
        <v>0</v>
      </c>
      <c r="BL71" s="944">
        <f>SUM(BK71+BK72)/2</f>
        <v>0</v>
      </c>
      <c r="BM71" s="940">
        <f t="shared" si="50"/>
        <v>0</v>
      </c>
      <c r="BN71" s="940">
        <f>SUM(BM71+BM72)/2</f>
        <v>0</v>
      </c>
      <c r="BO71" s="940">
        <f t="shared" si="51"/>
        <v>0</v>
      </c>
      <c r="BP71" s="940">
        <f>SUM(BO71+BO72)/2</f>
        <v>0</v>
      </c>
      <c r="BQ71" s="940">
        <f t="shared" si="52"/>
        <v>2</v>
      </c>
      <c r="BR71" s="940">
        <f>SUM((BQ71+BQ72)/2)</f>
        <v>2</v>
      </c>
      <c r="BS71" s="940">
        <f t="shared" si="53"/>
        <v>0</v>
      </c>
      <c r="BT71" s="940">
        <f>SUM((BS71+BS72)/2)</f>
        <v>0</v>
      </c>
      <c r="BU71" s="940">
        <f t="shared" si="54"/>
        <v>1</v>
      </c>
      <c r="BV71" s="940">
        <f>SUM((BU71+BU72)/2)</f>
        <v>1</v>
      </c>
      <c r="BW71" s="941">
        <f t="shared" si="55"/>
        <v>0</v>
      </c>
      <c r="BX71" s="941">
        <f>SUM((BW71+BW72)/2)</f>
        <v>0</v>
      </c>
      <c r="BY71" s="941">
        <f t="shared" si="56"/>
        <v>0</v>
      </c>
      <c r="BZ71" s="942">
        <f>SUM((BY71+BY72)/2)</f>
        <v>0</v>
      </c>
      <c r="CA71" s="945">
        <f>SUM(AZ71)</f>
        <v>360</v>
      </c>
      <c r="CB71" s="891">
        <f>SUM(AM71+AO71+AQ71+AS71+AU71+AW71+BB71+BD71+BG71+AY71)</f>
        <v>15</v>
      </c>
    </row>
    <row r="72" spans="1:80" ht="18.75" customHeight="1" thickBot="1" x14ac:dyDescent="0.3">
      <c r="A72" s="910" t="s">
        <v>425</v>
      </c>
      <c r="B72" s="911" t="s">
        <v>180</v>
      </c>
      <c r="C72" s="192" t="s">
        <v>10</v>
      </c>
      <c r="D72" s="999"/>
      <c r="E72" s="947" t="s">
        <v>4</v>
      </c>
      <c r="F72" s="948"/>
      <c r="G72" s="951" t="s">
        <v>11</v>
      </c>
      <c r="H72" s="951" t="s">
        <v>11</v>
      </c>
      <c r="I72" s="1071" t="s">
        <v>67</v>
      </c>
      <c r="J72" s="951" t="s">
        <v>11</v>
      </c>
      <c r="K72" s="951" t="s">
        <v>11</v>
      </c>
      <c r="L72" s="950"/>
      <c r="M72" s="950"/>
      <c r="N72" s="949" t="s">
        <v>7</v>
      </c>
      <c r="O72" s="951" t="s">
        <v>11</v>
      </c>
      <c r="P72" s="951" t="s">
        <v>11</v>
      </c>
      <c r="Q72" s="1020" t="s">
        <v>11</v>
      </c>
      <c r="R72" s="1091" t="s">
        <v>35</v>
      </c>
      <c r="S72" s="950"/>
      <c r="T72" s="950"/>
      <c r="U72" s="951" t="s">
        <v>11</v>
      </c>
      <c r="V72" s="982" t="s">
        <v>39</v>
      </c>
      <c r="W72" s="951" t="s">
        <v>11</v>
      </c>
      <c r="X72" s="951" t="s">
        <v>67</v>
      </c>
      <c r="Y72" s="951" t="s">
        <v>11</v>
      </c>
      <c r="Z72" s="950"/>
      <c r="AA72" s="950"/>
      <c r="AB72" s="949" t="s">
        <v>7</v>
      </c>
      <c r="AC72" s="1020" t="s">
        <v>11</v>
      </c>
      <c r="AD72" s="951" t="s">
        <v>67</v>
      </c>
      <c r="AE72" s="951" t="s">
        <v>11</v>
      </c>
      <c r="AF72" s="951" t="s">
        <v>11</v>
      </c>
      <c r="AG72" s="950"/>
      <c r="AH72" s="950"/>
      <c r="AI72" s="951" t="s">
        <v>11</v>
      </c>
      <c r="AJ72" s="951"/>
      <c r="AK72" s="952"/>
      <c r="AL72" s="953">
        <f t="shared" si="38"/>
        <v>14</v>
      </c>
      <c r="AM72" s="954"/>
      <c r="AN72" s="954">
        <f t="shared" si="39"/>
        <v>0</v>
      </c>
      <c r="AO72" s="955"/>
      <c r="AP72" s="956">
        <f t="shared" si="40"/>
        <v>0</v>
      </c>
      <c r="AQ72" s="957"/>
      <c r="AR72" s="954">
        <f t="shared" si="41"/>
        <v>1</v>
      </c>
      <c r="AS72" s="954"/>
      <c r="AT72" s="954">
        <f t="shared" si="42"/>
        <v>0</v>
      </c>
      <c r="AU72" s="954"/>
      <c r="AV72" s="954">
        <f t="shared" si="43"/>
        <v>0</v>
      </c>
      <c r="AW72" s="955"/>
      <c r="AX72" s="956">
        <f t="shared" si="44"/>
        <v>0</v>
      </c>
      <c r="AY72" s="957"/>
      <c r="AZ72" s="958"/>
      <c r="BA72" s="956">
        <f t="shared" si="45"/>
        <v>0</v>
      </c>
      <c r="BB72" s="957"/>
      <c r="BC72" s="956">
        <f t="shared" si="46"/>
        <v>0</v>
      </c>
      <c r="BD72" s="957"/>
      <c r="BE72" s="957"/>
      <c r="BF72" s="956">
        <f t="shared" si="47"/>
        <v>0</v>
      </c>
      <c r="BG72" s="957"/>
      <c r="BH72" s="957"/>
      <c r="BI72" s="956">
        <f t="shared" si="48"/>
        <v>0</v>
      </c>
      <c r="BJ72" s="957"/>
      <c r="BK72" s="956">
        <f t="shared" si="49"/>
        <v>0</v>
      </c>
      <c r="BL72" s="959"/>
      <c r="BM72" s="954">
        <f t="shared" si="50"/>
        <v>0</v>
      </c>
      <c r="BN72" s="960"/>
      <c r="BO72" s="954">
        <f t="shared" si="51"/>
        <v>0</v>
      </c>
      <c r="BP72" s="955"/>
      <c r="BQ72" s="954">
        <f t="shared" si="52"/>
        <v>2</v>
      </c>
      <c r="BR72" s="954"/>
      <c r="BS72" s="954">
        <f t="shared" si="53"/>
        <v>0</v>
      </c>
      <c r="BT72" s="955"/>
      <c r="BU72" s="954">
        <f t="shared" si="54"/>
        <v>1</v>
      </c>
      <c r="BV72" s="955"/>
      <c r="BW72" s="956">
        <f t="shared" si="55"/>
        <v>0</v>
      </c>
      <c r="BX72" s="957"/>
      <c r="BY72" s="956">
        <f t="shared" si="56"/>
        <v>0</v>
      </c>
      <c r="BZ72" s="961"/>
      <c r="CA72" s="962"/>
      <c r="CB72" s="826"/>
    </row>
    <row r="73" spans="1:80" ht="18.75" customHeight="1" x14ac:dyDescent="0.25">
      <c r="A73" s="910"/>
      <c r="B73" s="911" t="s">
        <v>180</v>
      </c>
      <c r="C73" s="807" t="s">
        <v>332</v>
      </c>
      <c r="D73" s="931" t="str">
        <f>VLOOKUP(C73,ListeAppel,2,FALSE)</f>
        <v>Nom 100</v>
      </c>
      <c r="E73" s="932" t="s">
        <v>70</v>
      </c>
      <c r="F73" s="964"/>
      <c r="G73" s="937" t="s">
        <v>7</v>
      </c>
      <c r="H73" s="1016" t="s">
        <v>13</v>
      </c>
      <c r="I73" s="1095" t="s">
        <v>11</v>
      </c>
      <c r="J73" s="966" t="s">
        <v>11</v>
      </c>
      <c r="K73" s="966" t="s">
        <v>11</v>
      </c>
      <c r="L73" s="965"/>
      <c r="M73" s="965"/>
      <c r="N73" s="937" t="s">
        <v>7</v>
      </c>
      <c r="O73" s="966" t="s">
        <v>11</v>
      </c>
      <c r="P73" s="966" t="s">
        <v>11</v>
      </c>
      <c r="Q73" s="966" t="s">
        <v>11</v>
      </c>
      <c r="R73" s="966" t="s">
        <v>11</v>
      </c>
      <c r="S73" s="965"/>
      <c r="T73" s="965"/>
      <c r="U73" s="966" t="s">
        <v>11</v>
      </c>
      <c r="V73" s="966" t="s">
        <v>11</v>
      </c>
      <c r="W73" s="966" t="s">
        <v>11</v>
      </c>
      <c r="X73" s="966" t="s">
        <v>11</v>
      </c>
      <c r="Y73" s="966" t="s">
        <v>11</v>
      </c>
      <c r="Z73" s="965"/>
      <c r="AA73" s="965"/>
      <c r="AB73" s="937" t="s">
        <v>7</v>
      </c>
      <c r="AC73" s="966" t="s">
        <v>11</v>
      </c>
      <c r="AD73" s="966" t="s">
        <v>11</v>
      </c>
      <c r="AE73" s="966" t="s">
        <v>11</v>
      </c>
      <c r="AF73" s="966" t="s">
        <v>11</v>
      </c>
      <c r="AG73" s="965"/>
      <c r="AH73" s="965"/>
      <c r="AI73" s="966" t="s">
        <v>11</v>
      </c>
      <c r="AJ73" s="966"/>
      <c r="AK73" s="938">
        <f>IF(CA73=0,"",TIME(0,CA73,0))</f>
        <v>0.3</v>
      </c>
      <c r="AL73" s="939">
        <f t="shared" si="38"/>
        <v>17</v>
      </c>
      <c r="AM73" s="940">
        <f>SUM(AL73:AL74)/2</f>
        <v>16.5</v>
      </c>
      <c r="AN73" s="940">
        <f t="shared" si="39"/>
        <v>1</v>
      </c>
      <c r="AO73" s="940">
        <f>SUM((AN73+AN74)/2)</f>
        <v>1</v>
      </c>
      <c r="AP73" s="941">
        <f t="shared" si="40"/>
        <v>0</v>
      </c>
      <c r="AQ73" s="941">
        <f>SUM((AP73+AP74)/2)</f>
        <v>0</v>
      </c>
      <c r="AR73" s="940">
        <f t="shared" si="41"/>
        <v>0</v>
      </c>
      <c r="AS73" s="941">
        <f>SUM((AR73+AR74)/2)</f>
        <v>0.5</v>
      </c>
      <c r="AT73" s="941">
        <f t="shared" si="42"/>
        <v>0</v>
      </c>
      <c r="AU73" s="942">
        <f>SUM((AT73+AT74)/2)</f>
        <v>0</v>
      </c>
      <c r="AV73" s="940">
        <f t="shared" si="43"/>
        <v>0</v>
      </c>
      <c r="AW73" s="940">
        <f>SUM((AV73+AV74)/2)</f>
        <v>0</v>
      </c>
      <c r="AX73" s="941">
        <f t="shared" si="44"/>
        <v>0</v>
      </c>
      <c r="AY73" s="941">
        <f>SUM((AX73+AX74)/2)</f>
        <v>0</v>
      </c>
      <c r="AZ73" s="943">
        <f>SUM(AM73+AO73+AQ73+AS73+AW73+AY73+AU73)*24</f>
        <v>432</v>
      </c>
      <c r="BA73" s="941">
        <f t="shared" si="45"/>
        <v>0</v>
      </c>
      <c r="BB73" s="941">
        <f>SUM((BA73+BA74)/2)</f>
        <v>0</v>
      </c>
      <c r="BC73" s="941">
        <f t="shared" si="46"/>
        <v>0</v>
      </c>
      <c r="BD73" s="941">
        <f>SUM((BC73+BC74)/2)</f>
        <v>0</v>
      </c>
      <c r="BE73" s="941">
        <f>SUM((BD73+BD74)/2)</f>
        <v>0</v>
      </c>
      <c r="BF73" s="941">
        <f t="shared" si="47"/>
        <v>0</v>
      </c>
      <c r="BG73" s="941">
        <f>SUM((BF73+BF74)/2)</f>
        <v>0</v>
      </c>
      <c r="BH73" s="941">
        <f>SUM((BG73+BG74)/2)</f>
        <v>0</v>
      </c>
      <c r="BI73" s="941">
        <f t="shared" si="48"/>
        <v>0</v>
      </c>
      <c r="BJ73" s="941">
        <f>SUM((BI73+BI74)/2)</f>
        <v>0</v>
      </c>
      <c r="BK73" s="941">
        <f t="shared" si="49"/>
        <v>0</v>
      </c>
      <c r="BL73" s="944">
        <f>SUM(BK73+BK74)/2</f>
        <v>0</v>
      </c>
      <c r="BM73" s="940">
        <f t="shared" si="50"/>
        <v>0</v>
      </c>
      <c r="BN73" s="940">
        <f>SUM(BM73+BM74)/2</f>
        <v>0</v>
      </c>
      <c r="BO73" s="940">
        <f t="shared" si="51"/>
        <v>0</v>
      </c>
      <c r="BP73" s="940">
        <f>SUM(BO73+BO74)/2</f>
        <v>0</v>
      </c>
      <c r="BQ73" s="940">
        <f t="shared" si="52"/>
        <v>3</v>
      </c>
      <c r="BR73" s="940">
        <f>SUM((BQ73+BQ74)/2)</f>
        <v>3</v>
      </c>
      <c r="BS73" s="940">
        <f t="shared" si="53"/>
        <v>0</v>
      </c>
      <c r="BT73" s="940">
        <f>SUM((BS73+BS74)/2)</f>
        <v>0</v>
      </c>
      <c r="BU73" s="940">
        <f t="shared" si="54"/>
        <v>0</v>
      </c>
      <c r="BV73" s="940">
        <f>SUM((BU73+BU74)/2)</f>
        <v>0</v>
      </c>
      <c r="BW73" s="941">
        <f t="shared" si="55"/>
        <v>0</v>
      </c>
      <c r="BX73" s="941">
        <f>SUM((BW73+BW74)/2)</f>
        <v>0</v>
      </c>
      <c r="BY73" s="941">
        <f t="shared" si="56"/>
        <v>0</v>
      </c>
      <c r="BZ73" s="942">
        <f>SUM((BY73+BY74)/2)</f>
        <v>0</v>
      </c>
      <c r="CA73" s="945">
        <f>SUM(AZ73)</f>
        <v>432</v>
      </c>
      <c r="CB73" s="891">
        <f>SUM(AM73+AO73+AQ73+AS73+AU73+AW73+BB73+BD73+BG73+AY73)</f>
        <v>18</v>
      </c>
    </row>
    <row r="74" spans="1:80" ht="18.75" customHeight="1" thickBot="1" x14ac:dyDescent="0.3">
      <c r="A74" s="910"/>
      <c r="B74" s="911" t="s">
        <v>180</v>
      </c>
      <c r="C74" s="192" t="s">
        <v>6</v>
      </c>
      <c r="D74" s="999"/>
      <c r="E74" s="947" t="s">
        <v>4</v>
      </c>
      <c r="F74" s="964"/>
      <c r="G74" s="949" t="s">
        <v>7</v>
      </c>
      <c r="H74" s="1016" t="s">
        <v>13</v>
      </c>
      <c r="I74" s="1095" t="s">
        <v>11</v>
      </c>
      <c r="J74" s="966" t="s">
        <v>11</v>
      </c>
      <c r="K74" s="966" t="s">
        <v>11</v>
      </c>
      <c r="L74" s="965"/>
      <c r="M74" s="965"/>
      <c r="N74" s="949" t="s">
        <v>7</v>
      </c>
      <c r="O74" s="966" t="s">
        <v>11</v>
      </c>
      <c r="P74" s="966" t="s">
        <v>11</v>
      </c>
      <c r="Q74" s="966" t="s">
        <v>11</v>
      </c>
      <c r="R74" s="966" t="s">
        <v>11</v>
      </c>
      <c r="S74" s="965"/>
      <c r="T74" s="965"/>
      <c r="U74" s="966" t="s">
        <v>11</v>
      </c>
      <c r="V74" s="966" t="s">
        <v>11</v>
      </c>
      <c r="W74" s="966" t="s">
        <v>11</v>
      </c>
      <c r="X74" s="966" t="s">
        <v>11</v>
      </c>
      <c r="Y74" s="1049" t="s">
        <v>39</v>
      </c>
      <c r="Z74" s="965"/>
      <c r="AA74" s="965"/>
      <c r="AB74" s="949" t="s">
        <v>7</v>
      </c>
      <c r="AC74" s="966" t="s">
        <v>11</v>
      </c>
      <c r="AD74" s="966" t="s">
        <v>11</v>
      </c>
      <c r="AE74" s="966" t="s">
        <v>11</v>
      </c>
      <c r="AF74" s="966" t="s">
        <v>11</v>
      </c>
      <c r="AG74" s="965"/>
      <c r="AH74" s="965"/>
      <c r="AI74" s="966" t="s">
        <v>11</v>
      </c>
      <c r="AJ74" s="966"/>
      <c r="AK74" s="952"/>
      <c r="AL74" s="953">
        <f t="shared" si="38"/>
        <v>16</v>
      </c>
      <c r="AM74" s="954"/>
      <c r="AN74" s="954">
        <f t="shared" si="39"/>
        <v>1</v>
      </c>
      <c r="AO74" s="955"/>
      <c r="AP74" s="956">
        <f t="shared" si="40"/>
        <v>0</v>
      </c>
      <c r="AQ74" s="957"/>
      <c r="AR74" s="954">
        <f t="shared" si="41"/>
        <v>1</v>
      </c>
      <c r="AS74" s="954"/>
      <c r="AT74" s="954">
        <f t="shared" si="42"/>
        <v>0</v>
      </c>
      <c r="AU74" s="954"/>
      <c r="AV74" s="954">
        <f t="shared" si="43"/>
        <v>0</v>
      </c>
      <c r="AW74" s="955"/>
      <c r="AX74" s="956">
        <f t="shared" si="44"/>
        <v>0</v>
      </c>
      <c r="AY74" s="957"/>
      <c r="AZ74" s="958"/>
      <c r="BA74" s="956">
        <f t="shared" si="45"/>
        <v>0</v>
      </c>
      <c r="BB74" s="957"/>
      <c r="BC74" s="956">
        <f t="shared" si="46"/>
        <v>0</v>
      </c>
      <c r="BD74" s="957"/>
      <c r="BE74" s="957"/>
      <c r="BF74" s="956">
        <f t="shared" si="47"/>
        <v>0</v>
      </c>
      <c r="BG74" s="957"/>
      <c r="BH74" s="957"/>
      <c r="BI74" s="956">
        <f t="shared" si="48"/>
        <v>0</v>
      </c>
      <c r="BJ74" s="957"/>
      <c r="BK74" s="956">
        <f t="shared" si="49"/>
        <v>0</v>
      </c>
      <c r="BL74" s="959"/>
      <c r="BM74" s="954">
        <f t="shared" si="50"/>
        <v>0</v>
      </c>
      <c r="BN74" s="960"/>
      <c r="BO74" s="954">
        <f t="shared" si="51"/>
        <v>0</v>
      </c>
      <c r="BP74" s="955"/>
      <c r="BQ74" s="954">
        <f t="shared" si="52"/>
        <v>3</v>
      </c>
      <c r="BR74" s="954"/>
      <c r="BS74" s="954">
        <f t="shared" si="53"/>
        <v>0</v>
      </c>
      <c r="BT74" s="955"/>
      <c r="BU74" s="954">
        <f t="shared" si="54"/>
        <v>0</v>
      </c>
      <c r="BV74" s="955"/>
      <c r="BW74" s="956">
        <f t="shared" si="55"/>
        <v>0</v>
      </c>
      <c r="BX74" s="957"/>
      <c r="BY74" s="956">
        <f t="shared" si="56"/>
        <v>0</v>
      </c>
      <c r="BZ74" s="961"/>
      <c r="CA74" s="962"/>
      <c r="CB74" s="826"/>
    </row>
    <row r="75" spans="1:80" ht="18.75" customHeight="1" x14ac:dyDescent="0.25">
      <c r="A75" s="910" t="s">
        <v>425</v>
      </c>
      <c r="B75" s="911" t="s">
        <v>180</v>
      </c>
      <c r="C75" s="807" t="s">
        <v>333</v>
      </c>
      <c r="D75" s="931" t="s">
        <v>290</v>
      </c>
      <c r="E75" s="932" t="s">
        <v>70</v>
      </c>
      <c r="F75" s="933"/>
      <c r="G75" s="936" t="s">
        <v>11</v>
      </c>
      <c r="H75" s="936" t="s">
        <v>11</v>
      </c>
      <c r="I75" s="1070" t="s">
        <v>11</v>
      </c>
      <c r="J75" s="936" t="s">
        <v>11</v>
      </c>
      <c r="K75" s="936" t="s">
        <v>11</v>
      </c>
      <c r="L75" s="935"/>
      <c r="M75" s="935"/>
      <c r="N75" s="936" t="s">
        <v>11</v>
      </c>
      <c r="O75" s="936" t="s">
        <v>11</v>
      </c>
      <c r="P75" s="936" t="s">
        <v>11</v>
      </c>
      <c r="Q75" s="936" t="s">
        <v>11</v>
      </c>
      <c r="R75" s="936" t="s">
        <v>11</v>
      </c>
      <c r="S75" s="935"/>
      <c r="T75" s="935"/>
      <c r="U75" s="936" t="s">
        <v>11</v>
      </c>
      <c r="V75" s="936" t="s">
        <v>11</v>
      </c>
      <c r="W75" s="936" t="s">
        <v>11</v>
      </c>
      <c r="X75" s="936" t="s">
        <v>11</v>
      </c>
      <c r="Y75" s="936" t="s">
        <v>11</v>
      </c>
      <c r="Z75" s="935"/>
      <c r="AA75" s="935"/>
      <c r="AB75" s="936" t="s">
        <v>11</v>
      </c>
      <c r="AC75" s="936" t="s">
        <v>11</v>
      </c>
      <c r="AD75" s="936" t="s">
        <v>11</v>
      </c>
      <c r="AE75" s="936" t="s">
        <v>11</v>
      </c>
      <c r="AF75" s="1096" t="s">
        <v>35</v>
      </c>
      <c r="AG75" s="935"/>
      <c r="AH75" s="935"/>
      <c r="AI75" s="937" t="s">
        <v>7</v>
      </c>
      <c r="AJ75" s="936"/>
      <c r="AK75" s="938">
        <f>IF(CA75=0,"",TIME(0,CA75,0))</f>
        <v>0.31666666666666665</v>
      </c>
      <c r="AL75" s="939">
        <f t="shared" si="38"/>
        <v>19</v>
      </c>
      <c r="AM75" s="940">
        <f>SUM(AL75:AL76)/2</f>
        <v>19</v>
      </c>
      <c r="AN75" s="940">
        <f t="shared" si="39"/>
        <v>0</v>
      </c>
      <c r="AO75" s="940">
        <f>SUM((AN75+AN76)/2)</f>
        <v>0</v>
      </c>
      <c r="AP75" s="941">
        <f t="shared" si="40"/>
        <v>0</v>
      </c>
      <c r="AQ75" s="941">
        <f>SUM((AP75+AP76)/2)</f>
        <v>0</v>
      </c>
      <c r="AR75" s="940">
        <f t="shared" si="41"/>
        <v>0</v>
      </c>
      <c r="AS75" s="941">
        <f>SUM((AR75+AR76)/2)</f>
        <v>0</v>
      </c>
      <c r="AT75" s="941">
        <f t="shared" si="42"/>
        <v>0</v>
      </c>
      <c r="AU75" s="942">
        <f>SUM((AT75+AT76)/2)</f>
        <v>0</v>
      </c>
      <c r="AV75" s="940">
        <f t="shared" si="43"/>
        <v>0</v>
      </c>
      <c r="AW75" s="940">
        <f>SUM((AV75+AV76)/2)</f>
        <v>0</v>
      </c>
      <c r="AX75" s="941">
        <f t="shared" si="44"/>
        <v>0</v>
      </c>
      <c r="AY75" s="941">
        <f>SUM((AX75+AX76)/2)</f>
        <v>0</v>
      </c>
      <c r="AZ75" s="943">
        <f>SUM(AM75+AO75+AQ75+AS75+AW75+AY75+AU75)*24</f>
        <v>456</v>
      </c>
      <c r="BA75" s="941">
        <f t="shared" si="45"/>
        <v>0</v>
      </c>
      <c r="BB75" s="941">
        <f>SUM((BA75+BA76)/2)</f>
        <v>0</v>
      </c>
      <c r="BC75" s="941">
        <f t="shared" si="46"/>
        <v>0</v>
      </c>
      <c r="BD75" s="941">
        <f>SUM((BC75+BC76)/2)</f>
        <v>0</v>
      </c>
      <c r="BE75" s="941">
        <f>SUM((BD75+BD76)/2)</f>
        <v>0</v>
      </c>
      <c r="BF75" s="941">
        <f t="shared" si="47"/>
        <v>0</v>
      </c>
      <c r="BG75" s="941">
        <f>SUM((BF75+BF76)/2)</f>
        <v>0</v>
      </c>
      <c r="BH75" s="941">
        <f>SUM((BG75+BG76)/2)</f>
        <v>0</v>
      </c>
      <c r="BI75" s="941">
        <f t="shared" si="48"/>
        <v>0</v>
      </c>
      <c r="BJ75" s="941">
        <f>SUM((BI75+BI76)/2)</f>
        <v>0</v>
      </c>
      <c r="BK75" s="941">
        <f t="shared" si="49"/>
        <v>0</v>
      </c>
      <c r="BL75" s="944">
        <f>SUM(BK75+BK76)/2</f>
        <v>0</v>
      </c>
      <c r="BM75" s="940">
        <f t="shared" si="50"/>
        <v>0</v>
      </c>
      <c r="BN75" s="940">
        <f>SUM(BM75+BM76)/2</f>
        <v>0</v>
      </c>
      <c r="BO75" s="940">
        <f t="shared" si="51"/>
        <v>0</v>
      </c>
      <c r="BP75" s="940">
        <f>SUM(BO75+BO76)/2</f>
        <v>0</v>
      </c>
      <c r="BQ75" s="940">
        <f t="shared" si="52"/>
        <v>1</v>
      </c>
      <c r="BR75" s="940">
        <f>SUM((BQ75+BQ76)/2)</f>
        <v>1</v>
      </c>
      <c r="BS75" s="940">
        <f t="shared" si="53"/>
        <v>0</v>
      </c>
      <c r="BT75" s="940">
        <f>SUM((BS75+BS76)/2)</f>
        <v>0</v>
      </c>
      <c r="BU75" s="940">
        <f t="shared" si="54"/>
        <v>1</v>
      </c>
      <c r="BV75" s="940">
        <f>SUM((BU75+BU76)/2)</f>
        <v>1</v>
      </c>
      <c r="BW75" s="941">
        <f t="shared" si="55"/>
        <v>0</v>
      </c>
      <c r="BX75" s="941">
        <f>SUM((BW75+BW76)/2)</f>
        <v>0</v>
      </c>
      <c r="BY75" s="941">
        <f t="shared" si="56"/>
        <v>0</v>
      </c>
      <c r="BZ75" s="942">
        <f>SUM((BY75+BY76)/2)</f>
        <v>0</v>
      </c>
      <c r="CA75" s="945">
        <f>SUM(AZ75)</f>
        <v>456</v>
      </c>
      <c r="CB75" s="891">
        <f>SUM(AM75+AO75+AQ75+AS75+AU75+AW75+BB75+BD75+BG75+AY75)</f>
        <v>19</v>
      </c>
    </row>
    <row r="76" spans="1:80" ht="18.75" customHeight="1" thickBot="1" x14ac:dyDescent="0.3">
      <c r="A76" s="910" t="s">
        <v>425</v>
      </c>
      <c r="B76" s="911" t="s">
        <v>180</v>
      </c>
      <c r="C76" s="192" t="s">
        <v>6</v>
      </c>
      <c r="D76" s="999"/>
      <c r="E76" s="947" t="s">
        <v>4</v>
      </c>
      <c r="F76" s="948"/>
      <c r="G76" s="951" t="s">
        <v>11</v>
      </c>
      <c r="H76" s="951" t="s">
        <v>11</v>
      </c>
      <c r="I76" s="1071" t="s">
        <v>11</v>
      </c>
      <c r="J76" s="951" t="s">
        <v>11</v>
      </c>
      <c r="K76" s="951" t="s">
        <v>11</v>
      </c>
      <c r="L76" s="950"/>
      <c r="M76" s="950"/>
      <c r="N76" s="951" t="s">
        <v>11</v>
      </c>
      <c r="O76" s="951" t="s">
        <v>11</v>
      </c>
      <c r="P76" s="951" t="s">
        <v>11</v>
      </c>
      <c r="Q76" s="951" t="s">
        <v>11</v>
      </c>
      <c r="R76" s="951" t="s">
        <v>11</v>
      </c>
      <c r="S76" s="950"/>
      <c r="T76" s="950"/>
      <c r="U76" s="951" t="s">
        <v>11</v>
      </c>
      <c r="V76" s="951" t="s">
        <v>11</v>
      </c>
      <c r="W76" s="951" t="s">
        <v>11</v>
      </c>
      <c r="X76" s="951" t="s">
        <v>11</v>
      </c>
      <c r="Y76" s="951" t="s">
        <v>11</v>
      </c>
      <c r="Z76" s="950"/>
      <c r="AA76" s="950"/>
      <c r="AB76" s="951" t="s">
        <v>11</v>
      </c>
      <c r="AC76" s="951" t="s">
        <v>11</v>
      </c>
      <c r="AD76" s="951" t="s">
        <v>11</v>
      </c>
      <c r="AE76" s="951" t="s">
        <v>11</v>
      </c>
      <c r="AF76" s="1091" t="s">
        <v>35</v>
      </c>
      <c r="AG76" s="950"/>
      <c r="AH76" s="950"/>
      <c r="AI76" s="949" t="s">
        <v>7</v>
      </c>
      <c r="AJ76" s="951"/>
      <c r="AK76" s="952"/>
      <c r="AL76" s="953">
        <f t="shared" si="38"/>
        <v>19</v>
      </c>
      <c r="AM76" s="954"/>
      <c r="AN76" s="954">
        <f t="shared" si="39"/>
        <v>0</v>
      </c>
      <c r="AO76" s="955"/>
      <c r="AP76" s="956">
        <f t="shared" si="40"/>
        <v>0</v>
      </c>
      <c r="AQ76" s="957"/>
      <c r="AR76" s="954">
        <f t="shared" si="41"/>
        <v>0</v>
      </c>
      <c r="AS76" s="954"/>
      <c r="AT76" s="954">
        <f t="shared" si="42"/>
        <v>0</v>
      </c>
      <c r="AU76" s="954"/>
      <c r="AV76" s="954">
        <f t="shared" si="43"/>
        <v>0</v>
      </c>
      <c r="AW76" s="955"/>
      <c r="AX76" s="956">
        <f t="shared" si="44"/>
        <v>0</v>
      </c>
      <c r="AY76" s="957"/>
      <c r="AZ76" s="958"/>
      <c r="BA76" s="956">
        <f t="shared" si="45"/>
        <v>0</v>
      </c>
      <c r="BB76" s="957"/>
      <c r="BC76" s="956">
        <f t="shared" si="46"/>
        <v>0</v>
      </c>
      <c r="BD76" s="957"/>
      <c r="BE76" s="957"/>
      <c r="BF76" s="956">
        <f t="shared" si="47"/>
        <v>0</v>
      </c>
      <c r="BG76" s="957"/>
      <c r="BH76" s="957"/>
      <c r="BI76" s="956">
        <f t="shared" si="48"/>
        <v>0</v>
      </c>
      <c r="BJ76" s="957"/>
      <c r="BK76" s="956">
        <f t="shared" si="49"/>
        <v>0</v>
      </c>
      <c r="BL76" s="959"/>
      <c r="BM76" s="954">
        <f t="shared" si="50"/>
        <v>0</v>
      </c>
      <c r="BN76" s="960"/>
      <c r="BO76" s="954">
        <f t="shared" si="51"/>
        <v>0</v>
      </c>
      <c r="BP76" s="955"/>
      <c r="BQ76" s="954">
        <f t="shared" si="52"/>
        <v>1</v>
      </c>
      <c r="BR76" s="954"/>
      <c r="BS76" s="954">
        <f t="shared" si="53"/>
        <v>0</v>
      </c>
      <c r="BT76" s="955"/>
      <c r="BU76" s="954">
        <f t="shared" si="54"/>
        <v>1</v>
      </c>
      <c r="BV76" s="955"/>
      <c r="BW76" s="956">
        <f t="shared" si="55"/>
        <v>0</v>
      </c>
      <c r="BX76" s="957"/>
      <c r="BY76" s="956">
        <f t="shared" si="56"/>
        <v>0</v>
      </c>
      <c r="BZ76" s="961"/>
      <c r="CA76" s="962"/>
      <c r="CB76" s="826"/>
    </row>
    <row r="77" spans="1:80" ht="18.75" customHeight="1" thickBot="1" x14ac:dyDescent="0.3">
      <c r="A77" s="910" t="s">
        <v>425</v>
      </c>
      <c r="B77" s="911" t="s">
        <v>181</v>
      </c>
      <c r="C77" s="1239" t="s">
        <v>181</v>
      </c>
      <c r="D77" s="1240"/>
      <c r="AK77" s="938" t="str">
        <f>IF(CA77=0,"",TIME(0,CA77,0))</f>
        <v/>
      </c>
      <c r="BL77" s="822"/>
    </row>
    <row r="78" spans="1:80" ht="18.75" customHeight="1" thickBot="1" x14ac:dyDescent="0.3">
      <c r="A78" s="910" t="s">
        <v>425</v>
      </c>
      <c r="B78" s="911" t="s">
        <v>181</v>
      </c>
      <c r="D78" s="985" t="s">
        <v>69</v>
      </c>
      <c r="F78" s="899">
        <v>1</v>
      </c>
      <c r="G78" s="900">
        <v>2</v>
      </c>
      <c r="H78" s="900">
        <v>3</v>
      </c>
      <c r="I78" s="900">
        <v>4</v>
      </c>
      <c r="J78" s="900">
        <v>5</v>
      </c>
      <c r="K78" s="900">
        <v>6</v>
      </c>
      <c r="L78" s="901">
        <v>7</v>
      </c>
      <c r="M78" s="901">
        <v>8</v>
      </c>
      <c r="N78" s="900">
        <v>9</v>
      </c>
      <c r="O78" s="900">
        <v>10</v>
      </c>
      <c r="P78" s="900">
        <v>11</v>
      </c>
      <c r="Q78" s="900">
        <v>12</v>
      </c>
      <c r="R78" s="900">
        <v>13</v>
      </c>
      <c r="S78" s="901">
        <v>14</v>
      </c>
      <c r="T78" s="901">
        <v>15</v>
      </c>
      <c r="U78" s="900">
        <v>16</v>
      </c>
      <c r="V78" s="900">
        <v>17</v>
      </c>
      <c r="W78" s="900">
        <v>18</v>
      </c>
      <c r="X78" s="900">
        <v>19</v>
      </c>
      <c r="Y78" s="900">
        <v>20</v>
      </c>
      <c r="Z78" s="901">
        <v>21</v>
      </c>
      <c r="AA78" s="901">
        <v>22</v>
      </c>
      <c r="AB78" s="900">
        <v>23</v>
      </c>
      <c r="AC78" s="900">
        <v>24</v>
      </c>
      <c r="AD78" s="900">
        <v>25</v>
      </c>
      <c r="AE78" s="900">
        <v>26</v>
      </c>
      <c r="AF78" s="900">
        <v>27</v>
      </c>
      <c r="AG78" s="1062">
        <v>28</v>
      </c>
      <c r="AH78" s="1062">
        <v>29</v>
      </c>
      <c r="AI78" s="900">
        <v>30</v>
      </c>
      <c r="AJ78" s="903">
        <v>31</v>
      </c>
      <c r="AK78" s="952"/>
      <c r="BL78" s="822"/>
    </row>
    <row r="79" spans="1:80" ht="18.75" customHeight="1" x14ac:dyDescent="0.25">
      <c r="A79" s="910" t="s">
        <v>425</v>
      </c>
      <c r="B79" s="911" t="s">
        <v>181</v>
      </c>
      <c r="C79" s="1133" t="s">
        <v>334</v>
      </c>
      <c r="D79" s="1014" t="s">
        <v>193</v>
      </c>
      <c r="E79" s="1010" t="s">
        <v>70</v>
      </c>
      <c r="F79" s="933"/>
      <c r="G79" s="936" t="s">
        <v>11</v>
      </c>
      <c r="H79" s="936" t="s">
        <v>67</v>
      </c>
      <c r="I79" s="1070" t="s">
        <v>11</v>
      </c>
      <c r="J79" s="936" t="s">
        <v>11</v>
      </c>
      <c r="K79" s="936" t="s">
        <v>11</v>
      </c>
      <c r="L79" s="935"/>
      <c r="M79" s="935"/>
      <c r="N79" s="936" t="s">
        <v>11</v>
      </c>
      <c r="O79" s="936" t="s">
        <v>67</v>
      </c>
      <c r="P79" s="936" t="s">
        <v>11</v>
      </c>
      <c r="Q79" s="1011" t="s">
        <v>58</v>
      </c>
      <c r="R79" s="936" t="s">
        <v>11</v>
      </c>
      <c r="S79" s="935"/>
      <c r="T79" s="935"/>
      <c r="U79" s="1011" t="s">
        <v>58</v>
      </c>
      <c r="V79" s="936" t="s">
        <v>11</v>
      </c>
      <c r="W79" s="936" t="s">
        <v>11</v>
      </c>
      <c r="X79" s="936" t="s">
        <v>11</v>
      </c>
      <c r="Y79" s="936" t="s">
        <v>11</v>
      </c>
      <c r="Z79" s="935"/>
      <c r="AA79" s="935"/>
      <c r="AB79" s="936" t="s">
        <v>67</v>
      </c>
      <c r="AC79" s="936" t="s">
        <v>11</v>
      </c>
      <c r="AD79" s="936" t="s">
        <v>11</v>
      </c>
      <c r="AE79" s="936" t="s">
        <v>11</v>
      </c>
      <c r="AF79" s="936" t="s">
        <v>11</v>
      </c>
      <c r="AG79" s="935"/>
      <c r="AH79" s="935"/>
      <c r="AI79" s="936" t="s">
        <v>11</v>
      </c>
      <c r="AJ79" s="936"/>
      <c r="AK79" s="938">
        <f>IF(CA79=0,"",TIME(0,CA79,0))</f>
        <v>0.25</v>
      </c>
      <c r="AL79" s="939">
        <f t="shared" ref="AL79:AL84" si="57">COUNTIF(F79:AJ79,"P")</f>
        <v>16</v>
      </c>
      <c r="AM79" s="940">
        <f>SUM(AL79:AL80)/2</f>
        <v>13</v>
      </c>
      <c r="AN79" s="940">
        <f t="shared" ref="AN79:AN84" si="58">COUNTIF(F79:AJ79,"Mi")</f>
        <v>0</v>
      </c>
      <c r="AO79" s="940">
        <f>SUM((AN79+AN80)/2)</f>
        <v>0</v>
      </c>
      <c r="AP79" s="941">
        <f t="shared" ref="AP79:AP84" si="59">COUNTIF(F79:AJ79,"VS")</f>
        <v>0</v>
      </c>
      <c r="AQ79" s="941">
        <f>SUM((AP79+AP80)/2)</f>
        <v>0</v>
      </c>
      <c r="AR79" s="940">
        <f t="shared" ref="AR79:AR84" si="60">COUNTIF(F79:AJ79,"C1")</f>
        <v>0</v>
      </c>
      <c r="AS79" s="941">
        <f>SUM((AR79+AR80)/2)</f>
        <v>0</v>
      </c>
      <c r="AT79" s="941">
        <f t="shared" ref="AT79:AT84" si="61">COUNTIF(F79:AJ79,"R1")</f>
        <v>0</v>
      </c>
      <c r="AU79" s="942">
        <f>SUM((AT79+AT80)/2)</f>
        <v>2</v>
      </c>
      <c r="AV79" s="940">
        <f t="shared" ref="AV79:AV84" si="62">COUNTIF(F79:AJ79,"CS")</f>
        <v>0</v>
      </c>
      <c r="AW79" s="940">
        <f>SUM((AV79+AV80)/2)</f>
        <v>0</v>
      </c>
      <c r="AX79" s="941">
        <f t="shared" ref="AX79:AX84" si="63">COUNTIF(F79:AJ79,"DA")</f>
        <v>0</v>
      </c>
      <c r="AY79" s="941">
        <f>SUM((AX79+AX80)/2)</f>
        <v>0</v>
      </c>
      <c r="AZ79" s="943">
        <f>SUM(AM79+AO79+AQ79+AS79+AW79+AY79+AU79)*24</f>
        <v>360</v>
      </c>
      <c r="BA79" s="941">
        <f t="shared" ref="BA79:BA84" si="64">COUNTIF(F79:AJ79,"MT5")</f>
        <v>0</v>
      </c>
      <c r="BB79" s="941">
        <f>SUM((BA79+BA80)/2)</f>
        <v>0</v>
      </c>
      <c r="BC79" s="941">
        <f t="shared" ref="BC79:BC84" si="65">COUNTIF(F79:AJ79,"MT6")</f>
        <v>0</v>
      </c>
      <c r="BD79" s="941">
        <f>SUM((BC79+BC80)/2)</f>
        <v>0</v>
      </c>
      <c r="BE79" s="941">
        <f>SUM((BD79+BD80)/2)</f>
        <v>0</v>
      </c>
      <c r="BF79" s="941">
        <f t="shared" ref="BF79:BF84" si="66">COUNTIF(F79:AJ79,"MT8")</f>
        <v>0</v>
      </c>
      <c r="BG79" s="941">
        <f>SUM((BF79+BF80)/2)</f>
        <v>0</v>
      </c>
      <c r="BH79" s="941">
        <f>SUM((BG79+BG80)/2)</f>
        <v>0</v>
      </c>
      <c r="BI79" s="941">
        <f t="shared" ref="BI79:BI84" si="67">COUNTIF(F79:AJ79,"A")</f>
        <v>0</v>
      </c>
      <c r="BJ79" s="941">
        <f>SUM((BI79+BI80)/2)</f>
        <v>0</v>
      </c>
      <c r="BK79" s="941">
        <f t="shared" ref="BK79:BK84" si="68">COUNTIF(F79:AJ79,"Ma")</f>
        <v>0</v>
      </c>
      <c r="BL79" s="944">
        <f>SUM(BK79+BK80)/2</f>
        <v>0</v>
      </c>
      <c r="BM79" s="940">
        <f t="shared" ref="BM79:BM84" si="69">COUNTIF(F79:AJ79,"MJ")</f>
        <v>0</v>
      </c>
      <c r="BN79" s="940">
        <f>SUM(BM79+BM80)/2</f>
        <v>0</v>
      </c>
      <c r="BO79" s="940">
        <f t="shared" ref="BO79:BO84" si="70">COUNTIF(F79:AJ79,"Jsc")</f>
        <v>0</v>
      </c>
      <c r="BP79" s="940">
        <f>SUM(BO79+BO80)/2</f>
        <v>0</v>
      </c>
      <c r="BQ79" s="940">
        <f t="shared" ref="BQ79:BQ84" si="71">COUNTIF(F79:AJ79,"C")</f>
        <v>0</v>
      </c>
      <c r="BR79" s="940">
        <f>SUM((BQ79+BQ80)/2)</f>
        <v>0</v>
      </c>
      <c r="BS79" s="940">
        <f t="shared" ref="BS79:BS84" si="72">COUNTIF(F79:AJ79,"CC")</f>
        <v>0</v>
      </c>
      <c r="BT79" s="940">
        <f>SUM((BS79+BS80)/2)</f>
        <v>0</v>
      </c>
      <c r="BU79" s="940">
        <f t="shared" ref="BU79:BU84" si="73">COUNTIF(F79:AJ79,"DS")</f>
        <v>0</v>
      </c>
      <c r="BV79" s="940">
        <f>SUM((BU79+BU80)/2)</f>
        <v>0</v>
      </c>
      <c r="BW79" s="941">
        <f t="shared" ref="BW79:BW84" si="74">COUNTIF(F79:AJ79,"MT")</f>
        <v>0</v>
      </c>
      <c r="BX79" s="941">
        <f>SUM((BW79+BW80)/2)</f>
        <v>0</v>
      </c>
      <c r="BY79" s="941">
        <f t="shared" ref="BY79:BY84" si="75">COUNTIF(F79:AJ79,"4/5")</f>
        <v>0</v>
      </c>
      <c r="BZ79" s="942">
        <f>SUM((BY79+BY80)/2)</f>
        <v>0</v>
      </c>
      <c r="CA79" s="945">
        <f>SUM(AZ79)</f>
        <v>360</v>
      </c>
      <c r="CB79" s="891">
        <f>SUM(AM79+AO79+AQ79+AS79+AU79+AW79+BB79+BD79+BG79+AY79)</f>
        <v>15</v>
      </c>
    </row>
    <row r="80" spans="1:80" ht="18.75" customHeight="1" thickBot="1" x14ac:dyDescent="0.3">
      <c r="A80" s="910" t="s">
        <v>425</v>
      </c>
      <c r="B80" s="911" t="s">
        <v>181</v>
      </c>
      <c r="C80" s="296" t="s">
        <v>10</v>
      </c>
      <c r="D80" s="1025"/>
      <c r="E80" s="1013" t="s">
        <v>4</v>
      </c>
      <c r="F80" s="948"/>
      <c r="G80" s="951" t="s">
        <v>11</v>
      </c>
      <c r="H80" s="951" t="s">
        <v>67</v>
      </c>
      <c r="I80" s="1071" t="s">
        <v>11</v>
      </c>
      <c r="J80" s="951" t="s">
        <v>11</v>
      </c>
      <c r="K80" s="951" t="s">
        <v>57</v>
      </c>
      <c r="L80" s="950"/>
      <c r="M80" s="950"/>
      <c r="N80" s="951" t="s">
        <v>11</v>
      </c>
      <c r="O80" s="951" t="s">
        <v>67</v>
      </c>
      <c r="P80" s="951" t="s">
        <v>11</v>
      </c>
      <c r="Q80" s="973" t="s">
        <v>58</v>
      </c>
      <c r="R80" s="951" t="s">
        <v>57</v>
      </c>
      <c r="S80" s="950"/>
      <c r="T80" s="950"/>
      <c r="U80" s="973" t="s">
        <v>58</v>
      </c>
      <c r="V80" s="951" t="s">
        <v>11</v>
      </c>
      <c r="W80" s="951" t="s">
        <v>11</v>
      </c>
      <c r="X80" s="951" t="s">
        <v>67</v>
      </c>
      <c r="Y80" s="951" t="s">
        <v>67</v>
      </c>
      <c r="Z80" s="950"/>
      <c r="AA80" s="950"/>
      <c r="AB80" s="951" t="s">
        <v>67</v>
      </c>
      <c r="AC80" s="951" t="s">
        <v>11</v>
      </c>
      <c r="AD80" s="951" t="s">
        <v>57</v>
      </c>
      <c r="AE80" s="951" t="s">
        <v>11</v>
      </c>
      <c r="AF80" s="951" t="s">
        <v>57</v>
      </c>
      <c r="AG80" s="950"/>
      <c r="AH80" s="950"/>
      <c r="AI80" s="951" t="s">
        <v>11</v>
      </c>
      <c r="AJ80" s="951"/>
      <c r="AK80" s="952"/>
      <c r="AL80" s="953">
        <f t="shared" si="57"/>
        <v>10</v>
      </c>
      <c r="AM80" s="954"/>
      <c r="AN80" s="954">
        <f t="shared" si="58"/>
        <v>0</v>
      </c>
      <c r="AO80" s="955"/>
      <c r="AP80" s="956">
        <f t="shared" si="59"/>
        <v>0</v>
      </c>
      <c r="AQ80" s="957"/>
      <c r="AR80" s="954">
        <f t="shared" si="60"/>
        <v>0</v>
      </c>
      <c r="AS80" s="954"/>
      <c r="AT80" s="954">
        <f t="shared" si="61"/>
        <v>4</v>
      </c>
      <c r="AU80" s="954"/>
      <c r="AV80" s="954">
        <f t="shared" si="62"/>
        <v>0</v>
      </c>
      <c r="AW80" s="955"/>
      <c r="AX80" s="956">
        <f t="shared" si="63"/>
        <v>0</v>
      </c>
      <c r="AY80" s="957"/>
      <c r="AZ80" s="958"/>
      <c r="BA80" s="956">
        <f t="shared" si="64"/>
        <v>0</v>
      </c>
      <c r="BB80" s="957"/>
      <c r="BC80" s="956">
        <f t="shared" si="65"/>
        <v>0</v>
      </c>
      <c r="BD80" s="957"/>
      <c r="BE80" s="957"/>
      <c r="BF80" s="956">
        <f t="shared" si="66"/>
        <v>0</v>
      </c>
      <c r="BG80" s="957"/>
      <c r="BH80" s="957"/>
      <c r="BI80" s="956">
        <f t="shared" si="67"/>
        <v>0</v>
      </c>
      <c r="BJ80" s="957"/>
      <c r="BK80" s="956">
        <f t="shared" si="68"/>
        <v>0</v>
      </c>
      <c r="BL80" s="959"/>
      <c r="BM80" s="954">
        <f t="shared" si="69"/>
        <v>0</v>
      </c>
      <c r="BN80" s="960"/>
      <c r="BO80" s="954">
        <f t="shared" si="70"/>
        <v>0</v>
      </c>
      <c r="BP80" s="955"/>
      <c r="BQ80" s="954">
        <f t="shared" si="71"/>
        <v>0</v>
      </c>
      <c r="BR80" s="954"/>
      <c r="BS80" s="954">
        <f t="shared" si="72"/>
        <v>0</v>
      </c>
      <c r="BT80" s="955"/>
      <c r="BU80" s="954">
        <f t="shared" si="73"/>
        <v>0</v>
      </c>
      <c r="BV80" s="955"/>
      <c r="BW80" s="956">
        <f t="shared" si="74"/>
        <v>0</v>
      </c>
      <c r="BX80" s="957"/>
      <c r="BY80" s="956">
        <f t="shared" si="75"/>
        <v>0</v>
      </c>
      <c r="BZ80" s="961"/>
      <c r="CA80" s="962"/>
      <c r="CB80" s="826"/>
    </row>
    <row r="81" spans="1:80" ht="18.75" customHeight="1" x14ac:dyDescent="0.25">
      <c r="A81" s="910" t="s">
        <v>425</v>
      </c>
      <c r="B81" s="911" t="s">
        <v>181</v>
      </c>
      <c r="C81" s="806" t="s">
        <v>336</v>
      </c>
      <c r="D81" s="975" t="str">
        <f>VLOOKUP(C81,ListeAppel,2,FALSE)</f>
        <v>Nom 023</v>
      </c>
      <c r="E81" s="932" t="s">
        <v>70</v>
      </c>
      <c r="F81" s="933"/>
      <c r="G81" s="936" t="s">
        <v>11</v>
      </c>
      <c r="H81" s="936" t="s">
        <v>11</v>
      </c>
      <c r="I81" s="1070" t="s">
        <v>11</v>
      </c>
      <c r="J81" s="936" t="s">
        <v>11</v>
      </c>
      <c r="K81" s="936" t="s">
        <v>67</v>
      </c>
      <c r="L81" s="935"/>
      <c r="M81" s="935"/>
      <c r="N81" s="936" t="s">
        <v>11</v>
      </c>
      <c r="O81" s="936" t="s">
        <v>11</v>
      </c>
      <c r="P81" s="937" t="s">
        <v>7</v>
      </c>
      <c r="Q81" s="937" t="s">
        <v>7</v>
      </c>
      <c r="R81" s="937" t="s">
        <v>7</v>
      </c>
      <c r="S81" s="935"/>
      <c r="T81" s="935"/>
      <c r="U81" s="936" t="s">
        <v>11</v>
      </c>
      <c r="V81" s="936" t="s">
        <v>11</v>
      </c>
      <c r="W81" s="936" t="s">
        <v>57</v>
      </c>
      <c r="X81" s="936" t="s">
        <v>11</v>
      </c>
      <c r="Y81" s="936" t="s">
        <v>11</v>
      </c>
      <c r="Z81" s="935"/>
      <c r="AA81" s="935"/>
      <c r="AB81" s="937" t="s">
        <v>7</v>
      </c>
      <c r="AC81" s="937" t="s">
        <v>7</v>
      </c>
      <c r="AD81" s="937" t="s">
        <v>7</v>
      </c>
      <c r="AE81" s="937" t="s">
        <v>7</v>
      </c>
      <c r="AF81" s="937" t="s">
        <v>7</v>
      </c>
      <c r="AG81" s="937" t="s">
        <v>7</v>
      </c>
      <c r="AH81" s="937" t="s">
        <v>7</v>
      </c>
      <c r="AI81" s="937" t="s">
        <v>7</v>
      </c>
      <c r="AJ81" s="936"/>
      <c r="AK81" s="938">
        <f>IF(CA81=0,"",TIME(0,CA81,0))</f>
        <v>0.18333333333333335</v>
      </c>
      <c r="AL81" s="939">
        <f t="shared" si="57"/>
        <v>10</v>
      </c>
      <c r="AM81" s="940">
        <f>SUM(AL81:AL82)/2</f>
        <v>10</v>
      </c>
      <c r="AN81" s="940">
        <f t="shared" si="58"/>
        <v>0</v>
      </c>
      <c r="AO81" s="940">
        <f>SUM((AN81+AN82)/2)</f>
        <v>0</v>
      </c>
      <c r="AP81" s="941">
        <f t="shared" si="59"/>
        <v>0</v>
      </c>
      <c r="AQ81" s="941">
        <f>SUM((AP81+AP82)/2)</f>
        <v>0</v>
      </c>
      <c r="AR81" s="940">
        <f t="shared" si="60"/>
        <v>0</v>
      </c>
      <c r="AS81" s="941">
        <f>SUM((AR81+AR82)/2)</f>
        <v>0</v>
      </c>
      <c r="AT81" s="941">
        <f t="shared" si="61"/>
        <v>1</v>
      </c>
      <c r="AU81" s="942">
        <f>SUM((AT81+AT82)/2)</f>
        <v>1</v>
      </c>
      <c r="AV81" s="940">
        <f t="shared" si="62"/>
        <v>0</v>
      </c>
      <c r="AW81" s="940">
        <f>SUM((AV81+AV82)/2)</f>
        <v>0</v>
      </c>
      <c r="AX81" s="941">
        <f t="shared" si="63"/>
        <v>0</v>
      </c>
      <c r="AY81" s="941">
        <f>SUM((AX81+AX82)/2)</f>
        <v>0</v>
      </c>
      <c r="AZ81" s="943">
        <f>SUM(AM81+AO81+AQ81+AS81+AW81+AY81+AU81)*24</f>
        <v>264</v>
      </c>
      <c r="BA81" s="941">
        <f t="shared" si="64"/>
        <v>0</v>
      </c>
      <c r="BB81" s="941">
        <f>SUM((BA81+BA82)/2)</f>
        <v>0</v>
      </c>
      <c r="BC81" s="941">
        <f t="shared" si="65"/>
        <v>0</v>
      </c>
      <c r="BD81" s="941">
        <f>SUM((BC81+BC82)/2)</f>
        <v>0</v>
      </c>
      <c r="BE81" s="941">
        <f>SUM((BD81+BD82)/2)</f>
        <v>0</v>
      </c>
      <c r="BF81" s="941">
        <f t="shared" si="66"/>
        <v>0</v>
      </c>
      <c r="BG81" s="941">
        <f>SUM((BF81+BF82)/2)</f>
        <v>0</v>
      </c>
      <c r="BH81" s="941">
        <f>SUM((BG81+BG82)/2)</f>
        <v>0</v>
      </c>
      <c r="BI81" s="941">
        <f t="shared" si="67"/>
        <v>0</v>
      </c>
      <c r="BJ81" s="941">
        <f>SUM((BI81+BI82)/2)</f>
        <v>0</v>
      </c>
      <c r="BK81" s="941">
        <f t="shared" si="68"/>
        <v>0</v>
      </c>
      <c r="BL81" s="944">
        <f>SUM(BK81+BK82)/2</f>
        <v>0</v>
      </c>
      <c r="BM81" s="940">
        <f t="shared" si="69"/>
        <v>0</v>
      </c>
      <c r="BN81" s="940">
        <f>SUM(BM81+BM82)/2</f>
        <v>0</v>
      </c>
      <c r="BO81" s="940">
        <f t="shared" si="70"/>
        <v>0</v>
      </c>
      <c r="BP81" s="940">
        <f>SUM(BO81+BO82)/2</f>
        <v>0</v>
      </c>
      <c r="BQ81" s="940">
        <f t="shared" si="71"/>
        <v>11</v>
      </c>
      <c r="BR81" s="940">
        <f>SUM((BQ81+BQ82)/2)</f>
        <v>11</v>
      </c>
      <c r="BS81" s="940">
        <f t="shared" si="72"/>
        <v>0</v>
      </c>
      <c r="BT81" s="940">
        <f>SUM((BS81+BS82)/2)</f>
        <v>0</v>
      </c>
      <c r="BU81" s="940">
        <f t="shared" si="73"/>
        <v>0</v>
      </c>
      <c r="BV81" s="940">
        <f>SUM((BU81+BU82)/2)</f>
        <v>0</v>
      </c>
      <c r="BW81" s="941">
        <f t="shared" si="74"/>
        <v>0</v>
      </c>
      <c r="BX81" s="941">
        <f>SUM((BW81+BW82)/2)</f>
        <v>0</v>
      </c>
      <c r="BY81" s="941">
        <f t="shared" si="75"/>
        <v>0</v>
      </c>
      <c r="BZ81" s="942">
        <f>SUM((BY81+BY82)/2)</f>
        <v>0</v>
      </c>
      <c r="CA81" s="945">
        <f>SUM(AZ81)</f>
        <v>264</v>
      </c>
      <c r="CB81" s="891">
        <f>SUM(AM81+AO81+AQ81+AS81+AU81+AW81+BB81+BD81+BG81+AY81)</f>
        <v>11</v>
      </c>
    </row>
    <row r="82" spans="1:80" ht="18.75" customHeight="1" thickBot="1" x14ac:dyDescent="0.3">
      <c r="A82" s="910" t="s">
        <v>425</v>
      </c>
      <c r="B82" s="911" t="s">
        <v>181</v>
      </c>
      <c r="C82" s="202" t="s">
        <v>10</v>
      </c>
      <c r="D82" s="946">
        <v>11552</v>
      </c>
      <c r="E82" s="947" t="s">
        <v>4</v>
      </c>
      <c r="F82" s="948"/>
      <c r="G82" s="951" t="s">
        <v>11</v>
      </c>
      <c r="H82" s="951" t="s">
        <v>11</v>
      </c>
      <c r="I82" s="1071" t="s">
        <v>11</v>
      </c>
      <c r="J82" s="951" t="s">
        <v>11</v>
      </c>
      <c r="K82" s="951" t="s">
        <v>67</v>
      </c>
      <c r="L82" s="950"/>
      <c r="M82" s="950"/>
      <c r="N82" s="951" t="s">
        <v>11</v>
      </c>
      <c r="O82" s="951" t="s">
        <v>11</v>
      </c>
      <c r="P82" s="949" t="s">
        <v>7</v>
      </c>
      <c r="Q82" s="949" t="s">
        <v>7</v>
      </c>
      <c r="R82" s="949" t="s">
        <v>7</v>
      </c>
      <c r="S82" s="950"/>
      <c r="T82" s="950"/>
      <c r="U82" s="951" t="s">
        <v>11</v>
      </c>
      <c r="V82" s="951" t="s">
        <v>57</v>
      </c>
      <c r="W82" s="951" t="s">
        <v>11</v>
      </c>
      <c r="X82" s="951" t="s">
        <v>11</v>
      </c>
      <c r="Y82" s="951" t="s">
        <v>11</v>
      </c>
      <c r="Z82" s="950"/>
      <c r="AA82" s="950"/>
      <c r="AB82" s="949" t="s">
        <v>7</v>
      </c>
      <c r="AC82" s="949" t="s">
        <v>7</v>
      </c>
      <c r="AD82" s="949" t="s">
        <v>7</v>
      </c>
      <c r="AE82" s="949" t="s">
        <v>7</v>
      </c>
      <c r="AF82" s="949" t="s">
        <v>7</v>
      </c>
      <c r="AG82" s="949" t="s">
        <v>7</v>
      </c>
      <c r="AH82" s="949" t="s">
        <v>7</v>
      </c>
      <c r="AI82" s="949" t="s">
        <v>7</v>
      </c>
      <c r="AJ82" s="951"/>
      <c r="AK82" s="952"/>
      <c r="AL82" s="953">
        <f t="shared" si="57"/>
        <v>10</v>
      </c>
      <c r="AM82" s="954"/>
      <c r="AN82" s="954">
        <f t="shared" si="58"/>
        <v>0</v>
      </c>
      <c r="AO82" s="955"/>
      <c r="AP82" s="956">
        <f t="shared" si="59"/>
        <v>0</v>
      </c>
      <c r="AQ82" s="957"/>
      <c r="AR82" s="954">
        <f t="shared" si="60"/>
        <v>0</v>
      </c>
      <c r="AS82" s="954"/>
      <c r="AT82" s="954">
        <f t="shared" si="61"/>
        <v>1</v>
      </c>
      <c r="AU82" s="954"/>
      <c r="AV82" s="954">
        <f t="shared" si="62"/>
        <v>0</v>
      </c>
      <c r="AW82" s="955"/>
      <c r="AX82" s="956">
        <f t="shared" si="63"/>
        <v>0</v>
      </c>
      <c r="AY82" s="957"/>
      <c r="AZ82" s="958"/>
      <c r="BA82" s="956">
        <f t="shared" si="64"/>
        <v>0</v>
      </c>
      <c r="BB82" s="957"/>
      <c r="BC82" s="956">
        <f t="shared" si="65"/>
        <v>0</v>
      </c>
      <c r="BD82" s="957"/>
      <c r="BE82" s="957"/>
      <c r="BF82" s="956">
        <f t="shared" si="66"/>
        <v>0</v>
      </c>
      <c r="BG82" s="957"/>
      <c r="BH82" s="957"/>
      <c r="BI82" s="956">
        <f t="shared" si="67"/>
        <v>0</v>
      </c>
      <c r="BJ82" s="957"/>
      <c r="BK82" s="956">
        <f t="shared" si="68"/>
        <v>0</v>
      </c>
      <c r="BL82" s="959"/>
      <c r="BM82" s="954">
        <f t="shared" si="69"/>
        <v>0</v>
      </c>
      <c r="BN82" s="960"/>
      <c r="BO82" s="954">
        <f t="shared" si="70"/>
        <v>0</v>
      </c>
      <c r="BP82" s="955"/>
      <c r="BQ82" s="954">
        <f t="shared" si="71"/>
        <v>11</v>
      </c>
      <c r="BR82" s="954"/>
      <c r="BS82" s="954">
        <f t="shared" si="72"/>
        <v>0</v>
      </c>
      <c r="BT82" s="955"/>
      <c r="BU82" s="954">
        <f t="shared" si="73"/>
        <v>0</v>
      </c>
      <c r="BV82" s="955"/>
      <c r="BW82" s="956">
        <f t="shared" si="74"/>
        <v>0</v>
      </c>
      <c r="BX82" s="957"/>
      <c r="BY82" s="956">
        <f t="shared" si="75"/>
        <v>0</v>
      </c>
      <c r="BZ82" s="961"/>
      <c r="CA82" s="962"/>
      <c r="CB82" s="826"/>
    </row>
    <row r="83" spans="1:80" ht="18.75" customHeight="1" x14ac:dyDescent="0.25">
      <c r="A83" s="910" t="s">
        <v>425</v>
      </c>
      <c r="B83" s="911" t="s">
        <v>181</v>
      </c>
      <c r="C83" s="807" t="s">
        <v>339</v>
      </c>
      <c r="D83" s="975" t="s">
        <v>292</v>
      </c>
      <c r="E83" s="932" t="s">
        <v>70</v>
      </c>
      <c r="F83" s="933"/>
      <c r="G83" s="936" t="s">
        <v>11</v>
      </c>
      <c r="H83" s="936" t="s">
        <v>57</v>
      </c>
      <c r="I83" s="1012" t="s">
        <v>11</v>
      </c>
      <c r="J83" s="936" t="s">
        <v>11</v>
      </c>
      <c r="K83" s="936" t="s">
        <v>11</v>
      </c>
      <c r="L83" s="935"/>
      <c r="M83" s="935"/>
      <c r="N83" s="936" t="s">
        <v>11</v>
      </c>
      <c r="O83" s="936" t="s">
        <v>11</v>
      </c>
      <c r="P83" s="936" t="s">
        <v>11</v>
      </c>
      <c r="Q83" s="936" t="s">
        <v>11</v>
      </c>
      <c r="R83" s="936" t="s">
        <v>11</v>
      </c>
      <c r="S83" s="935"/>
      <c r="T83" s="935"/>
      <c r="U83" s="936" t="s">
        <v>11</v>
      </c>
      <c r="V83" s="936" t="s">
        <v>11</v>
      </c>
      <c r="W83" s="1012" t="s">
        <v>11</v>
      </c>
      <c r="X83" s="936" t="s">
        <v>11</v>
      </c>
      <c r="Y83" s="936" t="s">
        <v>11</v>
      </c>
      <c r="Z83" s="935"/>
      <c r="AA83" s="935"/>
      <c r="AB83" s="936" t="s">
        <v>11</v>
      </c>
      <c r="AC83" s="936" t="s">
        <v>11</v>
      </c>
      <c r="AD83" s="1012" t="s">
        <v>11</v>
      </c>
      <c r="AE83" s="937" t="s">
        <v>7</v>
      </c>
      <c r="AF83" s="937" t="s">
        <v>7</v>
      </c>
      <c r="AG83" s="937" t="s">
        <v>7</v>
      </c>
      <c r="AH83" s="937" t="s">
        <v>7</v>
      </c>
      <c r="AI83" s="937" t="s">
        <v>7</v>
      </c>
      <c r="AJ83" s="936"/>
      <c r="AK83" s="938">
        <f>IF(CA83=0,"",TIME(0,CA83,0))</f>
        <v>0.3</v>
      </c>
      <c r="AL83" s="939">
        <f t="shared" si="57"/>
        <v>17</v>
      </c>
      <c r="AM83" s="940">
        <f>SUM(AL83:AL84)/2</f>
        <v>17.5</v>
      </c>
      <c r="AN83" s="940">
        <f t="shared" si="58"/>
        <v>0</v>
      </c>
      <c r="AO83" s="940">
        <f>SUM((AN83+AN84)/2)</f>
        <v>0</v>
      </c>
      <c r="AP83" s="941">
        <f t="shared" si="59"/>
        <v>0</v>
      </c>
      <c r="AQ83" s="941">
        <f>SUM((AP83+AP84)/2)</f>
        <v>0</v>
      </c>
      <c r="AR83" s="940">
        <f t="shared" si="60"/>
        <v>0</v>
      </c>
      <c r="AS83" s="941">
        <f>SUM((AR83+AR84)/2)</f>
        <v>0</v>
      </c>
      <c r="AT83" s="941">
        <f t="shared" si="61"/>
        <v>1</v>
      </c>
      <c r="AU83" s="942">
        <f>SUM((AT83+AT84)/2)</f>
        <v>0.5</v>
      </c>
      <c r="AV83" s="940">
        <f t="shared" si="62"/>
        <v>0</v>
      </c>
      <c r="AW83" s="940">
        <f>SUM((AV83+AV84)/2)</f>
        <v>0</v>
      </c>
      <c r="AX83" s="941">
        <f t="shared" si="63"/>
        <v>0</v>
      </c>
      <c r="AY83" s="941">
        <f>SUM((AX83+AX84)/2)</f>
        <v>0</v>
      </c>
      <c r="AZ83" s="943">
        <f>SUM(AM83+AO83+AQ83+AS83+AW83+AY83+AU83)*24</f>
        <v>432</v>
      </c>
      <c r="BA83" s="941">
        <f t="shared" si="64"/>
        <v>0</v>
      </c>
      <c r="BB83" s="941">
        <f>SUM((BA83+BA84)/2)</f>
        <v>0</v>
      </c>
      <c r="BC83" s="941">
        <f t="shared" si="65"/>
        <v>0</v>
      </c>
      <c r="BD83" s="941">
        <f>SUM((BC83+BC84)/2)</f>
        <v>0</v>
      </c>
      <c r="BE83" s="941">
        <f>SUM((BD83+BD84)/2)</f>
        <v>0</v>
      </c>
      <c r="BF83" s="941">
        <f t="shared" si="66"/>
        <v>0</v>
      </c>
      <c r="BG83" s="941">
        <f>SUM((BF83+BF84)/2)</f>
        <v>0</v>
      </c>
      <c r="BH83" s="941">
        <f>SUM((BG83+BG84)/2)</f>
        <v>0</v>
      </c>
      <c r="BI83" s="941">
        <f t="shared" si="67"/>
        <v>0</v>
      </c>
      <c r="BJ83" s="941">
        <f>SUM((BI83+BI84)/2)</f>
        <v>0</v>
      </c>
      <c r="BK83" s="941">
        <f t="shared" si="68"/>
        <v>0</v>
      </c>
      <c r="BL83" s="944">
        <f>SUM(BK83+BK84)/2</f>
        <v>0</v>
      </c>
      <c r="BM83" s="940">
        <f t="shared" si="69"/>
        <v>0</v>
      </c>
      <c r="BN83" s="940">
        <f>SUM(BM83+BM84)/2</f>
        <v>0</v>
      </c>
      <c r="BO83" s="940">
        <f t="shared" si="70"/>
        <v>0</v>
      </c>
      <c r="BP83" s="940">
        <f>SUM(BO83+BO84)/2</f>
        <v>0</v>
      </c>
      <c r="BQ83" s="940">
        <f t="shared" si="71"/>
        <v>5</v>
      </c>
      <c r="BR83" s="940">
        <f>SUM((BQ83+BQ84)/2)</f>
        <v>5</v>
      </c>
      <c r="BS83" s="940">
        <f t="shared" si="72"/>
        <v>0</v>
      </c>
      <c r="BT83" s="940">
        <f>SUM((BS83+BS84)/2)</f>
        <v>0</v>
      </c>
      <c r="BU83" s="940">
        <f t="shared" si="73"/>
        <v>0</v>
      </c>
      <c r="BV83" s="940">
        <f>SUM((BU83+BU84)/2)</f>
        <v>0</v>
      </c>
      <c r="BW83" s="941">
        <f t="shared" si="74"/>
        <v>0</v>
      </c>
      <c r="BX83" s="941">
        <f>SUM((BW83+BW84)/2)</f>
        <v>0</v>
      </c>
      <c r="BY83" s="941">
        <f t="shared" si="75"/>
        <v>0</v>
      </c>
      <c r="BZ83" s="942">
        <f>SUM((BY83+BY84)/2)</f>
        <v>0</v>
      </c>
      <c r="CA83" s="945">
        <f>SUM(AZ83)</f>
        <v>432</v>
      </c>
      <c r="CB83" s="891">
        <f>SUM(AM83+AO83+AQ83+AS83+AU83+AW83+BB83+BD83+BG83+AY83)</f>
        <v>18</v>
      </c>
    </row>
    <row r="84" spans="1:80" ht="18.75" customHeight="1" thickBot="1" x14ac:dyDescent="0.3">
      <c r="A84" s="910" t="s">
        <v>425</v>
      </c>
      <c r="B84" s="911" t="s">
        <v>181</v>
      </c>
      <c r="C84" s="202" t="s">
        <v>9</v>
      </c>
      <c r="D84" s="946">
        <v>11393</v>
      </c>
      <c r="E84" s="947" t="s">
        <v>4</v>
      </c>
      <c r="F84" s="948"/>
      <c r="G84" s="951" t="s">
        <v>11</v>
      </c>
      <c r="H84" s="951" t="s">
        <v>11</v>
      </c>
      <c r="I84" s="1020" t="s">
        <v>11</v>
      </c>
      <c r="J84" s="951" t="s">
        <v>11</v>
      </c>
      <c r="K84" s="951" t="s">
        <v>11</v>
      </c>
      <c r="L84" s="950"/>
      <c r="M84" s="950"/>
      <c r="N84" s="951" t="s">
        <v>11</v>
      </c>
      <c r="O84" s="951" t="s">
        <v>11</v>
      </c>
      <c r="P84" s="951" t="s">
        <v>11</v>
      </c>
      <c r="Q84" s="951" t="s">
        <v>11</v>
      </c>
      <c r="R84" s="951" t="s">
        <v>11</v>
      </c>
      <c r="S84" s="950"/>
      <c r="T84" s="950"/>
      <c r="U84" s="951" t="s">
        <v>11</v>
      </c>
      <c r="V84" s="951" t="s">
        <v>11</v>
      </c>
      <c r="W84" s="1020" t="s">
        <v>11</v>
      </c>
      <c r="X84" s="951" t="s">
        <v>11</v>
      </c>
      <c r="Y84" s="951" t="s">
        <v>11</v>
      </c>
      <c r="Z84" s="950"/>
      <c r="AA84" s="950"/>
      <c r="AB84" s="951" t="s">
        <v>11</v>
      </c>
      <c r="AC84" s="951" t="s">
        <v>11</v>
      </c>
      <c r="AD84" s="1020" t="s">
        <v>11</v>
      </c>
      <c r="AE84" s="949" t="s">
        <v>7</v>
      </c>
      <c r="AF84" s="949" t="s">
        <v>7</v>
      </c>
      <c r="AG84" s="949" t="s">
        <v>7</v>
      </c>
      <c r="AH84" s="949" t="s">
        <v>7</v>
      </c>
      <c r="AI84" s="949" t="s">
        <v>7</v>
      </c>
      <c r="AJ84" s="951"/>
      <c r="AK84" s="952"/>
      <c r="AL84" s="953">
        <f t="shared" si="57"/>
        <v>18</v>
      </c>
      <c r="AM84" s="954"/>
      <c r="AN84" s="954">
        <f t="shared" si="58"/>
        <v>0</v>
      </c>
      <c r="AO84" s="955"/>
      <c r="AP84" s="956">
        <f t="shared" si="59"/>
        <v>0</v>
      </c>
      <c r="AQ84" s="957"/>
      <c r="AR84" s="954">
        <f t="shared" si="60"/>
        <v>0</v>
      </c>
      <c r="AS84" s="954"/>
      <c r="AT84" s="954">
        <f t="shared" si="61"/>
        <v>0</v>
      </c>
      <c r="AU84" s="954"/>
      <c r="AV84" s="954">
        <f t="shared" si="62"/>
        <v>0</v>
      </c>
      <c r="AW84" s="955"/>
      <c r="AX84" s="956">
        <f t="shared" si="63"/>
        <v>0</v>
      </c>
      <c r="AY84" s="957"/>
      <c r="AZ84" s="958"/>
      <c r="BA84" s="956">
        <f t="shared" si="64"/>
        <v>0</v>
      </c>
      <c r="BB84" s="957"/>
      <c r="BC84" s="956">
        <f t="shared" si="65"/>
        <v>0</v>
      </c>
      <c r="BD84" s="957"/>
      <c r="BE84" s="957"/>
      <c r="BF84" s="956">
        <f t="shared" si="66"/>
        <v>0</v>
      </c>
      <c r="BG84" s="957"/>
      <c r="BH84" s="957"/>
      <c r="BI84" s="956">
        <f t="shared" si="67"/>
        <v>0</v>
      </c>
      <c r="BJ84" s="957"/>
      <c r="BK84" s="956">
        <f t="shared" si="68"/>
        <v>0</v>
      </c>
      <c r="BL84" s="959"/>
      <c r="BM84" s="954">
        <f t="shared" si="69"/>
        <v>0</v>
      </c>
      <c r="BN84" s="960"/>
      <c r="BO84" s="954">
        <f t="shared" si="70"/>
        <v>0</v>
      </c>
      <c r="BP84" s="955"/>
      <c r="BQ84" s="954">
        <f t="shared" si="71"/>
        <v>5</v>
      </c>
      <c r="BR84" s="954"/>
      <c r="BS84" s="954">
        <f t="shared" si="72"/>
        <v>0</v>
      </c>
      <c r="BT84" s="955"/>
      <c r="BU84" s="954">
        <f t="shared" si="73"/>
        <v>0</v>
      </c>
      <c r="BV84" s="955"/>
      <c r="BW84" s="956">
        <f t="shared" si="74"/>
        <v>0</v>
      </c>
      <c r="BX84" s="957"/>
      <c r="BY84" s="956">
        <f t="shared" si="75"/>
        <v>0</v>
      </c>
      <c r="BZ84" s="961"/>
      <c r="CA84" s="962"/>
      <c r="CB84" s="826"/>
    </row>
    <row r="85" spans="1:80" s="1029" customFormat="1" ht="18.75" customHeight="1" thickBot="1" x14ac:dyDescent="0.3">
      <c r="A85" s="910" t="s">
        <v>425</v>
      </c>
      <c r="B85" s="911" t="s">
        <v>182</v>
      </c>
      <c r="C85" s="1239" t="s">
        <v>182</v>
      </c>
      <c r="D85" s="1240"/>
      <c r="E85" s="13"/>
      <c r="F85" s="912"/>
      <c r="G85" s="913"/>
      <c r="H85" s="913"/>
      <c r="I85" s="914"/>
      <c r="J85" s="913"/>
      <c r="K85" s="913"/>
      <c r="L85" s="913"/>
      <c r="M85" s="913"/>
      <c r="N85" s="913"/>
      <c r="O85" s="913"/>
      <c r="P85" s="913"/>
      <c r="Q85" s="913"/>
      <c r="R85" s="913"/>
      <c r="S85" s="913"/>
      <c r="T85" s="913"/>
      <c r="U85" s="913"/>
      <c r="V85" s="913"/>
      <c r="W85" s="913"/>
      <c r="X85" s="913"/>
      <c r="Y85" s="913"/>
      <c r="Z85" s="913"/>
      <c r="AA85" s="913"/>
      <c r="AB85" s="913"/>
      <c r="AC85" s="913"/>
      <c r="AD85" s="913"/>
      <c r="AE85" s="913"/>
      <c r="AF85" s="913"/>
      <c r="AG85" s="913"/>
      <c r="AH85" s="913"/>
      <c r="AI85" s="913"/>
      <c r="AJ85" s="913"/>
      <c r="AK85" s="938" t="str">
        <f>IF(CA85=0,"",TIME(0,CA85,0))</f>
        <v/>
      </c>
      <c r="AL85" s="915"/>
      <c r="AM85" s="915"/>
      <c r="AN85" s="915"/>
      <c r="AO85" s="916"/>
      <c r="AP85" s="915"/>
      <c r="AQ85" s="916"/>
      <c r="AR85" s="915"/>
      <c r="AS85" s="915"/>
      <c r="AT85" s="915"/>
      <c r="AU85" s="915"/>
      <c r="AV85" s="915"/>
      <c r="AW85" s="916"/>
      <c r="AX85" s="915"/>
      <c r="AY85" s="916"/>
      <c r="AZ85" s="1026"/>
      <c r="BA85" s="915"/>
      <c r="BB85" s="916"/>
      <c r="BC85" s="915"/>
      <c r="BD85" s="916"/>
      <c r="BE85" s="916"/>
      <c r="BF85" s="915"/>
      <c r="BG85" s="916"/>
      <c r="BH85" s="916"/>
      <c r="BI85" s="915"/>
      <c r="BJ85" s="916"/>
      <c r="BK85" s="915"/>
      <c r="BL85" s="1027"/>
      <c r="BM85" s="915"/>
      <c r="BN85" s="921"/>
      <c r="BO85" s="915"/>
      <c r="BP85" s="916"/>
      <c r="BQ85" s="915"/>
      <c r="BR85" s="915"/>
      <c r="BS85" s="915"/>
      <c r="BT85" s="916"/>
      <c r="BU85" s="915"/>
      <c r="BV85" s="916"/>
      <c r="BW85" s="915"/>
      <c r="BX85" s="916"/>
      <c r="BY85" s="915"/>
      <c r="BZ85" s="916"/>
      <c r="CA85" s="1026"/>
      <c r="CB85" s="1028"/>
    </row>
    <row r="86" spans="1:80" s="1029" customFormat="1" ht="18.75" customHeight="1" thickBot="1" x14ac:dyDescent="0.3">
      <c r="A86" s="910" t="s">
        <v>425</v>
      </c>
      <c r="B86" s="911" t="s">
        <v>182</v>
      </c>
      <c r="C86" s="190"/>
      <c r="D86" s="985" t="s">
        <v>69</v>
      </c>
      <c r="E86" s="13"/>
      <c r="F86" s="899">
        <v>1</v>
      </c>
      <c r="G86" s="900">
        <v>2</v>
      </c>
      <c r="H86" s="900">
        <v>3</v>
      </c>
      <c r="I86" s="900">
        <v>4</v>
      </c>
      <c r="J86" s="900">
        <v>5</v>
      </c>
      <c r="K86" s="900">
        <v>6</v>
      </c>
      <c r="L86" s="901">
        <v>7</v>
      </c>
      <c r="M86" s="901">
        <v>8</v>
      </c>
      <c r="N86" s="900">
        <v>9</v>
      </c>
      <c r="O86" s="900">
        <v>10</v>
      </c>
      <c r="P86" s="900">
        <v>11</v>
      </c>
      <c r="Q86" s="900">
        <v>12</v>
      </c>
      <c r="R86" s="900">
        <v>13</v>
      </c>
      <c r="S86" s="901">
        <v>14</v>
      </c>
      <c r="T86" s="901">
        <v>15</v>
      </c>
      <c r="U86" s="900">
        <v>16</v>
      </c>
      <c r="V86" s="900">
        <v>17</v>
      </c>
      <c r="W86" s="900">
        <v>18</v>
      </c>
      <c r="X86" s="900">
        <v>19</v>
      </c>
      <c r="Y86" s="900">
        <v>20</v>
      </c>
      <c r="Z86" s="901">
        <v>21</v>
      </c>
      <c r="AA86" s="901">
        <v>22</v>
      </c>
      <c r="AB86" s="900">
        <v>23</v>
      </c>
      <c r="AC86" s="900">
        <v>24</v>
      </c>
      <c r="AD86" s="900">
        <v>25</v>
      </c>
      <c r="AE86" s="900">
        <v>26</v>
      </c>
      <c r="AF86" s="900">
        <v>27</v>
      </c>
      <c r="AG86" s="1062">
        <v>28</v>
      </c>
      <c r="AH86" s="1062">
        <v>29</v>
      </c>
      <c r="AI86" s="900">
        <v>30</v>
      </c>
      <c r="AJ86" s="903">
        <v>31</v>
      </c>
      <c r="AK86" s="952"/>
      <c r="AL86" s="915"/>
      <c r="AM86" s="915"/>
      <c r="AN86" s="915"/>
      <c r="AO86" s="916"/>
      <c r="AP86" s="915"/>
      <c r="AQ86" s="916"/>
      <c r="AR86" s="915"/>
      <c r="AS86" s="915"/>
      <c r="AT86" s="915"/>
      <c r="AU86" s="915"/>
      <c r="AV86" s="915"/>
      <c r="AW86" s="916"/>
      <c r="AX86" s="915"/>
      <c r="AY86" s="916"/>
      <c r="AZ86" s="1026"/>
      <c r="BA86" s="915"/>
      <c r="BB86" s="916"/>
      <c r="BC86" s="915"/>
      <c r="BD86" s="916"/>
      <c r="BE86" s="916"/>
      <c r="BF86" s="915"/>
      <c r="BG86" s="916"/>
      <c r="BH86" s="916"/>
      <c r="BI86" s="915"/>
      <c r="BJ86" s="916"/>
      <c r="BK86" s="915"/>
      <c r="BL86" s="1027"/>
      <c r="BM86" s="915"/>
      <c r="BN86" s="921"/>
      <c r="BO86" s="915"/>
      <c r="BP86" s="916"/>
      <c r="BQ86" s="915"/>
      <c r="BR86" s="915"/>
      <c r="BS86" s="915"/>
      <c r="BT86" s="916"/>
      <c r="BU86" s="915"/>
      <c r="BV86" s="916"/>
      <c r="BW86" s="915"/>
      <c r="BX86" s="916"/>
      <c r="BY86" s="915"/>
      <c r="BZ86" s="916"/>
      <c r="CA86" s="1026"/>
      <c r="CB86" s="1028"/>
    </row>
    <row r="87" spans="1:80" ht="18.75" customHeight="1" x14ac:dyDescent="0.25">
      <c r="A87" s="910" t="s">
        <v>425</v>
      </c>
      <c r="B87" s="911" t="s">
        <v>182</v>
      </c>
      <c r="C87" s="1057" t="s">
        <v>340</v>
      </c>
      <c r="D87" s="975" t="str">
        <f>VLOOKUP(C87,ListeAppel,2,FALSE)</f>
        <v>Nom 010</v>
      </c>
      <c r="E87" s="932" t="s">
        <v>70</v>
      </c>
      <c r="F87" s="933"/>
      <c r="G87" s="936" t="s">
        <v>11</v>
      </c>
      <c r="H87" s="936" t="s">
        <v>11</v>
      </c>
      <c r="I87" s="1070" t="s">
        <v>67</v>
      </c>
      <c r="J87" s="936" t="s">
        <v>11</v>
      </c>
      <c r="K87" s="936" t="s">
        <v>11</v>
      </c>
      <c r="L87" s="935"/>
      <c r="M87" s="935"/>
      <c r="N87" s="936" t="s">
        <v>11</v>
      </c>
      <c r="O87" s="936" t="s">
        <v>11</v>
      </c>
      <c r="P87" s="936" t="s">
        <v>67</v>
      </c>
      <c r="Q87" s="936" t="s">
        <v>11</v>
      </c>
      <c r="R87" s="936" t="s">
        <v>11</v>
      </c>
      <c r="S87" s="935"/>
      <c r="T87" s="935"/>
      <c r="U87" s="936" t="s">
        <v>11</v>
      </c>
      <c r="V87" s="936" t="s">
        <v>11</v>
      </c>
      <c r="W87" s="936" t="s">
        <v>67</v>
      </c>
      <c r="X87" s="937" t="s">
        <v>7</v>
      </c>
      <c r="Y87" s="936" t="s">
        <v>11</v>
      </c>
      <c r="Z87" s="935"/>
      <c r="AA87" s="935"/>
      <c r="AB87" s="936" t="s">
        <v>11</v>
      </c>
      <c r="AC87" s="936" t="s">
        <v>11</v>
      </c>
      <c r="AD87" s="936" t="s">
        <v>67</v>
      </c>
      <c r="AE87" s="936" t="s">
        <v>11</v>
      </c>
      <c r="AF87" s="936" t="s">
        <v>11</v>
      </c>
      <c r="AG87" s="935"/>
      <c r="AH87" s="935"/>
      <c r="AI87" s="936" t="s">
        <v>11</v>
      </c>
      <c r="AJ87" s="936"/>
      <c r="AK87" s="938">
        <f>IF(CA87=0,"",TIME(0,CA87,0))</f>
        <v>0.26666666666666666</v>
      </c>
      <c r="AL87" s="939">
        <f t="shared" ref="AL87:AL100" si="76">COUNTIF(F87:AJ87,"P")</f>
        <v>16</v>
      </c>
      <c r="AM87" s="940">
        <f>SUM(AL87:AL88)/2</f>
        <v>16</v>
      </c>
      <c r="AN87" s="940">
        <f t="shared" ref="AN87:AN100" si="77">COUNTIF(F87:AJ87,"Mi")</f>
        <v>0</v>
      </c>
      <c r="AO87" s="940">
        <f>SUM((AN87+AN88)/2)</f>
        <v>0</v>
      </c>
      <c r="AP87" s="941">
        <f t="shared" ref="AP87:AP100" si="78">COUNTIF(F87:AJ87,"VS")</f>
        <v>0</v>
      </c>
      <c r="AQ87" s="941">
        <f>SUM((AP87+AP88)/2)</f>
        <v>0</v>
      </c>
      <c r="AR87" s="940">
        <f t="shared" ref="AR87:AR100" si="79">COUNTIF(F87:AJ87,"C1")</f>
        <v>0</v>
      </c>
      <c r="AS87" s="941">
        <f>SUM((AR87+AR88)/2)</f>
        <v>0</v>
      </c>
      <c r="AT87" s="941">
        <f t="shared" ref="AT87:AT100" si="80">COUNTIF(F87:AJ87,"R1")</f>
        <v>0</v>
      </c>
      <c r="AU87" s="942">
        <f>SUM((AT87+AT88)/2)</f>
        <v>0</v>
      </c>
      <c r="AV87" s="940">
        <f t="shared" ref="AV87:AV100" si="81">COUNTIF(F87:AJ87,"CS")</f>
        <v>0</v>
      </c>
      <c r="AW87" s="940">
        <f>SUM((AV87+AV88)/2)</f>
        <v>0</v>
      </c>
      <c r="AX87" s="941">
        <f t="shared" ref="AX87:AX100" si="82">COUNTIF(F87:AJ87,"DA")</f>
        <v>0</v>
      </c>
      <c r="AY87" s="941">
        <f>SUM((AX87+AX88)/2)</f>
        <v>0</v>
      </c>
      <c r="AZ87" s="943">
        <f>SUM(AM87+AO87+AQ87+AS87+AW87+AY87+AU87)*24</f>
        <v>384</v>
      </c>
      <c r="BA87" s="941">
        <f t="shared" ref="BA87:BA100" si="83">COUNTIF(F87:AJ87,"MT5")</f>
        <v>0</v>
      </c>
      <c r="BB87" s="941">
        <f>SUM((BA87+BA88)/2)</f>
        <v>0</v>
      </c>
      <c r="BC87" s="941">
        <f t="shared" ref="BC87:BC100" si="84">COUNTIF(F87:AJ87,"MT6")</f>
        <v>0</v>
      </c>
      <c r="BD87" s="941">
        <f>SUM((BC87+BC88)/2)</f>
        <v>0</v>
      </c>
      <c r="BE87" s="941">
        <f>SUM((BD87+BD88)/2)</f>
        <v>0</v>
      </c>
      <c r="BF87" s="941">
        <f t="shared" ref="BF87:BF100" si="85">COUNTIF(F87:AJ87,"MT8")</f>
        <v>0</v>
      </c>
      <c r="BG87" s="941">
        <f>SUM((BF87+BF88)/2)</f>
        <v>0</v>
      </c>
      <c r="BH87" s="941">
        <f>SUM((BG87+BG88)/2)</f>
        <v>0</v>
      </c>
      <c r="BI87" s="941">
        <f t="shared" ref="BI87:BI100" si="86">COUNTIF(F87:AJ87,"A")</f>
        <v>0</v>
      </c>
      <c r="BJ87" s="941">
        <f>SUM((BI87+BI88)/2)</f>
        <v>0</v>
      </c>
      <c r="BK87" s="941">
        <f t="shared" ref="BK87:BK100" si="87">COUNTIF(F87:AJ87,"Ma")</f>
        <v>0</v>
      </c>
      <c r="BL87" s="944">
        <f>SUM(BK87+BK88)/2</f>
        <v>0</v>
      </c>
      <c r="BM87" s="940">
        <f t="shared" ref="BM87:BM100" si="88">COUNTIF(F87:AJ87,"MJ")</f>
        <v>0</v>
      </c>
      <c r="BN87" s="940">
        <f>SUM(BM87+BM88)/2</f>
        <v>0</v>
      </c>
      <c r="BO87" s="940">
        <f t="shared" ref="BO87:BO100" si="89">COUNTIF(F87:AJ87,"Jsc")</f>
        <v>0</v>
      </c>
      <c r="BP87" s="940">
        <f>SUM(BO87+BO88)/2</f>
        <v>0</v>
      </c>
      <c r="BQ87" s="940">
        <f t="shared" ref="BQ87:BQ100" si="90">COUNTIF(F87:AJ87,"C")</f>
        <v>1</v>
      </c>
      <c r="BR87" s="940">
        <f>SUM((BQ87+BQ88)/2)</f>
        <v>1</v>
      </c>
      <c r="BS87" s="940">
        <f t="shared" ref="BS87:BS100" si="91">COUNTIF(F87:AJ87,"CC")</f>
        <v>0</v>
      </c>
      <c r="BT87" s="940">
        <f>SUM((BS87+BS88)/2)</f>
        <v>0</v>
      </c>
      <c r="BU87" s="940">
        <f t="shared" ref="BU87:BU100" si="92">COUNTIF(F87:AJ87,"DS")</f>
        <v>0</v>
      </c>
      <c r="BV87" s="940">
        <f>SUM((BU87+BU88)/2)</f>
        <v>0</v>
      </c>
      <c r="BW87" s="941">
        <f t="shared" ref="BW87:BW100" si="93">COUNTIF(F87:AJ87,"MT")</f>
        <v>0</v>
      </c>
      <c r="BX87" s="941">
        <f>SUM((BW87+BW88)/2)</f>
        <v>0</v>
      </c>
      <c r="BY87" s="941">
        <f t="shared" ref="BY87:BY100" si="94">COUNTIF(F87:AJ87,"4/5")</f>
        <v>0</v>
      </c>
      <c r="BZ87" s="942">
        <f>SUM((BY87+BY88)/2)</f>
        <v>0</v>
      </c>
      <c r="CA87" s="945">
        <f>SUM(AZ87)</f>
        <v>384</v>
      </c>
      <c r="CB87" s="891">
        <f>SUM(AM87+AO87+AQ87+AS87+AU87+AW87+BB87+BD87+BG87+AY87)</f>
        <v>16</v>
      </c>
    </row>
    <row r="88" spans="1:80" ht="18.75" customHeight="1" thickBot="1" x14ac:dyDescent="0.3">
      <c r="A88" s="910" t="s">
        <v>425</v>
      </c>
      <c r="B88" s="911" t="s">
        <v>182</v>
      </c>
      <c r="C88" s="710" t="s">
        <v>6</v>
      </c>
      <c r="D88" s="946">
        <v>11436</v>
      </c>
      <c r="E88" s="947" t="s">
        <v>4</v>
      </c>
      <c r="F88" s="948"/>
      <c r="G88" s="951" t="s">
        <v>11</v>
      </c>
      <c r="H88" s="951" t="s">
        <v>11</v>
      </c>
      <c r="I88" s="1071" t="s">
        <v>67</v>
      </c>
      <c r="J88" s="951" t="s">
        <v>11</v>
      </c>
      <c r="K88" s="951" t="s">
        <v>11</v>
      </c>
      <c r="L88" s="950"/>
      <c r="M88" s="950"/>
      <c r="N88" s="951" t="s">
        <v>11</v>
      </c>
      <c r="O88" s="951" t="s">
        <v>11</v>
      </c>
      <c r="P88" s="951" t="s">
        <v>67</v>
      </c>
      <c r="Q88" s="951" t="s">
        <v>11</v>
      </c>
      <c r="R88" s="951" t="s">
        <v>11</v>
      </c>
      <c r="S88" s="950"/>
      <c r="T88" s="950"/>
      <c r="U88" s="951" t="s">
        <v>11</v>
      </c>
      <c r="V88" s="951" t="s">
        <v>11</v>
      </c>
      <c r="W88" s="951" t="s">
        <v>67</v>
      </c>
      <c r="X88" s="949" t="s">
        <v>7</v>
      </c>
      <c r="Y88" s="951" t="s">
        <v>11</v>
      </c>
      <c r="Z88" s="950"/>
      <c r="AA88" s="950"/>
      <c r="AB88" s="951" t="s">
        <v>11</v>
      </c>
      <c r="AC88" s="951" t="s">
        <v>11</v>
      </c>
      <c r="AD88" s="951" t="s">
        <v>67</v>
      </c>
      <c r="AE88" s="951" t="s">
        <v>11</v>
      </c>
      <c r="AF88" s="951" t="s">
        <v>11</v>
      </c>
      <c r="AG88" s="950"/>
      <c r="AH88" s="950"/>
      <c r="AI88" s="951" t="s">
        <v>11</v>
      </c>
      <c r="AJ88" s="951"/>
      <c r="AK88" s="952"/>
      <c r="AL88" s="953">
        <f t="shared" si="76"/>
        <v>16</v>
      </c>
      <c r="AM88" s="954"/>
      <c r="AN88" s="954">
        <f t="shared" si="77"/>
        <v>0</v>
      </c>
      <c r="AO88" s="955"/>
      <c r="AP88" s="956">
        <f t="shared" si="78"/>
        <v>0</v>
      </c>
      <c r="AQ88" s="957"/>
      <c r="AR88" s="954">
        <f t="shared" si="79"/>
        <v>0</v>
      </c>
      <c r="AS88" s="954"/>
      <c r="AT88" s="954">
        <f t="shared" si="80"/>
        <v>0</v>
      </c>
      <c r="AU88" s="954"/>
      <c r="AV88" s="954">
        <f t="shared" si="81"/>
        <v>0</v>
      </c>
      <c r="AW88" s="955"/>
      <c r="AX88" s="956">
        <f t="shared" si="82"/>
        <v>0</v>
      </c>
      <c r="AY88" s="957"/>
      <c r="AZ88" s="958"/>
      <c r="BA88" s="956">
        <f t="shared" si="83"/>
        <v>0</v>
      </c>
      <c r="BB88" s="957"/>
      <c r="BC88" s="956">
        <f t="shared" si="84"/>
        <v>0</v>
      </c>
      <c r="BD88" s="957"/>
      <c r="BE88" s="957"/>
      <c r="BF88" s="956">
        <f t="shared" si="85"/>
        <v>0</v>
      </c>
      <c r="BG88" s="957"/>
      <c r="BH88" s="957"/>
      <c r="BI88" s="956">
        <f t="shared" si="86"/>
        <v>0</v>
      </c>
      <c r="BJ88" s="957"/>
      <c r="BK88" s="956">
        <f t="shared" si="87"/>
        <v>0</v>
      </c>
      <c r="BL88" s="959"/>
      <c r="BM88" s="954">
        <f t="shared" si="88"/>
        <v>0</v>
      </c>
      <c r="BN88" s="960"/>
      <c r="BO88" s="954">
        <f t="shared" si="89"/>
        <v>0</v>
      </c>
      <c r="BP88" s="955"/>
      <c r="BQ88" s="954">
        <f t="shared" si="90"/>
        <v>1</v>
      </c>
      <c r="BR88" s="954"/>
      <c r="BS88" s="954">
        <f t="shared" si="91"/>
        <v>0</v>
      </c>
      <c r="BT88" s="955"/>
      <c r="BU88" s="954">
        <f t="shared" si="92"/>
        <v>0</v>
      </c>
      <c r="BV88" s="955"/>
      <c r="BW88" s="956">
        <f t="shared" si="93"/>
        <v>0</v>
      </c>
      <c r="BX88" s="957"/>
      <c r="BY88" s="956">
        <f t="shared" si="94"/>
        <v>0</v>
      </c>
      <c r="BZ88" s="961"/>
      <c r="CA88" s="962"/>
      <c r="CB88" s="826"/>
    </row>
    <row r="89" spans="1:80" ht="18.75" customHeight="1" x14ac:dyDescent="0.25">
      <c r="A89" s="910" t="s">
        <v>425</v>
      </c>
      <c r="B89" s="911" t="s">
        <v>182</v>
      </c>
      <c r="C89" s="1057" t="s">
        <v>341</v>
      </c>
      <c r="D89" s="931" t="str">
        <f>VLOOKUP(C89,ListeAppel,2,FALSE)</f>
        <v>Nom 020</v>
      </c>
      <c r="E89" s="932" t="s">
        <v>70</v>
      </c>
      <c r="F89" s="933"/>
      <c r="G89" s="937" t="s">
        <v>7</v>
      </c>
      <c r="H89" s="1033" t="s">
        <v>24</v>
      </c>
      <c r="I89" s="1097" t="s">
        <v>28</v>
      </c>
      <c r="J89" s="1098" t="s">
        <v>28</v>
      </c>
      <c r="K89" s="1098" t="s">
        <v>28</v>
      </c>
      <c r="L89" s="935"/>
      <c r="M89" s="935"/>
      <c r="N89" s="1039" t="s">
        <v>14</v>
      </c>
      <c r="O89" s="1039" t="s">
        <v>14</v>
      </c>
      <c r="P89" s="1039" t="s">
        <v>14</v>
      </c>
      <c r="Q89" s="1039" t="s">
        <v>14</v>
      </c>
      <c r="R89" s="1039" t="s">
        <v>14</v>
      </c>
      <c r="S89" s="1039" t="s">
        <v>14</v>
      </c>
      <c r="T89" s="1039" t="s">
        <v>14</v>
      </c>
      <c r="U89" s="1039" t="s">
        <v>14</v>
      </c>
      <c r="V89" s="1039" t="s">
        <v>14</v>
      </c>
      <c r="W89" s="1039" t="s">
        <v>14</v>
      </c>
      <c r="X89" s="1039" t="s">
        <v>14</v>
      </c>
      <c r="Y89" s="1039" t="s">
        <v>14</v>
      </c>
      <c r="Z89" s="1039" t="s">
        <v>14</v>
      </c>
      <c r="AA89" s="1039" t="s">
        <v>14</v>
      </c>
      <c r="AB89" s="1039" t="s">
        <v>14</v>
      </c>
      <c r="AC89" s="936" t="s">
        <v>11</v>
      </c>
      <c r="AD89" s="936" t="s">
        <v>11</v>
      </c>
      <c r="AE89" s="1012" t="s">
        <v>11</v>
      </c>
      <c r="AF89" s="1097" t="s">
        <v>28</v>
      </c>
      <c r="AG89" s="935"/>
      <c r="AH89" s="935"/>
      <c r="AI89" s="936" t="s">
        <v>11</v>
      </c>
      <c r="AJ89" s="936"/>
      <c r="AK89" s="938">
        <f>IF(CA89=0,"",TIME(0,CA89,0))</f>
        <v>6.6666666666666666E-2</v>
      </c>
      <c r="AL89" s="939">
        <f t="shared" si="76"/>
        <v>4</v>
      </c>
      <c r="AM89" s="940">
        <f>SUM(AL89:AL90)/2</f>
        <v>4</v>
      </c>
      <c r="AN89" s="940">
        <f t="shared" si="77"/>
        <v>0</v>
      </c>
      <c r="AO89" s="940">
        <f>SUM((AN89+AN90)/2)</f>
        <v>0</v>
      </c>
      <c r="AP89" s="941">
        <f t="shared" si="78"/>
        <v>0</v>
      </c>
      <c r="AQ89" s="941">
        <f>SUM((AP89+AP90)/2)</f>
        <v>0</v>
      </c>
      <c r="AR89" s="940">
        <f t="shared" si="79"/>
        <v>0</v>
      </c>
      <c r="AS89" s="941">
        <f>SUM((AR89+AR90)/2)</f>
        <v>0</v>
      </c>
      <c r="AT89" s="941">
        <f t="shared" si="80"/>
        <v>0</v>
      </c>
      <c r="AU89" s="942">
        <f>SUM((AT89+AT90)/2)</f>
        <v>0</v>
      </c>
      <c r="AV89" s="940">
        <f t="shared" si="81"/>
        <v>0</v>
      </c>
      <c r="AW89" s="940">
        <f>SUM((AV89+AV90)/2)</f>
        <v>0</v>
      </c>
      <c r="AX89" s="941">
        <f t="shared" si="82"/>
        <v>0</v>
      </c>
      <c r="AY89" s="941">
        <f>SUM((AX89+AX90)/2)</f>
        <v>0</v>
      </c>
      <c r="AZ89" s="943">
        <f>SUM(AM89+AO89+AQ89+AS89+AW89+AY89+AU89)*24</f>
        <v>96</v>
      </c>
      <c r="BA89" s="941">
        <f t="shared" si="83"/>
        <v>0</v>
      </c>
      <c r="BB89" s="941">
        <f>SUM((BA89+BA90)/2)</f>
        <v>0</v>
      </c>
      <c r="BC89" s="941">
        <f t="shared" si="84"/>
        <v>0</v>
      </c>
      <c r="BD89" s="941">
        <f>SUM((BC89+BC90)/2)</f>
        <v>0</v>
      </c>
      <c r="BE89" s="941">
        <f>SUM((BD89+BD90)/2)</f>
        <v>0</v>
      </c>
      <c r="BF89" s="941">
        <f t="shared" si="85"/>
        <v>0</v>
      </c>
      <c r="BG89" s="941">
        <f>SUM((BF89+BF90)/2)</f>
        <v>0</v>
      </c>
      <c r="BH89" s="941">
        <f>SUM((BG89+BG90)/2)</f>
        <v>0</v>
      </c>
      <c r="BI89" s="941">
        <f t="shared" si="86"/>
        <v>0</v>
      </c>
      <c r="BJ89" s="941">
        <f>SUM((BI89+BI90)/2)</f>
        <v>0</v>
      </c>
      <c r="BK89" s="941">
        <f t="shared" si="87"/>
        <v>15</v>
      </c>
      <c r="BL89" s="944">
        <f>SUM(BK89+BK90)/2</f>
        <v>15</v>
      </c>
      <c r="BM89" s="940">
        <f t="shared" si="88"/>
        <v>1</v>
      </c>
      <c r="BN89" s="940">
        <f>SUM(BM89+BM90)/2</f>
        <v>1</v>
      </c>
      <c r="BO89" s="940">
        <f t="shared" si="89"/>
        <v>0</v>
      </c>
      <c r="BP89" s="940">
        <f>SUM(BO89+BO90)/2</f>
        <v>0</v>
      </c>
      <c r="BQ89" s="940">
        <f t="shared" si="90"/>
        <v>1</v>
      </c>
      <c r="BR89" s="940">
        <f>SUM((BQ89+BQ90)/2)</f>
        <v>1</v>
      </c>
      <c r="BS89" s="940">
        <f t="shared" si="91"/>
        <v>4</v>
      </c>
      <c r="BT89" s="940">
        <f>SUM((BS89+BS90)/2)</f>
        <v>4</v>
      </c>
      <c r="BU89" s="940">
        <f t="shared" si="92"/>
        <v>0</v>
      </c>
      <c r="BV89" s="940">
        <f>SUM((BU89+BU90)/2)</f>
        <v>0</v>
      </c>
      <c r="BW89" s="941">
        <f t="shared" si="93"/>
        <v>0</v>
      </c>
      <c r="BX89" s="941">
        <f>SUM((BW89+BW90)/2)</f>
        <v>0</v>
      </c>
      <c r="BY89" s="941">
        <f t="shared" si="94"/>
        <v>0</v>
      </c>
      <c r="BZ89" s="942">
        <f>SUM((BY89+BY90)/2)</f>
        <v>0</v>
      </c>
      <c r="CA89" s="945">
        <f>SUM(AZ89)</f>
        <v>96</v>
      </c>
      <c r="CB89" s="891">
        <f>SUM(AM89+AO89+AQ89+AS89+AU89+AW89+BB89+BD89+BG89+AY89)</f>
        <v>4</v>
      </c>
    </row>
    <row r="90" spans="1:80" ht="18.75" customHeight="1" thickBot="1" x14ac:dyDescent="0.3">
      <c r="A90" s="910" t="s">
        <v>425</v>
      </c>
      <c r="B90" s="911" t="s">
        <v>182</v>
      </c>
      <c r="C90" s="710" t="s">
        <v>10</v>
      </c>
      <c r="D90" s="999"/>
      <c r="E90" s="947" t="s">
        <v>4</v>
      </c>
      <c r="F90" s="948"/>
      <c r="G90" s="949" t="s">
        <v>7</v>
      </c>
      <c r="H90" s="1034" t="s">
        <v>24</v>
      </c>
      <c r="I90" s="1099" t="s">
        <v>28</v>
      </c>
      <c r="J90" s="1086" t="s">
        <v>28</v>
      </c>
      <c r="K90" s="1086" t="s">
        <v>28</v>
      </c>
      <c r="L90" s="950"/>
      <c r="M90" s="950"/>
      <c r="N90" s="998" t="s">
        <v>14</v>
      </c>
      <c r="O90" s="998" t="s">
        <v>14</v>
      </c>
      <c r="P90" s="998" t="s">
        <v>14</v>
      </c>
      <c r="Q90" s="998" t="s">
        <v>14</v>
      </c>
      <c r="R90" s="998" t="s">
        <v>14</v>
      </c>
      <c r="S90" s="998" t="s">
        <v>14</v>
      </c>
      <c r="T90" s="998" t="s">
        <v>14</v>
      </c>
      <c r="U90" s="998" t="s">
        <v>14</v>
      </c>
      <c r="V90" s="998" t="s">
        <v>14</v>
      </c>
      <c r="W90" s="998" t="s">
        <v>14</v>
      </c>
      <c r="X90" s="998" t="s">
        <v>14</v>
      </c>
      <c r="Y90" s="998" t="s">
        <v>14</v>
      </c>
      <c r="Z90" s="998" t="s">
        <v>14</v>
      </c>
      <c r="AA90" s="998" t="s">
        <v>14</v>
      </c>
      <c r="AB90" s="1100" t="s">
        <v>14</v>
      </c>
      <c r="AC90" s="951" t="s">
        <v>11</v>
      </c>
      <c r="AD90" s="951" t="s">
        <v>11</v>
      </c>
      <c r="AE90" s="951" t="s">
        <v>11</v>
      </c>
      <c r="AF90" s="1086" t="s">
        <v>28</v>
      </c>
      <c r="AG90" s="950"/>
      <c r="AH90" s="950"/>
      <c r="AI90" s="951" t="s">
        <v>11</v>
      </c>
      <c r="AJ90" s="951"/>
      <c r="AK90" s="952"/>
      <c r="AL90" s="953">
        <f t="shared" si="76"/>
        <v>4</v>
      </c>
      <c r="AM90" s="954"/>
      <c r="AN90" s="954">
        <f t="shared" si="77"/>
        <v>0</v>
      </c>
      <c r="AO90" s="955"/>
      <c r="AP90" s="956">
        <f t="shared" si="78"/>
        <v>0</v>
      </c>
      <c r="AQ90" s="957"/>
      <c r="AR90" s="954">
        <f t="shared" si="79"/>
        <v>0</v>
      </c>
      <c r="AS90" s="954"/>
      <c r="AT90" s="954">
        <f t="shared" si="80"/>
        <v>0</v>
      </c>
      <c r="AU90" s="954"/>
      <c r="AV90" s="954">
        <f t="shared" si="81"/>
        <v>0</v>
      </c>
      <c r="AW90" s="955"/>
      <c r="AX90" s="956">
        <f t="shared" si="82"/>
        <v>0</v>
      </c>
      <c r="AY90" s="957"/>
      <c r="AZ90" s="958"/>
      <c r="BA90" s="956">
        <f t="shared" si="83"/>
        <v>0</v>
      </c>
      <c r="BB90" s="957"/>
      <c r="BC90" s="956">
        <f t="shared" si="84"/>
        <v>0</v>
      </c>
      <c r="BD90" s="957"/>
      <c r="BE90" s="957"/>
      <c r="BF90" s="956">
        <f t="shared" si="85"/>
        <v>0</v>
      </c>
      <c r="BG90" s="957"/>
      <c r="BH90" s="957"/>
      <c r="BI90" s="956">
        <f t="shared" si="86"/>
        <v>0</v>
      </c>
      <c r="BJ90" s="957"/>
      <c r="BK90" s="956">
        <f t="shared" si="87"/>
        <v>15</v>
      </c>
      <c r="BL90" s="959"/>
      <c r="BM90" s="954">
        <f t="shared" si="88"/>
        <v>1</v>
      </c>
      <c r="BN90" s="960"/>
      <c r="BO90" s="954">
        <f t="shared" si="89"/>
        <v>0</v>
      </c>
      <c r="BP90" s="955"/>
      <c r="BQ90" s="954">
        <f t="shared" si="90"/>
        <v>1</v>
      </c>
      <c r="BR90" s="954"/>
      <c r="BS90" s="954">
        <f t="shared" si="91"/>
        <v>4</v>
      </c>
      <c r="BT90" s="955"/>
      <c r="BU90" s="954">
        <f t="shared" si="92"/>
        <v>0</v>
      </c>
      <c r="BV90" s="955"/>
      <c r="BW90" s="956">
        <f t="shared" si="93"/>
        <v>0</v>
      </c>
      <c r="BX90" s="957"/>
      <c r="BY90" s="956">
        <f t="shared" si="94"/>
        <v>0</v>
      </c>
      <c r="BZ90" s="961"/>
      <c r="CA90" s="962"/>
      <c r="CB90" s="826"/>
    </row>
    <row r="91" spans="1:80" ht="18.75" customHeight="1" x14ac:dyDescent="0.25">
      <c r="A91" s="910"/>
      <c r="B91" s="911" t="s">
        <v>182</v>
      </c>
      <c r="C91" s="1057">
        <v>8487</v>
      </c>
      <c r="D91" s="931" t="s">
        <v>214</v>
      </c>
      <c r="E91" s="932" t="s">
        <v>70</v>
      </c>
      <c r="F91" s="1101"/>
      <c r="G91" s="995" t="s">
        <v>14</v>
      </c>
      <c r="H91" s="995" t="s">
        <v>14</v>
      </c>
      <c r="I91" s="1102" t="s">
        <v>14</v>
      </c>
      <c r="J91" s="1102" t="s">
        <v>14</v>
      </c>
      <c r="K91" s="1102" t="s">
        <v>14</v>
      </c>
      <c r="L91" s="995" t="s">
        <v>14</v>
      </c>
      <c r="M91" s="995" t="s">
        <v>14</v>
      </c>
      <c r="N91" s="995" t="s">
        <v>14</v>
      </c>
      <c r="O91" s="995" t="s">
        <v>14</v>
      </c>
      <c r="P91" s="995" t="s">
        <v>14</v>
      </c>
      <c r="Q91" s="995" t="s">
        <v>14</v>
      </c>
      <c r="R91" s="995" t="s">
        <v>14</v>
      </c>
      <c r="S91" s="986"/>
      <c r="T91" s="935"/>
      <c r="U91" s="936" t="s">
        <v>11</v>
      </c>
      <c r="V91" s="936" t="s">
        <v>11</v>
      </c>
      <c r="W91" s="936" t="s">
        <v>11</v>
      </c>
      <c r="X91" s="978" t="s">
        <v>11</v>
      </c>
      <c r="Y91" s="936" t="s">
        <v>67</v>
      </c>
      <c r="Z91" s="935"/>
      <c r="AA91" s="935"/>
      <c r="AB91" s="936" t="s">
        <v>11</v>
      </c>
      <c r="AC91" s="1103" t="s">
        <v>39</v>
      </c>
      <c r="AD91" s="936" t="s">
        <v>11</v>
      </c>
      <c r="AE91" s="936" t="s">
        <v>11</v>
      </c>
      <c r="AF91" s="1104" t="s">
        <v>67</v>
      </c>
      <c r="AG91" s="935"/>
      <c r="AH91" s="935"/>
      <c r="AI91" s="1105" t="s">
        <v>58</v>
      </c>
      <c r="AJ91" s="966"/>
      <c r="AK91" s="938">
        <f>IF(CA91=0,"",TIME(0,CA91,0))</f>
        <v>0.13333333333333333</v>
      </c>
      <c r="AL91" s="939">
        <f t="shared" si="76"/>
        <v>7</v>
      </c>
      <c r="AM91" s="940">
        <f>SUM(AL91:AL92)/2</f>
        <v>7</v>
      </c>
      <c r="AN91" s="940">
        <f t="shared" si="77"/>
        <v>0</v>
      </c>
      <c r="AO91" s="940">
        <f>SUM((AN91+AN92)/2)</f>
        <v>0</v>
      </c>
      <c r="AP91" s="941">
        <f t="shared" si="78"/>
        <v>0</v>
      </c>
      <c r="AQ91" s="941">
        <f>SUM((AP91+AP92)/2)</f>
        <v>0</v>
      </c>
      <c r="AR91" s="940">
        <f t="shared" si="79"/>
        <v>1</v>
      </c>
      <c r="AS91" s="941">
        <f>SUM((AR91+AR92)/2)</f>
        <v>1</v>
      </c>
      <c r="AT91" s="941">
        <f t="shared" si="80"/>
        <v>0</v>
      </c>
      <c r="AU91" s="942">
        <f>SUM((AT91+AT92)/2)</f>
        <v>0</v>
      </c>
      <c r="AV91" s="940">
        <f t="shared" si="81"/>
        <v>0</v>
      </c>
      <c r="AW91" s="940">
        <f>SUM((AV91+AV92)/2)</f>
        <v>0</v>
      </c>
      <c r="AX91" s="941">
        <f t="shared" si="82"/>
        <v>0</v>
      </c>
      <c r="AY91" s="941">
        <f>SUM((AX91+AX92)/2)</f>
        <v>0</v>
      </c>
      <c r="AZ91" s="943">
        <f>SUM(AM91+AO91+AQ91+AS91+AW91+AY91+AU91)*24</f>
        <v>192</v>
      </c>
      <c r="BA91" s="941">
        <f t="shared" si="83"/>
        <v>0</v>
      </c>
      <c r="BB91" s="941">
        <f>SUM((BA91+BA92)/2)</f>
        <v>0</v>
      </c>
      <c r="BC91" s="941">
        <f t="shared" si="84"/>
        <v>0</v>
      </c>
      <c r="BD91" s="941">
        <f>SUM((BC91+BC92)/2)</f>
        <v>0</v>
      </c>
      <c r="BE91" s="941">
        <f>SUM((BD91+BD92)/2)</f>
        <v>0</v>
      </c>
      <c r="BF91" s="941">
        <f t="shared" si="85"/>
        <v>0</v>
      </c>
      <c r="BG91" s="941">
        <f>SUM((BF91+BF92)/2)</f>
        <v>0</v>
      </c>
      <c r="BH91" s="941">
        <f>SUM((BG91+BG92)/2)</f>
        <v>0</v>
      </c>
      <c r="BI91" s="941">
        <f t="shared" si="86"/>
        <v>0</v>
      </c>
      <c r="BJ91" s="941">
        <f>SUM((BI91+BI92)/2)</f>
        <v>0</v>
      </c>
      <c r="BK91" s="941">
        <f t="shared" si="87"/>
        <v>12</v>
      </c>
      <c r="BL91" s="944">
        <f>SUM(BK91+BK92)/2</f>
        <v>12</v>
      </c>
      <c r="BM91" s="940">
        <f t="shared" si="88"/>
        <v>0</v>
      </c>
      <c r="BN91" s="940">
        <f>SUM(BM91+BM92)/2</f>
        <v>0</v>
      </c>
      <c r="BO91" s="940">
        <f t="shared" si="89"/>
        <v>0</v>
      </c>
      <c r="BP91" s="940">
        <f>SUM(BO91+BO92)/2</f>
        <v>0</v>
      </c>
      <c r="BQ91" s="940">
        <f t="shared" si="90"/>
        <v>0</v>
      </c>
      <c r="BR91" s="940">
        <f>SUM((BQ91+BQ92)/2)</f>
        <v>0</v>
      </c>
      <c r="BS91" s="940">
        <f t="shared" si="91"/>
        <v>0</v>
      </c>
      <c r="BT91" s="940">
        <f>SUM((BS91+BS92)/2)</f>
        <v>0</v>
      </c>
      <c r="BU91" s="940">
        <f t="shared" si="92"/>
        <v>0</v>
      </c>
      <c r="BV91" s="940">
        <f>SUM((BU91+BU92)/2)</f>
        <v>0</v>
      </c>
      <c r="BW91" s="941">
        <f t="shared" si="93"/>
        <v>0</v>
      </c>
      <c r="BX91" s="941">
        <f>SUM((BW91+BW92)/2)</f>
        <v>0</v>
      </c>
      <c r="BY91" s="941">
        <f t="shared" si="94"/>
        <v>0</v>
      </c>
      <c r="BZ91" s="942">
        <f>SUM((BY91+BY92)/2)</f>
        <v>0</v>
      </c>
      <c r="CA91" s="945">
        <f>SUM(AZ91)</f>
        <v>192</v>
      </c>
      <c r="CB91" s="891">
        <f>SUM(AM91+AO91+AQ91+AS91+AU91+AW91+BB91+BD91+BG91+AY91)</f>
        <v>8</v>
      </c>
    </row>
    <row r="92" spans="1:80" ht="18.75" customHeight="1" thickBot="1" x14ac:dyDescent="0.3">
      <c r="A92" s="910"/>
      <c r="B92" s="911" t="s">
        <v>182</v>
      </c>
      <c r="C92" s="710" t="s">
        <v>10</v>
      </c>
      <c r="D92" s="999"/>
      <c r="E92" s="947" t="s">
        <v>4</v>
      </c>
      <c r="F92" s="964"/>
      <c r="G92" s="1039" t="s">
        <v>14</v>
      </c>
      <c r="H92" s="1039" t="s">
        <v>14</v>
      </c>
      <c r="I92" s="1039" t="s">
        <v>14</v>
      </c>
      <c r="J92" s="1039" t="s">
        <v>14</v>
      </c>
      <c r="K92" s="1039" t="s">
        <v>14</v>
      </c>
      <c r="L92" s="1039" t="s">
        <v>14</v>
      </c>
      <c r="M92" s="1039" t="s">
        <v>14</v>
      </c>
      <c r="N92" s="1039" t="s">
        <v>14</v>
      </c>
      <c r="O92" s="1039" t="s">
        <v>14</v>
      </c>
      <c r="P92" s="1039" t="s">
        <v>14</v>
      </c>
      <c r="Q92" s="1039" t="s">
        <v>14</v>
      </c>
      <c r="R92" s="1039" t="s">
        <v>14</v>
      </c>
      <c r="S92" s="1030"/>
      <c r="T92" s="965"/>
      <c r="U92" s="966" t="s">
        <v>11</v>
      </c>
      <c r="V92" s="966" t="s">
        <v>11</v>
      </c>
      <c r="W92" s="966" t="s">
        <v>11</v>
      </c>
      <c r="X92" s="1031" t="s">
        <v>11</v>
      </c>
      <c r="Y92" s="966" t="s">
        <v>67</v>
      </c>
      <c r="Z92" s="965"/>
      <c r="AA92" s="965"/>
      <c r="AB92" s="966" t="s">
        <v>11</v>
      </c>
      <c r="AC92" s="966" t="s">
        <v>11</v>
      </c>
      <c r="AD92" s="966" t="s">
        <v>11</v>
      </c>
      <c r="AE92" s="1049" t="s">
        <v>39</v>
      </c>
      <c r="AF92" s="966" t="s">
        <v>67</v>
      </c>
      <c r="AG92" s="965"/>
      <c r="AH92" s="965"/>
      <c r="AI92" s="967" t="s">
        <v>58</v>
      </c>
      <c r="AJ92" s="966"/>
      <c r="AK92" s="952"/>
      <c r="AL92" s="953">
        <f t="shared" si="76"/>
        <v>7</v>
      </c>
      <c r="AM92" s="954"/>
      <c r="AN92" s="954">
        <f t="shared" si="77"/>
        <v>0</v>
      </c>
      <c r="AO92" s="955"/>
      <c r="AP92" s="956">
        <f t="shared" si="78"/>
        <v>0</v>
      </c>
      <c r="AQ92" s="957"/>
      <c r="AR92" s="954">
        <f t="shared" si="79"/>
        <v>1</v>
      </c>
      <c r="AS92" s="954"/>
      <c r="AT92" s="954">
        <f t="shared" si="80"/>
        <v>0</v>
      </c>
      <c r="AU92" s="954"/>
      <c r="AV92" s="954">
        <f t="shared" si="81"/>
        <v>0</v>
      </c>
      <c r="AW92" s="955"/>
      <c r="AX92" s="956">
        <f t="shared" si="82"/>
        <v>0</v>
      </c>
      <c r="AY92" s="957"/>
      <c r="AZ92" s="958"/>
      <c r="BA92" s="956">
        <f t="shared" si="83"/>
        <v>0</v>
      </c>
      <c r="BB92" s="957"/>
      <c r="BC92" s="956">
        <f t="shared" si="84"/>
        <v>0</v>
      </c>
      <c r="BD92" s="957"/>
      <c r="BE92" s="957"/>
      <c r="BF92" s="956">
        <f t="shared" si="85"/>
        <v>0</v>
      </c>
      <c r="BG92" s="957"/>
      <c r="BH92" s="957"/>
      <c r="BI92" s="956">
        <f t="shared" si="86"/>
        <v>0</v>
      </c>
      <c r="BJ92" s="957"/>
      <c r="BK92" s="956">
        <f t="shared" si="87"/>
        <v>12</v>
      </c>
      <c r="BL92" s="959"/>
      <c r="BM92" s="954">
        <f t="shared" si="88"/>
        <v>0</v>
      </c>
      <c r="BN92" s="960"/>
      <c r="BO92" s="954">
        <f t="shared" si="89"/>
        <v>0</v>
      </c>
      <c r="BP92" s="955"/>
      <c r="BQ92" s="954">
        <f t="shared" si="90"/>
        <v>0</v>
      </c>
      <c r="BR92" s="954"/>
      <c r="BS92" s="954">
        <f t="shared" si="91"/>
        <v>0</v>
      </c>
      <c r="BT92" s="955"/>
      <c r="BU92" s="954">
        <f t="shared" si="92"/>
        <v>0</v>
      </c>
      <c r="BV92" s="955"/>
      <c r="BW92" s="956">
        <f t="shared" si="93"/>
        <v>0</v>
      </c>
      <c r="BX92" s="957"/>
      <c r="BY92" s="956">
        <f t="shared" si="94"/>
        <v>0</v>
      </c>
      <c r="BZ92" s="961"/>
      <c r="CA92" s="962"/>
      <c r="CB92" s="826"/>
    </row>
    <row r="93" spans="1:80" ht="18.75" customHeight="1" x14ac:dyDescent="0.25">
      <c r="A93" s="910" t="s">
        <v>425</v>
      </c>
      <c r="B93" s="911" t="s">
        <v>182</v>
      </c>
      <c r="C93" s="808" t="s">
        <v>343</v>
      </c>
      <c r="D93" s="975" t="str">
        <f>VLOOKUP(C93,ListeAppel,2,FALSE)</f>
        <v>Nom 044</v>
      </c>
      <c r="E93" s="932" t="s">
        <v>70</v>
      </c>
      <c r="F93" s="933"/>
      <c r="G93" s="936" t="s">
        <v>11</v>
      </c>
      <c r="H93" s="936" t="s">
        <v>11</v>
      </c>
      <c r="I93" s="1106" t="s">
        <v>67</v>
      </c>
      <c r="J93" s="936" t="s">
        <v>11</v>
      </c>
      <c r="K93" s="609" t="s">
        <v>45</v>
      </c>
      <c r="L93" s="935"/>
      <c r="M93" s="935"/>
      <c r="N93" s="936" t="s">
        <v>11</v>
      </c>
      <c r="O93" s="989" t="s">
        <v>13</v>
      </c>
      <c r="P93" s="936" t="s">
        <v>67</v>
      </c>
      <c r="Q93" s="936" t="s">
        <v>11</v>
      </c>
      <c r="R93" s="609" t="s">
        <v>45</v>
      </c>
      <c r="S93" s="935"/>
      <c r="T93" s="935"/>
      <c r="U93" s="936" t="s">
        <v>11</v>
      </c>
      <c r="V93" s="936" t="s">
        <v>11</v>
      </c>
      <c r="W93" s="936" t="s">
        <v>67</v>
      </c>
      <c r="X93" s="936" t="s">
        <v>11</v>
      </c>
      <c r="Y93" s="609" t="s">
        <v>45</v>
      </c>
      <c r="Z93" s="935"/>
      <c r="AA93" s="935"/>
      <c r="AB93" s="936" t="s">
        <v>11</v>
      </c>
      <c r="AC93" s="936" t="s">
        <v>11</v>
      </c>
      <c r="AD93" s="936" t="s">
        <v>67</v>
      </c>
      <c r="AE93" s="1012" t="s">
        <v>11</v>
      </c>
      <c r="AF93" s="609" t="s">
        <v>45</v>
      </c>
      <c r="AG93" s="935"/>
      <c r="AH93" s="935"/>
      <c r="AI93" s="936" t="s">
        <v>11</v>
      </c>
      <c r="AJ93" s="936"/>
      <c r="AK93" s="938">
        <f>IF(CA93=0,"",TIME(0,CA93,0))</f>
        <v>0.21666666666666667</v>
      </c>
      <c r="AL93" s="939">
        <f t="shared" si="76"/>
        <v>12</v>
      </c>
      <c r="AM93" s="940">
        <f>SUM(AL93:AL94)/2</f>
        <v>12</v>
      </c>
      <c r="AN93" s="940">
        <f t="shared" si="77"/>
        <v>1</v>
      </c>
      <c r="AO93" s="940">
        <f>SUM((AN93+AN94)/2)</f>
        <v>1</v>
      </c>
      <c r="AP93" s="941">
        <f t="shared" si="78"/>
        <v>0</v>
      </c>
      <c r="AQ93" s="941">
        <f>SUM((AP93+AP94)/2)</f>
        <v>0</v>
      </c>
      <c r="AR93" s="940">
        <f t="shared" si="79"/>
        <v>0</v>
      </c>
      <c r="AS93" s="941">
        <f>SUM((AR93+AR94)/2)</f>
        <v>0</v>
      </c>
      <c r="AT93" s="941">
        <f t="shared" si="80"/>
        <v>0</v>
      </c>
      <c r="AU93" s="942">
        <f>SUM((AT93+AT94)/2)</f>
        <v>0</v>
      </c>
      <c r="AV93" s="940">
        <f t="shared" si="81"/>
        <v>0</v>
      </c>
      <c r="AW93" s="940">
        <f>SUM((AV93+AV94)/2)</f>
        <v>0</v>
      </c>
      <c r="AX93" s="941">
        <f t="shared" si="82"/>
        <v>0</v>
      </c>
      <c r="AY93" s="941">
        <f>SUM((AX93+AX94)/2)</f>
        <v>0</v>
      </c>
      <c r="AZ93" s="943">
        <f>SUM(AM93+AO93+AQ93+AS93+AW93+AY93+AU93)*24</f>
        <v>312</v>
      </c>
      <c r="BA93" s="941">
        <f t="shared" si="83"/>
        <v>0</v>
      </c>
      <c r="BB93" s="941">
        <f>SUM((BA93+BA94)/2)</f>
        <v>0</v>
      </c>
      <c r="BC93" s="941">
        <f t="shared" si="84"/>
        <v>0</v>
      </c>
      <c r="BD93" s="941">
        <f>SUM((BC93+BC94)/2)</f>
        <v>0</v>
      </c>
      <c r="BE93" s="941">
        <f>SUM((BD93+BD94)/2)</f>
        <v>0</v>
      </c>
      <c r="BF93" s="941">
        <f t="shared" si="85"/>
        <v>0</v>
      </c>
      <c r="BG93" s="941">
        <f>SUM((BF93+BF94)/2)</f>
        <v>0</v>
      </c>
      <c r="BH93" s="941">
        <f>SUM((BG93+BG94)/2)</f>
        <v>0</v>
      </c>
      <c r="BI93" s="941">
        <f t="shared" si="86"/>
        <v>0</v>
      </c>
      <c r="BJ93" s="941">
        <f>SUM((BI93+BI94)/2)</f>
        <v>0</v>
      </c>
      <c r="BK93" s="941">
        <f t="shared" si="87"/>
        <v>0</v>
      </c>
      <c r="BL93" s="944">
        <f>SUM(BK93+BK94)/2</f>
        <v>0</v>
      </c>
      <c r="BM93" s="940">
        <f t="shared" si="88"/>
        <v>0</v>
      </c>
      <c r="BN93" s="940">
        <f>SUM(BM93+BM94)/2</f>
        <v>0</v>
      </c>
      <c r="BO93" s="940">
        <f t="shared" si="89"/>
        <v>0</v>
      </c>
      <c r="BP93" s="940">
        <f>SUM(BO93+BO94)/2</f>
        <v>0</v>
      </c>
      <c r="BQ93" s="940">
        <f t="shared" si="90"/>
        <v>0</v>
      </c>
      <c r="BR93" s="940">
        <f>SUM((BQ93+BQ94)/2)</f>
        <v>0</v>
      </c>
      <c r="BS93" s="940">
        <f t="shared" si="91"/>
        <v>0</v>
      </c>
      <c r="BT93" s="940">
        <f>SUM((BS93+BS94)/2)</f>
        <v>0</v>
      </c>
      <c r="BU93" s="940">
        <f t="shared" si="92"/>
        <v>0</v>
      </c>
      <c r="BV93" s="940">
        <f>SUM((BU93+BU94)/2)</f>
        <v>0</v>
      </c>
      <c r="BW93" s="941">
        <f t="shared" si="93"/>
        <v>0</v>
      </c>
      <c r="BX93" s="941">
        <f>SUM((BW93+BW94)/2)</f>
        <v>0</v>
      </c>
      <c r="BY93" s="941">
        <f t="shared" si="94"/>
        <v>4</v>
      </c>
      <c r="BZ93" s="942">
        <f>SUM((BY93+BY94)/2)</f>
        <v>4</v>
      </c>
      <c r="CA93" s="945">
        <f>SUM(AZ93)</f>
        <v>312</v>
      </c>
      <c r="CB93" s="891">
        <f>SUM(AM93+AO93+AQ93+AS93+AU93+AW93+BB93+BD93+BG93+AY93)</f>
        <v>13</v>
      </c>
    </row>
    <row r="94" spans="1:80" ht="18.75" customHeight="1" thickBot="1" x14ac:dyDescent="0.3">
      <c r="A94" s="910" t="s">
        <v>425</v>
      </c>
      <c r="B94" s="911" t="s">
        <v>182</v>
      </c>
      <c r="C94" s="710" t="s">
        <v>3</v>
      </c>
      <c r="D94" s="1032" t="s">
        <v>105</v>
      </c>
      <c r="E94" s="947" t="s">
        <v>4</v>
      </c>
      <c r="F94" s="948"/>
      <c r="G94" s="951" t="s">
        <v>11</v>
      </c>
      <c r="H94" s="951" t="s">
        <v>11</v>
      </c>
      <c r="I94" s="1071" t="s">
        <v>67</v>
      </c>
      <c r="J94" s="951" t="s">
        <v>11</v>
      </c>
      <c r="K94" s="1107" t="s">
        <v>45</v>
      </c>
      <c r="L94" s="950"/>
      <c r="M94" s="950"/>
      <c r="N94" s="951" t="s">
        <v>11</v>
      </c>
      <c r="O94" s="990" t="s">
        <v>13</v>
      </c>
      <c r="P94" s="951" t="s">
        <v>67</v>
      </c>
      <c r="Q94" s="951" t="s">
        <v>11</v>
      </c>
      <c r="R94" s="1107" t="s">
        <v>45</v>
      </c>
      <c r="S94" s="950"/>
      <c r="T94" s="950"/>
      <c r="U94" s="951" t="s">
        <v>11</v>
      </c>
      <c r="V94" s="951" t="s">
        <v>11</v>
      </c>
      <c r="W94" s="951" t="s">
        <v>67</v>
      </c>
      <c r="X94" s="1031" t="s">
        <v>11</v>
      </c>
      <c r="Y94" s="1107" t="s">
        <v>45</v>
      </c>
      <c r="Z94" s="950"/>
      <c r="AA94" s="950"/>
      <c r="AB94" s="951" t="s">
        <v>11</v>
      </c>
      <c r="AC94" s="951" t="s">
        <v>11</v>
      </c>
      <c r="AD94" s="951" t="s">
        <v>67</v>
      </c>
      <c r="AE94" s="951" t="s">
        <v>11</v>
      </c>
      <c r="AF94" s="1107" t="s">
        <v>45</v>
      </c>
      <c r="AG94" s="950"/>
      <c r="AH94" s="950"/>
      <c r="AI94" s="951" t="s">
        <v>11</v>
      </c>
      <c r="AJ94" s="951"/>
      <c r="AK94" s="952"/>
      <c r="AL94" s="953">
        <f t="shared" si="76"/>
        <v>12</v>
      </c>
      <c r="AM94" s="954"/>
      <c r="AN94" s="954">
        <f t="shared" si="77"/>
        <v>1</v>
      </c>
      <c r="AO94" s="955"/>
      <c r="AP94" s="956">
        <f t="shared" si="78"/>
        <v>0</v>
      </c>
      <c r="AQ94" s="957"/>
      <c r="AR94" s="954">
        <f t="shared" si="79"/>
        <v>0</v>
      </c>
      <c r="AS94" s="954"/>
      <c r="AT94" s="954">
        <f t="shared" si="80"/>
        <v>0</v>
      </c>
      <c r="AU94" s="954"/>
      <c r="AV94" s="954">
        <f t="shared" si="81"/>
        <v>0</v>
      </c>
      <c r="AW94" s="955"/>
      <c r="AX94" s="956">
        <f t="shared" si="82"/>
        <v>0</v>
      </c>
      <c r="AY94" s="957"/>
      <c r="AZ94" s="958"/>
      <c r="BA94" s="956">
        <f t="shared" si="83"/>
        <v>0</v>
      </c>
      <c r="BB94" s="957"/>
      <c r="BC94" s="956">
        <f t="shared" si="84"/>
        <v>0</v>
      </c>
      <c r="BD94" s="957"/>
      <c r="BE94" s="957"/>
      <c r="BF94" s="956">
        <f t="shared" si="85"/>
        <v>0</v>
      </c>
      <c r="BG94" s="957"/>
      <c r="BH94" s="957"/>
      <c r="BI94" s="956">
        <f t="shared" si="86"/>
        <v>0</v>
      </c>
      <c r="BJ94" s="957"/>
      <c r="BK94" s="956">
        <f t="shared" si="87"/>
        <v>0</v>
      </c>
      <c r="BL94" s="959"/>
      <c r="BM94" s="954">
        <f t="shared" si="88"/>
        <v>0</v>
      </c>
      <c r="BN94" s="960"/>
      <c r="BO94" s="954">
        <f t="shared" si="89"/>
        <v>0</v>
      </c>
      <c r="BP94" s="955"/>
      <c r="BQ94" s="954">
        <f t="shared" si="90"/>
        <v>0</v>
      </c>
      <c r="BR94" s="954"/>
      <c r="BS94" s="954">
        <f t="shared" si="91"/>
        <v>0</v>
      </c>
      <c r="BT94" s="955"/>
      <c r="BU94" s="954">
        <f t="shared" si="92"/>
        <v>0</v>
      </c>
      <c r="BV94" s="955"/>
      <c r="BW94" s="956">
        <f t="shared" si="93"/>
        <v>0</v>
      </c>
      <c r="BX94" s="957"/>
      <c r="BY94" s="956">
        <f t="shared" si="94"/>
        <v>4</v>
      </c>
      <c r="BZ94" s="961"/>
      <c r="CA94" s="962"/>
      <c r="CB94" s="826"/>
    </row>
    <row r="95" spans="1:80" ht="18.75" customHeight="1" x14ac:dyDescent="0.25">
      <c r="A95" s="910" t="s">
        <v>425</v>
      </c>
      <c r="B95" s="911" t="s">
        <v>182</v>
      </c>
      <c r="C95" s="1057" t="s">
        <v>344</v>
      </c>
      <c r="D95" s="931" t="str">
        <f>VLOOKUP(C95,ListeAppel,2,FALSE)</f>
        <v>Nom 057</v>
      </c>
      <c r="E95" s="932" t="s">
        <v>70</v>
      </c>
      <c r="F95" s="933"/>
      <c r="G95" s="936" t="s">
        <v>11</v>
      </c>
      <c r="H95" s="936" t="s">
        <v>11</v>
      </c>
      <c r="I95" s="1070" t="s">
        <v>11</v>
      </c>
      <c r="J95" s="936" t="s">
        <v>11</v>
      </c>
      <c r="K95" s="936" t="s">
        <v>11</v>
      </c>
      <c r="L95" s="935"/>
      <c r="M95" s="935"/>
      <c r="N95" s="936" t="s">
        <v>11</v>
      </c>
      <c r="O95" s="936" t="s">
        <v>11</v>
      </c>
      <c r="P95" s="936" t="s">
        <v>11</v>
      </c>
      <c r="Q95" s="936" t="s">
        <v>11</v>
      </c>
      <c r="R95" s="936" t="s">
        <v>11</v>
      </c>
      <c r="S95" s="935"/>
      <c r="T95" s="935"/>
      <c r="U95" s="936" t="s">
        <v>11</v>
      </c>
      <c r="V95" s="1019" t="s">
        <v>11</v>
      </c>
      <c r="W95" s="936" t="s">
        <v>11</v>
      </c>
      <c r="X95" s="936" t="s">
        <v>11</v>
      </c>
      <c r="Y95" s="936" t="s">
        <v>11</v>
      </c>
      <c r="Z95" s="935"/>
      <c r="AA95" s="935"/>
      <c r="AB95" s="966" t="s">
        <v>11</v>
      </c>
      <c r="AC95" s="936" t="s">
        <v>11</v>
      </c>
      <c r="AD95" s="936" t="s">
        <v>11</v>
      </c>
      <c r="AE95" s="1012" t="s">
        <v>11</v>
      </c>
      <c r="AF95" s="936" t="s">
        <v>11</v>
      </c>
      <c r="AG95" s="935"/>
      <c r="AH95" s="935"/>
      <c r="AI95" s="967" t="s">
        <v>58</v>
      </c>
      <c r="AJ95" s="936"/>
      <c r="AK95" s="938">
        <f>IF(CA95=0,"",TIME(0,CA95,0))</f>
        <v>0.33333333333333331</v>
      </c>
      <c r="AL95" s="939">
        <f t="shared" si="76"/>
        <v>20</v>
      </c>
      <c r="AM95" s="940">
        <f>SUM(AL95:AL96)/2</f>
        <v>20</v>
      </c>
      <c r="AN95" s="940">
        <f t="shared" si="77"/>
        <v>0</v>
      </c>
      <c r="AO95" s="940">
        <f>SUM((AN95+AN96)/2)</f>
        <v>0</v>
      </c>
      <c r="AP95" s="941">
        <f t="shared" si="78"/>
        <v>0</v>
      </c>
      <c r="AQ95" s="941">
        <f>SUM((AP95+AP96)/2)</f>
        <v>0</v>
      </c>
      <c r="AR95" s="940">
        <f t="shared" si="79"/>
        <v>0</v>
      </c>
      <c r="AS95" s="941">
        <f>SUM((AR95+AR96)/2)</f>
        <v>0</v>
      </c>
      <c r="AT95" s="941">
        <f t="shared" si="80"/>
        <v>0</v>
      </c>
      <c r="AU95" s="942">
        <f>SUM((AT95+AT96)/2)</f>
        <v>0</v>
      </c>
      <c r="AV95" s="940">
        <f t="shared" si="81"/>
        <v>0</v>
      </c>
      <c r="AW95" s="940">
        <f>SUM((AV95+AV96)/2)</f>
        <v>0</v>
      </c>
      <c r="AX95" s="941">
        <f t="shared" si="82"/>
        <v>0</v>
      </c>
      <c r="AY95" s="941">
        <f>SUM((AX95+AX96)/2)</f>
        <v>0</v>
      </c>
      <c r="AZ95" s="943">
        <f>SUM(AM95+AO95+AQ95+AS95+AW95+AY95+AU95)*24</f>
        <v>480</v>
      </c>
      <c r="BA95" s="941">
        <f t="shared" si="83"/>
        <v>0</v>
      </c>
      <c r="BB95" s="941">
        <f>SUM((BA95+BA96)/2)</f>
        <v>0</v>
      </c>
      <c r="BC95" s="941">
        <f t="shared" si="84"/>
        <v>0</v>
      </c>
      <c r="BD95" s="941">
        <f>SUM((BC95+BC96)/2)</f>
        <v>0</v>
      </c>
      <c r="BE95" s="941">
        <f>SUM((BD95+BD96)/2)</f>
        <v>0</v>
      </c>
      <c r="BF95" s="941">
        <f t="shared" si="85"/>
        <v>0</v>
      </c>
      <c r="BG95" s="941">
        <f>SUM((BF95+BF96)/2)</f>
        <v>0</v>
      </c>
      <c r="BH95" s="941">
        <f>SUM((BG95+BG96)/2)</f>
        <v>0</v>
      </c>
      <c r="BI95" s="941">
        <f t="shared" si="86"/>
        <v>0</v>
      </c>
      <c r="BJ95" s="941">
        <f>SUM((BI95+BI96)/2)</f>
        <v>0</v>
      </c>
      <c r="BK95" s="941">
        <f t="shared" si="87"/>
        <v>0</v>
      </c>
      <c r="BL95" s="944">
        <f>SUM(BK95+BK96)/2</f>
        <v>0</v>
      </c>
      <c r="BM95" s="940">
        <f t="shared" si="88"/>
        <v>0</v>
      </c>
      <c r="BN95" s="940">
        <f>SUM(BM95+BM96)/2</f>
        <v>0</v>
      </c>
      <c r="BO95" s="940">
        <f t="shared" si="89"/>
        <v>0</v>
      </c>
      <c r="BP95" s="940">
        <f>SUM(BO95+BO96)/2</f>
        <v>0</v>
      </c>
      <c r="BQ95" s="940">
        <f t="shared" si="90"/>
        <v>0</v>
      </c>
      <c r="BR95" s="940">
        <f>SUM((BQ95+BQ96)/2)</f>
        <v>0</v>
      </c>
      <c r="BS95" s="940">
        <f t="shared" si="91"/>
        <v>0</v>
      </c>
      <c r="BT95" s="940">
        <f>SUM((BS95+BS96)/2)</f>
        <v>0</v>
      </c>
      <c r="BU95" s="940">
        <f t="shared" si="92"/>
        <v>0</v>
      </c>
      <c r="BV95" s="940">
        <f>SUM((BU95+BU96)/2)</f>
        <v>0</v>
      </c>
      <c r="BW95" s="941">
        <f t="shared" si="93"/>
        <v>0</v>
      </c>
      <c r="BX95" s="941">
        <f>SUM((BW95+BW96)/2)</f>
        <v>0</v>
      </c>
      <c r="BY95" s="941">
        <f t="shared" si="94"/>
        <v>0</v>
      </c>
      <c r="BZ95" s="942">
        <f>SUM((BY95+BY96)/2)</f>
        <v>0</v>
      </c>
      <c r="CA95" s="945">
        <f>SUM(AZ95)</f>
        <v>480</v>
      </c>
      <c r="CB95" s="891">
        <f>SUM(AM95+AO95+AQ95+AS95+AU95+AW95+BB95+BD95+BG95+AY95)</f>
        <v>20</v>
      </c>
    </row>
    <row r="96" spans="1:80" ht="18.75" customHeight="1" thickBot="1" x14ac:dyDescent="0.3">
      <c r="A96" s="910" t="s">
        <v>425</v>
      </c>
      <c r="B96" s="911" t="s">
        <v>182</v>
      </c>
      <c r="C96" s="710" t="s">
        <v>10</v>
      </c>
      <c r="D96" s="999"/>
      <c r="E96" s="947" t="s">
        <v>4</v>
      </c>
      <c r="F96" s="948"/>
      <c r="G96" s="951" t="s">
        <v>11</v>
      </c>
      <c r="H96" s="951" t="s">
        <v>11</v>
      </c>
      <c r="I96" s="1071" t="s">
        <v>11</v>
      </c>
      <c r="J96" s="951" t="s">
        <v>11</v>
      </c>
      <c r="K96" s="951" t="s">
        <v>11</v>
      </c>
      <c r="L96" s="950"/>
      <c r="M96" s="950"/>
      <c r="N96" s="951" t="s">
        <v>11</v>
      </c>
      <c r="O96" s="951" t="s">
        <v>11</v>
      </c>
      <c r="P96" s="951" t="s">
        <v>11</v>
      </c>
      <c r="Q96" s="951" t="s">
        <v>11</v>
      </c>
      <c r="R96" s="951" t="s">
        <v>11</v>
      </c>
      <c r="S96" s="950"/>
      <c r="T96" s="950"/>
      <c r="U96" s="951" t="s">
        <v>11</v>
      </c>
      <c r="V96" s="1108" t="s">
        <v>11</v>
      </c>
      <c r="W96" s="951" t="s">
        <v>11</v>
      </c>
      <c r="X96" s="1109" t="s">
        <v>11</v>
      </c>
      <c r="Y96" s="951" t="s">
        <v>11</v>
      </c>
      <c r="Z96" s="950"/>
      <c r="AA96" s="950"/>
      <c r="AB96" s="966" t="s">
        <v>11</v>
      </c>
      <c r="AC96" s="951" t="s">
        <v>11</v>
      </c>
      <c r="AD96" s="951" t="s">
        <v>11</v>
      </c>
      <c r="AE96" s="951" t="s">
        <v>11</v>
      </c>
      <c r="AF96" s="951" t="s">
        <v>11</v>
      </c>
      <c r="AG96" s="950"/>
      <c r="AH96" s="950"/>
      <c r="AI96" s="970" t="s">
        <v>58</v>
      </c>
      <c r="AJ96" s="951"/>
      <c r="AK96" s="952"/>
      <c r="AL96" s="953">
        <f t="shared" si="76"/>
        <v>20</v>
      </c>
      <c r="AM96" s="954"/>
      <c r="AN96" s="954">
        <f t="shared" si="77"/>
        <v>0</v>
      </c>
      <c r="AO96" s="955"/>
      <c r="AP96" s="956">
        <f t="shared" si="78"/>
        <v>0</v>
      </c>
      <c r="AQ96" s="957"/>
      <c r="AR96" s="954">
        <f t="shared" si="79"/>
        <v>0</v>
      </c>
      <c r="AS96" s="954"/>
      <c r="AT96" s="954">
        <f t="shared" si="80"/>
        <v>0</v>
      </c>
      <c r="AU96" s="954"/>
      <c r="AV96" s="954">
        <f t="shared" si="81"/>
        <v>0</v>
      </c>
      <c r="AW96" s="955"/>
      <c r="AX96" s="956">
        <f t="shared" si="82"/>
        <v>0</v>
      </c>
      <c r="AY96" s="957"/>
      <c r="AZ96" s="958"/>
      <c r="BA96" s="956">
        <f t="shared" si="83"/>
        <v>0</v>
      </c>
      <c r="BB96" s="957"/>
      <c r="BC96" s="956">
        <f t="shared" si="84"/>
        <v>0</v>
      </c>
      <c r="BD96" s="957"/>
      <c r="BE96" s="957"/>
      <c r="BF96" s="956">
        <f t="shared" si="85"/>
        <v>0</v>
      </c>
      <c r="BG96" s="957"/>
      <c r="BH96" s="957"/>
      <c r="BI96" s="956">
        <f t="shared" si="86"/>
        <v>0</v>
      </c>
      <c r="BJ96" s="957"/>
      <c r="BK96" s="956">
        <f t="shared" si="87"/>
        <v>0</v>
      </c>
      <c r="BL96" s="959"/>
      <c r="BM96" s="954">
        <f t="shared" si="88"/>
        <v>0</v>
      </c>
      <c r="BN96" s="960"/>
      <c r="BO96" s="954">
        <f t="shared" si="89"/>
        <v>0</v>
      </c>
      <c r="BP96" s="955"/>
      <c r="BQ96" s="954">
        <f t="shared" si="90"/>
        <v>0</v>
      </c>
      <c r="BR96" s="954"/>
      <c r="BS96" s="954">
        <f t="shared" si="91"/>
        <v>0</v>
      </c>
      <c r="BT96" s="955"/>
      <c r="BU96" s="954">
        <f t="shared" si="92"/>
        <v>0</v>
      </c>
      <c r="BV96" s="955"/>
      <c r="BW96" s="956">
        <f t="shared" si="93"/>
        <v>0</v>
      </c>
      <c r="BX96" s="957"/>
      <c r="BY96" s="956">
        <f t="shared" si="94"/>
        <v>0</v>
      </c>
      <c r="BZ96" s="961"/>
      <c r="CA96" s="962"/>
      <c r="CB96" s="826"/>
    </row>
    <row r="97" spans="1:80" ht="18.75" customHeight="1" x14ac:dyDescent="0.25">
      <c r="A97" s="910"/>
      <c r="B97" s="911" t="s">
        <v>182</v>
      </c>
      <c r="C97" s="1057" t="s">
        <v>345</v>
      </c>
      <c r="D97" s="931" t="s">
        <v>270</v>
      </c>
      <c r="E97" s="932" t="s">
        <v>70</v>
      </c>
      <c r="F97" s="964"/>
      <c r="G97" s="966" t="s">
        <v>11</v>
      </c>
      <c r="H97" s="966" t="s">
        <v>11</v>
      </c>
      <c r="I97" s="1095" t="s">
        <v>11</v>
      </c>
      <c r="J97" s="1110" t="s">
        <v>67</v>
      </c>
      <c r="K97" s="966" t="s">
        <v>11</v>
      </c>
      <c r="L97" s="965"/>
      <c r="M97" s="965"/>
      <c r="N97" s="966" t="s">
        <v>11</v>
      </c>
      <c r="O97" s="966" t="s">
        <v>11</v>
      </c>
      <c r="P97" s="966" t="s">
        <v>11</v>
      </c>
      <c r="Q97" s="966" t="s">
        <v>11</v>
      </c>
      <c r="R97" s="966" t="s">
        <v>67</v>
      </c>
      <c r="S97" s="965"/>
      <c r="T97" s="965"/>
      <c r="U97" s="1016" t="s">
        <v>13</v>
      </c>
      <c r="V97" s="1019" t="s">
        <v>11</v>
      </c>
      <c r="W97" s="936" t="s">
        <v>67</v>
      </c>
      <c r="X97" s="966" t="s">
        <v>11</v>
      </c>
      <c r="Y97" s="995" t="s">
        <v>14</v>
      </c>
      <c r="Z97" s="965"/>
      <c r="AA97" s="965"/>
      <c r="AB97" s="936" t="s">
        <v>11</v>
      </c>
      <c r="AC97" s="936" t="s">
        <v>11</v>
      </c>
      <c r="AD97" s="936" t="s">
        <v>11</v>
      </c>
      <c r="AE97" s="966" t="s">
        <v>67</v>
      </c>
      <c r="AF97" s="966" t="s">
        <v>11</v>
      </c>
      <c r="AG97" s="965"/>
      <c r="AH97" s="965"/>
      <c r="AI97" s="967" t="s">
        <v>58</v>
      </c>
      <c r="AJ97" s="966"/>
      <c r="AK97" s="938">
        <f>IF(CA97=0,"",TIME(0,CA97,0))</f>
        <v>0.25</v>
      </c>
      <c r="AL97" s="939">
        <f t="shared" si="76"/>
        <v>14</v>
      </c>
      <c r="AM97" s="940">
        <f>SUM(AL97:AL98)/2</f>
        <v>13.5</v>
      </c>
      <c r="AN97" s="940">
        <f t="shared" si="77"/>
        <v>1</v>
      </c>
      <c r="AO97" s="940">
        <f>SUM((AN97+AN98)/2)</f>
        <v>1</v>
      </c>
      <c r="AP97" s="941">
        <f t="shared" si="78"/>
        <v>0</v>
      </c>
      <c r="AQ97" s="941">
        <f>SUM((AP97+AP98)/2)</f>
        <v>0</v>
      </c>
      <c r="AR97" s="940">
        <f t="shared" si="79"/>
        <v>0</v>
      </c>
      <c r="AS97" s="941">
        <f>SUM((AR97+AR98)/2)</f>
        <v>0.5</v>
      </c>
      <c r="AT97" s="941">
        <f t="shared" si="80"/>
        <v>0</v>
      </c>
      <c r="AU97" s="942">
        <f>SUM((AT97+AT98)/2)</f>
        <v>0</v>
      </c>
      <c r="AV97" s="940">
        <f t="shared" si="81"/>
        <v>0</v>
      </c>
      <c r="AW97" s="940">
        <f>SUM((AV97+AV98)/2)</f>
        <v>0</v>
      </c>
      <c r="AX97" s="941">
        <f t="shared" si="82"/>
        <v>0</v>
      </c>
      <c r="AY97" s="941">
        <f>SUM((AX97+AX98)/2)</f>
        <v>0</v>
      </c>
      <c r="AZ97" s="943">
        <f>SUM(AM97+AO97+AQ97+AS97+AW97+AY97+AU97)*24</f>
        <v>360</v>
      </c>
      <c r="BA97" s="941">
        <f t="shared" si="83"/>
        <v>0</v>
      </c>
      <c r="BB97" s="941">
        <f>SUM((BA97+BA98)/2)</f>
        <v>0</v>
      </c>
      <c r="BC97" s="941">
        <f t="shared" si="84"/>
        <v>0</v>
      </c>
      <c r="BD97" s="941">
        <f>SUM((BC97+BC98)/2)</f>
        <v>0</v>
      </c>
      <c r="BE97" s="941">
        <f>SUM((BD97+BD98)/2)</f>
        <v>0</v>
      </c>
      <c r="BF97" s="941">
        <f t="shared" si="85"/>
        <v>0</v>
      </c>
      <c r="BG97" s="941">
        <f>SUM((BF97+BF98)/2)</f>
        <v>0</v>
      </c>
      <c r="BH97" s="941">
        <f>SUM((BG97+BG98)/2)</f>
        <v>0</v>
      </c>
      <c r="BI97" s="941">
        <f t="shared" si="86"/>
        <v>0</v>
      </c>
      <c r="BJ97" s="941">
        <f>SUM((BI97+BI98)/2)</f>
        <v>0</v>
      </c>
      <c r="BK97" s="941">
        <f t="shared" si="87"/>
        <v>1</v>
      </c>
      <c r="BL97" s="944">
        <f>SUM(BK97+BK98)/2</f>
        <v>1</v>
      </c>
      <c r="BM97" s="940">
        <f t="shared" si="88"/>
        <v>0</v>
      </c>
      <c r="BN97" s="940">
        <f>SUM(BM97+BM98)/2</f>
        <v>0</v>
      </c>
      <c r="BO97" s="940">
        <f t="shared" si="89"/>
        <v>0</v>
      </c>
      <c r="BP97" s="940">
        <f>SUM(BO97+BO98)/2</f>
        <v>0</v>
      </c>
      <c r="BQ97" s="940">
        <f t="shared" si="90"/>
        <v>0</v>
      </c>
      <c r="BR97" s="940">
        <f>SUM((BQ97+BQ98)/2)</f>
        <v>0</v>
      </c>
      <c r="BS97" s="940">
        <f t="shared" si="91"/>
        <v>0</v>
      </c>
      <c r="BT97" s="940">
        <f>SUM((BS97+BS98)/2)</f>
        <v>0</v>
      </c>
      <c r="BU97" s="940">
        <f t="shared" si="92"/>
        <v>0</v>
      </c>
      <c r="BV97" s="940">
        <f>SUM((BU97+BU98)/2)</f>
        <v>0</v>
      </c>
      <c r="BW97" s="941">
        <f t="shared" si="93"/>
        <v>0</v>
      </c>
      <c r="BX97" s="941">
        <f>SUM((BW97+BW98)/2)</f>
        <v>0</v>
      </c>
      <c r="BY97" s="941">
        <f t="shared" si="94"/>
        <v>0</v>
      </c>
      <c r="BZ97" s="942">
        <f>SUM((BY97+BY98)/2)</f>
        <v>0</v>
      </c>
      <c r="CA97" s="945">
        <f>SUM(AZ97)</f>
        <v>360</v>
      </c>
      <c r="CB97" s="891">
        <f>SUM(AM97+AO97+AQ97+AS97+AU97+AW97+BB97+BD97+BG97+AY97)</f>
        <v>15</v>
      </c>
    </row>
    <row r="98" spans="1:80" ht="18.75" customHeight="1" thickBot="1" x14ac:dyDescent="0.3">
      <c r="A98" s="910"/>
      <c r="B98" s="911" t="s">
        <v>182</v>
      </c>
      <c r="C98" s="710" t="s">
        <v>10</v>
      </c>
      <c r="D98" s="946"/>
      <c r="E98" s="947" t="s">
        <v>4</v>
      </c>
      <c r="F98" s="964"/>
      <c r="G98" s="966" t="s">
        <v>11</v>
      </c>
      <c r="H98" s="1049" t="s">
        <v>39</v>
      </c>
      <c r="I98" s="1095" t="s">
        <v>11</v>
      </c>
      <c r="J98" s="966" t="s">
        <v>67</v>
      </c>
      <c r="K98" s="966" t="s">
        <v>11</v>
      </c>
      <c r="L98" s="965"/>
      <c r="M98" s="965"/>
      <c r="N98" s="966" t="s">
        <v>11</v>
      </c>
      <c r="O98" s="966" t="s">
        <v>11</v>
      </c>
      <c r="P98" s="966" t="s">
        <v>11</v>
      </c>
      <c r="Q98" s="966" t="s">
        <v>11</v>
      </c>
      <c r="R98" s="966" t="s">
        <v>67</v>
      </c>
      <c r="S98" s="965"/>
      <c r="T98" s="965"/>
      <c r="U98" s="1016" t="s">
        <v>13</v>
      </c>
      <c r="V98" s="1019" t="s">
        <v>11</v>
      </c>
      <c r="W98" s="951" t="s">
        <v>67</v>
      </c>
      <c r="X98" s="1031" t="s">
        <v>11</v>
      </c>
      <c r="Y98" s="998" t="s">
        <v>14</v>
      </c>
      <c r="Z98" s="965"/>
      <c r="AA98" s="965"/>
      <c r="AB98" s="951" t="s">
        <v>11</v>
      </c>
      <c r="AC98" s="951" t="s">
        <v>11</v>
      </c>
      <c r="AD98" s="951" t="s">
        <v>11</v>
      </c>
      <c r="AE98" s="966" t="s">
        <v>67</v>
      </c>
      <c r="AF98" s="966" t="s">
        <v>11</v>
      </c>
      <c r="AG98" s="965"/>
      <c r="AH98" s="965"/>
      <c r="AI98" s="967" t="s">
        <v>58</v>
      </c>
      <c r="AJ98" s="966"/>
      <c r="AK98" s="952"/>
      <c r="AL98" s="953">
        <f t="shared" si="76"/>
        <v>13</v>
      </c>
      <c r="AM98" s="954"/>
      <c r="AN98" s="954">
        <f t="shared" si="77"/>
        <v>1</v>
      </c>
      <c r="AO98" s="955"/>
      <c r="AP98" s="956">
        <f t="shared" si="78"/>
        <v>0</v>
      </c>
      <c r="AQ98" s="957"/>
      <c r="AR98" s="954">
        <f t="shared" si="79"/>
        <v>1</v>
      </c>
      <c r="AS98" s="954"/>
      <c r="AT98" s="954">
        <f t="shared" si="80"/>
        <v>0</v>
      </c>
      <c r="AU98" s="954"/>
      <c r="AV98" s="954">
        <f t="shared" si="81"/>
        <v>0</v>
      </c>
      <c r="AW98" s="955"/>
      <c r="AX98" s="956">
        <f t="shared" si="82"/>
        <v>0</v>
      </c>
      <c r="AY98" s="957"/>
      <c r="AZ98" s="958"/>
      <c r="BA98" s="956">
        <f t="shared" si="83"/>
        <v>0</v>
      </c>
      <c r="BB98" s="957"/>
      <c r="BC98" s="956">
        <f t="shared" si="84"/>
        <v>0</v>
      </c>
      <c r="BD98" s="957"/>
      <c r="BE98" s="957"/>
      <c r="BF98" s="956">
        <f t="shared" si="85"/>
        <v>0</v>
      </c>
      <c r="BG98" s="957"/>
      <c r="BH98" s="957"/>
      <c r="BI98" s="956">
        <f t="shared" si="86"/>
        <v>0</v>
      </c>
      <c r="BJ98" s="957"/>
      <c r="BK98" s="956">
        <f t="shared" si="87"/>
        <v>1</v>
      </c>
      <c r="BL98" s="959"/>
      <c r="BM98" s="954">
        <f t="shared" si="88"/>
        <v>0</v>
      </c>
      <c r="BN98" s="960"/>
      <c r="BO98" s="954">
        <f t="shared" si="89"/>
        <v>0</v>
      </c>
      <c r="BP98" s="955"/>
      <c r="BQ98" s="954">
        <f t="shared" si="90"/>
        <v>0</v>
      </c>
      <c r="BR98" s="954"/>
      <c r="BS98" s="954">
        <f t="shared" si="91"/>
        <v>0</v>
      </c>
      <c r="BT98" s="955"/>
      <c r="BU98" s="954">
        <f t="shared" si="92"/>
        <v>0</v>
      </c>
      <c r="BV98" s="955"/>
      <c r="BW98" s="956">
        <f t="shared" si="93"/>
        <v>0</v>
      </c>
      <c r="BX98" s="957"/>
      <c r="BY98" s="956">
        <f t="shared" si="94"/>
        <v>0</v>
      </c>
      <c r="BZ98" s="961"/>
      <c r="CA98" s="962"/>
      <c r="CB98" s="826"/>
    </row>
    <row r="99" spans="1:80" ht="18.75" customHeight="1" x14ac:dyDescent="0.25">
      <c r="A99" s="910" t="s">
        <v>425</v>
      </c>
      <c r="B99" s="911" t="s">
        <v>182</v>
      </c>
      <c r="C99" s="1057" t="s">
        <v>346</v>
      </c>
      <c r="D99" s="931" t="str">
        <f>VLOOKUP(C99,ListeAppel,2,FALSE)</f>
        <v>Nom 085</v>
      </c>
      <c r="E99" s="932" t="s">
        <v>70</v>
      </c>
      <c r="F99" s="933"/>
      <c r="G99" s="995" t="s">
        <v>14</v>
      </c>
      <c r="H99" s="995" t="s">
        <v>14</v>
      </c>
      <c r="I99" s="995" t="s">
        <v>14</v>
      </c>
      <c r="J99" s="995" t="s">
        <v>14</v>
      </c>
      <c r="K99" s="995" t="s">
        <v>14</v>
      </c>
      <c r="L99" s="995" t="s">
        <v>14</v>
      </c>
      <c r="M99" s="995" t="s">
        <v>14</v>
      </c>
      <c r="N99" s="995" t="s">
        <v>14</v>
      </c>
      <c r="O99" s="995" t="s">
        <v>14</v>
      </c>
      <c r="P99" s="995" t="s">
        <v>14</v>
      </c>
      <c r="Q99" s="995" t="s">
        <v>14</v>
      </c>
      <c r="R99" s="995" t="s">
        <v>14</v>
      </c>
      <c r="S99" s="995" t="s">
        <v>14</v>
      </c>
      <c r="T99" s="995" t="s">
        <v>14</v>
      </c>
      <c r="U99" s="995" t="s">
        <v>14</v>
      </c>
      <c r="V99" s="995" t="s">
        <v>14</v>
      </c>
      <c r="W99" s="995" t="s">
        <v>14</v>
      </c>
      <c r="X99" s="936" t="s">
        <v>75</v>
      </c>
      <c r="Y99" s="936" t="s">
        <v>75</v>
      </c>
      <c r="Z99" s="935"/>
      <c r="AA99" s="935"/>
      <c r="AB99" s="936" t="s">
        <v>75</v>
      </c>
      <c r="AC99" s="936" t="s">
        <v>75</v>
      </c>
      <c r="AD99" s="936" t="s">
        <v>75</v>
      </c>
      <c r="AE99" s="994" t="s">
        <v>41</v>
      </c>
      <c r="AF99" s="994" t="s">
        <v>41</v>
      </c>
      <c r="AG99" s="935"/>
      <c r="AH99" s="935"/>
      <c r="AI99" s="994" t="s">
        <v>41</v>
      </c>
      <c r="AJ99" s="936"/>
      <c r="AK99" s="938" t="str">
        <f>IF(CA99=0,"",TIME(0,CA99,0))</f>
        <v/>
      </c>
      <c r="AL99" s="939">
        <f t="shared" si="76"/>
        <v>0</v>
      </c>
      <c r="AM99" s="940">
        <f>SUM(AL99:AL100)/2</f>
        <v>0</v>
      </c>
      <c r="AN99" s="940">
        <f t="shared" si="77"/>
        <v>0</v>
      </c>
      <c r="AO99" s="940">
        <f>SUM((AN99+AN100)/2)</f>
        <v>0</v>
      </c>
      <c r="AP99" s="941">
        <f t="shared" si="78"/>
        <v>0</v>
      </c>
      <c r="AQ99" s="941">
        <f>SUM((AP99+AP100)/2)</f>
        <v>0</v>
      </c>
      <c r="AR99" s="940">
        <f t="shared" si="79"/>
        <v>0</v>
      </c>
      <c r="AS99" s="941">
        <f>SUM((AR99+AR100)/2)</f>
        <v>0</v>
      </c>
      <c r="AT99" s="941">
        <f t="shared" si="80"/>
        <v>0</v>
      </c>
      <c r="AU99" s="942">
        <f>SUM((AT99+AT100)/2)</f>
        <v>0</v>
      </c>
      <c r="AV99" s="940">
        <f t="shared" si="81"/>
        <v>0</v>
      </c>
      <c r="AW99" s="940">
        <f>SUM((AV99+AV100)/2)</f>
        <v>0</v>
      </c>
      <c r="AX99" s="941">
        <f t="shared" si="82"/>
        <v>0</v>
      </c>
      <c r="AY99" s="941">
        <f>SUM((AX99+AX100)/2)</f>
        <v>0</v>
      </c>
      <c r="AZ99" s="943">
        <f>SUM(AM99+AO99+AQ99+AS99+AW99+AY99+AU99)*24</f>
        <v>0</v>
      </c>
      <c r="BA99" s="941">
        <f t="shared" si="83"/>
        <v>3</v>
      </c>
      <c r="BB99" s="941">
        <f>SUM((BA99+BA100)/2)</f>
        <v>3</v>
      </c>
      <c r="BC99" s="941">
        <f t="shared" si="84"/>
        <v>0</v>
      </c>
      <c r="BD99" s="941">
        <f>SUM((BC99+BC100)/2)</f>
        <v>0</v>
      </c>
      <c r="BE99" s="941">
        <f>SUM((BD99+BD100)/2)</f>
        <v>0</v>
      </c>
      <c r="BF99" s="941">
        <f t="shared" si="85"/>
        <v>0</v>
      </c>
      <c r="BG99" s="941">
        <f>SUM((BF99+BF100)/2)</f>
        <v>0</v>
      </c>
      <c r="BH99" s="941">
        <f>SUM((BG99+BG100)/2)</f>
        <v>0</v>
      </c>
      <c r="BI99" s="941">
        <f t="shared" si="86"/>
        <v>0</v>
      </c>
      <c r="BJ99" s="941">
        <f>SUM((BI99+BI100)/2)</f>
        <v>0</v>
      </c>
      <c r="BK99" s="941">
        <f t="shared" si="87"/>
        <v>17</v>
      </c>
      <c r="BL99" s="944">
        <f>SUM(BK99+BK100)/2</f>
        <v>17</v>
      </c>
      <c r="BM99" s="940">
        <f t="shared" si="88"/>
        <v>0</v>
      </c>
      <c r="BN99" s="940">
        <f>SUM(BM99+BM100)/2</f>
        <v>0</v>
      </c>
      <c r="BO99" s="940">
        <f t="shared" si="89"/>
        <v>0</v>
      </c>
      <c r="BP99" s="940">
        <f>SUM(BO99+BO100)/2</f>
        <v>0</v>
      </c>
      <c r="BQ99" s="940">
        <f t="shared" si="90"/>
        <v>0</v>
      </c>
      <c r="BR99" s="940">
        <f>SUM((BQ99+BQ100)/2)</f>
        <v>0</v>
      </c>
      <c r="BS99" s="940">
        <f t="shared" si="91"/>
        <v>0</v>
      </c>
      <c r="BT99" s="940">
        <f>SUM((BS99+BS100)/2)</f>
        <v>0</v>
      </c>
      <c r="BU99" s="940">
        <f t="shared" si="92"/>
        <v>0</v>
      </c>
      <c r="BV99" s="940">
        <f>SUM((BU99+BU100)/2)</f>
        <v>0</v>
      </c>
      <c r="BW99" s="941">
        <f t="shared" si="93"/>
        <v>0</v>
      </c>
      <c r="BX99" s="941">
        <f>SUM((BW99+BW100)/2)</f>
        <v>0</v>
      </c>
      <c r="BY99" s="941">
        <f t="shared" si="94"/>
        <v>0</v>
      </c>
      <c r="BZ99" s="942">
        <f>SUM((BY99+BY100)/2)</f>
        <v>0</v>
      </c>
      <c r="CA99" s="945">
        <f>SUM(AZ99)</f>
        <v>0</v>
      </c>
      <c r="CB99" s="891">
        <f>SUM(AM99+AO99+AQ99+AS99+AU99+AW99+BB99+BD99+BG99+AY99)</f>
        <v>3</v>
      </c>
    </row>
    <row r="100" spans="1:80" ht="18.75" customHeight="1" thickBot="1" x14ac:dyDescent="0.3">
      <c r="A100" s="910" t="s">
        <v>425</v>
      </c>
      <c r="B100" s="911" t="s">
        <v>182</v>
      </c>
      <c r="C100" s="721" t="s">
        <v>80</v>
      </c>
      <c r="D100" s="946"/>
      <c r="E100" s="947" t="s">
        <v>4</v>
      </c>
      <c r="F100" s="948"/>
      <c r="G100" s="998" t="s">
        <v>14</v>
      </c>
      <c r="H100" s="998" t="s">
        <v>14</v>
      </c>
      <c r="I100" s="998" t="s">
        <v>14</v>
      </c>
      <c r="J100" s="998" t="s">
        <v>14</v>
      </c>
      <c r="K100" s="998" t="s">
        <v>14</v>
      </c>
      <c r="L100" s="998" t="s">
        <v>14</v>
      </c>
      <c r="M100" s="998" t="s">
        <v>14</v>
      </c>
      <c r="N100" s="998" t="s">
        <v>14</v>
      </c>
      <c r="O100" s="998" t="s">
        <v>14</v>
      </c>
      <c r="P100" s="998" t="s">
        <v>14</v>
      </c>
      <c r="Q100" s="998" t="s">
        <v>14</v>
      </c>
      <c r="R100" s="998" t="s">
        <v>14</v>
      </c>
      <c r="S100" s="998" t="s">
        <v>14</v>
      </c>
      <c r="T100" s="998" t="s">
        <v>14</v>
      </c>
      <c r="U100" s="998" t="s">
        <v>14</v>
      </c>
      <c r="V100" s="998" t="s">
        <v>14</v>
      </c>
      <c r="W100" s="998" t="s">
        <v>14</v>
      </c>
      <c r="X100" s="1111" t="s">
        <v>75</v>
      </c>
      <c r="Y100" s="951" t="s">
        <v>75</v>
      </c>
      <c r="Z100" s="950"/>
      <c r="AA100" s="950"/>
      <c r="AB100" s="951" t="s">
        <v>75</v>
      </c>
      <c r="AC100" s="951" t="s">
        <v>75</v>
      </c>
      <c r="AD100" s="951" t="s">
        <v>75</v>
      </c>
      <c r="AE100" s="997" t="s">
        <v>41</v>
      </c>
      <c r="AF100" s="997" t="s">
        <v>41</v>
      </c>
      <c r="AG100" s="950"/>
      <c r="AH100" s="950"/>
      <c r="AI100" s="997" t="s">
        <v>41</v>
      </c>
      <c r="AJ100" s="951"/>
      <c r="AK100" s="952"/>
      <c r="AL100" s="953">
        <f t="shared" si="76"/>
        <v>0</v>
      </c>
      <c r="AM100" s="954"/>
      <c r="AN100" s="954">
        <f t="shared" si="77"/>
        <v>0</v>
      </c>
      <c r="AO100" s="955"/>
      <c r="AP100" s="956">
        <f t="shared" si="78"/>
        <v>0</v>
      </c>
      <c r="AQ100" s="957"/>
      <c r="AR100" s="954">
        <f t="shared" si="79"/>
        <v>0</v>
      </c>
      <c r="AS100" s="954"/>
      <c r="AT100" s="954">
        <f t="shared" si="80"/>
        <v>0</v>
      </c>
      <c r="AU100" s="954"/>
      <c r="AV100" s="954">
        <f t="shared" si="81"/>
        <v>0</v>
      </c>
      <c r="AW100" s="955"/>
      <c r="AX100" s="956">
        <f t="shared" si="82"/>
        <v>0</v>
      </c>
      <c r="AY100" s="957"/>
      <c r="AZ100" s="958"/>
      <c r="BA100" s="956">
        <f t="shared" si="83"/>
        <v>3</v>
      </c>
      <c r="BB100" s="957"/>
      <c r="BC100" s="956">
        <f t="shared" si="84"/>
        <v>0</v>
      </c>
      <c r="BD100" s="957"/>
      <c r="BE100" s="957"/>
      <c r="BF100" s="956">
        <f t="shared" si="85"/>
        <v>0</v>
      </c>
      <c r="BG100" s="957"/>
      <c r="BH100" s="957"/>
      <c r="BI100" s="956">
        <f t="shared" si="86"/>
        <v>0</v>
      </c>
      <c r="BJ100" s="957"/>
      <c r="BK100" s="956">
        <f t="shared" si="87"/>
        <v>17</v>
      </c>
      <c r="BL100" s="959"/>
      <c r="BM100" s="954">
        <f t="shared" si="88"/>
        <v>0</v>
      </c>
      <c r="BN100" s="960"/>
      <c r="BO100" s="954">
        <f t="shared" si="89"/>
        <v>0</v>
      </c>
      <c r="BP100" s="955"/>
      <c r="BQ100" s="954">
        <f t="shared" si="90"/>
        <v>0</v>
      </c>
      <c r="BR100" s="954"/>
      <c r="BS100" s="954">
        <f t="shared" si="91"/>
        <v>0</v>
      </c>
      <c r="BT100" s="955"/>
      <c r="BU100" s="954">
        <f t="shared" si="92"/>
        <v>0</v>
      </c>
      <c r="BV100" s="955"/>
      <c r="BW100" s="956">
        <f t="shared" si="93"/>
        <v>0</v>
      </c>
      <c r="BX100" s="957"/>
      <c r="BY100" s="956">
        <f t="shared" si="94"/>
        <v>0</v>
      </c>
      <c r="BZ100" s="961"/>
      <c r="CA100" s="962"/>
      <c r="CB100" s="826"/>
    </row>
    <row r="101" spans="1:80" s="1029" customFormat="1" ht="18.75" customHeight="1" thickBot="1" x14ac:dyDescent="0.3">
      <c r="A101" s="910" t="s">
        <v>425</v>
      </c>
      <c r="B101" s="911" t="s">
        <v>183</v>
      </c>
      <c r="C101" s="1239" t="s">
        <v>183</v>
      </c>
      <c r="D101" s="1240"/>
      <c r="E101" s="13"/>
      <c r="F101" s="912"/>
      <c r="G101" s="913"/>
      <c r="H101" s="913"/>
      <c r="I101" s="914"/>
      <c r="J101" s="913"/>
      <c r="K101" s="913"/>
      <c r="L101" s="913"/>
      <c r="M101" s="913"/>
      <c r="N101" s="913"/>
      <c r="O101" s="913"/>
      <c r="P101" s="913"/>
      <c r="Q101" s="913"/>
      <c r="R101" s="913"/>
      <c r="S101" s="913"/>
      <c r="T101" s="913"/>
      <c r="U101" s="913"/>
      <c r="V101" s="913"/>
      <c r="W101" s="913"/>
      <c r="X101" s="913"/>
      <c r="Y101" s="913"/>
      <c r="Z101" s="913"/>
      <c r="AA101" s="913"/>
      <c r="AB101" s="913"/>
      <c r="AC101" s="913"/>
      <c r="AD101" s="913"/>
      <c r="AE101" s="913"/>
      <c r="AF101" s="913"/>
      <c r="AG101" s="913"/>
      <c r="AH101" s="913"/>
      <c r="AI101" s="913"/>
      <c r="AJ101" s="913"/>
      <c r="AK101" s="938" t="str">
        <f>IF(CA101=0,"",TIME(0,CA101,0))</f>
        <v/>
      </c>
      <c r="AL101" s="915"/>
      <c r="AM101" s="915"/>
      <c r="AN101" s="915"/>
      <c r="AO101" s="916"/>
      <c r="AP101" s="915"/>
      <c r="AQ101" s="916"/>
      <c r="AR101" s="915"/>
      <c r="AS101" s="915"/>
      <c r="AT101" s="915"/>
      <c r="AU101" s="915"/>
      <c r="AV101" s="915"/>
      <c r="AW101" s="916"/>
      <c r="AX101" s="915"/>
      <c r="AY101" s="916"/>
      <c r="AZ101" s="1026"/>
      <c r="BA101" s="915"/>
      <c r="BB101" s="916"/>
      <c r="BC101" s="915"/>
      <c r="BD101" s="916"/>
      <c r="BE101" s="916"/>
      <c r="BF101" s="915"/>
      <c r="BG101" s="916"/>
      <c r="BH101" s="916"/>
      <c r="BI101" s="915"/>
      <c r="BJ101" s="916"/>
      <c r="BK101" s="915"/>
      <c r="BL101" s="1027"/>
      <c r="BM101" s="915"/>
      <c r="BN101" s="921"/>
      <c r="BO101" s="915"/>
      <c r="BP101" s="916"/>
      <c r="BQ101" s="915"/>
      <c r="BR101" s="915"/>
      <c r="BS101" s="915"/>
      <c r="BT101" s="916"/>
      <c r="BU101" s="915"/>
      <c r="BV101" s="916"/>
      <c r="BW101" s="915"/>
      <c r="BX101" s="916"/>
      <c r="BY101" s="915"/>
      <c r="BZ101" s="916"/>
      <c r="CA101" s="1026"/>
      <c r="CB101" s="1028"/>
    </row>
    <row r="102" spans="1:80" s="1029" customFormat="1" ht="18.75" customHeight="1" thickBot="1" x14ac:dyDescent="0.3">
      <c r="A102" s="910" t="s">
        <v>425</v>
      </c>
      <c r="B102" s="911" t="s">
        <v>183</v>
      </c>
      <c r="C102" s="190"/>
      <c r="D102" s="985" t="s">
        <v>69</v>
      </c>
      <c r="E102" s="13"/>
      <c r="F102" s="899">
        <v>1</v>
      </c>
      <c r="G102" s="900">
        <v>2</v>
      </c>
      <c r="H102" s="900">
        <v>3</v>
      </c>
      <c r="I102" s="900">
        <v>4</v>
      </c>
      <c r="J102" s="900">
        <v>5</v>
      </c>
      <c r="K102" s="900">
        <v>6</v>
      </c>
      <c r="L102" s="901">
        <v>7</v>
      </c>
      <c r="M102" s="901">
        <v>8</v>
      </c>
      <c r="N102" s="900">
        <v>9</v>
      </c>
      <c r="O102" s="900">
        <v>10</v>
      </c>
      <c r="P102" s="900">
        <v>11</v>
      </c>
      <c r="Q102" s="900">
        <v>12</v>
      </c>
      <c r="R102" s="900">
        <v>13</v>
      </c>
      <c r="S102" s="901">
        <v>14</v>
      </c>
      <c r="T102" s="901">
        <v>15</v>
      </c>
      <c r="U102" s="900">
        <v>16</v>
      </c>
      <c r="V102" s="900">
        <v>17</v>
      </c>
      <c r="W102" s="900">
        <v>18</v>
      </c>
      <c r="X102" s="900">
        <v>19</v>
      </c>
      <c r="Y102" s="900">
        <v>20</v>
      </c>
      <c r="Z102" s="901">
        <v>21</v>
      </c>
      <c r="AA102" s="901">
        <v>22</v>
      </c>
      <c r="AB102" s="900">
        <v>23</v>
      </c>
      <c r="AC102" s="900">
        <v>24</v>
      </c>
      <c r="AD102" s="900">
        <v>25</v>
      </c>
      <c r="AE102" s="900">
        <v>26</v>
      </c>
      <c r="AF102" s="900">
        <v>27</v>
      </c>
      <c r="AG102" s="1062">
        <v>28</v>
      </c>
      <c r="AH102" s="1062">
        <v>29</v>
      </c>
      <c r="AI102" s="900">
        <v>30</v>
      </c>
      <c r="AJ102" s="903">
        <v>31</v>
      </c>
      <c r="AK102" s="952"/>
      <c r="AL102" s="915"/>
      <c r="AM102" s="915"/>
      <c r="AN102" s="915"/>
      <c r="AO102" s="916"/>
      <c r="AP102" s="915"/>
      <c r="AQ102" s="916"/>
      <c r="AR102" s="915"/>
      <c r="AS102" s="915"/>
      <c r="AT102" s="915"/>
      <c r="AU102" s="915"/>
      <c r="AV102" s="915"/>
      <c r="AW102" s="916"/>
      <c r="AX102" s="915"/>
      <c r="AY102" s="916"/>
      <c r="AZ102" s="1026"/>
      <c r="BA102" s="915"/>
      <c r="BB102" s="916"/>
      <c r="BC102" s="915"/>
      <c r="BD102" s="916"/>
      <c r="BE102" s="916"/>
      <c r="BF102" s="915"/>
      <c r="BG102" s="916"/>
      <c r="BH102" s="916"/>
      <c r="BI102" s="915"/>
      <c r="BJ102" s="916"/>
      <c r="BK102" s="915"/>
      <c r="BL102" s="1027"/>
      <c r="BM102" s="915"/>
      <c r="BN102" s="921"/>
      <c r="BO102" s="915"/>
      <c r="BP102" s="916"/>
      <c r="BQ102" s="915"/>
      <c r="BR102" s="915"/>
      <c r="BS102" s="915"/>
      <c r="BT102" s="916"/>
      <c r="BU102" s="915"/>
      <c r="BV102" s="916"/>
      <c r="BW102" s="915"/>
      <c r="BX102" s="916"/>
      <c r="BY102" s="915"/>
      <c r="BZ102" s="916"/>
      <c r="CA102" s="1026"/>
      <c r="CB102" s="1028"/>
    </row>
    <row r="103" spans="1:80" ht="18.75" customHeight="1" x14ac:dyDescent="0.25">
      <c r="A103" s="910" t="s">
        <v>425</v>
      </c>
      <c r="B103" s="911" t="s">
        <v>183</v>
      </c>
      <c r="C103" s="806">
        <v>9622</v>
      </c>
      <c r="D103" s="931" t="s">
        <v>190</v>
      </c>
      <c r="E103" s="932" t="s">
        <v>70</v>
      </c>
      <c r="F103" s="933"/>
      <c r="G103" s="937" t="s">
        <v>7</v>
      </c>
      <c r="H103" s="936" t="s">
        <v>11</v>
      </c>
      <c r="I103" s="1070" t="s">
        <v>11</v>
      </c>
      <c r="J103" s="989" t="s">
        <v>13</v>
      </c>
      <c r="K103" s="937" t="s">
        <v>7</v>
      </c>
      <c r="L103" s="935"/>
      <c r="M103" s="935"/>
      <c r="N103" s="936" t="s">
        <v>11</v>
      </c>
      <c r="O103" s="936" t="s">
        <v>11</v>
      </c>
      <c r="P103" s="936" t="s">
        <v>11</v>
      </c>
      <c r="Q103" s="936" t="s">
        <v>11</v>
      </c>
      <c r="R103" s="989" t="s">
        <v>13</v>
      </c>
      <c r="S103" s="935"/>
      <c r="T103" s="935"/>
      <c r="U103" s="936" t="s">
        <v>11</v>
      </c>
      <c r="V103" s="1019" t="s">
        <v>11</v>
      </c>
      <c r="W103" s="936" t="s">
        <v>11</v>
      </c>
      <c r="X103" s="936" t="s">
        <v>11</v>
      </c>
      <c r="Y103" s="989" t="s">
        <v>13</v>
      </c>
      <c r="Z103" s="935"/>
      <c r="AA103" s="935"/>
      <c r="AB103" s="989" t="s">
        <v>13</v>
      </c>
      <c r="AC103" s="936" t="s">
        <v>11</v>
      </c>
      <c r="AD103" s="936" t="s">
        <v>11</v>
      </c>
      <c r="AE103" s="936" t="s">
        <v>11</v>
      </c>
      <c r="AF103" s="937" t="s">
        <v>7</v>
      </c>
      <c r="AG103" s="935"/>
      <c r="AH103" s="935"/>
      <c r="AI103" s="936" t="s">
        <v>11</v>
      </c>
      <c r="AJ103" s="936"/>
      <c r="AK103" s="938">
        <f>IF(CA103=0,"",TIME(0,CA103,0))</f>
        <v>0.3</v>
      </c>
      <c r="AL103" s="939">
        <f t="shared" ref="AL103:AL114" si="95">COUNTIF(F103:AJ103,"P")</f>
        <v>14</v>
      </c>
      <c r="AM103" s="940">
        <f>SUM(AL103:AL104)/2</f>
        <v>13.5</v>
      </c>
      <c r="AN103" s="940">
        <f t="shared" ref="AN103:AN114" si="96">COUNTIF(F103:AJ103,"Mi")</f>
        <v>4</v>
      </c>
      <c r="AO103" s="940">
        <f>SUM((AN103+AN104)/2)</f>
        <v>4</v>
      </c>
      <c r="AP103" s="941">
        <f t="shared" ref="AP103:AP114" si="97">COUNTIF(F103:AJ103,"VS")</f>
        <v>0</v>
      </c>
      <c r="AQ103" s="941">
        <f>SUM((AP103+AP104)/2)</f>
        <v>0</v>
      </c>
      <c r="AR103" s="940">
        <f t="shared" ref="AR103:AR114" si="98">COUNTIF(F103:AJ103,"C1")</f>
        <v>0</v>
      </c>
      <c r="AS103" s="941">
        <f>SUM((AR103+AR104)/2)</f>
        <v>0.5</v>
      </c>
      <c r="AT103" s="941">
        <f t="shared" ref="AT103:AT114" si="99">COUNTIF(F103:AJ103,"R1")</f>
        <v>0</v>
      </c>
      <c r="AU103" s="942">
        <f>SUM((AT103+AT104)/2)</f>
        <v>0</v>
      </c>
      <c r="AV103" s="940">
        <f t="shared" ref="AV103:AV114" si="100">COUNTIF(F103:AJ103,"CS")</f>
        <v>0</v>
      </c>
      <c r="AW103" s="940">
        <f>SUM((AV103+AV104)/2)</f>
        <v>0</v>
      </c>
      <c r="AX103" s="941">
        <f t="shared" ref="AX103:AX114" si="101">COUNTIF(F103:AJ103,"DA")</f>
        <v>0</v>
      </c>
      <c r="AY103" s="941">
        <f>SUM((AX103+AX104)/2)</f>
        <v>0</v>
      </c>
      <c r="AZ103" s="943">
        <f>SUM(AM103+AO103+AQ103+AS103+AW103+AY103+AU103)*24</f>
        <v>432</v>
      </c>
      <c r="BA103" s="941">
        <f t="shared" ref="BA103:BA114" si="102">COUNTIF(F103:AJ103,"MT5")</f>
        <v>0</v>
      </c>
      <c r="BB103" s="941">
        <f>SUM((BA103+BA104)/2)</f>
        <v>0</v>
      </c>
      <c r="BC103" s="941">
        <f t="shared" ref="BC103:BC114" si="103">COUNTIF(F103:AJ103,"MT6")</f>
        <v>0</v>
      </c>
      <c r="BD103" s="941">
        <f>SUM((BC103+BC104)/2)</f>
        <v>0</v>
      </c>
      <c r="BE103" s="941">
        <f>SUM((BD103+BD104)/2)</f>
        <v>0</v>
      </c>
      <c r="BF103" s="941">
        <f t="shared" ref="BF103:BF114" si="104">COUNTIF(F103:AJ103,"MT8")</f>
        <v>0</v>
      </c>
      <c r="BG103" s="941">
        <f>SUM((BF103+BF104)/2)</f>
        <v>0</v>
      </c>
      <c r="BH103" s="941">
        <f>SUM((BG103+BG104)/2)</f>
        <v>0</v>
      </c>
      <c r="BI103" s="941">
        <f t="shared" ref="BI103:BI114" si="105">COUNTIF(F103:AJ103,"A")</f>
        <v>0</v>
      </c>
      <c r="BJ103" s="941">
        <f>SUM((BI103+BI104)/2)</f>
        <v>0</v>
      </c>
      <c r="BK103" s="941">
        <f t="shared" ref="BK103:BK114" si="106">COUNTIF(F103:AJ103,"Ma")</f>
        <v>0</v>
      </c>
      <c r="BL103" s="944">
        <f>SUM(BK103+BK104)/2</f>
        <v>0</v>
      </c>
      <c r="BM103" s="940">
        <f t="shared" ref="BM103:BM114" si="107">COUNTIF(F103:AJ103,"MJ")</f>
        <v>0</v>
      </c>
      <c r="BN103" s="940">
        <f>SUM(BM103+BM104)/2</f>
        <v>0</v>
      </c>
      <c r="BO103" s="940">
        <f t="shared" ref="BO103:BO114" si="108">COUNTIF(F103:AJ103,"Jsc")</f>
        <v>0</v>
      </c>
      <c r="BP103" s="940">
        <f>SUM(BO103+BO104)/2</f>
        <v>0</v>
      </c>
      <c r="BQ103" s="940">
        <f t="shared" ref="BQ103:BQ114" si="109">COUNTIF(F103:AJ103,"C")</f>
        <v>3</v>
      </c>
      <c r="BR103" s="940">
        <f>SUM((BQ103+BQ104)/2)</f>
        <v>3</v>
      </c>
      <c r="BS103" s="940">
        <f t="shared" ref="BS103:BS114" si="110">COUNTIF(F103:AJ103,"CC")</f>
        <v>0</v>
      </c>
      <c r="BT103" s="940">
        <f>SUM((BS103+BS104)/2)</f>
        <v>0</v>
      </c>
      <c r="BU103" s="940">
        <f t="shared" ref="BU103:BU114" si="111">COUNTIF(F103:AJ103,"DS")</f>
        <v>0</v>
      </c>
      <c r="BV103" s="940">
        <f>SUM((BU103+BU104)/2)</f>
        <v>0</v>
      </c>
      <c r="BW103" s="941">
        <f t="shared" ref="BW103:BW114" si="112">COUNTIF(F103:AJ103,"MT")</f>
        <v>0</v>
      </c>
      <c r="BX103" s="941">
        <f>SUM((BW103+BW104)/2)</f>
        <v>0</v>
      </c>
      <c r="BY103" s="941">
        <f t="shared" ref="BY103:BY114" si="113">COUNTIF(F103:AJ103,"4/5")</f>
        <v>0</v>
      </c>
      <c r="BZ103" s="942">
        <f>SUM((BY103+BY104)/2)</f>
        <v>0</v>
      </c>
      <c r="CA103" s="945">
        <f>SUM(AZ103)</f>
        <v>432</v>
      </c>
      <c r="CB103" s="891">
        <f>SUM(AM103+AO103+AQ103+AS103+AU103+AW103+BB103+BD103+BG103+AY103)</f>
        <v>18</v>
      </c>
    </row>
    <row r="104" spans="1:80" ht="18.75" customHeight="1" thickBot="1" x14ac:dyDescent="0.3">
      <c r="A104" s="910" t="s">
        <v>425</v>
      </c>
      <c r="B104" s="911" t="s">
        <v>121</v>
      </c>
      <c r="C104" s="164" t="s">
        <v>6</v>
      </c>
      <c r="D104" s="999"/>
      <c r="E104" s="947" t="s">
        <v>4</v>
      </c>
      <c r="F104" s="948"/>
      <c r="G104" s="949" t="s">
        <v>7</v>
      </c>
      <c r="H104" s="951" t="s">
        <v>11</v>
      </c>
      <c r="I104" s="1071" t="s">
        <v>11</v>
      </c>
      <c r="J104" s="990" t="s">
        <v>13</v>
      </c>
      <c r="K104" s="949" t="s">
        <v>7</v>
      </c>
      <c r="L104" s="950"/>
      <c r="M104" s="950"/>
      <c r="N104" s="951" t="s">
        <v>11</v>
      </c>
      <c r="O104" s="951" t="s">
        <v>11</v>
      </c>
      <c r="P104" s="951" t="s">
        <v>11</v>
      </c>
      <c r="Q104" s="951" t="s">
        <v>11</v>
      </c>
      <c r="R104" s="990" t="s">
        <v>13</v>
      </c>
      <c r="S104" s="950"/>
      <c r="T104" s="950"/>
      <c r="U104" s="951" t="s">
        <v>11</v>
      </c>
      <c r="V104" s="1108" t="s">
        <v>11</v>
      </c>
      <c r="W104" s="951" t="s">
        <v>11</v>
      </c>
      <c r="X104" s="951" t="s">
        <v>11</v>
      </c>
      <c r="Y104" s="990" t="s">
        <v>13</v>
      </c>
      <c r="Z104" s="950"/>
      <c r="AA104" s="950"/>
      <c r="AB104" s="990" t="s">
        <v>13</v>
      </c>
      <c r="AC104" s="982" t="s">
        <v>39</v>
      </c>
      <c r="AD104" s="951" t="s">
        <v>11</v>
      </c>
      <c r="AE104" s="951" t="s">
        <v>11</v>
      </c>
      <c r="AF104" s="949" t="s">
        <v>7</v>
      </c>
      <c r="AG104" s="950"/>
      <c r="AH104" s="950"/>
      <c r="AI104" s="951" t="s">
        <v>11</v>
      </c>
      <c r="AJ104" s="951"/>
      <c r="AK104" s="952"/>
      <c r="AL104" s="953">
        <f t="shared" si="95"/>
        <v>13</v>
      </c>
      <c r="AM104" s="954"/>
      <c r="AN104" s="954">
        <f t="shared" si="96"/>
        <v>4</v>
      </c>
      <c r="AO104" s="955"/>
      <c r="AP104" s="956">
        <f t="shared" si="97"/>
        <v>0</v>
      </c>
      <c r="AQ104" s="957"/>
      <c r="AR104" s="954">
        <f t="shared" si="98"/>
        <v>1</v>
      </c>
      <c r="AS104" s="954"/>
      <c r="AT104" s="954">
        <f t="shared" si="99"/>
        <v>0</v>
      </c>
      <c r="AU104" s="954"/>
      <c r="AV104" s="954">
        <f t="shared" si="100"/>
        <v>0</v>
      </c>
      <c r="AW104" s="955"/>
      <c r="AX104" s="956">
        <f t="shared" si="101"/>
        <v>0</v>
      </c>
      <c r="AY104" s="957"/>
      <c r="AZ104" s="958"/>
      <c r="BA104" s="956">
        <f t="shared" si="102"/>
        <v>0</v>
      </c>
      <c r="BB104" s="957"/>
      <c r="BC104" s="956">
        <f t="shared" si="103"/>
        <v>0</v>
      </c>
      <c r="BD104" s="957"/>
      <c r="BE104" s="957"/>
      <c r="BF104" s="956">
        <f t="shared" si="104"/>
        <v>0</v>
      </c>
      <c r="BG104" s="957"/>
      <c r="BH104" s="957"/>
      <c r="BI104" s="956">
        <f t="shared" si="105"/>
        <v>0</v>
      </c>
      <c r="BJ104" s="957"/>
      <c r="BK104" s="956">
        <f t="shared" si="106"/>
        <v>0</v>
      </c>
      <c r="BL104" s="959"/>
      <c r="BM104" s="954">
        <f t="shared" si="107"/>
        <v>0</v>
      </c>
      <c r="BN104" s="960"/>
      <c r="BO104" s="954">
        <f t="shared" si="108"/>
        <v>0</v>
      </c>
      <c r="BP104" s="955"/>
      <c r="BQ104" s="954">
        <f t="shared" si="109"/>
        <v>3</v>
      </c>
      <c r="BR104" s="954"/>
      <c r="BS104" s="954">
        <f t="shared" si="110"/>
        <v>0</v>
      </c>
      <c r="BT104" s="955"/>
      <c r="BU104" s="954">
        <f t="shared" si="111"/>
        <v>0</v>
      </c>
      <c r="BV104" s="955"/>
      <c r="BW104" s="956">
        <f t="shared" si="112"/>
        <v>0</v>
      </c>
      <c r="BX104" s="957"/>
      <c r="BY104" s="956">
        <f t="shared" si="113"/>
        <v>0</v>
      </c>
      <c r="BZ104" s="961"/>
      <c r="CA104" s="962"/>
      <c r="CB104" s="826"/>
    </row>
    <row r="105" spans="1:80" ht="18.75" customHeight="1" x14ac:dyDescent="0.25">
      <c r="A105" s="910" t="s">
        <v>425</v>
      </c>
      <c r="B105" s="911" t="s">
        <v>122</v>
      </c>
      <c r="C105" s="806">
        <v>8914</v>
      </c>
      <c r="D105" s="931" t="s">
        <v>219</v>
      </c>
      <c r="E105" s="932" t="s">
        <v>70</v>
      </c>
      <c r="F105" s="933"/>
      <c r="G105" s="936" t="s">
        <v>11</v>
      </c>
      <c r="H105" s="936" t="s">
        <v>11</v>
      </c>
      <c r="I105" s="1093" t="s">
        <v>29</v>
      </c>
      <c r="J105" s="936" t="s">
        <v>11</v>
      </c>
      <c r="K105" s="936" t="s">
        <v>11</v>
      </c>
      <c r="L105" s="935"/>
      <c r="M105" s="986"/>
      <c r="N105" s="936" t="s">
        <v>11</v>
      </c>
      <c r="O105" s="1093" t="s">
        <v>29</v>
      </c>
      <c r="P105" s="1112" t="s">
        <v>39</v>
      </c>
      <c r="Q105" s="936" t="s">
        <v>11</v>
      </c>
      <c r="R105" s="936" t="s">
        <v>11</v>
      </c>
      <c r="S105" s="935"/>
      <c r="T105" s="986"/>
      <c r="U105" s="936" t="s">
        <v>11</v>
      </c>
      <c r="V105" s="936" t="s">
        <v>11</v>
      </c>
      <c r="W105" s="936" t="s">
        <v>11</v>
      </c>
      <c r="X105" s="937" t="s">
        <v>7</v>
      </c>
      <c r="Y105" s="937" t="s">
        <v>7</v>
      </c>
      <c r="Z105" s="935"/>
      <c r="AA105" s="935"/>
      <c r="AB105" s="1093" t="s">
        <v>29</v>
      </c>
      <c r="AC105" s="936" t="s">
        <v>11</v>
      </c>
      <c r="AD105" s="936" t="s">
        <v>11</v>
      </c>
      <c r="AE105" s="936" t="s">
        <v>11</v>
      </c>
      <c r="AF105" s="1093" t="s">
        <v>29</v>
      </c>
      <c r="AG105" s="935"/>
      <c r="AH105" s="935"/>
      <c r="AI105" s="936" t="s">
        <v>11</v>
      </c>
      <c r="AJ105" s="936"/>
      <c r="AK105" s="938">
        <f>IF(CA105=0,"",TIME(0,CA105,0))</f>
        <v>0.31666666666666665</v>
      </c>
      <c r="AL105" s="939">
        <f t="shared" si="95"/>
        <v>14</v>
      </c>
      <c r="AM105" s="940">
        <f>SUM(AL105:AL106)/2</f>
        <v>13.5</v>
      </c>
      <c r="AN105" s="940">
        <f t="shared" si="96"/>
        <v>0</v>
      </c>
      <c r="AO105" s="940">
        <f>SUM((AN105+AN106)/2)</f>
        <v>0</v>
      </c>
      <c r="AP105" s="941">
        <f t="shared" si="97"/>
        <v>0</v>
      </c>
      <c r="AQ105" s="941">
        <f>SUM((AP105+AP106)/2)</f>
        <v>0</v>
      </c>
      <c r="AR105" s="940">
        <f t="shared" si="98"/>
        <v>1</v>
      </c>
      <c r="AS105" s="941">
        <f>SUM((AR105+AR106)/2)</f>
        <v>1.5</v>
      </c>
      <c r="AT105" s="941">
        <f t="shared" si="99"/>
        <v>0</v>
      </c>
      <c r="AU105" s="942">
        <f>SUM((AT105+AT106)/2)</f>
        <v>0</v>
      </c>
      <c r="AV105" s="940">
        <f t="shared" si="100"/>
        <v>4</v>
      </c>
      <c r="AW105" s="940">
        <f>SUM((AV105+AV106)/2)</f>
        <v>4</v>
      </c>
      <c r="AX105" s="941">
        <f t="shared" si="101"/>
        <v>0</v>
      </c>
      <c r="AY105" s="941">
        <f>SUM((AX105+AX106)/2)</f>
        <v>0</v>
      </c>
      <c r="AZ105" s="943">
        <f>SUM(AM105+AO105+AQ105+AS105+AW105+AY105+AU105)*24</f>
        <v>456</v>
      </c>
      <c r="BA105" s="941">
        <f t="shared" si="102"/>
        <v>0</v>
      </c>
      <c r="BB105" s="941">
        <f>SUM((BA105+BA106)/2)</f>
        <v>0</v>
      </c>
      <c r="BC105" s="941">
        <f t="shared" si="103"/>
        <v>0</v>
      </c>
      <c r="BD105" s="941">
        <f>SUM((BC105+BC106)/2)</f>
        <v>0</v>
      </c>
      <c r="BE105" s="941">
        <f>SUM((BD105+BD106)/2)</f>
        <v>0</v>
      </c>
      <c r="BF105" s="941">
        <f t="shared" si="104"/>
        <v>0</v>
      </c>
      <c r="BG105" s="941">
        <f>SUM((BF105+BF106)/2)</f>
        <v>0</v>
      </c>
      <c r="BH105" s="941">
        <f>SUM((BG105+BG106)/2)</f>
        <v>0</v>
      </c>
      <c r="BI105" s="941">
        <f t="shared" si="105"/>
        <v>0</v>
      </c>
      <c r="BJ105" s="941">
        <f>SUM((BI105+BI106)/2)</f>
        <v>0</v>
      </c>
      <c r="BK105" s="941">
        <f t="shared" si="106"/>
        <v>0</v>
      </c>
      <c r="BL105" s="944">
        <f>SUM(BK105+BK106)/2</f>
        <v>0</v>
      </c>
      <c r="BM105" s="940">
        <f t="shared" si="107"/>
        <v>0</v>
      </c>
      <c r="BN105" s="940">
        <f>SUM(BM105+BM106)/2</f>
        <v>0</v>
      </c>
      <c r="BO105" s="940">
        <f t="shared" si="108"/>
        <v>0</v>
      </c>
      <c r="BP105" s="940">
        <f>SUM(BO105+BO106)/2</f>
        <v>0</v>
      </c>
      <c r="BQ105" s="940">
        <f t="shared" si="109"/>
        <v>2</v>
      </c>
      <c r="BR105" s="940">
        <f>SUM((BQ105+BQ106)/2)</f>
        <v>2</v>
      </c>
      <c r="BS105" s="940">
        <f t="shared" si="110"/>
        <v>0</v>
      </c>
      <c r="BT105" s="940">
        <f>SUM((BS105+BS106)/2)</f>
        <v>0</v>
      </c>
      <c r="BU105" s="940">
        <f t="shared" si="111"/>
        <v>0</v>
      </c>
      <c r="BV105" s="940">
        <f>SUM((BU105+BU106)/2)</f>
        <v>0</v>
      </c>
      <c r="BW105" s="941">
        <f t="shared" si="112"/>
        <v>0</v>
      </c>
      <c r="BX105" s="941">
        <f>SUM((BW105+BW106)/2)</f>
        <v>0</v>
      </c>
      <c r="BY105" s="941">
        <f t="shared" si="113"/>
        <v>0</v>
      </c>
      <c r="BZ105" s="942">
        <f>SUM((BY105+BY106)/2)</f>
        <v>0</v>
      </c>
      <c r="CA105" s="945">
        <f>SUM(AZ105)</f>
        <v>456</v>
      </c>
      <c r="CB105" s="891">
        <f>SUM(AM105+AO105+AQ105+AS105+AU105+AW105+BB105+BD105+BG105+AY105)</f>
        <v>19</v>
      </c>
    </row>
    <row r="106" spans="1:80" ht="18.75" customHeight="1" thickBot="1" x14ac:dyDescent="0.3">
      <c r="A106" s="910" t="s">
        <v>425</v>
      </c>
      <c r="B106" s="911" t="s">
        <v>123</v>
      </c>
      <c r="C106" s="192" t="s">
        <v>6</v>
      </c>
      <c r="D106" s="999"/>
      <c r="E106" s="947" t="s">
        <v>4</v>
      </c>
      <c r="F106" s="948"/>
      <c r="G106" s="951" t="s">
        <v>11</v>
      </c>
      <c r="H106" s="951" t="s">
        <v>11</v>
      </c>
      <c r="I106" s="1094" t="s">
        <v>29</v>
      </c>
      <c r="J106" s="951" t="s">
        <v>11</v>
      </c>
      <c r="K106" s="951" t="s">
        <v>11</v>
      </c>
      <c r="L106" s="950"/>
      <c r="M106" s="974"/>
      <c r="N106" s="951" t="s">
        <v>11</v>
      </c>
      <c r="O106" s="1094" t="s">
        <v>29</v>
      </c>
      <c r="P106" s="988" t="s">
        <v>11</v>
      </c>
      <c r="Q106" s="951" t="s">
        <v>11</v>
      </c>
      <c r="R106" s="982" t="s">
        <v>39</v>
      </c>
      <c r="S106" s="950"/>
      <c r="T106" s="974"/>
      <c r="U106" s="951" t="s">
        <v>11</v>
      </c>
      <c r="V106" s="951" t="s">
        <v>11</v>
      </c>
      <c r="W106" s="951" t="s">
        <v>11</v>
      </c>
      <c r="X106" s="949" t="s">
        <v>7</v>
      </c>
      <c r="Y106" s="949" t="s">
        <v>7</v>
      </c>
      <c r="Z106" s="950"/>
      <c r="AA106" s="950"/>
      <c r="AB106" s="1094" t="s">
        <v>29</v>
      </c>
      <c r="AC106" s="982" t="s">
        <v>39</v>
      </c>
      <c r="AD106" s="951" t="s">
        <v>11</v>
      </c>
      <c r="AE106" s="951" t="s">
        <v>11</v>
      </c>
      <c r="AF106" s="1094" t="s">
        <v>29</v>
      </c>
      <c r="AG106" s="950"/>
      <c r="AH106" s="950"/>
      <c r="AI106" s="951" t="s">
        <v>11</v>
      </c>
      <c r="AJ106" s="951"/>
      <c r="AK106" s="952"/>
      <c r="AL106" s="953">
        <f t="shared" si="95"/>
        <v>13</v>
      </c>
      <c r="AM106" s="954"/>
      <c r="AN106" s="954">
        <f t="shared" si="96"/>
        <v>0</v>
      </c>
      <c r="AO106" s="955"/>
      <c r="AP106" s="956">
        <f t="shared" si="97"/>
        <v>0</v>
      </c>
      <c r="AQ106" s="957"/>
      <c r="AR106" s="954">
        <f t="shared" si="98"/>
        <v>2</v>
      </c>
      <c r="AS106" s="954"/>
      <c r="AT106" s="954">
        <f t="shared" si="99"/>
        <v>0</v>
      </c>
      <c r="AU106" s="954"/>
      <c r="AV106" s="954">
        <f t="shared" si="100"/>
        <v>4</v>
      </c>
      <c r="AW106" s="955"/>
      <c r="AX106" s="956">
        <f t="shared" si="101"/>
        <v>0</v>
      </c>
      <c r="AY106" s="957"/>
      <c r="AZ106" s="958"/>
      <c r="BA106" s="956">
        <f t="shared" si="102"/>
        <v>0</v>
      </c>
      <c r="BB106" s="957"/>
      <c r="BC106" s="956">
        <f t="shared" si="103"/>
        <v>0</v>
      </c>
      <c r="BD106" s="957"/>
      <c r="BE106" s="957"/>
      <c r="BF106" s="956">
        <f t="shared" si="104"/>
        <v>0</v>
      </c>
      <c r="BG106" s="957"/>
      <c r="BH106" s="957"/>
      <c r="BI106" s="956">
        <f t="shared" si="105"/>
        <v>0</v>
      </c>
      <c r="BJ106" s="957"/>
      <c r="BK106" s="956">
        <f t="shared" si="106"/>
        <v>0</v>
      </c>
      <c r="BL106" s="959"/>
      <c r="BM106" s="954">
        <f t="shared" si="107"/>
        <v>0</v>
      </c>
      <c r="BN106" s="960"/>
      <c r="BO106" s="954">
        <f t="shared" si="108"/>
        <v>0</v>
      </c>
      <c r="BP106" s="955"/>
      <c r="BQ106" s="954">
        <f t="shared" si="109"/>
        <v>2</v>
      </c>
      <c r="BR106" s="954"/>
      <c r="BS106" s="954">
        <f t="shared" si="110"/>
        <v>0</v>
      </c>
      <c r="BT106" s="955"/>
      <c r="BU106" s="954">
        <f t="shared" si="111"/>
        <v>0</v>
      </c>
      <c r="BV106" s="955"/>
      <c r="BW106" s="956">
        <f t="shared" si="112"/>
        <v>0</v>
      </c>
      <c r="BX106" s="957"/>
      <c r="BY106" s="956">
        <f t="shared" si="113"/>
        <v>0</v>
      </c>
      <c r="BZ106" s="961"/>
      <c r="CA106" s="962"/>
      <c r="CB106" s="826"/>
    </row>
    <row r="107" spans="1:80" ht="18.75" customHeight="1" x14ac:dyDescent="0.25">
      <c r="A107" s="910" t="s">
        <v>425</v>
      </c>
      <c r="B107" s="911" t="s">
        <v>124</v>
      </c>
      <c r="C107" s="806" t="s">
        <v>351</v>
      </c>
      <c r="D107" s="931" t="str">
        <f>VLOOKUP(C107,ListeAppel,2,FALSE)</f>
        <v>Nom 032</v>
      </c>
      <c r="E107" s="932" t="s">
        <v>70</v>
      </c>
      <c r="F107" s="933"/>
      <c r="G107" s="936" t="s">
        <v>11</v>
      </c>
      <c r="H107" s="936" t="s">
        <v>11</v>
      </c>
      <c r="I107" s="1070" t="s">
        <v>11</v>
      </c>
      <c r="J107" s="936" t="s">
        <v>11</v>
      </c>
      <c r="K107" s="936" t="s">
        <v>11</v>
      </c>
      <c r="L107" s="935"/>
      <c r="M107" s="935"/>
      <c r="N107" s="936" t="s">
        <v>11</v>
      </c>
      <c r="O107" s="936" t="s">
        <v>11</v>
      </c>
      <c r="P107" s="936" t="s">
        <v>11</v>
      </c>
      <c r="Q107" s="936" t="s">
        <v>11</v>
      </c>
      <c r="R107" s="936" t="s">
        <v>11</v>
      </c>
      <c r="S107" s="935"/>
      <c r="T107" s="935"/>
      <c r="U107" s="937" t="s">
        <v>7</v>
      </c>
      <c r="V107" s="937" t="s">
        <v>7</v>
      </c>
      <c r="W107" s="936" t="s">
        <v>11</v>
      </c>
      <c r="X107" s="995" t="s">
        <v>14</v>
      </c>
      <c r="Y107" s="995" t="s">
        <v>14</v>
      </c>
      <c r="Z107" s="995" t="s">
        <v>14</v>
      </c>
      <c r="AA107" s="995" t="s">
        <v>14</v>
      </c>
      <c r="AB107" s="995" t="s">
        <v>14</v>
      </c>
      <c r="AC107" s="995" t="s">
        <v>14</v>
      </c>
      <c r="AD107" s="995" t="s">
        <v>14</v>
      </c>
      <c r="AE107" s="936" t="s">
        <v>11</v>
      </c>
      <c r="AF107" s="936" t="s">
        <v>11</v>
      </c>
      <c r="AG107" s="935"/>
      <c r="AH107" s="935"/>
      <c r="AI107" s="936" t="s">
        <v>11</v>
      </c>
      <c r="AJ107" s="936"/>
      <c r="AK107" s="938">
        <f>IF(CA107=0,"",TIME(0,CA107,0))</f>
        <v>0.23333333333333331</v>
      </c>
      <c r="AL107" s="939">
        <f t="shared" si="95"/>
        <v>14</v>
      </c>
      <c r="AM107" s="940">
        <f>SUM(AL107:AL108)/2</f>
        <v>13</v>
      </c>
      <c r="AN107" s="940">
        <f t="shared" si="96"/>
        <v>0</v>
      </c>
      <c r="AO107" s="940">
        <f>SUM((AN107+AN108)/2)</f>
        <v>0</v>
      </c>
      <c r="AP107" s="941">
        <f t="shared" si="97"/>
        <v>0</v>
      </c>
      <c r="AQ107" s="941">
        <f>SUM((AP107+AP108)/2)</f>
        <v>0.5</v>
      </c>
      <c r="AR107" s="940">
        <f t="shared" si="98"/>
        <v>0</v>
      </c>
      <c r="AS107" s="941">
        <f>SUM((AR107+AR108)/2)</f>
        <v>0</v>
      </c>
      <c r="AT107" s="941">
        <f t="shared" si="99"/>
        <v>0</v>
      </c>
      <c r="AU107" s="942">
        <f>SUM((AT107+AT108)/2)</f>
        <v>0.5</v>
      </c>
      <c r="AV107" s="940">
        <f t="shared" si="100"/>
        <v>0</v>
      </c>
      <c r="AW107" s="940">
        <f>SUM((AV107+AV108)/2)</f>
        <v>0</v>
      </c>
      <c r="AX107" s="941">
        <f t="shared" si="101"/>
        <v>0</v>
      </c>
      <c r="AY107" s="941">
        <f>SUM((AX107+AX108)/2)</f>
        <v>0</v>
      </c>
      <c r="AZ107" s="943">
        <f>SUM(AM107+AO107+AQ107+AS107+AW107+AY107+AU107)*24</f>
        <v>336</v>
      </c>
      <c r="BA107" s="941">
        <f t="shared" si="102"/>
        <v>0</v>
      </c>
      <c r="BB107" s="941">
        <f>SUM((BA107+BA108)/2)</f>
        <v>0</v>
      </c>
      <c r="BC107" s="941">
        <f t="shared" si="103"/>
        <v>0</v>
      </c>
      <c r="BD107" s="941">
        <f>SUM((BC107+BC108)/2)</f>
        <v>0</v>
      </c>
      <c r="BE107" s="941">
        <f>SUM((BD107+BD108)/2)</f>
        <v>0</v>
      </c>
      <c r="BF107" s="941">
        <f t="shared" si="104"/>
        <v>0</v>
      </c>
      <c r="BG107" s="941">
        <f>SUM((BF107+BF108)/2)</f>
        <v>0</v>
      </c>
      <c r="BH107" s="941">
        <f>SUM((BG107+BG108)/2)</f>
        <v>0</v>
      </c>
      <c r="BI107" s="941">
        <f t="shared" si="105"/>
        <v>0</v>
      </c>
      <c r="BJ107" s="941">
        <f>SUM((BI107+BI108)/2)</f>
        <v>0</v>
      </c>
      <c r="BK107" s="941">
        <f t="shared" si="106"/>
        <v>7</v>
      </c>
      <c r="BL107" s="944">
        <f>SUM(BK107+BK108)/2</f>
        <v>7</v>
      </c>
      <c r="BM107" s="940">
        <f t="shared" si="107"/>
        <v>0</v>
      </c>
      <c r="BN107" s="940">
        <f>SUM(BM107+BM108)/2</f>
        <v>0</v>
      </c>
      <c r="BO107" s="940">
        <f t="shared" si="108"/>
        <v>0</v>
      </c>
      <c r="BP107" s="940">
        <f>SUM(BO107+BO108)/2</f>
        <v>0</v>
      </c>
      <c r="BQ107" s="940">
        <f t="shared" si="109"/>
        <v>2</v>
      </c>
      <c r="BR107" s="940">
        <f>SUM((BQ107+BQ108)/2)</f>
        <v>2</v>
      </c>
      <c r="BS107" s="940">
        <f t="shared" si="110"/>
        <v>0</v>
      </c>
      <c r="BT107" s="940">
        <f>SUM((BS107+BS108)/2)</f>
        <v>0</v>
      </c>
      <c r="BU107" s="940">
        <f t="shared" si="111"/>
        <v>0</v>
      </c>
      <c r="BV107" s="940">
        <f>SUM((BU107+BU108)/2)</f>
        <v>0</v>
      </c>
      <c r="BW107" s="941">
        <f t="shared" si="112"/>
        <v>0</v>
      </c>
      <c r="BX107" s="941">
        <f>SUM((BW107+BW108)/2)</f>
        <v>0</v>
      </c>
      <c r="BY107" s="941">
        <f t="shared" si="113"/>
        <v>0</v>
      </c>
      <c r="BZ107" s="942">
        <f>SUM((BY107+BY108)/2)</f>
        <v>0</v>
      </c>
      <c r="CA107" s="945">
        <f>SUM(AZ107)</f>
        <v>336</v>
      </c>
      <c r="CB107" s="891">
        <f>SUM(AM107+AO107+AQ107+AS107+AU107+AW107+BB107+BD107+BG107+AY107)</f>
        <v>14</v>
      </c>
    </row>
    <row r="108" spans="1:80" ht="18.75" customHeight="1" thickBot="1" x14ac:dyDescent="0.3">
      <c r="A108" s="910" t="s">
        <v>425</v>
      </c>
      <c r="B108" s="911" t="s">
        <v>125</v>
      </c>
      <c r="C108" s="164" t="s">
        <v>10</v>
      </c>
      <c r="D108" s="999"/>
      <c r="E108" s="947" t="s">
        <v>4</v>
      </c>
      <c r="F108" s="948"/>
      <c r="G108" s="951" t="s">
        <v>11</v>
      </c>
      <c r="H108" s="951" t="s">
        <v>11</v>
      </c>
      <c r="I108" s="1071" t="s">
        <v>11</v>
      </c>
      <c r="J108" s="951" t="s">
        <v>11</v>
      </c>
      <c r="K108" s="951" t="s">
        <v>11</v>
      </c>
      <c r="L108" s="950"/>
      <c r="M108" s="950"/>
      <c r="N108" s="951" t="s">
        <v>11</v>
      </c>
      <c r="O108" s="951" t="s">
        <v>11</v>
      </c>
      <c r="P108" s="951" t="s">
        <v>11</v>
      </c>
      <c r="Q108" s="951" t="s">
        <v>11</v>
      </c>
      <c r="R108" s="951" t="s">
        <v>11</v>
      </c>
      <c r="S108" s="950"/>
      <c r="T108" s="950"/>
      <c r="U108" s="949" t="s">
        <v>7</v>
      </c>
      <c r="V108" s="949" t="s">
        <v>7</v>
      </c>
      <c r="W108" s="951" t="s">
        <v>11</v>
      </c>
      <c r="X108" s="998" t="s">
        <v>14</v>
      </c>
      <c r="Y108" s="998" t="s">
        <v>14</v>
      </c>
      <c r="Z108" s="998" t="s">
        <v>14</v>
      </c>
      <c r="AA108" s="998" t="s">
        <v>14</v>
      </c>
      <c r="AB108" s="998" t="s">
        <v>14</v>
      </c>
      <c r="AC108" s="998" t="s">
        <v>14</v>
      </c>
      <c r="AD108" s="998" t="s">
        <v>14</v>
      </c>
      <c r="AE108" s="951" t="s">
        <v>33</v>
      </c>
      <c r="AF108" s="951" t="s">
        <v>57</v>
      </c>
      <c r="AG108" s="950"/>
      <c r="AH108" s="950"/>
      <c r="AI108" s="951" t="s">
        <v>11</v>
      </c>
      <c r="AJ108" s="951"/>
      <c r="AK108" s="952"/>
      <c r="AL108" s="953">
        <f t="shared" si="95"/>
        <v>12</v>
      </c>
      <c r="AM108" s="954"/>
      <c r="AN108" s="954">
        <f t="shared" si="96"/>
        <v>0</v>
      </c>
      <c r="AO108" s="955"/>
      <c r="AP108" s="956">
        <f t="shared" si="97"/>
        <v>1</v>
      </c>
      <c r="AQ108" s="957"/>
      <c r="AR108" s="954">
        <f t="shared" si="98"/>
        <v>0</v>
      </c>
      <c r="AS108" s="954"/>
      <c r="AT108" s="954">
        <f t="shared" si="99"/>
        <v>1</v>
      </c>
      <c r="AU108" s="954"/>
      <c r="AV108" s="954">
        <f t="shared" si="100"/>
        <v>0</v>
      </c>
      <c r="AW108" s="955"/>
      <c r="AX108" s="956">
        <f t="shared" si="101"/>
        <v>0</v>
      </c>
      <c r="AY108" s="957"/>
      <c r="AZ108" s="958"/>
      <c r="BA108" s="956">
        <f t="shared" si="102"/>
        <v>0</v>
      </c>
      <c r="BB108" s="957"/>
      <c r="BC108" s="956">
        <f t="shared" si="103"/>
        <v>0</v>
      </c>
      <c r="BD108" s="957"/>
      <c r="BE108" s="957"/>
      <c r="BF108" s="956">
        <f t="shared" si="104"/>
        <v>0</v>
      </c>
      <c r="BG108" s="957"/>
      <c r="BH108" s="957"/>
      <c r="BI108" s="956">
        <f t="shared" si="105"/>
        <v>0</v>
      </c>
      <c r="BJ108" s="957"/>
      <c r="BK108" s="956">
        <f t="shared" si="106"/>
        <v>7</v>
      </c>
      <c r="BL108" s="959"/>
      <c r="BM108" s="954">
        <f t="shared" si="107"/>
        <v>0</v>
      </c>
      <c r="BN108" s="960"/>
      <c r="BO108" s="954">
        <f t="shared" si="108"/>
        <v>0</v>
      </c>
      <c r="BP108" s="955"/>
      <c r="BQ108" s="954">
        <f t="shared" si="109"/>
        <v>2</v>
      </c>
      <c r="BR108" s="954"/>
      <c r="BS108" s="954">
        <f t="shared" si="110"/>
        <v>0</v>
      </c>
      <c r="BT108" s="955"/>
      <c r="BU108" s="954">
        <f t="shared" si="111"/>
        <v>0</v>
      </c>
      <c r="BV108" s="955"/>
      <c r="BW108" s="956">
        <f t="shared" si="112"/>
        <v>0</v>
      </c>
      <c r="BX108" s="957"/>
      <c r="BY108" s="956">
        <f t="shared" si="113"/>
        <v>0</v>
      </c>
      <c r="BZ108" s="961"/>
      <c r="CA108" s="962"/>
      <c r="CB108" s="826"/>
    </row>
    <row r="109" spans="1:80" ht="18.75" customHeight="1" x14ac:dyDescent="0.25">
      <c r="A109" s="910" t="s">
        <v>425</v>
      </c>
      <c r="B109" s="911" t="s">
        <v>126</v>
      </c>
      <c r="C109" s="807" t="s">
        <v>353</v>
      </c>
      <c r="D109" s="931" t="str">
        <f>VLOOKUP(C109,ListeAppel,2,FALSE)</f>
        <v>Nom 050</v>
      </c>
      <c r="E109" s="932" t="s">
        <v>70</v>
      </c>
      <c r="F109" s="933"/>
      <c r="G109" s="936" t="s">
        <v>11</v>
      </c>
      <c r="H109" s="936" t="s">
        <v>11</v>
      </c>
      <c r="I109" s="1070" t="s">
        <v>11</v>
      </c>
      <c r="J109" s="989" t="s">
        <v>13</v>
      </c>
      <c r="K109" s="936" t="s">
        <v>11</v>
      </c>
      <c r="L109" s="935"/>
      <c r="M109" s="935"/>
      <c r="N109" s="936" t="s">
        <v>11</v>
      </c>
      <c r="O109" s="936" t="s">
        <v>11</v>
      </c>
      <c r="P109" s="936" t="s">
        <v>11</v>
      </c>
      <c r="Q109" s="936" t="s">
        <v>11</v>
      </c>
      <c r="R109" s="989" t="s">
        <v>13</v>
      </c>
      <c r="S109" s="935"/>
      <c r="T109" s="935"/>
      <c r="U109" s="936" t="s">
        <v>11</v>
      </c>
      <c r="V109" s="936" t="s">
        <v>11</v>
      </c>
      <c r="W109" s="936" t="s">
        <v>11</v>
      </c>
      <c r="X109" s="936" t="s">
        <v>11</v>
      </c>
      <c r="Y109" s="989" t="s">
        <v>13</v>
      </c>
      <c r="Z109" s="935"/>
      <c r="AA109" s="935"/>
      <c r="AB109" s="989" t="s">
        <v>13</v>
      </c>
      <c r="AC109" s="936" t="s">
        <v>11</v>
      </c>
      <c r="AD109" s="936" t="s">
        <v>11</v>
      </c>
      <c r="AE109" s="1012" t="s">
        <v>11</v>
      </c>
      <c r="AF109" s="936" t="s">
        <v>11</v>
      </c>
      <c r="AG109" s="935"/>
      <c r="AH109" s="935"/>
      <c r="AI109" s="936" t="s">
        <v>11</v>
      </c>
      <c r="AJ109" s="936"/>
      <c r="AK109" s="938">
        <f>IF(CA109=0,"",TIME(0,CA109,0))</f>
        <v>0.35000000000000003</v>
      </c>
      <c r="AL109" s="939">
        <f t="shared" si="95"/>
        <v>17</v>
      </c>
      <c r="AM109" s="940">
        <f>SUM(AL109:AL110)/2</f>
        <v>17</v>
      </c>
      <c r="AN109" s="940">
        <f t="shared" si="96"/>
        <v>4</v>
      </c>
      <c r="AO109" s="940">
        <f>SUM((AN109+AN110)/2)</f>
        <v>4</v>
      </c>
      <c r="AP109" s="941">
        <f t="shared" si="97"/>
        <v>0</v>
      </c>
      <c r="AQ109" s="941">
        <f>SUM((AP109+AP110)/2)</f>
        <v>0</v>
      </c>
      <c r="AR109" s="940">
        <f t="shared" si="98"/>
        <v>0</v>
      </c>
      <c r="AS109" s="941">
        <f>SUM((AR109+AR110)/2)</f>
        <v>0</v>
      </c>
      <c r="AT109" s="941">
        <f t="shared" si="99"/>
        <v>0</v>
      </c>
      <c r="AU109" s="942">
        <f>SUM((AT109+AT110)/2)</f>
        <v>0</v>
      </c>
      <c r="AV109" s="940">
        <f t="shared" si="100"/>
        <v>0</v>
      </c>
      <c r="AW109" s="940">
        <f>SUM((AV109+AV110)/2)</f>
        <v>0</v>
      </c>
      <c r="AX109" s="941">
        <f t="shared" si="101"/>
        <v>0</v>
      </c>
      <c r="AY109" s="941">
        <f>SUM((AX109+AX110)/2)</f>
        <v>0</v>
      </c>
      <c r="AZ109" s="943">
        <f>SUM(AM109+AO109+AQ109+AS109+AW109+AY109+AU109)*24</f>
        <v>504</v>
      </c>
      <c r="BA109" s="941">
        <f t="shared" si="102"/>
        <v>0</v>
      </c>
      <c r="BB109" s="941">
        <f>SUM((BA109+BA110)/2)</f>
        <v>0</v>
      </c>
      <c r="BC109" s="941">
        <f t="shared" si="103"/>
        <v>0</v>
      </c>
      <c r="BD109" s="941">
        <f>SUM((BC109+BC110)/2)</f>
        <v>0</v>
      </c>
      <c r="BE109" s="941">
        <f>SUM((BD109+BD110)/2)</f>
        <v>0</v>
      </c>
      <c r="BF109" s="941">
        <f t="shared" si="104"/>
        <v>0</v>
      </c>
      <c r="BG109" s="941">
        <f>SUM((BF109+BF110)/2)</f>
        <v>0</v>
      </c>
      <c r="BH109" s="941">
        <f>SUM((BG109+BG110)/2)</f>
        <v>0</v>
      </c>
      <c r="BI109" s="941">
        <f t="shared" si="105"/>
        <v>0</v>
      </c>
      <c r="BJ109" s="941">
        <f>SUM((BI109+BI110)/2)</f>
        <v>0</v>
      </c>
      <c r="BK109" s="941">
        <f t="shared" si="106"/>
        <v>0</v>
      </c>
      <c r="BL109" s="944">
        <f>SUM(BK109+BK110)/2</f>
        <v>0</v>
      </c>
      <c r="BM109" s="940">
        <f t="shared" si="107"/>
        <v>0</v>
      </c>
      <c r="BN109" s="940">
        <f>SUM(BM109+BM110)/2</f>
        <v>0</v>
      </c>
      <c r="BO109" s="940">
        <f t="shared" si="108"/>
        <v>0</v>
      </c>
      <c r="BP109" s="940">
        <f>SUM(BO109+BO110)/2</f>
        <v>0</v>
      </c>
      <c r="BQ109" s="940">
        <f t="shared" si="109"/>
        <v>0</v>
      </c>
      <c r="BR109" s="940">
        <f>SUM((BQ109+BQ110)/2)</f>
        <v>0</v>
      </c>
      <c r="BS109" s="940">
        <f t="shared" si="110"/>
        <v>0</v>
      </c>
      <c r="BT109" s="940">
        <f>SUM((BS109+BS110)/2)</f>
        <v>0</v>
      </c>
      <c r="BU109" s="940">
        <f t="shared" si="111"/>
        <v>0</v>
      </c>
      <c r="BV109" s="940">
        <f>SUM((BU109+BU110)/2)</f>
        <v>0</v>
      </c>
      <c r="BW109" s="941">
        <f t="shared" si="112"/>
        <v>0</v>
      </c>
      <c r="BX109" s="941">
        <f>SUM((BW109+BW110)/2)</f>
        <v>0</v>
      </c>
      <c r="BY109" s="941">
        <f t="shared" si="113"/>
        <v>0</v>
      </c>
      <c r="BZ109" s="942">
        <f>SUM((BY109+BY110)/2)</f>
        <v>0</v>
      </c>
      <c r="CA109" s="945">
        <f>SUM(AZ109)</f>
        <v>504</v>
      </c>
      <c r="CB109" s="891">
        <f>SUM(AM109+AO109+AQ109+AS109+AU109+AW109+BB109+BD109+BG109+AY109)</f>
        <v>21</v>
      </c>
    </row>
    <row r="110" spans="1:80" ht="18.75" customHeight="1" thickBot="1" x14ac:dyDescent="0.3">
      <c r="A110" s="910" t="s">
        <v>425</v>
      </c>
      <c r="B110" s="911" t="s">
        <v>127</v>
      </c>
      <c r="C110" s="192" t="s">
        <v>6</v>
      </c>
      <c r="D110" s="999"/>
      <c r="E110" s="947" t="s">
        <v>4</v>
      </c>
      <c r="F110" s="948"/>
      <c r="G110" s="951" t="s">
        <v>11</v>
      </c>
      <c r="H110" s="951" t="s">
        <v>11</v>
      </c>
      <c r="I110" s="1071" t="s">
        <v>11</v>
      </c>
      <c r="J110" s="990" t="s">
        <v>13</v>
      </c>
      <c r="K110" s="1071" t="s">
        <v>11</v>
      </c>
      <c r="L110" s="950"/>
      <c r="M110" s="950"/>
      <c r="N110" s="951" t="s">
        <v>11</v>
      </c>
      <c r="O110" s="951" t="s">
        <v>11</v>
      </c>
      <c r="P110" s="951" t="s">
        <v>11</v>
      </c>
      <c r="Q110" s="951" t="s">
        <v>11</v>
      </c>
      <c r="R110" s="990" t="s">
        <v>13</v>
      </c>
      <c r="S110" s="950"/>
      <c r="T110" s="950"/>
      <c r="U110" s="951" t="s">
        <v>11</v>
      </c>
      <c r="V110" s="951" t="s">
        <v>11</v>
      </c>
      <c r="W110" s="951" t="s">
        <v>11</v>
      </c>
      <c r="X110" s="951" t="s">
        <v>11</v>
      </c>
      <c r="Y110" s="990" t="s">
        <v>13</v>
      </c>
      <c r="Z110" s="950"/>
      <c r="AA110" s="950"/>
      <c r="AB110" s="990" t="s">
        <v>13</v>
      </c>
      <c r="AC110" s="951" t="s">
        <v>11</v>
      </c>
      <c r="AD110" s="951" t="s">
        <v>11</v>
      </c>
      <c r="AE110" s="951" t="s">
        <v>11</v>
      </c>
      <c r="AF110" s="951" t="s">
        <v>11</v>
      </c>
      <c r="AG110" s="950"/>
      <c r="AH110" s="950"/>
      <c r="AI110" s="951" t="s">
        <v>11</v>
      </c>
      <c r="AJ110" s="951"/>
      <c r="AK110" s="952"/>
      <c r="AL110" s="953">
        <f t="shared" si="95"/>
        <v>17</v>
      </c>
      <c r="AM110" s="954"/>
      <c r="AN110" s="954">
        <f t="shared" si="96"/>
        <v>4</v>
      </c>
      <c r="AO110" s="955"/>
      <c r="AP110" s="956">
        <f t="shared" si="97"/>
        <v>0</v>
      </c>
      <c r="AQ110" s="957"/>
      <c r="AR110" s="954">
        <f t="shared" si="98"/>
        <v>0</v>
      </c>
      <c r="AS110" s="954"/>
      <c r="AT110" s="954">
        <f t="shared" si="99"/>
        <v>0</v>
      </c>
      <c r="AU110" s="954"/>
      <c r="AV110" s="954">
        <f t="shared" si="100"/>
        <v>0</v>
      </c>
      <c r="AW110" s="955"/>
      <c r="AX110" s="956">
        <f t="shared" si="101"/>
        <v>0</v>
      </c>
      <c r="AY110" s="957"/>
      <c r="AZ110" s="958"/>
      <c r="BA110" s="956">
        <f t="shared" si="102"/>
        <v>0</v>
      </c>
      <c r="BB110" s="957"/>
      <c r="BC110" s="956">
        <f t="shared" si="103"/>
        <v>0</v>
      </c>
      <c r="BD110" s="957"/>
      <c r="BE110" s="957"/>
      <c r="BF110" s="956">
        <f t="shared" si="104"/>
        <v>0</v>
      </c>
      <c r="BG110" s="957"/>
      <c r="BH110" s="957"/>
      <c r="BI110" s="956">
        <f t="shared" si="105"/>
        <v>0</v>
      </c>
      <c r="BJ110" s="957"/>
      <c r="BK110" s="956">
        <f t="shared" si="106"/>
        <v>0</v>
      </c>
      <c r="BL110" s="959"/>
      <c r="BM110" s="954">
        <f t="shared" si="107"/>
        <v>0</v>
      </c>
      <c r="BN110" s="960"/>
      <c r="BO110" s="954">
        <f t="shared" si="108"/>
        <v>0</v>
      </c>
      <c r="BP110" s="955"/>
      <c r="BQ110" s="954">
        <f t="shared" si="109"/>
        <v>0</v>
      </c>
      <c r="BR110" s="954"/>
      <c r="BS110" s="954">
        <f t="shared" si="110"/>
        <v>0</v>
      </c>
      <c r="BT110" s="955"/>
      <c r="BU110" s="954">
        <f t="shared" si="111"/>
        <v>0</v>
      </c>
      <c r="BV110" s="955"/>
      <c r="BW110" s="956">
        <f t="shared" si="112"/>
        <v>0</v>
      </c>
      <c r="BX110" s="957"/>
      <c r="BY110" s="956">
        <f t="shared" si="113"/>
        <v>0</v>
      </c>
      <c r="BZ110" s="961"/>
      <c r="CA110" s="962"/>
      <c r="CB110" s="826"/>
    </row>
    <row r="111" spans="1:80" ht="18.75" customHeight="1" x14ac:dyDescent="0.25">
      <c r="A111" s="910" t="s">
        <v>425</v>
      </c>
      <c r="B111" s="911" t="s">
        <v>128</v>
      </c>
      <c r="C111" s="807" t="s">
        <v>354</v>
      </c>
      <c r="D111" s="931" t="str">
        <f>VLOOKUP(C111,ListeAppel,2,FALSE)</f>
        <v>Nom 051</v>
      </c>
      <c r="E111" s="932" t="s">
        <v>70</v>
      </c>
      <c r="F111" s="933"/>
      <c r="G111" s="937" t="s">
        <v>7</v>
      </c>
      <c r="H111" s="936" t="s">
        <v>11</v>
      </c>
      <c r="I111" s="1070" t="s">
        <v>11</v>
      </c>
      <c r="J111" s="936" t="s">
        <v>11</v>
      </c>
      <c r="K111" s="937" t="s">
        <v>7</v>
      </c>
      <c r="L111" s="935"/>
      <c r="M111" s="935"/>
      <c r="N111" s="936" t="s">
        <v>11</v>
      </c>
      <c r="O111" s="936" t="s">
        <v>11</v>
      </c>
      <c r="P111" s="936" t="s">
        <v>11</v>
      </c>
      <c r="Q111" s="936" t="s">
        <v>11</v>
      </c>
      <c r="R111" s="936" t="s">
        <v>11</v>
      </c>
      <c r="S111" s="935"/>
      <c r="T111" s="935"/>
      <c r="U111" s="1083" t="s">
        <v>23</v>
      </c>
      <c r="V111" s="936" t="s">
        <v>11</v>
      </c>
      <c r="W111" s="936" t="s">
        <v>11</v>
      </c>
      <c r="X111" s="936" t="s">
        <v>11</v>
      </c>
      <c r="Y111" s="936" t="s">
        <v>11</v>
      </c>
      <c r="Z111" s="935"/>
      <c r="AA111" s="935"/>
      <c r="AB111" s="936" t="s">
        <v>11</v>
      </c>
      <c r="AC111" s="936" t="s">
        <v>11</v>
      </c>
      <c r="AD111" s="936" t="s">
        <v>11</v>
      </c>
      <c r="AE111" s="936" t="s">
        <v>11</v>
      </c>
      <c r="AF111" s="936" t="s">
        <v>11</v>
      </c>
      <c r="AG111" s="935"/>
      <c r="AH111" s="935"/>
      <c r="AI111" s="936" t="s">
        <v>11</v>
      </c>
      <c r="AJ111" s="936"/>
      <c r="AK111" s="938">
        <f>IF(CA111=0,"",TIME(0,CA111,0))</f>
        <v>0.3</v>
      </c>
      <c r="AL111" s="939">
        <f t="shared" si="95"/>
        <v>18</v>
      </c>
      <c r="AM111" s="940">
        <f>SUM(AL111:AL112)/2</f>
        <v>18</v>
      </c>
      <c r="AN111" s="940">
        <f t="shared" si="96"/>
        <v>0</v>
      </c>
      <c r="AO111" s="940">
        <f>SUM((AN111+AN112)/2)</f>
        <v>0</v>
      </c>
      <c r="AP111" s="941">
        <f t="shared" si="97"/>
        <v>0</v>
      </c>
      <c r="AQ111" s="941">
        <f>SUM((AP111+AP112)/2)</f>
        <v>0</v>
      </c>
      <c r="AR111" s="940">
        <f t="shared" si="98"/>
        <v>0</v>
      </c>
      <c r="AS111" s="941">
        <f>SUM((AR111+AR112)/2)</f>
        <v>0</v>
      </c>
      <c r="AT111" s="941">
        <f t="shared" si="99"/>
        <v>0</v>
      </c>
      <c r="AU111" s="942">
        <f>SUM((AT111+AT112)/2)</f>
        <v>0</v>
      </c>
      <c r="AV111" s="940">
        <f t="shared" si="100"/>
        <v>0</v>
      </c>
      <c r="AW111" s="940">
        <f>SUM((AV111+AV112)/2)</f>
        <v>0</v>
      </c>
      <c r="AX111" s="941">
        <f t="shared" si="101"/>
        <v>0</v>
      </c>
      <c r="AY111" s="941">
        <f>SUM((AX111+AX112)/2)</f>
        <v>0</v>
      </c>
      <c r="AZ111" s="943">
        <f>SUM(AM111+AO111+AQ111+AS111+AW111+AY111+AU111)*24</f>
        <v>432</v>
      </c>
      <c r="BA111" s="941">
        <f t="shared" si="102"/>
        <v>0</v>
      </c>
      <c r="BB111" s="941">
        <f>SUM((BA111+BA112)/2)</f>
        <v>0</v>
      </c>
      <c r="BC111" s="941">
        <f t="shared" si="103"/>
        <v>0</v>
      </c>
      <c r="BD111" s="941">
        <f>SUM((BC111+BC112)/2)</f>
        <v>0</v>
      </c>
      <c r="BE111" s="941">
        <f>SUM((BD111+BD112)/2)</f>
        <v>0</v>
      </c>
      <c r="BF111" s="941">
        <f t="shared" si="104"/>
        <v>0</v>
      </c>
      <c r="BG111" s="941">
        <f>SUM((BF111+BF112)/2)</f>
        <v>0</v>
      </c>
      <c r="BH111" s="941">
        <f>SUM((BG111+BG112)/2)</f>
        <v>0</v>
      </c>
      <c r="BI111" s="941">
        <f t="shared" si="105"/>
        <v>0</v>
      </c>
      <c r="BJ111" s="941">
        <f>SUM((BI111+BI112)/2)</f>
        <v>0</v>
      </c>
      <c r="BK111" s="941">
        <f t="shared" si="106"/>
        <v>0</v>
      </c>
      <c r="BL111" s="944">
        <f>SUM(BK111+BK112)/2</f>
        <v>0</v>
      </c>
      <c r="BM111" s="940">
        <f t="shared" si="107"/>
        <v>0</v>
      </c>
      <c r="BN111" s="940">
        <f>SUM(BM111+BM112)/2</f>
        <v>0</v>
      </c>
      <c r="BO111" s="940">
        <f t="shared" si="108"/>
        <v>1</v>
      </c>
      <c r="BP111" s="940">
        <f>SUM(BO111+BO112)/2</f>
        <v>1</v>
      </c>
      <c r="BQ111" s="940">
        <f t="shared" si="109"/>
        <v>2</v>
      </c>
      <c r="BR111" s="940">
        <f>SUM((BQ111+BQ112)/2)</f>
        <v>2</v>
      </c>
      <c r="BS111" s="940">
        <f t="shared" si="110"/>
        <v>0</v>
      </c>
      <c r="BT111" s="940">
        <f>SUM((BS111+BS112)/2)</f>
        <v>0</v>
      </c>
      <c r="BU111" s="940">
        <f t="shared" si="111"/>
        <v>0</v>
      </c>
      <c r="BV111" s="940">
        <f>SUM((BU111+BU112)/2)</f>
        <v>0</v>
      </c>
      <c r="BW111" s="941">
        <f t="shared" si="112"/>
        <v>0</v>
      </c>
      <c r="BX111" s="941">
        <f>SUM((BW111+BW112)/2)</f>
        <v>0</v>
      </c>
      <c r="BY111" s="941">
        <f t="shared" si="113"/>
        <v>0</v>
      </c>
      <c r="BZ111" s="942">
        <f>SUM((BY111+BY112)/2)</f>
        <v>0</v>
      </c>
      <c r="CA111" s="945">
        <f>SUM(AZ111)</f>
        <v>432</v>
      </c>
      <c r="CB111" s="891">
        <f>SUM(AM111+AO111+AQ111+AS111+AU111+AW111+BB111+BD111+BG111+AY111)</f>
        <v>18</v>
      </c>
    </row>
    <row r="112" spans="1:80" ht="18.75" customHeight="1" thickBot="1" x14ac:dyDescent="0.3">
      <c r="A112" s="910" t="s">
        <v>425</v>
      </c>
      <c r="B112" s="911" t="s">
        <v>129</v>
      </c>
      <c r="C112" s="192" t="s">
        <v>10</v>
      </c>
      <c r="D112" s="999"/>
      <c r="E112" s="947" t="s">
        <v>4</v>
      </c>
      <c r="F112" s="948"/>
      <c r="G112" s="949" t="s">
        <v>7</v>
      </c>
      <c r="H112" s="951" t="s">
        <v>11</v>
      </c>
      <c r="I112" s="1071" t="s">
        <v>11</v>
      </c>
      <c r="J112" s="951" t="s">
        <v>11</v>
      </c>
      <c r="K112" s="949" t="s">
        <v>7</v>
      </c>
      <c r="L112" s="950"/>
      <c r="M112" s="950"/>
      <c r="N112" s="951" t="s">
        <v>11</v>
      </c>
      <c r="O112" s="951" t="s">
        <v>11</v>
      </c>
      <c r="P112" s="951" t="s">
        <v>11</v>
      </c>
      <c r="Q112" s="951" t="s">
        <v>11</v>
      </c>
      <c r="R112" s="951" t="s">
        <v>11</v>
      </c>
      <c r="S112" s="950"/>
      <c r="T112" s="950"/>
      <c r="U112" s="1084" t="s">
        <v>23</v>
      </c>
      <c r="V112" s="951" t="s">
        <v>11</v>
      </c>
      <c r="W112" s="951" t="s">
        <v>11</v>
      </c>
      <c r="X112" s="951" t="s">
        <v>11</v>
      </c>
      <c r="Y112" s="951" t="s">
        <v>11</v>
      </c>
      <c r="Z112" s="950"/>
      <c r="AA112" s="950"/>
      <c r="AB112" s="951" t="s">
        <v>11</v>
      </c>
      <c r="AC112" s="951" t="s">
        <v>11</v>
      </c>
      <c r="AD112" s="951" t="s">
        <v>11</v>
      </c>
      <c r="AE112" s="951" t="s">
        <v>11</v>
      </c>
      <c r="AF112" s="951" t="s">
        <v>11</v>
      </c>
      <c r="AG112" s="950"/>
      <c r="AH112" s="950"/>
      <c r="AI112" s="951" t="s">
        <v>11</v>
      </c>
      <c r="AJ112" s="951"/>
      <c r="AK112" s="952"/>
      <c r="AL112" s="953">
        <f t="shared" si="95"/>
        <v>18</v>
      </c>
      <c r="AM112" s="954"/>
      <c r="AN112" s="954">
        <f t="shared" si="96"/>
        <v>0</v>
      </c>
      <c r="AO112" s="955"/>
      <c r="AP112" s="956">
        <f t="shared" si="97"/>
        <v>0</v>
      </c>
      <c r="AQ112" s="957"/>
      <c r="AR112" s="954">
        <f t="shared" si="98"/>
        <v>0</v>
      </c>
      <c r="AS112" s="954"/>
      <c r="AT112" s="954">
        <f t="shared" si="99"/>
        <v>0</v>
      </c>
      <c r="AU112" s="954"/>
      <c r="AV112" s="954">
        <f t="shared" si="100"/>
        <v>0</v>
      </c>
      <c r="AW112" s="955"/>
      <c r="AX112" s="956">
        <f t="shared" si="101"/>
        <v>0</v>
      </c>
      <c r="AY112" s="957"/>
      <c r="AZ112" s="958"/>
      <c r="BA112" s="956">
        <f t="shared" si="102"/>
        <v>0</v>
      </c>
      <c r="BB112" s="957"/>
      <c r="BC112" s="956">
        <f t="shared" si="103"/>
        <v>0</v>
      </c>
      <c r="BD112" s="957"/>
      <c r="BE112" s="957"/>
      <c r="BF112" s="956">
        <f t="shared" si="104"/>
        <v>0</v>
      </c>
      <c r="BG112" s="957"/>
      <c r="BH112" s="957"/>
      <c r="BI112" s="956">
        <f t="shared" si="105"/>
        <v>0</v>
      </c>
      <c r="BJ112" s="957"/>
      <c r="BK112" s="956">
        <f t="shared" si="106"/>
        <v>0</v>
      </c>
      <c r="BL112" s="959"/>
      <c r="BM112" s="954">
        <f t="shared" si="107"/>
        <v>0</v>
      </c>
      <c r="BN112" s="960"/>
      <c r="BO112" s="954">
        <f t="shared" si="108"/>
        <v>1</v>
      </c>
      <c r="BP112" s="955"/>
      <c r="BQ112" s="954">
        <f t="shared" si="109"/>
        <v>2</v>
      </c>
      <c r="BR112" s="954"/>
      <c r="BS112" s="954">
        <f t="shared" si="110"/>
        <v>0</v>
      </c>
      <c r="BT112" s="955"/>
      <c r="BU112" s="954">
        <f t="shared" si="111"/>
        <v>0</v>
      </c>
      <c r="BV112" s="955"/>
      <c r="BW112" s="956">
        <f t="shared" si="112"/>
        <v>0</v>
      </c>
      <c r="BX112" s="957"/>
      <c r="BY112" s="956">
        <f t="shared" si="113"/>
        <v>0</v>
      </c>
      <c r="BZ112" s="961"/>
      <c r="CA112" s="962"/>
      <c r="CB112" s="826"/>
    </row>
    <row r="113" spans="1:80" ht="18.75" customHeight="1" x14ac:dyDescent="0.25">
      <c r="A113" s="910" t="s">
        <v>425</v>
      </c>
      <c r="B113" s="911" t="s">
        <v>130</v>
      </c>
      <c r="C113" s="806" t="s">
        <v>355</v>
      </c>
      <c r="D113" s="975" t="str">
        <f>VLOOKUP(C113,ListeAppel,2,FALSE)</f>
        <v>Nom 058</v>
      </c>
      <c r="E113" s="932" t="s">
        <v>70</v>
      </c>
      <c r="F113" s="933"/>
      <c r="G113" s="936" t="s">
        <v>11</v>
      </c>
      <c r="H113" s="937" t="s">
        <v>7</v>
      </c>
      <c r="I113" s="937" t="s">
        <v>7</v>
      </c>
      <c r="J113" s="937" t="s">
        <v>7</v>
      </c>
      <c r="K113" s="937" t="s">
        <v>7</v>
      </c>
      <c r="L113" s="937" t="s">
        <v>7</v>
      </c>
      <c r="M113" s="937" t="s">
        <v>7</v>
      </c>
      <c r="N113" s="937" t="s">
        <v>7</v>
      </c>
      <c r="O113" s="937" t="s">
        <v>7</v>
      </c>
      <c r="P113" s="937" t="s">
        <v>7</v>
      </c>
      <c r="Q113" s="937" t="s">
        <v>7</v>
      </c>
      <c r="R113" s="936" t="s">
        <v>11</v>
      </c>
      <c r="S113" s="935"/>
      <c r="T113" s="935"/>
      <c r="U113" s="995" t="s">
        <v>14</v>
      </c>
      <c r="V113" s="995" t="s">
        <v>14</v>
      </c>
      <c r="W113" s="995" t="s">
        <v>14</v>
      </c>
      <c r="X113" s="995" t="s">
        <v>14</v>
      </c>
      <c r="Y113" s="995" t="s">
        <v>14</v>
      </c>
      <c r="Z113" s="995" t="s">
        <v>14</v>
      </c>
      <c r="AA113" s="995" t="s">
        <v>14</v>
      </c>
      <c r="AB113" s="995" t="s">
        <v>14</v>
      </c>
      <c r="AC113" s="995" t="s">
        <v>14</v>
      </c>
      <c r="AD113" s="995" t="s">
        <v>14</v>
      </c>
      <c r="AE113" s="995" t="s">
        <v>14</v>
      </c>
      <c r="AF113" s="995" t="s">
        <v>14</v>
      </c>
      <c r="AG113" s="935"/>
      <c r="AH113" s="935"/>
      <c r="AI113" s="936" t="s">
        <v>11</v>
      </c>
      <c r="AJ113" s="936"/>
      <c r="AK113" s="938">
        <f>IF(CA113=0,"",TIME(0,CA113,0))</f>
        <v>4.9999999999999996E-2</v>
      </c>
      <c r="AL113" s="939">
        <f t="shared" si="95"/>
        <v>3</v>
      </c>
      <c r="AM113" s="940">
        <f>SUM(AL113:AL114)/2</f>
        <v>2.5</v>
      </c>
      <c r="AN113" s="940">
        <f t="shared" si="96"/>
        <v>0</v>
      </c>
      <c r="AO113" s="940">
        <f>SUM((AN113+AN114)/2)</f>
        <v>0</v>
      </c>
      <c r="AP113" s="941">
        <f t="shared" si="97"/>
        <v>0</v>
      </c>
      <c r="AQ113" s="941">
        <f>SUM((AP113+AP114)/2)</f>
        <v>0</v>
      </c>
      <c r="AR113" s="940">
        <f t="shared" si="98"/>
        <v>0</v>
      </c>
      <c r="AS113" s="941">
        <f>SUM((AR113+AR114)/2)</f>
        <v>0</v>
      </c>
      <c r="AT113" s="941">
        <f t="shared" si="99"/>
        <v>0</v>
      </c>
      <c r="AU113" s="942">
        <f>SUM((AT113+AT114)/2)</f>
        <v>0.5</v>
      </c>
      <c r="AV113" s="940">
        <f t="shared" si="100"/>
        <v>0</v>
      </c>
      <c r="AW113" s="940">
        <f>SUM((AV113+AV114)/2)</f>
        <v>0</v>
      </c>
      <c r="AX113" s="941">
        <f t="shared" si="101"/>
        <v>0</v>
      </c>
      <c r="AY113" s="941">
        <f>SUM((AX113+AX114)/2)</f>
        <v>0</v>
      </c>
      <c r="AZ113" s="943">
        <f>SUM(AM113+AO113+AQ113+AS113+AW113+AY113+AU113)*24</f>
        <v>72</v>
      </c>
      <c r="BA113" s="941">
        <f t="shared" si="102"/>
        <v>0</v>
      </c>
      <c r="BB113" s="941">
        <f>SUM((BA113+BA114)/2)</f>
        <v>0</v>
      </c>
      <c r="BC113" s="941">
        <f t="shared" si="103"/>
        <v>0</v>
      </c>
      <c r="BD113" s="941">
        <f>SUM((BC113+BC114)/2)</f>
        <v>0</v>
      </c>
      <c r="BE113" s="941">
        <f>SUM((BD113+BD114)/2)</f>
        <v>0</v>
      </c>
      <c r="BF113" s="941">
        <f t="shared" si="104"/>
        <v>0</v>
      </c>
      <c r="BG113" s="941">
        <f>SUM((BF113+BF114)/2)</f>
        <v>0</v>
      </c>
      <c r="BH113" s="941">
        <f>SUM((BG113+BG114)/2)</f>
        <v>0</v>
      </c>
      <c r="BI113" s="941">
        <f t="shared" si="105"/>
        <v>0</v>
      </c>
      <c r="BJ113" s="941">
        <f>SUM((BI113+BI114)/2)</f>
        <v>0</v>
      </c>
      <c r="BK113" s="941">
        <f t="shared" si="106"/>
        <v>12</v>
      </c>
      <c r="BL113" s="944">
        <f>SUM(BK113+BK114)/2</f>
        <v>12</v>
      </c>
      <c r="BM113" s="940">
        <f t="shared" si="107"/>
        <v>0</v>
      </c>
      <c r="BN113" s="940">
        <f>SUM(BM113+BM114)/2</f>
        <v>0</v>
      </c>
      <c r="BO113" s="940">
        <f t="shared" si="108"/>
        <v>0</v>
      </c>
      <c r="BP113" s="940">
        <f>SUM(BO113+BO114)/2</f>
        <v>0</v>
      </c>
      <c r="BQ113" s="940">
        <f t="shared" si="109"/>
        <v>10</v>
      </c>
      <c r="BR113" s="940">
        <f>SUM((BQ113+BQ114)/2)</f>
        <v>10</v>
      </c>
      <c r="BS113" s="940">
        <f t="shared" si="110"/>
        <v>0</v>
      </c>
      <c r="BT113" s="940">
        <f>SUM((BS113+BS114)/2)</f>
        <v>0</v>
      </c>
      <c r="BU113" s="940">
        <f t="shared" si="111"/>
        <v>0</v>
      </c>
      <c r="BV113" s="940">
        <f>SUM((BU113+BU114)/2)</f>
        <v>0</v>
      </c>
      <c r="BW113" s="941">
        <f t="shared" si="112"/>
        <v>0</v>
      </c>
      <c r="BX113" s="941">
        <f>SUM((BW113+BW114)/2)</f>
        <v>0</v>
      </c>
      <c r="BY113" s="941">
        <f t="shared" si="113"/>
        <v>0</v>
      </c>
      <c r="BZ113" s="942">
        <f>SUM((BY113+BY114)/2)</f>
        <v>0</v>
      </c>
      <c r="CA113" s="945">
        <f>SUM(AZ113)</f>
        <v>72</v>
      </c>
      <c r="CB113" s="891">
        <f>SUM(AM113+AO113+AQ113+AS113+AU113+AW113+BB113+BD113+BG113+AY113)</f>
        <v>3</v>
      </c>
    </row>
    <row r="114" spans="1:80" ht="18.75" customHeight="1" thickBot="1" x14ac:dyDescent="0.3">
      <c r="A114" s="910" t="s">
        <v>425</v>
      </c>
      <c r="B114" s="911" t="s">
        <v>131</v>
      </c>
      <c r="C114" s="164" t="s">
        <v>6</v>
      </c>
      <c r="D114" s="946">
        <v>10995</v>
      </c>
      <c r="E114" s="947" t="s">
        <v>4</v>
      </c>
      <c r="F114" s="948"/>
      <c r="G114" s="951" t="s">
        <v>11</v>
      </c>
      <c r="H114" s="949" t="s">
        <v>7</v>
      </c>
      <c r="I114" s="949" t="s">
        <v>7</v>
      </c>
      <c r="J114" s="949" t="s">
        <v>7</v>
      </c>
      <c r="K114" s="949" t="s">
        <v>7</v>
      </c>
      <c r="L114" s="949" t="s">
        <v>7</v>
      </c>
      <c r="M114" s="949" t="s">
        <v>7</v>
      </c>
      <c r="N114" s="949" t="s">
        <v>7</v>
      </c>
      <c r="O114" s="949" t="s">
        <v>7</v>
      </c>
      <c r="P114" s="949" t="s">
        <v>7</v>
      </c>
      <c r="Q114" s="949" t="s">
        <v>7</v>
      </c>
      <c r="R114" s="951" t="s">
        <v>57</v>
      </c>
      <c r="S114" s="950"/>
      <c r="T114" s="950"/>
      <c r="U114" s="998" t="s">
        <v>14</v>
      </c>
      <c r="V114" s="998" t="s">
        <v>14</v>
      </c>
      <c r="W114" s="998" t="s">
        <v>14</v>
      </c>
      <c r="X114" s="998" t="s">
        <v>14</v>
      </c>
      <c r="Y114" s="998" t="s">
        <v>14</v>
      </c>
      <c r="Z114" s="998" t="s">
        <v>14</v>
      </c>
      <c r="AA114" s="998" t="s">
        <v>14</v>
      </c>
      <c r="AB114" s="998" t="s">
        <v>14</v>
      </c>
      <c r="AC114" s="998" t="s">
        <v>14</v>
      </c>
      <c r="AD114" s="998" t="s">
        <v>14</v>
      </c>
      <c r="AE114" s="998" t="s">
        <v>14</v>
      </c>
      <c r="AF114" s="998" t="s">
        <v>14</v>
      </c>
      <c r="AG114" s="950"/>
      <c r="AH114" s="950"/>
      <c r="AI114" s="951" t="s">
        <v>11</v>
      </c>
      <c r="AJ114" s="951"/>
      <c r="AK114" s="952"/>
      <c r="AL114" s="953">
        <f t="shared" si="95"/>
        <v>2</v>
      </c>
      <c r="AM114" s="954"/>
      <c r="AN114" s="954">
        <f t="shared" si="96"/>
        <v>0</v>
      </c>
      <c r="AO114" s="955"/>
      <c r="AP114" s="956">
        <f t="shared" si="97"/>
        <v>0</v>
      </c>
      <c r="AQ114" s="957"/>
      <c r="AR114" s="954">
        <f t="shared" si="98"/>
        <v>0</v>
      </c>
      <c r="AS114" s="954"/>
      <c r="AT114" s="954">
        <f t="shared" si="99"/>
        <v>1</v>
      </c>
      <c r="AU114" s="954"/>
      <c r="AV114" s="954">
        <f t="shared" si="100"/>
        <v>0</v>
      </c>
      <c r="AW114" s="955"/>
      <c r="AX114" s="956">
        <f t="shared" si="101"/>
        <v>0</v>
      </c>
      <c r="AY114" s="957"/>
      <c r="AZ114" s="958"/>
      <c r="BA114" s="956">
        <f t="shared" si="102"/>
        <v>0</v>
      </c>
      <c r="BB114" s="957"/>
      <c r="BC114" s="956">
        <f t="shared" si="103"/>
        <v>0</v>
      </c>
      <c r="BD114" s="957"/>
      <c r="BE114" s="957"/>
      <c r="BF114" s="956">
        <f t="shared" si="104"/>
        <v>0</v>
      </c>
      <c r="BG114" s="957"/>
      <c r="BH114" s="957"/>
      <c r="BI114" s="956">
        <f t="shared" si="105"/>
        <v>0</v>
      </c>
      <c r="BJ114" s="957"/>
      <c r="BK114" s="956">
        <f t="shared" si="106"/>
        <v>12</v>
      </c>
      <c r="BL114" s="959"/>
      <c r="BM114" s="954">
        <f t="shared" si="107"/>
        <v>0</v>
      </c>
      <c r="BN114" s="960"/>
      <c r="BO114" s="954">
        <f t="shared" si="108"/>
        <v>0</v>
      </c>
      <c r="BP114" s="955"/>
      <c r="BQ114" s="954">
        <f t="shared" si="109"/>
        <v>10</v>
      </c>
      <c r="BR114" s="954"/>
      <c r="BS114" s="954">
        <f t="shared" si="110"/>
        <v>0</v>
      </c>
      <c r="BT114" s="955"/>
      <c r="BU114" s="954">
        <f t="shared" si="111"/>
        <v>0</v>
      </c>
      <c r="BV114" s="955"/>
      <c r="BW114" s="956">
        <f t="shared" si="112"/>
        <v>0</v>
      </c>
      <c r="BX114" s="957"/>
      <c r="BY114" s="956">
        <f t="shared" si="113"/>
        <v>0</v>
      </c>
      <c r="BZ114" s="961"/>
      <c r="CA114" s="962"/>
      <c r="CB114" s="826"/>
    </row>
    <row r="115" spans="1:80" ht="18.75" customHeight="1" x14ac:dyDescent="0.25">
      <c r="A115" s="910" t="s">
        <v>425</v>
      </c>
      <c r="B115" s="911" t="s">
        <v>132</v>
      </c>
      <c r="C115" s="806">
        <v>3578</v>
      </c>
      <c r="D115" s="931" t="s">
        <v>258</v>
      </c>
      <c r="E115" s="1010" t="s">
        <v>70</v>
      </c>
      <c r="F115" s="933"/>
      <c r="G115" s="936" t="s">
        <v>11</v>
      </c>
      <c r="H115" s="936" t="s">
        <v>11</v>
      </c>
      <c r="I115" s="1070" t="s">
        <v>11</v>
      </c>
      <c r="J115" s="936" t="s">
        <v>11</v>
      </c>
      <c r="K115" s="936" t="s">
        <v>11</v>
      </c>
      <c r="L115" s="935"/>
      <c r="M115" s="935"/>
      <c r="N115" s="1012" t="s">
        <v>11</v>
      </c>
      <c r="O115" s="936" t="s">
        <v>11</v>
      </c>
      <c r="P115" s="936" t="s">
        <v>11</v>
      </c>
      <c r="Q115" s="936" t="s">
        <v>11</v>
      </c>
      <c r="R115" s="1089" t="s">
        <v>35</v>
      </c>
      <c r="S115" s="935"/>
      <c r="T115" s="935"/>
      <c r="U115" s="936" t="s">
        <v>11</v>
      </c>
      <c r="V115" s="1019" t="s">
        <v>11</v>
      </c>
      <c r="W115" s="936" t="s">
        <v>11</v>
      </c>
      <c r="X115" s="936" t="s">
        <v>11</v>
      </c>
      <c r="Y115" s="1012" t="s">
        <v>11</v>
      </c>
      <c r="Z115" s="935"/>
      <c r="AA115" s="935"/>
      <c r="AB115" s="936" t="s">
        <v>11</v>
      </c>
      <c r="AC115" s="936" t="s">
        <v>11</v>
      </c>
      <c r="AD115" s="936" t="s">
        <v>11</v>
      </c>
      <c r="AE115" s="1012" t="s">
        <v>11</v>
      </c>
      <c r="AF115" s="936" t="s">
        <v>11</v>
      </c>
      <c r="AG115" s="935"/>
      <c r="AH115" s="935"/>
      <c r="AI115" s="936" t="s">
        <v>11</v>
      </c>
      <c r="AJ115" s="936"/>
      <c r="AK115" s="938">
        <f>IF(CA115=0,"",TIME(0,CA115,0))</f>
        <v>0.33333333333333331</v>
      </c>
      <c r="AL115" s="939">
        <f t="shared" ref="AL115:AL120" si="114">COUNTIF(F115:AJ115,"P")</f>
        <v>20</v>
      </c>
      <c r="AM115" s="940">
        <f>SUM(AL115:AL116)/2</f>
        <v>17.5</v>
      </c>
      <c r="AN115" s="940">
        <f t="shared" ref="AN115:AN120" si="115">COUNTIF(F115:AJ115,"Mi")</f>
        <v>0</v>
      </c>
      <c r="AO115" s="940">
        <f>SUM((AN115+AN116)/2)</f>
        <v>0</v>
      </c>
      <c r="AP115" s="941">
        <f t="shared" ref="AP115:AP120" si="116">COUNTIF(F115:AJ115,"VS")</f>
        <v>0</v>
      </c>
      <c r="AQ115" s="941">
        <f>SUM((AP115+AP116)/2)</f>
        <v>0</v>
      </c>
      <c r="AR115" s="940">
        <f t="shared" ref="AR115:AR120" si="117">COUNTIF(F115:AJ115,"C1")</f>
        <v>0</v>
      </c>
      <c r="AS115" s="941">
        <f>SUM((AR115+AR116)/2)</f>
        <v>2.5</v>
      </c>
      <c r="AT115" s="941">
        <f t="shared" ref="AT115:AT120" si="118">COUNTIF(F115:AJ115,"R1")</f>
        <v>0</v>
      </c>
      <c r="AU115" s="942">
        <f>SUM((AT115+AT116)/2)</f>
        <v>0</v>
      </c>
      <c r="AV115" s="940">
        <f t="shared" ref="AV115:AV120" si="119">COUNTIF(F115:AJ115,"CS")</f>
        <v>0</v>
      </c>
      <c r="AW115" s="940">
        <f>SUM((AV115+AV116)/2)</f>
        <v>0</v>
      </c>
      <c r="AX115" s="941">
        <f t="shared" ref="AX115:AX120" si="120">COUNTIF(F115:AJ115,"DA")</f>
        <v>0</v>
      </c>
      <c r="AY115" s="941">
        <f>SUM((AX115+AX116)/2)</f>
        <v>0</v>
      </c>
      <c r="AZ115" s="943">
        <f>SUM(AM115+AO115+AQ115+AS115+AW115+AY115+AU115)*24</f>
        <v>480</v>
      </c>
      <c r="BA115" s="941">
        <f t="shared" ref="BA115:BA120" si="121">COUNTIF(F115:AJ115,"MT5")</f>
        <v>0</v>
      </c>
      <c r="BB115" s="941">
        <f>SUM((BA115+BA116)/2)</f>
        <v>0</v>
      </c>
      <c r="BC115" s="941">
        <f t="shared" ref="BC115:BC120" si="122">COUNTIF(F115:AJ115,"MT6")</f>
        <v>0</v>
      </c>
      <c r="BD115" s="941">
        <f>SUM((BC115+BC116)/2)</f>
        <v>0</v>
      </c>
      <c r="BE115" s="941">
        <f>SUM((BD115+BD116)/2)</f>
        <v>0</v>
      </c>
      <c r="BF115" s="941">
        <f t="shared" ref="BF115:BF120" si="123">COUNTIF(F115:AJ115,"MT8")</f>
        <v>0</v>
      </c>
      <c r="BG115" s="941">
        <f>SUM((BF115+BF116)/2)</f>
        <v>0</v>
      </c>
      <c r="BH115" s="941">
        <f>SUM((BG115+BG116)/2)</f>
        <v>0</v>
      </c>
      <c r="BI115" s="941">
        <f t="shared" ref="BI115:BI120" si="124">COUNTIF(F115:AJ115,"A")</f>
        <v>0</v>
      </c>
      <c r="BJ115" s="941">
        <f>SUM((BI115+BI116)/2)</f>
        <v>0</v>
      </c>
      <c r="BK115" s="941">
        <f t="shared" ref="BK115:BK120" si="125">COUNTIF(F115:AJ115,"Ma")</f>
        <v>0</v>
      </c>
      <c r="BL115" s="944">
        <f>SUM(BK115+BK116)/2</f>
        <v>0</v>
      </c>
      <c r="BM115" s="940">
        <f t="shared" ref="BM115:BM120" si="126">COUNTIF(F115:AJ115,"MJ")</f>
        <v>0</v>
      </c>
      <c r="BN115" s="940">
        <f>SUM(BM115+BM116)/2</f>
        <v>0</v>
      </c>
      <c r="BO115" s="940">
        <f t="shared" ref="BO115:BO120" si="127">COUNTIF(F115:AJ115,"Jsc")</f>
        <v>0</v>
      </c>
      <c r="BP115" s="940">
        <f>SUM(BO115+BO116)/2</f>
        <v>0</v>
      </c>
      <c r="BQ115" s="940">
        <f t="shared" ref="BQ115:BQ120" si="128">COUNTIF(F115:AJ115,"C")</f>
        <v>0</v>
      </c>
      <c r="BR115" s="940">
        <f>SUM((BQ115+BQ116)/2)</f>
        <v>0</v>
      </c>
      <c r="BS115" s="940">
        <f t="shared" ref="BS115:BS120" si="129">COUNTIF(F115:AJ115,"CC")</f>
        <v>0</v>
      </c>
      <c r="BT115" s="940">
        <f>SUM((BS115+BS116)/2)</f>
        <v>0</v>
      </c>
      <c r="BU115" s="940">
        <f t="shared" ref="BU115:BU120" si="130">COUNTIF(F115:AJ115,"DS")</f>
        <v>1</v>
      </c>
      <c r="BV115" s="940">
        <f>SUM((BU115+BU116)/2)</f>
        <v>1</v>
      </c>
      <c r="BW115" s="941">
        <f t="shared" ref="BW115:BW120" si="131">COUNTIF(F115:AJ115,"MT")</f>
        <v>0</v>
      </c>
      <c r="BX115" s="941">
        <f>SUM((BW115+BW116)/2)</f>
        <v>0</v>
      </c>
      <c r="BY115" s="941">
        <f t="shared" ref="BY115:BY120" si="132">COUNTIF(F115:AJ115,"4/5")</f>
        <v>0</v>
      </c>
      <c r="BZ115" s="942">
        <f>SUM((BY115+BY116)/2)</f>
        <v>0</v>
      </c>
      <c r="CA115" s="945">
        <f>SUM(AZ115)</f>
        <v>480</v>
      </c>
      <c r="CB115" s="891">
        <f>SUM(AM115+AO115+AQ115+AS115+AU115+AW115+BB115+BD115+BG115+AY115)</f>
        <v>20</v>
      </c>
    </row>
    <row r="116" spans="1:80" ht="18.75" customHeight="1" thickBot="1" x14ac:dyDescent="0.3">
      <c r="A116" s="910" t="s">
        <v>425</v>
      </c>
      <c r="B116" s="911" t="s">
        <v>133</v>
      </c>
      <c r="C116" s="192" t="s">
        <v>6</v>
      </c>
      <c r="D116" s="946"/>
      <c r="E116" s="1013" t="s">
        <v>4</v>
      </c>
      <c r="F116" s="948"/>
      <c r="G116" s="951" t="s">
        <v>11</v>
      </c>
      <c r="H116" s="951" t="s">
        <v>11</v>
      </c>
      <c r="I116" s="1071" t="s">
        <v>11</v>
      </c>
      <c r="J116" s="951" t="s">
        <v>11</v>
      </c>
      <c r="K116" s="951" t="s">
        <v>11</v>
      </c>
      <c r="L116" s="950"/>
      <c r="M116" s="950"/>
      <c r="N116" s="1020" t="s">
        <v>11</v>
      </c>
      <c r="O116" s="951" t="s">
        <v>11</v>
      </c>
      <c r="P116" s="980" t="s">
        <v>39</v>
      </c>
      <c r="Q116" s="951" t="s">
        <v>11</v>
      </c>
      <c r="R116" s="1091" t="s">
        <v>35</v>
      </c>
      <c r="S116" s="950"/>
      <c r="T116" s="950"/>
      <c r="U116" s="951" t="s">
        <v>11</v>
      </c>
      <c r="V116" s="1108" t="s">
        <v>11</v>
      </c>
      <c r="W116" s="951" t="s">
        <v>11</v>
      </c>
      <c r="X116" s="951" t="s">
        <v>11</v>
      </c>
      <c r="Y116" s="1020" t="s">
        <v>11</v>
      </c>
      <c r="Z116" s="950"/>
      <c r="AA116" s="950"/>
      <c r="AB116" s="951" t="s">
        <v>11</v>
      </c>
      <c r="AC116" s="982" t="s">
        <v>39</v>
      </c>
      <c r="AD116" s="982" t="s">
        <v>39</v>
      </c>
      <c r="AE116" s="1020" t="s">
        <v>11</v>
      </c>
      <c r="AF116" s="982" t="s">
        <v>39</v>
      </c>
      <c r="AG116" s="950"/>
      <c r="AH116" s="950"/>
      <c r="AI116" s="982" t="s">
        <v>39</v>
      </c>
      <c r="AJ116" s="951"/>
      <c r="AK116" s="952"/>
      <c r="AL116" s="953">
        <f t="shared" si="114"/>
        <v>15</v>
      </c>
      <c r="AM116" s="954"/>
      <c r="AN116" s="954">
        <f t="shared" si="115"/>
        <v>0</v>
      </c>
      <c r="AO116" s="955"/>
      <c r="AP116" s="956">
        <f t="shared" si="116"/>
        <v>0</v>
      </c>
      <c r="AQ116" s="957"/>
      <c r="AR116" s="954">
        <f t="shared" si="117"/>
        <v>5</v>
      </c>
      <c r="AS116" s="954"/>
      <c r="AT116" s="954">
        <f t="shared" si="118"/>
        <v>0</v>
      </c>
      <c r="AU116" s="954"/>
      <c r="AV116" s="954">
        <f t="shared" si="119"/>
        <v>0</v>
      </c>
      <c r="AW116" s="955"/>
      <c r="AX116" s="956">
        <f t="shared" si="120"/>
        <v>0</v>
      </c>
      <c r="AY116" s="957"/>
      <c r="AZ116" s="958"/>
      <c r="BA116" s="956">
        <f t="shared" si="121"/>
        <v>0</v>
      </c>
      <c r="BB116" s="957"/>
      <c r="BC116" s="956">
        <f t="shared" si="122"/>
        <v>0</v>
      </c>
      <c r="BD116" s="957"/>
      <c r="BE116" s="957"/>
      <c r="BF116" s="956">
        <f t="shared" si="123"/>
        <v>0</v>
      </c>
      <c r="BG116" s="957"/>
      <c r="BH116" s="957"/>
      <c r="BI116" s="956">
        <f t="shared" si="124"/>
        <v>0</v>
      </c>
      <c r="BJ116" s="957"/>
      <c r="BK116" s="956">
        <f t="shared" si="125"/>
        <v>0</v>
      </c>
      <c r="BL116" s="959"/>
      <c r="BM116" s="954">
        <f t="shared" si="126"/>
        <v>0</v>
      </c>
      <c r="BN116" s="960"/>
      <c r="BO116" s="954">
        <f t="shared" si="127"/>
        <v>0</v>
      </c>
      <c r="BP116" s="955"/>
      <c r="BQ116" s="954">
        <f t="shared" si="128"/>
        <v>0</v>
      </c>
      <c r="BR116" s="954"/>
      <c r="BS116" s="954">
        <f t="shared" si="129"/>
        <v>0</v>
      </c>
      <c r="BT116" s="955"/>
      <c r="BU116" s="954">
        <f t="shared" si="130"/>
        <v>1</v>
      </c>
      <c r="BV116" s="955"/>
      <c r="BW116" s="956">
        <f t="shared" si="131"/>
        <v>0</v>
      </c>
      <c r="BX116" s="957"/>
      <c r="BY116" s="956">
        <f t="shared" si="132"/>
        <v>0</v>
      </c>
      <c r="BZ116" s="961"/>
      <c r="CA116" s="962"/>
      <c r="CB116" s="826"/>
    </row>
    <row r="117" spans="1:80" ht="18.75" customHeight="1" x14ac:dyDescent="0.25">
      <c r="A117" s="910" t="s">
        <v>425</v>
      </c>
      <c r="B117" s="911" t="s">
        <v>134</v>
      </c>
      <c r="C117" s="806" t="s">
        <v>358</v>
      </c>
      <c r="D117" s="975" t="str">
        <f>VLOOKUP(C117,ListeAppel,2,FALSE)</f>
        <v>Nom 076</v>
      </c>
      <c r="E117" s="932" t="s">
        <v>70</v>
      </c>
      <c r="F117" s="933"/>
      <c r="G117" s="936" t="s">
        <v>11</v>
      </c>
      <c r="H117" s="936" t="s">
        <v>11</v>
      </c>
      <c r="I117" s="1070" t="s">
        <v>11</v>
      </c>
      <c r="J117" s="936" t="s">
        <v>11</v>
      </c>
      <c r="K117" s="937" t="s">
        <v>7</v>
      </c>
      <c r="L117" s="935"/>
      <c r="M117" s="935"/>
      <c r="N117" s="936" t="s">
        <v>11</v>
      </c>
      <c r="O117" s="936" t="s">
        <v>11</v>
      </c>
      <c r="P117" s="936" t="s">
        <v>11</v>
      </c>
      <c r="Q117" s="936" t="s">
        <v>11</v>
      </c>
      <c r="R117" s="936" t="s">
        <v>11</v>
      </c>
      <c r="S117" s="935"/>
      <c r="T117" s="935"/>
      <c r="U117" s="937" t="s">
        <v>7</v>
      </c>
      <c r="V117" s="937" t="s">
        <v>7</v>
      </c>
      <c r="W117" s="936" t="s">
        <v>11</v>
      </c>
      <c r="X117" s="936" t="s">
        <v>11</v>
      </c>
      <c r="Y117" s="936" t="s">
        <v>11</v>
      </c>
      <c r="Z117" s="935"/>
      <c r="AA117" s="935"/>
      <c r="AB117" s="936" t="s">
        <v>11</v>
      </c>
      <c r="AC117" s="936" t="s">
        <v>11</v>
      </c>
      <c r="AD117" s="936" t="s">
        <v>11</v>
      </c>
      <c r="AE117" s="936" t="s">
        <v>11</v>
      </c>
      <c r="AF117" s="936" t="s">
        <v>11</v>
      </c>
      <c r="AG117" s="935"/>
      <c r="AH117" s="935"/>
      <c r="AI117" s="936" t="s">
        <v>11</v>
      </c>
      <c r="AJ117" s="936"/>
      <c r="AK117" s="938">
        <f>IF(CA117=0,"",TIME(0,CA117,0))</f>
        <v>0.3</v>
      </c>
      <c r="AL117" s="939">
        <f t="shared" si="114"/>
        <v>18</v>
      </c>
      <c r="AM117" s="940">
        <f>SUM(AL117:AL118)/2</f>
        <v>18</v>
      </c>
      <c r="AN117" s="940">
        <f t="shared" si="115"/>
        <v>0</v>
      </c>
      <c r="AO117" s="940">
        <f>SUM((AN117+AN118)/2)</f>
        <v>0</v>
      </c>
      <c r="AP117" s="941">
        <f t="shared" si="116"/>
        <v>0</v>
      </c>
      <c r="AQ117" s="941">
        <f>SUM((AP117+AP118)/2)</f>
        <v>0</v>
      </c>
      <c r="AR117" s="940">
        <f t="shared" si="117"/>
        <v>0</v>
      </c>
      <c r="AS117" s="941">
        <f>SUM((AR117+AR118)/2)</f>
        <v>0</v>
      </c>
      <c r="AT117" s="941">
        <f t="shared" si="118"/>
        <v>0</v>
      </c>
      <c r="AU117" s="942">
        <f>SUM((AT117+AT118)/2)</f>
        <v>0</v>
      </c>
      <c r="AV117" s="940">
        <f t="shared" si="119"/>
        <v>0</v>
      </c>
      <c r="AW117" s="940">
        <f>SUM((AV117+AV118)/2)</f>
        <v>0</v>
      </c>
      <c r="AX117" s="941">
        <f t="shared" si="120"/>
        <v>0</v>
      </c>
      <c r="AY117" s="941">
        <f>SUM((AX117+AX118)/2)</f>
        <v>0</v>
      </c>
      <c r="AZ117" s="943">
        <f>SUM(AM117+AO117+AQ117+AS117+AW117+AY117+AU117)*24</f>
        <v>432</v>
      </c>
      <c r="BA117" s="941">
        <f t="shared" si="121"/>
        <v>0</v>
      </c>
      <c r="BB117" s="941">
        <f>SUM((BA117+BA118)/2)</f>
        <v>0</v>
      </c>
      <c r="BC117" s="941">
        <f t="shared" si="122"/>
        <v>0</v>
      </c>
      <c r="BD117" s="941">
        <f>SUM((BC117+BC118)/2)</f>
        <v>0</v>
      </c>
      <c r="BE117" s="941">
        <f>SUM((BD117+BD118)/2)</f>
        <v>0</v>
      </c>
      <c r="BF117" s="941">
        <f t="shared" si="123"/>
        <v>0</v>
      </c>
      <c r="BG117" s="941">
        <f>SUM((BF117+BF118)/2)</f>
        <v>0</v>
      </c>
      <c r="BH117" s="941">
        <f>SUM((BG117+BG118)/2)</f>
        <v>0</v>
      </c>
      <c r="BI117" s="941">
        <f t="shared" si="124"/>
        <v>0</v>
      </c>
      <c r="BJ117" s="941">
        <f>SUM((BI117+BI118)/2)</f>
        <v>0</v>
      </c>
      <c r="BK117" s="941">
        <f t="shared" si="125"/>
        <v>0</v>
      </c>
      <c r="BL117" s="944">
        <f>SUM(BK117+BK118)/2</f>
        <v>0</v>
      </c>
      <c r="BM117" s="940">
        <f t="shared" si="126"/>
        <v>0</v>
      </c>
      <c r="BN117" s="940">
        <f>SUM(BM117+BM118)/2</f>
        <v>0</v>
      </c>
      <c r="BO117" s="940">
        <f t="shared" si="127"/>
        <v>0</v>
      </c>
      <c r="BP117" s="940">
        <f>SUM(BO117+BO118)/2</f>
        <v>0</v>
      </c>
      <c r="BQ117" s="940">
        <f t="shared" si="128"/>
        <v>3</v>
      </c>
      <c r="BR117" s="940">
        <f>SUM((BQ117+BQ118)/2)</f>
        <v>3</v>
      </c>
      <c r="BS117" s="940">
        <f t="shared" si="129"/>
        <v>0</v>
      </c>
      <c r="BT117" s="940">
        <f>SUM((BS117+BS118)/2)</f>
        <v>0</v>
      </c>
      <c r="BU117" s="940">
        <f t="shared" si="130"/>
        <v>0</v>
      </c>
      <c r="BV117" s="940">
        <f>SUM((BU117+BU118)/2)</f>
        <v>0</v>
      </c>
      <c r="BW117" s="941">
        <f t="shared" si="131"/>
        <v>0</v>
      </c>
      <c r="BX117" s="941">
        <f>SUM((BW117+BW118)/2)</f>
        <v>0</v>
      </c>
      <c r="BY117" s="941">
        <f t="shared" si="132"/>
        <v>0</v>
      </c>
      <c r="BZ117" s="942">
        <f>SUM((BY117+BY118)/2)</f>
        <v>0</v>
      </c>
      <c r="CA117" s="945">
        <f>SUM(AZ117)</f>
        <v>432</v>
      </c>
      <c r="CB117" s="891">
        <f>SUM(AM117+AO117+AQ117+AS117+AU117+AW117+BB117+BD117+BG117+AY117)</f>
        <v>18</v>
      </c>
    </row>
    <row r="118" spans="1:80" ht="18.75" customHeight="1" thickBot="1" x14ac:dyDescent="0.3">
      <c r="A118" s="910" t="s">
        <v>425</v>
      </c>
      <c r="B118" s="911" t="s">
        <v>135</v>
      </c>
      <c r="C118" s="207" t="s">
        <v>10</v>
      </c>
      <c r="D118" s="946">
        <v>11491</v>
      </c>
      <c r="E118" s="947" t="s">
        <v>4</v>
      </c>
      <c r="F118" s="948"/>
      <c r="G118" s="951" t="s">
        <v>11</v>
      </c>
      <c r="H118" s="951" t="s">
        <v>11</v>
      </c>
      <c r="I118" s="1071" t="s">
        <v>11</v>
      </c>
      <c r="J118" s="951" t="s">
        <v>11</v>
      </c>
      <c r="K118" s="949" t="s">
        <v>7</v>
      </c>
      <c r="L118" s="950"/>
      <c r="M118" s="950"/>
      <c r="N118" s="951" t="s">
        <v>11</v>
      </c>
      <c r="O118" s="951" t="s">
        <v>11</v>
      </c>
      <c r="P118" s="951" t="s">
        <v>11</v>
      </c>
      <c r="Q118" s="951" t="s">
        <v>11</v>
      </c>
      <c r="R118" s="951" t="s">
        <v>11</v>
      </c>
      <c r="S118" s="950"/>
      <c r="T118" s="950"/>
      <c r="U118" s="949" t="s">
        <v>7</v>
      </c>
      <c r="V118" s="949" t="s">
        <v>7</v>
      </c>
      <c r="W118" s="951" t="s">
        <v>11</v>
      </c>
      <c r="X118" s="951" t="s">
        <v>11</v>
      </c>
      <c r="Y118" s="951" t="s">
        <v>11</v>
      </c>
      <c r="Z118" s="950"/>
      <c r="AA118" s="950"/>
      <c r="AB118" s="951" t="s">
        <v>11</v>
      </c>
      <c r="AC118" s="951" t="s">
        <v>11</v>
      </c>
      <c r="AD118" s="951" t="s">
        <v>11</v>
      </c>
      <c r="AE118" s="951" t="s">
        <v>11</v>
      </c>
      <c r="AF118" s="951" t="s">
        <v>11</v>
      </c>
      <c r="AG118" s="950"/>
      <c r="AH118" s="950"/>
      <c r="AI118" s="951" t="s">
        <v>11</v>
      </c>
      <c r="AJ118" s="951"/>
      <c r="AK118" s="952"/>
      <c r="AL118" s="953">
        <f t="shared" si="114"/>
        <v>18</v>
      </c>
      <c r="AM118" s="954"/>
      <c r="AN118" s="954">
        <f t="shared" si="115"/>
        <v>0</v>
      </c>
      <c r="AO118" s="955"/>
      <c r="AP118" s="956">
        <f t="shared" si="116"/>
        <v>0</v>
      </c>
      <c r="AQ118" s="957"/>
      <c r="AR118" s="954">
        <f t="shared" si="117"/>
        <v>0</v>
      </c>
      <c r="AS118" s="954"/>
      <c r="AT118" s="954">
        <f t="shared" si="118"/>
        <v>0</v>
      </c>
      <c r="AU118" s="954"/>
      <c r="AV118" s="954">
        <f t="shared" si="119"/>
        <v>0</v>
      </c>
      <c r="AW118" s="955"/>
      <c r="AX118" s="956">
        <f t="shared" si="120"/>
        <v>0</v>
      </c>
      <c r="AY118" s="957"/>
      <c r="AZ118" s="958"/>
      <c r="BA118" s="956">
        <f t="shared" si="121"/>
        <v>0</v>
      </c>
      <c r="BB118" s="957"/>
      <c r="BC118" s="956">
        <f t="shared" si="122"/>
        <v>0</v>
      </c>
      <c r="BD118" s="957"/>
      <c r="BE118" s="957"/>
      <c r="BF118" s="956">
        <f t="shared" si="123"/>
        <v>0</v>
      </c>
      <c r="BG118" s="957"/>
      <c r="BH118" s="957"/>
      <c r="BI118" s="956">
        <f t="shared" si="124"/>
        <v>0</v>
      </c>
      <c r="BJ118" s="957"/>
      <c r="BK118" s="956">
        <f t="shared" si="125"/>
        <v>0</v>
      </c>
      <c r="BL118" s="959"/>
      <c r="BM118" s="954">
        <f t="shared" si="126"/>
        <v>0</v>
      </c>
      <c r="BN118" s="960"/>
      <c r="BO118" s="954">
        <f t="shared" si="127"/>
        <v>0</v>
      </c>
      <c r="BP118" s="955"/>
      <c r="BQ118" s="954">
        <f t="shared" si="128"/>
        <v>3</v>
      </c>
      <c r="BR118" s="954"/>
      <c r="BS118" s="954">
        <f t="shared" si="129"/>
        <v>0</v>
      </c>
      <c r="BT118" s="955"/>
      <c r="BU118" s="954">
        <f t="shared" si="130"/>
        <v>0</v>
      </c>
      <c r="BV118" s="955"/>
      <c r="BW118" s="956">
        <f t="shared" si="131"/>
        <v>0</v>
      </c>
      <c r="BX118" s="957"/>
      <c r="BY118" s="956">
        <f t="shared" si="132"/>
        <v>0</v>
      </c>
      <c r="BZ118" s="961"/>
      <c r="CA118" s="962"/>
      <c r="CB118" s="826"/>
    </row>
    <row r="119" spans="1:80" ht="18.75" customHeight="1" x14ac:dyDescent="0.25">
      <c r="A119" s="910" t="s">
        <v>425</v>
      </c>
      <c r="B119" s="911" t="s">
        <v>136</v>
      </c>
      <c r="C119" s="807" t="s">
        <v>359</v>
      </c>
      <c r="D119" s="975" t="str">
        <f>VLOOKUP(C119,ListeAppel,2,FALSE)</f>
        <v>Nom 094</v>
      </c>
      <c r="E119" s="932" t="s">
        <v>70</v>
      </c>
      <c r="F119" s="933"/>
      <c r="G119" s="936" t="s">
        <v>11</v>
      </c>
      <c r="H119" s="936" t="s">
        <v>11</v>
      </c>
      <c r="I119" s="1070" t="s">
        <v>67</v>
      </c>
      <c r="J119" s="936" t="s">
        <v>11</v>
      </c>
      <c r="K119" s="936" t="s">
        <v>11</v>
      </c>
      <c r="L119" s="935"/>
      <c r="M119" s="935"/>
      <c r="N119" s="936" t="s">
        <v>11</v>
      </c>
      <c r="O119" s="936" t="s">
        <v>11</v>
      </c>
      <c r="P119" s="936" t="s">
        <v>67</v>
      </c>
      <c r="Q119" s="936" t="s">
        <v>57</v>
      </c>
      <c r="R119" s="936" t="s">
        <v>11</v>
      </c>
      <c r="S119" s="935"/>
      <c r="T119" s="935"/>
      <c r="U119" s="936" t="s">
        <v>11</v>
      </c>
      <c r="V119" s="936" t="s">
        <v>11</v>
      </c>
      <c r="W119" s="936" t="s">
        <v>67</v>
      </c>
      <c r="X119" s="936" t="s">
        <v>11</v>
      </c>
      <c r="Y119" s="936" t="s">
        <v>11</v>
      </c>
      <c r="Z119" s="935"/>
      <c r="AA119" s="935"/>
      <c r="AB119" s="936" t="s">
        <v>11</v>
      </c>
      <c r="AC119" s="936" t="s">
        <v>11</v>
      </c>
      <c r="AD119" s="937" t="s">
        <v>7</v>
      </c>
      <c r="AE119" s="936" t="s">
        <v>11</v>
      </c>
      <c r="AF119" s="936" t="s">
        <v>67</v>
      </c>
      <c r="AG119" s="935"/>
      <c r="AH119" s="935"/>
      <c r="AI119" s="936" t="s">
        <v>11</v>
      </c>
      <c r="AJ119" s="936"/>
      <c r="AK119" s="938">
        <f>IF(CA119=0,"",TIME(0,CA119,0))</f>
        <v>0.26666666666666666</v>
      </c>
      <c r="AL119" s="939">
        <f t="shared" si="114"/>
        <v>15</v>
      </c>
      <c r="AM119" s="940">
        <f>SUM(AL119:AL120)/2</f>
        <v>15.5</v>
      </c>
      <c r="AN119" s="940">
        <f t="shared" si="115"/>
        <v>0</v>
      </c>
      <c r="AO119" s="940">
        <f>SUM((AN119+AN120)/2)</f>
        <v>0</v>
      </c>
      <c r="AP119" s="941">
        <f t="shared" si="116"/>
        <v>0</v>
      </c>
      <c r="AQ119" s="941">
        <f>SUM((AP119+AP120)/2)</f>
        <v>0</v>
      </c>
      <c r="AR119" s="940">
        <f t="shared" si="117"/>
        <v>0</v>
      </c>
      <c r="AS119" s="941">
        <f>SUM((AR119+AR120)/2)</f>
        <v>0</v>
      </c>
      <c r="AT119" s="941">
        <f t="shared" si="118"/>
        <v>1</v>
      </c>
      <c r="AU119" s="942">
        <f>SUM((AT119+AT120)/2)</f>
        <v>0.5</v>
      </c>
      <c r="AV119" s="940">
        <f t="shared" si="119"/>
        <v>0</v>
      </c>
      <c r="AW119" s="940">
        <f>SUM((AV119+AV120)/2)</f>
        <v>0</v>
      </c>
      <c r="AX119" s="941">
        <f t="shared" si="120"/>
        <v>0</v>
      </c>
      <c r="AY119" s="941">
        <f>SUM((AX119+AX120)/2)</f>
        <v>0</v>
      </c>
      <c r="AZ119" s="943">
        <f>SUM(AM119+AO119+AQ119+AS119+AW119+AY119+AU119)*24</f>
        <v>384</v>
      </c>
      <c r="BA119" s="941">
        <f t="shared" si="121"/>
        <v>0</v>
      </c>
      <c r="BB119" s="941">
        <f>SUM((BA119+BA120)/2)</f>
        <v>0</v>
      </c>
      <c r="BC119" s="941">
        <f t="shared" si="122"/>
        <v>0</v>
      </c>
      <c r="BD119" s="941">
        <f>SUM((BC119+BC120)/2)</f>
        <v>0</v>
      </c>
      <c r="BE119" s="941">
        <f>SUM((BD119+BD120)/2)</f>
        <v>0</v>
      </c>
      <c r="BF119" s="941">
        <f t="shared" si="123"/>
        <v>0</v>
      </c>
      <c r="BG119" s="941">
        <f>SUM((BF119+BF120)/2)</f>
        <v>0</v>
      </c>
      <c r="BH119" s="941">
        <f>SUM((BG119+BG120)/2)</f>
        <v>0</v>
      </c>
      <c r="BI119" s="941">
        <f t="shared" si="124"/>
        <v>0</v>
      </c>
      <c r="BJ119" s="941">
        <f>SUM((BI119+BI120)/2)</f>
        <v>0</v>
      </c>
      <c r="BK119" s="941">
        <f t="shared" si="125"/>
        <v>0</v>
      </c>
      <c r="BL119" s="944">
        <f>SUM(BK119+BK120)/2</f>
        <v>0</v>
      </c>
      <c r="BM119" s="940">
        <f t="shared" si="126"/>
        <v>0</v>
      </c>
      <c r="BN119" s="940">
        <f>SUM(BM119+BM120)/2</f>
        <v>0</v>
      </c>
      <c r="BO119" s="940">
        <f t="shared" si="127"/>
        <v>0</v>
      </c>
      <c r="BP119" s="940">
        <f>SUM(BO119+BO120)/2</f>
        <v>0</v>
      </c>
      <c r="BQ119" s="940">
        <f t="shared" si="128"/>
        <v>1</v>
      </c>
      <c r="BR119" s="940">
        <f>SUM((BQ119+BQ120)/2)</f>
        <v>1</v>
      </c>
      <c r="BS119" s="940">
        <f t="shared" si="129"/>
        <v>0</v>
      </c>
      <c r="BT119" s="940">
        <f>SUM((BS119+BS120)/2)</f>
        <v>0</v>
      </c>
      <c r="BU119" s="940">
        <f t="shared" si="130"/>
        <v>0</v>
      </c>
      <c r="BV119" s="940">
        <f>SUM((BU119+BU120)/2)</f>
        <v>0</v>
      </c>
      <c r="BW119" s="941">
        <f t="shared" si="131"/>
        <v>0</v>
      </c>
      <c r="BX119" s="941">
        <f>SUM((BW119+BW120)/2)</f>
        <v>0</v>
      </c>
      <c r="BY119" s="941">
        <f t="shared" si="132"/>
        <v>0</v>
      </c>
      <c r="BZ119" s="942">
        <f>SUM((BY119+BY120)/2)</f>
        <v>0</v>
      </c>
      <c r="CA119" s="945">
        <f>SUM(AZ119)</f>
        <v>384</v>
      </c>
      <c r="CB119" s="891">
        <f>SUM(AM119+AO119+AQ119+AS119+AU119+AW119+BB119+BD119+BG119+AY119)</f>
        <v>16</v>
      </c>
    </row>
    <row r="120" spans="1:80" ht="18.75" customHeight="1" thickBot="1" x14ac:dyDescent="0.3">
      <c r="A120" s="910" t="s">
        <v>425</v>
      </c>
      <c r="B120" s="911" t="s">
        <v>137</v>
      </c>
      <c r="C120" s="202" t="s">
        <v>10</v>
      </c>
      <c r="D120" s="946">
        <v>11576</v>
      </c>
      <c r="E120" s="947" t="s">
        <v>4</v>
      </c>
      <c r="F120" s="948"/>
      <c r="G120" s="951" t="s">
        <v>11</v>
      </c>
      <c r="H120" s="951" t="s">
        <v>11</v>
      </c>
      <c r="I120" s="1071" t="s">
        <v>67</v>
      </c>
      <c r="J120" s="951" t="s">
        <v>11</v>
      </c>
      <c r="K120" s="951" t="s">
        <v>11</v>
      </c>
      <c r="L120" s="950"/>
      <c r="M120" s="950"/>
      <c r="N120" s="951" t="s">
        <v>11</v>
      </c>
      <c r="O120" s="951" t="s">
        <v>11</v>
      </c>
      <c r="P120" s="951" t="s">
        <v>67</v>
      </c>
      <c r="Q120" s="951" t="s">
        <v>11</v>
      </c>
      <c r="R120" s="951" t="s">
        <v>11</v>
      </c>
      <c r="S120" s="950"/>
      <c r="T120" s="950"/>
      <c r="U120" s="951" t="s">
        <v>11</v>
      </c>
      <c r="V120" s="951" t="s">
        <v>11</v>
      </c>
      <c r="W120" s="951" t="s">
        <v>67</v>
      </c>
      <c r="X120" s="951" t="s">
        <v>11</v>
      </c>
      <c r="Y120" s="951" t="s">
        <v>11</v>
      </c>
      <c r="Z120" s="950"/>
      <c r="AA120" s="950"/>
      <c r="AB120" s="951" t="s">
        <v>11</v>
      </c>
      <c r="AC120" s="951" t="s">
        <v>11</v>
      </c>
      <c r="AD120" s="949" t="s">
        <v>7</v>
      </c>
      <c r="AE120" s="951" t="s">
        <v>11</v>
      </c>
      <c r="AF120" s="951" t="s">
        <v>67</v>
      </c>
      <c r="AG120" s="950"/>
      <c r="AH120" s="950"/>
      <c r="AI120" s="951" t="s">
        <v>11</v>
      </c>
      <c r="AJ120" s="951"/>
      <c r="AK120" s="952"/>
      <c r="AL120" s="953">
        <f t="shared" si="114"/>
        <v>16</v>
      </c>
      <c r="AM120" s="954"/>
      <c r="AN120" s="954">
        <f t="shared" si="115"/>
        <v>0</v>
      </c>
      <c r="AO120" s="955"/>
      <c r="AP120" s="956">
        <f t="shared" si="116"/>
        <v>0</v>
      </c>
      <c r="AQ120" s="957"/>
      <c r="AR120" s="954">
        <f t="shared" si="117"/>
        <v>0</v>
      </c>
      <c r="AS120" s="954"/>
      <c r="AT120" s="954">
        <f t="shared" si="118"/>
        <v>0</v>
      </c>
      <c r="AU120" s="954"/>
      <c r="AV120" s="954">
        <f t="shared" si="119"/>
        <v>0</v>
      </c>
      <c r="AW120" s="955"/>
      <c r="AX120" s="956">
        <f t="shared" si="120"/>
        <v>0</v>
      </c>
      <c r="AY120" s="957"/>
      <c r="AZ120" s="958"/>
      <c r="BA120" s="956">
        <f t="shared" si="121"/>
        <v>0</v>
      </c>
      <c r="BB120" s="957"/>
      <c r="BC120" s="956">
        <f t="shared" si="122"/>
        <v>0</v>
      </c>
      <c r="BD120" s="957"/>
      <c r="BE120" s="957"/>
      <c r="BF120" s="956">
        <f t="shared" si="123"/>
        <v>0</v>
      </c>
      <c r="BG120" s="957"/>
      <c r="BH120" s="957"/>
      <c r="BI120" s="956">
        <f t="shared" si="124"/>
        <v>0</v>
      </c>
      <c r="BJ120" s="957"/>
      <c r="BK120" s="956">
        <f t="shared" si="125"/>
        <v>0</v>
      </c>
      <c r="BL120" s="959"/>
      <c r="BM120" s="954">
        <f t="shared" si="126"/>
        <v>0</v>
      </c>
      <c r="BN120" s="960"/>
      <c r="BO120" s="954">
        <f t="shared" si="127"/>
        <v>0</v>
      </c>
      <c r="BP120" s="955"/>
      <c r="BQ120" s="954">
        <f t="shared" si="128"/>
        <v>1</v>
      </c>
      <c r="BR120" s="954"/>
      <c r="BS120" s="954">
        <f t="shared" si="129"/>
        <v>0</v>
      </c>
      <c r="BT120" s="955"/>
      <c r="BU120" s="954">
        <f t="shared" si="130"/>
        <v>0</v>
      </c>
      <c r="BV120" s="955"/>
      <c r="BW120" s="956">
        <f t="shared" si="131"/>
        <v>0</v>
      </c>
      <c r="BX120" s="957"/>
      <c r="BY120" s="956">
        <f t="shared" si="132"/>
        <v>0</v>
      </c>
      <c r="BZ120" s="961"/>
      <c r="CA120" s="962"/>
      <c r="CB120" s="826"/>
    </row>
    <row r="121" spans="1:80" s="1029" customFormat="1" ht="18.75" customHeight="1" thickBot="1" x14ac:dyDescent="0.3">
      <c r="A121" s="910" t="s">
        <v>425</v>
      </c>
      <c r="B121" s="911" t="s">
        <v>184</v>
      </c>
      <c r="C121" s="1239" t="s">
        <v>184</v>
      </c>
      <c r="D121" s="1240"/>
      <c r="E121" s="13"/>
      <c r="F121" s="912"/>
      <c r="G121" s="913"/>
      <c r="H121" s="913"/>
      <c r="I121" s="914"/>
      <c r="J121" s="913"/>
      <c r="K121" s="913"/>
      <c r="L121" s="913"/>
      <c r="M121" s="913"/>
      <c r="N121" s="913"/>
      <c r="O121" s="913"/>
      <c r="P121" s="913"/>
      <c r="Q121" s="913"/>
      <c r="R121" s="913"/>
      <c r="S121" s="913"/>
      <c r="T121" s="913"/>
      <c r="U121" s="913"/>
      <c r="V121" s="913"/>
      <c r="W121" s="913"/>
      <c r="X121" s="913"/>
      <c r="Y121" s="913"/>
      <c r="Z121" s="913"/>
      <c r="AA121" s="913"/>
      <c r="AB121" s="913"/>
      <c r="AC121" s="913"/>
      <c r="AD121" s="913"/>
      <c r="AE121" s="913"/>
      <c r="AF121" s="913"/>
      <c r="AG121" s="913"/>
      <c r="AH121" s="913"/>
      <c r="AI121" s="913"/>
      <c r="AJ121" s="913"/>
      <c r="AK121" s="938" t="str">
        <f>IF(CA121=0,"",TIME(0,CA121,0))</f>
        <v/>
      </c>
      <c r="AL121" s="915"/>
      <c r="AM121" s="915"/>
      <c r="AN121" s="915"/>
      <c r="AO121" s="916"/>
      <c r="AP121" s="915"/>
      <c r="AQ121" s="916"/>
      <c r="AR121" s="915"/>
      <c r="AS121" s="915"/>
      <c r="AT121" s="915"/>
      <c r="AU121" s="915"/>
      <c r="AV121" s="915"/>
      <c r="AW121" s="916"/>
      <c r="AX121" s="915"/>
      <c r="AY121" s="916"/>
      <c r="AZ121" s="1026"/>
      <c r="BA121" s="915"/>
      <c r="BB121" s="916"/>
      <c r="BC121" s="915"/>
      <c r="BD121" s="916"/>
      <c r="BE121" s="916"/>
      <c r="BF121" s="915"/>
      <c r="BG121" s="916"/>
      <c r="BH121" s="916"/>
      <c r="BI121" s="915"/>
      <c r="BJ121" s="916"/>
      <c r="BK121" s="915"/>
      <c r="BL121" s="1027"/>
      <c r="BM121" s="915"/>
      <c r="BN121" s="921"/>
      <c r="BO121" s="915"/>
      <c r="BP121" s="916"/>
      <c r="BQ121" s="915"/>
      <c r="BR121" s="915"/>
      <c r="BS121" s="915"/>
      <c r="BT121" s="916"/>
      <c r="BU121" s="915"/>
      <c r="BV121" s="916"/>
      <c r="BW121" s="915"/>
      <c r="BX121" s="916"/>
      <c r="BY121" s="915"/>
      <c r="BZ121" s="916"/>
      <c r="CA121" s="1026"/>
      <c r="CB121" s="1028"/>
    </row>
    <row r="122" spans="1:80" s="1029" customFormat="1" ht="18.75" customHeight="1" thickBot="1" x14ac:dyDescent="0.3">
      <c r="A122" s="910" t="s">
        <v>425</v>
      </c>
      <c r="B122" s="911" t="s">
        <v>184</v>
      </c>
      <c r="C122" s="190"/>
      <c r="D122" s="985" t="s">
        <v>69</v>
      </c>
      <c r="E122" s="13"/>
      <c r="F122" s="899">
        <v>1</v>
      </c>
      <c r="G122" s="900">
        <v>2</v>
      </c>
      <c r="H122" s="900">
        <v>3</v>
      </c>
      <c r="I122" s="900">
        <v>4</v>
      </c>
      <c r="J122" s="900">
        <v>5</v>
      </c>
      <c r="K122" s="900">
        <v>6</v>
      </c>
      <c r="L122" s="901">
        <v>7</v>
      </c>
      <c r="M122" s="901">
        <v>8</v>
      </c>
      <c r="N122" s="900">
        <v>9</v>
      </c>
      <c r="O122" s="900">
        <v>10</v>
      </c>
      <c r="P122" s="900">
        <v>11</v>
      </c>
      <c r="Q122" s="900">
        <v>12</v>
      </c>
      <c r="R122" s="900">
        <v>13</v>
      </c>
      <c r="S122" s="901">
        <v>14</v>
      </c>
      <c r="T122" s="901">
        <v>15</v>
      </c>
      <c r="U122" s="900">
        <v>16</v>
      </c>
      <c r="V122" s="900">
        <v>17</v>
      </c>
      <c r="W122" s="900">
        <v>18</v>
      </c>
      <c r="X122" s="900">
        <v>19</v>
      </c>
      <c r="Y122" s="900">
        <v>20</v>
      </c>
      <c r="Z122" s="901">
        <v>21</v>
      </c>
      <c r="AA122" s="901">
        <v>22</v>
      </c>
      <c r="AB122" s="900">
        <v>23</v>
      </c>
      <c r="AC122" s="900">
        <v>24</v>
      </c>
      <c r="AD122" s="900">
        <v>25</v>
      </c>
      <c r="AE122" s="900">
        <v>26</v>
      </c>
      <c r="AF122" s="900">
        <v>27</v>
      </c>
      <c r="AG122" s="1062">
        <v>28</v>
      </c>
      <c r="AH122" s="1062">
        <v>29</v>
      </c>
      <c r="AI122" s="900">
        <v>30</v>
      </c>
      <c r="AJ122" s="903">
        <v>31</v>
      </c>
      <c r="AK122" s="952"/>
      <c r="AL122" s="915"/>
      <c r="AM122" s="915"/>
      <c r="AN122" s="915"/>
      <c r="AO122" s="916"/>
      <c r="AP122" s="915"/>
      <c r="AQ122" s="916"/>
      <c r="AR122" s="915"/>
      <c r="AS122" s="915"/>
      <c r="AT122" s="915"/>
      <c r="AU122" s="915"/>
      <c r="AV122" s="915"/>
      <c r="AW122" s="916"/>
      <c r="AX122" s="915"/>
      <c r="AY122" s="916"/>
      <c r="AZ122" s="1026"/>
      <c r="BA122" s="915"/>
      <c r="BB122" s="916"/>
      <c r="BC122" s="915"/>
      <c r="BD122" s="916"/>
      <c r="BE122" s="916"/>
      <c r="BF122" s="915"/>
      <c r="BG122" s="916"/>
      <c r="BH122" s="916"/>
      <c r="BI122" s="915"/>
      <c r="BJ122" s="916"/>
      <c r="BK122" s="915"/>
      <c r="BL122" s="1027"/>
      <c r="BM122" s="915"/>
      <c r="BN122" s="921"/>
      <c r="BO122" s="915"/>
      <c r="BP122" s="916"/>
      <c r="BQ122" s="915"/>
      <c r="BR122" s="915"/>
      <c r="BS122" s="915"/>
      <c r="BT122" s="916"/>
      <c r="BU122" s="915"/>
      <c r="BV122" s="916"/>
      <c r="BW122" s="915"/>
      <c r="BX122" s="916"/>
      <c r="BY122" s="915"/>
      <c r="BZ122" s="916"/>
      <c r="CA122" s="1026"/>
      <c r="CB122" s="1028"/>
    </row>
    <row r="123" spans="1:80" ht="18.75" customHeight="1" x14ac:dyDescent="0.25">
      <c r="A123" s="910" t="s">
        <v>425</v>
      </c>
      <c r="B123" s="911" t="s">
        <v>184</v>
      </c>
      <c r="C123" s="1057">
        <v>2919</v>
      </c>
      <c r="D123" s="931" t="s">
        <v>201</v>
      </c>
      <c r="E123" s="932" t="s">
        <v>70</v>
      </c>
      <c r="F123" s="933"/>
      <c r="G123" s="937" t="s">
        <v>7</v>
      </c>
      <c r="H123" s="937" t="s">
        <v>7</v>
      </c>
      <c r="I123" s="937" t="s">
        <v>7</v>
      </c>
      <c r="J123" s="937" t="s">
        <v>7</v>
      </c>
      <c r="K123" s="937" t="s">
        <v>7</v>
      </c>
      <c r="L123" s="937" t="s">
        <v>7</v>
      </c>
      <c r="M123" s="937" t="s">
        <v>7</v>
      </c>
      <c r="N123" s="937" t="s">
        <v>7</v>
      </c>
      <c r="O123" s="937" t="s">
        <v>7</v>
      </c>
      <c r="P123" s="937" t="s">
        <v>7</v>
      </c>
      <c r="Q123" s="937" t="s">
        <v>7</v>
      </c>
      <c r="R123" s="937" t="s">
        <v>7</v>
      </c>
      <c r="S123" s="935"/>
      <c r="T123" s="935"/>
      <c r="U123" s="936" t="s">
        <v>11</v>
      </c>
      <c r="V123" s="936" t="s">
        <v>11</v>
      </c>
      <c r="W123" s="936" t="s">
        <v>11</v>
      </c>
      <c r="X123" s="936" t="s">
        <v>11</v>
      </c>
      <c r="Y123" s="936" t="s">
        <v>11</v>
      </c>
      <c r="Z123" s="935"/>
      <c r="AA123" s="935"/>
      <c r="AB123" s="936" t="s">
        <v>11</v>
      </c>
      <c r="AC123" s="936" t="s">
        <v>11</v>
      </c>
      <c r="AD123" s="936" t="s">
        <v>11</v>
      </c>
      <c r="AE123" s="1012" t="s">
        <v>11</v>
      </c>
      <c r="AF123" s="937" t="s">
        <v>7</v>
      </c>
      <c r="AG123" s="935"/>
      <c r="AH123" s="935"/>
      <c r="AI123" s="936" t="s">
        <v>11</v>
      </c>
      <c r="AJ123" s="936"/>
      <c r="AK123" s="938">
        <f>IF(CA123=0,"",TIME(0,CA123,0))</f>
        <v>0.16666666666666666</v>
      </c>
      <c r="AL123" s="939">
        <f t="shared" ref="AL123:AL138" si="133">COUNTIF(F123:AJ123,"P")</f>
        <v>10</v>
      </c>
      <c r="AM123" s="940">
        <f>SUM(AL123:AL124)/2</f>
        <v>10</v>
      </c>
      <c r="AN123" s="940">
        <f t="shared" ref="AN123:AN138" si="134">COUNTIF(F123:AJ123,"Mi")</f>
        <v>0</v>
      </c>
      <c r="AO123" s="940">
        <f>SUM((AN123+AN124)/2)</f>
        <v>0</v>
      </c>
      <c r="AP123" s="941">
        <f t="shared" ref="AP123:AP138" si="135">COUNTIF(F123:AJ123,"VS")</f>
        <v>0</v>
      </c>
      <c r="AQ123" s="941">
        <f>SUM((AP123+AP124)/2)</f>
        <v>0</v>
      </c>
      <c r="AR123" s="940">
        <f t="shared" ref="AR123:AR138" si="136">COUNTIF(F123:AJ123,"C1")</f>
        <v>0</v>
      </c>
      <c r="AS123" s="941">
        <f>SUM((AR123+AR124)/2)</f>
        <v>0</v>
      </c>
      <c r="AT123" s="941">
        <f t="shared" ref="AT123:AT138" si="137">COUNTIF(F123:AJ123,"R1")</f>
        <v>0</v>
      </c>
      <c r="AU123" s="942">
        <f>SUM((AT123+AT124)/2)</f>
        <v>0</v>
      </c>
      <c r="AV123" s="940">
        <f t="shared" ref="AV123:AV138" si="138">COUNTIF(F123:AJ123,"CS")</f>
        <v>0</v>
      </c>
      <c r="AW123" s="940">
        <f>SUM((AV123+AV124)/2)</f>
        <v>0</v>
      </c>
      <c r="AX123" s="941">
        <f t="shared" ref="AX123:AX138" si="139">COUNTIF(F123:AJ123,"DA")</f>
        <v>0</v>
      </c>
      <c r="AY123" s="941">
        <f>SUM((AX123+AX124)/2)</f>
        <v>0</v>
      </c>
      <c r="AZ123" s="943">
        <f>SUM(AM123+AO123+AQ123+AS123+AW123+AY123+AU123)*24</f>
        <v>240</v>
      </c>
      <c r="BA123" s="941">
        <f t="shared" ref="BA123:BA138" si="140">COUNTIF(F123:AJ123,"MT5")</f>
        <v>0</v>
      </c>
      <c r="BB123" s="941">
        <f>SUM((BA123+BA124)/2)</f>
        <v>0</v>
      </c>
      <c r="BC123" s="941">
        <f t="shared" ref="BC123:BC138" si="141">COUNTIF(F123:AJ123,"MT6")</f>
        <v>0</v>
      </c>
      <c r="BD123" s="941">
        <f>SUM((BC123+BC124)/2)</f>
        <v>0</v>
      </c>
      <c r="BE123" s="941">
        <f>SUM((BD123+BD124)/2)</f>
        <v>0</v>
      </c>
      <c r="BF123" s="941">
        <f t="shared" ref="BF123:BF138" si="142">COUNTIF(F123:AJ123,"MT8")</f>
        <v>0</v>
      </c>
      <c r="BG123" s="941">
        <f>SUM((BF123+BF124)/2)</f>
        <v>0</v>
      </c>
      <c r="BH123" s="941">
        <f>SUM((BG123+BG124)/2)</f>
        <v>0</v>
      </c>
      <c r="BI123" s="941">
        <f t="shared" ref="BI123:BI138" si="143">COUNTIF(F123:AJ123,"A")</f>
        <v>0</v>
      </c>
      <c r="BJ123" s="941">
        <f>SUM((BI123+BI124)/2)</f>
        <v>0</v>
      </c>
      <c r="BK123" s="941">
        <f t="shared" ref="BK123:BK138" si="144">COUNTIF(F123:AJ123,"Ma")</f>
        <v>0</v>
      </c>
      <c r="BL123" s="944">
        <f>SUM(BK123+BK124)/2</f>
        <v>0</v>
      </c>
      <c r="BM123" s="940">
        <f t="shared" ref="BM123:BM138" si="145">COUNTIF(F123:AJ123,"MJ")</f>
        <v>0</v>
      </c>
      <c r="BN123" s="940">
        <f>SUM(BM123+BM124)/2</f>
        <v>0</v>
      </c>
      <c r="BO123" s="940">
        <f t="shared" ref="BO123:BO138" si="146">COUNTIF(F123:AJ123,"Jsc")</f>
        <v>0</v>
      </c>
      <c r="BP123" s="940">
        <f>SUM(BO123+BO124)/2</f>
        <v>0</v>
      </c>
      <c r="BQ123" s="940">
        <f t="shared" ref="BQ123:BQ138" si="147">COUNTIF(F123:AJ123,"C")</f>
        <v>13</v>
      </c>
      <c r="BR123" s="940">
        <f>SUM((BQ123+BQ124)/2)</f>
        <v>13</v>
      </c>
      <c r="BS123" s="940">
        <f t="shared" ref="BS123:BS138" si="148">COUNTIF(F123:AJ123,"CC")</f>
        <v>0</v>
      </c>
      <c r="BT123" s="940">
        <f>SUM((BS123+BS124)/2)</f>
        <v>0</v>
      </c>
      <c r="BU123" s="940">
        <f t="shared" ref="BU123:BU138" si="149">COUNTIF(F123:AJ123,"DS")</f>
        <v>0</v>
      </c>
      <c r="BV123" s="940">
        <f>SUM((BU123+BU124)/2)</f>
        <v>0</v>
      </c>
      <c r="BW123" s="941">
        <f t="shared" ref="BW123:BW138" si="150">COUNTIF(F123:AJ123,"MT")</f>
        <v>0</v>
      </c>
      <c r="BX123" s="941">
        <f>SUM((BW123+BW124)/2)</f>
        <v>0</v>
      </c>
      <c r="BY123" s="941">
        <f t="shared" ref="BY123:BY138" si="151">COUNTIF(F123:AJ123,"4/5")</f>
        <v>0</v>
      </c>
      <c r="BZ123" s="942">
        <f>SUM((BY123+BY124)/2)</f>
        <v>0</v>
      </c>
      <c r="CA123" s="945">
        <f>SUM(AZ123)</f>
        <v>240</v>
      </c>
      <c r="CB123" s="891">
        <f>SUM(AM123+AO123+AQ123+AS123+AU123+AW123+BB123+BD123+BG123+AY123)</f>
        <v>10</v>
      </c>
    </row>
    <row r="124" spans="1:80" ht="18.75" customHeight="1" thickBot="1" x14ac:dyDescent="0.3">
      <c r="A124" s="910" t="s">
        <v>425</v>
      </c>
      <c r="B124" s="911" t="s">
        <v>138</v>
      </c>
      <c r="C124" s="710" t="s">
        <v>6</v>
      </c>
      <c r="D124" s="999"/>
      <c r="E124" s="947" t="s">
        <v>4</v>
      </c>
      <c r="F124" s="948"/>
      <c r="G124" s="949" t="s">
        <v>7</v>
      </c>
      <c r="H124" s="949" t="s">
        <v>7</v>
      </c>
      <c r="I124" s="949" t="s">
        <v>7</v>
      </c>
      <c r="J124" s="949" t="s">
        <v>7</v>
      </c>
      <c r="K124" s="949" t="s">
        <v>7</v>
      </c>
      <c r="L124" s="949" t="s">
        <v>7</v>
      </c>
      <c r="M124" s="949" t="s">
        <v>7</v>
      </c>
      <c r="N124" s="949" t="s">
        <v>7</v>
      </c>
      <c r="O124" s="949" t="s">
        <v>7</v>
      </c>
      <c r="P124" s="949" t="s">
        <v>7</v>
      </c>
      <c r="Q124" s="949" t="s">
        <v>7</v>
      </c>
      <c r="R124" s="949" t="s">
        <v>7</v>
      </c>
      <c r="S124" s="950"/>
      <c r="T124" s="950"/>
      <c r="U124" s="951" t="s">
        <v>11</v>
      </c>
      <c r="V124" s="951" t="s">
        <v>11</v>
      </c>
      <c r="W124" s="951" t="s">
        <v>11</v>
      </c>
      <c r="X124" s="951" t="s">
        <v>11</v>
      </c>
      <c r="Y124" s="951" t="s">
        <v>11</v>
      </c>
      <c r="Z124" s="950"/>
      <c r="AA124" s="950"/>
      <c r="AB124" s="951" t="s">
        <v>11</v>
      </c>
      <c r="AC124" s="951" t="s">
        <v>11</v>
      </c>
      <c r="AD124" s="951" t="s">
        <v>11</v>
      </c>
      <c r="AE124" s="951" t="s">
        <v>11</v>
      </c>
      <c r="AF124" s="949" t="s">
        <v>7</v>
      </c>
      <c r="AG124" s="950"/>
      <c r="AH124" s="950"/>
      <c r="AI124" s="951" t="s">
        <v>11</v>
      </c>
      <c r="AJ124" s="951"/>
      <c r="AK124" s="952"/>
      <c r="AL124" s="953">
        <f t="shared" si="133"/>
        <v>10</v>
      </c>
      <c r="AM124" s="954"/>
      <c r="AN124" s="954">
        <f t="shared" si="134"/>
        <v>0</v>
      </c>
      <c r="AO124" s="955"/>
      <c r="AP124" s="956">
        <f t="shared" si="135"/>
        <v>0</v>
      </c>
      <c r="AQ124" s="957"/>
      <c r="AR124" s="954">
        <f t="shared" si="136"/>
        <v>0</v>
      </c>
      <c r="AS124" s="954"/>
      <c r="AT124" s="954">
        <f t="shared" si="137"/>
        <v>0</v>
      </c>
      <c r="AU124" s="954"/>
      <c r="AV124" s="954">
        <f t="shared" si="138"/>
        <v>0</v>
      </c>
      <c r="AW124" s="955"/>
      <c r="AX124" s="956">
        <f t="shared" si="139"/>
        <v>0</v>
      </c>
      <c r="AY124" s="957"/>
      <c r="AZ124" s="958"/>
      <c r="BA124" s="956">
        <f t="shared" si="140"/>
        <v>0</v>
      </c>
      <c r="BB124" s="957"/>
      <c r="BC124" s="956">
        <f t="shared" si="141"/>
        <v>0</v>
      </c>
      <c r="BD124" s="957"/>
      <c r="BE124" s="957"/>
      <c r="BF124" s="956">
        <f t="shared" si="142"/>
        <v>0</v>
      </c>
      <c r="BG124" s="957"/>
      <c r="BH124" s="957"/>
      <c r="BI124" s="956">
        <f t="shared" si="143"/>
        <v>0</v>
      </c>
      <c r="BJ124" s="957"/>
      <c r="BK124" s="956">
        <f t="shared" si="144"/>
        <v>0</v>
      </c>
      <c r="BL124" s="959"/>
      <c r="BM124" s="954">
        <f t="shared" si="145"/>
        <v>0</v>
      </c>
      <c r="BN124" s="960"/>
      <c r="BO124" s="954">
        <f t="shared" si="146"/>
        <v>0</v>
      </c>
      <c r="BP124" s="955"/>
      <c r="BQ124" s="954">
        <f t="shared" si="147"/>
        <v>13</v>
      </c>
      <c r="BR124" s="954"/>
      <c r="BS124" s="954">
        <f t="shared" si="148"/>
        <v>0</v>
      </c>
      <c r="BT124" s="955"/>
      <c r="BU124" s="954">
        <f t="shared" si="149"/>
        <v>0</v>
      </c>
      <c r="BV124" s="955"/>
      <c r="BW124" s="956">
        <f t="shared" si="150"/>
        <v>0</v>
      </c>
      <c r="BX124" s="957"/>
      <c r="BY124" s="956">
        <f t="shared" si="151"/>
        <v>0</v>
      </c>
      <c r="BZ124" s="961"/>
      <c r="CA124" s="962"/>
      <c r="CB124" s="826"/>
    </row>
    <row r="125" spans="1:80" ht="18.75" customHeight="1" x14ac:dyDescent="0.25">
      <c r="A125" s="910" t="s">
        <v>425</v>
      </c>
      <c r="B125" s="911" t="s">
        <v>139</v>
      </c>
      <c r="C125" s="808" t="s">
        <v>361</v>
      </c>
      <c r="D125" s="975" t="str">
        <f>VLOOKUP(C125,ListeAppel,2,FALSE)</f>
        <v>Nom 026</v>
      </c>
      <c r="E125" s="932" t="s">
        <v>70</v>
      </c>
      <c r="F125" s="933"/>
      <c r="G125" s="936" t="s">
        <v>11</v>
      </c>
      <c r="H125" s="936" t="s">
        <v>33</v>
      </c>
      <c r="I125" s="1070" t="s">
        <v>11</v>
      </c>
      <c r="J125" s="936" t="s">
        <v>11</v>
      </c>
      <c r="K125" s="936" t="s">
        <v>11</v>
      </c>
      <c r="L125" s="935"/>
      <c r="M125" s="935"/>
      <c r="N125" s="936" t="s">
        <v>11</v>
      </c>
      <c r="O125" s="936" t="s">
        <v>11</v>
      </c>
      <c r="P125" s="936" t="s">
        <v>11</v>
      </c>
      <c r="Q125" s="937" t="s">
        <v>7</v>
      </c>
      <c r="R125" s="937" t="s">
        <v>7</v>
      </c>
      <c r="S125" s="937" t="s">
        <v>7</v>
      </c>
      <c r="T125" s="937" t="s">
        <v>7</v>
      </c>
      <c r="U125" s="937" t="s">
        <v>7</v>
      </c>
      <c r="V125" s="937" t="s">
        <v>7</v>
      </c>
      <c r="W125" s="937" t="s">
        <v>7</v>
      </c>
      <c r="X125" s="937" t="s">
        <v>7</v>
      </c>
      <c r="Y125" s="937" t="s">
        <v>7</v>
      </c>
      <c r="Z125" s="935"/>
      <c r="AA125" s="935"/>
      <c r="AB125" s="936" t="s">
        <v>11</v>
      </c>
      <c r="AC125" s="936" t="s">
        <v>11</v>
      </c>
      <c r="AD125" s="936" t="s">
        <v>11</v>
      </c>
      <c r="AE125" s="936" t="s">
        <v>11</v>
      </c>
      <c r="AF125" s="936" t="s">
        <v>11</v>
      </c>
      <c r="AG125" s="935"/>
      <c r="AH125" s="935"/>
      <c r="AI125" s="936" t="s">
        <v>11</v>
      </c>
      <c r="AJ125" s="936"/>
      <c r="AK125" s="938">
        <f>IF(CA125=0,"",TIME(0,CA125,0))</f>
        <v>0.23333333333333331</v>
      </c>
      <c r="AL125" s="939">
        <f t="shared" si="133"/>
        <v>13</v>
      </c>
      <c r="AM125" s="940">
        <f>SUM(AL125:AL126)/2</f>
        <v>13</v>
      </c>
      <c r="AN125" s="940">
        <f t="shared" si="134"/>
        <v>0</v>
      </c>
      <c r="AO125" s="940">
        <f>SUM((AN125+AN126)/2)</f>
        <v>0</v>
      </c>
      <c r="AP125" s="941">
        <f t="shared" si="135"/>
        <v>1</v>
      </c>
      <c r="AQ125" s="941">
        <f>SUM((AP125+AP126)/2)</f>
        <v>0.5</v>
      </c>
      <c r="AR125" s="940">
        <f t="shared" si="136"/>
        <v>0</v>
      </c>
      <c r="AS125" s="941">
        <f>SUM((AR125+AR126)/2)</f>
        <v>0</v>
      </c>
      <c r="AT125" s="941">
        <f t="shared" si="137"/>
        <v>0</v>
      </c>
      <c r="AU125" s="942">
        <f>SUM((AT125+AT126)/2)</f>
        <v>0.5</v>
      </c>
      <c r="AV125" s="940">
        <f t="shared" si="138"/>
        <v>0</v>
      </c>
      <c r="AW125" s="940">
        <f>SUM((AV125+AV126)/2)</f>
        <v>0</v>
      </c>
      <c r="AX125" s="941">
        <f t="shared" si="139"/>
        <v>0</v>
      </c>
      <c r="AY125" s="941">
        <f>SUM((AX125+AX126)/2)</f>
        <v>0</v>
      </c>
      <c r="AZ125" s="943">
        <f>SUM(AM125+AO125+AQ125+AS125+AW125+AY125+AU125)*24</f>
        <v>336</v>
      </c>
      <c r="BA125" s="941">
        <f t="shared" si="140"/>
        <v>0</v>
      </c>
      <c r="BB125" s="941">
        <f>SUM((BA125+BA126)/2)</f>
        <v>0</v>
      </c>
      <c r="BC125" s="941">
        <f t="shared" si="141"/>
        <v>0</v>
      </c>
      <c r="BD125" s="941">
        <f>SUM((BC125+BC126)/2)</f>
        <v>0</v>
      </c>
      <c r="BE125" s="941">
        <f>SUM((BD125+BD126)/2)</f>
        <v>0</v>
      </c>
      <c r="BF125" s="941">
        <f t="shared" si="142"/>
        <v>0</v>
      </c>
      <c r="BG125" s="941">
        <f>SUM((BF125+BF126)/2)</f>
        <v>0</v>
      </c>
      <c r="BH125" s="941">
        <f>SUM((BG125+BG126)/2)</f>
        <v>0</v>
      </c>
      <c r="BI125" s="941">
        <f t="shared" si="143"/>
        <v>0</v>
      </c>
      <c r="BJ125" s="941">
        <f>SUM((BI125+BI126)/2)</f>
        <v>0</v>
      </c>
      <c r="BK125" s="941">
        <f t="shared" si="144"/>
        <v>0</v>
      </c>
      <c r="BL125" s="944">
        <f>SUM(BK125+BK126)/2</f>
        <v>0</v>
      </c>
      <c r="BM125" s="940">
        <f t="shared" si="145"/>
        <v>0</v>
      </c>
      <c r="BN125" s="940">
        <f>SUM(BM125+BM126)/2</f>
        <v>0</v>
      </c>
      <c r="BO125" s="940">
        <f t="shared" si="146"/>
        <v>0</v>
      </c>
      <c r="BP125" s="940">
        <f>SUM(BO125+BO126)/2</f>
        <v>0</v>
      </c>
      <c r="BQ125" s="940">
        <f t="shared" si="147"/>
        <v>9</v>
      </c>
      <c r="BR125" s="940">
        <f>SUM((BQ125+BQ126)/2)</f>
        <v>9</v>
      </c>
      <c r="BS125" s="940">
        <f t="shared" si="148"/>
        <v>0</v>
      </c>
      <c r="BT125" s="940">
        <f>SUM((BS125+BS126)/2)</f>
        <v>0</v>
      </c>
      <c r="BU125" s="940">
        <f t="shared" si="149"/>
        <v>0</v>
      </c>
      <c r="BV125" s="940">
        <f>SUM((BU125+BU126)/2)</f>
        <v>0</v>
      </c>
      <c r="BW125" s="941">
        <f t="shared" si="150"/>
        <v>0</v>
      </c>
      <c r="BX125" s="941">
        <f>SUM((BW125+BW126)/2)</f>
        <v>0</v>
      </c>
      <c r="BY125" s="941">
        <f t="shared" si="151"/>
        <v>0</v>
      </c>
      <c r="BZ125" s="942">
        <f>SUM((BY125+BY126)/2)</f>
        <v>0</v>
      </c>
      <c r="CA125" s="945">
        <f>SUM(AZ125)</f>
        <v>336</v>
      </c>
      <c r="CB125" s="891">
        <f>SUM(AM125+AO125+AQ125+AS125+AU125+AW125+BB125+BD125+BG125+AY125)</f>
        <v>14</v>
      </c>
    </row>
    <row r="126" spans="1:80" ht="18.75" customHeight="1" thickBot="1" x14ac:dyDescent="0.3">
      <c r="A126" s="910" t="s">
        <v>425</v>
      </c>
      <c r="B126" s="911" t="s">
        <v>140</v>
      </c>
      <c r="C126" s="717" t="s">
        <v>9</v>
      </c>
      <c r="D126" s="946">
        <v>11108</v>
      </c>
      <c r="E126" s="947" t="s">
        <v>4</v>
      </c>
      <c r="F126" s="948"/>
      <c r="G126" s="951" t="s">
        <v>11</v>
      </c>
      <c r="H126" s="951" t="s">
        <v>11</v>
      </c>
      <c r="I126" s="1071" t="s">
        <v>11</v>
      </c>
      <c r="J126" s="951" t="s">
        <v>11</v>
      </c>
      <c r="K126" s="951" t="s">
        <v>11</v>
      </c>
      <c r="L126" s="950"/>
      <c r="M126" s="950"/>
      <c r="N126" s="951" t="s">
        <v>11</v>
      </c>
      <c r="O126" s="951" t="s">
        <v>11</v>
      </c>
      <c r="P126" s="951" t="s">
        <v>11</v>
      </c>
      <c r="Q126" s="949" t="s">
        <v>7</v>
      </c>
      <c r="R126" s="949" t="s">
        <v>7</v>
      </c>
      <c r="S126" s="949" t="s">
        <v>7</v>
      </c>
      <c r="T126" s="949" t="s">
        <v>7</v>
      </c>
      <c r="U126" s="949" t="s">
        <v>7</v>
      </c>
      <c r="V126" s="949" t="s">
        <v>7</v>
      </c>
      <c r="W126" s="949" t="s">
        <v>7</v>
      </c>
      <c r="X126" s="949" t="s">
        <v>7</v>
      </c>
      <c r="Y126" s="949" t="s">
        <v>7</v>
      </c>
      <c r="Z126" s="950"/>
      <c r="AA126" s="950"/>
      <c r="AB126" s="951" t="s">
        <v>11</v>
      </c>
      <c r="AC126" s="951" t="s">
        <v>11</v>
      </c>
      <c r="AD126" s="951" t="s">
        <v>57</v>
      </c>
      <c r="AE126" s="951" t="s">
        <v>11</v>
      </c>
      <c r="AF126" s="951" t="s">
        <v>11</v>
      </c>
      <c r="AG126" s="950"/>
      <c r="AH126" s="950"/>
      <c r="AI126" s="951" t="s">
        <v>11</v>
      </c>
      <c r="AJ126" s="951"/>
      <c r="AK126" s="952"/>
      <c r="AL126" s="953">
        <f t="shared" si="133"/>
        <v>13</v>
      </c>
      <c r="AM126" s="954"/>
      <c r="AN126" s="954">
        <f t="shared" si="134"/>
        <v>0</v>
      </c>
      <c r="AO126" s="955"/>
      <c r="AP126" s="956">
        <f t="shared" si="135"/>
        <v>0</v>
      </c>
      <c r="AQ126" s="957"/>
      <c r="AR126" s="954">
        <f t="shared" si="136"/>
        <v>0</v>
      </c>
      <c r="AS126" s="954"/>
      <c r="AT126" s="954">
        <f t="shared" si="137"/>
        <v>1</v>
      </c>
      <c r="AU126" s="954"/>
      <c r="AV126" s="954">
        <f t="shared" si="138"/>
        <v>0</v>
      </c>
      <c r="AW126" s="955"/>
      <c r="AX126" s="956">
        <f t="shared" si="139"/>
        <v>0</v>
      </c>
      <c r="AY126" s="957"/>
      <c r="AZ126" s="958"/>
      <c r="BA126" s="956">
        <f t="shared" si="140"/>
        <v>0</v>
      </c>
      <c r="BB126" s="957"/>
      <c r="BC126" s="956">
        <f t="shared" si="141"/>
        <v>0</v>
      </c>
      <c r="BD126" s="957"/>
      <c r="BE126" s="957"/>
      <c r="BF126" s="956">
        <f t="shared" si="142"/>
        <v>0</v>
      </c>
      <c r="BG126" s="957"/>
      <c r="BH126" s="957"/>
      <c r="BI126" s="956">
        <f t="shared" si="143"/>
        <v>0</v>
      </c>
      <c r="BJ126" s="957"/>
      <c r="BK126" s="956">
        <f t="shared" si="144"/>
        <v>0</v>
      </c>
      <c r="BL126" s="959"/>
      <c r="BM126" s="954">
        <f t="shared" si="145"/>
        <v>0</v>
      </c>
      <c r="BN126" s="960"/>
      <c r="BO126" s="954">
        <f t="shared" si="146"/>
        <v>0</v>
      </c>
      <c r="BP126" s="955"/>
      <c r="BQ126" s="954">
        <f t="shared" si="147"/>
        <v>9</v>
      </c>
      <c r="BR126" s="954"/>
      <c r="BS126" s="954">
        <f t="shared" si="148"/>
        <v>0</v>
      </c>
      <c r="BT126" s="955"/>
      <c r="BU126" s="954">
        <f t="shared" si="149"/>
        <v>0</v>
      </c>
      <c r="BV126" s="955"/>
      <c r="BW126" s="956">
        <f t="shared" si="150"/>
        <v>0</v>
      </c>
      <c r="BX126" s="957"/>
      <c r="BY126" s="956">
        <f t="shared" si="151"/>
        <v>0</v>
      </c>
      <c r="BZ126" s="961"/>
      <c r="CA126" s="962"/>
      <c r="CB126" s="826"/>
    </row>
    <row r="127" spans="1:80" ht="18.75" customHeight="1" x14ac:dyDescent="0.25">
      <c r="A127" s="910" t="s">
        <v>425</v>
      </c>
      <c r="B127" s="911" t="s">
        <v>141</v>
      </c>
      <c r="C127" s="808">
        <v>1738</v>
      </c>
      <c r="D127" s="931" t="s">
        <v>229</v>
      </c>
      <c r="E127" s="1035" t="s">
        <v>70</v>
      </c>
      <c r="F127" s="964"/>
      <c r="G127" s="966" t="s">
        <v>11</v>
      </c>
      <c r="H127" s="966" t="s">
        <v>11</v>
      </c>
      <c r="I127" s="1095" t="s">
        <v>11</v>
      </c>
      <c r="J127" s="966" t="s">
        <v>11</v>
      </c>
      <c r="K127" s="609" t="s">
        <v>45</v>
      </c>
      <c r="L127" s="965"/>
      <c r="M127" s="965"/>
      <c r="N127" s="966" t="s">
        <v>11</v>
      </c>
      <c r="O127" s="966" t="s">
        <v>11</v>
      </c>
      <c r="P127" s="966" t="s">
        <v>11</v>
      </c>
      <c r="Q127" s="966" t="s">
        <v>11</v>
      </c>
      <c r="R127" s="609" t="s">
        <v>45</v>
      </c>
      <c r="S127" s="965"/>
      <c r="T127" s="965"/>
      <c r="U127" s="966" t="s">
        <v>11</v>
      </c>
      <c r="V127" s="966" t="s">
        <v>11</v>
      </c>
      <c r="W127" s="966" t="s">
        <v>11</v>
      </c>
      <c r="X127" s="966" t="s">
        <v>11</v>
      </c>
      <c r="Y127" s="609" t="s">
        <v>45</v>
      </c>
      <c r="Z127" s="965"/>
      <c r="AA127" s="965"/>
      <c r="AB127" s="966" t="s">
        <v>11</v>
      </c>
      <c r="AC127" s="966" t="s">
        <v>11</v>
      </c>
      <c r="AD127" s="966" t="s">
        <v>11</v>
      </c>
      <c r="AE127" s="966" t="s">
        <v>11</v>
      </c>
      <c r="AF127" s="609" t="s">
        <v>45</v>
      </c>
      <c r="AG127" s="965"/>
      <c r="AH127" s="965"/>
      <c r="AI127" s="966" t="s">
        <v>11</v>
      </c>
      <c r="AJ127" s="966"/>
      <c r="AK127" s="938">
        <f>IF(CA127=0,"",TIME(0,CA127,0))</f>
        <v>0.28333333333333333</v>
      </c>
      <c r="AL127" s="939">
        <f>COUNTIF(F127:AJ127,"P")</f>
        <v>17</v>
      </c>
      <c r="AM127" s="940">
        <f>SUM(AL127:AL128)/2</f>
        <v>16.5</v>
      </c>
      <c r="AN127" s="940">
        <f>COUNTIF(F127:AJ127,"Mi")</f>
        <v>0</v>
      </c>
      <c r="AO127" s="940">
        <f>SUM((AN127+AN128)/2)</f>
        <v>0</v>
      </c>
      <c r="AP127" s="941">
        <f>COUNTIF(F127:AJ127,"VS")</f>
        <v>0</v>
      </c>
      <c r="AQ127" s="941">
        <f>SUM((AP127+AP128)/2)</f>
        <v>0</v>
      </c>
      <c r="AR127" s="940">
        <f>COUNTIF(F127:AJ127,"C1")</f>
        <v>0</v>
      </c>
      <c r="AS127" s="941">
        <f>SUM((AR127+AR128)/2)</f>
        <v>0</v>
      </c>
      <c r="AT127" s="941">
        <f>COUNTIF(F127:AJ127,"R1")</f>
        <v>0</v>
      </c>
      <c r="AU127" s="942">
        <f>SUM((AT127+AT128)/2)</f>
        <v>0.5</v>
      </c>
      <c r="AV127" s="940">
        <f>COUNTIF(F127:AJ127,"CS")</f>
        <v>0</v>
      </c>
      <c r="AW127" s="940">
        <f>SUM((AV127+AV128)/2)</f>
        <v>0</v>
      </c>
      <c r="AX127" s="941">
        <f>COUNTIF(F127:AJ127,"DA")</f>
        <v>0</v>
      </c>
      <c r="AY127" s="941">
        <f>SUM((AX127+AX128)/2)</f>
        <v>0</v>
      </c>
      <c r="AZ127" s="943">
        <f>SUM(AM127+AO127+AQ127+AS127+AW127+AY127+AU127)*24</f>
        <v>408</v>
      </c>
      <c r="BA127" s="941">
        <f>COUNTIF(F127:AJ127,"MT5")</f>
        <v>0</v>
      </c>
      <c r="BB127" s="941">
        <f>SUM((BA127+BA128)/2)</f>
        <v>0</v>
      </c>
      <c r="BC127" s="941">
        <f>COUNTIF(F127:AJ127,"MT6")</f>
        <v>0</v>
      </c>
      <c r="BD127" s="941">
        <f>SUM((BC127+BC128)/2)</f>
        <v>0</v>
      </c>
      <c r="BE127" s="941">
        <f>SUM((BD127+BD128)/2)</f>
        <v>0</v>
      </c>
      <c r="BF127" s="941">
        <f>COUNTIF(F127:AJ127,"MT8")</f>
        <v>0</v>
      </c>
      <c r="BG127" s="941">
        <f>SUM((BF127+BF128)/2)</f>
        <v>0</v>
      </c>
      <c r="BH127" s="941">
        <f>SUM((BG127+BG128)/2)</f>
        <v>0</v>
      </c>
      <c r="BI127" s="941">
        <f>COUNTIF(F127:AJ127,"A")</f>
        <v>0</v>
      </c>
      <c r="BJ127" s="941">
        <f>SUM((BI127+BI128)/2)</f>
        <v>0</v>
      </c>
      <c r="BK127" s="941">
        <f>COUNTIF(F127:AJ127,"Ma")</f>
        <v>0</v>
      </c>
      <c r="BL127" s="944">
        <f>SUM(BK127+BK128)/2</f>
        <v>0</v>
      </c>
      <c r="BM127" s="940">
        <f>COUNTIF(F127:AJ127,"MJ")</f>
        <v>0</v>
      </c>
      <c r="BN127" s="940">
        <f>SUM(BM127+BM128)/2</f>
        <v>0</v>
      </c>
      <c r="BO127" s="940">
        <f>COUNTIF(F127:AJ127,"Jsc")</f>
        <v>0</v>
      </c>
      <c r="BP127" s="940">
        <f>SUM(BO127+BO128)/2</f>
        <v>0</v>
      </c>
      <c r="BQ127" s="940">
        <f>COUNTIF(F127:AJ127,"C")</f>
        <v>0</v>
      </c>
      <c r="BR127" s="940">
        <f>SUM((BQ127+BQ128)/2)</f>
        <v>0</v>
      </c>
      <c r="BS127" s="940">
        <f>COUNTIF(F127:AJ127,"CC")</f>
        <v>0</v>
      </c>
      <c r="BT127" s="940">
        <f>SUM((BS127+BS128)/2)</f>
        <v>0</v>
      </c>
      <c r="BU127" s="940">
        <f>COUNTIF(F127:AJ127,"DS")</f>
        <v>0</v>
      </c>
      <c r="BV127" s="940">
        <f>SUM((BU127+BU128)/2)</f>
        <v>0</v>
      </c>
      <c r="BW127" s="941">
        <f>COUNTIF(F127:AJ127,"MT")</f>
        <v>0</v>
      </c>
      <c r="BX127" s="941">
        <f>SUM((BW127+BW128)/2)</f>
        <v>0</v>
      </c>
      <c r="BY127" s="941">
        <f>COUNTIF(F127:AJ127,"4/5")</f>
        <v>4</v>
      </c>
      <c r="BZ127" s="942">
        <f>SUM((BY127+BY128)/2)</f>
        <v>4</v>
      </c>
      <c r="CA127" s="945">
        <f>SUM(AZ127)</f>
        <v>408</v>
      </c>
      <c r="CB127" s="891">
        <f>SUM(AM127+AO127+AQ127+AS127+AU127+AW127+BB127+BD127+BG127+AY127)</f>
        <v>17</v>
      </c>
    </row>
    <row r="128" spans="1:80" ht="18.75" customHeight="1" thickBot="1" x14ac:dyDescent="0.3">
      <c r="A128" s="910" t="s">
        <v>425</v>
      </c>
      <c r="B128" s="911" t="s">
        <v>142</v>
      </c>
      <c r="C128" s="710" t="s">
        <v>3</v>
      </c>
      <c r="D128" s="1036" t="s">
        <v>97</v>
      </c>
      <c r="E128" s="1013" t="s">
        <v>4</v>
      </c>
      <c r="F128" s="964"/>
      <c r="G128" s="966" t="s">
        <v>11</v>
      </c>
      <c r="H128" s="966" t="s">
        <v>11</v>
      </c>
      <c r="I128" s="1095" t="s">
        <v>11</v>
      </c>
      <c r="J128" s="966" t="s">
        <v>11</v>
      </c>
      <c r="K128" s="1107" t="s">
        <v>45</v>
      </c>
      <c r="L128" s="965"/>
      <c r="M128" s="965"/>
      <c r="N128" s="966" t="s">
        <v>11</v>
      </c>
      <c r="O128" s="966" t="s">
        <v>11</v>
      </c>
      <c r="P128" s="966" t="s">
        <v>11</v>
      </c>
      <c r="Q128" s="966" t="s">
        <v>11</v>
      </c>
      <c r="R128" s="1107" t="s">
        <v>45</v>
      </c>
      <c r="S128" s="965"/>
      <c r="T128" s="965"/>
      <c r="U128" s="966" t="s">
        <v>11</v>
      </c>
      <c r="V128" s="966" t="s">
        <v>11</v>
      </c>
      <c r="W128" s="966" t="s">
        <v>11</v>
      </c>
      <c r="X128" s="966" t="s">
        <v>11</v>
      </c>
      <c r="Y128" s="1107" t="s">
        <v>45</v>
      </c>
      <c r="Z128" s="965"/>
      <c r="AA128" s="965"/>
      <c r="AB128" s="966" t="s">
        <v>11</v>
      </c>
      <c r="AC128" s="966" t="s">
        <v>11</v>
      </c>
      <c r="AD128" s="966" t="s">
        <v>11</v>
      </c>
      <c r="AE128" s="966" t="s">
        <v>11</v>
      </c>
      <c r="AF128" s="1107" t="s">
        <v>45</v>
      </c>
      <c r="AG128" s="965"/>
      <c r="AH128" s="965"/>
      <c r="AI128" s="966" t="s">
        <v>57</v>
      </c>
      <c r="AJ128" s="966"/>
      <c r="AK128" s="952"/>
      <c r="AL128" s="953">
        <f>COUNTIF(F128:AJ128,"P")</f>
        <v>16</v>
      </c>
      <c r="AM128" s="954"/>
      <c r="AN128" s="954">
        <f>COUNTIF(F128:AJ128,"Mi")</f>
        <v>0</v>
      </c>
      <c r="AO128" s="955"/>
      <c r="AP128" s="956">
        <f>COUNTIF(F128:AJ128,"VS")</f>
        <v>0</v>
      </c>
      <c r="AQ128" s="957"/>
      <c r="AR128" s="954">
        <f>COUNTIF(F128:AJ128,"C1")</f>
        <v>0</v>
      </c>
      <c r="AS128" s="954"/>
      <c r="AT128" s="954">
        <f>COUNTIF(F128:AJ128,"R1")</f>
        <v>1</v>
      </c>
      <c r="AU128" s="954"/>
      <c r="AV128" s="954">
        <f>COUNTIF(F128:AJ128,"CS")</f>
        <v>0</v>
      </c>
      <c r="AW128" s="955"/>
      <c r="AX128" s="956">
        <f>COUNTIF(F128:AJ128,"DA")</f>
        <v>0</v>
      </c>
      <c r="AY128" s="957"/>
      <c r="AZ128" s="958"/>
      <c r="BA128" s="956">
        <f>COUNTIF(F128:AJ128,"MT5")</f>
        <v>0</v>
      </c>
      <c r="BB128" s="957"/>
      <c r="BC128" s="956">
        <f>COUNTIF(F128:AJ128,"MT6")</f>
        <v>0</v>
      </c>
      <c r="BD128" s="957"/>
      <c r="BE128" s="957"/>
      <c r="BF128" s="956">
        <f>COUNTIF(F128:AJ128,"MT8")</f>
        <v>0</v>
      </c>
      <c r="BG128" s="957"/>
      <c r="BH128" s="957"/>
      <c r="BI128" s="956">
        <f>COUNTIF(F128:AJ128,"A")</f>
        <v>0</v>
      </c>
      <c r="BJ128" s="957"/>
      <c r="BK128" s="956">
        <f>COUNTIF(F128:AJ128,"Ma")</f>
        <v>0</v>
      </c>
      <c r="BL128" s="959"/>
      <c r="BM128" s="954">
        <f>COUNTIF(F128:AJ128,"MJ")</f>
        <v>0</v>
      </c>
      <c r="BN128" s="960"/>
      <c r="BO128" s="954">
        <f>COUNTIF(F128:AJ128,"Jsc")</f>
        <v>0</v>
      </c>
      <c r="BP128" s="955"/>
      <c r="BQ128" s="954">
        <f>COUNTIF(F128:AJ128,"C")</f>
        <v>0</v>
      </c>
      <c r="BR128" s="954"/>
      <c r="BS128" s="954">
        <f>COUNTIF(F128:AJ128,"CC")</f>
        <v>0</v>
      </c>
      <c r="BT128" s="955"/>
      <c r="BU128" s="954">
        <f>COUNTIF(F128:AJ128,"DS")</f>
        <v>0</v>
      </c>
      <c r="BV128" s="955"/>
      <c r="BW128" s="956">
        <f>COUNTIF(F128:AJ128,"MT")</f>
        <v>0</v>
      </c>
      <c r="BX128" s="957"/>
      <c r="BY128" s="956">
        <f>COUNTIF(F128:AJ128,"4/5")</f>
        <v>4</v>
      </c>
      <c r="BZ128" s="961"/>
      <c r="CA128" s="962"/>
      <c r="CB128" s="826"/>
    </row>
    <row r="129" spans="1:80" ht="18.75" customHeight="1" x14ac:dyDescent="0.25">
      <c r="A129" s="910" t="s">
        <v>425</v>
      </c>
      <c r="B129" s="911" t="s">
        <v>143</v>
      </c>
      <c r="C129" s="808" t="s">
        <v>362</v>
      </c>
      <c r="D129" s="975" t="str">
        <f>VLOOKUP(C129,ListeAppel,2,FALSE)</f>
        <v>Nom 063</v>
      </c>
      <c r="E129" s="932" t="s">
        <v>70</v>
      </c>
      <c r="F129" s="933"/>
      <c r="G129" s="936" t="s">
        <v>11</v>
      </c>
      <c r="H129" s="936" t="s">
        <v>11</v>
      </c>
      <c r="I129" s="1070" t="s">
        <v>11</v>
      </c>
      <c r="J129" s="936" t="s">
        <v>11</v>
      </c>
      <c r="K129" s="936" t="s">
        <v>11</v>
      </c>
      <c r="L129" s="935"/>
      <c r="M129" s="935"/>
      <c r="N129" s="936" t="s">
        <v>11</v>
      </c>
      <c r="O129" s="936" t="s">
        <v>11</v>
      </c>
      <c r="P129" s="936" t="s">
        <v>11</v>
      </c>
      <c r="Q129" s="936" t="s">
        <v>11</v>
      </c>
      <c r="R129" s="1089" t="s">
        <v>35</v>
      </c>
      <c r="S129" s="935"/>
      <c r="T129" s="935"/>
      <c r="U129" s="936" t="s">
        <v>11</v>
      </c>
      <c r="V129" s="936" t="s">
        <v>11</v>
      </c>
      <c r="W129" s="936" t="s">
        <v>11</v>
      </c>
      <c r="X129" s="936" t="s">
        <v>11</v>
      </c>
      <c r="Y129" s="936" t="s">
        <v>11</v>
      </c>
      <c r="Z129" s="935"/>
      <c r="AA129" s="935"/>
      <c r="AB129" s="936" t="s">
        <v>11</v>
      </c>
      <c r="AC129" s="936" t="s">
        <v>11</v>
      </c>
      <c r="AD129" s="936" t="s">
        <v>11</v>
      </c>
      <c r="AE129" s="936" t="s">
        <v>11</v>
      </c>
      <c r="AF129" s="937" t="s">
        <v>7</v>
      </c>
      <c r="AG129" s="935"/>
      <c r="AH129" s="935"/>
      <c r="AI129" s="936" t="s">
        <v>11</v>
      </c>
      <c r="AJ129" s="936"/>
      <c r="AK129" s="938">
        <f>IF(CA129=0,"",TIME(0,CA129,0))</f>
        <v>0.31666666666666665</v>
      </c>
      <c r="AL129" s="939">
        <f t="shared" si="133"/>
        <v>19</v>
      </c>
      <c r="AM129" s="940">
        <f>SUM(AL129:AL130)/2</f>
        <v>19</v>
      </c>
      <c r="AN129" s="940">
        <f t="shared" si="134"/>
        <v>0</v>
      </c>
      <c r="AO129" s="940">
        <f>SUM((AN129+AN130)/2)</f>
        <v>0</v>
      </c>
      <c r="AP129" s="941">
        <f t="shared" si="135"/>
        <v>0</v>
      </c>
      <c r="AQ129" s="941">
        <f>SUM((AP129+AP130)/2)</f>
        <v>0</v>
      </c>
      <c r="AR129" s="940">
        <f t="shared" si="136"/>
        <v>0</v>
      </c>
      <c r="AS129" s="941">
        <f>SUM((AR129+AR130)/2)</f>
        <v>0</v>
      </c>
      <c r="AT129" s="941">
        <f t="shared" si="137"/>
        <v>0</v>
      </c>
      <c r="AU129" s="942">
        <f>SUM((AT129+AT130)/2)</f>
        <v>0</v>
      </c>
      <c r="AV129" s="940">
        <f t="shared" si="138"/>
        <v>0</v>
      </c>
      <c r="AW129" s="940">
        <f>SUM((AV129+AV130)/2)</f>
        <v>0</v>
      </c>
      <c r="AX129" s="941">
        <f t="shared" si="139"/>
        <v>0</v>
      </c>
      <c r="AY129" s="941">
        <f>SUM((AX129+AX130)/2)</f>
        <v>0</v>
      </c>
      <c r="AZ129" s="943">
        <f>SUM(AM129+AO129+AQ129+AS129+AW129+AY129+AU129)*24</f>
        <v>456</v>
      </c>
      <c r="BA129" s="941">
        <f t="shared" si="140"/>
        <v>0</v>
      </c>
      <c r="BB129" s="941">
        <f>SUM((BA129+BA130)/2)</f>
        <v>0</v>
      </c>
      <c r="BC129" s="941">
        <f t="shared" si="141"/>
        <v>0</v>
      </c>
      <c r="BD129" s="941">
        <f>SUM((BC129+BC130)/2)</f>
        <v>0</v>
      </c>
      <c r="BE129" s="941">
        <f>SUM((BD129+BD130)/2)</f>
        <v>0</v>
      </c>
      <c r="BF129" s="941">
        <f t="shared" si="142"/>
        <v>0</v>
      </c>
      <c r="BG129" s="941">
        <f>SUM((BF129+BF130)/2)</f>
        <v>0</v>
      </c>
      <c r="BH129" s="941">
        <f>SUM((BG129+BG130)/2)</f>
        <v>0</v>
      </c>
      <c r="BI129" s="941">
        <f t="shared" si="143"/>
        <v>0</v>
      </c>
      <c r="BJ129" s="941">
        <f>SUM((BI129+BI130)/2)</f>
        <v>0</v>
      </c>
      <c r="BK129" s="941">
        <f t="shared" si="144"/>
        <v>0</v>
      </c>
      <c r="BL129" s="944">
        <f>SUM(BK129+BK130)/2</f>
        <v>0</v>
      </c>
      <c r="BM129" s="940">
        <f t="shared" si="145"/>
        <v>0</v>
      </c>
      <c r="BN129" s="940">
        <f>SUM(BM129+BM130)/2</f>
        <v>0</v>
      </c>
      <c r="BO129" s="940">
        <f t="shared" si="146"/>
        <v>0</v>
      </c>
      <c r="BP129" s="940">
        <f>SUM(BO129+BO130)/2</f>
        <v>0</v>
      </c>
      <c r="BQ129" s="940">
        <f t="shared" si="147"/>
        <v>1</v>
      </c>
      <c r="BR129" s="940">
        <f>SUM((BQ129+BQ130)/2)</f>
        <v>1</v>
      </c>
      <c r="BS129" s="940">
        <f t="shared" si="148"/>
        <v>0</v>
      </c>
      <c r="BT129" s="940">
        <f>SUM((BS129+BS130)/2)</f>
        <v>0</v>
      </c>
      <c r="BU129" s="940">
        <f t="shared" si="149"/>
        <v>1</v>
      </c>
      <c r="BV129" s="940">
        <f>SUM((BU129+BU130)/2)</f>
        <v>1</v>
      </c>
      <c r="BW129" s="941">
        <f t="shared" si="150"/>
        <v>0</v>
      </c>
      <c r="BX129" s="941">
        <f>SUM((BW129+BW130)/2)</f>
        <v>0</v>
      </c>
      <c r="BY129" s="941">
        <f t="shared" si="151"/>
        <v>0</v>
      </c>
      <c r="BZ129" s="942">
        <f>SUM((BY129+BY130)/2)</f>
        <v>0</v>
      </c>
      <c r="CA129" s="945">
        <f>SUM(AZ129)</f>
        <v>456</v>
      </c>
      <c r="CB129" s="891">
        <f>SUM(AM129+AO129+AQ129+AS129+AU129+AW129+BB129+BD129+BG129+AY129)</f>
        <v>19</v>
      </c>
    </row>
    <row r="130" spans="1:80" ht="18.75" customHeight="1" thickBot="1" x14ac:dyDescent="0.3">
      <c r="A130" s="910" t="s">
        <v>425</v>
      </c>
      <c r="B130" s="911" t="s">
        <v>144</v>
      </c>
      <c r="C130" s="710" t="s">
        <v>8</v>
      </c>
      <c r="D130" s="946">
        <v>11108</v>
      </c>
      <c r="E130" s="947" t="s">
        <v>4</v>
      </c>
      <c r="F130" s="948"/>
      <c r="G130" s="951" t="s">
        <v>11</v>
      </c>
      <c r="H130" s="951" t="s">
        <v>11</v>
      </c>
      <c r="I130" s="1071" t="s">
        <v>11</v>
      </c>
      <c r="J130" s="951" t="s">
        <v>11</v>
      </c>
      <c r="K130" s="951" t="s">
        <v>11</v>
      </c>
      <c r="L130" s="950"/>
      <c r="M130" s="950"/>
      <c r="N130" s="951" t="s">
        <v>11</v>
      </c>
      <c r="O130" s="966" t="s">
        <v>11</v>
      </c>
      <c r="P130" s="951" t="s">
        <v>11</v>
      </c>
      <c r="Q130" s="951" t="s">
        <v>11</v>
      </c>
      <c r="R130" s="1091" t="s">
        <v>35</v>
      </c>
      <c r="S130" s="950"/>
      <c r="T130" s="950"/>
      <c r="U130" s="951" t="s">
        <v>11</v>
      </c>
      <c r="V130" s="951" t="s">
        <v>11</v>
      </c>
      <c r="W130" s="951" t="s">
        <v>11</v>
      </c>
      <c r="X130" s="951" t="s">
        <v>11</v>
      </c>
      <c r="Y130" s="951" t="s">
        <v>11</v>
      </c>
      <c r="Z130" s="950"/>
      <c r="AA130" s="950"/>
      <c r="AB130" s="951" t="s">
        <v>11</v>
      </c>
      <c r="AC130" s="951" t="s">
        <v>11</v>
      </c>
      <c r="AD130" s="951" t="s">
        <v>11</v>
      </c>
      <c r="AE130" s="951" t="s">
        <v>11</v>
      </c>
      <c r="AF130" s="949" t="s">
        <v>7</v>
      </c>
      <c r="AG130" s="950"/>
      <c r="AH130" s="950"/>
      <c r="AI130" s="951" t="s">
        <v>11</v>
      </c>
      <c r="AJ130" s="951"/>
      <c r="AK130" s="952"/>
      <c r="AL130" s="953">
        <f t="shared" si="133"/>
        <v>19</v>
      </c>
      <c r="AM130" s="954"/>
      <c r="AN130" s="954">
        <f t="shared" si="134"/>
        <v>0</v>
      </c>
      <c r="AO130" s="955"/>
      <c r="AP130" s="956">
        <f t="shared" si="135"/>
        <v>0</v>
      </c>
      <c r="AQ130" s="957"/>
      <c r="AR130" s="954">
        <f t="shared" si="136"/>
        <v>0</v>
      </c>
      <c r="AS130" s="954"/>
      <c r="AT130" s="954">
        <f t="shared" si="137"/>
        <v>0</v>
      </c>
      <c r="AU130" s="954"/>
      <c r="AV130" s="954">
        <f t="shared" si="138"/>
        <v>0</v>
      </c>
      <c r="AW130" s="955"/>
      <c r="AX130" s="956">
        <f t="shared" si="139"/>
        <v>0</v>
      </c>
      <c r="AY130" s="957"/>
      <c r="AZ130" s="958"/>
      <c r="BA130" s="956">
        <f t="shared" si="140"/>
        <v>0</v>
      </c>
      <c r="BB130" s="957"/>
      <c r="BC130" s="956">
        <f t="shared" si="141"/>
        <v>0</v>
      </c>
      <c r="BD130" s="957"/>
      <c r="BE130" s="957"/>
      <c r="BF130" s="956">
        <f t="shared" si="142"/>
        <v>0</v>
      </c>
      <c r="BG130" s="957"/>
      <c r="BH130" s="957"/>
      <c r="BI130" s="956">
        <f t="shared" si="143"/>
        <v>0</v>
      </c>
      <c r="BJ130" s="957"/>
      <c r="BK130" s="956">
        <f t="shared" si="144"/>
        <v>0</v>
      </c>
      <c r="BL130" s="959"/>
      <c r="BM130" s="954">
        <f t="shared" si="145"/>
        <v>0</v>
      </c>
      <c r="BN130" s="960"/>
      <c r="BO130" s="954">
        <f t="shared" si="146"/>
        <v>0</v>
      </c>
      <c r="BP130" s="955"/>
      <c r="BQ130" s="954">
        <f t="shared" si="147"/>
        <v>1</v>
      </c>
      <c r="BR130" s="954"/>
      <c r="BS130" s="954">
        <f t="shared" si="148"/>
        <v>0</v>
      </c>
      <c r="BT130" s="955"/>
      <c r="BU130" s="954">
        <f t="shared" si="149"/>
        <v>1</v>
      </c>
      <c r="BV130" s="955"/>
      <c r="BW130" s="956">
        <f t="shared" si="150"/>
        <v>0</v>
      </c>
      <c r="BX130" s="957"/>
      <c r="BY130" s="956">
        <f t="shared" si="151"/>
        <v>0</v>
      </c>
      <c r="BZ130" s="961"/>
      <c r="CA130" s="962"/>
      <c r="CB130" s="826"/>
    </row>
    <row r="131" spans="1:80" ht="18.75" customHeight="1" x14ac:dyDescent="0.25">
      <c r="A131" s="910" t="s">
        <v>425</v>
      </c>
      <c r="B131" s="911" t="s">
        <v>145</v>
      </c>
      <c r="C131" s="718">
        <v>4659</v>
      </c>
      <c r="D131" s="963" t="s">
        <v>291</v>
      </c>
      <c r="E131" s="932" t="s">
        <v>70</v>
      </c>
      <c r="F131" s="964"/>
      <c r="G131" s="609" t="s">
        <v>45</v>
      </c>
      <c r="H131" s="966" t="s">
        <v>11</v>
      </c>
      <c r="I131" s="1095" t="s">
        <v>11</v>
      </c>
      <c r="J131" s="966" t="s">
        <v>11</v>
      </c>
      <c r="K131" s="934" t="s">
        <v>7</v>
      </c>
      <c r="L131" s="965"/>
      <c r="M131" s="965"/>
      <c r="N131" s="609" t="s">
        <v>45</v>
      </c>
      <c r="O131" s="978" t="s">
        <v>11</v>
      </c>
      <c r="P131" s="966" t="s">
        <v>11</v>
      </c>
      <c r="Q131" s="936" t="s">
        <v>11</v>
      </c>
      <c r="R131" s="936" t="s">
        <v>11</v>
      </c>
      <c r="S131" s="965"/>
      <c r="T131" s="965"/>
      <c r="U131" s="609" t="s">
        <v>45</v>
      </c>
      <c r="V131" s="966" t="s">
        <v>11</v>
      </c>
      <c r="W131" s="934" t="s">
        <v>7</v>
      </c>
      <c r="X131" s="934" t="s">
        <v>7</v>
      </c>
      <c r="Y131" s="934" t="s">
        <v>7</v>
      </c>
      <c r="Z131" s="965"/>
      <c r="AA131" s="965"/>
      <c r="AB131" s="609" t="s">
        <v>45</v>
      </c>
      <c r="AC131" s="966" t="s">
        <v>11</v>
      </c>
      <c r="AD131" s="966" t="s">
        <v>11</v>
      </c>
      <c r="AE131" s="966" t="s">
        <v>11</v>
      </c>
      <c r="AF131" s="966" t="s">
        <v>11</v>
      </c>
      <c r="AG131" s="965"/>
      <c r="AH131" s="965"/>
      <c r="AI131" s="609" t="s">
        <v>45</v>
      </c>
      <c r="AJ131" s="966"/>
      <c r="AK131" s="938">
        <f>IF(CA131=0,"",TIME(0,CA131,0))</f>
        <v>0.19166666666666665</v>
      </c>
      <c r="AL131" s="939">
        <f t="shared" ref="AL131:AL136" si="152">COUNTIF(F131:AJ131,"P")</f>
        <v>12</v>
      </c>
      <c r="AM131" s="940">
        <f>SUM(AL131:AL132)/2</f>
        <v>11</v>
      </c>
      <c r="AN131" s="940">
        <f t="shared" ref="AN131:AN136" si="153">COUNTIF(F131:AJ131,"Mi")</f>
        <v>0</v>
      </c>
      <c r="AO131" s="940">
        <f>SUM((AN131+AN132)/2)</f>
        <v>0</v>
      </c>
      <c r="AP131" s="941">
        <f t="shared" ref="AP131:AP136" si="154">COUNTIF(F131:AJ131,"VS")</f>
        <v>0</v>
      </c>
      <c r="AQ131" s="941">
        <f>SUM((AP131+AP132)/2)</f>
        <v>0</v>
      </c>
      <c r="AR131" s="940">
        <f t="shared" ref="AR131:AR136" si="155">COUNTIF(F131:AJ131,"C1")</f>
        <v>0</v>
      </c>
      <c r="AS131" s="941">
        <f>SUM((AR131+AR132)/2)</f>
        <v>0</v>
      </c>
      <c r="AT131" s="941">
        <f t="shared" ref="AT131:AT136" si="156">COUNTIF(F131:AJ131,"R1")</f>
        <v>0</v>
      </c>
      <c r="AU131" s="942">
        <f>SUM((AT131+AT132)/2)</f>
        <v>0.5</v>
      </c>
      <c r="AV131" s="940">
        <f t="shared" ref="AV131:AV136" si="157">COUNTIF(F131:AJ131,"CS")</f>
        <v>0</v>
      </c>
      <c r="AW131" s="940">
        <f>SUM((AV131+AV132)/2)</f>
        <v>0</v>
      </c>
      <c r="AX131" s="941">
        <f t="shared" ref="AX131:AX136" si="158">COUNTIF(F131:AJ131,"DA")</f>
        <v>0</v>
      </c>
      <c r="AY131" s="941">
        <f>SUM((AX131+AX132)/2)</f>
        <v>0</v>
      </c>
      <c r="AZ131" s="943">
        <f>SUM(AM131+AO131+AQ131+AS131+AW131+AY131+AU131)*24</f>
        <v>276</v>
      </c>
      <c r="BA131" s="941">
        <f t="shared" ref="BA131:BA136" si="159">COUNTIF(F131:AJ131,"MT5")</f>
        <v>0</v>
      </c>
      <c r="BB131" s="941">
        <f>SUM((BA131+BA132)/2)</f>
        <v>0</v>
      </c>
      <c r="BC131" s="941">
        <f t="shared" ref="BC131:BC136" si="160">COUNTIF(F131:AJ131,"MT6")</f>
        <v>0</v>
      </c>
      <c r="BD131" s="941">
        <f>SUM((BC131+BC132)/2)</f>
        <v>0</v>
      </c>
      <c r="BE131" s="941">
        <f>SUM((BD131+BD132)/2)</f>
        <v>0</v>
      </c>
      <c r="BF131" s="941">
        <f t="shared" ref="BF131:BF136" si="161">COUNTIF(F131:AJ131,"MT8")</f>
        <v>0</v>
      </c>
      <c r="BG131" s="941">
        <f>SUM((BF131+BF132)/2)</f>
        <v>0</v>
      </c>
      <c r="BH131" s="941">
        <f>SUM((BG131+BG132)/2)</f>
        <v>0</v>
      </c>
      <c r="BI131" s="941">
        <f t="shared" ref="BI131:BI136" si="162">COUNTIF(F131:AJ131,"A")</f>
        <v>0</v>
      </c>
      <c r="BJ131" s="941">
        <f>SUM((BI131+BI132)/2)</f>
        <v>0</v>
      </c>
      <c r="BK131" s="941">
        <f t="shared" ref="BK131:BK136" si="163">COUNTIF(F131:AJ131,"Ma")</f>
        <v>0</v>
      </c>
      <c r="BL131" s="944">
        <f>SUM(BK131+BK132)/2</f>
        <v>0</v>
      </c>
      <c r="BM131" s="940">
        <f t="shared" ref="BM131:BM136" si="164">COUNTIF(F131:AJ131,"MJ")</f>
        <v>0</v>
      </c>
      <c r="BN131" s="940">
        <f>SUM(BM131+BM132)/2</f>
        <v>0</v>
      </c>
      <c r="BO131" s="940">
        <f t="shared" ref="BO131:BO136" si="165">COUNTIF(F131:AJ131,"Jsc")</f>
        <v>0</v>
      </c>
      <c r="BP131" s="940">
        <f>SUM(BO131+BO132)/2</f>
        <v>0</v>
      </c>
      <c r="BQ131" s="940">
        <f t="shared" ref="BQ131:BQ136" si="166">COUNTIF(F131:AJ131,"C")</f>
        <v>4</v>
      </c>
      <c r="BR131" s="940">
        <f>SUM((BQ131+BQ132)/2)</f>
        <v>4</v>
      </c>
      <c r="BS131" s="940">
        <f t="shared" ref="BS131:BS136" si="167">COUNTIF(F131:AJ131,"CC")</f>
        <v>0</v>
      </c>
      <c r="BT131" s="940">
        <f>SUM((BS131+BS132)/2)</f>
        <v>0.5</v>
      </c>
      <c r="BU131" s="940">
        <f t="shared" ref="BU131:BU136" si="168">COUNTIF(F131:AJ131,"DS")</f>
        <v>0</v>
      </c>
      <c r="BV131" s="940">
        <f>SUM((BU131+BU132)/2)</f>
        <v>0</v>
      </c>
      <c r="BW131" s="941">
        <f t="shared" ref="BW131:BW136" si="169">COUNTIF(F131:AJ131,"MT")</f>
        <v>0</v>
      </c>
      <c r="BX131" s="941">
        <f>SUM((BW131+BW132)/2)</f>
        <v>0</v>
      </c>
      <c r="BY131" s="941">
        <f t="shared" ref="BY131:BY136" si="170">COUNTIF(F131:AJ131,"4/5")</f>
        <v>5</v>
      </c>
      <c r="BZ131" s="942">
        <f>SUM((BY131+BY132)/2)</f>
        <v>5</v>
      </c>
      <c r="CA131" s="945">
        <f>SUM(AZ131)</f>
        <v>276</v>
      </c>
      <c r="CB131" s="891">
        <f>SUM(AM131+AO131+AQ131+AS131+AU131+AW131+BB131+BD131+BG131+AY131)</f>
        <v>11.5</v>
      </c>
    </row>
    <row r="132" spans="1:80" ht="18.75" customHeight="1" thickBot="1" x14ac:dyDescent="0.3">
      <c r="A132" s="910" t="s">
        <v>425</v>
      </c>
      <c r="B132" s="911" t="s">
        <v>146</v>
      </c>
      <c r="C132" s="717" t="s">
        <v>6</v>
      </c>
      <c r="D132" s="1036" t="s">
        <v>103</v>
      </c>
      <c r="E132" s="947" t="s">
        <v>4</v>
      </c>
      <c r="F132" s="948"/>
      <c r="G132" s="1107" t="s">
        <v>45</v>
      </c>
      <c r="H132" s="951" t="s">
        <v>11</v>
      </c>
      <c r="I132" s="1071" t="s">
        <v>11</v>
      </c>
      <c r="J132" s="951" t="s">
        <v>11</v>
      </c>
      <c r="K132" s="1050" t="s">
        <v>7</v>
      </c>
      <c r="L132" s="950"/>
      <c r="M132" s="950"/>
      <c r="N132" s="1113" t="s">
        <v>45</v>
      </c>
      <c r="O132" s="1114" t="s">
        <v>28</v>
      </c>
      <c r="P132" s="971" t="s">
        <v>11</v>
      </c>
      <c r="Q132" s="951" t="s">
        <v>11</v>
      </c>
      <c r="R132" s="951" t="s">
        <v>11</v>
      </c>
      <c r="S132" s="950"/>
      <c r="T132" s="950"/>
      <c r="U132" s="1107" t="s">
        <v>45</v>
      </c>
      <c r="V132" s="951" t="s">
        <v>57</v>
      </c>
      <c r="W132" s="949" t="s">
        <v>7</v>
      </c>
      <c r="X132" s="949" t="s">
        <v>7</v>
      </c>
      <c r="Y132" s="949" t="s">
        <v>7</v>
      </c>
      <c r="Z132" s="950"/>
      <c r="AA132" s="950"/>
      <c r="AB132" s="1107" t="s">
        <v>45</v>
      </c>
      <c r="AC132" s="951" t="s">
        <v>11</v>
      </c>
      <c r="AD132" s="951" t="s">
        <v>11</v>
      </c>
      <c r="AE132" s="951" t="s">
        <v>11</v>
      </c>
      <c r="AF132" s="951" t="s">
        <v>11</v>
      </c>
      <c r="AG132" s="950"/>
      <c r="AH132" s="950"/>
      <c r="AI132" s="1107" t="s">
        <v>45</v>
      </c>
      <c r="AJ132" s="966"/>
      <c r="AK132" s="952"/>
      <c r="AL132" s="953">
        <f t="shared" si="152"/>
        <v>10</v>
      </c>
      <c r="AM132" s="954"/>
      <c r="AN132" s="954">
        <f t="shared" si="153"/>
        <v>0</v>
      </c>
      <c r="AO132" s="955"/>
      <c r="AP132" s="956">
        <f t="shared" si="154"/>
        <v>0</v>
      </c>
      <c r="AQ132" s="957"/>
      <c r="AR132" s="954">
        <f t="shared" si="155"/>
        <v>0</v>
      </c>
      <c r="AS132" s="954"/>
      <c r="AT132" s="954">
        <f t="shared" si="156"/>
        <v>1</v>
      </c>
      <c r="AU132" s="954"/>
      <c r="AV132" s="954">
        <f t="shared" si="157"/>
        <v>0</v>
      </c>
      <c r="AW132" s="955"/>
      <c r="AX132" s="956">
        <f t="shared" si="158"/>
        <v>0</v>
      </c>
      <c r="AY132" s="957"/>
      <c r="AZ132" s="958"/>
      <c r="BA132" s="956">
        <f t="shared" si="159"/>
        <v>0</v>
      </c>
      <c r="BB132" s="957"/>
      <c r="BC132" s="956">
        <f t="shared" si="160"/>
        <v>0</v>
      </c>
      <c r="BD132" s="957"/>
      <c r="BE132" s="957"/>
      <c r="BF132" s="956">
        <f t="shared" si="161"/>
        <v>0</v>
      </c>
      <c r="BG132" s="957"/>
      <c r="BH132" s="957"/>
      <c r="BI132" s="956">
        <f t="shared" si="162"/>
        <v>0</v>
      </c>
      <c r="BJ132" s="957"/>
      <c r="BK132" s="956">
        <f t="shared" si="163"/>
        <v>0</v>
      </c>
      <c r="BL132" s="959"/>
      <c r="BM132" s="954">
        <f t="shared" si="164"/>
        <v>0</v>
      </c>
      <c r="BN132" s="960"/>
      <c r="BO132" s="954">
        <f t="shared" si="165"/>
        <v>0</v>
      </c>
      <c r="BP132" s="955"/>
      <c r="BQ132" s="954">
        <f t="shared" si="166"/>
        <v>4</v>
      </c>
      <c r="BR132" s="954"/>
      <c r="BS132" s="954">
        <f t="shared" si="167"/>
        <v>1</v>
      </c>
      <c r="BT132" s="955"/>
      <c r="BU132" s="954">
        <f t="shared" si="168"/>
        <v>0</v>
      </c>
      <c r="BV132" s="955"/>
      <c r="BW132" s="956">
        <f t="shared" si="169"/>
        <v>0</v>
      </c>
      <c r="BX132" s="957"/>
      <c r="BY132" s="956">
        <f t="shared" si="170"/>
        <v>5</v>
      </c>
      <c r="BZ132" s="961"/>
      <c r="CA132" s="962"/>
      <c r="CB132" s="826"/>
    </row>
    <row r="133" spans="1:80" ht="18.75" customHeight="1" x14ac:dyDescent="0.25">
      <c r="A133" s="910"/>
      <c r="B133" s="911" t="s">
        <v>147</v>
      </c>
      <c r="C133" s="748">
        <v>4500</v>
      </c>
      <c r="D133" s="963" t="s">
        <v>294</v>
      </c>
      <c r="E133" s="1018" t="s">
        <v>70</v>
      </c>
      <c r="F133" s="964"/>
      <c r="G133" s="966" t="s">
        <v>11</v>
      </c>
      <c r="H133" s="966" t="s">
        <v>11</v>
      </c>
      <c r="I133" s="1095" t="s">
        <v>11</v>
      </c>
      <c r="J133" s="966" t="s">
        <v>33</v>
      </c>
      <c r="K133" s="966" t="s">
        <v>11</v>
      </c>
      <c r="L133" s="965"/>
      <c r="M133" s="965"/>
      <c r="N133" s="966" t="s">
        <v>11</v>
      </c>
      <c r="O133" s="966" t="s">
        <v>11</v>
      </c>
      <c r="P133" s="966" t="s">
        <v>11</v>
      </c>
      <c r="Q133" s="966" t="s">
        <v>11</v>
      </c>
      <c r="R133" s="966" t="s">
        <v>11</v>
      </c>
      <c r="S133" s="965"/>
      <c r="T133" s="965"/>
      <c r="U133" s="966" t="s">
        <v>11</v>
      </c>
      <c r="V133" s="966" t="s">
        <v>11</v>
      </c>
      <c r="W133" s="934" t="s">
        <v>7</v>
      </c>
      <c r="X133" s="1039" t="s">
        <v>14</v>
      </c>
      <c r="Y133" s="1039" t="s">
        <v>14</v>
      </c>
      <c r="Z133" s="965"/>
      <c r="AA133" s="965"/>
      <c r="AB133" s="966" t="s">
        <v>11</v>
      </c>
      <c r="AC133" s="966" t="s">
        <v>11</v>
      </c>
      <c r="AD133" s="966" t="s">
        <v>11</v>
      </c>
      <c r="AE133" s="966" t="s">
        <v>11</v>
      </c>
      <c r="AF133" s="966" t="s">
        <v>11</v>
      </c>
      <c r="AG133" s="965"/>
      <c r="AH133" s="965"/>
      <c r="AI133" s="966" t="s">
        <v>11</v>
      </c>
      <c r="AJ133" s="966"/>
      <c r="AK133" s="938">
        <f>IF(CA133=0,"",TIME(0,CA133,0))</f>
        <v>0.3</v>
      </c>
      <c r="AL133" s="939">
        <f t="shared" si="152"/>
        <v>17</v>
      </c>
      <c r="AM133" s="940">
        <f>SUM(AL133:AL134)/2</f>
        <v>17</v>
      </c>
      <c r="AN133" s="940">
        <f t="shared" si="153"/>
        <v>0</v>
      </c>
      <c r="AO133" s="940">
        <f>SUM((AN133+AN134)/2)</f>
        <v>0</v>
      </c>
      <c r="AP133" s="941">
        <f t="shared" si="154"/>
        <v>1</v>
      </c>
      <c r="AQ133" s="941">
        <f>SUM((AP133+AP134)/2)</f>
        <v>0.5</v>
      </c>
      <c r="AR133" s="940">
        <f t="shared" si="155"/>
        <v>0</v>
      </c>
      <c r="AS133" s="941">
        <f>SUM((AR133+AR134)/2)</f>
        <v>0</v>
      </c>
      <c r="AT133" s="941">
        <f t="shared" si="156"/>
        <v>0</v>
      </c>
      <c r="AU133" s="942">
        <f>SUM((AT133+AT134)/2)</f>
        <v>0.5</v>
      </c>
      <c r="AV133" s="940">
        <f t="shared" si="157"/>
        <v>0</v>
      </c>
      <c r="AW133" s="940">
        <f>SUM((AV133+AV134)/2)</f>
        <v>0</v>
      </c>
      <c r="AX133" s="941">
        <f t="shared" si="158"/>
        <v>0</v>
      </c>
      <c r="AY133" s="941">
        <f>SUM((AX133+AX134)/2)</f>
        <v>0</v>
      </c>
      <c r="AZ133" s="943">
        <f>SUM(AM133+AO133+AQ133+AS133+AW133+AY133+AU133)*24</f>
        <v>432</v>
      </c>
      <c r="BA133" s="941">
        <f t="shared" si="159"/>
        <v>0</v>
      </c>
      <c r="BB133" s="941">
        <f>SUM((BA133+BA134)/2)</f>
        <v>0</v>
      </c>
      <c r="BC133" s="941">
        <f t="shared" si="160"/>
        <v>0</v>
      </c>
      <c r="BD133" s="941">
        <f>SUM((BC133+BC134)/2)</f>
        <v>0</v>
      </c>
      <c r="BE133" s="941">
        <f>SUM((BD133+BD134)/2)</f>
        <v>0</v>
      </c>
      <c r="BF133" s="941">
        <f t="shared" si="161"/>
        <v>0</v>
      </c>
      <c r="BG133" s="941">
        <f>SUM((BF133+BF134)/2)</f>
        <v>0</v>
      </c>
      <c r="BH133" s="941">
        <f>SUM((BG133+BG134)/2)</f>
        <v>0</v>
      </c>
      <c r="BI133" s="941">
        <f t="shared" si="162"/>
        <v>0</v>
      </c>
      <c r="BJ133" s="941">
        <f>SUM((BI133+BI134)/2)</f>
        <v>0</v>
      </c>
      <c r="BK133" s="941">
        <f t="shared" si="163"/>
        <v>2</v>
      </c>
      <c r="BL133" s="944">
        <f>SUM(BK133+BK134)/2</f>
        <v>2</v>
      </c>
      <c r="BM133" s="940">
        <f t="shared" si="164"/>
        <v>0</v>
      </c>
      <c r="BN133" s="940">
        <f>SUM(BM133+BM134)/2</f>
        <v>0</v>
      </c>
      <c r="BO133" s="940">
        <f t="shared" si="165"/>
        <v>0</v>
      </c>
      <c r="BP133" s="940">
        <f>SUM(BO133+BO134)/2</f>
        <v>0</v>
      </c>
      <c r="BQ133" s="940">
        <f t="shared" si="166"/>
        <v>1</v>
      </c>
      <c r="BR133" s="940">
        <f>SUM((BQ133+BQ134)/2)</f>
        <v>1</v>
      </c>
      <c r="BS133" s="940">
        <f t="shared" si="167"/>
        <v>0</v>
      </c>
      <c r="BT133" s="940">
        <f>SUM((BS133+BS134)/2)</f>
        <v>0</v>
      </c>
      <c r="BU133" s="940">
        <f t="shared" si="168"/>
        <v>0</v>
      </c>
      <c r="BV133" s="940">
        <f>SUM((BU133+BU134)/2)</f>
        <v>0</v>
      </c>
      <c r="BW133" s="941">
        <f t="shared" si="169"/>
        <v>0</v>
      </c>
      <c r="BX133" s="941">
        <f>SUM((BW133+BW134)/2)</f>
        <v>0</v>
      </c>
      <c r="BY133" s="941">
        <f t="shared" si="170"/>
        <v>0</v>
      </c>
      <c r="BZ133" s="942">
        <f>SUM((BY133+BY134)/2)</f>
        <v>0</v>
      </c>
      <c r="CA133" s="945">
        <f>SUM(AZ133)</f>
        <v>432</v>
      </c>
      <c r="CB133" s="891">
        <f>SUM(AM133+AO133+AQ133+AS133+AU133+AW133+BB133+BD133+BG133+AY133)</f>
        <v>18</v>
      </c>
    </row>
    <row r="134" spans="1:80" ht="18.75" customHeight="1" thickBot="1" x14ac:dyDescent="0.3">
      <c r="A134" s="910"/>
      <c r="B134" s="911" t="s">
        <v>148</v>
      </c>
      <c r="C134" s="717" t="s">
        <v>10</v>
      </c>
      <c r="D134" s="969"/>
      <c r="E134" s="947" t="s">
        <v>4</v>
      </c>
      <c r="F134" s="948"/>
      <c r="G134" s="951" t="s">
        <v>11</v>
      </c>
      <c r="H134" s="951" t="s">
        <v>11</v>
      </c>
      <c r="I134" s="1071" t="s">
        <v>11</v>
      </c>
      <c r="J134" s="951" t="s">
        <v>11</v>
      </c>
      <c r="K134" s="951" t="s">
        <v>11</v>
      </c>
      <c r="L134" s="950"/>
      <c r="M134" s="950"/>
      <c r="N134" s="951" t="s">
        <v>11</v>
      </c>
      <c r="O134" s="951" t="s">
        <v>11</v>
      </c>
      <c r="P134" s="951" t="s">
        <v>11</v>
      </c>
      <c r="Q134" s="951" t="s">
        <v>11</v>
      </c>
      <c r="R134" s="951" t="s">
        <v>57</v>
      </c>
      <c r="S134" s="950"/>
      <c r="T134" s="950"/>
      <c r="U134" s="951" t="s">
        <v>11</v>
      </c>
      <c r="V134" s="951" t="s">
        <v>11</v>
      </c>
      <c r="W134" s="949" t="s">
        <v>7</v>
      </c>
      <c r="X134" s="998" t="s">
        <v>14</v>
      </c>
      <c r="Y134" s="998" t="s">
        <v>14</v>
      </c>
      <c r="Z134" s="950"/>
      <c r="AA134" s="950"/>
      <c r="AB134" s="951" t="s">
        <v>11</v>
      </c>
      <c r="AC134" s="951" t="s">
        <v>11</v>
      </c>
      <c r="AD134" s="951" t="s">
        <v>11</v>
      </c>
      <c r="AE134" s="951" t="s">
        <v>11</v>
      </c>
      <c r="AF134" s="951" t="s">
        <v>11</v>
      </c>
      <c r="AG134" s="950"/>
      <c r="AH134" s="950"/>
      <c r="AI134" s="988" t="s">
        <v>11</v>
      </c>
      <c r="AJ134" s="966"/>
      <c r="AK134" s="952"/>
      <c r="AL134" s="953">
        <f t="shared" si="152"/>
        <v>17</v>
      </c>
      <c r="AM134" s="954"/>
      <c r="AN134" s="954">
        <f t="shared" si="153"/>
        <v>0</v>
      </c>
      <c r="AO134" s="955"/>
      <c r="AP134" s="956">
        <f t="shared" si="154"/>
        <v>0</v>
      </c>
      <c r="AQ134" s="957"/>
      <c r="AR134" s="954">
        <f t="shared" si="155"/>
        <v>0</v>
      </c>
      <c r="AS134" s="954"/>
      <c r="AT134" s="954">
        <f t="shared" si="156"/>
        <v>1</v>
      </c>
      <c r="AU134" s="954"/>
      <c r="AV134" s="954">
        <f t="shared" si="157"/>
        <v>0</v>
      </c>
      <c r="AW134" s="955"/>
      <c r="AX134" s="956">
        <f t="shared" si="158"/>
        <v>0</v>
      </c>
      <c r="AY134" s="957"/>
      <c r="AZ134" s="958"/>
      <c r="BA134" s="956">
        <f t="shared" si="159"/>
        <v>0</v>
      </c>
      <c r="BB134" s="957"/>
      <c r="BC134" s="956">
        <f t="shared" si="160"/>
        <v>0</v>
      </c>
      <c r="BD134" s="957"/>
      <c r="BE134" s="957"/>
      <c r="BF134" s="956">
        <f t="shared" si="161"/>
        <v>0</v>
      </c>
      <c r="BG134" s="957"/>
      <c r="BH134" s="957"/>
      <c r="BI134" s="956">
        <f t="shared" si="162"/>
        <v>0</v>
      </c>
      <c r="BJ134" s="957"/>
      <c r="BK134" s="956">
        <f t="shared" si="163"/>
        <v>2</v>
      </c>
      <c r="BL134" s="959"/>
      <c r="BM134" s="954">
        <f t="shared" si="164"/>
        <v>0</v>
      </c>
      <c r="BN134" s="960"/>
      <c r="BO134" s="954">
        <f t="shared" si="165"/>
        <v>0</v>
      </c>
      <c r="BP134" s="955"/>
      <c r="BQ134" s="954">
        <f t="shared" si="166"/>
        <v>1</v>
      </c>
      <c r="BR134" s="954"/>
      <c r="BS134" s="954">
        <f t="shared" si="167"/>
        <v>0</v>
      </c>
      <c r="BT134" s="955"/>
      <c r="BU134" s="954">
        <f t="shared" si="168"/>
        <v>0</v>
      </c>
      <c r="BV134" s="955"/>
      <c r="BW134" s="956">
        <f t="shared" si="169"/>
        <v>0</v>
      </c>
      <c r="BX134" s="957"/>
      <c r="BY134" s="956">
        <f t="shared" si="170"/>
        <v>0</v>
      </c>
      <c r="BZ134" s="961"/>
      <c r="CA134" s="962"/>
      <c r="CB134" s="826"/>
    </row>
    <row r="135" spans="1:80" ht="18.75" customHeight="1" x14ac:dyDescent="0.25">
      <c r="A135" s="910"/>
      <c r="B135" s="911" t="s">
        <v>149</v>
      </c>
      <c r="C135" s="808">
        <v>2625</v>
      </c>
      <c r="D135" s="931" t="s">
        <v>296</v>
      </c>
      <c r="E135" s="932" t="s">
        <v>70</v>
      </c>
      <c r="F135" s="964"/>
      <c r="G135" s="934" t="s">
        <v>7</v>
      </c>
      <c r="H135" s="934" t="s">
        <v>7</v>
      </c>
      <c r="I135" s="934" t="s">
        <v>7</v>
      </c>
      <c r="J135" s="934" t="s">
        <v>7</v>
      </c>
      <c r="K135" s="934" t="s">
        <v>7</v>
      </c>
      <c r="L135" s="934" t="s">
        <v>7</v>
      </c>
      <c r="M135" s="934" t="s">
        <v>7</v>
      </c>
      <c r="N135" s="934" t="s">
        <v>7</v>
      </c>
      <c r="O135" s="966" t="s">
        <v>11</v>
      </c>
      <c r="P135" s="966" t="s">
        <v>11</v>
      </c>
      <c r="Q135" s="966" t="s">
        <v>11</v>
      </c>
      <c r="R135" s="1089" t="s">
        <v>35</v>
      </c>
      <c r="S135" s="965"/>
      <c r="T135" s="965"/>
      <c r="U135" s="934" t="s">
        <v>7</v>
      </c>
      <c r="V135" s="966" t="s">
        <v>11</v>
      </c>
      <c r="W135" s="966" t="s">
        <v>11</v>
      </c>
      <c r="X135" s="1039" t="s">
        <v>14</v>
      </c>
      <c r="Y135" s="1039" t="s">
        <v>14</v>
      </c>
      <c r="Z135" s="965"/>
      <c r="AA135" s="965"/>
      <c r="AB135" s="966" t="s">
        <v>11</v>
      </c>
      <c r="AC135" s="966" t="s">
        <v>11</v>
      </c>
      <c r="AD135" s="966" t="s">
        <v>11</v>
      </c>
      <c r="AE135" s="966" t="s">
        <v>11</v>
      </c>
      <c r="AF135" s="934" t="s">
        <v>7</v>
      </c>
      <c r="AG135" s="965"/>
      <c r="AH135" s="965"/>
      <c r="AI135" s="966" t="s">
        <v>11</v>
      </c>
      <c r="AJ135" s="966"/>
      <c r="AK135" s="938">
        <f>IF(CA135=0,"",TIME(0,CA135,0))</f>
        <v>0.16666666666666666</v>
      </c>
      <c r="AL135" s="939">
        <f t="shared" si="152"/>
        <v>10</v>
      </c>
      <c r="AM135" s="940">
        <f>SUM(AL135:AL136)/2</f>
        <v>10</v>
      </c>
      <c r="AN135" s="940">
        <f t="shared" si="153"/>
        <v>0</v>
      </c>
      <c r="AO135" s="940">
        <f>SUM((AN135+AN136)/2)</f>
        <v>0</v>
      </c>
      <c r="AP135" s="941">
        <f t="shared" si="154"/>
        <v>0</v>
      </c>
      <c r="AQ135" s="941">
        <f>SUM((AP135+AP136)/2)</f>
        <v>0</v>
      </c>
      <c r="AR135" s="940">
        <f t="shared" si="155"/>
        <v>0</v>
      </c>
      <c r="AS135" s="941">
        <f>SUM((AR135+AR136)/2)</f>
        <v>0</v>
      </c>
      <c r="AT135" s="941">
        <f t="shared" si="156"/>
        <v>0</v>
      </c>
      <c r="AU135" s="942">
        <f>SUM((AT135+AT136)/2)</f>
        <v>0</v>
      </c>
      <c r="AV135" s="940">
        <f t="shared" si="157"/>
        <v>0</v>
      </c>
      <c r="AW135" s="940">
        <f>SUM((AV135+AV136)/2)</f>
        <v>0</v>
      </c>
      <c r="AX135" s="941">
        <f t="shared" si="158"/>
        <v>0</v>
      </c>
      <c r="AY135" s="941">
        <f>SUM((AX135+AX136)/2)</f>
        <v>0</v>
      </c>
      <c r="AZ135" s="943">
        <f>SUM(AM135+AO135+AQ135+AS135+AW135+AY135+AU135)*24</f>
        <v>240</v>
      </c>
      <c r="BA135" s="941">
        <f t="shared" si="159"/>
        <v>0</v>
      </c>
      <c r="BB135" s="941">
        <f>SUM((BA135+BA136)/2)</f>
        <v>0</v>
      </c>
      <c r="BC135" s="941">
        <f t="shared" si="160"/>
        <v>0</v>
      </c>
      <c r="BD135" s="941">
        <f>SUM((BC135+BC136)/2)</f>
        <v>0</v>
      </c>
      <c r="BE135" s="941">
        <f>SUM((BD135+BD136)/2)</f>
        <v>0</v>
      </c>
      <c r="BF135" s="941">
        <f t="shared" si="161"/>
        <v>0</v>
      </c>
      <c r="BG135" s="941">
        <f>SUM((BF135+BF136)/2)</f>
        <v>0</v>
      </c>
      <c r="BH135" s="941">
        <f>SUM((BG135+BG136)/2)</f>
        <v>0</v>
      </c>
      <c r="BI135" s="941">
        <f t="shared" si="162"/>
        <v>0</v>
      </c>
      <c r="BJ135" s="941">
        <f>SUM((BI135+BI136)/2)</f>
        <v>0</v>
      </c>
      <c r="BK135" s="941">
        <f t="shared" si="163"/>
        <v>2</v>
      </c>
      <c r="BL135" s="944">
        <f>SUM(BK135+BK136)/2</f>
        <v>2</v>
      </c>
      <c r="BM135" s="940">
        <f t="shared" si="164"/>
        <v>0</v>
      </c>
      <c r="BN135" s="940">
        <f>SUM(BM135+BM136)/2</f>
        <v>0</v>
      </c>
      <c r="BO135" s="940">
        <f t="shared" si="165"/>
        <v>0</v>
      </c>
      <c r="BP135" s="940">
        <f>SUM(BO135+BO136)/2</f>
        <v>0</v>
      </c>
      <c r="BQ135" s="940">
        <f t="shared" si="166"/>
        <v>10</v>
      </c>
      <c r="BR135" s="940">
        <f>SUM((BQ135+BQ136)/2)</f>
        <v>10</v>
      </c>
      <c r="BS135" s="940">
        <f t="shared" si="167"/>
        <v>0</v>
      </c>
      <c r="BT135" s="940">
        <f>SUM((BS135+BS136)/2)</f>
        <v>0</v>
      </c>
      <c r="BU135" s="940">
        <f t="shared" si="168"/>
        <v>1</v>
      </c>
      <c r="BV135" s="940">
        <f>SUM((BU135+BU136)/2)</f>
        <v>1</v>
      </c>
      <c r="BW135" s="941">
        <f t="shared" si="169"/>
        <v>0</v>
      </c>
      <c r="BX135" s="941">
        <f>SUM((BW135+BW136)/2)</f>
        <v>0</v>
      </c>
      <c r="BY135" s="941">
        <f t="shared" si="170"/>
        <v>0</v>
      </c>
      <c r="BZ135" s="942">
        <f>SUM((BY135+BY136)/2)</f>
        <v>0</v>
      </c>
      <c r="CA135" s="945">
        <f>SUM(AZ135)</f>
        <v>240</v>
      </c>
      <c r="CB135" s="891">
        <f>SUM(AM135+AO135+AQ135+AS135+AU135+AW135+BB135+BD135+BG135+AY135)</f>
        <v>10</v>
      </c>
    </row>
    <row r="136" spans="1:80" ht="18.75" customHeight="1" thickBot="1" x14ac:dyDescent="0.3">
      <c r="A136" s="910"/>
      <c r="B136" s="911" t="s">
        <v>150</v>
      </c>
      <c r="C136" s="710" t="s">
        <v>8</v>
      </c>
      <c r="D136" s="999"/>
      <c r="E136" s="947" t="s">
        <v>4</v>
      </c>
      <c r="F136" s="964"/>
      <c r="G136" s="934" t="s">
        <v>7</v>
      </c>
      <c r="H136" s="934" t="s">
        <v>7</v>
      </c>
      <c r="I136" s="934" t="s">
        <v>7</v>
      </c>
      <c r="J136" s="934" t="s">
        <v>7</v>
      </c>
      <c r="K136" s="934" t="s">
        <v>7</v>
      </c>
      <c r="L136" s="934" t="s">
        <v>7</v>
      </c>
      <c r="M136" s="934" t="s">
        <v>7</v>
      </c>
      <c r="N136" s="934" t="s">
        <v>7</v>
      </c>
      <c r="O136" s="966" t="s">
        <v>11</v>
      </c>
      <c r="P136" s="966" t="s">
        <v>11</v>
      </c>
      <c r="Q136" s="966" t="s">
        <v>11</v>
      </c>
      <c r="R136" s="1091" t="s">
        <v>35</v>
      </c>
      <c r="S136" s="965"/>
      <c r="T136" s="965"/>
      <c r="U136" s="934" t="s">
        <v>7</v>
      </c>
      <c r="V136" s="966" t="s">
        <v>11</v>
      </c>
      <c r="W136" s="966" t="s">
        <v>11</v>
      </c>
      <c r="X136" s="998" t="s">
        <v>14</v>
      </c>
      <c r="Y136" s="998" t="s">
        <v>14</v>
      </c>
      <c r="Z136" s="965"/>
      <c r="AA136" s="965"/>
      <c r="AB136" s="966" t="s">
        <v>11</v>
      </c>
      <c r="AC136" s="966" t="s">
        <v>11</v>
      </c>
      <c r="AD136" s="966" t="s">
        <v>11</v>
      </c>
      <c r="AE136" s="966" t="s">
        <v>11</v>
      </c>
      <c r="AF136" s="949" t="s">
        <v>7</v>
      </c>
      <c r="AG136" s="965"/>
      <c r="AH136" s="965"/>
      <c r="AI136" s="966" t="s">
        <v>11</v>
      </c>
      <c r="AJ136" s="966"/>
      <c r="AK136" s="952"/>
      <c r="AL136" s="953">
        <f t="shared" si="152"/>
        <v>10</v>
      </c>
      <c r="AM136" s="954"/>
      <c r="AN136" s="954">
        <f t="shared" si="153"/>
        <v>0</v>
      </c>
      <c r="AO136" s="955"/>
      <c r="AP136" s="956">
        <f t="shared" si="154"/>
        <v>0</v>
      </c>
      <c r="AQ136" s="957"/>
      <c r="AR136" s="954">
        <f t="shared" si="155"/>
        <v>0</v>
      </c>
      <c r="AS136" s="954"/>
      <c r="AT136" s="954">
        <f t="shared" si="156"/>
        <v>0</v>
      </c>
      <c r="AU136" s="954"/>
      <c r="AV136" s="954">
        <f t="shared" si="157"/>
        <v>0</v>
      </c>
      <c r="AW136" s="955"/>
      <c r="AX136" s="956">
        <f t="shared" si="158"/>
        <v>0</v>
      </c>
      <c r="AY136" s="957"/>
      <c r="AZ136" s="958"/>
      <c r="BA136" s="956">
        <f t="shared" si="159"/>
        <v>0</v>
      </c>
      <c r="BB136" s="957"/>
      <c r="BC136" s="956">
        <f t="shared" si="160"/>
        <v>0</v>
      </c>
      <c r="BD136" s="957"/>
      <c r="BE136" s="957"/>
      <c r="BF136" s="956">
        <f t="shared" si="161"/>
        <v>0</v>
      </c>
      <c r="BG136" s="957"/>
      <c r="BH136" s="957"/>
      <c r="BI136" s="956">
        <f t="shared" si="162"/>
        <v>0</v>
      </c>
      <c r="BJ136" s="957"/>
      <c r="BK136" s="956">
        <f t="shared" si="163"/>
        <v>2</v>
      </c>
      <c r="BL136" s="959"/>
      <c r="BM136" s="954">
        <f t="shared" si="164"/>
        <v>0</v>
      </c>
      <c r="BN136" s="960"/>
      <c r="BO136" s="954">
        <f t="shared" si="165"/>
        <v>0</v>
      </c>
      <c r="BP136" s="955"/>
      <c r="BQ136" s="954">
        <f t="shared" si="166"/>
        <v>10</v>
      </c>
      <c r="BR136" s="954"/>
      <c r="BS136" s="954">
        <f t="shared" si="167"/>
        <v>0</v>
      </c>
      <c r="BT136" s="955"/>
      <c r="BU136" s="954">
        <f t="shared" si="168"/>
        <v>1</v>
      </c>
      <c r="BV136" s="955"/>
      <c r="BW136" s="956">
        <f t="shared" si="169"/>
        <v>0</v>
      </c>
      <c r="BX136" s="957"/>
      <c r="BY136" s="956">
        <f t="shared" si="170"/>
        <v>0</v>
      </c>
      <c r="BZ136" s="961"/>
      <c r="CA136" s="962"/>
      <c r="CB136" s="826"/>
    </row>
    <row r="137" spans="1:80" ht="18.75" customHeight="1" x14ac:dyDescent="0.25">
      <c r="A137" s="910" t="s">
        <v>425</v>
      </c>
      <c r="B137" s="911" t="s">
        <v>151</v>
      </c>
      <c r="C137" s="723">
        <v>8106</v>
      </c>
      <c r="D137" s="931" t="s">
        <v>299</v>
      </c>
      <c r="E137" s="932" t="s">
        <v>70</v>
      </c>
      <c r="F137" s="933"/>
      <c r="G137" s="936" t="s">
        <v>11</v>
      </c>
      <c r="H137" s="936" t="s">
        <v>11</v>
      </c>
      <c r="I137" s="1070" t="s">
        <v>11</v>
      </c>
      <c r="J137" s="936" t="s">
        <v>11</v>
      </c>
      <c r="K137" s="936" t="s">
        <v>11</v>
      </c>
      <c r="L137" s="935"/>
      <c r="M137" s="935"/>
      <c r="N137" s="936" t="s">
        <v>11</v>
      </c>
      <c r="O137" s="936" t="s">
        <v>11</v>
      </c>
      <c r="P137" s="936" t="s">
        <v>11</v>
      </c>
      <c r="Q137" s="936" t="s">
        <v>11</v>
      </c>
      <c r="R137" s="1089" t="s">
        <v>35</v>
      </c>
      <c r="S137" s="935"/>
      <c r="T137" s="935"/>
      <c r="U137" s="936" t="s">
        <v>11</v>
      </c>
      <c r="V137" s="936" t="s">
        <v>11</v>
      </c>
      <c r="W137" s="936" t="s">
        <v>11</v>
      </c>
      <c r="X137" s="936" t="s">
        <v>11</v>
      </c>
      <c r="Y137" s="936" t="s">
        <v>11</v>
      </c>
      <c r="Z137" s="935"/>
      <c r="AA137" s="935"/>
      <c r="AB137" s="936" t="s">
        <v>11</v>
      </c>
      <c r="AC137" s="936" t="s">
        <v>11</v>
      </c>
      <c r="AD137" s="936" t="s">
        <v>11</v>
      </c>
      <c r="AE137" s="936" t="s">
        <v>11</v>
      </c>
      <c r="AF137" s="937" t="s">
        <v>7</v>
      </c>
      <c r="AG137" s="935"/>
      <c r="AH137" s="935"/>
      <c r="AI137" s="936" t="s">
        <v>11</v>
      </c>
      <c r="AJ137" s="936"/>
      <c r="AK137" s="938">
        <f>IF(CA137=0,"",TIME(0,CA137,0))</f>
        <v>0.31666666666666665</v>
      </c>
      <c r="AL137" s="939">
        <f t="shared" si="133"/>
        <v>19</v>
      </c>
      <c r="AM137" s="940">
        <f>SUM(AL137:AL138)/2</f>
        <v>19</v>
      </c>
      <c r="AN137" s="940">
        <f t="shared" si="134"/>
        <v>0</v>
      </c>
      <c r="AO137" s="940">
        <f>SUM((AN137+AN138)/2)</f>
        <v>0</v>
      </c>
      <c r="AP137" s="941">
        <f t="shared" si="135"/>
        <v>0</v>
      </c>
      <c r="AQ137" s="941">
        <f>SUM((AP137+AP138)/2)</f>
        <v>0</v>
      </c>
      <c r="AR137" s="940">
        <f t="shared" si="136"/>
        <v>0</v>
      </c>
      <c r="AS137" s="941">
        <f>SUM((AR137+AR138)/2)</f>
        <v>0</v>
      </c>
      <c r="AT137" s="941">
        <f t="shared" si="137"/>
        <v>0</v>
      </c>
      <c r="AU137" s="942">
        <f>SUM((AT137+AT138)/2)</f>
        <v>0</v>
      </c>
      <c r="AV137" s="940">
        <f t="shared" si="138"/>
        <v>0</v>
      </c>
      <c r="AW137" s="940">
        <f>SUM((AV137+AV138)/2)</f>
        <v>0</v>
      </c>
      <c r="AX137" s="941">
        <f t="shared" si="139"/>
        <v>0</v>
      </c>
      <c r="AY137" s="941">
        <f>SUM((AX137+AX138)/2)</f>
        <v>0</v>
      </c>
      <c r="AZ137" s="943">
        <f>SUM(AM137+AO137+AQ137+AS137+AW137+AY137+AU137)*24</f>
        <v>456</v>
      </c>
      <c r="BA137" s="941">
        <f t="shared" si="140"/>
        <v>0</v>
      </c>
      <c r="BB137" s="941">
        <f>SUM((BA137+BA138)/2)</f>
        <v>0</v>
      </c>
      <c r="BC137" s="941">
        <f t="shared" si="141"/>
        <v>0</v>
      </c>
      <c r="BD137" s="941">
        <f>SUM((BC137+BC138)/2)</f>
        <v>0</v>
      </c>
      <c r="BE137" s="941">
        <f>SUM((BD137+BD138)/2)</f>
        <v>0</v>
      </c>
      <c r="BF137" s="941">
        <f t="shared" si="142"/>
        <v>0</v>
      </c>
      <c r="BG137" s="941">
        <f>SUM((BF137+BF138)/2)</f>
        <v>0</v>
      </c>
      <c r="BH137" s="941">
        <f>SUM((BG137+BG138)/2)</f>
        <v>0</v>
      </c>
      <c r="BI137" s="941">
        <f t="shared" si="143"/>
        <v>0</v>
      </c>
      <c r="BJ137" s="941">
        <f>SUM((BI137+BI138)/2)</f>
        <v>0</v>
      </c>
      <c r="BK137" s="941">
        <f t="shared" si="144"/>
        <v>0</v>
      </c>
      <c r="BL137" s="944">
        <f>SUM(BK137+BK138)/2</f>
        <v>0</v>
      </c>
      <c r="BM137" s="940">
        <f t="shared" si="145"/>
        <v>0</v>
      </c>
      <c r="BN137" s="940">
        <f>SUM(BM137+BM138)/2</f>
        <v>0</v>
      </c>
      <c r="BO137" s="940">
        <f t="shared" si="146"/>
        <v>0</v>
      </c>
      <c r="BP137" s="940">
        <f>SUM(BO137+BO138)/2</f>
        <v>0</v>
      </c>
      <c r="BQ137" s="940">
        <f t="shared" si="147"/>
        <v>1</v>
      </c>
      <c r="BR137" s="940">
        <f>SUM((BQ137+BQ138)/2)</f>
        <v>1</v>
      </c>
      <c r="BS137" s="940">
        <f t="shared" si="148"/>
        <v>0</v>
      </c>
      <c r="BT137" s="940">
        <f>SUM((BS137+BS138)/2)</f>
        <v>0</v>
      </c>
      <c r="BU137" s="940">
        <f t="shared" si="149"/>
        <v>1</v>
      </c>
      <c r="BV137" s="940">
        <f>SUM((BU137+BU138)/2)</f>
        <v>1</v>
      </c>
      <c r="BW137" s="941">
        <f t="shared" si="150"/>
        <v>0</v>
      </c>
      <c r="BX137" s="941">
        <f>SUM((BW137+BW138)/2)</f>
        <v>0</v>
      </c>
      <c r="BY137" s="941">
        <f t="shared" si="151"/>
        <v>0</v>
      </c>
      <c r="BZ137" s="942">
        <f>SUM((BY137+BY138)/2)</f>
        <v>0</v>
      </c>
      <c r="CA137" s="945">
        <f>SUM(AZ137)</f>
        <v>456</v>
      </c>
      <c r="CB137" s="891">
        <f>SUM(AM137+AO137+AQ137+AS137+AU137+AW137+BB137+BD137+BG137+AY137)</f>
        <v>19</v>
      </c>
    </row>
    <row r="138" spans="1:80" ht="18.75" customHeight="1" thickBot="1" x14ac:dyDescent="0.3">
      <c r="A138" s="910" t="s">
        <v>425</v>
      </c>
      <c r="B138" s="911" t="s">
        <v>152</v>
      </c>
      <c r="C138" s="717" t="s">
        <v>10</v>
      </c>
      <c r="D138" s="999"/>
      <c r="E138" s="947" t="s">
        <v>4</v>
      </c>
      <c r="F138" s="948"/>
      <c r="G138" s="951" t="s">
        <v>11</v>
      </c>
      <c r="H138" s="951" t="s">
        <v>11</v>
      </c>
      <c r="I138" s="1071" t="s">
        <v>11</v>
      </c>
      <c r="J138" s="951" t="s">
        <v>11</v>
      </c>
      <c r="K138" s="951" t="s">
        <v>11</v>
      </c>
      <c r="L138" s="950"/>
      <c r="M138" s="950"/>
      <c r="N138" s="951" t="s">
        <v>11</v>
      </c>
      <c r="O138" s="951" t="s">
        <v>11</v>
      </c>
      <c r="P138" s="951" t="s">
        <v>11</v>
      </c>
      <c r="Q138" s="951" t="s">
        <v>11</v>
      </c>
      <c r="R138" s="1091" t="s">
        <v>35</v>
      </c>
      <c r="S138" s="950"/>
      <c r="T138" s="950"/>
      <c r="U138" s="951" t="s">
        <v>11</v>
      </c>
      <c r="V138" s="951" t="s">
        <v>11</v>
      </c>
      <c r="W138" s="951" t="s">
        <v>11</v>
      </c>
      <c r="X138" s="951" t="s">
        <v>11</v>
      </c>
      <c r="Y138" s="951" t="s">
        <v>11</v>
      </c>
      <c r="Z138" s="950"/>
      <c r="AA138" s="950"/>
      <c r="AB138" s="951" t="s">
        <v>11</v>
      </c>
      <c r="AC138" s="951" t="s">
        <v>11</v>
      </c>
      <c r="AD138" s="951" t="s">
        <v>11</v>
      </c>
      <c r="AE138" s="951" t="s">
        <v>11</v>
      </c>
      <c r="AF138" s="949" t="s">
        <v>7</v>
      </c>
      <c r="AG138" s="950"/>
      <c r="AH138" s="950"/>
      <c r="AI138" s="951" t="s">
        <v>11</v>
      </c>
      <c r="AJ138" s="951"/>
      <c r="AK138" s="952"/>
      <c r="AL138" s="953">
        <f t="shared" si="133"/>
        <v>19</v>
      </c>
      <c r="AM138" s="954"/>
      <c r="AN138" s="954">
        <f t="shared" si="134"/>
        <v>0</v>
      </c>
      <c r="AO138" s="955"/>
      <c r="AP138" s="956">
        <f t="shared" si="135"/>
        <v>0</v>
      </c>
      <c r="AQ138" s="957"/>
      <c r="AR138" s="954">
        <f t="shared" si="136"/>
        <v>0</v>
      </c>
      <c r="AS138" s="954"/>
      <c r="AT138" s="954">
        <f t="shared" si="137"/>
        <v>0</v>
      </c>
      <c r="AU138" s="954"/>
      <c r="AV138" s="954">
        <f t="shared" si="138"/>
        <v>0</v>
      </c>
      <c r="AW138" s="955"/>
      <c r="AX138" s="956">
        <f t="shared" si="139"/>
        <v>0</v>
      </c>
      <c r="AY138" s="957"/>
      <c r="AZ138" s="958"/>
      <c r="BA138" s="956">
        <f t="shared" si="140"/>
        <v>0</v>
      </c>
      <c r="BB138" s="957"/>
      <c r="BC138" s="956">
        <f t="shared" si="141"/>
        <v>0</v>
      </c>
      <c r="BD138" s="957"/>
      <c r="BE138" s="957"/>
      <c r="BF138" s="956">
        <f t="shared" si="142"/>
        <v>0</v>
      </c>
      <c r="BG138" s="957"/>
      <c r="BH138" s="957"/>
      <c r="BI138" s="956">
        <f t="shared" si="143"/>
        <v>0</v>
      </c>
      <c r="BJ138" s="957"/>
      <c r="BK138" s="956">
        <f t="shared" si="144"/>
        <v>0</v>
      </c>
      <c r="BL138" s="959"/>
      <c r="BM138" s="954">
        <f t="shared" si="145"/>
        <v>0</v>
      </c>
      <c r="BN138" s="960"/>
      <c r="BO138" s="954">
        <f t="shared" si="146"/>
        <v>0</v>
      </c>
      <c r="BP138" s="955"/>
      <c r="BQ138" s="954">
        <f t="shared" si="147"/>
        <v>1</v>
      </c>
      <c r="BR138" s="954"/>
      <c r="BS138" s="954">
        <f t="shared" si="148"/>
        <v>0</v>
      </c>
      <c r="BT138" s="955"/>
      <c r="BU138" s="954">
        <f t="shared" si="149"/>
        <v>1</v>
      </c>
      <c r="BV138" s="955"/>
      <c r="BW138" s="956">
        <f t="shared" si="150"/>
        <v>0</v>
      </c>
      <c r="BX138" s="957"/>
      <c r="BY138" s="956">
        <f t="shared" si="151"/>
        <v>0</v>
      </c>
      <c r="BZ138" s="961"/>
      <c r="CA138" s="962"/>
      <c r="CB138" s="826"/>
    </row>
    <row r="139" spans="1:80" s="1029" customFormat="1" ht="18.75" customHeight="1" thickBot="1" x14ac:dyDescent="0.3">
      <c r="A139" s="910" t="s">
        <v>425</v>
      </c>
      <c r="B139" s="911" t="s">
        <v>185</v>
      </c>
      <c r="C139" s="1239" t="s">
        <v>185</v>
      </c>
      <c r="D139" s="1240"/>
      <c r="E139" s="13"/>
      <c r="F139" s="912"/>
      <c r="G139" s="913"/>
      <c r="H139" s="913"/>
      <c r="I139" s="914"/>
      <c r="J139" s="913"/>
      <c r="K139" s="913"/>
      <c r="L139" s="913"/>
      <c r="M139" s="913"/>
      <c r="N139" s="913"/>
      <c r="O139" s="913"/>
      <c r="P139" s="913"/>
      <c r="Q139" s="913"/>
      <c r="R139" s="913"/>
      <c r="S139" s="913"/>
      <c r="T139" s="913"/>
      <c r="U139" s="913"/>
      <c r="V139" s="913"/>
      <c r="W139" s="913"/>
      <c r="X139" s="913"/>
      <c r="Y139" s="913"/>
      <c r="Z139" s="913"/>
      <c r="AA139" s="913"/>
      <c r="AB139" s="913"/>
      <c r="AC139" s="913"/>
      <c r="AD139" s="913"/>
      <c r="AE139" s="913"/>
      <c r="AF139" s="913"/>
      <c r="AG139" s="913"/>
      <c r="AH139" s="913"/>
      <c r="AI139" s="913"/>
      <c r="AJ139" s="913"/>
      <c r="AK139" s="938" t="str">
        <f>IF(CA139=0,"",TIME(0,CA139,0))</f>
        <v/>
      </c>
      <c r="AL139" s="915"/>
      <c r="AM139" s="915"/>
      <c r="AN139" s="915"/>
      <c r="AO139" s="916"/>
      <c r="AP139" s="915"/>
      <c r="AQ139" s="916"/>
      <c r="AR139" s="915"/>
      <c r="AS139" s="915"/>
      <c r="AT139" s="915"/>
      <c r="AU139" s="915"/>
      <c r="AV139" s="915"/>
      <c r="AW139" s="916"/>
      <c r="AX139" s="915"/>
      <c r="AY139" s="916"/>
      <c r="AZ139" s="1026"/>
      <c r="BA139" s="915"/>
      <c r="BB139" s="916"/>
      <c r="BC139" s="915"/>
      <c r="BD139" s="916"/>
      <c r="BE139" s="916"/>
      <c r="BF139" s="915"/>
      <c r="BG139" s="916"/>
      <c r="BH139" s="916"/>
      <c r="BI139" s="915"/>
      <c r="BJ139" s="916"/>
      <c r="BK139" s="915"/>
      <c r="BL139" s="1027"/>
      <c r="BM139" s="915"/>
      <c r="BN139" s="921"/>
      <c r="BO139" s="915"/>
      <c r="BP139" s="916"/>
      <c r="BQ139" s="915"/>
      <c r="BR139" s="915"/>
      <c r="BS139" s="915"/>
      <c r="BT139" s="916"/>
      <c r="BU139" s="915"/>
      <c r="BV139" s="916"/>
      <c r="BW139" s="915"/>
      <c r="BX139" s="916"/>
      <c r="BY139" s="915"/>
      <c r="BZ139" s="916"/>
      <c r="CA139" s="1026"/>
      <c r="CB139" s="1028"/>
    </row>
    <row r="140" spans="1:80" s="1029" customFormat="1" ht="18.75" customHeight="1" thickBot="1" x14ac:dyDescent="0.3">
      <c r="A140" s="910" t="s">
        <v>425</v>
      </c>
      <c r="B140" s="911" t="s">
        <v>185</v>
      </c>
      <c r="C140" s="190"/>
      <c r="D140" s="985" t="s">
        <v>69</v>
      </c>
      <c r="E140" s="13"/>
      <c r="F140" s="899">
        <v>1</v>
      </c>
      <c r="G140" s="900">
        <v>2</v>
      </c>
      <c r="H140" s="900">
        <v>3</v>
      </c>
      <c r="I140" s="900">
        <v>4</v>
      </c>
      <c r="J140" s="900">
        <v>5</v>
      </c>
      <c r="K140" s="900">
        <v>6</v>
      </c>
      <c r="L140" s="901">
        <v>7</v>
      </c>
      <c r="M140" s="901">
        <v>8</v>
      </c>
      <c r="N140" s="900">
        <v>9</v>
      </c>
      <c r="O140" s="900">
        <v>10</v>
      </c>
      <c r="P140" s="900">
        <v>11</v>
      </c>
      <c r="Q140" s="900">
        <v>12</v>
      </c>
      <c r="R140" s="900">
        <v>13</v>
      </c>
      <c r="S140" s="901">
        <v>14</v>
      </c>
      <c r="T140" s="901">
        <v>15</v>
      </c>
      <c r="U140" s="900">
        <v>16</v>
      </c>
      <c r="V140" s="900">
        <v>17</v>
      </c>
      <c r="W140" s="900">
        <v>18</v>
      </c>
      <c r="X140" s="900">
        <v>19</v>
      </c>
      <c r="Y140" s="900">
        <v>20</v>
      </c>
      <c r="Z140" s="901">
        <v>21</v>
      </c>
      <c r="AA140" s="901">
        <v>22</v>
      </c>
      <c r="AB140" s="900">
        <v>23</v>
      </c>
      <c r="AC140" s="900">
        <v>24</v>
      </c>
      <c r="AD140" s="900">
        <v>25</v>
      </c>
      <c r="AE140" s="900">
        <v>26</v>
      </c>
      <c r="AF140" s="900">
        <v>27</v>
      </c>
      <c r="AG140" s="1062">
        <v>28</v>
      </c>
      <c r="AH140" s="1062">
        <v>29</v>
      </c>
      <c r="AI140" s="900">
        <v>30</v>
      </c>
      <c r="AJ140" s="903">
        <v>31</v>
      </c>
      <c r="AK140" s="952"/>
      <c r="AL140" s="915"/>
      <c r="AM140" s="915"/>
      <c r="AN140" s="915"/>
      <c r="AO140" s="916"/>
      <c r="AP140" s="915"/>
      <c r="AQ140" s="916"/>
      <c r="AR140" s="915"/>
      <c r="AS140" s="915"/>
      <c r="AT140" s="915"/>
      <c r="AU140" s="915"/>
      <c r="AV140" s="915"/>
      <c r="AW140" s="916"/>
      <c r="AX140" s="915"/>
      <c r="AY140" s="916"/>
      <c r="AZ140" s="1026"/>
      <c r="BA140" s="915"/>
      <c r="BB140" s="916"/>
      <c r="BC140" s="915"/>
      <c r="BD140" s="916"/>
      <c r="BE140" s="916"/>
      <c r="BF140" s="915"/>
      <c r="BG140" s="916"/>
      <c r="BH140" s="916"/>
      <c r="BI140" s="915"/>
      <c r="BJ140" s="916"/>
      <c r="BK140" s="915"/>
      <c r="BL140" s="1027"/>
      <c r="BM140" s="915"/>
      <c r="BN140" s="921"/>
      <c r="BO140" s="915"/>
      <c r="BP140" s="916"/>
      <c r="BQ140" s="915"/>
      <c r="BR140" s="915"/>
      <c r="BS140" s="915"/>
      <c r="BT140" s="916"/>
      <c r="BU140" s="915"/>
      <c r="BV140" s="916"/>
      <c r="BW140" s="915"/>
      <c r="BX140" s="916"/>
      <c r="BY140" s="915"/>
      <c r="BZ140" s="916"/>
      <c r="CA140" s="1026"/>
      <c r="CB140" s="1028"/>
    </row>
    <row r="141" spans="1:80" s="1029" customFormat="1" ht="18.75" customHeight="1" x14ac:dyDescent="0.25">
      <c r="A141" s="910" t="s">
        <v>425</v>
      </c>
      <c r="B141" s="911" t="s">
        <v>185</v>
      </c>
      <c r="C141" s="1057">
        <v>6922</v>
      </c>
      <c r="D141" s="931" t="s">
        <v>196</v>
      </c>
      <c r="E141" s="932" t="s">
        <v>70</v>
      </c>
      <c r="F141" s="933"/>
      <c r="G141" s="936" t="s">
        <v>11</v>
      </c>
      <c r="H141" s="936" t="s">
        <v>11</v>
      </c>
      <c r="I141" s="1070" t="s">
        <v>11</v>
      </c>
      <c r="J141" s="936" t="s">
        <v>11</v>
      </c>
      <c r="K141" s="936" t="s">
        <v>11</v>
      </c>
      <c r="L141" s="935"/>
      <c r="M141" s="986"/>
      <c r="N141" s="936" t="s">
        <v>11</v>
      </c>
      <c r="O141" s="936" t="s">
        <v>11</v>
      </c>
      <c r="P141" s="936" t="s">
        <v>11</v>
      </c>
      <c r="Q141" s="936" t="s">
        <v>11</v>
      </c>
      <c r="R141" s="936" t="s">
        <v>11</v>
      </c>
      <c r="S141" s="935"/>
      <c r="T141" s="986"/>
      <c r="U141" s="936" t="s">
        <v>11</v>
      </c>
      <c r="V141" s="936" t="s">
        <v>11</v>
      </c>
      <c r="W141" s="936" t="s">
        <v>11</v>
      </c>
      <c r="X141" s="936" t="s">
        <v>11</v>
      </c>
      <c r="Y141" s="936" t="s">
        <v>11</v>
      </c>
      <c r="Z141" s="935"/>
      <c r="AA141" s="935"/>
      <c r="AB141" s="936" t="s">
        <v>11</v>
      </c>
      <c r="AC141" s="936" t="s">
        <v>11</v>
      </c>
      <c r="AD141" s="989" t="s">
        <v>13</v>
      </c>
      <c r="AE141" s="936" t="s">
        <v>11</v>
      </c>
      <c r="AF141" s="936" t="s">
        <v>11</v>
      </c>
      <c r="AG141" s="935"/>
      <c r="AH141" s="935"/>
      <c r="AI141" s="936" t="s">
        <v>11</v>
      </c>
      <c r="AJ141" s="936"/>
      <c r="AK141" s="938">
        <f>IF(CA141=0,"",TIME(0,CA141,0))</f>
        <v>0.35000000000000003</v>
      </c>
      <c r="AL141" s="939">
        <f t="shared" ref="AL141:AL152" si="171">COUNTIF(F141:AJ141,"P")</f>
        <v>20</v>
      </c>
      <c r="AM141" s="940">
        <f>SUM(AL141:AL142)/2</f>
        <v>19.5</v>
      </c>
      <c r="AN141" s="940">
        <f t="shared" ref="AN141:AN152" si="172">COUNTIF(F141:AJ141,"Mi")</f>
        <v>1</v>
      </c>
      <c r="AO141" s="940">
        <f>SUM((AN141+AN142)/2)</f>
        <v>1</v>
      </c>
      <c r="AP141" s="941">
        <f t="shared" ref="AP141:AP152" si="173">COUNTIF(F141:AJ141,"VS")</f>
        <v>0</v>
      </c>
      <c r="AQ141" s="941">
        <f>SUM((AP141+AP142)/2)</f>
        <v>0</v>
      </c>
      <c r="AR141" s="940">
        <f t="shared" ref="AR141:AR152" si="174">COUNTIF(F141:AJ141,"C1")</f>
        <v>0</v>
      </c>
      <c r="AS141" s="941">
        <f>SUM((AR141+AR142)/2)</f>
        <v>0.5</v>
      </c>
      <c r="AT141" s="941">
        <f t="shared" ref="AT141:AT152" si="175">COUNTIF(F141:AJ141,"R1")</f>
        <v>0</v>
      </c>
      <c r="AU141" s="942">
        <f>SUM((AT141+AT142)/2)</f>
        <v>0</v>
      </c>
      <c r="AV141" s="940">
        <f t="shared" ref="AV141:AV152" si="176">COUNTIF(F141:AJ141,"CS")</f>
        <v>0</v>
      </c>
      <c r="AW141" s="940">
        <f>SUM((AV141+AV142)/2)</f>
        <v>0</v>
      </c>
      <c r="AX141" s="941">
        <f t="shared" ref="AX141:AX152" si="177">COUNTIF(F141:AJ141,"DA")</f>
        <v>0</v>
      </c>
      <c r="AY141" s="941">
        <f>SUM((AX141+AX142)/2)</f>
        <v>0</v>
      </c>
      <c r="AZ141" s="943">
        <f>SUM(AM141+AO141+AQ141+AS141+AW141+AY141+AU141)*24</f>
        <v>504</v>
      </c>
      <c r="BA141" s="941">
        <f t="shared" ref="BA141:BA152" si="178">COUNTIF(F141:AJ141,"MT5")</f>
        <v>0</v>
      </c>
      <c r="BB141" s="941">
        <f>SUM((BA141+BA142)/2)</f>
        <v>0</v>
      </c>
      <c r="BC141" s="941">
        <f t="shared" ref="BC141:BC152" si="179">COUNTIF(F141:AJ141,"MT6")</f>
        <v>0</v>
      </c>
      <c r="BD141" s="941">
        <f>SUM((BC141+BC142)/2)</f>
        <v>0</v>
      </c>
      <c r="BE141" s="941">
        <f>SUM((BD141+BD142)/2)</f>
        <v>0</v>
      </c>
      <c r="BF141" s="941">
        <f t="shared" ref="BF141:BF152" si="180">COUNTIF(F141:AJ141,"MT8")</f>
        <v>0</v>
      </c>
      <c r="BG141" s="941">
        <f>SUM((BF141+BF142)/2)</f>
        <v>0</v>
      </c>
      <c r="BH141" s="941">
        <f>SUM((BG141+BG142)/2)</f>
        <v>0</v>
      </c>
      <c r="BI141" s="941">
        <f t="shared" ref="BI141:BI152" si="181">COUNTIF(F141:AJ141,"A")</f>
        <v>0</v>
      </c>
      <c r="BJ141" s="941">
        <f>SUM((BI141+BI142)/2)</f>
        <v>0</v>
      </c>
      <c r="BK141" s="941">
        <f t="shared" ref="BK141:BK152" si="182">COUNTIF(F141:AJ141,"Ma")</f>
        <v>0</v>
      </c>
      <c r="BL141" s="944">
        <f>SUM(BK141+BK142)/2</f>
        <v>0</v>
      </c>
      <c r="BM141" s="940">
        <f t="shared" ref="BM141:BM152" si="183">COUNTIF(F141:AJ141,"MJ")</f>
        <v>0</v>
      </c>
      <c r="BN141" s="940">
        <f>SUM(BM141+BM142)/2</f>
        <v>0</v>
      </c>
      <c r="BO141" s="940">
        <f t="shared" ref="BO141:BO152" si="184">COUNTIF(F141:AJ141,"Jsc")</f>
        <v>0</v>
      </c>
      <c r="BP141" s="940">
        <f>SUM(BO141+BO142)/2</f>
        <v>0</v>
      </c>
      <c r="BQ141" s="940">
        <f t="shared" ref="BQ141:BQ152" si="185">COUNTIF(F141:AJ141,"C")</f>
        <v>0</v>
      </c>
      <c r="BR141" s="940">
        <f>SUM((BQ141+BQ142)/2)</f>
        <v>0</v>
      </c>
      <c r="BS141" s="940">
        <f t="shared" ref="BS141:BS152" si="186">COUNTIF(F141:AJ141,"CC")</f>
        <v>0</v>
      </c>
      <c r="BT141" s="940">
        <f>SUM((BS141+BS142)/2)</f>
        <v>0</v>
      </c>
      <c r="BU141" s="940">
        <f t="shared" ref="BU141:BU152" si="187">COUNTIF(F141:AJ141,"DS")</f>
        <v>0</v>
      </c>
      <c r="BV141" s="940">
        <f>SUM((BU141+BU142)/2)</f>
        <v>0</v>
      </c>
      <c r="BW141" s="941">
        <f t="shared" ref="BW141:BW152" si="188">COUNTIF(F141:AJ141,"MT")</f>
        <v>0</v>
      </c>
      <c r="BX141" s="941">
        <f>SUM((BW141+BW142)/2)</f>
        <v>0</v>
      </c>
      <c r="BY141" s="941">
        <f t="shared" ref="BY141:BY152" si="189">COUNTIF(F141:AJ141,"4/5")</f>
        <v>0</v>
      </c>
      <c r="BZ141" s="942">
        <f>SUM((BY141+BY142)/2)</f>
        <v>0</v>
      </c>
      <c r="CA141" s="945">
        <f>SUM(AZ141)</f>
        <v>504</v>
      </c>
      <c r="CB141" s="891">
        <f>SUM(AM141+AO141+AQ141+AS141+AU141+AW141+BB141+BD141+BG141+AY141)</f>
        <v>21</v>
      </c>
    </row>
    <row r="142" spans="1:80" s="1029" customFormat="1" ht="18.75" customHeight="1" thickBot="1" x14ac:dyDescent="0.3">
      <c r="A142" s="910" t="s">
        <v>425</v>
      </c>
      <c r="B142" s="911" t="s">
        <v>153</v>
      </c>
      <c r="C142" s="710" t="s">
        <v>8</v>
      </c>
      <c r="D142" s="946"/>
      <c r="E142" s="947" t="s">
        <v>4</v>
      </c>
      <c r="F142" s="948"/>
      <c r="G142" s="951" t="s">
        <v>11</v>
      </c>
      <c r="H142" s="951" t="s">
        <v>11</v>
      </c>
      <c r="I142" s="1071" t="s">
        <v>11</v>
      </c>
      <c r="J142" s="951" t="s">
        <v>11</v>
      </c>
      <c r="K142" s="951" t="s">
        <v>11</v>
      </c>
      <c r="L142" s="950"/>
      <c r="M142" s="950"/>
      <c r="N142" s="951" t="s">
        <v>11</v>
      </c>
      <c r="O142" s="951" t="s">
        <v>11</v>
      </c>
      <c r="P142" s="951" t="s">
        <v>11</v>
      </c>
      <c r="Q142" s="951" t="s">
        <v>11</v>
      </c>
      <c r="R142" s="951" t="s">
        <v>11</v>
      </c>
      <c r="S142" s="950"/>
      <c r="T142" s="950"/>
      <c r="U142" s="951" t="s">
        <v>11</v>
      </c>
      <c r="V142" s="951" t="s">
        <v>11</v>
      </c>
      <c r="W142" s="951" t="s">
        <v>11</v>
      </c>
      <c r="X142" s="951" t="s">
        <v>11</v>
      </c>
      <c r="Y142" s="982" t="s">
        <v>39</v>
      </c>
      <c r="Z142" s="950"/>
      <c r="AA142" s="950"/>
      <c r="AB142" s="951" t="s">
        <v>11</v>
      </c>
      <c r="AC142" s="951" t="s">
        <v>11</v>
      </c>
      <c r="AD142" s="990" t="s">
        <v>13</v>
      </c>
      <c r="AE142" s="951" t="s">
        <v>11</v>
      </c>
      <c r="AF142" s="951" t="s">
        <v>11</v>
      </c>
      <c r="AG142" s="950"/>
      <c r="AH142" s="950"/>
      <c r="AI142" s="951" t="s">
        <v>11</v>
      </c>
      <c r="AJ142" s="951"/>
      <c r="AK142" s="952"/>
      <c r="AL142" s="953">
        <f t="shared" si="171"/>
        <v>19</v>
      </c>
      <c r="AM142" s="954"/>
      <c r="AN142" s="954">
        <f t="shared" si="172"/>
        <v>1</v>
      </c>
      <c r="AO142" s="955"/>
      <c r="AP142" s="956">
        <f t="shared" si="173"/>
        <v>0</v>
      </c>
      <c r="AQ142" s="957"/>
      <c r="AR142" s="954">
        <f t="shared" si="174"/>
        <v>1</v>
      </c>
      <c r="AS142" s="954"/>
      <c r="AT142" s="954">
        <f t="shared" si="175"/>
        <v>0</v>
      </c>
      <c r="AU142" s="954"/>
      <c r="AV142" s="954">
        <f t="shared" si="176"/>
        <v>0</v>
      </c>
      <c r="AW142" s="955"/>
      <c r="AX142" s="956">
        <f t="shared" si="177"/>
        <v>0</v>
      </c>
      <c r="AY142" s="957"/>
      <c r="AZ142" s="958"/>
      <c r="BA142" s="956">
        <f t="shared" si="178"/>
        <v>0</v>
      </c>
      <c r="BB142" s="957"/>
      <c r="BC142" s="956">
        <f t="shared" si="179"/>
        <v>0</v>
      </c>
      <c r="BD142" s="957"/>
      <c r="BE142" s="957"/>
      <c r="BF142" s="956">
        <f t="shared" si="180"/>
        <v>0</v>
      </c>
      <c r="BG142" s="957"/>
      <c r="BH142" s="957"/>
      <c r="BI142" s="956">
        <f t="shared" si="181"/>
        <v>0</v>
      </c>
      <c r="BJ142" s="957"/>
      <c r="BK142" s="956">
        <f t="shared" si="182"/>
        <v>0</v>
      </c>
      <c r="BL142" s="959"/>
      <c r="BM142" s="954">
        <f t="shared" si="183"/>
        <v>0</v>
      </c>
      <c r="BN142" s="960"/>
      <c r="BO142" s="954">
        <f t="shared" si="184"/>
        <v>0</v>
      </c>
      <c r="BP142" s="955"/>
      <c r="BQ142" s="954">
        <f t="shared" si="185"/>
        <v>0</v>
      </c>
      <c r="BR142" s="954"/>
      <c r="BS142" s="954">
        <f t="shared" si="186"/>
        <v>0</v>
      </c>
      <c r="BT142" s="955"/>
      <c r="BU142" s="954">
        <f t="shared" si="187"/>
        <v>0</v>
      </c>
      <c r="BV142" s="955"/>
      <c r="BW142" s="956">
        <f t="shared" si="188"/>
        <v>0</v>
      </c>
      <c r="BX142" s="957"/>
      <c r="BY142" s="956">
        <f t="shared" si="189"/>
        <v>0</v>
      </c>
      <c r="BZ142" s="961"/>
      <c r="CA142" s="962"/>
      <c r="CB142" s="826"/>
    </row>
    <row r="143" spans="1:80" ht="18.75" customHeight="1" x14ac:dyDescent="0.25">
      <c r="A143" s="910" t="s">
        <v>425</v>
      </c>
      <c r="B143" s="911" t="s">
        <v>154</v>
      </c>
      <c r="C143" s="808" t="s">
        <v>366</v>
      </c>
      <c r="D143" s="975" t="str">
        <f>VLOOKUP(C143,ListeAppel,2,FALSE)</f>
        <v>Nom 028</v>
      </c>
      <c r="E143" s="932" t="s">
        <v>70</v>
      </c>
      <c r="F143" s="933"/>
      <c r="G143" s="936" t="s">
        <v>11</v>
      </c>
      <c r="H143" s="936" t="s">
        <v>11</v>
      </c>
      <c r="I143" s="1070" t="s">
        <v>11</v>
      </c>
      <c r="J143" s="936" t="s">
        <v>11</v>
      </c>
      <c r="K143" s="937" t="s">
        <v>7</v>
      </c>
      <c r="L143" s="935"/>
      <c r="M143" s="935"/>
      <c r="N143" s="936" t="s">
        <v>11</v>
      </c>
      <c r="O143" s="936" t="s">
        <v>11</v>
      </c>
      <c r="P143" s="936" t="s">
        <v>11</v>
      </c>
      <c r="Q143" s="936" t="s">
        <v>11</v>
      </c>
      <c r="R143" s="936" t="s">
        <v>11</v>
      </c>
      <c r="S143" s="935"/>
      <c r="T143" s="935"/>
      <c r="U143" s="936" t="s">
        <v>11</v>
      </c>
      <c r="V143" s="936" t="s">
        <v>11</v>
      </c>
      <c r="W143" s="936" t="s">
        <v>11</v>
      </c>
      <c r="X143" s="936" t="s">
        <v>11</v>
      </c>
      <c r="Y143" s="936" t="s">
        <v>11</v>
      </c>
      <c r="Z143" s="935"/>
      <c r="AA143" s="935"/>
      <c r="AB143" s="936" t="s">
        <v>11</v>
      </c>
      <c r="AC143" s="936" t="s">
        <v>11</v>
      </c>
      <c r="AD143" s="989" t="s">
        <v>13</v>
      </c>
      <c r="AE143" s="936" t="s">
        <v>11</v>
      </c>
      <c r="AF143" s="937" t="s">
        <v>7</v>
      </c>
      <c r="AG143" s="935"/>
      <c r="AH143" s="935"/>
      <c r="AI143" s="936" t="s">
        <v>11</v>
      </c>
      <c r="AJ143" s="936"/>
      <c r="AK143" s="938">
        <f>IF(CA143=0,"",TIME(0,CA143,0))</f>
        <v>0.31666666666666665</v>
      </c>
      <c r="AL143" s="939">
        <f t="shared" si="171"/>
        <v>18</v>
      </c>
      <c r="AM143" s="940">
        <f>SUM(AL143:AL144)/2</f>
        <v>18</v>
      </c>
      <c r="AN143" s="940">
        <f t="shared" si="172"/>
        <v>1</v>
      </c>
      <c r="AO143" s="940">
        <f>SUM((AN143+AN144)/2)</f>
        <v>1</v>
      </c>
      <c r="AP143" s="941">
        <f t="shared" si="173"/>
        <v>0</v>
      </c>
      <c r="AQ143" s="941">
        <f>SUM((AP143+AP144)/2)</f>
        <v>0</v>
      </c>
      <c r="AR143" s="940">
        <f t="shared" si="174"/>
        <v>0</v>
      </c>
      <c r="AS143" s="941">
        <f>SUM((AR143+AR144)/2)</f>
        <v>0</v>
      </c>
      <c r="AT143" s="941">
        <f t="shared" si="175"/>
        <v>0</v>
      </c>
      <c r="AU143" s="942">
        <f>SUM((AT143+AT144)/2)</f>
        <v>0</v>
      </c>
      <c r="AV143" s="940">
        <f t="shared" si="176"/>
        <v>0</v>
      </c>
      <c r="AW143" s="940">
        <f>SUM((AV143+AV144)/2)</f>
        <v>0</v>
      </c>
      <c r="AX143" s="941">
        <f t="shared" si="177"/>
        <v>0</v>
      </c>
      <c r="AY143" s="941">
        <f>SUM((AX143+AX144)/2)</f>
        <v>0</v>
      </c>
      <c r="AZ143" s="943">
        <f>SUM(AM143+AO143+AQ143+AS143+AW143+AY143+AU143)*24</f>
        <v>456</v>
      </c>
      <c r="BA143" s="941">
        <f t="shared" si="178"/>
        <v>0</v>
      </c>
      <c r="BB143" s="941">
        <f>SUM((BA143+BA144)/2)</f>
        <v>0</v>
      </c>
      <c r="BC143" s="941">
        <f t="shared" si="179"/>
        <v>0</v>
      </c>
      <c r="BD143" s="941">
        <f>SUM((BC143+BC144)/2)</f>
        <v>0</v>
      </c>
      <c r="BE143" s="941">
        <f>SUM((BD143+BD144)/2)</f>
        <v>0</v>
      </c>
      <c r="BF143" s="941">
        <f t="shared" si="180"/>
        <v>0</v>
      </c>
      <c r="BG143" s="941">
        <f>SUM((BF143+BF144)/2)</f>
        <v>0</v>
      </c>
      <c r="BH143" s="941">
        <f>SUM((BG143+BG144)/2)</f>
        <v>0</v>
      </c>
      <c r="BI143" s="941">
        <f t="shared" si="181"/>
        <v>0</v>
      </c>
      <c r="BJ143" s="941">
        <f>SUM((BI143+BI144)/2)</f>
        <v>0</v>
      </c>
      <c r="BK143" s="941">
        <f t="shared" si="182"/>
        <v>0</v>
      </c>
      <c r="BL143" s="944">
        <f>SUM(BK143+BK144)/2</f>
        <v>0</v>
      </c>
      <c r="BM143" s="940">
        <f t="shared" si="183"/>
        <v>0</v>
      </c>
      <c r="BN143" s="940">
        <f>SUM(BM143+BM144)/2</f>
        <v>0</v>
      </c>
      <c r="BO143" s="940">
        <f t="shared" si="184"/>
        <v>0</v>
      </c>
      <c r="BP143" s="940">
        <f>SUM(BO143+BO144)/2</f>
        <v>0</v>
      </c>
      <c r="BQ143" s="940">
        <f t="shared" si="185"/>
        <v>2</v>
      </c>
      <c r="BR143" s="940">
        <f>SUM((BQ143+BQ144)/2)</f>
        <v>2</v>
      </c>
      <c r="BS143" s="940">
        <f t="shared" si="186"/>
        <v>0</v>
      </c>
      <c r="BT143" s="940">
        <f>SUM((BS143+BS144)/2)</f>
        <v>0</v>
      </c>
      <c r="BU143" s="940">
        <f t="shared" si="187"/>
        <v>0</v>
      </c>
      <c r="BV143" s="940">
        <f>SUM((BU143+BU144)/2)</f>
        <v>0</v>
      </c>
      <c r="BW143" s="941">
        <f t="shared" si="188"/>
        <v>0</v>
      </c>
      <c r="BX143" s="941">
        <f>SUM((BW143+BW144)/2)</f>
        <v>0</v>
      </c>
      <c r="BY143" s="941">
        <f t="shared" si="189"/>
        <v>0</v>
      </c>
      <c r="BZ143" s="942">
        <f>SUM((BY143+BY144)/2)</f>
        <v>0</v>
      </c>
      <c r="CA143" s="945">
        <f>SUM(AZ143)</f>
        <v>456</v>
      </c>
      <c r="CB143" s="891">
        <f>SUM(AM143+AO143+AQ143+AS143+AU143+AW143+BB143+BD143+BG143+AY143)</f>
        <v>19</v>
      </c>
    </row>
    <row r="144" spans="1:80" ht="18.75" customHeight="1" thickBot="1" x14ac:dyDescent="0.3">
      <c r="A144" s="910" t="s">
        <v>425</v>
      </c>
      <c r="B144" s="911" t="s">
        <v>155</v>
      </c>
      <c r="C144" s="710" t="s">
        <v>8</v>
      </c>
      <c r="D144" s="946">
        <v>12403</v>
      </c>
      <c r="E144" s="947" t="s">
        <v>4</v>
      </c>
      <c r="F144" s="948"/>
      <c r="G144" s="951" t="s">
        <v>11</v>
      </c>
      <c r="H144" s="951" t="s">
        <v>11</v>
      </c>
      <c r="I144" s="1071" t="s">
        <v>11</v>
      </c>
      <c r="J144" s="951" t="s">
        <v>11</v>
      </c>
      <c r="K144" s="949" t="s">
        <v>7</v>
      </c>
      <c r="L144" s="950"/>
      <c r="M144" s="950"/>
      <c r="N144" s="951" t="s">
        <v>11</v>
      </c>
      <c r="O144" s="951" t="s">
        <v>11</v>
      </c>
      <c r="P144" s="951" t="s">
        <v>11</v>
      </c>
      <c r="Q144" s="951" t="s">
        <v>11</v>
      </c>
      <c r="R144" s="951" t="s">
        <v>11</v>
      </c>
      <c r="S144" s="950"/>
      <c r="T144" s="950"/>
      <c r="U144" s="951" t="s">
        <v>11</v>
      </c>
      <c r="V144" s="951" t="s">
        <v>11</v>
      </c>
      <c r="W144" s="951" t="s">
        <v>11</v>
      </c>
      <c r="X144" s="951" t="s">
        <v>11</v>
      </c>
      <c r="Y144" s="951" t="s">
        <v>11</v>
      </c>
      <c r="Z144" s="950"/>
      <c r="AA144" s="950"/>
      <c r="AB144" s="951" t="s">
        <v>11</v>
      </c>
      <c r="AC144" s="951" t="s">
        <v>11</v>
      </c>
      <c r="AD144" s="990" t="s">
        <v>13</v>
      </c>
      <c r="AE144" s="951" t="s">
        <v>11</v>
      </c>
      <c r="AF144" s="949" t="s">
        <v>7</v>
      </c>
      <c r="AG144" s="950"/>
      <c r="AH144" s="950"/>
      <c r="AI144" s="951" t="s">
        <v>11</v>
      </c>
      <c r="AJ144" s="951"/>
      <c r="AK144" s="952"/>
      <c r="AL144" s="953">
        <f t="shared" si="171"/>
        <v>18</v>
      </c>
      <c r="AM144" s="954"/>
      <c r="AN144" s="954">
        <f t="shared" si="172"/>
        <v>1</v>
      </c>
      <c r="AO144" s="955"/>
      <c r="AP144" s="956">
        <f t="shared" si="173"/>
        <v>0</v>
      </c>
      <c r="AQ144" s="957"/>
      <c r="AR144" s="954">
        <f t="shared" si="174"/>
        <v>0</v>
      </c>
      <c r="AS144" s="954"/>
      <c r="AT144" s="954">
        <f t="shared" si="175"/>
        <v>0</v>
      </c>
      <c r="AU144" s="954"/>
      <c r="AV144" s="954">
        <f t="shared" si="176"/>
        <v>0</v>
      </c>
      <c r="AW144" s="955"/>
      <c r="AX144" s="956">
        <f t="shared" si="177"/>
        <v>0</v>
      </c>
      <c r="AY144" s="957"/>
      <c r="AZ144" s="958"/>
      <c r="BA144" s="956">
        <f t="shared" si="178"/>
        <v>0</v>
      </c>
      <c r="BB144" s="957"/>
      <c r="BC144" s="956">
        <f t="shared" si="179"/>
        <v>0</v>
      </c>
      <c r="BD144" s="957"/>
      <c r="BE144" s="957"/>
      <c r="BF144" s="956">
        <f t="shared" si="180"/>
        <v>0</v>
      </c>
      <c r="BG144" s="957"/>
      <c r="BH144" s="957"/>
      <c r="BI144" s="956">
        <f t="shared" si="181"/>
        <v>0</v>
      </c>
      <c r="BJ144" s="957"/>
      <c r="BK144" s="956">
        <f t="shared" si="182"/>
        <v>0</v>
      </c>
      <c r="BL144" s="959"/>
      <c r="BM144" s="954">
        <f t="shared" si="183"/>
        <v>0</v>
      </c>
      <c r="BN144" s="960"/>
      <c r="BO144" s="954">
        <f t="shared" si="184"/>
        <v>0</v>
      </c>
      <c r="BP144" s="955"/>
      <c r="BQ144" s="954">
        <f t="shared" si="185"/>
        <v>2</v>
      </c>
      <c r="BR144" s="954"/>
      <c r="BS144" s="954">
        <f t="shared" si="186"/>
        <v>0</v>
      </c>
      <c r="BT144" s="955"/>
      <c r="BU144" s="954">
        <f t="shared" si="187"/>
        <v>0</v>
      </c>
      <c r="BV144" s="955"/>
      <c r="BW144" s="956">
        <f t="shared" si="188"/>
        <v>0</v>
      </c>
      <c r="BX144" s="957"/>
      <c r="BY144" s="956">
        <f t="shared" si="189"/>
        <v>0</v>
      </c>
      <c r="BZ144" s="961"/>
      <c r="CA144" s="962"/>
      <c r="CB144" s="826"/>
    </row>
    <row r="145" spans="1:80" ht="18.75" customHeight="1" x14ac:dyDescent="0.25">
      <c r="A145" s="910"/>
      <c r="B145" s="911" t="s">
        <v>156</v>
      </c>
      <c r="C145" s="1057">
        <v>3123</v>
      </c>
      <c r="D145" s="931" t="s">
        <v>234</v>
      </c>
      <c r="E145" s="932" t="s">
        <v>70</v>
      </c>
      <c r="F145" s="995" t="s">
        <v>8</v>
      </c>
      <c r="G145" s="995" t="s">
        <v>8</v>
      </c>
      <c r="H145" s="995" t="s">
        <v>8</v>
      </c>
      <c r="I145" s="995" t="s">
        <v>8</v>
      </c>
      <c r="J145" s="995" t="s">
        <v>8</v>
      </c>
      <c r="K145" s="995" t="s">
        <v>8</v>
      </c>
      <c r="L145" s="995" t="s">
        <v>8</v>
      </c>
      <c r="M145" s="995" t="s">
        <v>8</v>
      </c>
      <c r="N145" s="995" t="s">
        <v>8</v>
      </c>
      <c r="O145" s="995" t="s">
        <v>8</v>
      </c>
      <c r="P145" s="995" t="s">
        <v>8</v>
      </c>
      <c r="Q145" s="995" t="s">
        <v>8</v>
      </c>
      <c r="R145" s="995" t="s">
        <v>8</v>
      </c>
      <c r="S145" s="995" t="s">
        <v>8</v>
      </c>
      <c r="T145" s="995" t="s">
        <v>8</v>
      </c>
      <c r="U145" s="995" t="s">
        <v>14</v>
      </c>
      <c r="V145" s="995" t="s">
        <v>14</v>
      </c>
      <c r="W145" s="995" t="s">
        <v>14</v>
      </c>
      <c r="X145" s="995" t="s">
        <v>14</v>
      </c>
      <c r="Y145" s="995" t="s">
        <v>14</v>
      </c>
      <c r="Z145" s="995" t="s">
        <v>14</v>
      </c>
      <c r="AA145" s="995" t="s">
        <v>14</v>
      </c>
      <c r="AB145" s="995" t="s">
        <v>14</v>
      </c>
      <c r="AC145" s="995" t="s">
        <v>14</v>
      </c>
      <c r="AD145" s="995" t="s">
        <v>8</v>
      </c>
      <c r="AE145" s="995" t="s">
        <v>8</v>
      </c>
      <c r="AF145" s="995" t="s">
        <v>8</v>
      </c>
      <c r="AG145" s="995" t="s">
        <v>8</v>
      </c>
      <c r="AH145" s="995" t="s">
        <v>8</v>
      </c>
      <c r="AI145" s="995" t="s">
        <v>8</v>
      </c>
      <c r="AJ145" s="966"/>
      <c r="AK145" s="938" t="str">
        <f>IF(CA145=0,"",TIME(0,CA145,0))</f>
        <v/>
      </c>
      <c r="AL145" s="939">
        <f>COUNTIF(F145:AJ145,"P")</f>
        <v>0</v>
      </c>
      <c r="AM145" s="940">
        <f>SUM(AL145:AL146)/2</f>
        <v>0</v>
      </c>
      <c r="AN145" s="940">
        <f>COUNTIF(F145:AJ145,"Mi")</f>
        <v>0</v>
      </c>
      <c r="AO145" s="940">
        <f>SUM((AN145+AN146)/2)</f>
        <v>0</v>
      </c>
      <c r="AP145" s="941">
        <f>COUNTIF(F145:AJ145,"VS")</f>
        <v>0</v>
      </c>
      <c r="AQ145" s="941">
        <f>SUM((AP145+AP146)/2)</f>
        <v>0</v>
      </c>
      <c r="AR145" s="940">
        <f>COUNTIF(F145:AJ145,"C1")</f>
        <v>0</v>
      </c>
      <c r="AS145" s="941">
        <f>SUM((AR145+AR146)/2)</f>
        <v>0</v>
      </c>
      <c r="AT145" s="941">
        <f>COUNTIF(F145:AJ145,"R1")</f>
        <v>0</v>
      </c>
      <c r="AU145" s="942">
        <f>SUM((AT145+AT146)/2)</f>
        <v>0</v>
      </c>
      <c r="AV145" s="940">
        <f>COUNTIF(F145:AJ145,"CS")</f>
        <v>0</v>
      </c>
      <c r="AW145" s="940">
        <f>SUM((AV145+AV146)/2)</f>
        <v>0</v>
      </c>
      <c r="AX145" s="941">
        <f>COUNTIF(F145:AJ145,"DA")</f>
        <v>0</v>
      </c>
      <c r="AY145" s="941">
        <f>SUM((AX145+AX146)/2)</f>
        <v>0</v>
      </c>
      <c r="AZ145" s="943">
        <f>SUM(AM145+AO145+AQ145+AS145+AW145+AY145+AU145)*24</f>
        <v>0</v>
      </c>
      <c r="BA145" s="941">
        <f>COUNTIF(F145:AJ145,"MT5")</f>
        <v>0</v>
      </c>
      <c r="BB145" s="941">
        <f>SUM((BA145+BA146)/2)</f>
        <v>0</v>
      </c>
      <c r="BC145" s="941">
        <f>COUNTIF(F145:AJ145,"MT6")</f>
        <v>0</v>
      </c>
      <c r="BD145" s="941">
        <f>SUM((BC145+BC146)/2)</f>
        <v>0</v>
      </c>
      <c r="BE145" s="941">
        <f>SUM((BD145+BD146)/2)</f>
        <v>0</v>
      </c>
      <c r="BF145" s="941">
        <f>COUNTIF(F145:AJ145,"MT8")</f>
        <v>0</v>
      </c>
      <c r="BG145" s="941">
        <f>SUM((BF145+BF146)/2)</f>
        <v>0</v>
      </c>
      <c r="BH145" s="941">
        <f>SUM((BG145+BG146)/2)</f>
        <v>0</v>
      </c>
      <c r="BI145" s="941">
        <f>COUNTIF(F145:AJ145,"A")</f>
        <v>21</v>
      </c>
      <c r="BJ145" s="941">
        <f>SUM((BI145+BI146)/2)</f>
        <v>21</v>
      </c>
      <c r="BK145" s="941">
        <f>COUNTIF(F145:AJ145,"Ma")</f>
        <v>9</v>
      </c>
      <c r="BL145" s="944">
        <f>SUM(BK145+BK146)/2</f>
        <v>9</v>
      </c>
      <c r="BM145" s="940">
        <f>COUNTIF(F145:AJ145,"MJ")</f>
        <v>0</v>
      </c>
      <c r="BN145" s="940">
        <f>SUM(BM145+BM146)/2</f>
        <v>0</v>
      </c>
      <c r="BO145" s="940">
        <f>COUNTIF(F145:AJ145,"Jsc")</f>
        <v>0</v>
      </c>
      <c r="BP145" s="940">
        <f>SUM(BO145+BO146)/2</f>
        <v>0</v>
      </c>
      <c r="BQ145" s="940">
        <f>COUNTIF(F145:AJ145,"C")</f>
        <v>0</v>
      </c>
      <c r="BR145" s="940">
        <f>SUM((BQ145+BQ146)/2)</f>
        <v>0</v>
      </c>
      <c r="BS145" s="940">
        <f>COUNTIF(F145:AJ145,"CC")</f>
        <v>0</v>
      </c>
      <c r="BT145" s="940">
        <f>SUM((BS145+BS146)/2)</f>
        <v>0</v>
      </c>
      <c r="BU145" s="940">
        <f>COUNTIF(F145:AJ145,"DS")</f>
        <v>0</v>
      </c>
      <c r="BV145" s="940">
        <f>SUM((BU145+BU146)/2)</f>
        <v>0</v>
      </c>
      <c r="BW145" s="941">
        <f>COUNTIF(F145:AJ145,"MT")</f>
        <v>0</v>
      </c>
      <c r="BX145" s="941">
        <f>SUM((BW145+BW146)/2)</f>
        <v>0</v>
      </c>
      <c r="BY145" s="941">
        <f>COUNTIF(F145:AJ145,"4/5")</f>
        <v>0</v>
      </c>
      <c r="BZ145" s="942">
        <f>SUM((BY145+BY146)/2)</f>
        <v>0</v>
      </c>
      <c r="CA145" s="945">
        <f>SUM(AZ145)</f>
        <v>0</v>
      </c>
      <c r="CB145" s="891">
        <f>SUM(AM145+AO145+AQ145+AS145+AU145+AW145+BB145+BD145+BG145+AY145)</f>
        <v>0</v>
      </c>
    </row>
    <row r="146" spans="1:80" ht="18.75" customHeight="1" thickBot="1" x14ac:dyDescent="0.3">
      <c r="A146" s="910"/>
      <c r="B146" s="911" t="s">
        <v>157</v>
      </c>
      <c r="C146" s="710" t="s">
        <v>8</v>
      </c>
      <c r="D146" s="999"/>
      <c r="E146" s="947" t="s">
        <v>4</v>
      </c>
      <c r="F146" s="998" t="s">
        <v>8</v>
      </c>
      <c r="G146" s="998" t="s">
        <v>8</v>
      </c>
      <c r="H146" s="998" t="s">
        <v>8</v>
      </c>
      <c r="I146" s="998" t="s">
        <v>8</v>
      </c>
      <c r="J146" s="998" t="s">
        <v>8</v>
      </c>
      <c r="K146" s="998" t="s">
        <v>8</v>
      </c>
      <c r="L146" s="998" t="s">
        <v>8</v>
      </c>
      <c r="M146" s="998" t="s">
        <v>8</v>
      </c>
      <c r="N146" s="998" t="s">
        <v>8</v>
      </c>
      <c r="O146" s="998" t="s">
        <v>8</v>
      </c>
      <c r="P146" s="998" t="s">
        <v>8</v>
      </c>
      <c r="Q146" s="998" t="s">
        <v>8</v>
      </c>
      <c r="R146" s="998" t="s">
        <v>8</v>
      </c>
      <c r="S146" s="998" t="s">
        <v>8</v>
      </c>
      <c r="T146" s="998" t="s">
        <v>8</v>
      </c>
      <c r="U146" s="998" t="s">
        <v>14</v>
      </c>
      <c r="V146" s="998" t="s">
        <v>14</v>
      </c>
      <c r="W146" s="998" t="s">
        <v>14</v>
      </c>
      <c r="X146" s="998" t="s">
        <v>14</v>
      </c>
      <c r="Y146" s="998" t="s">
        <v>14</v>
      </c>
      <c r="Z146" s="998" t="s">
        <v>14</v>
      </c>
      <c r="AA146" s="998" t="s">
        <v>14</v>
      </c>
      <c r="AB146" s="998" t="s">
        <v>14</v>
      </c>
      <c r="AC146" s="998" t="s">
        <v>14</v>
      </c>
      <c r="AD146" s="998" t="s">
        <v>8</v>
      </c>
      <c r="AE146" s="998" t="s">
        <v>8</v>
      </c>
      <c r="AF146" s="998" t="s">
        <v>8</v>
      </c>
      <c r="AG146" s="998" t="s">
        <v>8</v>
      </c>
      <c r="AH146" s="998" t="s">
        <v>8</v>
      </c>
      <c r="AI146" s="998" t="s">
        <v>8</v>
      </c>
      <c r="AJ146" s="966"/>
      <c r="AK146" s="952"/>
      <c r="AL146" s="953">
        <f>COUNTIF(F146:AJ146,"P")</f>
        <v>0</v>
      </c>
      <c r="AM146" s="954"/>
      <c r="AN146" s="954">
        <f>COUNTIF(F146:AJ146,"Mi")</f>
        <v>0</v>
      </c>
      <c r="AO146" s="955"/>
      <c r="AP146" s="956">
        <f>COUNTIF(F146:AJ146,"VS")</f>
        <v>0</v>
      </c>
      <c r="AQ146" s="957"/>
      <c r="AR146" s="954">
        <f>COUNTIF(F146:AJ146,"C1")</f>
        <v>0</v>
      </c>
      <c r="AS146" s="954"/>
      <c r="AT146" s="954">
        <f>COUNTIF(F146:AJ146,"R1")</f>
        <v>0</v>
      </c>
      <c r="AU146" s="954"/>
      <c r="AV146" s="954">
        <f>COUNTIF(F146:AJ146,"CS")</f>
        <v>0</v>
      </c>
      <c r="AW146" s="955"/>
      <c r="AX146" s="956">
        <f>COUNTIF(F146:AJ146,"DA")</f>
        <v>0</v>
      </c>
      <c r="AY146" s="957"/>
      <c r="AZ146" s="958"/>
      <c r="BA146" s="956">
        <f>COUNTIF(F146:AJ146,"MT5")</f>
        <v>0</v>
      </c>
      <c r="BB146" s="957"/>
      <c r="BC146" s="956">
        <f>COUNTIF(F146:AJ146,"MT6")</f>
        <v>0</v>
      </c>
      <c r="BD146" s="957"/>
      <c r="BE146" s="957"/>
      <c r="BF146" s="956">
        <f>COUNTIF(F146:AJ146,"MT8")</f>
        <v>0</v>
      </c>
      <c r="BG146" s="957"/>
      <c r="BH146" s="957"/>
      <c r="BI146" s="956">
        <f>COUNTIF(F146:AJ146,"A")</f>
        <v>21</v>
      </c>
      <c r="BJ146" s="957"/>
      <c r="BK146" s="956">
        <f>COUNTIF(F146:AJ146,"Ma")</f>
        <v>9</v>
      </c>
      <c r="BL146" s="959"/>
      <c r="BM146" s="954">
        <f>COUNTIF(F146:AJ146,"MJ")</f>
        <v>0</v>
      </c>
      <c r="BN146" s="960"/>
      <c r="BO146" s="954">
        <f>COUNTIF(F146:AJ146,"Jsc")</f>
        <v>0</v>
      </c>
      <c r="BP146" s="955"/>
      <c r="BQ146" s="954">
        <f>COUNTIF(F146:AJ146,"C")</f>
        <v>0</v>
      </c>
      <c r="BR146" s="954"/>
      <c r="BS146" s="954">
        <f>COUNTIF(F146:AJ146,"CC")</f>
        <v>0</v>
      </c>
      <c r="BT146" s="955"/>
      <c r="BU146" s="954">
        <f>COUNTIF(F146:AJ146,"DS")</f>
        <v>0</v>
      </c>
      <c r="BV146" s="955"/>
      <c r="BW146" s="956">
        <f>COUNTIF(F146:AJ146,"MT")</f>
        <v>0</v>
      </c>
      <c r="BX146" s="957"/>
      <c r="BY146" s="956">
        <f>COUNTIF(F146:AJ146,"4/5")</f>
        <v>0</v>
      </c>
      <c r="BZ146" s="961"/>
      <c r="CA146" s="962"/>
      <c r="CB146" s="826"/>
    </row>
    <row r="147" spans="1:80" ht="18.75" customHeight="1" x14ac:dyDescent="0.25">
      <c r="A147" s="910" t="s">
        <v>425</v>
      </c>
      <c r="B147" s="911" t="s">
        <v>158</v>
      </c>
      <c r="C147" s="1057" t="s">
        <v>368</v>
      </c>
      <c r="D147" s="975" t="str">
        <f>VLOOKUP(C147,ListeAppel,2,FALSE)</f>
        <v>Nom 046</v>
      </c>
      <c r="E147" s="932" t="s">
        <v>70</v>
      </c>
      <c r="F147" s="933"/>
      <c r="G147" s="936" t="s">
        <v>11</v>
      </c>
      <c r="H147" s="995" t="s">
        <v>14</v>
      </c>
      <c r="I147" s="995" t="s">
        <v>14</v>
      </c>
      <c r="J147" s="995" t="s">
        <v>14</v>
      </c>
      <c r="K147" s="995" t="s">
        <v>14</v>
      </c>
      <c r="L147" s="935"/>
      <c r="M147" s="935"/>
      <c r="N147" s="936" t="s">
        <v>11</v>
      </c>
      <c r="O147" s="936" t="s">
        <v>11</v>
      </c>
      <c r="P147" s="937" t="s">
        <v>7</v>
      </c>
      <c r="Q147" s="936" t="s">
        <v>11</v>
      </c>
      <c r="R147" s="936" t="s">
        <v>11</v>
      </c>
      <c r="S147" s="935"/>
      <c r="T147" s="935"/>
      <c r="U147" s="936" t="s">
        <v>11</v>
      </c>
      <c r="V147" s="936" t="s">
        <v>11</v>
      </c>
      <c r="W147" s="936" t="s">
        <v>11</v>
      </c>
      <c r="X147" s="936" t="s">
        <v>11</v>
      </c>
      <c r="Y147" s="936" t="s">
        <v>11</v>
      </c>
      <c r="Z147" s="935"/>
      <c r="AA147" s="935"/>
      <c r="AB147" s="936" t="s">
        <v>11</v>
      </c>
      <c r="AC147" s="936" t="s">
        <v>11</v>
      </c>
      <c r="AD147" s="936" t="s">
        <v>11</v>
      </c>
      <c r="AE147" s="936" t="s">
        <v>11</v>
      </c>
      <c r="AF147" s="937" t="s">
        <v>7</v>
      </c>
      <c r="AG147" s="935"/>
      <c r="AH147" s="935"/>
      <c r="AI147" s="936" t="s">
        <v>11</v>
      </c>
      <c r="AJ147" s="936"/>
      <c r="AK147" s="938">
        <f>IF(CA147=0,"",TIME(0,CA147,0))</f>
        <v>0.25</v>
      </c>
      <c r="AL147" s="939">
        <f t="shared" si="171"/>
        <v>15</v>
      </c>
      <c r="AM147" s="940">
        <f>SUM(AL147:AL148)/2</f>
        <v>14</v>
      </c>
      <c r="AN147" s="940">
        <f t="shared" si="172"/>
        <v>0</v>
      </c>
      <c r="AO147" s="940">
        <f>SUM((AN147+AN148)/2)</f>
        <v>0</v>
      </c>
      <c r="AP147" s="941">
        <f t="shared" si="173"/>
        <v>0</v>
      </c>
      <c r="AQ147" s="941">
        <f>SUM((AP147+AP148)/2)</f>
        <v>0</v>
      </c>
      <c r="AR147" s="940">
        <f t="shared" si="174"/>
        <v>0</v>
      </c>
      <c r="AS147" s="941">
        <f>SUM((AR147+AR148)/2)</f>
        <v>1</v>
      </c>
      <c r="AT147" s="941">
        <f t="shared" si="175"/>
        <v>0</v>
      </c>
      <c r="AU147" s="942">
        <f>SUM((AT147+AT148)/2)</f>
        <v>0</v>
      </c>
      <c r="AV147" s="940">
        <f t="shared" si="176"/>
        <v>0</v>
      </c>
      <c r="AW147" s="940">
        <f>SUM((AV147+AV148)/2)</f>
        <v>0</v>
      </c>
      <c r="AX147" s="941">
        <f t="shared" si="177"/>
        <v>0</v>
      </c>
      <c r="AY147" s="941">
        <f>SUM((AX147+AX148)/2)</f>
        <v>0</v>
      </c>
      <c r="AZ147" s="943">
        <f>SUM(AM147+AO147+AQ147+AS147+AW147+AY147+AU147)*24</f>
        <v>360</v>
      </c>
      <c r="BA147" s="941">
        <f t="shared" si="178"/>
        <v>0</v>
      </c>
      <c r="BB147" s="941">
        <f>SUM((BA147+BA148)/2)</f>
        <v>0</v>
      </c>
      <c r="BC147" s="941">
        <f t="shared" si="179"/>
        <v>0</v>
      </c>
      <c r="BD147" s="941">
        <f>SUM((BC147+BC148)/2)</f>
        <v>0</v>
      </c>
      <c r="BE147" s="941">
        <f>SUM((BD147+BD148)/2)</f>
        <v>0</v>
      </c>
      <c r="BF147" s="941">
        <f t="shared" si="180"/>
        <v>0</v>
      </c>
      <c r="BG147" s="941">
        <f>SUM((BF147+BF148)/2)</f>
        <v>0</v>
      </c>
      <c r="BH147" s="941">
        <f>SUM((BG147+BG148)/2)</f>
        <v>0</v>
      </c>
      <c r="BI147" s="941">
        <f t="shared" si="181"/>
        <v>0</v>
      </c>
      <c r="BJ147" s="941">
        <f>SUM((BI147+BI148)/2)</f>
        <v>0</v>
      </c>
      <c r="BK147" s="941">
        <f t="shared" si="182"/>
        <v>4</v>
      </c>
      <c r="BL147" s="944">
        <f>SUM(BK147+BK148)/2</f>
        <v>4</v>
      </c>
      <c r="BM147" s="940">
        <f t="shared" si="183"/>
        <v>0</v>
      </c>
      <c r="BN147" s="940">
        <f>SUM(BM147+BM148)/2</f>
        <v>0</v>
      </c>
      <c r="BO147" s="940">
        <f t="shared" si="184"/>
        <v>0</v>
      </c>
      <c r="BP147" s="940">
        <f>SUM(BO147+BO148)/2</f>
        <v>0</v>
      </c>
      <c r="BQ147" s="940">
        <f t="shared" si="185"/>
        <v>2</v>
      </c>
      <c r="BR147" s="940">
        <f>SUM((BQ147+BQ148)/2)</f>
        <v>2</v>
      </c>
      <c r="BS147" s="940">
        <f t="shared" si="186"/>
        <v>0</v>
      </c>
      <c r="BT147" s="940">
        <f>SUM((BS147+BS148)/2)</f>
        <v>0</v>
      </c>
      <c r="BU147" s="940">
        <f t="shared" si="187"/>
        <v>0</v>
      </c>
      <c r="BV147" s="940">
        <f>SUM((BU147+BU148)/2)</f>
        <v>0</v>
      </c>
      <c r="BW147" s="941">
        <f t="shared" si="188"/>
        <v>0</v>
      </c>
      <c r="BX147" s="941">
        <f>SUM((BW147+BW148)/2)</f>
        <v>0</v>
      </c>
      <c r="BY147" s="941">
        <f t="shared" si="189"/>
        <v>0</v>
      </c>
      <c r="BZ147" s="942">
        <f>SUM((BY147+BY148)/2)</f>
        <v>0</v>
      </c>
      <c r="CA147" s="945">
        <f>SUM(AZ147)</f>
        <v>360</v>
      </c>
      <c r="CB147" s="891">
        <f>SUM(AM147+AO147+AQ147+AS147+AU147+AW147+BB147+BD147+BG147+AY147)</f>
        <v>15</v>
      </c>
    </row>
    <row r="148" spans="1:80" ht="18.75" customHeight="1" thickBot="1" x14ac:dyDescent="0.3">
      <c r="A148" s="910" t="s">
        <v>425</v>
      </c>
      <c r="B148" s="911" t="s">
        <v>159</v>
      </c>
      <c r="C148" s="710" t="s">
        <v>8</v>
      </c>
      <c r="D148" s="946">
        <v>11052</v>
      </c>
      <c r="E148" s="947" t="s">
        <v>4</v>
      </c>
      <c r="F148" s="948"/>
      <c r="G148" s="951" t="s">
        <v>11</v>
      </c>
      <c r="H148" s="998" t="s">
        <v>14</v>
      </c>
      <c r="I148" s="998" t="s">
        <v>14</v>
      </c>
      <c r="J148" s="998" t="s">
        <v>14</v>
      </c>
      <c r="K148" s="998" t="s">
        <v>14</v>
      </c>
      <c r="L148" s="950"/>
      <c r="M148" s="950"/>
      <c r="N148" s="951" t="s">
        <v>11</v>
      </c>
      <c r="O148" s="951" t="s">
        <v>11</v>
      </c>
      <c r="P148" s="949" t="s">
        <v>7</v>
      </c>
      <c r="Q148" s="951" t="s">
        <v>11</v>
      </c>
      <c r="R148" s="951" t="s">
        <v>11</v>
      </c>
      <c r="S148" s="950"/>
      <c r="T148" s="950"/>
      <c r="U148" s="951" t="s">
        <v>11</v>
      </c>
      <c r="V148" s="951" t="s">
        <v>11</v>
      </c>
      <c r="W148" s="982" t="s">
        <v>39</v>
      </c>
      <c r="X148" s="982" t="s">
        <v>39</v>
      </c>
      <c r="Y148" s="951" t="s">
        <v>11</v>
      </c>
      <c r="Z148" s="950"/>
      <c r="AA148" s="950"/>
      <c r="AB148" s="951" t="s">
        <v>11</v>
      </c>
      <c r="AC148" s="951" t="s">
        <v>11</v>
      </c>
      <c r="AD148" s="951" t="s">
        <v>11</v>
      </c>
      <c r="AE148" s="951" t="s">
        <v>11</v>
      </c>
      <c r="AF148" s="949" t="s">
        <v>7</v>
      </c>
      <c r="AG148" s="950"/>
      <c r="AH148" s="950"/>
      <c r="AI148" s="951" t="s">
        <v>11</v>
      </c>
      <c r="AJ148" s="951"/>
      <c r="AK148" s="952"/>
      <c r="AL148" s="953">
        <f t="shared" si="171"/>
        <v>13</v>
      </c>
      <c r="AM148" s="954"/>
      <c r="AN148" s="954">
        <f t="shared" si="172"/>
        <v>0</v>
      </c>
      <c r="AO148" s="955"/>
      <c r="AP148" s="956">
        <f t="shared" si="173"/>
        <v>0</v>
      </c>
      <c r="AQ148" s="957"/>
      <c r="AR148" s="954">
        <f t="shared" si="174"/>
        <v>2</v>
      </c>
      <c r="AS148" s="954"/>
      <c r="AT148" s="954">
        <f t="shared" si="175"/>
        <v>0</v>
      </c>
      <c r="AU148" s="954"/>
      <c r="AV148" s="954">
        <f t="shared" si="176"/>
        <v>0</v>
      </c>
      <c r="AW148" s="955"/>
      <c r="AX148" s="956">
        <f t="shared" si="177"/>
        <v>0</v>
      </c>
      <c r="AY148" s="957"/>
      <c r="AZ148" s="958"/>
      <c r="BA148" s="956">
        <f t="shared" si="178"/>
        <v>0</v>
      </c>
      <c r="BB148" s="957"/>
      <c r="BC148" s="956">
        <f t="shared" si="179"/>
        <v>0</v>
      </c>
      <c r="BD148" s="957"/>
      <c r="BE148" s="957"/>
      <c r="BF148" s="956">
        <f t="shared" si="180"/>
        <v>0</v>
      </c>
      <c r="BG148" s="957"/>
      <c r="BH148" s="957"/>
      <c r="BI148" s="956">
        <f t="shared" si="181"/>
        <v>0</v>
      </c>
      <c r="BJ148" s="957"/>
      <c r="BK148" s="956">
        <f t="shared" si="182"/>
        <v>4</v>
      </c>
      <c r="BL148" s="959"/>
      <c r="BM148" s="954">
        <f t="shared" si="183"/>
        <v>0</v>
      </c>
      <c r="BN148" s="960"/>
      <c r="BO148" s="954">
        <f t="shared" si="184"/>
        <v>0</v>
      </c>
      <c r="BP148" s="955"/>
      <c r="BQ148" s="954">
        <f t="shared" si="185"/>
        <v>2</v>
      </c>
      <c r="BR148" s="954"/>
      <c r="BS148" s="954">
        <f t="shared" si="186"/>
        <v>0</v>
      </c>
      <c r="BT148" s="955"/>
      <c r="BU148" s="954">
        <f t="shared" si="187"/>
        <v>0</v>
      </c>
      <c r="BV148" s="955"/>
      <c r="BW148" s="956">
        <f t="shared" si="188"/>
        <v>0</v>
      </c>
      <c r="BX148" s="957"/>
      <c r="BY148" s="956">
        <f t="shared" si="189"/>
        <v>0</v>
      </c>
      <c r="BZ148" s="961"/>
      <c r="CA148" s="962"/>
      <c r="CB148" s="826"/>
    </row>
    <row r="149" spans="1:80" ht="18.75" customHeight="1" x14ac:dyDescent="0.25">
      <c r="A149" s="910" t="s">
        <v>425</v>
      </c>
      <c r="B149" s="911" t="s">
        <v>160</v>
      </c>
      <c r="C149" s="1057" t="s">
        <v>369</v>
      </c>
      <c r="D149" s="931" t="str">
        <f>VLOOKUP(C149,ListeAppel,2,FALSE)</f>
        <v>Nom 121</v>
      </c>
      <c r="E149" s="932" t="s">
        <v>70</v>
      </c>
      <c r="F149" s="933"/>
      <c r="G149" s="936" t="s">
        <v>75</v>
      </c>
      <c r="H149" s="936" t="s">
        <v>75</v>
      </c>
      <c r="I149" s="1070" t="s">
        <v>75</v>
      </c>
      <c r="J149" s="936" t="s">
        <v>75</v>
      </c>
      <c r="K149" s="937" t="s">
        <v>7</v>
      </c>
      <c r="L149" s="935"/>
      <c r="M149" s="935"/>
      <c r="N149" s="937" t="s">
        <v>7</v>
      </c>
      <c r="O149" s="936" t="s">
        <v>75</v>
      </c>
      <c r="P149" s="936" t="s">
        <v>75</v>
      </c>
      <c r="Q149" s="936" t="s">
        <v>75</v>
      </c>
      <c r="R149" s="936" t="s">
        <v>75</v>
      </c>
      <c r="S149" s="935"/>
      <c r="T149" s="935"/>
      <c r="U149" s="936" t="s">
        <v>75</v>
      </c>
      <c r="V149" s="936" t="s">
        <v>75</v>
      </c>
      <c r="W149" s="936" t="s">
        <v>75</v>
      </c>
      <c r="X149" s="937" t="s">
        <v>7</v>
      </c>
      <c r="Y149" s="936" t="s">
        <v>75</v>
      </c>
      <c r="Z149" s="935"/>
      <c r="AA149" s="935"/>
      <c r="AB149" s="936" t="s">
        <v>75</v>
      </c>
      <c r="AC149" s="936" t="s">
        <v>75</v>
      </c>
      <c r="AD149" s="936" t="s">
        <v>75</v>
      </c>
      <c r="AE149" s="936" t="s">
        <v>75</v>
      </c>
      <c r="AF149" s="936" t="s">
        <v>75</v>
      </c>
      <c r="AG149" s="935"/>
      <c r="AH149" s="935"/>
      <c r="AI149" s="936" t="s">
        <v>75</v>
      </c>
      <c r="AJ149" s="936"/>
      <c r="AK149" s="938" t="str">
        <f>IF(CA149=0,"",TIME(0,CA149,0))</f>
        <v/>
      </c>
      <c r="AL149" s="939">
        <f t="shared" si="171"/>
        <v>0</v>
      </c>
      <c r="AM149" s="940">
        <f>SUM(AL149:AL150)/2</f>
        <v>0</v>
      </c>
      <c r="AN149" s="940">
        <f t="shared" si="172"/>
        <v>0</v>
      </c>
      <c r="AO149" s="940">
        <f>SUM((AN149+AN150)/2)</f>
        <v>0</v>
      </c>
      <c r="AP149" s="941">
        <f t="shared" si="173"/>
        <v>0</v>
      </c>
      <c r="AQ149" s="941">
        <f>SUM((AP149+AP150)/2)</f>
        <v>0</v>
      </c>
      <c r="AR149" s="940">
        <f t="shared" si="174"/>
        <v>0</v>
      </c>
      <c r="AS149" s="941">
        <f>SUM((AR149+AR150)/2)</f>
        <v>0</v>
      </c>
      <c r="AT149" s="941">
        <f t="shared" si="175"/>
        <v>0</v>
      </c>
      <c r="AU149" s="942">
        <f>SUM((AT149+AT150)/2)</f>
        <v>0</v>
      </c>
      <c r="AV149" s="940">
        <f t="shared" si="176"/>
        <v>0</v>
      </c>
      <c r="AW149" s="940">
        <f>SUM((AV149+AV150)/2)</f>
        <v>0</v>
      </c>
      <c r="AX149" s="941">
        <f t="shared" si="177"/>
        <v>0</v>
      </c>
      <c r="AY149" s="941">
        <f>SUM((AX149+AX150)/2)</f>
        <v>0</v>
      </c>
      <c r="AZ149" s="943">
        <f>SUM(AM149+AO149+AQ149+AS149+AW149+AY149+AU149)*24</f>
        <v>0</v>
      </c>
      <c r="BA149" s="941">
        <f t="shared" si="178"/>
        <v>0</v>
      </c>
      <c r="BB149" s="941">
        <f>SUM((BA149+BA150)/2)</f>
        <v>10.5</v>
      </c>
      <c r="BC149" s="941">
        <f t="shared" si="179"/>
        <v>0</v>
      </c>
      <c r="BD149" s="941">
        <f>SUM((BC149+BC150)/2)</f>
        <v>0</v>
      </c>
      <c r="BE149" s="941">
        <f>SUM((BD149+BD150)/2)</f>
        <v>0</v>
      </c>
      <c r="BF149" s="941">
        <f t="shared" si="180"/>
        <v>0</v>
      </c>
      <c r="BG149" s="941">
        <f>SUM((BF149+BF150)/2)</f>
        <v>0</v>
      </c>
      <c r="BH149" s="941">
        <f>SUM((BG149+BG150)/2)</f>
        <v>0</v>
      </c>
      <c r="BI149" s="941">
        <f t="shared" si="181"/>
        <v>0</v>
      </c>
      <c r="BJ149" s="941">
        <f>SUM((BI149+BI150)/2)</f>
        <v>0</v>
      </c>
      <c r="BK149" s="941">
        <f t="shared" si="182"/>
        <v>0</v>
      </c>
      <c r="BL149" s="944">
        <f>SUM(BK149+BK150)/2</f>
        <v>0</v>
      </c>
      <c r="BM149" s="940">
        <f t="shared" si="183"/>
        <v>0</v>
      </c>
      <c r="BN149" s="940">
        <f>SUM(BM149+BM150)/2</f>
        <v>0</v>
      </c>
      <c r="BO149" s="940">
        <f t="shared" si="184"/>
        <v>0</v>
      </c>
      <c r="BP149" s="940">
        <f>SUM(BO149+BO150)/2</f>
        <v>0</v>
      </c>
      <c r="BQ149" s="940">
        <f t="shared" si="185"/>
        <v>3</v>
      </c>
      <c r="BR149" s="940">
        <f>SUM((BQ149+BQ150)/2)</f>
        <v>1.5</v>
      </c>
      <c r="BS149" s="940">
        <f t="shared" si="186"/>
        <v>0</v>
      </c>
      <c r="BT149" s="940">
        <f>SUM((BS149+BS150)/2)</f>
        <v>0</v>
      </c>
      <c r="BU149" s="940">
        <f t="shared" si="187"/>
        <v>0</v>
      </c>
      <c r="BV149" s="940">
        <f>SUM((BU149+BU150)/2)</f>
        <v>0</v>
      </c>
      <c r="BW149" s="941">
        <f t="shared" si="188"/>
        <v>0</v>
      </c>
      <c r="BX149" s="941">
        <f>SUM((BW149+BW150)/2)</f>
        <v>0</v>
      </c>
      <c r="BY149" s="941">
        <f t="shared" si="189"/>
        <v>0</v>
      </c>
      <c r="BZ149" s="942">
        <f>SUM((BY149+BY150)/2)</f>
        <v>0</v>
      </c>
      <c r="CA149" s="945">
        <f>SUM(AZ149)</f>
        <v>0</v>
      </c>
      <c r="CB149" s="891">
        <f>SUM(AM149+AO149+AQ149+AS149+AU149+AW149+BB149+BD149+BG149+AY149)</f>
        <v>10.5</v>
      </c>
    </row>
    <row r="150" spans="1:80" ht="18.75" customHeight="1" thickBot="1" x14ac:dyDescent="0.3">
      <c r="A150" s="910" t="s">
        <v>425</v>
      </c>
      <c r="B150" s="911" t="s">
        <v>161</v>
      </c>
      <c r="C150" s="710" t="s">
        <v>8</v>
      </c>
      <c r="D150" s="999"/>
      <c r="E150" s="947" t="s">
        <v>4</v>
      </c>
      <c r="F150" s="948"/>
      <c r="G150" s="997" t="s">
        <v>41</v>
      </c>
      <c r="H150" s="997" t="s">
        <v>41</v>
      </c>
      <c r="I150" s="997" t="s">
        <v>41</v>
      </c>
      <c r="J150" s="997" t="s">
        <v>41</v>
      </c>
      <c r="K150" s="997" t="s">
        <v>41</v>
      </c>
      <c r="L150" s="950"/>
      <c r="M150" s="950"/>
      <c r="N150" s="997" t="s">
        <v>41</v>
      </c>
      <c r="O150" s="997" t="s">
        <v>41</v>
      </c>
      <c r="P150" s="997" t="s">
        <v>41</v>
      </c>
      <c r="Q150" s="997" t="s">
        <v>41</v>
      </c>
      <c r="R150" s="997" t="s">
        <v>41</v>
      </c>
      <c r="S150" s="950"/>
      <c r="T150" s="950"/>
      <c r="U150" s="997" t="s">
        <v>41</v>
      </c>
      <c r="V150" s="997" t="s">
        <v>41</v>
      </c>
      <c r="W150" s="997" t="s">
        <v>41</v>
      </c>
      <c r="X150" s="997" t="s">
        <v>41</v>
      </c>
      <c r="Y150" s="997" t="s">
        <v>41</v>
      </c>
      <c r="Z150" s="950"/>
      <c r="AA150" s="950"/>
      <c r="AB150" s="997" t="s">
        <v>41</v>
      </c>
      <c r="AC150" s="997" t="s">
        <v>41</v>
      </c>
      <c r="AD150" s="997" t="s">
        <v>41</v>
      </c>
      <c r="AE150" s="997" t="s">
        <v>41</v>
      </c>
      <c r="AF150" s="997" t="s">
        <v>41</v>
      </c>
      <c r="AG150" s="950"/>
      <c r="AH150" s="950"/>
      <c r="AI150" s="997" t="s">
        <v>41</v>
      </c>
      <c r="AJ150" s="951"/>
      <c r="AK150" s="952"/>
      <c r="AL150" s="953">
        <f t="shared" si="171"/>
        <v>0</v>
      </c>
      <c r="AM150" s="954"/>
      <c r="AN150" s="954">
        <f t="shared" si="172"/>
        <v>0</v>
      </c>
      <c r="AO150" s="955"/>
      <c r="AP150" s="956">
        <f t="shared" si="173"/>
        <v>0</v>
      </c>
      <c r="AQ150" s="957"/>
      <c r="AR150" s="954">
        <f t="shared" si="174"/>
        <v>0</v>
      </c>
      <c r="AS150" s="954"/>
      <c r="AT150" s="954">
        <f t="shared" si="175"/>
        <v>0</v>
      </c>
      <c r="AU150" s="954"/>
      <c r="AV150" s="954">
        <f t="shared" si="176"/>
        <v>0</v>
      </c>
      <c r="AW150" s="955"/>
      <c r="AX150" s="956">
        <f t="shared" si="177"/>
        <v>0</v>
      </c>
      <c r="AY150" s="957"/>
      <c r="AZ150" s="958"/>
      <c r="BA150" s="956">
        <f t="shared" si="178"/>
        <v>21</v>
      </c>
      <c r="BB150" s="957"/>
      <c r="BC150" s="956">
        <f t="shared" si="179"/>
        <v>0</v>
      </c>
      <c r="BD150" s="957"/>
      <c r="BE150" s="957"/>
      <c r="BF150" s="956">
        <f t="shared" si="180"/>
        <v>0</v>
      </c>
      <c r="BG150" s="957"/>
      <c r="BH150" s="957"/>
      <c r="BI150" s="956">
        <f t="shared" si="181"/>
        <v>0</v>
      </c>
      <c r="BJ150" s="957"/>
      <c r="BK150" s="956">
        <f t="shared" si="182"/>
        <v>0</v>
      </c>
      <c r="BL150" s="959"/>
      <c r="BM150" s="954">
        <f t="shared" si="183"/>
        <v>0</v>
      </c>
      <c r="BN150" s="960"/>
      <c r="BO150" s="954">
        <f t="shared" si="184"/>
        <v>0</v>
      </c>
      <c r="BP150" s="955"/>
      <c r="BQ150" s="954">
        <f t="shared" si="185"/>
        <v>0</v>
      </c>
      <c r="BR150" s="954"/>
      <c r="BS150" s="954">
        <f t="shared" si="186"/>
        <v>0</v>
      </c>
      <c r="BT150" s="955"/>
      <c r="BU150" s="954">
        <f t="shared" si="187"/>
        <v>0</v>
      </c>
      <c r="BV150" s="955"/>
      <c r="BW150" s="956">
        <f t="shared" si="188"/>
        <v>0</v>
      </c>
      <c r="BX150" s="957"/>
      <c r="BY150" s="956">
        <f t="shared" si="189"/>
        <v>0</v>
      </c>
      <c r="BZ150" s="961"/>
      <c r="CA150" s="962"/>
      <c r="CB150" s="826"/>
    </row>
    <row r="151" spans="1:80" ht="18.75" customHeight="1" x14ac:dyDescent="0.25">
      <c r="A151" s="910" t="s">
        <v>425</v>
      </c>
      <c r="B151" s="911" t="s">
        <v>162</v>
      </c>
      <c r="C151" s="1057" t="s">
        <v>370</v>
      </c>
      <c r="D151" s="975" t="str">
        <f>VLOOKUP(C151,REF!A31:C145,2,FALSE)</f>
        <v>Nom 110</v>
      </c>
      <c r="E151" s="932" t="s">
        <v>70</v>
      </c>
      <c r="F151" s="933"/>
      <c r="G151" s="936" t="s">
        <v>11</v>
      </c>
      <c r="H151" s="936" t="s">
        <v>11</v>
      </c>
      <c r="I151" s="1070" t="s">
        <v>11</v>
      </c>
      <c r="J151" s="936" t="s">
        <v>11</v>
      </c>
      <c r="K151" s="936" t="s">
        <v>11</v>
      </c>
      <c r="L151" s="935"/>
      <c r="M151" s="935"/>
      <c r="N151" s="936" t="s">
        <v>11</v>
      </c>
      <c r="O151" s="936" t="s">
        <v>11</v>
      </c>
      <c r="P151" s="936" t="s">
        <v>11</v>
      </c>
      <c r="Q151" s="936" t="s">
        <v>11</v>
      </c>
      <c r="R151" s="936" t="s">
        <v>11</v>
      </c>
      <c r="S151" s="935"/>
      <c r="T151" s="935"/>
      <c r="U151" s="936" t="s">
        <v>11</v>
      </c>
      <c r="V151" s="936" t="s">
        <v>11</v>
      </c>
      <c r="W151" s="936" t="s">
        <v>11</v>
      </c>
      <c r="X151" s="936" t="s">
        <v>11</v>
      </c>
      <c r="Y151" s="936" t="s">
        <v>11</v>
      </c>
      <c r="Z151" s="935"/>
      <c r="AA151" s="935"/>
      <c r="AB151" s="936" t="s">
        <v>11</v>
      </c>
      <c r="AC151" s="936" t="s">
        <v>11</v>
      </c>
      <c r="AD151" s="936" t="s">
        <v>11</v>
      </c>
      <c r="AE151" s="936" t="s">
        <v>11</v>
      </c>
      <c r="AF151" s="936" t="s">
        <v>11</v>
      </c>
      <c r="AG151" s="935"/>
      <c r="AH151" s="935"/>
      <c r="AI151" s="936" t="s">
        <v>11</v>
      </c>
      <c r="AJ151" s="936"/>
      <c r="AK151" s="938">
        <f>IF(CA151=0,"",TIME(0,CA151,0))</f>
        <v>0.35000000000000003</v>
      </c>
      <c r="AL151" s="939">
        <f t="shared" si="171"/>
        <v>21</v>
      </c>
      <c r="AM151" s="940">
        <f>SUM(AL151:AL152)/2</f>
        <v>20.5</v>
      </c>
      <c r="AN151" s="940">
        <f t="shared" si="172"/>
        <v>0</v>
      </c>
      <c r="AO151" s="940">
        <f>SUM((AN151+AN152)/2)</f>
        <v>0</v>
      </c>
      <c r="AP151" s="941">
        <f t="shared" si="173"/>
        <v>0</v>
      </c>
      <c r="AQ151" s="941">
        <f>SUM((AP151+AP152)/2)</f>
        <v>0</v>
      </c>
      <c r="AR151" s="940">
        <f t="shared" si="174"/>
        <v>0</v>
      </c>
      <c r="AS151" s="941">
        <f>SUM((AR151+AR152)/2)</f>
        <v>0</v>
      </c>
      <c r="AT151" s="941">
        <f t="shared" si="175"/>
        <v>0</v>
      </c>
      <c r="AU151" s="942">
        <f>SUM((AT151+AT152)/2)</f>
        <v>0.5</v>
      </c>
      <c r="AV151" s="940">
        <f t="shared" si="176"/>
        <v>0</v>
      </c>
      <c r="AW151" s="940">
        <f>SUM((AV151+AV152)/2)</f>
        <v>0</v>
      </c>
      <c r="AX151" s="941">
        <f t="shared" si="177"/>
        <v>0</v>
      </c>
      <c r="AY151" s="941">
        <f>SUM((AX151+AX152)/2)</f>
        <v>0</v>
      </c>
      <c r="AZ151" s="943">
        <f>SUM(AM151+AO151+AQ151+AS151+AW151+AY151+AU151)*24</f>
        <v>504</v>
      </c>
      <c r="BA151" s="941">
        <f t="shared" si="178"/>
        <v>0</v>
      </c>
      <c r="BB151" s="941">
        <f>SUM((BA151+BA152)/2)</f>
        <v>0</v>
      </c>
      <c r="BC151" s="941">
        <f t="shared" si="179"/>
        <v>0</v>
      </c>
      <c r="BD151" s="941">
        <f>SUM((BC151+BC152)/2)</f>
        <v>0</v>
      </c>
      <c r="BE151" s="941">
        <f>SUM((BD151+BD152)/2)</f>
        <v>0</v>
      </c>
      <c r="BF151" s="941">
        <f t="shared" si="180"/>
        <v>0</v>
      </c>
      <c r="BG151" s="941">
        <f>SUM((BF151+BF152)/2)</f>
        <v>0</v>
      </c>
      <c r="BH151" s="941">
        <f>SUM((BG151+BG152)/2)</f>
        <v>0</v>
      </c>
      <c r="BI151" s="941">
        <f t="shared" si="181"/>
        <v>0</v>
      </c>
      <c r="BJ151" s="941">
        <f>SUM((BI151+BI152)/2)</f>
        <v>0</v>
      </c>
      <c r="BK151" s="941">
        <f t="shared" si="182"/>
        <v>0</v>
      </c>
      <c r="BL151" s="944">
        <f>SUM(BK151+BK152)/2</f>
        <v>0</v>
      </c>
      <c r="BM151" s="940">
        <f t="shared" si="183"/>
        <v>0</v>
      </c>
      <c r="BN151" s="940">
        <f>SUM(BM151+BM152)/2</f>
        <v>0</v>
      </c>
      <c r="BO151" s="940">
        <f t="shared" si="184"/>
        <v>0</v>
      </c>
      <c r="BP151" s="940">
        <f>SUM(BO151+BO152)/2</f>
        <v>0</v>
      </c>
      <c r="BQ151" s="940">
        <f t="shared" si="185"/>
        <v>0</v>
      </c>
      <c r="BR151" s="940">
        <f>SUM((BQ151+BQ152)/2)</f>
        <v>0</v>
      </c>
      <c r="BS151" s="940">
        <f t="shared" si="186"/>
        <v>0</v>
      </c>
      <c r="BT151" s="940">
        <f>SUM((BS151+BS152)/2)</f>
        <v>0</v>
      </c>
      <c r="BU151" s="940">
        <f t="shared" si="187"/>
        <v>0</v>
      </c>
      <c r="BV151" s="940">
        <f>SUM((BU151+BU152)/2)</f>
        <v>0</v>
      </c>
      <c r="BW151" s="941">
        <f t="shared" si="188"/>
        <v>0</v>
      </c>
      <c r="BX151" s="941">
        <f>SUM((BW151+BW152)/2)</f>
        <v>0</v>
      </c>
      <c r="BY151" s="941">
        <f t="shared" si="189"/>
        <v>0</v>
      </c>
      <c r="BZ151" s="942">
        <f>SUM((BY151+BY152)/2)</f>
        <v>0</v>
      </c>
      <c r="CA151" s="945">
        <f>SUM(AZ151)</f>
        <v>504</v>
      </c>
      <c r="CB151" s="891">
        <f>SUM(AM151+AO151+AQ151+AS151+AU151+AW151+BB151+BD151+BG151+AY151)</f>
        <v>21</v>
      </c>
    </row>
    <row r="152" spans="1:80" ht="18.75" customHeight="1" thickBot="1" x14ac:dyDescent="0.3">
      <c r="A152" s="910" t="s">
        <v>425</v>
      </c>
      <c r="B152" s="911" t="s">
        <v>163</v>
      </c>
      <c r="C152" s="710" t="s">
        <v>8</v>
      </c>
      <c r="D152" s="999"/>
      <c r="E152" s="947" t="s">
        <v>4</v>
      </c>
      <c r="F152" s="948"/>
      <c r="G152" s="951" t="s">
        <v>11</v>
      </c>
      <c r="H152" s="951" t="s">
        <v>11</v>
      </c>
      <c r="I152" s="1071" t="s">
        <v>11</v>
      </c>
      <c r="J152" s="951" t="s">
        <v>11</v>
      </c>
      <c r="K152" s="951" t="s">
        <v>11</v>
      </c>
      <c r="L152" s="950"/>
      <c r="M152" s="950"/>
      <c r="N152" s="951" t="s">
        <v>11</v>
      </c>
      <c r="O152" s="951" t="s">
        <v>11</v>
      </c>
      <c r="P152" s="951" t="s">
        <v>57</v>
      </c>
      <c r="Q152" s="951" t="s">
        <v>11</v>
      </c>
      <c r="R152" s="951" t="s">
        <v>11</v>
      </c>
      <c r="S152" s="950"/>
      <c r="T152" s="950"/>
      <c r="U152" s="951" t="s">
        <v>11</v>
      </c>
      <c r="V152" s="951" t="s">
        <v>11</v>
      </c>
      <c r="W152" s="951" t="s">
        <v>11</v>
      </c>
      <c r="X152" s="951" t="s">
        <v>11</v>
      </c>
      <c r="Y152" s="951" t="s">
        <v>11</v>
      </c>
      <c r="Z152" s="950"/>
      <c r="AA152" s="950"/>
      <c r="AB152" s="951" t="s">
        <v>11</v>
      </c>
      <c r="AC152" s="951" t="s">
        <v>11</v>
      </c>
      <c r="AD152" s="951" t="s">
        <v>11</v>
      </c>
      <c r="AE152" s="951" t="s">
        <v>11</v>
      </c>
      <c r="AF152" s="951" t="s">
        <v>11</v>
      </c>
      <c r="AG152" s="950"/>
      <c r="AH152" s="950"/>
      <c r="AI152" s="951" t="s">
        <v>11</v>
      </c>
      <c r="AJ152" s="951"/>
      <c r="AK152" s="952"/>
      <c r="AL152" s="953">
        <f t="shared" si="171"/>
        <v>20</v>
      </c>
      <c r="AM152" s="954"/>
      <c r="AN152" s="954">
        <f t="shared" si="172"/>
        <v>0</v>
      </c>
      <c r="AO152" s="955"/>
      <c r="AP152" s="956">
        <f t="shared" si="173"/>
        <v>0</v>
      </c>
      <c r="AQ152" s="957"/>
      <c r="AR152" s="954">
        <f t="shared" si="174"/>
        <v>0</v>
      </c>
      <c r="AS152" s="954"/>
      <c r="AT152" s="954">
        <f t="shared" si="175"/>
        <v>1</v>
      </c>
      <c r="AU152" s="954"/>
      <c r="AV152" s="954">
        <f t="shared" si="176"/>
        <v>0</v>
      </c>
      <c r="AW152" s="955"/>
      <c r="AX152" s="956">
        <f t="shared" si="177"/>
        <v>0</v>
      </c>
      <c r="AY152" s="957"/>
      <c r="AZ152" s="958"/>
      <c r="BA152" s="956">
        <f t="shared" si="178"/>
        <v>0</v>
      </c>
      <c r="BB152" s="957"/>
      <c r="BC152" s="956">
        <f t="shared" si="179"/>
        <v>0</v>
      </c>
      <c r="BD152" s="957"/>
      <c r="BE152" s="957"/>
      <c r="BF152" s="956">
        <f t="shared" si="180"/>
        <v>0</v>
      </c>
      <c r="BG152" s="957"/>
      <c r="BH152" s="957"/>
      <c r="BI152" s="956">
        <f t="shared" si="181"/>
        <v>0</v>
      </c>
      <c r="BJ152" s="957"/>
      <c r="BK152" s="956">
        <f t="shared" si="182"/>
        <v>0</v>
      </c>
      <c r="BL152" s="959"/>
      <c r="BM152" s="954">
        <f t="shared" si="183"/>
        <v>0</v>
      </c>
      <c r="BN152" s="960"/>
      <c r="BO152" s="954">
        <f t="shared" si="184"/>
        <v>0</v>
      </c>
      <c r="BP152" s="955"/>
      <c r="BQ152" s="954">
        <f t="shared" si="185"/>
        <v>0</v>
      </c>
      <c r="BR152" s="954"/>
      <c r="BS152" s="954">
        <f t="shared" si="186"/>
        <v>0</v>
      </c>
      <c r="BT152" s="955"/>
      <c r="BU152" s="954">
        <f t="shared" si="187"/>
        <v>0</v>
      </c>
      <c r="BV152" s="955"/>
      <c r="BW152" s="956">
        <f t="shared" si="188"/>
        <v>0</v>
      </c>
      <c r="BX152" s="957"/>
      <c r="BY152" s="956">
        <f t="shared" si="189"/>
        <v>0</v>
      </c>
      <c r="BZ152" s="961"/>
      <c r="CA152" s="962"/>
      <c r="CB152" s="826"/>
    </row>
    <row r="153" spans="1:80" s="1029" customFormat="1" ht="18.75" customHeight="1" thickBot="1" x14ac:dyDescent="0.3">
      <c r="A153" s="910" t="s">
        <v>425</v>
      </c>
      <c r="B153" s="911" t="s">
        <v>186</v>
      </c>
      <c r="C153" s="1239" t="s">
        <v>186</v>
      </c>
      <c r="D153" s="1240"/>
      <c r="E153" s="13"/>
      <c r="F153" s="912"/>
      <c r="G153" s="913"/>
      <c r="H153" s="913"/>
      <c r="I153" s="914"/>
      <c r="J153" s="913"/>
      <c r="K153" s="913"/>
      <c r="L153" s="913"/>
      <c r="M153" s="913"/>
      <c r="N153" s="913"/>
      <c r="O153" s="913"/>
      <c r="P153" s="913"/>
      <c r="Q153" s="913"/>
      <c r="R153" s="913"/>
      <c r="S153" s="913"/>
      <c r="T153" s="913"/>
      <c r="U153" s="913"/>
      <c r="V153" s="913"/>
      <c r="W153" s="913"/>
      <c r="X153" s="913"/>
      <c r="Y153" s="913"/>
      <c r="Z153" s="913"/>
      <c r="AA153" s="913"/>
      <c r="AB153" s="913"/>
      <c r="AC153" s="913"/>
      <c r="AD153" s="913"/>
      <c r="AE153" s="913"/>
      <c r="AF153" s="913"/>
      <c r="AG153" s="913"/>
      <c r="AH153" s="913"/>
      <c r="AI153" s="913"/>
      <c r="AJ153" s="913"/>
      <c r="AK153" s="938" t="str">
        <f>IF(CA153=0,"",TIME(0,CA153,0))</f>
        <v/>
      </c>
      <c r="AL153" s="915"/>
      <c r="AM153" s="915"/>
      <c r="AN153" s="915"/>
      <c r="AO153" s="916"/>
      <c r="AP153" s="915"/>
      <c r="AQ153" s="916"/>
      <c r="AR153" s="915"/>
      <c r="AS153" s="915"/>
      <c r="AT153" s="915"/>
      <c r="AU153" s="915"/>
      <c r="AV153" s="915"/>
      <c r="AW153" s="916"/>
      <c r="AX153" s="915"/>
      <c r="AY153" s="916"/>
      <c r="AZ153" s="1026"/>
      <c r="BA153" s="915"/>
      <c r="BB153" s="916"/>
      <c r="BC153" s="915"/>
      <c r="BD153" s="916"/>
      <c r="BE153" s="916"/>
      <c r="BF153" s="915"/>
      <c r="BG153" s="916"/>
      <c r="BH153" s="916"/>
      <c r="BI153" s="915"/>
      <c r="BJ153" s="916"/>
      <c r="BK153" s="915"/>
      <c r="BL153" s="1027"/>
      <c r="BM153" s="915"/>
      <c r="BN153" s="921"/>
      <c r="BO153" s="915"/>
      <c r="BP153" s="916"/>
      <c r="BQ153" s="915"/>
      <c r="BR153" s="915"/>
      <c r="BS153" s="915"/>
      <c r="BT153" s="916"/>
      <c r="BU153" s="915"/>
      <c r="BV153" s="916"/>
      <c r="BW153" s="915"/>
      <c r="BX153" s="916"/>
      <c r="BY153" s="915"/>
      <c r="BZ153" s="916"/>
      <c r="CA153" s="1026"/>
      <c r="CB153" s="1028"/>
    </row>
    <row r="154" spans="1:80" s="1029" customFormat="1" ht="18.75" customHeight="1" thickBot="1" x14ac:dyDescent="0.3">
      <c r="A154" s="910" t="s">
        <v>425</v>
      </c>
      <c r="B154" s="911" t="s">
        <v>186</v>
      </c>
      <c r="C154" s="190"/>
      <c r="D154" s="985" t="s">
        <v>69</v>
      </c>
      <c r="E154" s="13"/>
      <c r="F154" s="899">
        <v>1</v>
      </c>
      <c r="G154" s="900">
        <v>2</v>
      </c>
      <c r="H154" s="900">
        <v>3</v>
      </c>
      <c r="I154" s="900">
        <v>4</v>
      </c>
      <c r="J154" s="900">
        <v>5</v>
      </c>
      <c r="K154" s="900">
        <v>6</v>
      </c>
      <c r="L154" s="901">
        <v>7</v>
      </c>
      <c r="M154" s="901">
        <v>8</v>
      </c>
      <c r="N154" s="900">
        <v>9</v>
      </c>
      <c r="O154" s="900">
        <v>10</v>
      </c>
      <c r="P154" s="900">
        <v>11</v>
      </c>
      <c r="Q154" s="900">
        <v>12</v>
      </c>
      <c r="R154" s="900">
        <v>13</v>
      </c>
      <c r="S154" s="901">
        <v>14</v>
      </c>
      <c r="T154" s="901">
        <v>15</v>
      </c>
      <c r="U154" s="900">
        <v>16</v>
      </c>
      <c r="V154" s="900">
        <v>17</v>
      </c>
      <c r="W154" s="900">
        <v>18</v>
      </c>
      <c r="X154" s="900">
        <v>19</v>
      </c>
      <c r="Y154" s="900">
        <v>20</v>
      </c>
      <c r="Z154" s="901">
        <v>21</v>
      </c>
      <c r="AA154" s="901">
        <v>22</v>
      </c>
      <c r="AB154" s="900">
        <v>23</v>
      </c>
      <c r="AC154" s="900">
        <v>24</v>
      </c>
      <c r="AD154" s="900">
        <v>25</v>
      </c>
      <c r="AE154" s="900">
        <v>26</v>
      </c>
      <c r="AF154" s="900">
        <v>27</v>
      </c>
      <c r="AG154" s="1062">
        <v>28</v>
      </c>
      <c r="AH154" s="1062">
        <v>29</v>
      </c>
      <c r="AI154" s="900">
        <v>30</v>
      </c>
      <c r="AJ154" s="903">
        <v>31</v>
      </c>
      <c r="AK154" s="952"/>
      <c r="AL154" s="915"/>
      <c r="AM154" s="915"/>
      <c r="AN154" s="915"/>
      <c r="AO154" s="916"/>
      <c r="AP154" s="915"/>
      <c r="AQ154" s="916"/>
      <c r="AR154" s="915"/>
      <c r="AS154" s="915"/>
      <c r="AT154" s="915"/>
      <c r="AU154" s="915"/>
      <c r="AV154" s="915"/>
      <c r="AW154" s="916"/>
      <c r="AX154" s="915"/>
      <c r="AY154" s="916"/>
      <c r="AZ154" s="1026"/>
      <c r="BA154" s="915"/>
      <c r="BB154" s="916"/>
      <c r="BC154" s="915"/>
      <c r="BD154" s="916"/>
      <c r="BE154" s="916"/>
      <c r="BF154" s="915"/>
      <c r="BG154" s="916"/>
      <c r="BH154" s="916"/>
      <c r="BI154" s="915"/>
      <c r="BJ154" s="916"/>
      <c r="BK154" s="915"/>
      <c r="BL154" s="1027"/>
      <c r="BM154" s="915"/>
      <c r="BN154" s="921"/>
      <c r="BO154" s="915"/>
      <c r="BP154" s="916"/>
      <c r="BQ154" s="915"/>
      <c r="BR154" s="915"/>
      <c r="BS154" s="915"/>
      <c r="BT154" s="916"/>
      <c r="BU154" s="915"/>
      <c r="BV154" s="916"/>
      <c r="BW154" s="915"/>
      <c r="BX154" s="916"/>
      <c r="BY154" s="915"/>
      <c r="BZ154" s="916"/>
      <c r="CA154" s="1026"/>
      <c r="CB154" s="1028"/>
    </row>
    <row r="155" spans="1:80" ht="18.75" customHeight="1" x14ac:dyDescent="0.25">
      <c r="A155" s="910" t="s">
        <v>425</v>
      </c>
      <c r="B155" s="911" t="s">
        <v>186</v>
      </c>
      <c r="C155" s="1057" t="s">
        <v>371</v>
      </c>
      <c r="D155" s="975" t="str">
        <f>VLOOKUP(C155,ListeAppel,2,FALSE)</f>
        <v xml:space="preserve">Nom 013 </v>
      </c>
      <c r="E155" s="932" t="s">
        <v>70</v>
      </c>
      <c r="F155" s="1022" t="s">
        <v>14</v>
      </c>
      <c r="G155" s="995" t="s">
        <v>14</v>
      </c>
      <c r="H155" s="995" t="s">
        <v>14</v>
      </c>
      <c r="I155" s="995" t="s">
        <v>14</v>
      </c>
      <c r="J155" s="995" t="s">
        <v>14</v>
      </c>
      <c r="K155" s="995" t="s">
        <v>14</v>
      </c>
      <c r="L155" s="995" t="s">
        <v>14</v>
      </c>
      <c r="M155" s="995" t="s">
        <v>14</v>
      </c>
      <c r="N155" s="995" t="s">
        <v>14</v>
      </c>
      <c r="O155" s="995" t="s">
        <v>14</v>
      </c>
      <c r="P155" s="995" t="s">
        <v>14</v>
      </c>
      <c r="Q155" s="995" t="s">
        <v>14</v>
      </c>
      <c r="R155" s="995" t="s">
        <v>14</v>
      </c>
      <c r="S155" s="995" t="s">
        <v>14</v>
      </c>
      <c r="T155" s="995" t="s">
        <v>14</v>
      </c>
      <c r="U155" s="995" t="s">
        <v>14</v>
      </c>
      <c r="V155" s="995" t="s">
        <v>14</v>
      </c>
      <c r="W155" s="995" t="s">
        <v>14</v>
      </c>
      <c r="X155" s="995" t="s">
        <v>14</v>
      </c>
      <c r="Y155" s="995" t="s">
        <v>14</v>
      </c>
      <c r="Z155" s="995" t="s">
        <v>14</v>
      </c>
      <c r="AA155" s="995" t="s">
        <v>14</v>
      </c>
      <c r="AB155" s="995" t="s">
        <v>14</v>
      </c>
      <c r="AC155" s="995" t="s">
        <v>14</v>
      </c>
      <c r="AD155" s="995" t="s">
        <v>14</v>
      </c>
      <c r="AE155" s="995" t="s">
        <v>14</v>
      </c>
      <c r="AF155" s="995" t="s">
        <v>14</v>
      </c>
      <c r="AG155" s="995" t="s">
        <v>14</v>
      </c>
      <c r="AH155" s="995" t="s">
        <v>14</v>
      </c>
      <c r="AI155" s="995" t="s">
        <v>14</v>
      </c>
      <c r="AJ155" s="936"/>
      <c r="AK155" s="938" t="str">
        <f>IF(CA155=0,"",TIME(0,CA155,0))</f>
        <v/>
      </c>
      <c r="AL155" s="939">
        <f t="shared" ref="AL155:AL162" si="190">COUNTIF(F155:AJ155,"P")</f>
        <v>0</v>
      </c>
      <c r="AM155" s="940">
        <f>SUM(AL155:AL156)/2</f>
        <v>0</v>
      </c>
      <c r="AN155" s="940">
        <f t="shared" ref="AN155:AN162" si="191">COUNTIF(F155:AJ155,"Mi")</f>
        <v>0</v>
      </c>
      <c r="AO155" s="940">
        <f>SUM((AN155+AN156)/2)</f>
        <v>0</v>
      </c>
      <c r="AP155" s="941">
        <f t="shared" ref="AP155:AP162" si="192">COUNTIF(F155:AJ155,"VS")</f>
        <v>0</v>
      </c>
      <c r="AQ155" s="941">
        <f>SUM((AP155+AP156)/2)</f>
        <v>0</v>
      </c>
      <c r="AR155" s="940">
        <f t="shared" ref="AR155:AR162" si="193">COUNTIF(F155:AJ155,"C1")</f>
        <v>0</v>
      </c>
      <c r="AS155" s="941">
        <f>SUM((AR155+AR156)/2)</f>
        <v>0</v>
      </c>
      <c r="AT155" s="941">
        <f t="shared" ref="AT155:AT162" si="194">COUNTIF(F155:AJ155,"R1")</f>
        <v>0</v>
      </c>
      <c r="AU155" s="942">
        <f>SUM((AT155+AT156)/2)</f>
        <v>0</v>
      </c>
      <c r="AV155" s="940">
        <f t="shared" ref="AV155:AV162" si="195">COUNTIF(F155:AJ155,"CS")</f>
        <v>0</v>
      </c>
      <c r="AW155" s="940">
        <f>SUM((AV155+AV156)/2)</f>
        <v>0</v>
      </c>
      <c r="AX155" s="941">
        <f t="shared" ref="AX155:AX162" si="196">COUNTIF(F155:AJ155,"DA")</f>
        <v>0</v>
      </c>
      <c r="AY155" s="941">
        <f>SUM((AX155+AX156)/2)</f>
        <v>0</v>
      </c>
      <c r="AZ155" s="943">
        <f>SUM(AM155+AO155+AQ155+AS155+AW155+AY155+AU155)*24</f>
        <v>0</v>
      </c>
      <c r="BA155" s="941">
        <f t="shared" ref="BA155:BA162" si="197">COUNTIF(F155:AJ155,"MT5")</f>
        <v>0</v>
      </c>
      <c r="BB155" s="941">
        <f>SUM((BA155+BA156)/2)</f>
        <v>0</v>
      </c>
      <c r="BC155" s="941">
        <f t="shared" ref="BC155:BC162" si="198">COUNTIF(F155:AJ155,"MT6")</f>
        <v>0</v>
      </c>
      <c r="BD155" s="941">
        <f>SUM((BC155+BC156)/2)</f>
        <v>0</v>
      </c>
      <c r="BE155" s="941">
        <f>SUM((BD155+BD156)/2)</f>
        <v>0</v>
      </c>
      <c r="BF155" s="941">
        <f t="shared" ref="BF155:BF162" si="199">COUNTIF(F155:AJ155,"MT8")</f>
        <v>0</v>
      </c>
      <c r="BG155" s="941">
        <f>SUM((BF155+BF156)/2)</f>
        <v>0</v>
      </c>
      <c r="BH155" s="941">
        <f>SUM((BG155+BG156)/2)</f>
        <v>0</v>
      </c>
      <c r="BI155" s="941">
        <f t="shared" ref="BI155:BI162" si="200">COUNTIF(F155:AJ155,"A")</f>
        <v>0</v>
      </c>
      <c r="BJ155" s="941">
        <f>SUM((BI155+BI156)/2)</f>
        <v>0</v>
      </c>
      <c r="BK155" s="941">
        <f t="shared" ref="BK155:BK162" si="201">COUNTIF(F155:AJ155,"Ma")</f>
        <v>30</v>
      </c>
      <c r="BL155" s="944">
        <f>SUM(BK155+BK156)/2</f>
        <v>30</v>
      </c>
      <c r="BM155" s="940">
        <f t="shared" ref="BM155:BM162" si="202">COUNTIF(F155:AJ155,"MJ")</f>
        <v>0</v>
      </c>
      <c r="BN155" s="940">
        <f>SUM(BM155+BM156)/2</f>
        <v>0</v>
      </c>
      <c r="BO155" s="940">
        <f t="shared" ref="BO155:BO162" si="203">COUNTIF(F155:AJ155,"Jsc")</f>
        <v>0</v>
      </c>
      <c r="BP155" s="940">
        <f>SUM(BO155+BO156)/2</f>
        <v>0</v>
      </c>
      <c r="BQ155" s="940">
        <f t="shared" ref="BQ155:BQ162" si="204">COUNTIF(F155:AJ155,"C")</f>
        <v>0</v>
      </c>
      <c r="BR155" s="940">
        <f>SUM((BQ155+BQ156)/2)</f>
        <v>0</v>
      </c>
      <c r="BS155" s="940">
        <f t="shared" ref="BS155:BS162" si="205">COUNTIF(F155:AJ155,"CC")</f>
        <v>0</v>
      </c>
      <c r="BT155" s="940">
        <f>SUM((BS155+BS156)/2)</f>
        <v>0</v>
      </c>
      <c r="BU155" s="940">
        <f t="shared" ref="BU155:BU162" si="206">COUNTIF(F155:AJ155,"DS")</f>
        <v>0</v>
      </c>
      <c r="BV155" s="940">
        <f>SUM((BU155+BU156)/2)</f>
        <v>0</v>
      </c>
      <c r="BW155" s="941">
        <f t="shared" ref="BW155:BW162" si="207">COUNTIF(F155:AJ155,"MT")</f>
        <v>0</v>
      </c>
      <c r="BX155" s="941">
        <f>SUM((BW155+BW156)/2)</f>
        <v>0</v>
      </c>
      <c r="BY155" s="941">
        <f t="shared" ref="BY155:BY162" si="208">COUNTIF(F155:AJ155,"4/5")</f>
        <v>0</v>
      </c>
      <c r="BZ155" s="942">
        <f>SUM((BY155+BY156)/2)</f>
        <v>0</v>
      </c>
      <c r="CA155" s="945">
        <f>SUM(AZ155)</f>
        <v>0</v>
      </c>
      <c r="CB155" s="891">
        <f>SUM(AM155+AO155+AQ155+AS155+AU155+AW155+BB155+BD155+BG155+AY155)</f>
        <v>0</v>
      </c>
    </row>
    <row r="156" spans="1:80" ht="18.75" customHeight="1" thickBot="1" x14ac:dyDescent="0.3">
      <c r="A156" s="910" t="s">
        <v>425</v>
      </c>
      <c r="B156" s="911" t="s">
        <v>164</v>
      </c>
      <c r="C156" s="717" t="s">
        <v>9</v>
      </c>
      <c r="D156" s="946">
        <v>11621</v>
      </c>
      <c r="E156" s="947" t="s">
        <v>4</v>
      </c>
      <c r="F156" s="1023" t="s">
        <v>14</v>
      </c>
      <c r="G156" s="998" t="s">
        <v>14</v>
      </c>
      <c r="H156" s="998" t="s">
        <v>14</v>
      </c>
      <c r="I156" s="998" t="s">
        <v>14</v>
      </c>
      <c r="J156" s="998" t="s">
        <v>14</v>
      </c>
      <c r="K156" s="998" t="s">
        <v>14</v>
      </c>
      <c r="L156" s="998" t="s">
        <v>14</v>
      </c>
      <c r="M156" s="998" t="s">
        <v>14</v>
      </c>
      <c r="N156" s="998" t="s">
        <v>14</v>
      </c>
      <c r="O156" s="998" t="s">
        <v>14</v>
      </c>
      <c r="P156" s="998" t="s">
        <v>14</v>
      </c>
      <c r="Q156" s="998" t="s">
        <v>14</v>
      </c>
      <c r="R156" s="998" t="s">
        <v>14</v>
      </c>
      <c r="S156" s="998" t="s">
        <v>14</v>
      </c>
      <c r="T156" s="998" t="s">
        <v>14</v>
      </c>
      <c r="U156" s="998" t="s">
        <v>14</v>
      </c>
      <c r="V156" s="998" t="s">
        <v>14</v>
      </c>
      <c r="W156" s="998" t="s">
        <v>14</v>
      </c>
      <c r="X156" s="998" t="s">
        <v>14</v>
      </c>
      <c r="Y156" s="998" t="s">
        <v>14</v>
      </c>
      <c r="Z156" s="998" t="s">
        <v>14</v>
      </c>
      <c r="AA156" s="998" t="s">
        <v>14</v>
      </c>
      <c r="AB156" s="998" t="s">
        <v>14</v>
      </c>
      <c r="AC156" s="998" t="s">
        <v>14</v>
      </c>
      <c r="AD156" s="998" t="s">
        <v>14</v>
      </c>
      <c r="AE156" s="998" t="s">
        <v>14</v>
      </c>
      <c r="AF156" s="998" t="s">
        <v>14</v>
      </c>
      <c r="AG156" s="998" t="s">
        <v>14</v>
      </c>
      <c r="AH156" s="998" t="s">
        <v>14</v>
      </c>
      <c r="AI156" s="998" t="s">
        <v>14</v>
      </c>
      <c r="AJ156" s="951"/>
      <c r="AK156" s="952"/>
      <c r="AL156" s="953">
        <f t="shared" si="190"/>
        <v>0</v>
      </c>
      <c r="AM156" s="954"/>
      <c r="AN156" s="954">
        <f t="shared" si="191"/>
        <v>0</v>
      </c>
      <c r="AO156" s="955"/>
      <c r="AP156" s="956">
        <f t="shared" si="192"/>
        <v>0</v>
      </c>
      <c r="AQ156" s="957"/>
      <c r="AR156" s="954">
        <f t="shared" si="193"/>
        <v>0</v>
      </c>
      <c r="AS156" s="954"/>
      <c r="AT156" s="954">
        <f t="shared" si="194"/>
        <v>0</v>
      </c>
      <c r="AU156" s="954"/>
      <c r="AV156" s="954">
        <f t="shared" si="195"/>
        <v>0</v>
      </c>
      <c r="AW156" s="955"/>
      <c r="AX156" s="956">
        <f t="shared" si="196"/>
        <v>0</v>
      </c>
      <c r="AY156" s="957"/>
      <c r="AZ156" s="958"/>
      <c r="BA156" s="956">
        <f t="shared" si="197"/>
        <v>0</v>
      </c>
      <c r="BB156" s="957"/>
      <c r="BC156" s="956">
        <f t="shared" si="198"/>
        <v>0</v>
      </c>
      <c r="BD156" s="957"/>
      <c r="BE156" s="957"/>
      <c r="BF156" s="956">
        <f t="shared" si="199"/>
        <v>0</v>
      </c>
      <c r="BG156" s="957"/>
      <c r="BH156" s="957"/>
      <c r="BI156" s="956">
        <f t="shared" si="200"/>
        <v>0</v>
      </c>
      <c r="BJ156" s="957"/>
      <c r="BK156" s="956">
        <f t="shared" si="201"/>
        <v>30</v>
      </c>
      <c r="BL156" s="959"/>
      <c r="BM156" s="954">
        <f t="shared" si="202"/>
        <v>0</v>
      </c>
      <c r="BN156" s="960"/>
      <c r="BO156" s="954">
        <f t="shared" si="203"/>
        <v>0</v>
      </c>
      <c r="BP156" s="955"/>
      <c r="BQ156" s="954">
        <f t="shared" si="204"/>
        <v>0</v>
      </c>
      <c r="BR156" s="954"/>
      <c r="BS156" s="954">
        <f t="shared" si="205"/>
        <v>0</v>
      </c>
      <c r="BT156" s="955"/>
      <c r="BU156" s="954">
        <f t="shared" si="206"/>
        <v>0</v>
      </c>
      <c r="BV156" s="955"/>
      <c r="BW156" s="956">
        <f t="shared" si="207"/>
        <v>0</v>
      </c>
      <c r="BX156" s="957"/>
      <c r="BY156" s="956">
        <f t="shared" si="208"/>
        <v>0</v>
      </c>
      <c r="BZ156" s="961"/>
      <c r="CA156" s="962"/>
      <c r="CB156" s="826"/>
    </row>
    <row r="157" spans="1:80" ht="18.75" customHeight="1" x14ac:dyDescent="0.25">
      <c r="A157" s="910" t="s">
        <v>425</v>
      </c>
      <c r="B157" s="911" t="s">
        <v>165</v>
      </c>
      <c r="C157" s="1057" t="s">
        <v>372</v>
      </c>
      <c r="D157" s="975" t="str">
        <f>VLOOKUP(C157,ListeAppel,2,FALSE)</f>
        <v>Nom 024</v>
      </c>
      <c r="E157" s="1010" t="s">
        <v>70</v>
      </c>
      <c r="F157" s="1022" t="s">
        <v>14</v>
      </c>
      <c r="G157" s="995" t="s">
        <v>14</v>
      </c>
      <c r="H157" s="995" t="s">
        <v>14</v>
      </c>
      <c r="I157" s="995" t="s">
        <v>14</v>
      </c>
      <c r="J157" s="995" t="s">
        <v>14</v>
      </c>
      <c r="K157" s="995" t="s">
        <v>14</v>
      </c>
      <c r="L157" s="995" t="s">
        <v>14</v>
      </c>
      <c r="M157" s="995" t="s">
        <v>14</v>
      </c>
      <c r="N157" s="995" t="s">
        <v>14</v>
      </c>
      <c r="O157" s="995" t="s">
        <v>14</v>
      </c>
      <c r="P157" s="995" t="s">
        <v>14</v>
      </c>
      <c r="Q157" s="995" t="s">
        <v>14</v>
      </c>
      <c r="R157" s="995" t="s">
        <v>14</v>
      </c>
      <c r="S157" s="995" t="s">
        <v>14</v>
      </c>
      <c r="T157" s="995" t="s">
        <v>14</v>
      </c>
      <c r="U157" s="995" t="s">
        <v>14</v>
      </c>
      <c r="V157" s="995" t="s">
        <v>14</v>
      </c>
      <c r="W157" s="995" t="s">
        <v>14</v>
      </c>
      <c r="X157" s="995" t="s">
        <v>14</v>
      </c>
      <c r="Y157" s="995" t="s">
        <v>14</v>
      </c>
      <c r="Z157" s="995" t="s">
        <v>14</v>
      </c>
      <c r="AA157" s="995" t="s">
        <v>14</v>
      </c>
      <c r="AB157" s="995" t="s">
        <v>14</v>
      </c>
      <c r="AC157" s="995" t="s">
        <v>14</v>
      </c>
      <c r="AD157" s="995" t="s">
        <v>14</v>
      </c>
      <c r="AE157" s="995" t="s">
        <v>14</v>
      </c>
      <c r="AF157" s="995" t="s">
        <v>14</v>
      </c>
      <c r="AG157" s="995" t="s">
        <v>14</v>
      </c>
      <c r="AH157" s="995" t="s">
        <v>14</v>
      </c>
      <c r="AI157" s="995" t="s">
        <v>14</v>
      </c>
      <c r="AJ157" s="936"/>
      <c r="AK157" s="938" t="str">
        <f>IF(CA157=0,"",TIME(0,CA157,0))</f>
        <v/>
      </c>
      <c r="AL157" s="939">
        <f t="shared" si="190"/>
        <v>0</v>
      </c>
      <c r="AM157" s="940">
        <f>SUM(AL157:AL158)/2</f>
        <v>0</v>
      </c>
      <c r="AN157" s="940">
        <f t="shared" si="191"/>
        <v>0</v>
      </c>
      <c r="AO157" s="940">
        <f>SUM((AN157+AN158)/2)</f>
        <v>0</v>
      </c>
      <c r="AP157" s="941">
        <f t="shared" si="192"/>
        <v>0</v>
      </c>
      <c r="AQ157" s="941">
        <f>SUM((AP157+AP158)/2)</f>
        <v>0</v>
      </c>
      <c r="AR157" s="940">
        <f t="shared" si="193"/>
        <v>0</v>
      </c>
      <c r="AS157" s="941">
        <f>SUM((AR157+AR158)/2)</f>
        <v>0</v>
      </c>
      <c r="AT157" s="941">
        <f t="shared" si="194"/>
        <v>0</v>
      </c>
      <c r="AU157" s="942">
        <f>SUM((AT157+AT158)/2)</f>
        <v>0</v>
      </c>
      <c r="AV157" s="940">
        <f t="shared" si="195"/>
        <v>0</v>
      </c>
      <c r="AW157" s="940">
        <f>SUM((AV157+AV158)/2)</f>
        <v>0</v>
      </c>
      <c r="AX157" s="941">
        <f t="shared" si="196"/>
        <v>0</v>
      </c>
      <c r="AY157" s="941">
        <f>SUM((AX157+AX158)/2)</f>
        <v>0</v>
      </c>
      <c r="AZ157" s="943">
        <f>SUM(AM157+AO157+AQ157+AS157+AW157+AY157+AU157)*24</f>
        <v>0</v>
      </c>
      <c r="BA157" s="941">
        <f t="shared" si="197"/>
        <v>0</v>
      </c>
      <c r="BB157" s="941">
        <f>SUM((BA157+BA158)/2)</f>
        <v>0</v>
      </c>
      <c r="BC157" s="941">
        <f t="shared" si="198"/>
        <v>0</v>
      </c>
      <c r="BD157" s="941">
        <f>SUM((BC157+BC158)/2)</f>
        <v>0</v>
      </c>
      <c r="BE157" s="941">
        <f>SUM((BD157+BD158)/2)</f>
        <v>0</v>
      </c>
      <c r="BF157" s="941">
        <f t="shared" si="199"/>
        <v>0</v>
      </c>
      <c r="BG157" s="941">
        <f>SUM((BF157+BF158)/2)</f>
        <v>0</v>
      </c>
      <c r="BH157" s="941">
        <f>SUM((BG157+BG158)/2)</f>
        <v>0</v>
      </c>
      <c r="BI157" s="941">
        <f t="shared" si="200"/>
        <v>0</v>
      </c>
      <c r="BJ157" s="941">
        <f>SUM((BI157+BI158)/2)</f>
        <v>0</v>
      </c>
      <c r="BK157" s="941">
        <f t="shared" si="201"/>
        <v>30</v>
      </c>
      <c r="BL157" s="944">
        <f>SUM(BK157+BK158)/2</f>
        <v>30</v>
      </c>
      <c r="BM157" s="940">
        <f t="shared" si="202"/>
        <v>0</v>
      </c>
      <c r="BN157" s="940">
        <f>SUM(BM157+BM158)/2</f>
        <v>0</v>
      </c>
      <c r="BO157" s="940">
        <f t="shared" si="203"/>
        <v>0</v>
      </c>
      <c r="BP157" s="940">
        <f>SUM(BO157+BO158)/2</f>
        <v>0</v>
      </c>
      <c r="BQ157" s="940">
        <f t="shared" si="204"/>
        <v>0</v>
      </c>
      <c r="BR157" s="940">
        <f>SUM((BQ157+BQ158)/2)</f>
        <v>0</v>
      </c>
      <c r="BS157" s="940">
        <f t="shared" si="205"/>
        <v>0</v>
      </c>
      <c r="BT157" s="940">
        <f>SUM((BS157+BS158)/2)</f>
        <v>0</v>
      </c>
      <c r="BU157" s="940">
        <f t="shared" si="206"/>
        <v>0</v>
      </c>
      <c r="BV157" s="940">
        <f>SUM((BU157+BU158)/2)</f>
        <v>0</v>
      </c>
      <c r="BW157" s="941">
        <f t="shared" si="207"/>
        <v>0</v>
      </c>
      <c r="BX157" s="941">
        <f>SUM((BW157+BW158)/2)</f>
        <v>0</v>
      </c>
      <c r="BY157" s="941">
        <f t="shared" si="208"/>
        <v>0</v>
      </c>
      <c r="BZ157" s="942">
        <f>SUM((BY157+BY158)/2)</f>
        <v>0</v>
      </c>
      <c r="CA157" s="945">
        <f>SUM(AZ157)</f>
        <v>0</v>
      </c>
      <c r="CB157" s="891">
        <f>SUM(AM157+AO157+AQ157+AS157+AU157+AW157+BB157+BD157+BG157+AY157)</f>
        <v>0</v>
      </c>
    </row>
    <row r="158" spans="1:80" ht="18.75" customHeight="1" thickBot="1" x14ac:dyDescent="0.3">
      <c r="A158" s="910" t="s">
        <v>425</v>
      </c>
      <c r="B158" s="911" t="s">
        <v>166</v>
      </c>
      <c r="C158" s="710" t="s">
        <v>8</v>
      </c>
      <c r="D158" s="946">
        <v>11621</v>
      </c>
      <c r="E158" s="1013" t="s">
        <v>4</v>
      </c>
      <c r="F158" s="1023" t="s">
        <v>14</v>
      </c>
      <c r="G158" s="998" t="s">
        <v>14</v>
      </c>
      <c r="H158" s="998" t="s">
        <v>14</v>
      </c>
      <c r="I158" s="998" t="s">
        <v>14</v>
      </c>
      <c r="J158" s="998" t="s">
        <v>14</v>
      </c>
      <c r="K158" s="998" t="s">
        <v>14</v>
      </c>
      <c r="L158" s="998" t="s">
        <v>14</v>
      </c>
      <c r="M158" s="998" t="s">
        <v>14</v>
      </c>
      <c r="N158" s="998" t="s">
        <v>14</v>
      </c>
      <c r="O158" s="998" t="s">
        <v>14</v>
      </c>
      <c r="P158" s="998" t="s">
        <v>14</v>
      </c>
      <c r="Q158" s="998" t="s">
        <v>14</v>
      </c>
      <c r="R158" s="998" t="s">
        <v>14</v>
      </c>
      <c r="S158" s="998" t="s">
        <v>14</v>
      </c>
      <c r="T158" s="998" t="s">
        <v>14</v>
      </c>
      <c r="U158" s="998" t="s">
        <v>14</v>
      </c>
      <c r="V158" s="998" t="s">
        <v>14</v>
      </c>
      <c r="W158" s="998" t="s">
        <v>14</v>
      </c>
      <c r="X158" s="998" t="s">
        <v>14</v>
      </c>
      <c r="Y158" s="998" t="s">
        <v>14</v>
      </c>
      <c r="Z158" s="998" t="s">
        <v>14</v>
      </c>
      <c r="AA158" s="998" t="s">
        <v>14</v>
      </c>
      <c r="AB158" s="998" t="s">
        <v>14</v>
      </c>
      <c r="AC158" s="998" t="s">
        <v>14</v>
      </c>
      <c r="AD158" s="998" t="s">
        <v>14</v>
      </c>
      <c r="AE158" s="998" t="s">
        <v>14</v>
      </c>
      <c r="AF158" s="998" t="s">
        <v>14</v>
      </c>
      <c r="AG158" s="998" t="s">
        <v>14</v>
      </c>
      <c r="AH158" s="998" t="s">
        <v>14</v>
      </c>
      <c r="AI158" s="998" t="s">
        <v>14</v>
      </c>
      <c r="AJ158" s="951"/>
      <c r="AK158" s="952"/>
      <c r="AL158" s="953">
        <f t="shared" si="190"/>
        <v>0</v>
      </c>
      <c r="AM158" s="954"/>
      <c r="AN158" s="954">
        <f t="shared" si="191"/>
        <v>0</v>
      </c>
      <c r="AO158" s="955"/>
      <c r="AP158" s="956">
        <f t="shared" si="192"/>
        <v>0</v>
      </c>
      <c r="AQ158" s="957"/>
      <c r="AR158" s="954">
        <f t="shared" si="193"/>
        <v>0</v>
      </c>
      <c r="AS158" s="954"/>
      <c r="AT158" s="954">
        <f t="shared" si="194"/>
        <v>0</v>
      </c>
      <c r="AU158" s="954"/>
      <c r="AV158" s="954">
        <f t="shared" si="195"/>
        <v>0</v>
      </c>
      <c r="AW158" s="955"/>
      <c r="AX158" s="956">
        <f t="shared" si="196"/>
        <v>0</v>
      </c>
      <c r="AY158" s="957"/>
      <c r="AZ158" s="958"/>
      <c r="BA158" s="956">
        <f t="shared" si="197"/>
        <v>0</v>
      </c>
      <c r="BB158" s="957"/>
      <c r="BC158" s="956">
        <f t="shared" si="198"/>
        <v>0</v>
      </c>
      <c r="BD158" s="957"/>
      <c r="BE158" s="957"/>
      <c r="BF158" s="956">
        <f t="shared" si="199"/>
        <v>0</v>
      </c>
      <c r="BG158" s="957"/>
      <c r="BH158" s="957"/>
      <c r="BI158" s="956">
        <f t="shared" si="200"/>
        <v>0</v>
      </c>
      <c r="BJ158" s="957"/>
      <c r="BK158" s="956">
        <f t="shared" si="201"/>
        <v>30</v>
      </c>
      <c r="BL158" s="959"/>
      <c r="BM158" s="954">
        <f t="shared" si="202"/>
        <v>0</v>
      </c>
      <c r="BN158" s="960"/>
      <c r="BO158" s="954">
        <f t="shared" si="203"/>
        <v>0</v>
      </c>
      <c r="BP158" s="955"/>
      <c r="BQ158" s="954">
        <f t="shared" si="204"/>
        <v>0</v>
      </c>
      <c r="BR158" s="954"/>
      <c r="BS158" s="954">
        <f t="shared" si="205"/>
        <v>0</v>
      </c>
      <c r="BT158" s="955"/>
      <c r="BU158" s="954">
        <f t="shared" si="206"/>
        <v>0</v>
      </c>
      <c r="BV158" s="955"/>
      <c r="BW158" s="956">
        <f t="shared" si="207"/>
        <v>0</v>
      </c>
      <c r="BX158" s="957"/>
      <c r="BY158" s="956">
        <f t="shared" si="208"/>
        <v>0</v>
      </c>
      <c r="BZ158" s="961"/>
      <c r="CA158" s="962"/>
      <c r="CB158" s="826"/>
    </row>
    <row r="159" spans="1:80" ht="18.75" customHeight="1" x14ac:dyDescent="0.25">
      <c r="A159" s="910"/>
      <c r="B159" s="911" t="s">
        <v>167</v>
      </c>
      <c r="C159" s="1057" t="s">
        <v>373</v>
      </c>
      <c r="D159" s="975" t="str">
        <f>VLOOKUP(C159,ListeAppel,2,FALSE)</f>
        <v>Nom 067</v>
      </c>
      <c r="E159" s="932" t="s">
        <v>70</v>
      </c>
      <c r="F159" s="964"/>
      <c r="G159" s="966" t="s">
        <v>11</v>
      </c>
      <c r="H159" s="966" t="s">
        <v>11</v>
      </c>
      <c r="I159" s="1095" t="s">
        <v>11</v>
      </c>
      <c r="J159" s="966" t="s">
        <v>11</v>
      </c>
      <c r="K159" s="966" t="s">
        <v>11</v>
      </c>
      <c r="L159" s="965"/>
      <c r="M159" s="965"/>
      <c r="N159" s="966" t="s">
        <v>11</v>
      </c>
      <c r="O159" s="966" t="s">
        <v>11</v>
      </c>
      <c r="P159" s="966" t="s">
        <v>11</v>
      </c>
      <c r="Q159" s="966" t="s">
        <v>11</v>
      </c>
      <c r="R159" s="966" t="s">
        <v>11</v>
      </c>
      <c r="S159" s="965"/>
      <c r="T159" s="965"/>
      <c r="U159" s="966" t="s">
        <v>11</v>
      </c>
      <c r="V159" s="966" t="s">
        <v>11</v>
      </c>
      <c r="W159" s="966" t="s">
        <v>11</v>
      </c>
      <c r="X159" s="966" t="s">
        <v>11</v>
      </c>
      <c r="Y159" s="966" t="s">
        <v>11</v>
      </c>
      <c r="Z159" s="965"/>
      <c r="AA159" s="965"/>
      <c r="AB159" s="966" t="s">
        <v>11</v>
      </c>
      <c r="AC159" s="966" t="s">
        <v>11</v>
      </c>
      <c r="AD159" s="966" t="s">
        <v>11</v>
      </c>
      <c r="AE159" s="966" t="s">
        <v>11</v>
      </c>
      <c r="AF159" s="966" t="s">
        <v>11</v>
      </c>
      <c r="AG159" s="965"/>
      <c r="AH159" s="965"/>
      <c r="AI159" s="966" t="s">
        <v>11</v>
      </c>
      <c r="AJ159" s="966"/>
      <c r="AK159" s="938">
        <f>IF(CA159=0,"",TIME(0,CA159,0))</f>
        <v>0.35000000000000003</v>
      </c>
      <c r="AL159" s="939">
        <f>COUNTIF(F159:AJ159,"P")</f>
        <v>21</v>
      </c>
      <c r="AM159" s="940">
        <f>SUM(AL159:AL160)/2</f>
        <v>21</v>
      </c>
      <c r="AN159" s="940">
        <f>COUNTIF(F159:AJ159,"Mi")</f>
        <v>0</v>
      </c>
      <c r="AO159" s="940">
        <f>SUM((AN159+AN160)/2)</f>
        <v>0</v>
      </c>
      <c r="AP159" s="941">
        <f>COUNTIF(F159:AJ159,"VS")</f>
        <v>0</v>
      </c>
      <c r="AQ159" s="941">
        <f>SUM((AP159+AP160)/2)</f>
        <v>0</v>
      </c>
      <c r="AR159" s="940">
        <f>COUNTIF(F159:AJ159,"C1")</f>
        <v>0</v>
      </c>
      <c r="AS159" s="941">
        <f>SUM((AR159+AR160)/2)</f>
        <v>0</v>
      </c>
      <c r="AT159" s="941">
        <f>COUNTIF(F159:AJ159,"R1")</f>
        <v>0</v>
      </c>
      <c r="AU159" s="942">
        <f>SUM((AT159+AT160)/2)</f>
        <v>0</v>
      </c>
      <c r="AV159" s="940">
        <f>COUNTIF(F159:AJ159,"CS")</f>
        <v>0</v>
      </c>
      <c r="AW159" s="940">
        <f>SUM((AV159+AV160)/2)</f>
        <v>0</v>
      </c>
      <c r="AX159" s="941">
        <f>COUNTIF(F159:AJ159,"DA")</f>
        <v>0</v>
      </c>
      <c r="AY159" s="941">
        <f>SUM((AX159+AX160)/2)</f>
        <v>0</v>
      </c>
      <c r="AZ159" s="943">
        <f>SUM(AM159+AO159+AQ159+AS159+AW159+AY159+AU159)*24</f>
        <v>504</v>
      </c>
      <c r="BA159" s="941">
        <f>COUNTIF(F159:AJ159,"MT5")</f>
        <v>0</v>
      </c>
      <c r="BB159" s="941">
        <f>SUM((BA159+BA160)/2)</f>
        <v>0</v>
      </c>
      <c r="BC159" s="941">
        <f>COUNTIF(F159:AJ159,"MT6")</f>
        <v>0</v>
      </c>
      <c r="BD159" s="941">
        <f>SUM((BC159+BC160)/2)</f>
        <v>0</v>
      </c>
      <c r="BE159" s="941">
        <f>SUM((BD159+BD160)/2)</f>
        <v>0</v>
      </c>
      <c r="BF159" s="941">
        <f>COUNTIF(F159:AJ159,"MT8")</f>
        <v>0</v>
      </c>
      <c r="BG159" s="941">
        <f>SUM((BF159+BF160)/2)</f>
        <v>0</v>
      </c>
      <c r="BH159" s="941">
        <f>SUM((BG159+BG160)/2)</f>
        <v>0</v>
      </c>
      <c r="BI159" s="941">
        <f>COUNTIF(F159:AJ159,"A")</f>
        <v>0</v>
      </c>
      <c r="BJ159" s="941">
        <f>SUM((BI159+BI160)/2)</f>
        <v>0</v>
      </c>
      <c r="BK159" s="941">
        <f>COUNTIF(F159:AJ159,"Ma")</f>
        <v>0</v>
      </c>
      <c r="BL159" s="944">
        <f>SUM(BK159+BK160)/2</f>
        <v>0</v>
      </c>
      <c r="BM159" s="940">
        <f>COUNTIF(F159:AJ159,"MJ")</f>
        <v>0</v>
      </c>
      <c r="BN159" s="940">
        <f>SUM(BM159+BM160)/2</f>
        <v>0</v>
      </c>
      <c r="BO159" s="940">
        <f>COUNTIF(F159:AJ159,"Jsc")</f>
        <v>0</v>
      </c>
      <c r="BP159" s="940">
        <f>SUM(BO159+BO160)/2</f>
        <v>0</v>
      </c>
      <c r="BQ159" s="940">
        <f>COUNTIF(F159:AJ159,"C")</f>
        <v>0</v>
      </c>
      <c r="BR159" s="940">
        <f>SUM((BQ159+BQ160)/2)</f>
        <v>0</v>
      </c>
      <c r="BS159" s="940">
        <f>COUNTIF(F159:AJ159,"CC")</f>
        <v>0</v>
      </c>
      <c r="BT159" s="940">
        <f>SUM((BS159+BS160)/2)</f>
        <v>0</v>
      </c>
      <c r="BU159" s="940">
        <f>COUNTIF(F159:AJ159,"DS")</f>
        <v>0</v>
      </c>
      <c r="BV159" s="940">
        <f>SUM((BU159+BU160)/2)</f>
        <v>0</v>
      </c>
      <c r="BW159" s="941">
        <f>COUNTIF(F159:AJ159,"MT")</f>
        <v>0</v>
      </c>
      <c r="BX159" s="941">
        <f>SUM((BW159+BW160)/2)</f>
        <v>0</v>
      </c>
      <c r="BY159" s="941">
        <f>COUNTIF(F159:AJ159,"4/5")</f>
        <v>0</v>
      </c>
      <c r="BZ159" s="942">
        <f>SUM((BY159+BY160)/2)</f>
        <v>0</v>
      </c>
      <c r="CA159" s="945">
        <f>SUM(AZ159)</f>
        <v>504</v>
      </c>
      <c r="CB159" s="891">
        <f>SUM(AM159+AO159+AQ159+AS159+AU159+AW159+BB159+BD159+BG159+AY159)</f>
        <v>21</v>
      </c>
    </row>
    <row r="160" spans="1:80" ht="18.75" customHeight="1" thickBot="1" x14ac:dyDescent="0.3">
      <c r="A160" s="910"/>
      <c r="B160" s="911" t="s">
        <v>168</v>
      </c>
      <c r="C160" s="710" t="s">
        <v>8</v>
      </c>
      <c r="D160" s="946">
        <v>11621</v>
      </c>
      <c r="E160" s="947" t="s">
        <v>4</v>
      </c>
      <c r="F160" s="964"/>
      <c r="G160" s="966" t="s">
        <v>11</v>
      </c>
      <c r="H160" s="966" t="s">
        <v>11</v>
      </c>
      <c r="I160" s="1095" t="s">
        <v>11</v>
      </c>
      <c r="J160" s="966" t="s">
        <v>11</v>
      </c>
      <c r="K160" s="966" t="s">
        <v>11</v>
      </c>
      <c r="L160" s="965"/>
      <c r="M160" s="965"/>
      <c r="N160" s="966" t="s">
        <v>11</v>
      </c>
      <c r="O160" s="966" t="s">
        <v>11</v>
      </c>
      <c r="P160" s="966" t="s">
        <v>11</v>
      </c>
      <c r="Q160" s="966" t="s">
        <v>11</v>
      </c>
      <c r="R160" s="966" t="s">
        <v>11</v>
      </c>
      <c r="S160" s="965"/>
      <c r="T160" s="965"/>
      <c r="U160" s="966" t="s">
        <v>11</v>
      </c>
      <c r="V160" s="966" t="s">
        <v>11</v>
      </c>
      <c r="W160" s="966" t="s">
        <v>11</v>
      </c>
      <c r="X160" s="966" t="s">
        <v>11</v>
      </c>
      <c r="Y160" s="966" t="s">
        <v>11</v>
      </c>
      <c r="Z160" s="965"/>
      <c r="AA160" s="965"/>
      <c r="AB160" s="966" t="s">
        <v>11</v>
      </c>
      <c r="AC160" s="966" t="s">
        <v>11</v>
      </c>
      <c r="AD160" s="966" t="s">
        <v>11</v>
      </c>
      <c r="AE160" s="966" t="s">
        <v>11</v>
      </c>
      <c r="AF160" s="966" t="s">
        <v>11</v>
      </c>
      <c r="AG160" s="965"/>
      <c r="AH160" s="965"/>
      <c r="AI160" s="966" t="s">
        <v>11</v>
      </c>
      <c r="AJ160" s="966"/>
      <c r="AK160" s="952"/>
      <c r="AL160" s="953">
        <f>COUNTIF(F160:AJ160,"P")</f>
        <v>21</v>
      </c>
      <c r="AM160" s="954"/>
      <c r="AN160" s="954">
        <f>COUNTIF(F160:AJ160,"Mi")</f>
        <v>0</v>
      </c>
      <c r="AO160" s="955"/>
      <c r="AP160" s="956">
        <f>COUNTIF(F160:AJ160,"VS")</f>
        <v>0</v>
      </c>
      <c r="AQ160" s="957"/>
      <c r="AR160" s="954">
        <f>COUNTIF(F160:AJ160,"C1")</f>
        <v>0</v>
      </c>
      <c r="AS160" s="954"/>
      <c r="AT160" s="954">
        <f>COUNTIF(F160:AJ160,"R1")</f>
        <v>0</v>
      </c>
      <c r="AU160" s="954"/>
      <c r="AV160" s="954">
        <f>COUNTIF(F160:AJ160,"CS")</f>
        <v>0</v>
      </c>
      <c r="AW160" s="955"/>
      <c r="AX160" s="956">
        <f>COUNTIF(F160:AJ160,"DA")</f>
        <v>0</v>
      </c>
      <c r="AY160" s="957"/>
      <c r="AZ160" s="958"/>
      <c r="BA160" s="956">
        <f>COUNTIF(F160:AJ160,"MT5")</f>
        <v>0</v>
      </c>
      <c r="BB160" s="957"/>
      <c r="BC160" s="956">
        <f>COUNTIF(F160:AJ160,"MT6")</f>
        <v>0</v>
      </c>
      <c r="BD160" s="957"/>
      <c r="BE160" s="957"/>
      <c r="BF160" s="956">
        <f>COUNTIF(F160:AJ160,"MT8")</f>
        <v>0</v>
      </c>
      <c r="BG160" s="957"/>
      <c r="BH160" s="957"/>
      <c r="BI160" s="956">
        <f>COUNTIF(F160:AJ160,"A")</f>
        <v>0</v>
      </c>
      <c r="BJ160" s="957"/>
      <c r="BK160" s="956">
        <f>COUNTIF(F160:AJ160,"Ma")</f>
        <v>0</v>
      </c>
      <c r="BL160" s="959"/>
      <c r="BM160" s="954">
        <f>COUNTIF(F160:AJ160,"MJ")</f>
        <v>0</v>
      </c>
      <c r="BN160" s="960"/>
      <c r="BO160" s="954">
        <f>COUNTIF(F160:AJ160,"Jsc")</f>
        <v>0</v>
      </c>
      <c r="BP160" s="955"/>
      <c r="BQ160" s="954">
        <f>COUNTIF(F160:AJ160,"C")</f>
        <v>0</v>
      </c>
      <c r="BR160" s="954"/>
      <c r="BS160" s="954">
        <f>COUNTIF(F160:AJ160,"CC")</f>
        <v>0</v>
      </c>
      <c r="BT160" s="955"/>
      <c r="BU160" s="954">
        <f>COUNTIF(F160:AJ160,"DS")</f>
        <v>0</v>
      </c>
      <c r="BV160" s="955"/>
      <c r="BW160" s="956">
        <f>COUNTIF(F160:AJ160,"MT")</f>
        <v>0</v>
      </c>
      <c r="BX160" s="957"/>
      <c r="BY160" s="956">
        <f>COUNTIF(F160:AJ160,"4/5")</f>
        <v>0</v>
      </c>
      <c r="BZ160" s="961"/>
      <c r="CA160" s="962"/>
      <c r="CB160" s="826"/>
    </row>
    <row r="161" spans="1:80" ht="18.75" customHeight="1" x14ac:dyDescent="0.25">
      <c r="A161" s="910" t="s">
        <v>425</v>
      </c>
      <c r="B161" s="911" t="s">
        <v>169</v>
      </c>
      <c r="C161" s="1057">
        <v>1623</v>
      </c>
      <c r="D161" s="931" t="s">
        <v>293</v>
      </c>
      <c r="E161" s="932" t="s">
        <v>70</v>
      </c>
      <c r="F161" s="933"/>
      <c r="G161" s="936" t="s">
        <v>11</v>
      </c>
      <c r="H161" s="936" t="s">
        <v>11</v>
      </c>
      <c r="I161" s="1070" t="s">
        <v>11</v>
      </c>
      <c r="J161" s="936" t="s">
        <v>11</v>
      </c>
      <c r="K161" s="936" t="s">
        <v>11</v>
      </c>
      <c r="L161" s="935"/>
      <c r="M161" s="935"/>
      <c r="N161" s="936" t="s">
        <v>11</v>
      </c>
      <c r="O161" s="936" t="s">
        <v>11</v>
      </c>
      <c r="P161" s="936" t="s">
        <v>11</v>
      </c>
      <c r="Q161" s="936" t="s">
        <v>11</v>
      </c>
      <c r="R161" s="936" t="s">
        <v>11</v>
      </c>
      <c r="S161" s="935"/>
      <c r="T161" s="935"/>
      <c r="U161" s="936" t="s">
        <v>11</v>
      </c>
      <c r="V161" s="936" t="s">
        <v>11</v>
      </c>
      <c r="W161" s="937" t="s">
        <v>7</v>
      </c>
      <c r="X161" s="936" t="s">
        <v>11</v>
      </c>
      <c r="Y161" s="936" t="s">
        <v>11</v>
      </c>
      <c r="Z161" s="935"/>
      <c r="AA161" s="935"/>
      <c r="AB161" s="936" t="s">
        <v>11</v>
      </c>
      <c r="AC161" s="936" t="s">
        <v>11</v>
      </c>
      <c r="AD161" s="936" t="s">
        <v>11</v>
      </c>
      <c r="AE161" s="936" t="s">
        <v>11</v>
      </c>
      <c r="AF161" s="936" t="s">
        <v>11</v>
      </c>
      <c r="AG161" s="935"/>
      <c r="AH161" s="935"/>
      <c r="AI161" s="936" t="s">
        <v>11</v>
      </c>
      <c r="AJ161" s="936"/>
      <c r="AK161" s="938">
        <f>IF(CA161=0,"",TIME(0,CA161,0))</f>
        <v>0.33333333333333331</v>
      </c>
      <c r="AL161" s="939">
        <f t="shared" si="190"/>
        <v>20</v>
      </c>
      <c r="AM161" s="940">
        <f>SUM(AL161:AL162)/2</f>
        <v>19.5</v>
      </c>
      <c r="AN161" s="940">
        <f t="shared" si="191"/>
        <v>0</v>
      </c>
      <c r="AO161" s="940">
        <f>SUM((AN161+AN162)/2)</f>
        <v>0</v>
      </c>
      <c r="AP161" s="941">
        <f t="shared" si="192"/>
        <v>0</v>
      </c>
      <c r="AQ161" s="941">
        <f>SUM((AP161+AP162)/2)</f>
        <v>0</v>
      </c>
      <c r="AR161" s="940">
        <f t="shared" si="193"/>
        <v>0</v>
      </c>
      <c r="AS161" s="941">
        <f>SUM((AR161+AR162)/2)</f>
        <v>0.5</v>
      </c>
      <c r="AT161" s="941">
        <f t="shared" si="194"/>
        <v>0</v>
      </c>
      <c r="AU161" s="942">
        <f>SUM((AT161+AT162)/2)</f>
        <v>0</v>
      </c>
      <c r="AV161" s="940">
        <f t="shared" si="195"/>
        <v>0</v>
      </c>
      <c r="AW161" s="940">
        <f>SUM((AV161+AV162)/2)</f>
        <v>0</v>
      </c>
      <c r="AX161" s="941">
        <f t="shared" si="196"/>
        <v>0</v>
      </c>
      <c r="AY161" s="941">
        <f>SUM((AX161+AX162)/2)</f>
        <v>0</v>
      </c>
      <c r="AZ161" s="943">
        <f>SUM(AM161+AO161+AQ161+AS161+AW161+AY161+AU161)*24</f>
        <v>480</v>
      </c>
      <c r="BA161" s="941">
        <f t="shared" si="197"/>
        <v>0</v>
      </c>
      <c r="BB161" s="941">
        <f>SUM((BA161+BA162)/2)</f>
        <v>0</v>
      </c>
      <c r="BC161" s="941">
        <f t="shared" si="198"/>
        <v>0</v>
      </c>
      <c r="BD161" s="941">
        <f>SUM((BC161+BC162)/2)</f>
        <v>0</v>
      </c>
      <c r="BE161" s="941">
        <f>SUM((BD161+BD162)/2)</f>
        <v>0</v>
      </c>
      <c r="BF161" s="941">
        <f t="shared" si="199"/>
        <v>0</v>
      </c>
      <c r="BG161" s="941">
        <f>SUM((BF161+BF162)/2)</f>
        <v>0</v>
      </c>
      <c r="BH161" s="941">
        <f>SUM((BG161+BG162)/2)</f>
        <v>0</v>
      </c>
      <c r="BI161" s="941">
        <f t="shared" si="200"/>
        <v>0</v>
      </c>
      <c r="BJ161" s="941">
        <f>SUM((BI161+BI162)/2)</f>
        <v>0</v>
      </c>
      <c r="BK161" s="941">
        <f t="shared" si="201"/>
        <v>0</v>
      </c>
      <c r="BL161" s="944">
        <f>SUM(BK161+BK162)/2</f>
        <v>0</v>
      </c>
      <c r="BM161" s="940">
        <f t="shared" si="202"/>
        <v>0</v>
      </c>
      <c r="BN161" s="940">
        <f>SUM(BM161+BM162)/2</f>
        <v>0</v>
      </c>
      <c r="BO161" s="940">
        <f t="shared" si="203"/>
        <v>0</v>
      </c>
      <c r="BP161" s="940">
        <f>SUM(BO161+BO162)/2</f>
        <v>0</v>
      </c>
      <c r="BQ161" s="940">
        <f t="shared" si="204"/>
        <v>1</v>
      </c>
      <c r="BR161" s="940">
        <f>SUM((BQ161+BQ162)/2)</f>
        <v>1</v>
      </c>
      <c r="BS161" s="940">
        <f t="shared" si="205"/>
        <v>0</v>
      </c>
      <c r="BT161" s="940">
        <f>SUM((BS161+BS162)/2)</f>
        <v>0</v>
      </c>
      <c r="BU161" s="940">
        <f t="shared" si="206"/>
        <v>0</v>
      </c>
      <c r="BV161" s="940">
        <f>SUM((BU161+BU162)/2)</f>
        <v>0</v>
      </c>
      <c r="BW161" s="941">
        <f t="shared" si="207"/>
        <v>0</v>
      </c>
      <c r="BX161" s="941">
        <f>SUM((BW161+BW162)/2)</f>
        <v>0</v>
      </c>
      <c r="BY161" s="941">
        <f t="shared" si="208"/>
        <v>0</v>
      </c>
      <c r="BZ161" s="942">
        <f>SUM((BY161+BY162)/2)</f>
        <v>0</v>
      </c>
      <c r="CA161" s="945">
        <f>SUM(AZ161)</f>
        <v>480</v>
      </c>
      <c r="CB161" s="891">
        <f>SUM(AM161+AO161+AQ161+AS161+AU161+AW161+BB161+BD161+BG161+AY161)</f>
        <v>20</v>
      </c>
    </row>
    <row r="162" spans="1:80" ht="18.75" customHeight="1" thickBot="1" x14ac:dyDescent="0.3">
      <c r="A162" s="910" t="s">
        <v>425</v>
      </c>
      <c r="B162" s="911" t="s">
        <v>170</v>
      </c>
      <c r="C162" s="710" t="s">
        <v>10</v>
      </c>
      <c r="D162" s="946"/>
      <c r="E162" s="947" t="s">
        <v>4</v>
      </c>
      <c r="F162" s="948"/>
      <c r="G162" s="951" t="s">
        <v>11</v>
      </c>
      <c r="H162" s="951" t="s">
        <v>11</v>
      </c>
      <c r="I162" s="1071" t="s">
        <v>11</v>
      </c>
      <c r="J162" s="951" t="s">
        <v>11</v>
      </c>
      <c r="K162" s="951" t="s">
        <v>11</v>
      </c>
      <c r="L162" s="950"/>
      <c r="M162" s="950"/>
      <c r="N162" s="951" t="s">
        <v>11</v>
      </c>
      <c r="O162" s="951" t="s">
        <v>11</v>
      </c>
      <c r="P162" s="951" t="s">
        <v>11</v>
      </c>
      <c r="Q162" s="951" t="s">
        <v>11</v>
      </c>
      <c r="R162" s="951" t="s">
        <v>11</v>
      </c>
      <c r="S162" s="950"/>
      <c r="T162" s="950"/>
      <c r="U162" s="980" t="s">
        <v>39</v>
      </c>
      <c r="V162" s="951" t="s">
        <v>11</v>
      </c>
      <c r="W162" s="949" t="s">
        <v>7</v>
      </c>
      <c r="X162" s="951" t="s">
        <v>11</v>
      </c>
      <c r="Y162" s="951" t="s">
        <v>11</v>
      </c>
      <c r="Z162" s="950"/>
      <c r="AA162" s="950"/>
      <c r="AB162" s="951" t="s">
        <v>11</v>
      </c>
      <c r="AC162" s="951" t="s">
        <v>11</v>
      </c>
      <c r="AD162" s="951" t="s">
        <v>11</v>
      </c>
      <c r="AE162" s="951" t="s">
        <v>11</v>
      </c>
      <c r="AF162" s="951" t="s">
        <v>11</v>
      </c>
      <c r="AG162" s="950"/>
      <c r="AH162" s="950"/>
      <c r="AI162" s="951" t="s">
        <v>11</v>
      </c>
      <c r="AJ162" s="951"/>
      <c r="AK162" s="952"/>
      <c r="AL162" s="953">
        <f t="shared" si="190"/>
        <v>19</v>
      </c>
      <c r="AM162" s="954"/>
      <c r="AN162" s="954">
        <f t="shared" si="191"/>
        <v>0</v>
      </c>
      <c r="AO162" s="955"/>
      <c r="AP162" s="956">
        <f t="shared" si="192"/>
        <v>0</v>
      </c>
      <c r="AQ162" s="957"/>
      <c r="AR162" s="954">
        <f t="shared" si="193"/>
        <v>1</v>
      </c>
      <c r="AS162" s="954"/>
      <c r="AT162" s="954">
        <f t="shared" si="194"/>
        <v>0</v>
      </c>
      <c r="AU162" s="954"/>
      <c r="AV162" s="954">
        <f t="shared" si="195"/>
        <v>0</v>
      </c>
      <c r="AW162" s="955"/>
      <c r="AX162" s="956">
        <f t="shared" si="196"/>
        <v>0</v>
      </c>
      <c r="AY162" s="957"/>
      <c r="AZ162" s="958"/>
      <c r="BA162" s="956">
        <f t="shared" si="197"/>
        <v>0</v>
      </c>
      <c r="BB162" s="957"/>
      <c r="BC162" s="956">
        <f t="shared" si="198"/>
        <v>0</v>
      </c>
      <c r="BD162" s="957"/>
      <c r="BE162" s="957"/>
      <c r="BF162" s="956">
        <f t="shared" si="199"/>
        <v>0</v>
      </c>
      <c r="BG162" s="957"/>
      <c r="BH162" s="957"/>
      <c r="BI162" s="956">
        <f t="shared" si="200"/>
        <v>0</v>
      </c>
      <c r="BJ162" s="957"/>
      <c r="BK162" s="956">
        <f t="shared" si="201"/>
        <v>0</v>
      </c>
      <c r="BL162" s="959"/>
      <c r="BM162" s="954">
        <f t="shared" si="202"/>
        <v>0</v>
      </c>
      <c r="BN162" s="960"/>
      <c r="BO162" s="954">
        <f t="shared" si="203"/>
        <v>0</v>
      </c>
      <c r="BP162" s="955"/>
      <c r="BQ162" s="954">
        <f t="shared" si="204"/>
        <v>1</v>
      </c>
      <c r="BR162" s="954"/>
      <c r="BS162" s="954">
        <f t="shared" si="205"/>
        <v>0</v>
      </c>
      <c r="BT162" s="955"/>
      <c r="BU162" s="954">
        <f t="shared" si="206"/>
        <v>0</v>
      </c>
      <c r="BV162" s="955"/>
      <c r="BW162" s="956">
        <f t="shared" si="207"/>
        <v>0</v>
      </c>
      <c r="BX162" s="957"/>
      <c r="BY162" s="956">
        <f t="shared" si="208"/>
        <v>0</v>
      </c>
      <c r="BZ162" s="961"/>
      <c r="CA162" s="962"/>
      <c r="CB162" s="826"/>
    </row>
    <row r="163" spans="1:80" s="1029" customFormat="1" ht="18.75" customHeight="1" thickBot="1" x14ac:dyDescent="0.3">
      <c r="A163" s="910" t="s">
        <v>425</v>
      </c>
      <c r="B163" s="911" t="s">
        <v>187</v>
      </c>
      <c r="C163" s="1239" t="s">
        <v>187</v>
      </c>
      <c r="D163" s="1240"/>
      <c r="E163" s="13"/>
      <c r="F163" s="912"/>
      <c r="G163" s="913"/>
      <c r="H163" s="913"/>
      <c r="I163" s="914"/>
      <c r="J163" s="913"/>
      <c r="K163" s="913"/>
      <c r="L163" s="913"/>
      <c r="M163" s="913"/>
      <c r="N163" s="913"/>
      <c r="O163" s="913"/>
      <c r="P163" s="913"/>
      <c r="Q163" s="913"/>
      <c r="R163" s="913"/>
      <c r="S163" s="913"/>
      <c r="T163" s="913"/>
      <c r="U163" s="913"/>
      <c r="V163" s="913"/>
      <c r="W163" s="913"/>
      <c r="X163" s="913"/>
      <c r="Y163" s="913"/>
      <c r="Z163" s="913"/>
      <c r="AA163" s="913"/>
      <c r="AB163" s="913"/>
      <c r="AC163" s="913"/>
      <c r="AD163" s="913"/>
      <c r="AE163" s="913"/>
      <c r="AF163" s="913"/>
      <c r="AG163" s="913"/>
      <c r="AH163" s="913"/>
      <c r="AI163" s="913"/>
      <c r="AJ163" s="913"/>
      <c r="AK163" s="938" t="str">
        <f>IF(CA163=0,"",TIME(0,CA163,0))</f>
        <v/>
      </c>
      <c r="AL163" s="915"/>
      <c r="AM163" s="915"/>
      <c r="AN163" s="915"/>
      <c r="AO163" s="916"/>
      <c r="AP163" s="915"/>
      <c r="AQ163" s="916"/>
      <c r="AR163" s="915"/>
      <c r="AS163" s="915"/>
      <c r="AT163" s="915"/>
      <c r="AU163" s="915"/>
      <c r="AV163" s="915"/>
      <c r="AW163" s="916"/>
      <c r="AX163" s="915"/>
      <c r="AY163" s="916"/>
      <c r="AZ163" s="1026"/>
      <c r="BA163" s="915"/>
      <c r="BB163" s="916"/>
      <c r="BC163" s="915"/>
      <c r="BD163" s="916"/>
      <c r="BE163" s="916"/>
      <c r="BF163" s="915"/>
      <c r="BG163" s="916"/>
      <c r="BH163" s="916"/>
      <c r="BI163" s="915"/>
      <c r="BJ163" s="916"/>
      <c r="BK163" s="915"/>
      <c r="BL163" s="1027"/>
      <c r="BM163" s="915"/>
      <c r="BN163" s="921"/>
      <c r="BO163" s="915"/>
      <c r="BP163" s="916"/>
      <c r="BQ163" s="915"/>
      <c r="BR163" s="915"/>
      <c r="BS163" s="915"/>
      <c r="BT163" s="916"/>
      <c r="BU163" s="915"/>
      <c r="BV163" s="916"/>
      <c r="BW163" s="915"/>
      <c r="BX163" s="916"/>
      <c r="BY163" s="915"/>
      <c r="BZ163" s="916"/>
      <c r="CA163" s="1026"/>
      <c r="CB163" s="1028"/>
    </row>
    <row r="164" spans="1:80" s="1029" customFormat="1" ht="18.75" customHeight="1" thickBot="1" x14ac:dyDescent="0.3">
      <c r="A164" s="910" t="s">
        <v>425</v>
      </c>
      <c r="B164" s="911" t="s">
        <v>187</v>
      </c>
      <c r="C164" s="190"/>
      <c r="D164" s="985" t="s">
        <v>69</v>
      </c>
      <c r="E164" s="13"/>
      <c r="F164" s="899">
        <v>1</v>
      </c>
      <c r="G164" s="900">
        <v>2</v>
      </c>
      <c r="H164" s="900">
        <v>3</v>
      </c>
      <c r="I164" s="900">
        <v>4</v>
      </c>
      <c r="J164" s="900">
        <v>5</v>
      </c>
      <c r="K164" s="900">
        <v>6</v>
      </c>
      <c r="L164" s="901">
        <v>7</v>
      </c>
      <c r="M164" s="901">
        <v>8</v>
      </c>
      <c r="N164" s="900">
        <v>9</v>
      </c>
      <c r="O164" s="900">
        <v>10</v>
      </c>
      <c r="P164" s="900">
        <v>11</v>
      </c>
      <c r="Q164" s="900">
        <v>12</v>
      </c>
      <c r="R164" s="900">
        <v>13</v>
      </c>
      <c r="S164" s="901">
        <v>14</v>
      </c>
      <c r="T164" s="901">
        <v>15</v>
      </c>
      <c r="U164" s="900">
        <v>16</v>
      </c>
      <c r="V164" s="900">
        <v>17</v>
      </c>
      <c r="W164" s="900">
        <v>18</v>
      </c>
      <c r="X164" s="900">
        <v>19</v>
      </c>
      <c r="Y164" s="900">
        <v>20</v>
      </c>
      <c r="Z164" s="901">
        <v>21</v>
      </c>
      <c r="AA164" s="901">
        <v>22</v>
      </c>
      <c r="AB164" s="900">
        <v>23</v>
      </c>
      <c r="AC164" s="900">
        <v>24</v>
      </c>
      <c r="AD164" s="900">
        <v>25</v>
      </c>
      <c r="AE164" s="900">
        <v>26</v>
      </c>
      <c r="AF164" s="900">
        <v>27</v>
      </c>
      <c r="AG164" s="1062">
        <v>28</v>
      </c>
      <c r="AH164" s="1062">
        <v>29</v>
      </c>
      <c r="AI164" s="900">
        <v>30</v>
      </c>
      <c r="AJ164" s="1115">
        <v>31</v>
      </c>
      <c r="AK164" s="952"/>
      <c r="AL164" s="915"/>
      <c r="AM164" s="915"/>
      <c r="AN164" s="915"/>
      <c r="AO164" s="916"/>
      <c r="AP164" s="915"/>
      <c r="AQ164" s="916"/>
      <c r="AR164" s="915"/>
      <c r="AS164" s="915"/>
      <c r="AT164" s="915"/>
      <c r="AU164" s="915"/>
      <c r="AV164" s="915"/>
      <c r="AW164" s="916"/>
      <c r="AX164" s="915"/>
      <c r="AY164" s="916"/>
      <c r="AZ164" s="1026"/>
      <c r="BA164" s="915"/>
      <c r="BB164" s="916"/>
      <c r="BC164" s="915"/>
      <c r="BD164" s="916"/>
      <c r="BE164" s="916"/>
      <c r="BF164" s="915"/>
      <c r="BG164" s="916"/>
      <c r="BH164" s="916"/>
      <c r="BI164" s="915"/>
      <c r="BJ164" s="916"/>
      <c r="BK164" s="915"/>
      <c r="BL164" s="1027"/>
      <c r="BM164" s="915"/>
      <c r="BN164" s="921"/>
      <c r="BO164" s="915"/>
      <c r="BP164" s="916"/>
      <c r="BQ164" s="915"/>
      <c r="BR164" s="915"/>
      <c r="BS164" s="915"/>
      <c r="BT164" s="916"/>
      <c r="BU164" s="915"/>
      <c r="BV164" s="916"/>
      <c r="BW164" s="915"/>
      <c r="BX164" s="916"/>
      <c r="BY164" s="915"/>
      <c r="BZ164" s="916"/>
      <c r="CA164" s="1026"/>
      <c r="CB164" s="1028"/>
    </row>
    <row r="165" spans="1:80" ht="18.75" customHeight="1" x14ac:dyDescent="0.25">
      <c r="A165" s="910" t="s">
        <v>425</v>
      </c>
      <c r="B165" s="911" t="s">
        <v>187</v>
      </c>
      <c r="C165" s="808">
        <v>4373</v>
      </c>
      <c r="D165" s="931" t="e">
        <f>VLOOKUP(C165,ListeAppel,2,FALSE)</f>
        <v>#N/A</v>
      </c>
      <c r="E165" s="932" t="s">
        <v>70</v>
      </c>
      <c r="F165" s="933"/>
      <c r="G165" s="995" t="s">
        <v>14</v>
      </c>
      <c r="H165" s="995" t="s">
        <v>14</v>
      </c>
      <c r="I165" s="995" t="s">
        <v>14</v>
      </c>
      <c r="J165" s="995" t="s">
        <v>14</v>
      </c>
      <c r="K165" s="995" t="s">
        <v>14</v>
      </c>
      <c r="L165" s="995" t="s">
        <v>14</v>
      </c>
      <c r="M165" s="995" t="s">
        <v>14</v>
      </c>
      <c r="N165" s="995" t="s">
        <v>14</v>
      </c>
      <c r="O165" s="995" t="s">
        <v>14</v>
      </c>
      <c r="P165" s="995" t="s">
        <v>14</v>
      </c>
      <c r="Q165" s="995" t="s">
        <v>14</v>
      </c>
      <c r="R165" s="995" t="s">
        <v>14</v>
      </c>
      <c r="S165" s="995" t="s">
        <v>14</v>
      </c>
      <c r="T165" s="995" t="s">
        <v>14</v>
      </c>
      <c r="U165" s="995" t="s">
        <v>14</v>
      </c>
      <c r="V165" s="995" t="s">
        <v>14</v>
      </c>
      <c r="W165" s="995" t="s">
        <v>14</v>
      </c>
      <c r="X165" s="995" t="s">
        <v>14</v>
      </c>
      <c r="Y165" s="995" t="s">
        <v>14</v>
      </c>
      <c r="Z165" s="995" t="s">
        <v>14</v>
      </c>
      <c r="AA165" s="995" t="s">
        <v>14</v>
      </c>
      <c r="AB165" s="995" t="s">
        <v>14</v>
      </c>
      <c r="AC165" s="995" t="s">
        <v>14</v>
      </c>
      <c r="AD165" s="995" t="s">
        <v>14</v>
      </c>
      <c r="AE165" s="995" t="s">
        <v>14</v>
      </c>
      <c r="AF165" s="995" t="s">
        <v>14</v>
      </c>
      <c r="AG165" s="995" t="s">
        <v>14</v>
      </c>
      <c r="AH165" s="995" t="s">
        <v>14</v>
      </c>
      <c r="AI165" s="995" t="s">
        <v>14</v>
      </c>
      <c r="AJ165" s="936"/>
      <c r="AK165" s="938" t="str">
        <f>IF(CA165=0,"",TIME(0,CA165,0))</f>
        <v/>
      </c>
      <c r="AL165" s="939">
        <f t="shared" ref="AL165:AL188" si="209">COUNTIF(F165:AJ165,"P")</f>
        <v>0</v>
      </c>
      <c r="AM165" s="940">
        <f>SUM(AL165:AL166)/2</f>
        <v>0</v>
      </c>
      <c r="AN165" s="940">
        <f t="shared" ref="AN165:AN188" si="210">COUNTIF(F165:AJ165,"Mi")</f>
        <v>0</v>
      </c>
      <c r="AO165" s="940">
        <f>SUM((AN165+AN166)/2)</f>
        <v>0</v>
      </c>
      <c r="AP165" s="941">
        <f t="shared" ref="AP165:AP188" si="211">COUNTIF(F165:AJ165,"VS")</f>
        <v>0</v>
      </c>
      <c r="AQ165" s="941">
        <f>SUM((AP165+AP166)/2)</f>
        <v>0</v>
      </c>
      <c r="AR165" s="940">
        <f t="shared" ref="AR165:AR188" si="212">COUNTIF(F165:AJ165,"C1")</f>
        <v>0</v>
      </c>
      <c r="AS165" s="941">
        <f>SUM((AR165+AR166)/2)</f>
        <v>0</v>
      </c>
      <c r="AT165" s="941">
        <f t="shared" ref="AT165:AT188" si="213">COUNTIF(F165:AJ165,"R1")</f>
        <v>0</v>
      </c>
      <c r="AU165" s="942">
        <f>SUM((AT165+AT166)/2)</f>
        <v>0</v>
      </c>
      <c r="AV165" s="940">
        <f t="shared" ref="AV165:AV188" si="214">COUNTIF(F165:AJ165,"CS")</f>
        <v>0</v>
      </c>
      <c r="AW165" s="940">
        <f>SUM((AV165+AV166)/2)</f>
        <v>0</v>
      </c>
      <c r="AX165" s="941">
        <f t="shared" ref="AX165:AX188" si="215">COUNTIF(F165:AJ165,"DA")</f>
        <v>0</v>
      </c>
      <c r="AY165" s="941">
        <f>SUM((AX165+AX166)/2)</f>
        <v>0</v>
      </c>
      <c r="AZ165" s="943">
        <f>SUM(AM165+AO165+AQ165+AS165+AW165+AY165+AU165)*24</f>
        <v>0</v>
      </c>
      <c r="BA165" s="941">
        <f t="shared" ref="BA165:BA188" si="216">COUNTIF(F165:AJ165,"MT5")</f>
        <v>0</v>
      </c>
      <c r="BB165" s="941">
        <f>SUM((BA165+BA166)/2)</f>
        <v>0</v>
      </c>
      <c r="BC165" s="941">
        <f t="shared" ref="BC165:BC188" si="217">COUNTIF(F165:AJ165,"MT6")</f>
        <v>0</v>
      </c>
      <c r="BD165" s="941">
        <f>SUM((BC165+BC166)/2)</f>
        <v>0</v>
      </c>
      <c r="BE165" s="941">
        <f>SUM((BD165+BD166)/2)</f>
        <v>0</v>
      </c>
      <c r="BF165" s="941">
        <f t="shared" ref="BF165:BF188" si="218">COUNTIF(F165:AJ165,"MT8")</f>
        <v>0</v>
      </c>
      <c r="BG165" s="941">
        <f>SUM((BF165+BF166)/2)</f>
        <v>0</v>
      </c>
      <c r="BH165" s="941">
        <f>SUM((BG165+BG166)/2)</f>
        <v>0</v>
      </c>
      <c r="BI165" s="941">
        <f t="shared" ref="BI165:BI188" si="219">COUNTIF(F165:AJ165,"A")</f>
        <v>0</v>
      </c>
      <c r="BJ165" s="941">
        <f>SUM((BI165+BI166)/2)</f>
        <v>0</v>
      </c>
      <c r="BK165" s="941">
        <f t="shared" ref="BK165:BK188" si="220">COUNTIF(F165:AJ165,"Ma")</f>
        <v>29</v>
      </c>
      <c r="BL165" s="944">
        <f>SUM(BK165+BK166)/2</f>
        <v>29</v>
      </c>
      <c r="BM165" s="940">
        <f t="shared" ref="BM165:BM188" si="221">COUNTIF(F165:AJ165,"MJ")</f>
        <v>0</v>
      </c>
      <c r="BN165" s="940">
        <f>SUM(BM165+BM166)/2</f>
        <v>0</v>
      </c>
      <c r="BO165" s="940">
        <f t="shared" ref="BO165:BO188" si="222">COUNTIF(F165:AJ165,"Jsc")</f>
        <v>0</v>
      </c>
      <c r="BP165" s="940">
        <f>SUM(BO165+BO166)/2</f>
        <v>0</v>
      </c>
      <c r="BQ165" s="940">
        <f t="shared" ref="BQ165:BQ188" si="223">COUNTIF(F165:AJ165,"C")</f>
        <v>0</v>
      </c>
      <c r="BR165" s="940">
        <f>SUM((BQ165+BQ166)/2)</f>
        <v>0</v>
      </c>
      <c r="BS165" s="940">
        <f t="shared" ref="BS165:BS188" si="224">COUNTIF(F165:AJ165,"CC")</f>
        <v>0</v>
      </c>
      <c r="BT165" s="940">
        <f>SUM((BS165+BS166)/2)</f>
        <v>0</v>
      </c>
      <c r="BU165" s="940">
        <f t="shared" ref="BU165:BU188" si="225">COUNTIF(F165:AJ165,"DS")</f>
        <v>0</v>
      </c>
      <c r="BV165" s="940">
        <f>SUM((BU165+BU166)/2)</f>
        <v>0</v>
      </c>
      <c r="BW165" s="941">
        <f t="shared" ref="BW165:BW188" si="226">COUNTIF(F165:AJ165,"MT")</f>
        <v>0</v>
      </c>
      <c r="BX165" s="941">
        <f>SUM((BW165+BW166)/2)</f>
        <v>0</v>
      </c>
      <c r="BY165" s="941">
        <f t="shared" ref="BY165:BY188" si="227">COUNTIF(F165:AJ165,"4/5")</f>
        <v>0</v>
      </c>
      <c r="BZ165" s="942">
        <f>SUM((BY165+BY166)/2)</f>
        <v>0</v>
      </c>
      <c r="CA165" s="945">
        <f>SUM(AZ165)</f>
        <v>0</v>
      </c>
      <c r="CB165" s="891">
        <f>SUM(AM165+AO165+AQ165+AS165+AU165+AW165+BB165+BD165+BG165+AY165)</f>
        <v>0</v>
      </c>
    </row>
    <row r="166" spans="1:80" ht="18.75" customHeight="1" thickBot="1" x14ac:dyDescent="0.3">
      <c r="A166" s="910" t="s">
        <v>425</v>
      </c>
      <c r="B166" s="911" t="s">
        <v>187</v>
      </c>
      <c r="C166" s="717" t="s">
        <v>6</v>
      </c>
      <c r="D166" s="999"/>
      <c r="E166" s="947" t="s">
        <v>4</v>
      </c>
      <c r="F166" s="948"/>
      <c r="G166" s="998" t="s">
        <v>14</v>
      </c>
      <c r="H166" s="998" t="s">
        <v>14</v>
      </c>
      <c r="I166" s="998" t="s">
        <v>14</v>
      </c>
      <c r="J166" s="998" t="s">
        <v>14</v>
      </c>
      <c r="K166" s="998" t="s">
        <v>14</v>
      </c>
      <c r="L166" s="998" t="s">
        <v>14</v>
      </c>
      <c r="M166" s="998" t="s">
        <v>14</v>
      </c>
      <c r="N166" s="998" t="s">
        <v>14</v>
      </c>
      <c r="O166" s="998" t="s">
        <v>14</v>
      </c>
      <c r="P166" s="998" t="s">
        <v>14</v>
      </c>
      <c r="Q166" s="998" t="s">
        <v>14</v>
      </c>
      <c r="R166" s="998" t="s">
        <v>14</v>
      </c>
      <c r="S166" s="998" t="s">
        <v>14</v>
      </c>
      <c r="T166" s="998" t="s">
        <v>14</v>
      </c>
      <c r="U166" s="998" t="s">
        <v>14</v>
      </c>
      <c r="V166" s="998" t="s">
        <v>14</v>
      </c>
      <c r="W166" s="998" t="s">
        <v>14</v>
      </c>
      <c r="X166" s="998" t="s">
        <v>14</v>
      </c>
      <c r="Y166" s="998" t="s">
        <v>14</v>
      </c>
      <c r="Z166" s="998" t="s">
        <v>14</v>
      </c>
      <c r="AA166" s="998" t="s">
        <v>14</v>
      </c>
      <c r="AB166" s="998" t="s">
        <v>14</v>
      </c>
      <c r="AC166" s="998" t="s">
        <v>14</v>
      </c>
      <c r="AD166" s="998" t="s">
        <v>14</v>
      </c>
      <c r="AE166" s="998" t="s">
        <v>14</v>
      </c>
      <c r="AF166" s="998" t="s">
        <v>14</v>
      </c>
      <c r="AG166" s="998" t="s">
        <v>14</v>
      </c>
      <c r="AH166" s="998" t="s">
        <v>14</v>
      </c>
      <c r="AI166" s="998" t="s">
        <v>14</v>
      </c>
      <c r="AJ166" s="951"/>
      <c r="AK166" s="952"/>
      <c r="AL166" s="953">
        <f t="shared" si="209"/>
        <v>0</v>
      </c>
      <c r="AM166" s="954"/>
      <c r="AN166" s="954">
        <f t="shared" si="210"/>
        <v>0</v>
      </c>
      <c r="AO166" s="955"/>
      <c r="AP166" s="956">
        <f t="shared" si="211"/>
        <v>0</v>
      </c>
      <c r="AQ166" s="957"/>
      <c r="AR166" s="954">
        <f t="shared" si="212"/>
        <v>0</v>
      </c>
      <c r="AS166" s="954"/>
      <c r="AT166" s="954">
        <f t="shared" si="213"/>
        <v>0</v>
      </c>
      <c r="AU166" s="954"/>
      <c r="AV166" s="954">
        <f t="shared" si="214"/>
        <v>0</v>
      </c>
      <c r="AW166" s="955"/>
      <c r="AX166" s="956">
        <f t="shared" si="215"/>
        <v>0</v>
      </c>
      <c r="AY166" s="957"/>
      <c r="AZ166" s="958"/>
      <c r="BA166" s="956">
        <f t="shared" si="216"/>
        <v>0</v>
      </c>
      <c r="BB166" s="957"/>
      <c r="BC166" s="956">
        <f t="shared" si="217"/>
        <v>0</v>
      </c>
      <c r="BD166" s="957"/>
      <c r="BE166" s="957"/>
      <c r="BF166" s="956">
        <f t="shared" si="218"/>
        <v>0</v>
      </c>
      <c r="BG166" s="957"/>
      <c r="BH166" s="957"/>
      <c r="BI166" s="956">
        <f t="shared" si="219"/>
        <v>0</v>
      </c>
      <c r="BJ166" s="957"/>
      <c r="BK166" s="956">
        <f t="shared" si="220"/>
        <v>29</v>
      </c>
      <c r="BL166" s="959"/>
      <c r="BM166" s="954">
        <f t="shared" si="221"/>
        <v>0</v>
      </c>
      <c r="BN166" s="960"/>
      <c r="BO166" s="954">
        <f t="shared" si="222"/>
        <v>0</v>
      </c>
      <c r="BP166" s="955"/>
      <c r="BQ166" s="954">
        <f t="shared" si="223"/>
        <v>0</v>
      </c>
      <c r="BR166" s="954"/>
      <c r="BS166" s="954">
        <f t="shared" si="224"/>
        <v>0</v>
      </c>
      <c r="BT166" s="955"/>
      <c r="BU166" s="954">
        <f t="shared" si="225"/>
        <v>0</v>
      </c>
      <c r="BV166" s="955"/>
      <c r="BW166" s="956">
        <f t="shared" si="226"/>
        <v>0</v>
      </c>
      <c r="BX166" s="957"/>
      <c r="BY166" s="956">
        <f t="shared" si="227"/>
        <v>0</v>
      </c>
      <c r="BZ166" s="961"/>
      <c r="CA166" s="962"/>
      <c r="CB166" s="826"/>
    </row>
    <row r="167" spans="1:80" ht="18.75" customHeight="1" x14ac:dyDescent="0.25">
      <c r="A167" s="910"/>
      <c r="B167" s="911" t="s">
        <v>187</v>
      </c>
      <c r="C167" s="808">
        <v>1777</v>
      </c>
      <c r="D167" s="931" t="s">
        <v>208</v>
      </c>
      <c r="E167" s="1035" t="s">
        <v>70</v>
      </c>
      <c r="F167" s="964"/>
      <c r="G167" s="966" t="s">
        <v>11</v>
      </c>
      <c r="H167" s="966" t="s">
        <v>11</v>
      </c>
      <c r="I167" s="1095" t="s">
        <v>11</v>
      </c>
      <c r="J167" s="966" t="s">
        <v>11</v>
      </c>
      <c r="K167" s="966" t="s">
        <v>11</v>
      </c>
      <c r="L167" s="965"/>
      <c r="M167" s="965"/>
      <c r="N167" s="966" t="s">
        <v>11</v>
      </c>
      <c r="O167" s="1016" t="s">
        <v>13</v>
      </c>
      <c r="P167" s="966" t="s">
        <v>11</v>
      </c>
      <c r="Q167" s="966" t="s">
        <v>11</v>
      </c>
      <c r="R167" s="966" t="s">
        <v>11</v>
      </c>
      <c r="S167" s="965"/>
      <c r="T167" s="965"/>
      <c r="U167" s="1019" t="s">
        <v>11</v>
      </c>
      <c r="V167" s="966" t="s">
        <v>11</v>
      </c>
      <c r="W167" s="1019" t="s">
        <v>11</v>
      </c>
      <c r="X167" s="966" t="s">
        <v>11</v>
      </c>
      <c r="Y167" s="1019" t="s">
        <v>11</v>
      </c>
      <c r="Z167" s="965"/>
      <c r="AA167" s="965"/>
      <c r="AB167" s="1019" t="s">
        <v>11</v>
      </c>
      <c r="AC167" s="966" t="s">
        <v>11</v>
      </c>
      <c r="AD167" s="1019" t="s">
        <v>11</v>
      </c>
      <c r="AE167" s="995" t="s">
        <v>14</v>
      </c>
      <c r="AF167" s="1116" t="s">
        <v>7</v>
      </c>
      <c r="AG167" s="965"/>
      <c r="AH167" s="965"/>
      <c r="AI167" s="966" t="s">
        <v>11</v>
      </c>
      <c r="AJ167" s="966"/>
      <c r="AK167" s="938">
        <f>IF(CA167=0,"",TIME(0,CA167,0))</f>
        <v>0.30833333333333335</v>
      </c>
      <c r="AL167" s="1042">
        <f t="shared" si="209"/>
        <v>18</v>
      </c>
      <c r="AM167" s="1043">
        <f>SUM(AL167:AL168)/2</f>
        <v>18</v>
      </c>
      <c r="AN167" s="1043">
        <f t="shared" si="210"/>
        <v>1</v>
      </c>
      <c r="AO167" s="1043">
        <f>SUM((AN167+AN168)/2)</f>
        <v>0.5</v>
      </c>
      <c r="AP167" s="1044">
        <f t="shared" si="211"/>
        <v>0</v>
      </c>
      <c r="AQ167" s="1044">
        <f>SUM((AP167+AP168)/2)</f>
        <v>0</v>
      </c>
      <c r="AR167" s="1043">
        <f t="shared" si="212"/>
        <v>0</v>
      </c>
      <c r="AS167" s="1044">
        <f>SUM((AR167+AR168)/2)</f>
        <v>0</v>
      </c>
      <c r="AT167" s="1044">
        <f t="shared" si="213"/>
        <v>0</v>
      </c>
      <c r="AU167" s="1045">
        <f>SUM((AT167+AT168)/2)</f>
        <v>0</v>
      </c>
      <c r="AV167" s="1043">
        <f t="shared" si="214"/>
        <v>0</v>
      </c>
      <c r="AW167" s="1043">
        <f>SUM((AV167+AV168)/2)</f>
        <v>0</v>
      </c>
      <c r="AX167" s="1044">
        <f t="shared" si="215"/>
        <v>0</v>
      </c>
      <c r="AY167" s="1044">
        <f>SUM((AX167+AX168)/2)</f>
        <v>0</v>
      </c>
      <c r="AZ167" s="1046">
        <f>SUM(AM167+AO167+AQ167+AS167+AW167+AY167+AU167)*24</f>
        <v>444</v>
      </c>
      <c r="BA167" s="1044">
        <f t="shared" si="216"/>
        <v>0</v>
      </c>
      <c r="BB167" s="1044">
        <f>SUM((BA167+BA168)/2)</f>
        <v>0</v>
      </c>
      <c r="BC167" s="1044">
        <f t="shared" si="217"/>
        <v>0</v>
      </c>
      <c r="BD167" s="1044">
        <f>SUM((BC167+BC168)/2)</f>
        <v>0</v>
      </c>
      <c r="BE167" s="1044">
        <f>SUM((BD167+BD168)/2)</f>
        <v>0</v>
      </c>
      <c r="BF167" s="1044">
        <f t="shared" si="218"/>
        <v>0</v>
      </c>
      <c r="BG167" s="1044">
        <f>SUM((BF167+BF168)/2)</f>
        <v>0</v>
      </c>
      <c r="BH167" s="1044">
        <f>SUM((BG167+BG168)/2)</f>
        <v>0</v>
      </c>
      <c r="BI167" s="1044">
        <f t="shared" si="219"/>
        <v>0</v>
      </c>
      <c r="BJ167" s="1044">
        <f>SUM((BI167+BI168)/2)</f>
        <v>0</v>
      </c>
      <c r="BK167" s="1044">
        <f t="shared" si="220"/>
        <v>1</v>
      </c>
      <c r="BL167" s="1047">
        <f>SUM(BK167+BK168)/2</f>
        <v>1</v>
      </c>
      <c r="BM167" s="1043">
        <f t="shared" si="221"/>
        <v>0</v>
      </c>
      <c r="BN167" s="1043">
        <f>SUM(BM167+BM168)/2</f>
        <v>0</v>
      </c>
      <c r="BO167" s="1043">
        <f t="shared" si="222"/>
        <v>0</v>
      </c>
      <c r="BP167" s="1043">
        <f>SUM(BO167+BO168)/2</f>
        <v>0</v>
      </c>
      <c r="BQ167" s="1043">
        <f t="shared" si="223"/>
        <v>1</v>
      </c>
      <c r="BR167" s="1043">
        <f>SUM((BQ167+BQ168)/2)</f>
        <v>1</v>
      </c>
      <c r="BS167" s="1043">
        <f t="shared" si="224"/>
        <v>0</v>
      </c>
      <c r="BT167" s="1043">
        <f>SUM((BS167+BS168)/2)</f>
        <v>0.5</v>
      </c>
      <c r="BU167" s="1043">
        <f t="shared" si="225"/>
        <v>0</v>
      </c>
      <c r="BV167" s="1043">
        <f>SUM((BU167+BU168)/2)</f>
        <v>0</v>
      </c>
      <c r="BW167" s="1044">
        <f t="shared" si="226"/>
        <v>0</v>
      </c>
      <c r="BX167" s="1044">
        <f>SUM((BW167+BW168)/2)</f>
        <v>0</v>
      </c>
      <c r="BY167" s="1044">
        <f t="shared" si="227"/>
        <v>0</v>
      </c>
      <c r="BZ167" s="1045">
        <f>SUM((BY167+BY168)/2)</f>
        <v>0</v>
      </c>
      <c r="CA167" s="1048">
        <f>SUM(AZ167)</f>
        <v>444</v>
      </c>
      <c r="CB167" s="891">
        <f>SUM(AM167+AO167+AQ167+AS167+AU167+AW167+BB167+BD167+BG167+AY167)</f>
        <v>18.5</v>
      </c>
    </row>
    <row r="168" spans="1:80" ht="18.75" customHeight="1" thickBot="1" x14ac:dyDescent="0.3">
      <c r="A168" s="910"/>
      <c r="B168" s="911" t="s">
        <v>187</v>
      </c>
      <c r="C168" s="717" t="s">
        <v>6</v>
      </c>
      <c r="D168" s="999"/>
      <c r="E168" s="1013" t="s">
        <v>4</v>
      </c>
      <c r="F168" s="948"/>
      <c r="G168" s="951" t="s">
        <v>11</v>
      </c>
      <c r="H168" s="951" t="s">
        <v>11</v>
      </c>
      <c r="I168" s="1071" t="s">
        <v>11</v>
      </c>
      <c r="J168" s="951" t="s">
        <v>11</v>
      </c>
      <c r="K168" s="951" t="s">
        <v>11</v>
      </c>
      <c r="L168" s="950"/>
      <c r="M168" s="950"/>
      <c r="N168" s="951" t="s">
        <v>11</v>
      </c>
      <c r="O168" s="951" t="s">
        <v>11</v>
      </c>
      <c r="P168" s="951" t="s">
        <v>11</v>
      </c>
      <c r="Q168" s="951" t="s">
        <v>11</v>
      </c>
      <c r="R168" s="1086" t="s">
        <v>28</v>
      </c>
      <c r="S168" s="950"/>
      <c r="T168" s="950"/>
      <c r="U168" s="1020" t="s">
        <v>11</v>
      </c>
      <c r="V168" s="951" t="s">
        <v>11</v>
      </c>
      <c r="W168" s="1020" t="s">
        <v>11</v>
      </c>
      <c r="X168" s="951" t="s">
        <v>11</v>
      </c>
      <c r="Y168" s="1020" t="s">
        <v>11</v>
      </c>
      <c r="Z168" s="950"/>
      <c r="AA168" s="950"/>
      <c r="AB168" s="1020" t="s">
        <v>11</v>
      </c>
      <c r="AC168" s="951" t="s">
        <v>11</v>
      </c>
      <c r="AD168" s="1020" t="s">
        <v>11</v>
      </c>
      <c r="AE168" s="998" t="s">
        <v>14</v>
      </c>
      <c r="AF168" s="949" t="s">
        <v>7</v>
      </c>
      <c r="AG168" s="950"/>
      <c r="AH168" s="950"/>
      <c r="AI168" s="988" t="s">
        <v>11</v>
      </c>
      <c r="AJ168" s="966"/>
      <c r="AK168" s="952"/>
      <c r="AL168" s="953">
        <f t="shared" si="209"/>
        <v>18</v>
      </c>
      <c r="AM168" s="954"/>
      <c r="AN168" s="954">
        <f t="shared" si="210"/>
        <v>0</v>
      </c>
      <c r="AO168" s="955"/>
      <c r="AP168" s="956">
        <f t="shared" si="211"/>
        <v>0</v>
      </c>
      <c r="AQ168" s="957"/>
      <c r="AR168" s="954">
        <f t="shared" si="212"/>
        <v>0</v>
      </c>
      <c r="AS168" s="954"/>
      <c r="AT168" s="954">
        <f t="shared" si="213"/>
        <v>0</v>
      </c>
      <c r="AU168" s="954"/>
      <c r="AV168" s="954">
        <f t="shared" si="214"/>
        <v>0</v>
      </c>
      <c r="AW168" s="955"/>
      <c r="AX168" s="956">
        <f t="shared" si="215"/>
        <v>0</v>
      </c>
      <c r="AY168" s="957"/>
      <c r="AZ168" s="958"/>
      <c r="BA168" s="956">
        <f t="shared" si="216"/>
        <v>0</v>
      </c>
      <c r="BB168" s="957"/>
      <c r="BC168" s="956">
        <f t="shared" si="217"/>
        <v>0</v>
      </c>
      <c r="BD168" s="957"/>
      <c r="BE168" s="957"/>
      <c r="BF168" s="956">
        <f t="shared" si="218"/>
        <v>0</v>
      </c>
      <c r="BG168" s="957"/>
      <c r="BH168" s="957"/>
      <c r="BI168" s="956">
        <f t="shared" si="219"/>
        <v>0</v>
      </c>
      <c r="BJ168" s="957"/>
      <c r="BK168" s="956">
        <f t="shared" si="220"/>
        <v>1</v>
      </c>
      <c r="BL168" s="959"/>
      <c r="BM168" s="954">
        <f t="shared" si="221"/>
        <v>0</v>
      </c>
      <c r="BN168" s="960"/>
      <c r="BO168" s="954">
        <f t="shared" si="222"/>
        <v>0</v>
      </c>
      <c r="BP168" s="955"/>
      <c r="BQ168" s="954">
        <f t="shared" si="223"/>
        <v>1</v>
      </c>
      <c r="BR168" s="954"/>
      <c r="BS168" s="954">
        <f t="shared" si="224"/>
        <v>1</v>
      </c>
      <c r="BT168" s="955"/>
      <c r="BU168" s="954">
        <f t="shared" si="225"/>
        <v>0</v>
      </c>
      <c r="BV168" s="955"/>
      <c r="BW168" s="956">
        <f t="shared" si="226"/>
        <v>0</v>
      </c>
      <c r="BX168" s="957"/>
      <c r="BY168" s="956">
        <f t="shared" si="227"/>
        <v>0</v>
      </c>
      <c r="BZ168" s="961"/>
      <c r="CA168" s="962"/>
      <c r="CB168" s="826"/>
    </row>
    <row r="169" spans="1:80" ht="18.75" customHeight="1" x14ac:dyDescent="0.25">
      <c r="A169" s="910"/>
      <c r="B169" s="911" t="s">
        <v>187</v>
      </c>
      <c r="C169" s="808">
        <v>6252</v>
      </c>
      <c r="D169" s="931" t="s">
        <v>226</v>
      </c>
      <c r="E169" s="1035" t="s">
        <v>70</v>
      </c>
      <c r="F169" s="964"/>
      <c r="G169" s="966" t="s">
        <v>11</v>
      </c>
      <c r="H169" s="966" t="s">
        <v>11</v>
      </c>
      <c r="I169" s="1095" t="s">
        <v>11</v>
      </c>
      <c r="J169" s="966" t="s">
        <v>11</v>
      </c>
      <c r="K169" s="966" t="s">
        <v>11</v>
      </c>
      <c r="L169" s="965"/>
      <c r="M169" s="965"/>
      <c r="N169" s="966" t="s">
        <v>11</v>
      </c>
      <c r="O169" s="966" t="s">
        <v>11</v>
      </c>
      <c r="P169" s="966" t="s">
        <v>11</v>
      </c>
      <c r="Q169" s="966" t="s">
        <v>11</v>
      </c>
      <c r="R169" s="966" t="s">
        <v>11</v>
      </c>
      <c r="S169" s="965"/>
      <c r="T169" s="965"/>
      <c r="U169" s="966" t="s">
        <v>11</v>
      </c>
      <c r="V169" s="1019" t="s">
        <v>11</v>
      </c>
      <c r="W169" s="966" t="s">
        <v>11</v>
      </c>
      <c r="X169" s="966" t="s">
        <v>11</v>
      </c>
      <c r="Y169" s="966" t="s">
        <v>11</v>
      </c>
      <c r="Z169" s="965"/>
      <c r="AA169" s="965"/>
      <c r="AB169" s="966" t="s">
        <v>11</v>
      </c>
      <c r="AC169" s="966" t="s">
        <v>11</v>
      </c>
      <c r="AD169" s="966" t="s">
        <v>11</v>
      </c>
      <c r="AE169" s="966" t="s">
        <v>11</v>
      </c>
      <c r="AF169" s="936" t="s">
        <v>11</v>
      </c>
      <c r="AG169" s="965"/>
      <c r="AH169" s="965"/>
      <c r="AI169" s="966" t="s">
        <v>11</v>
      </c>
      <c r="AJ169" s="966"/>
      <c r="AK169" s="938">
        <f>IF(CA169=0,"",TIME(0,CA169,0))</f>
        <v>0.35000000000000003</v>
      </c>
      <c r="AL169" s="1042">
        <f>COUNTIF(F169:AJ169,"P")</f>
        <v>21</v>
      </c>
      <c r="AM169" s="1043">
        <f>SUM(AL169:AL170)/2</f>
        <v>20.5</v>
      </c>
      <c r="AN169" s="1043">
        <f>COUNTIF(F169:AJ169,"Mi")</f>
        <v>0</v>
      </c>
      <c r="AO169" s="1043">
        <f>SUM((AN169+AN170)/2)</f>
        <v>0</v>
      </c>
      <c r="AP169" s="1044">
        <f>COUNTIF(F169:AJ169,"VS")</f>
        <v>0</v>
      </c>
      <c r="AQ169" s="1044">
        <f>SUM((AP169+AP170)/2)</f>
        <v>0</v>
      </c>
      <c r="AR169" s="1043">
        <f>COUNTIF(F169:AJ169,"C1")</f>
        <v>0</v>
      </c>
      <c r="AS169" s="1044">
        <f>SUM((AR169+AR170)/2)</f>
        <v>0</v>
      </c>
      <c r="AT169" s="1044">
        <f>COUNTIF(F169:AJ169,"R1")</f>
        <v>0</v>
      </c>
      <c r="AU169" s="1045">
        <f>SUM((AT169+AT170)/2)</f>
        <v>0.5</v>
      </c>
      <c r="AV169" s="1043">
        <f>COUNTIF(F169:AJ169,"CS")</f>
        <v>0</v>
      </c>
      <c r="AW169" s="1043">
        <f>SUM((AV169+AV170)/2)</f>
        <v>0</v>
      </c>
      <c r="AX169" s="1044">
        <f>COUNTIF(F169:AJ169,"DA")</f>
        <v>0</v>
      </c>
      <c r="AY169" s="1044">
        <f>SUM((AX169+AX170)/2)</f>
        <v>0</v>
      </c>
      <c r="AZ169" s="1046">
        <f>SUM(AM169+AO169+AQ169+AS169+AW169+AY169+AU169)*24</f>
        <v>504</v>
      </c>
      <c r="BA169" s="1044">
        <f>COUNTIF(F169:AJ169,"MT5")</f>
        <v>0</v>
      </c>
      <c r="BB169" s="1044">
        <f>SUM((BA169+BA170)/2)</f>
        <v>0</v>
      </c>
      <c r="BC169" s="1044">
        <f>COUNTIF(F169:AJ169,"MT6")</f>
        <v>0</v>
      </c>
      <c r="BD169" s="1044">
        <f>SUM((BC169+BC170)/2)</f>
        <v>0</v>
      </c>
      <c r="BE169" s="1044">
        <f>SUM((BD169+BD170)/2)</f>
        <v>0</v>
      </c>
      <c r="BF169" s="1044">
        <f>COUNTIF(F169:AJ169,"MT8")</f>
        <v>0</v>
      </c>
      <c r="BG169" s="1044">
        <f>SUM((BF169+BF170)/2)</f>
        <v>0</v>
      </c>
      <c r="BH169" s="1044">
        <f>SUM((BG169+BG170)/2)</f>
        <v>0</v>
      </c>
      <c r="BI169" s="1044">
        <f>COUNTIF(F169:AJ169,"A")</f>
        <v>0</v>
      </c>
      <c r="BJ169" s="1044">
        <f>SUM((BI169+BI170)/2)</f>
        <v>0</v>
      </c>
      <c r="BK169" s="1044">
        <f>COUNTIF(F169:AJ169,"Ma")</f>
        <v>0</v>
      </c>
      <c r="BL169" s="1047">
        <f>SUM(BK169+BK170)/2</f>
        <v>0</v>
      </c>
      <c r="BM169" s="1043">
        <f>COUNTIF(F169:AJ169,"MJ")</f>
        <v>0</v>
      </c>
      <c r="BN169" s="1043">
        <f>SUM(BM169+BM170)/2</f>
        <v>0</v>
      </c>
      <c r="BO169" s="1043">
        <f>COUNTIF(F169:AJ169,"Jsc")</f>
        <v>0</v>
      </c>
      <c r="BP169" s="1043">
        <f>SUM(BO169+BO170)/2</f>
        <v>0</v>
      </c>
      <c r="BQ169" s="1043">
        <f>COUNTIF(F169:AJ169,"C")</f>
        <v>0</v>
      </c>
      <c r="BR169" s="1043">
        <f>SUM((BQ169+BQ170)/2)</f>
        <v>0</v>
      </c>
      <c r="BS169" s="1043">
        <f>COUNTIF(F169:AJ169,"CC")</f>
        <v>0</v>
      </c>
      <c r="BT169" s="1043">
        <f>SUM((BS169+BS170)/2)</f>
        <v>0</v>
      </c>
      <c r="BU169" s="1043">
        <f>COUNTIF(F169:AJ169,"DS")</f>
        <v>0</v>
      </c>
      <c r="BV169" s="1043">
        <f>SUM((BU169+BU170)/2)</f>
        <v>0</v>
      </c>
      <c r="BW169" s="1044">
        <f>COUNTIF(F169:AJ169,"MT")</f>
        <v>0</v>
      </c>
      <c r="BX169" s="1044">
        <f>SUM((BW169+BW170)/2)</f>
        <v>0</v>
      </c>
      <c r="BY169" s="1044">
        <f>COUNTIF(F169:AJ169,"4/5")</f>
        <v>0</v>
      </c>
      <c r="BZ169" s="1045">
        <f>SUM((BY169+BY170)/2)</f>
        <v>0</v>
      </c>
      <c r="CA169" s="1048">
        <f>SUM(AZ169)</f>
        <v>504</v>
      </c>
      <c r="CB169" s="891">
        <f>SUM(AM169+AO169+AQ169+AS169+AU169+AW169+BB169+BD169+BG169+AY169)</f>
        <v>21</v>
      </c>
    </row>
    <row r="170" spans="1:80" ht="18.75" customHeight="1" thickBot="1" x14ac:dyDescent="0.3">
      <c r="A170" s="910"/>
      <c r="B170" s="911" t="s">
        <v>187</v>
      </c>
      <c r="C170" s="717" t="s">
        <v>3</v>
      </c>
      <c r="D170" s="999"/>
      <c r="E170" s="1013" t="s">
        <v>4</v>
      </c>
      <c r="F170" s="964"/>
      <c r="G170" s="966" t="s">
        <v>11</v>
      </c>
      <c r="H170" s="966" t="s">
        <v>11</v>
      </c>
      <c r="I170" s="1095" t="s">
        <v>11</v>
      </c>
      <c r="J170" s="966" t="s">
        <v>11</v>
      </c>
      <c r="K170" s="966" t="s">
        <v>11</v>
      </c>
      <c r="L170" s="965"/>
      <c r="M170" s="965"/>
      <c r="N170" s="966" t="s">
        <v>11</v>
      </c>
      <c r="O170" s="966" t="s">
        <v>11</v>
      </c>
      <c r="P170" s="966" t="s">
        <v>11</v>
      </c>
      <c r="Q170" s="966" t="s">
        <v>11</v>
      </c>
      <c r="R170" s="966" t="s">
        <v>11</v>
      </c>
      <c r="S170" s="965"/>
      <c r="T170" s="965"/>
      <c r="U170" s="966" t="s">
        <v>11</v>
      </c>
      <c r="V170" s="1108" t="s">
        <v>11</v>
      </c>
      <c r="W170" s="966" t="s">
        <v>11</v>
      </c>
      <c r="X170" s="966" t="s">
        <v>11</v>
      </c>
      <c r="Y170" s="966" t="s">
        <v>11</v>
      </c>
      <c r="Z170" s="965"/>
      <c r="AA170" s="965"/>
      <c r="AB170" s="966" t="s">
        <v>11</v>
      </c>
      <c r="AC170" s="966" t="s">
        <v>11</v>
      </c>
      <c r="AD170" s="966" t="s">
        <v>11</v>
      </c>
      <c r="AE170" s="966" t="s">
        <v>11</v>
      </c>
      <c r="AF170" s="951" t="s">
        <v>11</v>
      </c>
      <c r="AG170" s="965"/>
      <c r="AH170" s="965"/>
      <c r="AI170" s="966" t="s">
        <v>57</v>
      </c>
      <c r="AJ170" s="966"/>
      <c r="AK170" s="952"/>
      <c r="AL170" s="953">
        <f>COUNTIF(F170:AJ170,"P")</f>
        <v>20</v>
      </c>
      <c r="AM170" s="954"/>
      <c r="AN170" s="954">
        <f>COUNTIF(F170:AJ170,"Mi")</f>
        <v>0</v>
      </c>
      <c r="AO170" s="955"/>
      <c r="AP170" s="956">
        <f>COUNTIF(F170:AJ170,"VS")</f>
        <v>0</v>
      </c>
      <c r="AQ170" s="957"/>
      <c r="AR170" s="954">
        <f>COUNTIF(F170:AJ170,"C1")</f>
        <v>0</v>
      </c>
      <c r="AS170" s="954"/>
      <c r="AT170" s="954">
        <f>COUNTIF(F170:AJ170,"R1")</f>
        <v>1</v>
      </c>
      <c r="AU170" s="954"/>
      <c r="AV170" s="954">
        <f>COUNTIF(F170:AJ170,"CS")</f>
        <v>0</v>
      </c>
      <c r="AW170" s="955"/>
      <c r="AX170" s="956">
        <f>COUNTIF(F170:AJ170,"DA")</f>
        <v>0</v>
      </c>
      <c r="AY170" s="957"/>
      <c r="AZ170" s="958"/>
      <c r="BA170" s="956">
        <f>COUNTIF(F170:AJ170,"MT5")</f>
        <v>0</v>
      </c>
      <c r="BB170" s="957"/>
      <c r="BC170" s="956">
        <f>COUNTIF(F170:AJ170,"MT6")</f>
        <v>0</v>
      </c>
      <c r="BD170" s="957"/>
      <c r="BE170" s="957"/>
      <c r="BF170" s="956">
        <f>COUNTIF(F170:AJ170,"MT8")</f>
        <v>0</v>
      </c>
      <c r="BG170" s="957"/>
      <c r="BH170" s="957"/>
      <c r="BI170" s="956">
        <f>COUNTIF(F170:AJ170,"A")</f>
        <v>0</v>
      </c>
      <c r="BJ170" s="957"/>
      <c r="BK170" s="956">
        <f>COUNTIF(F170:AJ170,"Ma")</f>
        <v>0</v>
      </c>
      <c r="BL170" s="959"/>
      <c r="BM170" s="954">
        <f>COUNTIF(F170:AJ170,"MJ")</f>
        <v>0</v>
      </c>
      <c r="BN170" s="960"/>
      <c r="BO170" s="954">
        <f>COUNTIF(F170:AJ170,"Jsc")</f>
        <v>0</v>
      </c>
      <c r="BP170" s="955"/>
      <c r="BQ170" s="954">
        <f>COUNTIF(F170:AJ170,"C")</f>
        <v>0</v>
      </c>
      <c r="BR170" s="954"/>
      <c r="BS170" s="954">
        <f>COUNTIF(F170:AJ170,"CC")</f>
        <v>0</v>
      </c>
      <c r="BT170" s="955"/>
      <c r="BU170" s="954">
        <f>COUNTIF(F170:AJ170,"DS")</f>
        <v>0</v>
      </c>
      <c r="BV170" s="955"/>
      <c r="BW170" s="956">
        <f>COUNTIF(F170:AJ170,"MT")</f>
        <v>0</v>
      </c>
      <c r="BX170" s="957"/>
      <c r="BY170" s="956">
        <f>COUNTIF(F170:AJ170,"4/5")</f>
        <v>0</v>
      </c>
      <c r="BZ170" s="961"/>
      <c r="CA170" s="962"/>
      <c r="CB170" s="826"/>
    </row>
    <row r="171" spans="1:80" ht="18.75" customHeight="1" x14ac:dyDescent="0.25">
      <c r="A171" s="910" t="s">
        <v>425</v>
      </c>
      <c r="B171" s="911" t="s">
        <v>187</v>
      </c>
      <c r="C171" s="808" t="s">
        <v>376</v>
      </c>
      <c r="D171" s="931" t="str">
        <f>VLOOKUP(C171,ListeAppel,2,FALSE)</f>
        <v>Nom 039</v>
      </c>
      <c r="E171" s="932" t="s">
        <v>70</v>
      </c>
      <c r="F171" s="933"/>
      <c r="G171" s="936" t="s">
        <v>11</v>
      </c>
      <c r="H171" s="936" t="s">
        <v>11</v>
      </c>
      <c r="I171" s="1070" t="s">
        <v>11</v>
      </c>
      <c r="J171" s="937" t="s">
        <v>7</v>
      </c>
      <c r="K171" s="936" t="s">
        <v>11</v>
      </c>
      <c r="L171" s="935"/>
      <c r="M171" s="935"/>
      <c r="N171" s="936" t="s">
        <v>11</v>
      </c>
      <c r="O171" s="936" t="s">
        <v>11</v>
      </c>
      <c r="P171" s="937" t="s">
        <v>7</v>
      </c>
      <c r="Q171" s="936" t="s">
        <v>11</v>
      </c>
      <c r="R171" s="1096" t="s">
        <v>35</v>
      </c>
      <c r="S171" s="935"/>
      <c r="T171" s="935"/>
      <c r="U171" s="936" t="s">
        <v>11</v>
      </c>
      <c r="V171" s="1019" t="s">
        <v>11</v>
      </c>
      <c r="W171" s="936" t="s">
        <v>11</v>
      </c>
      <c r="X171" s="936" t="s">
        <v>11</v>
      </c>
      <c r="Y171" s="937" t="s">
        <v>7</v>
      </c>
      <c r="Z171" s="935"/>
      <c r="AA171" s="935"/>
      <c r="AB171" s="936" t="s">
        <v>11</v>
      </c>
      <c r="AC171" s="936" t="s">
        <v>11</v>
      </c>
      <c r="AD171" s="936" t="s">
        <v>11</v>
      </c>
      <c r="AE171" s="936" t="s">
        <v>11</v>
      </c>
      <c r="AF171" s="937" t="s">
        <v>7</v>
      </c>
      <c r="AG171" s="935"/>
      <c r="AH171" s="935"/>
      <c r="AI171" s="936" t="s">
        <v>11</v>
      </c>
      <c r="AJ171" s="936"/>
      <c r="AK171" s="938">
        <f>IF(CA171=0,"",TIME(0,CA171,0))</f>
        <v>0.26666666666666666</v>
      </c>
      <c r="AL171" s="939">
        <f t="shared" si="209"/>
        <v>16</v>
      </c>
      <c r="AM171" s="940">
        <f>SUM(AL171:AL172)/2</f>
        <v>16</v>
      </c>
      <c r="AN171" s="940">
        <f t="shared" si="210"/>
        <v>0</v>
      </c>
      <c r="AO171" s="940">
        <f>SUM((AN171+AN172)/2)</f>
        <v>0</v>
      </c>
      <c r="AP171" s="941">
        <f t="shared" si="211"/>
        <v>0</v>
      </c>
      <c r="AQ171" s="941">
        <f>SUM((AP171+AP172)/2)</f>
        <v>0</v>
      </c>
      <c r="AR171" s="940">
        <f t="shared" si="212"/>
        <v>0</v>
      </c>
      <c r="AS171" s="941">
        <f>SUM((AR171+AR172)/2)</f>
        <v>0</v>
      </c>
      <c r="AT171" s="941">
        <f t="shared" si="213"/>
        <v>0</v>
      </c>
      <c r="AU171" s="942">
        <f>SUM((AT171+AT172)/2)</f>
        <v>0</v>
      </c>
      <c r="AV171" s="940">
        <f t="shared" si="214"/>
        <v>0</v>
      </c>
      <c r="AW171" s="940">
        <f>SUM((AV171+AV172)/2)</f>
        <v>0</v>
      </c>
      <c r="AX171" s="941">
        <f t="shared" si="215"/>
        <v>0</v>
      </c>
      <c r="AY171" s="941">
        <f>SUM((AX171+AX172)/2)</f>
        <v>0</v>
      </c>
      <c r="AZ171" s="943">
        <f>SUM(AM171+AO171+AQ171+AS171+AW171+AY171+AU171)*24</f>
        <v>384</v>
      </c>
      <c r="BA171" s="941">
        <f t="shared" si="216"/>
        <v>0</v>
      </c>
      <c r="BB171" s="941">
        <f>SUM((BA171+BA172)/2)</f>
        <v>0</v>
      </c>
      <c r="BC171" s="941">
        <f t="shared" si="217"/>
        <v>0</v>
      </c>
      <c r="BD171" s="941">
        <f>SUM((BC171+BC172)/2)</f>
        <v>0</v>
      </c>
      <c r="BE171" s="941">
        <f>SUM((BD171+BD172)/2)</f>
        <v>0</v>
      </c>
      <c r="BF171" s="941">
        <f t="shared" si="218"/>
        <v>0</v>
      </c>
      <c r="BG171" s="941">
        <f>SUM((BF171+BF172)/2)</f>
        <v>0</v>
      </c>
      <c r="BH171" s="941">
        <f>SUM((BG171+BG172)/2)</f>
        <v>0</v>
      </c>
      <c r="BI171" s="941">
        <f t="shared" si="219"/>
        <v>0</v>
      </c>
      <c r="BJ171" s="941">
        <f>SUM((BI171+BI172)/2)</f>
        <v>0</v>
      </c>
      <c r="BK171" s="941">
        <f t="shared" si="220"/>
        <v>0</v>
      </c>
      <c r="BL171" s="944">
        <f>SUM(BK171+BK172)/2</f>
        <v>0</v>
      </c>
      <c r="BM171" s="940">
        <f t="shared" si="221"/>
        <v>0</v>
      </c>
      <c r="BN171" s="940">
        <f>SUM(BM171+BM172)/2</f>
        <v>0</v>
      </c>
      <c r="BO171" s="940">
        <f t="shared" si="222"/>
        <v>0</v>
      </c>
      <c r="BP171" s="940">
        <f>SUM(BO171+BO172)/2</f>
        <v>0</v>
      </c>
      <c r="BQ171" s="940">
        <f t="shared" si="223"/>
        <v>4</v>
      </c>
      <c r="BR171" s="940">
        <f>SUM((BQ171+BQ172)/2)</f>
        <v>4</v>
      </c>
      <c r="BS171" s="940">
        <f t="shared" si="224"/>
        <v>0</v>
      </c>
      <c r="BT171" s="940">
        <f>SUM((BS171+BS172)/2)</f>
        <v>0</v>
      </c>
      <c r="BU171" s="940">
        <f t="shared" si="225"/>
        <v>1</v>
      </c>
      <c r="BV171" s="940">
        <f>SUM((BU171+BU172)/2)</f>
        <v>1</v>
      </c>
      <c r="BW171" s="941">
        <f t="shared" si="226"/>
        <v>0</v>
      </c>
      <c r="BX171" s="941">
        <f>SUM((BW171+BW172)/2)</f>
        <v>0</v>
      </c>
      <c r="BY171" s="941">
        <f t="shared" si="227"/>
        <v>0</v>
      </c>
      <c r="BZ171" s="942">
        <f>SUM((BY171+BY172)/2)</f>
        <v>0</v>
      </c>
      <c r="CA171" s="945">
        <f>SUM(AZ171)</f>
        <v>384</v>
      </c>
      <c r="CB171" s="891">
        <f>SUM(AM171+AO171+AQ171+AS171+AU171+AW171+BB171+BD171+BG171+AY171)</f>
        <v>16</v>
      </c>
    </row>
    <row r="172" spans="1:80" ht="18.75" customHeight="1" thickBot="1" x14ac:dyDescent="0.3">
      <c r="A172" s="910" t="s">
        <v>425</v>
      </c>
      <c r="B172" s="911" t="s">
        <v>187</v>
      </c>
      <c r="C172" s="717" t="s">
        <v>10</v>
      </c>
      <c r="D172" s="999"/>
      <c r="E172" s="947" t="s">
        <v>4</v>
      </c>
      <c r="F172" s="948"/>
      <c r="G172" s="951" t="s">
        <v>11</v>
      </c>
      <c r="H172" s="951" t="s">
        <v>11</v>
      </c>
      <c r="I172" s="1071" t="s">
        <v>11</v>
      </c>
      <c r="J172" s="949" t="s">
        <v>7</v>
      </c>
      <c r="K172" s="951" t="s">
        <v>11</v>
      </c>
      <c r="L172" s="950"/>
      <c r="M172" s="950"/>
      <c r="N172" s="951" t="s">
        <v>11</v>
      </c>
      <c r="O172" s="951" t="s">
        <v>11</v>
      </c>
      <c r="P172" s="949" t="s">
        <v>7</v>
      </c>
      <c r="Q172" s="951" t="s">
        <v>11</v>
      </c>
      <c r="R172" s="1091" t="s">
        <v>35</v>
      </c>
      <c r="S172" s="950"/>
      <c r="T172" s="950"/>
      <c r="U172" s="951" t="s">
        <v>11</v>
      </c>
      <c r="V172" s="1019" t="s">
        <v>11</v>
      </c>
      <c r="W172" s="951" t="s">
        <v>11</v>
      </c>
      <c r="X172" s="951" t="s">
        <v>11</v>
      </c>
      <c r="Y172" s="949" t="s">
        <v>7</v>
      </c>
      <c r="Z172" s="950"/>
      <c r="AA172" s="950"/>
      <c r="AB172" s="951" t="s">
        <v>11</v>
      </c>
      <c r="AC172" s="951" t="s">
        <v>11</v>
      </c>
      <c r="AD172" s="951" t="s">
        <v>11</v>
      </c>
      <c r="AE172" s="951" t="s">
        <v>11</v>
      </c>
      <c r="AF172" s="949" t="s">
        <v>7</v>
      </c>
      <c r="AG172" s="950"/>
      <c r="AH172" s="950"/>
      <c r="AI172" s="951" t="s">
        <v>11</v>
      </c>
      <c r="AJ172" s="951"/>
      <c r="AK172" s="952"/>
      <c r="AL172" s="953">
        <f t="shared" si="209"/>
        <v>16</v>
      </c>
      <c r="AM172" s="954"/>
      <c r="AN172" s="954">
        <f t="shared" si="210"/>
        <v>0</v>
      </c>
      <c r="AO172" s="955"/>
      <c r="AP172" s="956">
        <f t="shared" si="211"/>
        <v>0</v>
      </c>
      <c r="AQ172" s="957"/>
      <c r="AR172" s="954">
        <f t="shared" si="212"/>
        <v>0</v>
      </c>
      <c r="AS172" s="954"/>
      <c r="AT172" s="954">
        <f t="shared" si="213"/>
        <v>0</v>
      </c>
      <c r="AU172" s="954"/>
      <c r="AV172" s="954">
        <f t="shared" si="214"/>
        <v>0</v>
      </c>
      <c r="AW172" s="955"/>
      <c r="AX172" s="956">
        <f t="shared" si="215"/>
        <v>0</v>
      </c>
      <c r="AY172" s="957"/>
      <c r="AZ172" s="958"/>
      <c r="BA172" s="956">
        <f t="shared" si="216"/>
        <v>0</v>
      </c>
      <c r="BB172" s="957"/>
      <c r="BC172" s="956">
        <f t="shared" si="217"/>
        <v>0</v>
      </c>
      <c r="BD172" s="957"/>
      <c r="BE172" s="957"/>
      <c r="BF172" s="956">
        <f t="shared" si="218"/>
        <v>0</v>
      </c>
      <c r="BG172" s="957"/>
      <c r="BH172" s="957"/>
      <c r="BI172" s="956">
        <f t="shared" si="219"/>
        <v>0</v>
      </c>
      <c r="BJ172" s="957"/>
      <c r="BK172" s="956">
        <f t="shared" si="220"/>
        <v>0</v>
      </c>
      <c r="BL172" s="959"/>
      <c r="BM172" s="954">
        <f t="shared" si="221"/>
        <v>0</v>
      </c>
      <c r="BN172" s="960"/>
      <c r="BO172" s="954">
        <f t="shared" si="222"/>
        <v>0</v>
      </c>
      <c r="BP172" s="955"/>
      <c r="BQ172" s="954">
        <f t="shared" si="223"/>
        <v>4</v>
      </c>
      <c r="BR172" s="954"/>
      <c r="BS172" s="954">
        <f t="shared" si="224"/>
        <v>0</v>
      </c>
      <c r="BT172" s="955"/>
      <c r="BU172" s="954">
        <f t="shared" si="225"/>
        <v>1</v>
      </c>
      <c r="BV172" s="955"/>
      <c r="BW172" s="956">
        <f t="shared" si="226"/>
        <v>0</v>
      </c>
      <c r="BX172" s="957"/>
      <c r="BY172" s="956">
        <f t="shared" si="227"/>
        <v>0</v>
      </c>
      <c r="BZ172" s="961"/>
      <c r="CA172" s="962"/>
      <c r="CB172" s="826"/>
    </row>
    <row r="173" spans="1:80" ht="18.75" customHeight="1" x14ac:dyDescent="0.25">
      <c r="A173" s="910" t="s">
        <v>425</v>
      </c>
      <c r="B173" s="911" t="s">
        <v>187</v>
      </c>
      <c r="C173" s="808" t="s">
        <v>378</v>
      </c>
      <c r="D173" s="931" t="str">
        <f>VLOOKUP(C173,ListeAppel,2,FALSE)</f>
        <v>Nom 059</v>
      </c>
      <c r="E173" s="932" t="s">
        <v>70</v>
      </c>
      <c r="F173" s="933"/>
      <c r="G173" s="936" t="s">
        <v>11</v>
      </c>
      <c r="H173" s="936" t="s">
        <v>11</v>
      </c>
      <c r="I173" s="1070" t="s">
        <v>11</v>
      </c>
      <c r="J173" s="936" t="s">
        <v>11</v>
      </c>
      <c r="K173" s="936" t="s">
        <v>11</v>
      </c>
      <c r="L173" s="935"/>
      <c r="M173" s="935"/>
      <c r="N173" s="936" t="s">
        <v>11</v>
      </c>
      <c r="O173" s="936" t="s">
        <v>11</v>
      </c>
      <c r="P173" s="936" t="s">
        <v>11</v>
      </c>
      <c r="Q173" s="936" t="s">
        <v>11</v>
      </c>
      <c r="R173" s="936" t="s">
        <v>11</v>
      </c>
      <c r="S173" s="935"/>
      <c r="T173" s="935"/>
      <c r="U173" s="936" t="s">
        <v>11</v>
      </c>
      <c r="V173" s="936" t="s">
        <v>11</v>
      </c>
      <c r="W173" s="936" t="s">
        <v>11</v>
      </c>
      <c r="X173" s="936" t="s">
        <v>11</v>
      </c>
      <c r="Y173" s="936" t="s">
        <v>11</v>
      </c>
      <c r="Z173" s="935"/>
      <c r="AA173" s="935"/>
      <c r="AB173" s="936" t="s">
        <v>11</v>
      </c>
      <c r="AC173" s="936" t="s">
        <v>11</v>
      </c>
      <c r="AD173" s="936" t="s">
        <v>11</v>
      </c>
      <c r="AE173" s="936" t="s">
        <v>11</v>
      </c>
      <c r="AF173" s="936" t="s">
        <v>11</v>
      </c>
      <c r="AG173" s="935"/>
      <c r="AH173" s="935"/>
      <c r="AI173" s="936" t="s">
        <v>11</v>
      </c>
      <c r="AJ173" s="936"/>
      <c r="AK173" s="938">
        <f>IF(CA173=0,"",TIME(0,CA173,0))</f>
        <v>0.35000000000000003</v>
      </c>
      <c r="AL173" s="939">
        <f>COUNTIF(F173:AJ173,"P")</f>
        <v>21</v>
      </c>
      <c r="AM173" s="940">
        <f>SUM(AL173:AL174)/2</f>
        <v>20.5</v>
      </c>
      <c r="AN173" s="940">
        <f>COUNTIF(F173:AJ173,"Mi")</f>
        <v>0</v>
      </c>
      <c r="AO173" s="940">
        <f>SUM((AN173+AN174)/2)</f>
        <v>0</v>
      </c>
      <c r="AP173" s="941">
        <f>COUNTIF(F173:AJ173,"VS")</f>
        <v>0</v>
      </c>
      <c r="AQ173" s="941">
        <f>SUM((AP173+AP174)/2)</f>
        <v>0</v>
      </c>
      <c r="AR173" s="940">
        <f>COUNTIF(F173:AJ173,"C1")</f>
        <v>0</v>
      </c>
      <c r="AS173" s="941">
        <f>SUM((AR173+AR174)/2)</f>
        <v>0</v>
      </c>
      <c r="AT173" s="941">
        <f>COUNTIF(F173:AJ173,"R1")</f>
        <v>0</v>
      </c>
      <c r="AU173" s="942">
        <f>SUM((AT173+AT174)/2)</f>
        <v>0.5</v>
      </c>
      <c r="AV173" s="940">
        <f>COUNTIF(F173:AJ173,"CS")</f>
        <v>0</v>
      </c>
      <c r="AW173" s="940">
        <f>SUM((AV173+AV174)/2)</f>
        <v>0</v>
      </c>
      <c r="AX173" s="941">
        <f>COUNTIF(F173:AJ173,"DA")</f>
        <v>0</v>
      </c>
      <c r="AY173" s="941">
        <f>SUM((AX173+AX174)/2)</f>
        <v>0</v>
      </c>
      <c r="AZ173" s="943">
        <f>SUM(AM173+AO173+AQ173+AS173+AW173+AY173+AU173)*24</f>
        <v>504</v>
      </c>
      <c r="BA173" s="941">
        <f>COUNTIF(F173:AJ173,"MT5")</f>
        <v>0</v>
      </c>
      <c r="BB173" s="941">
        <f>SUM((BA173+BA174)/2)</f>
        <v>0</v>
      </c>
      <c r="BC173" s="941">
        <f>COUNTIF(F173:AJ173,"MT6")</f>
        <v>0</v>
      </c>
      <c r="BD173" s="941">
        <f>SUM((BC173+BC174)/2)</f>
        <v>0</v>
      </c>
      <c r="BE173" s="941">
        <f>SUM((BD173+BD174)/2)</f>
        <v>0</v>
      </c>
      <c r="BF173" s="941">
        <f>COUNTIF(F173:AJ173,"MT8")</f>
        <v>0</v>
      </c>
      <c r="BG173" s="941">
        <f>SUM((BF173+BF174)/2)</f>
        <v>0</v>
      </c>
      <c r="BH173" s="941">
        <f>SUM((BG173+BG174)/2)</f>
        <v>0</v>
      </c>
      <c r="BI173" s="941">
        <f>COUNTIF(F173:AJ173,"A")</f>
        <v>0</v>
      </c>
      <c r="BJ173" s="941">
        <f>SUM((BI173+BI174)/2)</f>
        <v>0</v>
      </c>
      <c r="BK173" s="941">
        <f>COUNTIF(F173:AJ173,"Ma")</f>
        <v>0</v>
      </c>
      <c r="BL173" s="944">
        <f>SUM(BK173+BK174)/2</f>
        <v>0</v>
      </c>
      <c r="BM173" s="940">
        <f>COUNTIF(F173:AJ173,"MJ")</f>
        <v>0</v>
      </c>
      <c r="BN173" s="940">
        <f>SUM(BM173+BM174)/2</f>
        <v>0</v>
      </c>
      <c r="BO173" s="940">
        <f>COUNTIF(F173:AJ173,"Jsc")</f>
        <v>0</v>
      </c>
      <c r="BP173" s="940">
        <f>SUM(BO173+BO174)/2</f>
        <v>0</v>
      </c>
      <c r="BQ173" s="940">
        <f>COUNTIF(F173:AJ173,"C")</f>
        <v>0</v>
      </c>
      <c r="BR173" s="940">
        <f>SUM((BQ173+BQ174)/2)</f>
        <v>0</v>
      </c>
      <c r="BS173" s="940">
        <f>COUNTIF(F173:AJ173,"CC")</f>
        <v>0</v>
      </c>
      <c r="BT173" s="940">
        <f>SUM((BS173+BS174)/2)</f>
        <v>0</v>
      </c>
      <c r="BU173" s="940">
        <f>COUNTIF(F173:AJ173,"DS")</f>
        <v>0</v>
      </c>
      <c r="BV173" s="940">
        <f>SUM((BU173+BU174)/2)</f>
        <v>0</v>
      </c>
      <c r="BW173" s="941">
        <f>COUNTIF(F173:AJ173,"MT")</f>
        <v>0</v>
      </c>
      <c r="BX173" s="941">
        <f>SUM((BW173+BW174)/2)</f>
        <v>0</v>
      </c>
      <c r="BY173" s="941">
        <f>COUNTIF(F173:AJ173,"4/5")</f>
        <v>0</v>
      </c>
      <c r="BZ173" s="942">
        <f>SUM((BY173+BY174)/2)</f>
        <v>0</v>
      </c>
      <c r="CA173" s="945">
        <f>SUM(AZ173)</f>
        <v>504</v>
      </c>
      <c r="CB173" s="891">
        <f>SUM(AM173+AO173+AQ173+AS173+AU173+AW173+BB173+BD173+BG173+AY173)</f>
        <v>21</v>
      </c>
    </row>
    <row r="174" spans="1:80" ht="18.75" customHeight="1" thickBot="1" x14ac:dyDescent="0.3">
      <c r="A174" s="910" t="s">
        <v>425</v>
      </c>
      <c r="B174" s="911" t="s">
        <v>187</v>
      </c>
      <c r="C174" s="718" t="s">
        <v>6</v>
      </c>
      <c r="D174" s="999"/>
      <c r="E174" s="947" t="s">
        <v>4</v>
      </c>
      <c r="F174" s="948"/>
      <c r="G174" s="951" t="s">
        <v>11</v>
      </c>
      <c r="H174" s="951" t="s">
        <v>11</v>
      </c>
      <c r="I174" s="1071" t="s">
        <v>11</v>
      </c>
      <c r="J174" s="951" t="s">
        <v>11</v>
      </c>
      <c r="K174" s="951" t="s">
        <v>11</v>
      </c>
      <c r="L174" s="950"/>
      <c r="M174" s="950"/>
      <c r="N174" s="951" t="s">
        <v>11</v>
      </c>
      <c r="O174" s="951" t="s">
        <v>11</v>
      </c>
      <c r="P174" s="951" t="s">
        <v>11</v>
      </c>
      <c r="Q174" s="951" t="s">
        <v>11</v>
      </c>
      <c r="R174" s="951" t="s">
        <v>11</v>
      </c>
      <c r="S174" s="950"/>
      <c r="T174" s="950"/>
      <c r="U174" s="951" t="s">
        <v>11</v>
      </c>
      <c r="V174" s="951" t="s">
        <v>11</v>
      </c>
      <c r="W174" s="951" t="s">
        <v>11</v>
      </c>
      <c r="X174" s="951" t="s">
        <v>11</v>
      </c>
      <c r="Y174" s="951" t="s">
        <v>11</v>
      </c>
      <c r="Z174" s="950"/>
      <c r="AA174" s="950"/>
      <c r="AB174" s="951" t="s">
        <v>11</v>
      </c>
      <c r="AC174" s="951" t="s">
        <v>11</v>
      </c>
      <c r="AD174" s="951" t="s">
        <v>11</v>
      </c>
      <c r="AE174" s="951" t="s">
        <v>11</v>
      </c>
      <c r="AF174" s="951" t="s">
        <v>57</v>
      </c>
      <c r="AG174" s="950"/>
      <c r="AH174" s="950"/>
      <c r="AI174" s="951" t="s">
        <v>11</v>
      </c>
      <c r="AJ174" s="951"/>
      <c r="AK174" s="952"/>
      <c r="AL174" s="953">
        <f>COUNTIF(F174:AJ174,"P")</f>
        <v>20</v>
      </c>
      <c r="AM174" s="954"/>
      <c r="AN174" s="954">
        <f>COUNTIF(F174:AJ174,"Mi")</f>
        <v>0</v>
      </c>
      <c r="AO174" s="955"/>
      <c r="AP174" s="956">
        <f>COUNTIF(F174:AJ174,"VS")</f>
        <v>0</v>
      </c>
      <c r="AQ174" s="957"/>
      <c r="AR174" s="954">
        <f>COUNTIF(F174:AJ174,"C1")</f>
        <v>0</v>
      </c>
      <c r="AS174" s="954"/>
      <c r="AT174" s="954">
        <f>COUNTIF(F174:AJ174,"R1")</f>
        <v>1</v>
      </c>
      <c r="AU174" s="954"/>
      <c r="AV174" s="954">
        <f>COUNTIF(F174:AJ174,"CS")</f>
        <v>0</v>
      </c>
      <c r="AW174" s="955"/>
      <c r="AX174" s="956">
        <f>COUNTIF(F174:AJ174,"DA")</f>
        <v>0</v>
      </c>
      <c r="AY174" s="957"/>
      <c r="AZ174" s="958"/>
      <c r="BA174" s="956">
        <f>COUNTIF(F174:AJ174,"MT5")</f>
        <v>0</v>
      </c>
      <c r="BB174" s="957"/>
      <c r="BC174" s="956">
        <f>COUNTIF(F174:AJ174,"MT6")</f>
        <v>0</v>
      </c>
      <c r="BD174" s="957"/>
      <c r="BE174" s="957"/>
      <c r="BF174" s="956">
        <f>COUNTIF(F174:AJ174,"MT8")</f>
        <v>0</v>
      </c>
      <c r="BG174" s="957"/>
      <c r="BH174" s="957"/>
      <c r="BI174" s="956">
        <f>COUNTIF(F174:AJ174,"A")</f>
        <v>0</v>
      </c>
      <c r="BJ174" s="957"/>
      <c r="BK174" s="956">
        <f>COUNTIF(F174:AJ174,"Ma")</f>
        <v>0</v>
      </c>
      <c r="BL174" s="959"/>
      <c r="BM174" s="954">
        <f>COUNTIF(F174:AJ174,"MJ")</f>
        <v>0</v>
      </c>
      <c r="BN174" s="960"/>
      <c r="BO174" s="954">
        <f>COUNTIF(F174:AJ174,"Jsc")</f>
        <v>0</v>
      </c>
      <c r="BP174" s="955"/>
      <c r="BQ174" s="954">
        <f>COUNTIF(F174:AJ174,"C")</f>
        <v>0</v>
      </c>
      <c r="BR174" s="954"/>
      <c r="BS174" s="954">
        <f>COUNTIF(F174:AJ174,"CC")</f>
        <v>0</v>
      </c>
      <c r="BT174" s="955"/>
      <c r="BU174" s="954">
        <f>COUNTIF(F174:AJ174,"DS")</f>
        <v>0</v>
      </c>
      <c r="BV174" s="955"/>
      <c r="BW174" s="956">
        <f>COUNTIF(F174:AJ174,"MT")</f>
        <v>0</v>
      </c>
      <c r="BX174" s="957"/>
      <c r="BY174" s="956">
        <f>COUNTIF(F174:AJ174,"4/5")</f>
        <v>0</v>
      </c>
      <c r="BZ174" s="961"/>
      <c r="CA174" s="962"/>
      <c r="CB174" s="826"/>
    </row>
    <row r="175" spans="1:80" ht="18.75" customHeight="1" x14ac:dyDescent="0.25">
      <c r="A175" s="910" t="s">
        <v>425</v>
      </c>
      <c r="B175" s="911" t="s">
        <v>187</v>
      </c>
      <c r="C175" s="808">
        <v>8995</v>
      </c>
      <c r="D175" s="931" t="s">
        <v>269</v>
      </c>
      <c r="E175" s="932" t="s">
        <v>70</v>
      </c>
      <c r="F175" s="964"/>
      <c r="G175" s="966" t="s">
        <v>11</v>
      </c>
      <c r="H175" s="966" t="s">
        <v>11</v>
      </c>
      <c r="I175" s="966" t="s">
        <v>11</v>
      </c>
      <c r="J175" s="966" t="s">
        <v>11</v>
      </c>
      <c r="K175" s="934" t="s">
        <v>7</v>
      </c>
      <c r="L175" s="965"/>
      <c r="M175" s="965"/>
      <c r="N175" s="966" t="s">
        <v>11</v>
      </c>
      <c r="O175" s="966" t="s">
        <v>11</v>
      </c>
      <c r="P175" s="966" t="s">
        <v>11</v>
      </c>
      <c r="Q175" s="966" t="s">
        <v>11</v>
      </c>
      <c r="R175" s="937" t="s">
        <v>7</v>
      </c>
      <c r="S175" s="937" t="s">
        <v>7</v>
      </c>
      <c r="T175" s="937" t="s">
        <v>7</v>
      </c>
      <c r="U175" s="937" t="s">
        <v>7</v>
      </c>
      <c r="V175" s="966" t="s">
        <v>11</v>
      </c>
      <c r="W175" s="966" t="s">
        <v>11</v>
      </c>
      <c r="X175" s="966" t="s">
        <v>11</v>
      </c>
      <c r="Y175" s="934" t="s">
        <v>7</v>
      </c>
      <c r="Z175" s="965"/>
      <c r="AA175" s="965"/>
      <c r="AB175" s="966" t="s">
        <v>11</v>
      </c>
      <c r="AC175" s="966" t="s">
        <v>11</v>
      </c>
      <c r="AD175" s="966" t="s">
        <v>11</v>
      </c>
      <c r="AE175" s="937" t="s">
        <v>7</v>
      </c>
      <c r="AF175" s="934" t="s">
        <v>7</v>
      </c>
      <c r="AG175" s="965"/>
      <c r="AH175" s="965"/>
      <c r="AI175" s="966" t="s">
        <v>11</v>
      </c>
      <c r="AJ175" s="966"/>
      <c r="AK175" s="938">
        <f>IF(CA175=0,"",TIME(0,CA175,0))</f>
        <v>0.25</v>
      </c>
      <c r="AL175" s="939">
        <f t="shared" si="209"/>
        <v>15</v>
      </c>
      <c r="AM175" s="940">
        <f>SUM(AL175:AL176)/2</f>
        <v>15</v>
      </c>
      <c r="AN175" s="940">
        <f t="shared" si="210"/>
        <v>0</v>
      </c>
      <c r="AO175" s="940">
        <f>SUM((AN175+AN176)/2)</f>
        <v>0</v>
      </c>
      <c r="AP175" s="941">
        <f t="shared" si="211"/>
        <v>0</v>
      </c>
      <c r="AQ175" s="941">
        <f>SUM((AP175+AP176)/2)</f>
        <v>0</v>
      </c>
      <c r="AR175" s="940">
        <f t="shared" si="212"/>
        <v>0</v>
      </c>
      <c r="AS175" s="941">
        <f>SUM((AR175+AR176)/2)</f>
        <v>0</v>
      </c>
      <c r="AT175" s="941">
        <f t="shared" si="213"/>
        <v>0</v>
      </c>
      <c r="AU175" s="942">
        <f>SUM((AT175+AT176)/2)</f>
        <v>0</v>
      </c>
      <c r="AV175" s="940">
        <f t="shared" si="214"/>
        <v>0</v>
      </c>
      <c r="AW175" s="940">
        <f>SUM((AV175+AV176)/2)</f>
        <v>0</v>
      </c>
      <c r="AX175" s="941">
        <f t="shared" si="215"/>
        <v>0</v>
      </c>
      <c r="AY175" s="941">
        <f>SUM((AX175+AX176)/2)</f>
        <v>0</v>
      </c>
      <c r="AZ175" s="943">
        <f>SUM(AM175+AO175+AQ175+AS175+AW175+AY175+AU175)*24</f>
        <v>360</v>
      </c>
      <c r="BA175" s="941">
        <f t="shared" si="216"/>
        <v>0</v>
      </c>
      <c r="BB175" s="941">
        <f>SUM((BA175+BA176)/2)</f>
        <v>0</v>
      </c>
      <c r="BC175" s="941">
        <f t="shared" si="217"/>
        <v>0</v>
      </c>
      <c r="BD175" s="941">
        <f>SUM((BC175+BC176)/2)</f>
        <v>0</v>
      </c>
      <c r="BE175" s="941">
        <f>SUM((BD175+BD176)/2)</f>
        <v>0</v>
      </c>
      <c r="BF175" s="941">
        <f t="shared" si="218"/>
        <v>0</v>
      </c>
      <c r="BG175" s="941">
        <f>SUM((BF175+BF176)/2)</f>
        <v>0</v>
      </c>
      <c r="BH175" s="941">
        <f>SUM((BG175+BG176)/2)</f>
        <v>0</v>
      </c>
      <c r="BI175" s="941">
        <f t="shared" si="219"/>
        <v>0</v>
      </c>
      <c r="BJ175" s="941">
        <f>SUM((BI175+BI176)/2)</f>
        <v>0</v>
      </c>
      <c r="BK175" s="941">
        <f t="shared" si="220"/>
        <v>0</v>
      </c>
      <c r="BL175" s="944">
        <f>SUM(BK175+BK176)/2</f>
        <v>0</v>
      </c>
      <c r="BM175" s="940">
        <f t="shared" si="221"/>
        <v>0</v>
      </c>
      <c r="BN175" s="940">
        <f>SUM(BM175+BM176)/2</f>
        <v>0</v>
      </c>
      <c r="BO175" s="940">
        <f t="shared" si="222"/>
        <v>0</v>
      </c>
      <c r="BP175" s="940">
        <f>SUM(BO175+BO176)/2</f>
        <v>0</v>
      </c>
      <c r="BQ175" s="940">
        <f t="shared" si="223"/>
        <v>8</v>
      </c>
      <c r="BR175" s="940">
        <f>SUM((BQ175+BQ176)/2)</f>
        <v>8</v>
      </c>
      <c r="BS175" s="940">
        <f t="shared" si="224"/>
        <v>0</v>
      </c>
      <c r="BT175" s="940">
        <f>SUM((BS175+BS176)/2)</f>
        <v>0</v>
      </c>
      <c r="BU175" s="940">
        <f t="shared" si="225"/>
        <v>0</v>
      </c>
      <c r="BV175" s="940">
        <f>SUM((BU175+BU176)/2)</f>
        <v>0</v>
      </c>
      <c r="BW175" s="941">
        <f t="shared" si="226"/>
        <v>0</v>
      </c>
      <c r="BX175" s="941">
        <f>SUM((BW175+BW176)/2)</f>
        <v>0</v>
      </c>
      <c r="BY175" s="941">
        <f t="shared" si="227"/>
        <v>0</v>
      </c>
      <c r="BZ175" s="942">
        <f>SUM((BY175+BY176)/2)</f>
        <v>0</v>
      </c>
      <c r="CA175" s="945">
        <f>SUM(AZ175)</f>
        <v>360</v>
      </c>
      <c r="CB175" s="891">
        <f>SUM(AM175+AO175+AQ175+AS175+AU175+AW175+BB175+BD175+BG175+AY175)</f>
        <v>15</v>
      </c>
    </row>
    <row r="176" spans="1:80" ht="18.75" customHeight="1" thickBot="1" x14ac:dyDescent="0.3">
      <c r="A176" s="910" t="s">
        <v>425</v>
      </c>
      <c r="B176" s="911" t="s">
        <v>187</v>
      </c>
      <c r="C176" s="717" t="s">
        <v>10</v>
      </c>
      <c r="D176" s="946"/>
      <c r="E176" s="947" t="s">
        <v>4</v>
      </c>
      <c r="F176" s="964"/>
      <c r="G176" s="966" t="s">
        <v>11</v>
      </c>
      <c r="H176" s="966" t="s">
        <v>11</v>
      </c>
      <c r="I176" s="966" t="s">
        <v>11</v>
      </c>
      <c r="J176" s="966" t="s">
        <v>11</v>
      </c>
      <c r="K176" s="934" t="s">
        <v>7</v>
      </c>
      <c r="L176" s="965"/>
      <c r="M176" s="965"/>
      <c r="N176" s="966" t="s">
        <v>11</v>
      </c>
      <c r="O176" s="966" t="s">
        <v>11</v>
      </c>
      <c r="P176" s="966" t="s">
        <v>11</v>
      </c>
      <c r="Q176" s="966" t="s">
        <v>11</v>
      </c>
      <c r="R176" s="949" t="s">
        <v>7</v>
      </c>
      <c r="S176" s="949" t="s">
        <v>7</v>
      </c>
      <c r="T176" s="949" t="s">
        <v>7</v>
      </c>
      <c r="U176" s="949" t="s">
        <v>7</v>
      </c>
      <c r="V176" s="988" t="s">
        <v>11</v>
      </c>
      <c r="W176" s="966" t="s">
        <v>11</v>
      </c>
      <c r="X176" s="966" t="s">
        <v>11</v>
      </c>
      <c r="Y176" s="934" t="s">
        <v>7</v>
      </c>
      <c r="Z176" s="965"/>
      <c r="AA176" s="965"/>
      <c r="AB176" s="966" t="s">
        <v>11</v>
      </c>
      <c r="AC176" s="966" t="s">
        <v>11</v>
      </c>
      <c r="AD176" s="966" t="s">
        <v>11</v>
      </c>
      <c r="AE176" s="949" t="s">
        <v>7</v>
      </c>
      <c r="AF176" s="934" t="s">
        <v>7</v>
      </c>
      <c r="AG176" s="965"/>
      <c r="AH176" s="965"/>
      <c r="AI176" s="966" t="s">
        <v>11</v>
      </c>
      <c r="AJ176" s="966"/>
      <c r="AK176" s="952"/>
      <c r="AL176" s="953">
        <f t="shared" si="209"/>
        <v>15</v>
      </c>
      <c r="AM176" s="954"/>
      <c r="AN176" s="954">
        <f t="shared" si="210"/>
        <v>0</v>
      </c>
      <c r="AO176" s="955"/>
      <c r="AP176" s="956">
        <f t="shared" si="211"/>
        <v>0</v>
      </c>
      <c r="AQ176" s="957"/>
      <c r="AR176" s="954">
        <f t="shared" si="212"/>
        <v>0</v>
      </c>
      <c r="AS176" s="954"/>
      <c r="AT176" s="954">
        <f t="shared" si="213"/>
        <v>0</v>
      </c>
      <c r="AU176" s="954"/>
      <c r="AV176" s="954">
        <f t="shared" si="214"/>
        <v>0</v>
      </c>
      <c r="AW176" s="955"/>
      <c r="AX176" s="956">
        <f t="shared" si="215"/>
        <v>0</v>
      </c>
      <c r="AY176" s="957"/>
      <c r="AZ176" s="958"/>
      <c r="BA176" s="956">
        <f t="shared" si="216"/>
        <v>0</v>
      </c>
      <c r="BB176" s="957"/>
      <c r="BC176" s="956">
        <f t="shared" si="217"/>
        <v>0</v>
      </c>
      <c r="BD176" s="957"/>
      <c r="BE176" s="957"/>
      <c r="BF176" s="956">
        <f t="shared" si="218"/>
        <v>0</v>
      </c>
      <c r="BG176" s="957"/>
      <c r="BH176" s="957"/>
      <c r="BI176" s="956">
        <f t="shared" si="219"/>
        <v>0</v>
      </c>
      <c r="BJ176" s="957"/>
      <c r="BK176" s="956">
        <f t="shared" si="220"/>
        <v>0</v>
      </c>
      <c r="BL176" s="959"/>
      <c r="BM176" s="954">
        <f t="shared" si="221"/>
        <v>0</v>
      </c>
      <c r="BN176" s="960"/>
      <c r="BO176" s="954">
        <f t="shared" si="222"/>
        <v>0</v>
      </c>
      <c r="BP176" s="955"/>
      <c r="BQ176" s="954">
        <f t="shared" si="223"/>
        <v>8</v>
      </c>
      <c r="BR176" s="954"/>
      <c r="BS176" s="954">
        <f t="shared" si="224"/>
        <v>0</v>
      </c>
      <c r="BT176" s="955"/>
      <c r="BU176" s="954">
        <f t="shared" si="225"/>
        <v>0</v>
      </c>
      <c r="BV176" s="955"/>
      <c r="BW176" s="956">
        <f t="shared" si="226"/>
        <v>0</v>
      </c>
      <c r="BX176" s="957"/>
      <c r="BY176" s="956">
        <f t="shared" si="227"/>
        <v>0</v>
      </c>
      <c r="BZ176" s="961"/>
      <c r="CA176" s="962"/>
      <c r="CB176" s="826"/>
    </row>
    <row r="177" spans="1:80" ht="18.75" customHeight="1" x14ac:dyDescent="0.25">
      <c r="A177" s="910" t="s">
        <v>425</v>
      </c>
      <c r="B177" s="911" t="s">
        <v>187</v>
      </c>
      <c r="C177" s="808" t="s">
        <v>379</v>
      </c>
      <c r="D177" s="975" t="str">
        <f>VLOOKUP(C177,ListeAppel,2,FALSE)</f>
        <v>Nom 082</v>
      </c>
      <c r="E177" s="932" t="s">
        <v>70</v>
      </c>
      <c r="F177" s="933"/>
      <c r="G177" s="936" t="s">
        <v>11</v>
      </c>
      <c r="H177" s="936" t="s">
        <v>11</v>
      </c>
      <c r="I177" s="1070" t="s">
        <v>11</v>
      </c>
      <c r="J177" s="936" t="s">
        <v>11</v>
      </c>
      <c r="K177" s="936" t="s">
        <v>11</v>
      </c>
      <c r="L177" s="935"/>
      <c r="M177" s="935"/>
      <c r="N177" s="936" t="s">
        <v>11</v>
      </c>
      <c r="O177" s="936" t="s">
        <v>11</v>
      </c>
      <c r="P177" s="936" t="s">
        <v>11</v>
      </c>
      <c r="Q177" s="936" t="s">
        <v>11</v>
      </c>
      <c r="R177" s="1096" t="s">
        <v>35</v>
      </c>
      <c r="S177" s="935"/>
      <c r="T177" s="935"/>
      <c r="U177" s="936" t="s">
        <v>11</v>
      </c>
      <c r="V177" s="1019" t="s">
        <v>11</v>
      </c>
      <c r="W177" s="936" t="s">
        <v>11</v>
      </c>
      <c r="X177" s="936" t="s">
        <v>11</v>
      </c>
      <c r="Y177" s="936" t="s">
        <v>11</v>
      </c>
      <c r="Z177" s="935"/>
      <c r="AA177" s="935"/>
      <c r="AB177" s="936" t="s">
        <v>11</v>
      </c>
      <c r="AC177" s="936" t="s">
        <v>11</v>
      </c>
      <c r="AD177" s="936" t="s">
        <v>11</v>
      </c>
      <c r="AE177" s="936" t="s">
        <v>11</v>
      </c>
      <c r="AF177" s="937" t="s">
        <v>7</v>
      </c>
      <c r="AG177" s="935"/>
      <c r="AH177" s="935"/>
      <c r="AI177" s="936" t="s">
        <v>11</v>
      </c>
      <c r="AJ177" s="936"/>
      <c r="AK177" s="938">
        <f>IF(CA177=0,"",TIME(0,CA177,0))</f>
        <v>0.31666666666666665</v>
      </c>
      <c r="AL177" s="939">
        <f t="shared" si="209"/>
        <v>19</v>
      </c>
      <c r="AM177" s="940">
        <f>SUM(AL177:AL178)/2</f>
        <v>19</v>
      </c>
      <c r="AN177" s="940">
        <f t="shared" si="210"/>
        <v>0</v>
      </c>
      <c r="AO177" s="940">
        <f>SUM((AN177+AN178)/2)</f>
        <v>0</v>
      </c>
      <c r="AP177" s="941">
        <f t="shared" si="211"/>
        <v>0</v>
      </c>
      <c r="AQ177" s="941">
        <f>SUM((AP177+AP178)/2)</f>
        <v>0</v>
      </c>
      <c r="AR177" s="940">
        <f t="shared" si="212"/>
        <v>0</v>
      </c>
      <c r="AS177" s="941">
        <f>SUM((AR177+AR178)/2)</f>
        <v>0</v>
      </c>
      <c r="AT177" s="941">
        <f t="shared" si="213"/>
        <v>0</v>
      </c>
      <c r="AU177" s="942">
        <f>SUM((AT177+AT178)/2)</f>
        <v>0</v>
      </c>
      <c r="AV177" s="940">
        <f t="shared" si="214"/>
        <v>0</v>
      </c>
      <c r="AW177" s="940">
        <f>SUM((AV177+AV178)/2)</f>
        <v>0</v>
      </c>
      <c r="AX177" s="941">
        <f t="shared" si="215"/>
        <v>0</v>
      </c>
      <c r="AY177" s="941">
        <f>SUM((AX177+AX178)/2)</f>
        <v>0</v>
      </c>
      <c r="AZ177" s="943">
        <f>SUM(AM177+AO177+AQ177+AS177+AW177+AY177+AU177)*24</f>
        <v>456</v>
      </c>
      <c r="BA177" s="941">
        <f t="shared" si="216"/>
        <v>0</v>
      </c>
      <c r="BB177" s="941">
        <f>SUM((BA177+BA178)/2)</f>
        <v>0</v>
      </c>
      <c r="BC177" s="941">
        <f t="shared" si="217"/>
        <v>0</v>
      </c>
      <c r="BD177" s="941">
        <f>SUM((BC177+BC178)/2)</f>
        <v>0</v>
      </c>
      <c r="BE177" s="941">
        <f>SUM((BD177+BD178)/2)</f>
        <v>0</v>
      </c>
      <c r="BF177" s="941">
        <f t="shared" si="218"/>
        <v>0</v>
      </c>
      <c r="BG177" s="941">
        <f>SUM((BF177+BF178)/2)</f>
        <v>0</v>
      </c>
      <c r="BH177" s="941">
        <f>SUM((BG177+BG178)/2)</f>
        <v>0</v>
      </c>
      <c r="BI177" s="941">
        <f t="shared" si="219"/>
        <v>0</v>
      </c>
      <c r="BJ177" s="941">
        <f>SUM((BI177+BI178)/2)</f>
        <v>0</v>
      </c>
      <c r="BK177" s="941">
        <f t="shared" si="220"/>
        <v>0</v>
      </c>
      <c r="BL177" s="944">
        <f>SUM(BK177+BK178)/2</f>
        <v>0</v>
      </c>
      <c r="BM177" s="940">
        <f t="shared" si="221"/>
        <v>0</v>
      </c>
      <c r="BN177" s="940">
        <f>SUM(BM177+BM178)/2</f>
        <v>0</v>
      </c>
      <c r="BO177" s="940">
        <f t="shared" si="222"/>
        <v>0</v>
      </c>
      <c r="BP177" s="940">
        <f>SUM(BO177+BO178)/2</f>
        <v>0</v>
      </c>
      <c r="BQ177" s="940">
        <f t="shared" si="223"/>
        <v>1</v>
      </c>
      <c r="BR177" s="940">
        <f>SUM((BQ177+BQ178)/2)</f>
        <v>1</v>
      </c>
      <c r="BS177" s="940">
        <f t="shared" si="224"/>
        <v>0</v>
      </c>
      <c r="BT177" s="940">
        <f>SUM((BS177+BS178)/2)</f>
        <v>0</v>
      </c>
      <c r="BU177" s="940">
        <f t="shared" si="225"/>
        <v>1</v>
      </c>
      <c r="BV177" s="940">
        <f>SUM((BU177+BU178)/2)</f>
        <v>1</v>
      </c>
      <c r="BW177" s="941">
        <f t="shared" si="226"/>
        <v>0</v>
      </c>
      <c r="BX177" s="941">
        <f>SUM((BW177+BW178)/2)</f>
        <v>0</v>
      </c>
      <c r="BY177" s="941">
        <f t="shared" si="227"/>
        <v>0</v>
      </c>
      <c r="BZ177" s="942">
        <f>SUM((BY177+BY178)/2)</f>
        <v>0</v>
      </c>
      <c r="CA177" s="945">
        <f>SUM(AZ177)</f>
        <v>456</v>
      </c>
      <c r="CB177" s="891">
        <f>SUM(AM177+AO177+AQ177+AS177+AU177+AW177+BB177+BD177+BG177+AY177)</f>
        <v>19</v>
      </c>
    </row>
    <row r="178" spans="1:80" ht="18.75" customHeight="1" thickBot="1" x14ac:dyDescent="0.3">
      <c r="A178" s="910" t="s">
        <v>425</v>
      </c>
      <c r="B178" s="911" t="s">
        <v>187</v>
      </c>
      <c r="C178" s="717" t="s">
        <v>7</v>
      </c>
      <c r="D178" s="946">
        <v>11606</v>
      </c>
      <c r="E178" s="947" t="s">
        <v>4</v>
      </c>
      <c r="F178" s="948"/>
      <c r="G178" s="951" t="s">
        <v>11</v>
      </c>
      <c r="H178" s="951" t="s">
        <v>11</v>
      </c>
      <c r="I178" s="1071" t="s">
        <v>11</v>
      </c>
      <c r="J178" s="951" t="s">
        <v>11</v>
      </c>
      <c r="K178" s="951" t="s">
        <v>11</v>
      </c>
      <c r="L178" s="950"/>
      <c r="M178" s="950"/>
      <c r="N178" s="951" t="s">
        <v>11</v>
      </c>
      <c r="O178" s="951" t="s">
        <v>11</v>
      </c>
      <c r="P178" s="951" t="s">
        <v>11</v>
      </c>
      <c r="Q178" s="951" t="s">
        <v>11</v>
      </c>
      <c r="R178" s="1091" t="s">
        <v>35</v>
      </c>
      <c r="S178" s="950"/>
      <c r="T178" s="950"/>
      <c r="U178" s="951" t="s">
        <v>11</v>
      </c>
      <c r="V178" s="1019" t="s">
        <v>11</v>
      </c>
      <c r="W178" s="951" t="s">
        <v>11</v>
      </c>
      <c r="X178" s="951" t="s">
        <v>11</v>
      </c>
      <c r="Y178" s="951" t="s">
        <v>11</v>
      </c>
      <c r="Z178" s="950"/>
      <c r="AA178" s="950"/>
      <c r="AB178" s="951" t="s">
        <v>11</v>
      </c>
      <c r="AC178" s="951" t="s">
        <v>11</v>
      </c>
      <c r="AD178" s="951" t="s">
        <v>11</v>
      </c>
      <c r="AE178" s="951" t="s">
        <v>11</v>
      </c>
      <c r="AF178" s="949" t="s">
        <v>7</v>
      </c>
      <c r="AG178" s="950"/>
      <c r="AH178" s="950"/>
      <c r="AI178" s="951" t="s">
        <v>11</v>
      </c>
      <c r="AJ178" s="951"/>
      <c r="AK178" s="952"/>
      <c r="AL178" s="953">
        <f t="shared" si="209"/>
        <v>19</v>
      </c>
      <c r="AM178" s="954"/>
      <c r="AN178" s="954">
        <f t="shared" si="210"/>
        <v>0</v>
      </c>
      <c r="AO178" s="955"/>
      <c r="AP178" s="956">
        <f t="shared" si="211"/>
        <v>0</v>
      </c>
      <c r="AQ178" s="957"/>
      <c r="AR178" s="954">
        <f t="shared" si="212"/>
        <v>0</v>
      </c>
      <c r="AS178" s="954"/>
      <c r="AT178" s="954">
        <f t="shared" si="213"/>
        <v>0</v>
      </c>
      <c r="AU178" s="954"/>
      <c r="AV178" s="954">
        <f t="shared" si="214"/>
        <v>0</v>
      </c>
      <c r="AW178" s="955"/>
      <c r="AX178" s="956">
        <f t="shared" si="215"/>
        <v>0</v>
      </c>
      <c r="AY178" s="957"/>
      <c r="AZ178" s="958"/>
      <c r="BA178" s="956">
        <f t="shared" si="216"/>
        <v>0</v>
      </c>
      <c r="BB178" s="957"/>
      <c r="BC178" s="956">
        <f t="shared" si="217"/>
        <v>0</v>
      </c>
      <c r="BD178" s="957"/>
      <c r="BE178" s="957"/>
      <c r="BF178" s="956">
        <f t="shared" si="218"/>
        <v>0</v>
      </c>
      <c r="BG178" s="957"/>
      <c r="BH178" s="957"/>
      <c r="BI178" s="956">
        <f t="shared" si="219"/>
        <v>0</v>
      </c>
      <c r="BJ178" s="957"/>
      <c r="BK178" s="956">
        <f t="shared" si="220"/>
        <v>0</v>
      </c>
      <c r="BL178" s="959"/>
      <c r="BM178" s="954">
        <f t="shared" si="221"/>
        <v>0</v>
      </c>
      <c r="BN178" s="960"/>
      <c r="BO178" s="954">
        <f t="shared" si="222"/>
        <v>0</v>
      </c>
      <c r="BP178" s="955"/>
      <c r="BQ178" s="954">
        <f t="shared" si="223"/>
        <v>1</v>
      </c>
      <c r="BR178" s="954"/>
      <c r="BS178" s="954">
        <f t="shared" si="224"/>
        <v>0</v>
      </c>
      <c r="BT178" s="955"/>
      <c r="BU178" s="954">
        <f t="shared" si="225"/>
        <v>1</v>
      </c>
      <c r="BV178" s="955"/>
      <c r="BW178" s="956">
        <f t="shared" si="226"/>
        <v>0</v>
      </c>
      <c r="BX178" s="957"/>
      <c r="BY178" s="956">
        <f t="shared" si="227"/>
        <v>0</v>
      </c>
      <c r="BZ178" s="961"/>
      <c r="CA178" s="962"/>
      <c r="CB178" s="826"/>
    </row>
    <row r="179" spans="1:80" ht="18.75" customHeight="1" x14ac:dyDescent="0.25">
      <c r="A179" s="910" t="s">
        <v>425</v>
      </c>
      <c r="B179" s="911" t="s">
        <v>187</v>
      </c>
      <c r="C179" s="808" t="s">
        <v>380</v>
      </c>
      <c r="D179" s="931" t="str">
        <f>VLOOKUP(C179,ListeAppel,2,FALSE)</f>
        <v>Nom 089</v>
      </c>
      <c r="E179" s="932" t="s">
        <v>70</v>
      </c>
      <c r="F179" s="933"/>
      <c r="G179" s="937" t="s">
        <v>7</v>
      </c>
      <c r="H179" s="936" t="s">
        <v>11</v>
      </c>
      <c r="I179" s="1070" t="s">
        <v>11</v>
      </c>
      <c r="J179" s="936" t="s">
        <v>11</v>
      </c>
      <c r="K179" s="937" t="s">
        <v>7</v>
      </c>
      <c r="L179" s="935"/>
      <c r="M179" s="935"/>
      <c r="N179" s="936" t="s">
        <v>11</v>
      </c>
      <c r="O179" s="936" t="s">
        <v>11</v>
      </c>
      <c r="P179" s="937" t="s">
        <v>7</v>
      </c>
      <c r="Q179" s="937" t="s">
        <v>7</v>
      </c>
      <c r="R179" s="937" t="s">
        <v>7</v>
      </c>
      <c r="S179" s="937" t="s">
        <v>7</v>
      </c>
      <c r="T179" s="937" t="s">
        <v>7</v>
      </c>
      <c r="U179" s="937" t="s">
        <v>7</v>
      </c>
      <c r="V179" s="937" t="s">
        <v>7</v>
      </c>
      <c r="W179" s="937" t="s">
        <v>7</v>
      </c>
      <c r="X179" s="937" t="s">
        <v>7</v>
      </c>
      <c r="Y179" s="937" t="s">
        <v>7</v>
      </c>
      <c r="Z179" s="935"/>
      <c r="AA179" s="935"/>
      <c r="AB179" s="936" t="s">
        <v>11</v>
      </c>
      <c r="AC179" s="937" t="s">
        <v>7</v>
      </c>
      <c r="AD179" s="937" t="s">
        <v>7</v>
      </c>
      <c r="AE179" s="937" t="s">
        <v>7</v>
      </c>
      <c r="AF179" s="937" t="s">
        <v>7</v>
      </c>
      <c r="AG179" s="935"/>
      <c r="AH179" s="935"/>
      <c r="AI179" s="995" t="s">
        <v>14</v>
      </c>
      <c r="AJ179" s="936"/>
      <c r="AK179" s="938">
        <f>IF(CA179=0,"",TIME(0,CA179,0))</f>
        <v>9.9999999999999992E-2</v>
      </c>
      <c r="AL179" s="939">
        <f t="shared" si="209"/>
        <v>6</v>
      </c>
      <c r="AM179" s="940">
        <f>SUM(AL179:AL180)/2</f>
        <v>5</v>
      </c>
      <c r="AN179" s="940">
        <f t="shared" si="210"/>
        <v>0</v>
      </c>
      <c r="AO179" s="940">
        <f>SUM((AN179+AN180)/2)</f>
        <v>0</v>
      </c>
      <c r="AP179" s="941">
        <f t="shared" si="211"/>
        <v>0</v>
      </c>
      <c r="AQ179" s="941">
        <f>SUM((AP179+AP180)/2)</f>
        <v>0</v>
      </c>
      <c r="AR179" s="940">
        <f t="shared" si="212"/>
        <v>0</v>
      </c>
      <c r="AS179" s="941">
        <f>SUM((AR179+AR180)/2)</f>
        <v>1</v>
      </c>
      <c r="AT179" s="941">
        <f t="shared" si="213"/>
        <v>0</v>
      </c>
      <c r="AU179" s="942">
        <f>SUM((AT179+AT180)/2)</f>
        <v>0</v>
      </c>
      <c r="AV179" s="940">
        <f t="shared" si="214"/>
        <v>0</v>
      </c>
      <c r="AW179" s="940">
        <f>SUM((AV179+AV180)/2)</f>
        <v>0</v>
      </c>
      <c r="AX179" s="941">
        <f t="shared" si="215"/>
        <v>0</v>
      </c>
      <c r="AY179" s="941">
        <f>SUM((AX179+AX180)/2)</f>
        <v>0</v>
      </c>
      <c r="AZ179" s="943">
        <f>SUM(AM179+AO179+AQ179+AS179+AW179+AY179+AU179)*24</f>
        <v>144</v>
      </c>
      <c r="BA179" s="941">
        <f t="shared" si="216"/>
        <v>0</v>
      </c>
      <c r="BB179" s="941">
        <f>SUM((BA179+BA180)/2)</f>
        <v>0</v>
      </c>
      <c r="BC179" s="941">
        <f t="shared" si="217"/>
        <v>0</v>
      </c>
      <c r="BD179" s="941">
        <f>SUM((BC179+BC180)/2)</f>
        <v>0</v>
      </c>
      <c r="BE179" s="941">
        <f>SUM((BD179+BD180)/2)</f>
        <v>0</v>
      </c>
      <c r="BF179" s="941">
        <f t="shared" si="218"/>
        <v>0</v>
      </c>
      <c r="BG179" s="941">
        <f>SUM((BF179+BF180)/2)</f>
        <v>0</v>
      </c>
      <c r="BH179" s="941">
        <f>SUM((BG179+BG180)/2)</f>
        <v>0</v>
      </c>
      <c r="BI179" s="941">
        <f t="shared" si="219"/>
        <v>0</v>
      </c>
      <c r="BJ179" s="941">
        <f>SUM((BI179+BI180)/2)</f>
        <v>0</v>
      </c>
      <c r="BK179" s="941">
        <f t="shared" si="220"/>
        <v>1</v>
      </c>
      <c r="BL179" s="944">
        <f>SUM(BK179+BK180)/2</f>
        <v>1</v>
      </c>
      <c r="BM179" s="940">
        <f t="shared" si="221"/>
        <v>0</v>
      </c>
      <c r="BN179" s="940">
        <f>SUM(BM179+BM180)/2</f>
        <v>0</v>
      </c>
      <c r="BO179" s="940">
        <f t="shared" si="222"/>
        <v>0</v>
      </c>
      <c r="BP179" s="940">
        <f>SUM(BO179+BO180)/2</f>
        <v>0</v>
      </c>
      <c r="BQ179" s="940">
        <f t="shared" si="223"/>
        <v>16</v>
      </c>
      <c r="BR179" s="940">
        <f>SUM((BQ179+BQ180)/2)</f>
        <v>16</v>
      </c>
      <c r="BS179" s="940">
        <f t="shared" si="224"/>
        <v>0</v>
      </c>
      <c r="BT179" s="940">
        <f>SUM((BS179+BS180)/2)</f>
        <v>0</v>
      </c>
      <c r="BU179" s="940">
        <f t="shared" si="225"/>
        <v>0</v>
      </c>
      <c r="BV179" s="940">
        <f>SUM((BU179+BU180)/2)</f>
        <v>0</v>
      </c>
      <c r="BW179" s="941">
        <f t="shared" si="226"/>
        <v>0</v>
      </c>
      <c r="BX179" s="941">
        <f>SUM((BW179+BW180)/2)</f>
        <v>0</v>
      </c>
      <c r="BY179" s="941">
        <f t="shared" si="227"/>
        <v>0</v>
      </c>
      <c r="BZ179" s="942">
        <f>SUM((BY179+BY180)/2)</f>
        <v>0</v>
      </c>
      <c r="CA179" s="945">
        <f>SUM(AZ179)</f>
        <v>144</v>
      </c>
      <c r="CB179" s="891">
        <f>SUM(AM179+AO179+AQ179+AS179+AU179+AW179+BB179+BD179+BG179+AY179)</f>
        <v>6</v>
      </c>
    </row>
    <row r="180" spans="1:80" ht="18.75" customHeight="1" thickBot="1" x14ac:dyDescent="0.3">
      <c r="A180" s="910" t="s">
        <v>425</v>
      </c>
      <c r="B180" s="911" t="s">
        <v>187</v>
      </c>
      <c r="C180" s="717" t="s">
        <v>9</v>
      </c>
      <c r="D180" s="999"/>
      <c r="E180" s="947" t="s">
        <v>4</v>
      </c>
      <c r="F180" s="948"/>
      <c r="G180" s="949" t="s">
        <v>7</v>
      </c>
      <c r="H180" s="982" t="s">
        <v>39</v>
      </c>
      <c r="I180" s="1071" t="s">
        <v>11</v>
      </c>
      <c r="J180" s="980" t="s">
        <v>39</v>
      </c>
      <c r="K180" s="949" t="s">
        <v>7</v>
      </c>
      <c r="L180" s="950"/>
      <c r="M180" s="950"/>
      <c r="N180" s="951" t="s">
        <v>11</v>
      </c>
      <c r="O180" s="951" t="s">
        <v>11</v>
      </c>
      <c r="P180" s="949" t="s">
        <v>7</v>
      </c>
      <c r="Q180" s="949" t="s">
        <v>7</v>
      </c>
      <c r="R180" s="949" t="s">
        <v>7</v>
      </c>
      <c r="S180" s="949" t="s">
        <v>7</v>
      </c>
      <c r="T180" s="949" t="s">
        <v>7</v>
      </c>
      <c r="U180" s="949" t="s">
        <v>7</v>
      </c>
      <c r="V180" s="949" t="s">
        <v>7</v>
      </c>
      <c r="W180" s="949" t="s">
        <v>7</v>
      </c>
      <c r="X180" s="949" t="s">
        <v>7</v>
      </c>
      <c r="Y180" s="949" t="s">
        <v>7</v>
      </c>
      <c r="Z180" s="950"/>
      <c r="AA180" s="950"/>
      <c r="AB180" s="951" t="s">
        <v>11</v>
      </c>
      <c r="AC180" s="949" t="s">
        <v>7</v>
      </c>
      <c r="AD180" s="949" t="s">
        <v>7</v>
      </c>
      <c r="AE180" s="949" t="s">
        <v>7</v>
      </c>
      <c r="AF180" s="949" t="s">
        <v>7</v>
      </c>
      <c r="AG180" s="950"/>
      <c r="AH180" s="950"/>
      <c r="AI180" s="998" t="s">
        <v>14</v>
      </c>
      <c r="AJ180" s="951"/>
      <c r="AK180" s="952"/>
      <c r="AL180" s="953">
        <f t="shared" si="209"/>
        <v>4</v>
      </c>
      <c r="AM180" s="954"/>
      <c r="AN180" s="954">
        <f t="shared" si="210"/>
        <v>0</v>
      </c>
      <c r="AO180" s="955"/>
      <c r="AP180" s="956">
        <f t="shared" si="211"/>
        <v>0</v>
      </c>
      <c r="AQ180" s="957"/>
      <c r="AR180" s="954">
        <f t="shared" si="212"/>
        <v>2</v>
      </c>
      <c r="AS180" s="954"/>
      <c r="AT180" s="954">
        <f t="shared" si="213"/>
        <v>0</v>
      </c>
      <c r="AU180" s="954"/>
      <c r="AV180" s="954">
        <f t="shared" si="214"/>
        <v>0</v>
      </c>
      <c r="AW180" s="955"/>
      <c r="AX180" s="956">
        <f t="shared" si="215"/>
        <v>0</v>
      </c>
      <c r="AY180" s="957"/>
      <c r="AZ180" s="958"/>
      <c r="BA180" s="956">
        <f t="shared" si="216"/>
        <v>0</v>
      </c>
      <c r="BB180" s="957"/>
      <c r="BC180" s="956">
        <f t="shared" si="217"/>
        <v>0</v>
      </c>
      <c r="BD180" s="957"/>
      <c r="BE180" s="957"/>
      <c r="BF180" s="956">
        <f t="shared" si="218"/>
        <v>0</v>
      </c>
      <c r="BG180" s="957"/>
      <c r="BH180" s="957"/>
      <c r="BI180" s="956">
        <f t="shared" si="219"/>
        <v>0</v>
      </c>
      <c r="BJ180" s="957"/>
      <c r="BK180" s="956">
        <f t="shared" si="220"/>
        <v>1</v>
      </c>
      <c r="BL180" s="959"/>
      <c r="BM180" s="954">
        <f t="shared" si="221"/>
        <v>0</v>
      </c>
      <c r="BN180" s="960"/>
      <c r="BO180" s="954">
        <f t="shared" si="222"/>
        <v>0</v>
      </c>
      <c r="BP180" s="955"/>
      <c r="BQ180" s="954">
        <f t="shared" si="223"/>
        <v>16</v>
      </c>
      <c r="BR180" s="954"/>
      <c r="BS180" s="954">
        <f t="shared" si="224"/>
        <v>0</v>
      </c>
      <c r="BT180" s="955"/>
      <c r="BU180" s="954">
        <f t="shared" si="225"/>
        <v>0</v>
      </c>
      <c r="BV180" s="955"/>
      <c r="BW180" s="956">
        <f t="shared" si="226"/>
        <v>0</v>
      </c>
      <c r="BX180" s="957"/>
      <c r="BY180" s="956">
        <f t="shared" si="227"/>
        <v>0</v>
      </c>
      <c r="BZ180" s="961"/>
      <c r="CA180" s="962"/>
      <c r="CB180" s="826"/>
    </row>
    <row r="181" spans="1:80" ht="18.75" customHeight="1" x14ac:dyDescent="0.25">
      <c r="A181" s="910" t="s">
        <v>425</v>
      </c>
      <c r="B181" s="911" t="s">
        <v>187</v>
      </c>
      <c r="C181" s="1057" t="s">
        <v>381</v>
      </c>
      <c r="D181" s="931" t="s">
        <v>288</v>
      </c>
      <c r="E181" s="932" t="s">
        <v>70</v>
      </c>
      <c r="F181" s="964"/>
      <c r="G181" s="1039" t="s">
        <v>14</v>
      </c>
      <c r="H181" s="1039" t="s">
        <v>14</v>
      </c>
      <c r="I181" s="1039" t="s">
        <v>14</v>
      </c>
      <c r="J181" s="1039" t="s">
        <v>14</v>
      </c>
      <c r="K181" s="1039" t="s">
        <v>14</v>
      </c>
      <c r="L181" s="965"/>
      <c r="M181" s="965"/>
      <c r="N181" s="1039" t="s">
        <v>14</v>
      </c>
      <c r="O181" s="966" t="s">
        <v>11</v>
      </c>
      <c r="P181" s="1039" t="s">
        <v>14</v>
      </c>
      <c r="Q181" s="966" t="s">
        <v>11</v>
      </c>
      <c r="R181" s="966" t="s">
        <v>11</v>
      </c>
      <c r="S181" s="965"/>
      <c r="T181" s="965"/>
      <c r="U181" s="966" t="s">
        <v>11</v>
      </c>
      <c r="V181" s="966" t="s">
        <v>11</v>
      </c>
      <c r="W181" s="966" t="s">
        <v>11</v>
      </c>
      <c r="X181" s="966" t="s">
        <v>11</v>
      </c>
      <c r="Y181" s="966" t="s">
        <v>11</v>
      </c>
      <c r="Z181" s="1030"/>
      <c r="AA181" s="965"/>
      <c r="AB181" s="966" t="s">
        <v>11</v>
      </c>
      <c r="AC181" s="966" t="s">
        <v>11</v>
      </c>
      <c r="AD181" s="966" t="s">
        <v>11</v>
      </c>
      <c r="AE181" s="966" t="s">
        <v>11</v>
      </c>
      <c r="AF181" s="966" t="s">
        <v>11</v>
      </c>
      <c r="AG181" s="965"/>
      <c r="AH181" s="965"/>
      <c r="AI181" s="937" t="s">
        <v>7</v>
      </c>
      <c r="AJ181" s="966"/>
      <c r="AK181" s="938">
        <f>IF(CA181=0,"",TIME(0,CA181,0))</f>
        <v>0.21666666666666667</v>
      </c>
      <c r="AL181" s="939">
        <f t="shared" ref="AL181:AL186" si="228">COUNTIF(F181:AJ181,"P")</f>
        <v>13</v>
      </c>
      <c r="AM181" s="940">
        <f>SUM(AL181:AL182)/2</f>
        <v>13</v>
      </c>
      <c r="AN181" s="940">
        <f t="shared" ref="AN181:AN186" si="229">COUNTIF(F181:AJ181,"Mi")</f>
        <v>0</v>
      </c>
      <c r="AO181" s="940">
        <f>SUM((AN181+AN182)/2)</f>
        <v>0</v>
      </c>
      <c r="AP181" s="941">
        <f t="shared" ref="AP181:AP186" si="230">COUNTIF(F181:AJ181,"VS")</f>
        <v>0</v>
      </c>
      <c r="AQ181" s="941">
        <f>SUM((AP181+AP182)/2)</f>
        <v>0</v>
      </c>
      <c r="AR181" s="940">
        <f t="shared" ref="AR181:AR186" si="231">COUNTIF(F181:AJ181,"C1")</f>
        <v>0</v>
      </c>
      <c r="AS181" s="941">
        <f>SUM((AR181+AR182)/2)</f>
        <v>0</v>
      </c>
      <c r="AT181" s="941">
        <f t="shared" ref="AT181:AT186" si="232">COUNTIF(F181:AJ181,"R1")</f>
        <v>0</v>
      </c>
      <c r="AU181" s="942">
        <f>SUM((AT181+AT182)/2)</f>
        <v>0</v>
      </c>
      <c r="AV181" s="940">
        <f t="shared" ref="AV181:AV186" si="233">COUNTIF(F181:AJ181,"CS")</f>
        <v>0</v>
      </c>
      <c r="AW181" s="940">
        <f>SUM((AV181+AV182)/2)</f>
        <v>0</v>
      </c>
      <c r="AX181" s="941">
        <f t="shared" ref="AX181:AX186" si="234">COUNTIF(F181:AJ181,"DA")</f>
        <v>0</v>
      </c>
      <c r="AY181" s="941">
        <f>SUM((AX181+AX182)/2)</f>
        <v>0</v>
      </c>
      <c r="AZ181" s="943">
        <f>SUM(AM181+AO181+AQ181+AS181+AW181+AY181+AU181)*24</f>
        <v>312</v>
      </c>
      <c r="BA181" s="941">
        <f t="shared" ref="BA181:BA186" si="235">COUNTIF(F181:AJ181,"MT5")</f>
        <v>0</v>
      </c>
      <c r="BB181" s="941">
        <f>SUM((BA181+BA182)/2)</f>
        <v>0</v>
      </c>
      <c r="BC181" s="941">
        <f t="shared" ref="BC181:BC186" si="236">COUNTIF(F181:AJ181,"MT6")</f>
        <v>0</v>
      </c>
      <c r="BD181" s="941">
        <f>SUM((BC181+BC182)/2)</f>
        <v>0</v>
      </c>
      <c r="BE181" s="941">
        <f>SUM((BD181+BD182)/2)</f>
        <v>0</v>
      </c>
      <c r="BF181" s="941">
        <f t="shared" ref="BF181:BF186" si="237">COUNTIF(F181:AJ181,"MT8")</f>
        <v>0</v>
      </c>
      <c r="BG181" s="941">
        <f>SUM((BF181+BF182)/2)</f>
        <v>0</v>
      </c>
      <c r="BH181" s="941">
        <f>SUM((BG181+BG182)/2)</f>
        <v>0</v>
      </c>
      <c r="BI181" s="941">
        <f t="shared" ref="BI181:BI186" si="238">COUNTIF(F181:AJ181,"A")</f>
        <v>0</v>
      </c>
      <c r="BJ181" s="941">
        <f>SUM((BI181+BI182)/2)</f>
        <v>0</v>
      </c>
      <c r="BK181" s="941">
        <f t="shared" ref="BK181:BK186" si="239">COUNTIF(F181:AJ181,"Ma")</f>
        <v>7</v>
      </c>
      <c r="BL181" s="944">
        <f>SUM(BK181+BK182)/2</f>
        <v>7</v>
      </c>
      <c r="BM181" s="940">
        <f t="shared" ref="BM181:BM186" si="240">COUNTIF(F181:AJ181,"MJ")</f>
        <v>0</v>
      </c>
      <c r="BN181" s="940">
        <f>SUM(BM181+BM182)/2</f>
        <v>0</v>
      </c>
      <c r="BO181" s="940">
        <f t="shared" ref="BO181:BO186" si="241">COUNTIF(F181:AJ181,"Jsc")</f>
        <v>0</v>
      </c>
      <c r="BP181" s="940">
        <f>SUM(BO181+BO182)/2</f>
        <v>0</v>
      </c>
      <c r="BQ181" s="940">
        <f t="shared" ref="BQ181:BQ186" si="242">COUNTIF(F181:AJ181,"C")</f>
        <v>1</v>
      </c>
      <c r="BR181" s="940">
        <f>SUM((BQ181+BQ182)/2)</f>
        <v>1</v>
      </c>
      <c r="BS181" s="940">
        <f t="shared" ref="BS181:BS186" si="243">COUNTIF(F181:AJ181,"CC")</f>
        <v>0</v>
      </c>
      <c r="BT181" s="940">
        <f>SUM((BS181+BS182)/2)</f>
        <v>0</v>
      </c>
      <c r="BU181" s="940">
        <f t="shared" ref="BU181:BU186" si="244">COUNTIF(F181:AJ181,"DS")</f>
        <v>0</v>
      </c>
      <c r="BV181" s="940">
        <f>SUM((BU181+BU182)/2)</f>
        <v>0</v>
      </c>
      <c r="BW181" s="941">
        <f t="shared" ref="BW181:BW186" si="245">COUNTIF(F181:AJ181,"MT")</f>
        <v>0</v>
      </c>
      <c r="BX181" s="941">
        <f>SUM((BW181+BW182)/2)</f>
        <v>0</v>
      </c>
      <c r="BY181" s="941">
        <f t="shared" ref="BY181:BY186" si="246">COUNTIF(F181:AJ181,"4/5")</f>
        <v>0</v>
      </c>
      <c r="BZ181" s="942">
        <f>SUM((BY181+BY182)/2)</f>
        <v>0</v>
      </c>
      <c r="CA181" s="945">
        <f>SUM(AZ181)</f>
        <v>312</v>
      </c>
      <c r="CB181" s="891">
        <f>SUM(AM181+AO181+AQ181+AS181+AU181+AW181+BB181+BD181+BG181+AY181)</f>
        <v>13</v>
      </c>
    </row>
    <row r="182" spans="1:80" ht="18.75" customHeight="1" thickBot="1" x14ac:dyDescent="0.3">
      <c r="A182" s="910" t="s">
        <v>425</v>
      </c>
      <c r="B182" s="911" t="s">
        <v>187</v>
      </c>
      <c r="C182" s="718" t="s">
        <v>6</v>
      </c>
      <c r="D182" s="969"/>
      <c r="E182" s="947" t="s">
        <v>4</v>
      </c>
      <c r="F182" s="948"/>
      <c r="G182" s="998" t="s">
        <v>14</v>
      </c>
      <c r="H182" s="998" t="s">
        <v>14</v>
      </c>
      <c r="I182" s="998" t="s">
        <v>14</v>
      </c>
      <c r="J182" s="998" t="s">
        <v>14</v>
      </c>
      <c r="K182" s="998" t="s">
        <v>14</v>
      </c>
      <c r="L182" s="950"/>
      <c r="M182" s="950"/>
      <c r="N182" s="998" t="s">
        <v>14</v>
      </c>
      <c r="O182" s="951" t="s">
        <v>11</v>
      </c>
      <c r="P182" s="998" t="s">
        <v>14</v>
      </c>
      <c r="Q182" s="951" t="s">
        <v>11</v>
      </c>
      <c r="R182" s="951" t="s">
        <v>11</v>
      </c>
      <c r="S182" s="950"/>
      <c r="T182" s="950"/>
      <c r="U182" s="951" t="s">
        <v>11</v>
      </c>
      <c r="V182" s="951" t="s">
        <v>11</v>
      </c>
      <c r="W182" s="951" t="s">
        <v>11</v>
      </c>
      <c r="X182" s="951" t="s">
        <v>11</v>
      </c>
      <c r="Y182" s="951" t="s">
        <v>11</v>
      </c>
      <c r="Z182" s="974"/>
      <c r="AA182" s="950"/>
      <c r="AB182" s="951" t="s">
        <v>11</v>
      </c>
      <c r="AC182" s="951" t="s">
        <v>11</v>
      </c>
      <c r="AD182" s="951" t="s">
        <v>11</v>
      </c>
      <c r="AE182" s="951" t="s">
        <v>11</v>
      </c>
      <c r="AF182" s="951" t="s">
        <v>11</v>
      </c>
      <c r="AG182" s="950"/>
      <c r="AH182" s="950"/>
      <c r="AI182" s="949" t="s">
        <v>7</v>
      </c>
      <c r="AJ182" s="966"/>
      <c r="AK182" s="952"/>
      <c r="AL182" s="953">
        <f t="shared" si="228"/>
        <v>13</v>
      </c>
      <c r="AM182" s="954"/>
      <c r="AN182" s="954">
        <f t="shared" si="229"/>
        <v>0</v>
      </c>
      <c r="AO182" s="955"/>
      <c r="AP182" s="956">
        <f t="shared" si="230"/>
        <v>0</v>
      </c>
      <c r="AQ182" s="957"/>
      <c r="AR182" s="954">
        <f t="shared" si="231"/>
        <v>0</v>
      </c>
      <c r="AS182" s="954"/>
      <c r="AT182" s="954">
        <f t="shared" si="232"/>
        <v>0</v>
      </c>
      <c r="AU182" s="954"/>
      <c r="AV182" s="954">
        <f t="shared" si="233"/>
        <v>0</v>
      </c>
      <c r="AW182" s="955"/>
      <c r="AX182" s="956">
        <f t="shared" si="234"/>
        <v>0</v>
      </c>
      <c r="AY182" s="957"/>
      <c r="AZ182" s="958"/>
      <c r="BA182" s="956">
        <f t="shared" si="235"/>
        <v>0</v>
      </c>
      <c r="BB182" s="957"/>
      <c r="BC182" s="956">
        <f t="shared" si="236"/>
        <v>0</v>
      </c>
      <c r="BD182" s="957"/>
      <c r="BE182" s="957"/>
      <c r="BF182" s="956">
        <f t="shared" si="237"/>
        <v>0</v>
      </c>
      <c r="BG182" s="957"/>
      <c r="BH182" s="957"/>
      <c r="BI182" s="956">
        <f t="shared" si="238"/>
        <v>0</v>
      </c>
      <c r="BJ182" s="957"/>
      <c r="BK182" s="956">
        <f t="shared" si="239"/>
        <v>7</v>
      </c>
      <c r="BL182" s="959"/>
      <c r="BM182" s="954">
        <f t="shared" si="240"/>
        <v>0</v>
      </c>
      <c r="BN182" s="960"/>
      <c r="BO182" s="954">
        <f t="shared" si="241"/>
        <v>0</v>
      </c>
      <c r="BP182" s="955"/>
      <c r="BQ182" s="954">
        <f t="shared" si="242"/>
        <v>1</v>
      </c>
      <c r="BR182" s="954"/>
      <c r="BS182" s="954">
        <f t="shared" si="243"/>
        <v>0</v>
      </c>
      <c r="BT182" s="955"/>
      <c r="BU182" s="954">
        <f t="shared" si="244"/>
        <v>0</v>
      </c>
      <c r="BV182" s="955"/>
      <c r="BW182" s="956">
        <f t="shared" si="245"/>
        <v>0</v>
      </c>
      <c r="BX182" s="957"/>
      <c r="BY182" s="956">
        <f t="shared" si="246"/>
        <v>0</v>
      </c>
      <c r="BZ182" s="961"/>
      <c r="CA182" s="962"/>
      <c r="CB182" s="826"/>
    </row>
    <row r="183" spans="1:80" ht="18.75" customHeight="1" x14ac:dyDescent="0.25">
      <c r="A183" s="910"/>
      <c r="B183" s="911" t="s">
        <v>187</v>
      </c>
      <c r="C183" s="277">
        <v>8070</v>
      </c>
      <c r="D183" s="931" t="s">
        <v>295</v>
      </c>
      <c r="E183" s="932" t="s">
        <v>70</v>
      </c>
      <c r="F183" s="964"/>
      <c r="G183" s="966" t="s">
        <v>11</v>
      </c>
      <c r="H183" s="966" t="s">
        <v>11</v>
      </c>
      <c r="I183" s="1095" t="s">
        <v>11</v>
      </c>
      <c r="J183" s="966" t="s">
        <v>11</v>
      </c>
      <c r="K183" s="966" t="s">
        <v>11</v>
      </c>
      <c r="L183" s="965"/>
      <c r="M183" s="965"/>
      <c r="N183" s="966" t="s">
        <v>11</v>
      </c>
      <c r="O183" s="1019" t="s">
        <v>11</v>
      </c>
      <c r="P183" s="967" t="s">
        <v>58</v>
      </c>
      <c r="Q183" s="967" t="s">
        <v>58</v>
      </c>
      <c r="R183" s="967" t="s">
        <v>58</v>
      </c>
      <c r="S183" s="965"/>
      <c r="T183" s="965"/>
      <c r="U183" s="967" t="s">
        <v>58</v>
      </c>
      <c r="V183" s="967" t="s">
        <v>58</v>
      </c>
      <c r="W183" s="967" t="s">
        <v>58</v>
      </c>
      <c r="X183" s="967" t="s">
        <v>58</v>
      </c>
      <c r="Y183" s="967" t="s">
        <v>58</v>
      </c>
      <c r="Z183" s="965"/>
      <c r="AA183" s="965"/>
      <c r="AB183" s="966" t="s">
        <v>11</v>
      </c>
      <c r="AC183" s="966" t="s">
        <v>11</v>
      </c>
      <c r="AD183" s="966" t="s">
        <v>11</v>
      </c>
      <c r="AE183" s="966" t="s">
        <v>11</v>
      </c>
      <c r="AF183" s="1019" t="s">
        <v>11</v>
      </c>
      <c r="AG183" s="965"/>
      <c r="AH183" s="965"/>
      <c r="AI183" s="966" t="s">
        <v>11</v>
      </c>
      <c r="AJ183" s="966"/>
      <c r="AK183" s="938">
        <f>IF(CA183=0,"",TIME(0,CA183,0))</f>
        <v>0.21666666666666667</v>
      </c>
      <c r="AL183" s="939">
        <f t="shared" si="228"/>
        <v>13</v>
      </c>
      <c r="AM183" s="940">
        <f>SUM(AL183:AL184)/2</f>
        <v>12.5</v>
      </c>
      <c r="AN183" s="940">
        <f t="shared" si="229"/>
        <v>0</v>
      </c>
      <c r="AO183" s="940">
        <f>SUM((AN183+AN184)/2)</f>
        <v>0</v>
      </c>
      <c r="AP183" s="941">
        <f t="shared" si="230"/>
        <v>0</v>
      </c>
      <c r="AQ183" s="941">
        <f>SUM((AP183+AP184)/2)</f>
        <v>0</v>
      </c>
      <c r="AR183" s="940">
        <f t="shared" si="231"/>
        <v>0</v>
      </c>
      <c r="AS183" s="941">
        <f>SUM((AR183+AR184)/2)</f>
        <v>0</v>
      </c>
      <c r="AT183" s="941">
        <f t="shared" si="232"/>
        <v>0</v>
      </c>
      <c r="AU183" s="942">
        <f>SUM((AT183+AT184)/2)</f>
        <v>0.5</v>
      </c>
      <c r="AV183" s="940">
        <f t="shared" si="233"/>
        <v>0</v>
      </c>
      <c r="AW183" s="940">
        <f>SUM((AV183+AV184)/2)</f>
        <v>0</v>
      </c>
      <c r="AX183" s="941">
        <f t="shared" si="234"/>
        <v>0</v>
      </c>
      <c r="AY183" s="941">
        <f>SUM((AX183+AX184)/2)</f>
        <v>0</v>
      </c>
      <c r="AZ183" s="943">
        <f>SUM(AM183+AO183+AQ183+AS183+AW183+AY183+AU183)*24</f>
        <v>312</v>
      </c>
      <c r="BA183" s="941">
        <f t="shared" si="235"/>
        <v>0</v>
      </c>
      <c r="BB183" s="941">
        <f>SUM((BA183+BA184)/2)</f>
        <v>0</v>
      </c>
      <c r="BC183" s="941">
        <f t="shared" si="236"/>
        <v>0</v>
      </c>
      <c r="BD183" s="941">
        <f>SUM((BC183+BC184)/2)</f>
        <v>0</v>
      </c>
      <c r="BE183" s="941">
        <f>SUM((BD183+BD184)/2)</f>
        <v>0</v>
      </c>
      <c r="BF183" s="941">
        <f t="shared" si="237"/>
        <v>0</v>
      </c>
      <c r="BG183" s="941">
        <f>SUM((BF183+BF184)/2)</f>
        <v>0</v>
      </c>
      <c r="BH183" s="941">
        <f>SUM((BG183+BG184)/2)</f>
        <v>0</v>
      </c>
      <c r="BI183" s="941">
        <f t="shared" si="238"/>
        <v>0</v>
      </c>
      <c r="BJ183" s="941">
        <f>SUM((BI183+BI184)/2)</f>
        <v>0</v>
      </c>
      <c r="BK183" s="941">
        <f t="shared" si="239"/>
        <v>0</v>
      </c>
      <c r="BL183" s="944">
        <f>SUM(BK183+BK184)/2</f>
        <v>0</v>
      </c>
      <c r="BM183" s="940">
        <f t="shared" si="240"/>
        <v>0</v>
      </c>
      <c r="BN183" s="940">
        <f>SUM(BM183+BM184)/2</f>
        <v>0</v>
      </c>
      <c r="BO183" s="940">
        <f t="shared" si="241"/>
        <v>0</v>
      </c>
      <c r="BP183" s="940">
        <f>SUM(BO183+BO184)/2</f>
        <v>0</v>
      </c>
      <c r="BQ183" s="940">
        <f t="shared" si="242"/>
        <v>0</v>
      </c>
      <c r="BR183" s="940">
        <f>SUM((BQ183+BQ184)/2)</f>
        <v>0</v>
      </c>
      <c r="BS183" s="940">
        <f t="shared" si="243"/>
        <v>0</v>
      </c>
      <c r="BT183" s="940">
        <f>SUM((BS183+BS184)/2)</f>
        <v>0</v>
      </c>
      <c r="BU183" s="940">
        <f t="shared" si="244"/>
        <v>0</v>
      </c>
      <c r="BV183" s="940">
        <f>SUM((BU183+BU184)/2)</f>
        <v>0</v>
      </c>
      <c r="BW183" s="941">
        <f t="shared" si="245"/>
        <v>0</v>
      </c>
      <c r="BX183" s="941">
        <f>SUM((BW183+BW184)/2)</f>
        <v>0</v>
      </c>
      <c r="BY183" s="941">
        <f t="shared" si="246"/>
        <v>0</v>
      </c>
      <c r="BZ183" s="942">
        <f>SUM((BY183+BY184)/2)</f>
        <v>0</v>
      </c>
      <c r="CA183" s="945">
        <f>SUM(AZ183)</f>
        <v>312</v>
      </c>
      <c r="CB183" s="891">
        <f>SUM(AM183+AO183+AQ183+AS183+AU183+AW183+BB183+BD183+BG183+AY183)</f>
        <v>13</v>
      </c>
    </row>
    <row r="184" spans="1:80" ht="18.75" customHeight="1" thickBot="1" x14ac:dyDescent="0.3">
      <c r="A184" s="910"/>
      <c r="B184" s="911" t="s">
        <v>187</v>
      </c>
      <c r="C184" s="710" t="s">
        <v>6</v>
      </c>
      <c r="D184" s="999"/>
      <c r="E184" s="947" t="s">
        <v>4</v>
      </c>
      <c r="F184" s="948"/>
      <c r="G184" s="951" t="s">
        <v>11</v>
      </c>
      <c r="H184" s="951" t="s">
        <v>11</v>
      </c>
      <c r="I184" s="1071" t="s">
        <v>11</v>
      </c>
      <c r="J184" s="951" t="s">
        <v>11</v>
      </c>
      <c r="K184" s="951" t="s">
        <v>11</v>
      </c>
      <c r="L184" s="950"/>
      <c r="M184" s="950"/>
      <c r="N184" s="951" t="s">
        <v>11</v>
      </c>
      <c r="O184" s="1020" t="s">
        <v>11</v>
      </c>
      <c r="P184" s="973" t="s">
        <v>58</v>
      </c>
      <c r="Q184" s="973" t="s">
        <v>58</v>
      </c>
      <c r="R184" s="973" t="s">
        <v>58</v>
      </c>
      <c r="S184" s="950"/>
      <c r="T184" s="950"/>
      <c r="U184" s="973" t="s">
        <v>58</v>
      </c>
      <c r="V184" s="973" t="s">
        <v>58</v>
      </c>
      <c r="W184" s="973" t="s">
        <v>58</v>
      </c>
      <c r="X184" s="973" t="s">
        <v>58</v>
      </c>
      <c r="Y184" s="973" t="s">
        <v>58</v>
      </c>
      <c r="Z184" s="950"/>
      <c r="AA184" s="950"/>
      <c r="AB184" s="951" t="s">
        <v>57</v>
      </c>
      <c r="AC184" s="951" t="s">
        <v>11</v>
      </c>
      <c r="AD184" s="951" t="s">
        <v>11</v>
      </c>
      <c r="AE184" s="951" t="s">
        <v>11</v>
      </c>
      <c r="AF184" s="1020" t="s">
        <v>11</v>
      </c>
      <c r="AG184" s="950"/>
      <c r="AH184" s="950"/>
      <c r="AI184" s="988" t="s">
        <v>11</v>
      </c>
      <c r="AJ184" s="966"/>
      <c r="AK184" s="952"/>
      <c r="AL184" s="953">
        <f t="shared" si="228"/>
        <v>12</v>
      </c>
      <c r="AM184" s="954"/>
      <c r="AN184" s="954">
        <f t="shared" si="229"/>
        <v>0</v>
      </c>
      <c r="AO184" s="955"/>
      <c r="AP184" s="956">
        <f t="shared" si="230"/>
        <v>0</v>
      </c>
      <c r="AQ184" s="957"/>
      <c r="AR184" s="954">
        <f t="shared" si="231"/>
        <v>0</v>
      </c>
      <c r="AS184" s="954"/>
      <c r="AT184" s="954">
        <f t="shared" si="232"/>
        <v>1</v>
      </c>
      <c r="AU184" s="954"/>
      <c r="AV184" s="954">
        <f t="shared" si="233"/>
        <v>0</v>
      </c>
      <c r="AW184" s="955"/>
      <c r="AX184" s="956">
        <f t="shared" si="234"/>
        <v>0</v>
      </c>
      <c r="AY184" s="957"/>
      <c r="AZ184" s="958"/>
      <c r="BA184" s="956">
        <f t="shared" si="235"/>
        <v>0</v>
      </c>
      <c r="BB184" s="957"/>
      <c r="BC184" s="956">
        <f t="shared" si="236"/>
        <v>0</v>
      </c>
      <c r="BD184" s="957"/>
      <c r="BE184" s="957"/>
      <c r="BF184" s="956">
        <f t="shared" si="237"/>
        <v>0</v>
      </c>
      <c r="BG184" s="957"/>
      <c r="BH184" s="957"/>
      <c r="BI184" s="956">
        <f t="shared" si="238"/>
        <v>0</v>
      </c>
      <c r="BJ184" s="957"/>
      <c r="BK184" s="956">
        <f t="shared" si="239"/>
        <v>0</v>
      </c>
      <c r="BL184" s="959"/>
      <c r="BM184" s="954">
        <f t="shared" si="240"/>
        <v>0</v>
      </c>
      <c r="BN184" s="960"/>
      <c r="BO184" s="954">
        <f t="shared" si="241"/>
        <v>0</v>
      </c>
      <c r="BP184" s="955"/>
      <c r="BQ184" s="954">
        <f t="shared" si="242"/>
        <v>0</v>
      </c>
      <c r="BR184" s="954"/>
      <c r="BS184" s="954">
        <f t="shared" si="243"/>
        <v>0</v>
      </c>
      <c r="BT184" s="955"/>
      <c r="BU184" s="954">
        <f t="shared" si="244"/>
        <v>0</v>
      </c>
      <c r="BV184" s="955"/>
      <c r="BW184" s="956">
        <f t="shared" si="245"/>
        <v>0</v>
      </c>
      <c r="BX184" s="957"/>
      <c r="BY184" s="956">
        <f t="shared" si="246"/>
        <v>0</v>
      </c>
      <c r="BZ184" s="961"/>
      <c r="CA184" s="962"/>
      <c r="CB184" s="826"/>
    </row>
    <row r="185" spans="1:80" ht="18.75" customHeight="1" x14ac:dyDescent="0.25">
      <c r="A185" s="910"/>
      <c r="B185" s="911" t="s">
        <v>187</v>
      </c>
      <c r="C185" s="277">
        <v>3173</v>
      </c>
      <c r="D185" s="931" t="s">
        <v>297</v>
      </c>
      <c r="E185" s="1010" t="s">
        <v>70</v>
      </c>
      <c r="F185" s="964"/>
      <c r="G185" s="934" t="s">
        <v>7</v>
      </c>
      <c r="H185" s="966" t="s">
        <v>11</v>
      </c>
      <c r="I185" s="1095" t="s">
        <v>11</v>
      </c>
      <c r="J185" s="966" t="s">
        <v>11</v>
      </c>
      <c r="K185" s="966" t="s">
        <v>11</v>
      </c>
      <c r="L185" s="965"/>
      <c r="M185" s="965"/>
      <c r="N185" s="967" t="s">
        <v>58</v>
      </c>
      <c r="O185" s="967" t="s">
        <v>58</v>
      </c>
      <c r="P185" s="967" t="s">
        <v>58</v>
      </c>
      <c r="Q185" s="967" t="s">
        <v>58</v>
      </c>
      <c r="R185" s="967" t="s">
        <v>58</v>
      </c>
      <c r="S185" s="965"/>
      <c r="T185" s="965"/>
      <c r="U185" s="967" t="s">
        <v>58</v>
      </c>
      <c r="V185" s="967" t="s">
        <v>58</v>
      </c>
      <c r="W185" s="967" t="s">
        <v>58</v>
      </c>
      <c r="X185" s="967" t="s">
        <v>58</v>
      </c>
      <c r="Y185" s="967" t="s">
        <v>58</v>
      </c>
      <c r="Z185" s="965"/>
      <c r="AA185" s="965"/>
      <c r="AB185" s="967" t="s">
        <v>58</v>
      </c>
      <c r="AC185" s="967" t="s">
        <v>58</v>
      </c>
      <c r="AD185" s="967" t="s">
        <v>58</v>
      </c>
      <c r="AE185" s="967" t="s">
        <v>58</v>
      </c>
      <c r="AF185" s="966" t="s">
        <v>11</v>
      </c>
      <c r="AG185" s="965"/>
      <c r="AH185" s="965"/>
      <c r="AI185" s="937" t="s">
        <v>7</v>
      </c>
      <c r="AJ185" s="966"/>
      <c r="AK185" s="938">
        <f>IF(CA185=0,"",TIME(0,CA185,0))</f>
        <v>8.3333333333333329E-2</v>
      </c>
      <c r="AL185" s="939">
        <f t="shared" si="228"/>
        <v>5</v>
      </c>
      <c r="AM185" s="940">
        <f>SUM(AL185:AL186)/2</f>
        <v>4.5</v>
      </c>
      <c r="AN185" s="940">
        <f t="shared" si="229"/>
        <v>0</v>
      </c>
      <c r="AO185" s="940">
        <f>SUM((AN185+AN186)/2)</f>
        <v>0</v>
      </c>
      <c r="AP185" s="941">
        <f t="shared" si="230"/>
        <v>0</v>
      </c>
      <c r="AQ185" s="941">
        <f>SUM((AP185+AP186)/2)</f>
        <v>0</v>
      </c>
      <c r="AR185" s="940">
        <f t="shared" si="231"/>
        <v>0</v>
      </c>
      <c r="AS185" s="941">
        <f>SUM((AR185+AR186)/2)</f>
        <v>0.5</v>
      </c>
      <c r="AT185" s="941">
        <f t="shared" si="232"/>
        <v>0</v>
      </c>
      <c r="AU185" s="942">
        <f>SUM((AT185+AT186)/2)</f>
        <v>0</v>
      </c>
      <c r="AV185" s="940">
        <f t="shared" si="233"/>
        <v>0</v>
      </c>
      <c r="AW185" s="940">
        <f>SUM((AV185+AV186)/2)</f>
        <v>0</v>
      </c>
      <c r="AX185" s="941">
        <f t="shared" si="234"/>
        <v>0</v>
      </c>
      <c r="AY185" s="941">
        <f>SUM((AX185+AX186)/2)</f>
        <v>0</v>
      </c>
      <c r="AZ185" s="943">
        <f>SUM(AM185+AO185+AQ185+AS185+AW185+AY185+AU185)*24</f>
        <v>120</v>
      </c>
      <c r="BA185" s="941">
        <f t="shared" si="235"/>
        <v>0</v>
      </c>
      <c r="BB185" s="941">
        <f>SUM((BA185+BA186)/2)</f>
        <v>0</v>
      </c>
      <c r="BC185" s="941">
        <f t="shared" si="236"/>
        <v>0</v>
      </c>
      <c r="BD185" s="941">
        <f>SUM((BC185+BC186)/2)</f>
        <v>0</v>
      </c>
      <c r="BE185" s="941">
        <f>SUM((BD185+BD186)/2)</f>
        <v>0</v>
      </c>
      <c r="BF185" s="941">
        <f t="shared" si="237"/>
        <v>0</v>
      </c>
      <c r="BG185" s="941">
        <f>SUM((BF185+BF186)/2)</f>
        <v>0</v>
      </c>
      <c r="BH185" s="941">
        <f>SUM((BG185+BG186)/2)</f>
        <v>0</v>
      </c>
      <c r="BI185" s="941">
        <f t="shared" si="238"/>
        <v>0</v>
      </c>
      <c r="BJ185" s="941">
        <f>SUM((BI185+BI186)/2)</f>
        <v>0</v>
      </c>
      <c r="BK185" s="941">
        <f t="shared" si="239"/>
        <v>0</v>
      </c>
      <c r="BL185" s="944">
        <f>SUM(BK185+BK186)/2</f>
        <v>0</v>
      </c>
      <c r="BM185" s="940">
        <f t="shared" si="240"/>
        <v>0</v>
      </c>
      <c r="BN185" s="940">
        <f>SUM(BM185+BM186)/2</f>
        <v>0</v>
      </c>
      <c r="BO185" s="940">
        <f t="shared" si="241"/>
        <v>0</v>
      </c>
      <c r="BP185" s="940">
        <f>SUM(BO185+BO186)/2</f>
        <v>0</v>
      </c>
      <c r="BQ185" s="940">
        <f t="shared" si="242"/>
        <v>2</v>
      </c>
      <c r="BR185" s="940">
        <f>SUM((BQ185+BQ186)/2)</f>
        <v>2</v>
      </c>
      <c r="BS185" s="940">
        <f t="shared" si="243"/>
        <v>0</v>
      </c>
      <c r="BT185" s="940">
        <f>SUM((BS185+BS186)/2)</f>
        <v>0</v>
      </c>
      <c r="BU185" s="940">
        <f t="shared" si="244"/>
        <v>0</v>
      </c>
      <c r="BV185" s="940">
        <f>SUM((BU185+BU186)/2)</f>
        <v>0</v>
      </c>
      <c r="BW185" s="941">
        <f t="shared" si="245"/>
        <v>0</v>
      </c>
      <c r="BX185" s="941">
        <f>SUM((BW185+BW186)/2)</f>
        <v>0</v>
      </c>
      <c r="BY185" s="941">
        <f t="shared" si="246"/>
        <v>0</v>
      </c>
      <c r="BZ185" s="942">
        <f>SUM((BY185+BY186)/2)</f>
        <v>0</v>
      </c>
      <c r="CA185" s="945">
        <f>SUM(AZ185)</f>
        <v>120</v>
      </c>
      <c r="CB185" s="891">
        <f>SUM(AM185+AO185+AQ185+AS185+AU185+AW185+BB185+BD185+BG185+AY185)</f>
        <v>5</v>
      </c>
    </row>
    <row r="186" spans="1:80" ht="18.75" customHeight="1" thickBot="1" x14ac:dyDescent="0.3">
      <c r="A186" s="910"/>
      <c r="B186" s="911" t="s">
        <v>187</v>
      </c>
      <c r="C186" s="710" t="s">
        <v>6</v>
      </c>
      <c r="D186" s="999"/>
      <c r="E186" s="1013" t="s">
        <v>4</v>
      </c>
      <c r="F186" s="964"/>
      <c r="G186" s="934" t="s">
        <v>7</v>
      </c>
      <c r="H186" s="966" t="s">
        <v>11</v>
      </c>
      <c r="I186" s="1095" t="s">
        <v>11</v>
      </c>
      <c r="J186" s="1021" t="s">
        <v>39</v>
      </c>
      <c r="K186" s="966" t="s">
        <v>11</v>
      </c>
      <c r="L186" s="965"/>
      <c r="M186" s="965"/>
      <c r="N186" s="967" t="s">
        <v>58</v>
      </c>
      <c r="O186" s="967" t="s">
        <v>58</v>
      </c>
      <c r="P186" s="967" t="s">
        <v>58</v>
      </c>
      <c r="Q186" s="967" t="s">
        <v>58</v>
      </c>
      <c r="R186" s="967" t="s">
        <v>58</v>
      </c>
      <c r="S186" s="965"/>
      <c r="T186" s="965"/>
      <c r="U186" s="967" t="s">
        <v>58</v>
      </c>
      <c r="V186" s="967" t="s">
        <v>58</v>
      </c>
      <c r="W186" s="967" t="s">
        <v>58</v>
      </c>
      <c r="X186" s="967" t="s">
        <v>58</v>
      </c>
      <c r="Y186" s="967" t="s">
        <v>58</v>
      </c>
      <c r="Z186" s="965"/>
      <c r="AA186" s="965"/>
      <c r="AB186" s="967" t="s">
        <v>58</v>
      </c>
      <c r="AC186" s="967" t="s">
        <v>58</v>
      </c>
      <c r="AD186" s="967" t="s">
        <v>58</v>
      </c>
      <c r="AE186" s="967" t="s">
        <v>58</v>
      </c>
      <c r="AF186" s="966" t="s">
        <v>11</v>
      </c>
      <c r="AG186" s="965"/>
      <c r="AH186" s="965"/>
      <c r="AI186" s="949" t="s">
        <v>7</v>
      </c>
      <c r="AJ186" s="966"/>
      <c r="AK186" s="952"/>
      <c r="AL186" s="953">
        <f t="shared" si="228"/>
        <v>4</v>
      </c>
      <c r="AM186" s="954"/>
      <c r="AN186" s="954">
        <f t="shared" si="229"/>
        <v>0</v>
      </c>
      <c r="AO186" s="955"/>
      <c r="AP186" s="956">
        <f t="shared" si="230"/>
        <v>0</v>
      </c>
      <c r="AQ186" s="957"/>
      <c r="AR186" s="954">
        <f t="shared" si="231"/>
        <v>1</v>
      </c>
      <c r="AS186" s="954"/>
      <c r="AT186" s="954">
        <f t="shared" si="232"/>
        <v>0</v>
      </c>
      <c r="AU186" s="954"/>
      <c r="AV186" s="954">
        <f t="shared" si="233"/>
        <v>0</v>
      </c>
      <c r="AW186" s="955"/>
      <c r="AX186" s="956">
        <f t="shared" si="234"/>
        <v>0</v>
      </c>
      <c r="AY186" s="957"/>
      <c r="AZ186" s="958"/>
      <c r="BA186" s="956">
        <f t="shared" si="235"/>
        <v>0</v>
      </c>
      <c r="BB186" s="957"/>
      <c r="BC186" s="956">
        <f t="shared" si="236"/>
        <v>0</v>
      </c>
      <c r="BD186" s="957"/>
      <c r="BE186" s="957"/>
      <c r="BF186" s="956">
        <f t="shared" si="237"/>
        <v>0</v>
      </c>
      <c r="BG186" s="957"/>
      <c r="BH186" s="957"/>
      <c r="BI186" s="956">
        <f t="shared" si="238"/>
        <v>0</v>
      </c>
      <c r="BJ186" s="957"/>
      <c r="BK186" s="956">
        <f t="shared" si="239"/>
        <v>0</v>
      </c>
      <c r="BL186" s="959"/>
      <c r="BM186" s="954">
        <f t="shared" si="240"/>
        <v>0</v>
      </c>
      <c r="BN186" s="960"/>
      <c r="BO186" s="954">
        <f t="shared" si="241"/>
        <v>0</v>
      </c>
      <c r="BP186" s="955"/>
      <c r="BQ186" s="954">
        <f t="shared" si="242"/>
        <v>2</v>
      </c>
      <c r="BR186" s="954"/>
      <c r="BS186" s="954">
        <f t="shared" si="243"/>
        <v>0</v>
      </c>
      <c r="BT186" s="955"/>
      <c r="BU186" s="954">
        <f t="shared" si="244"/>
        <v>0</v>
      </c>
      <c r="BV186" s="955"/>
      <c r="BW186" s="956">
        <f t="shared" si="245"/>
        <v>0</v>
      </c>
      <c r="BX186" s="957"/>
      <c r="BY186" s="956">
        <f t="shared" si="246"/>
        <v>0</v>
      </c>
      <c r="BZ186" s="961"/>
      <c r="CA186" s="962"/>
      <c r="CB186" s="826"/>
    </row>
    <row r="187" spans="1:80" ht="18.75" customHeight="1" x14ac:dyDescent="0.25">
      <c r="A187" s="910" t="s">
        <v>425</v>
      </c>
      <c r="B187" s="911" t="s">
        <v>187</v>
      </c>
      <c r="C187" s="808" t="s">
        <v>383</v>
      </c>
      <c r="D187" s="931" t="str">
        <f>VLOOKUP(C187,REF!A59:C177,2,FALSE)</f>
        <v>Nom 112</v>
      </c>
      <c r="E187" s="932" t="s">
        <v>70</v>
      </c>
      <c r="F187" s="933"/>
      <c r="G187" s="937" t="s">
        <v>7</v>
      </c>
      <c r="H187" s="936" t="s">
        <v>108</v>
      </c>
      <c r="I187" s="1070" t="s">
        <v>11</v>
      </c>
      <c r="J187" s="936" t="s">
        <v>108</v>
      </c>
      <c r="K187" s="937" t="s">
        <v>7</v>
      </c>
      <c r="L187" s="935"/>
      <c r="M187" s="935"/>
      <c r="N187" s="936" t="s">
        <v>11</v>
      </c>
      <c r="O187" s="936" t="s">
        <v>108</v>
      </c>
      <c r="P187" s="937" t="s">
        <v>7</v>
      </c>
      <c r="Q187" s="936" t="s">
        <v>108</v>
      </c>
      <c r="R187" s="936" t="s">
        <v>11</v>
      </c>
      <c r="S187" s="935"/>
      <c r="T187" s="935"/>
      <c r="U187" s="937" t="s">
        <v>7</v>
      </c>
      <c r="V187" s="936" t="s">
        <v>108</v>
      </c>
      <c r="W187" s="936" t="s">
        <v>11</v>
      </c>
      <c r="X187" s="936" t="s">
        <v>108</v>
      </c>
      <c r="Y187" s="937" t="s">
        <v>7</v>
      </c>
      <c r="Z187" s="935"/>
      <c r="AA187" s="935"/>
      <c r="AB187" s="936" t="s">
        <v>11</v>
      </c>
      <c r="AC187" s="936" t="s">
        <v>108</v>
      </c>
      <c r="AD187" s="937" t="s">
        <v>7</v>
      </c>
      <c r="AE187" s="936" t="s">
        <v>108</v>
      </c>
      <c r="AF187" s="937" t="s">
        <v>7</v>
      </c>
      <c r="AG187" s="935"/>
      <c r="AH187" s="935"/>
      <c r="AI187" s="936" t="s">
        <v>11</v>
      </c>
      <c r="AJ187" s="936"/>
      <c r="AK187" s="938">
        <f>IF(CA187=0,"",TIME(0,CA187,0))</f>
        <v>9.9999999999999992E-2</v>
      </c>
      <c r="AL187" s="939">
        <f t="shared" si="209"/>
        <v>6</v>
      </c>
      <c r="AM187" s="940">
        <f>SUM(AL187:AL188)/2</f>
        <v>6</v>
      </c>
      <c r="AN187" s="940">
        <f t="shared" si="210"/>
        <v>0</v>
      </c>
      <c r="AO187" s="940">
        <f>SUM((AN187+AN188)/2)</f>
        <v>0</v>
      </c>
      <c r="AP187" s="941">
        <f t="shared" si="211"/>
        <v>0</v>
      </c>
      <c r="AQ187" s="941">
        <f>SUM((AP187+AP188)/2)</f>
        <v>0</v>
      </c>
      <c r="AR187" s="940">
        <f t="shared" si="212"/>
        <v>0</v>
      </c>
      <c r="AS187" s="941">
        <f>SUM((AR187+AR188)/2)</f>
        <v>0</v>
      </c>
      <c r="AT187" s="941">
        <f t="shared" si="213"/>
        <v>0</v>
      </c>
      <c r="AU187" s="942">
        <f>SUM((AT187+AT188)/2)</f>
        <v>0</v>
      </c>
      <c r="AV187" s="940">
        <f t="shared" si="214"/>
        <v>0</v>
      </c>
      <c r="AW187" s="940">
        <f>SUM((AV187+AV188)/2)</f>
        <v>0</v>
      </c>
      <c r="AX187" s="941">
        <f t="shared" si="215"/>
        <v>0</v>
      </c>
      <c r="AY187" s="941">
        <f>SUM((AX187+AX188)/2)</f>
        <v>0</v>
      </c>
      <c r="AZ187" s="943">
        <f>SUM(AM187+AO187+AQ187+AS187+AW187+AY187+AU187)*24</f>
        <v>144</v>
      </c>
      <c r="BA187" s="941">
        <f t="shared" si="216"/>
        <v>0</v>
      </c>
      <c r="BB187" s="941">
        <f>SUM((BA187+BA188)/2)</f>
        <v>0</v>
      </c>
      <c r="BC187" s="941">
        <f t="shared" si="217"/>
        <v>0</v>
      </c>
      <c r="BD187" s="941">
        <f>SUM((BC187+BC188)/2)</f>
        <v>0</v>
      </c>
      <c r="BE187" s="941">
        <f>SUM((BD187+BD188)/2)</f>
        <v>0</v>
      </c>
      <c r="BF187" s="941">
        <f t="shared" si="218"/>
        <v>0</v>
      </c>
      <c r="BG187" s="941">
        <f>SUM((BF187+BF188)/2)</f>
        <v>0</v>
      </c>
      <c r="BH187" s="941">
        <f>SUM((BG187+BG188)/2)</f>
        <v>0</v>
      </c>
      <c r="BI187" s="941">
        <f t="shared" si="219"/>
        <v>0</v>
      </c>
      <c r="BJ187" s="941">
        <f>SUM((BI187+BI188)/2)</f>
        <v>0</v>
      </c>
      <c r="BK187" s="941">
        <f t="shared" si="220"/>
        <v>0</v>
      </c>
      <c r="BL187" s="944">
        <f>SUM(BK187+BK188)/2</f>
        <v>0</v>
      </c>
      <c r="BM187" s="940">
        <f t="shared" si="221"/>
        <v>0</v>
      </c>
      <c r="BN187" s="940">
        <f>SUM(BM187+BM188)/2</f>
        <v>0</v>
      </c>
      <c r="BO187" s="940">
        <f t="shared" si="222"/>
        <v>0</v>
      </c>
      <c r="BP187" s="940">
        <f>SUM(BO187+BO188)/2</f>
        <v>0</v>
      </c>
      <c r="BQ187" s="940">
        <f t="shared" si="223"/>
        <v>7</v>
      </c>
      <c r="BR187" s="940">
        <f>SUM((BQ187+BQ188)/2)</f>
        <v>7</v>
      </c>
      <c r="BS187" s="940">
        <f t="shared" si="224"/>
        <v>0</v>
      </c>
      <c r="BT187" s="940">
        <f>SUM((BS187+BS188)/2)</f>
        <v>0</v>
      </c>
      <c r="BU187" s="940">
        <f t="shared" si="225"/>
        <v>0</v>
      </c>
      <c r="BV187" s="940">
        <f>SUM((BU187+BU188)/2)</f>
        <v>0</v>
      </c>
      <c r="BW187" s="941">
        <f t="shared" si="226"/>
        <v>0</v>
      </c>
      <c r="BX187" s="941">
        <f>SUM((BW187+BW188)/2)</f>
        <v>0</v>
      </c>
      <c r="BY187" s="941">
        <f t="shared" si="227"/>
        <v>0</v>
      </c>
      <c r="BZ187" s="942">
        <f>SUM((BY187+BY188)/2)</f>
        <v>0</v>
      </c>
      <c r="CA187" s="945">
        <f>SUM(AZ187)</f>
        <v>144</v>
      </c>
      <c r="CB187" s="891">
        <f>SUM(AM187+AO187+AQ187+AS187+AU187+AW187+BB187+BD187+BG187+AY187)</f>
        <v>6</v>
      </c>
    </row>
    <row r="188" spans="1:80" ht="18.75" customHeight="1" thickBot="1" x14ac:dyDescent="0.3">
      <c r="A188" s="910" t="s">
        <v>425</v>
      </c>
      <c r="B188" s="911" t="s">
        <v>187</v>
      </c>
      <c r="C188" s="717" t="s">
        <v>6</v>
      </c>
      <c r="D188" s="999"/>
      <c r="E188" s="947" t="s">
        <v>4</v>
      </c>
      <c r="F188" s="948"/>
      <c r="G188" s="949" t="s">
        <v>7</v>
      </c>
      <c r="H188" s="951" t="s">
        <v>108</v>
      </c>
      <c r="I188" s="1071" t="s">
        <v>11</v>
      </c>
      <c r="J188" s="951" t="s">
        <v>108</v>
      </c>
      <c r="K188" s="949" t="s">
        <v>7</v>
      </c>
      <c r="L188" s="950"/>
      <c r="M188" s="950"/>
      <c r="N188" s="951" t="s">
        <v>11</v>
      </c>
      <c r="O188" s="951" t="s">
        <v>108</v>
      </c>
      <c r="P188" s="949" t="s">
        <v>7</v>
      </c>
      <c r="Q188" s="951" t="s">
        <v>108</v>
      </c>
      <c r="R188" s="951" t="s">
        <v>11</v>
      </c>
      <c r="S188" s="950"/>
      <c r="T188" s="950"/>
      <c r="U188" s="949" t="s">
        <v>7</v>
      </c>
      <c r="V188" s="951" t="s">
        <v>108</v>
      </c>
      <c r="W188" s="951" t="s">
        <v>11</v>
      </c>
      <c r="X188" s="951" t="s">
        <v>108</v>
      </c>
      <c r="Y188" s="949" t="s">
        <v>7</v>
      </c>
      <c r="Z188" s="950"/>
      <c r="AA188" s="950"/>
      <c r="AB188" s="951" t="s">
        <v>11</v>
      </c>
      <c r="AC188" s="951" t="s">
        <v>108</v>
      </c>
      <c r="AD188" s="949" t="s">
        <v>7</v>
      </c>
      <c r="AE188" s="951" t="s">
        <v>108</v>
      </c>
      <c r="AF188" s="949" t="s">
        <v>7</v>
      </c>
      <c r="AG188" s="950"/>
      <c r="AH188" s="950"/>
      <c r="AI188" s="951" t="s">
        <v>11</v>
      </c>
      <c r="AJ188" s="951"/>
      <c r="AK188" s="952"/>
      <c r="AL188" s="953">
        <f t="shared" si="209"/>
        <v>6</v>
      </c>
      <c r="AM188" s="954"/>
      <c r="AN188" s="954">
        <f t="shared" si="210"/>
        <v>0</v>
      </c>
      <c r="AO188" s="955"/>
      <c r="AP188" s="956">
        <f t="shared" si="211"/>
        <v>0</v>
      </c>
      <c r="AQ188" s="957"/>
      <c r="AR188" s="954">
        <f t="shared" si="212"/>
        <v>0</v>
      </c>
      <c r="AS188" s="954"/>
      <c r="AT188" s="954">
        <f t="shared" si="213"/>
        <v>0</v>
      </c>
      <c r="AU188" s="954"/>
      <c r="AV188" s="954">
        <f t="shared" si="214"/>
        <v>0</v>
      </c>
      <c r="AW188" s="955"/>
      <c r="AX188" s="956">
        <f t="shared" si="215"/>
        <v>0</v>
      </c>
      <c r="AY188" s="957"/>
      <c r="AZ188" s="958"/>
      <c r="BA188" s="956">
        <f t="shared" si="216"/>
        <v>0</v>
      </c>
      <c r="BB188" s="957"/>
      <c r="BC188" s="956">
        <f t="shared" si="217"/>
        <v>0</v>
      </c>
      <c r="BD188" s="957"/>
      <c r="BE188" s="957"/>
      <c r="BF188" s="956">
        <f t="shared" si="218"/>
        <v>0</v>
      </c>
      <c r="BG188" s="957"/>
      <c r="BH188" s="957"/>
      <c r="BI188" s="956">
        <f t="shared" si="219"/>
        <v>0</v>
      </c>
      <c r="BJ188" s="957"/>
      <c r="BK188" s="956">
        <f t="shared" si="220"/>
        <v>0</v>
      </c>
      <c r="BL188" s="959"/>
      <c r="BM188" s="954">
        <f t="shared" si="221"/>
        <v>0</v>
      </c>
      <c r="BN188" s="960"/>
      <c r="BO188" s="954">
        <f t="shared" si="222"/>
        <v>0</v>
      </c>
      <c r="BP188" s="955"/>
      <c r="BQ188" s="954">
        <f t="shared" si="223"/>
        <v>7</v>
      </c>
      <c r="BR188" s="954"/>
      <c r="BS188" s="954">
        <f t="shared" si="224"/>
        <v>0</v>
      </c>
      <c r="BT188" s="955"/>
      <c r="BU188" s="954">
        <f t="shared" si="225"/>
        <v>0</v>
      </c>
      <c r="BV188" s="955"/>
      <c r="BW188" s="956">
        <f t="shared" si="226"/>
        <v>0</v>
      </c>
      <c r="BX188" s="957"/>
      <c r="BY188" s="956">
        <f t="shared" si="227"/>
        <v>0</v>
      </c>
      <c r="BZ188" s="961"/>
      <c r="CA188" s="962"/>
      <c r="CB188" s="826"/>
    </row>
    <row r="189" spans="1:80" s="1029" customFormat="1" ht="18.75" customHeight="1" thickBot="1" x14ac:dyDescent="0.3">
      <c r="A189" s="910" t="s">
        <v>425</v>
      </c>
      <c r="B189" s="911" t="s">
        <v>188</v>
      </c>
      <c r="C189" s="1239" t="s">
        <v>188</v>
      </c>
      <c r="D189" s="1240"/>
      <c r="E189" s="13"/>
      <c r="F189" s="912"/>
      <c r="G189" s="913"/>
      <c r="H189" s="913"/>
      <c r="I189" s="914"/>
      <c r="J189" s="913"/>
      <c r="K189" s="913"/>
      <c r="L189" s="913"/>
      <c r="M189" s="913"/>
      <c r="N189" s="913"/>
      <c r="O189" s="913"/>
      <c r="P189" s="913"/>
      <c r="Q189" s="913"/>
      <c r="R189" s="913"/>
      <c r="S189" s="913"/>
      <c r="T189" s="913"/>
      <c r="U189" s="913"/>
      <c r="V189" s="913"/>
      <c r="W189" s="913"/>
      <c r="X189" s="913"/>
      <c r="Y189" s="913"/>
      <c r="Z189" s="913"/>
      <c r="AA189" s="913"/>
      <c r="AB189" s="913"/>
      <c r="AC189" s="913"/>
      <c r="AD189" s="913"/>
      <c r="AE189" s="913"/>
      <c r="AF189" s="913"/>
      <c r="AG189" s="913"/>
      <c r="AH189" s="913"/>
      <c r="AI189" s="913"/>
      <c r="AJ189" s="913"/>
      <c r="AK189" s="938" t="str">
        <f>IF(CA189=0,"",TIME(0,CA189,0))</f>
        <v/>
      </c>
      <c r="AL189" s="915"/>
      <c r="AM189" s="915"/>
      <c r="AN189" s="915"/>
      <c r="AO189" s="916"/>
      <c r="AP189" s="915"/>
      <c r="AQ189" s="916"/>
      <c r="AR189" s="915"/>
      <c r="AS189" s="915"/>
      <c r="AT189" s="915"/>
      <c r="AU189" s="915"/>
      <c r="AV189" s="915"/>
      <c r="AW189" s="916"/>
      <c r="AX189" s="915"/>
      <c r="AY189" s="916"/>
      <c r="AZ189" s="1026"/>
      <c r="BA189" s="915"/>
      <c r="BB189" s="916"/>
      <c r="BC189" s="915"/>
      <c r="BD189" s="916"/>
      <c r="BE189" s="916"/>
      <c r="BF189" s="915"/>
      <c r="BG189" s="916"/>
      <c r="BH189" s="916"/>
      <c r="BI189" s="915"/>
      <c r="BJ189" s="916"/>
      <c r="BK189" s="915"/>
      <c r="BL189" s="1027"/>
      <c r="BM189" s="915"/>
      <c r="BN189" s="921"/>
      <c r="BO189" s="915"/>
      <c r="BP189" s="916"/>
      <c r="BQ189" s="915"/>
      <c r="BR189" s="915"/>
      <c r="BS189" s="915"/>
      <c r="BT189" s="916"/>
      <c r="BU189" s="915"/>
      <c r="BV189" s="916"/>
      <c r="BW189" s="915"/>
      <c r="BX189" s="916"/>
      <c r="BY189" s="915"/>
      <c r="BZ189" s="916"/>
      <c r="CA189" s="1026"/>
      <c r="CB189" s="1028"/>
    </row>
    <row r="190" spans="1:80" s="1029" customFormat="1" ht="18.75" customHeight="1" thickBot="1" x14ac:dyDescent="0.3">
      <c r="A190" s="910" t="s">
        <v>425</v>
      </c>
      <c r="B190" s="911" t="s">
        <v>188</v>
      </c>
      <c r="C190" s="190"/>
      <c r="D190" s="985" t="s">
        <v>69</v>
      </c>
      <c r="E190" s="13"/>
      <c r="F190" s="899">
        <v>1</v>
      </c>
      <c r="G190" s="900">
        <v>2</v>
      </c>
      <c r="H190" s="900">
        <v>3</v>
      </c>
      <c r="I190" s="900">
        <v>4</v>
      </c>
      <c r="J190" s="900">
        <v>5</v>
      </c>
      <c r="K190" s="900">
        <v>6</v>
      </c>
      <c r="L190" s="901">
        <v>7</v>
      </c>
      <c r="M190" s="901">
        <v>8</v>
      </c>
      <c r="N190" s="900">
        <v>9</v>
      </c>
      <c r="O190" s="900">
        <v>10</v>
      </c>
      <c r="P190" s="900">
        <v>11</v>
      </c>
      <c r="Q190" s="900">
        <v>12</v>
      </c>
      <c r="R190" s="900">
        <v>13</v>
      </c>
      <c r="S190" s="901">
        <v>14</v>
      </c>
      <c r="T190" s="901">
        <v>15</v>
      </c>
      <c r="U190" s="900">
        <v>16</v>
      </c>
      <c r="V190" s="900">
        <v>17</v>
      </c>
      <c r="W190" s="900">
        <v>18</v>
      </c>
      <c r="X190" s="900">
        <v>19</v>
      </c>
      <c r="Y190" s="900">
        <v>20</v>
      </c>
      <c r="Z190" s="901">
        <v>21</v>
      </c>
      <c r="AA190" s="901">
        <v>22</v>
      </c>
      <c r="AB190" s="900">
        <v>23</v>
      </c>
      <c r="AC190" s="900">
        <v>24</v>
      </c>
      <c r="AD190" s="900">
        <v>25</v>
      </c>
      <c r="AE190" s="900">
        <v>26</v>
      </c>
      <c r="AF190" s="900">
        <v>27</v>
      </c>
      <c r="AG190" s="1062">
        <v>28</v>
      </c>
      <c r="AH190" s="1062">
        <v>29</v>
      </c>
      <c r="AI190" s="900">
        <v>30</v>
      </c>
      <c r="AJ190" s="1115">
        <v>31</v>
      </c>
      <c r="AK190" s="952"/>
      <c r="AL190" s="915"/>
      <c r="AM190" s="915"/>
      <c r="AN190" s="915"/>
      <c r="AO190" s="916"/>
      <c r="AP190" s="915"/>
      <c r="AQ190" s="916"/>
      <c r="AR190" s="915"/>
      <c r="AS190" s="915"/>
      <c r="AT190" s="915"/>
      <c r="AU190" s="915"/>
      <c r="AV190" s="915"/>
      <c r="AW190" s="916"/>
      <c r="AX190" s="915"/>
      <c r="AY190" s="916"/>
      <c r="AZ190" s="1026"/>
      <c r="BA190" s="915"/>
      <c r="BB190" s="916"/>
      <c r="BC190" s="915"/>
      <c r="BD190" s="916"/>
      <c r="BE190" s="916"/>
      <c r="BF190" s="915"/>
      <c r="BG190" s="916"/>
      <c r="BH190" s="916"/>
      <c r="BI190" s="915"/>
      <c r="BJ190" s="916"/>
      <c r="BK190" s="915"/>
      <c r="BL190" s="1027"/>
      <c r="BM190" s="915"/>
      <c r="BN190" s="921"/>
      <c r="BO190" s="915"/>
      <c r="BP190" s="916"/>
      <c r="BQ190" s="915"/>
      <c r="BR190" s="915"/>
      <c r="BS190" s="915"/>
      <c r="BT190" s="916"/>
      <c r="BU190" s="915"/>
      <c r="BV190" s="916"/>
      <c r="BW190" s="915"/>
      <c r="BX190" s="916"/>
      <c r="BY190" s="915"/>
      <c r="BZ190" s="916"/>
      <c r="CA190" s="1026"/>
      <c r="CB190" s="1028"/>
    </row>
    <row r="191" spans="1:80" ht="18.75" customHeight="1" x14ac:dyDescent="0.25">
      <c r="A191" s="910" t="s">
        <v>425</v>
      </c>
      <c r="B191" s="1024" t="s">
        <v>188</v>
      </c>
      <c r="C191" s="808">
        <v>3062</v>
      </c>
      <c r="D191" s="931" t="s">
        <v>198</v>
      </c>
      <c r="E191" s="932" t="s">
        <v>70</v>
      </c>
      <c r="F191" s="933"/>
      <c r="G191" s="936" t="s">
        <v>11</v>
      </c>
      <c r="H191" s="936" t="s">
        <v>11</v>
      </c>
      <c r="I191" s="1070" t="s">
        <v>11</v>
      </c>
      <c r="J191" s="936" t="s">
        <v>11</v>
      </c>
      <c r="K191" s="936" t="s">
        <v>11</v>
      </c>
      <c r="L191" s="935"/>
      <c r="M191" s="935"/>
      <c r="N191" s="989" t="s">
        <v>13</v>
      </c>
      <c r="O191" s="936" t="s">
        <v>11</v>
      </c>
      <c r="P191" s="936" t="s">
        <v>11</v>
      </c>
      <c r="Q191" s="936" t="s">
        <v>11</v>
      </c>
      <c r="R191" s="936" t="s">
        <v>11</v>
      </c>
      <c r="S191" s="935"/>
      <c r="T191" s="935"/>
      <c r="U191" s="1019" t="s">
        <v>11</v>
      </c>
      <c r="V191" s="966" t="s">
        <v>11</v>
      </c>
      <c r="W191" s="1019" t="s">
        <v>11</v>
      </c>
      <c r="X191" s="966" t="s">
        <v>11</v>
      </c>
      <c r="Y191" s="1019" t="s">
        <v>11</v>
      </c>
      <c r="Z191" s="965"/>
      <c r="AA191" s="965"/>
      <c r="AB191" s="1019" t="s">
        <v>11</v>
      </c>
      <c r="AC191" s="966" t="s">
        <v>11</v>
      </c>
      <c r="AD191" s="1019" t="s">
        <v>11</v>
      </c>
      <c r="AE191" s="1019" t="s">
        <v>11</v>
      </c>
      <c r="AF191" s="1019" t="s">
        <v>11</v>
      </c>
      <c r="AG191" s="935"/>
      <c r="AH191" s="935"/>
      <c r="AI191" s="936" t="s">
        <v>11</v>
      </c>
      <c r="AJ191" s="936"/>
      <c r="AK191" s="938">
        <f>IF(CA191=0,"",TIME(0,CA191,0))</f>
        <v>0.35000000000000003</v>
      </c>
      <c r="AL191" s="939">
        <f>COUNTIF(F191:AJ191,"P")</f>
        <v>20</v>
      </c>
      <c r="AM191" s="940">
        <f>SUM(AL191:AL192)/2</f>
        <v>20</v>
      </c>
      <c r="AN191" s="940">
        <f>COUNTIF(F191:AJ191,"Mi")</f>
        <v>1</v>
      </c>
      <c r="AO191" s="940">
        <f>SUM((AN191+AN192)/2)</f>
        <v>1</v>
      </c>
      <c r="AP191" s="941">
        <f>COUNTIF(F191:AJ191,"VS")</f>
        <v>0</v>
      </c>
      <c r="AQ191" s="941">
        <f>SUM((AP191+AP192)/2)</f>
        <v>0</v>
      </c>
      <c r="AR191" s="940">
        <f>COUNTIF(F191:AJ191,"C1")</f>
        <v>0</v>
      </c>
      <c r="AS191" s="941">
        <f>SUM((AR191+AR192)/2)</f>
        <v>0</v>
      </c>
      <c r="AT191" s="941">
        <f>COUNTIF(F191:AJ191,"R1")</f>
        <v>0</v>
      </c>
      <c r="AU191" s="942">
        <f>SUM((AT191+AT192)/2)</f>
        <v>0</v>
      </c>
      <c r="AV191" s="940">
        <f>COUNTIF(F191:AJ191,"CS")</f>
        <v>0</v>
      </c>
      <c r="AW191" s="940">
        <f>SUM((AV191+AV192)/2)</f>
        <v>0</v>
      </c>
      <c r="AX191" s="941">
        <f>COUNTIF(F191:AJ191,"DA")</f>
        <v>0</v>
      </c>
      <c r="AY191" s="941">
        <f>SUM((AX191+AX192)/2)</f>
        <v>0</v>
      </c>
      <c r="AZ191" s="943">
        <f>SUM(AM191+AO191+AQ191+AS191+AW191+AY191+AU191)*24</f>
        <v>504</v>
      </c>
      <c r="BA191" s="941">
        <f>COUNTIF(F191:AJ191,"MT5")</f>
        <v>0</v>
      </c>
      <c r="BB191" s="941">
        <f>SUM((BA191+BA192)/2)</f>
        <v>0</v>
      </c>
      <c r="BC191" s="941">
        <f>COUNTIF(F191:AJ191,"MT6")</f>
        <v>0</v>
      </c>
      <c r="BD191" s="941">
        <f>SUM((BC191+BC192)/2)</f>
        <v>0</v>
      </c>
      <c r="BE191" s="941">
        <f>SUM((BD191+BD192)/2)</f>
        <v>0</v>
      </c>
      <c r="BF191" s="941">
        <f>COUNTIF(F191:AJ191,"MT8")</f>
        <v>0</v>
      </c>
      <c r="BG191" s="941">
        <f>SUM((BF191+BF192)/2)</f>
        <v>0</v>
      </c>
      <c r="BH191" s="941">
        <f>SUM((BG191+BG192)/2)</f>
        <v>0</v>
      </c>
      <c r="BI191" s="941">
        <f>COUNTIF(F191:AJ191,"A")</f>
        <v>0</v>
      </c>
      <c r="BJ191" s="941">
        <f>SUM((BI191+BI192)/2)</f>
        <v>0</v>
      </c>
      <c r="BK191" s="941">
        <f>COUNTIF(F191:AJ191,"Ma")</f>
        <v>0</v>
      </c>
      <c r="BL191" s="944">
        <f>SUM(BK191+BK192)/2</f>
        <v>0</v>
      </c>
      <c r="BM191" s="940">
        <f>COUNTIF(F191:AJ191,"MJ")</f>
        <v>0</v>
      </c>
      <c r="BN191" s="940">
        <f>SUM(BM191+BM192)/2</f>
        <v>0</v>
      </c>
      <c r="BO191" s="940">
        <f>COUNTIF(F191:AJ191,"Jsc")</f>
        <v>0</v>
      </c>
      <c r="BP191" s="940">
        <f>SUM(BO191+BO192)/2</f>
        <v>0</v>
      </c>
      <c r="BQ191" s="940">
        <f>COUNTIF(F191:AJ191,"C")</f>
        <v>0</v>
      </c>
      <c r="BR191" s="940">
        <f>SUM((BQ191+BQ192)/2)</f>
        <v>0</v>
      </c>
      <c r="BS191" s="940">
        <f>COUNTIF(F191:AJ191,"CC")</f>
        <v>0</v>
      </c>
      <c r="BT191" s="940">
        <f>SUM((BS191+BS192)/2)</f>
        <v>0</v>
      </c>
      <c r="BU191" s="940">
        <f>COUNTIF(F191:AJ191,"DS")</f>
        <v>0</v>
      </c>
      <c r="BV191" s="940">
        <f>SUM((BU191+BU192)/2)</f>
        <v>0</v>
      </c>
      <c r="BW191" s="941">
        <f>COUNTIF(F191:AJ191,"MT")</f>
        <v>0</v>
      </c>
      <c r="BX191" s="941">
        <f>SUM((BW191+BW192)/2)</f>
        <v>0</v>
      </c>
      <c r="BY191" s="941">
        <f>COUNTIF(F191:AJ191,"4/5")</f>
        <v>0</v>
      </c>
      <c r="BZ191" s="942">
        <f>SUM((BY191+BY192)/2)</f>
        <v>0</v>
      </c>
      <c r="CA191" s="945">
        <f>SUM(AZ191)</f>
        <v>504</v>
      </c>
      <c r="CB191" s="891">
        <f>SUM(AM191+AO191+AQ191+AS191+AU191+AW191+BB191+BD191+BG191+AY191)</f>
        <v>21</v>
      </c>
    </row>
    <row r="192" spans="1:80" ht="18.75" customHeight="1" thickBot="1" x14ac:dyDescent="0.3">
      <c r="A192" s="910" t="s">
        <v>425</v>
      </c>
      <c r="B192" s="1024" t="s">
        <v>188</v>
      </c>
      <c r="C192" s="710" t="s">
        <v>6</v>
      </c>
      <c r="D192" s="999"/>
      <c r="E192" s="947" t="s">
        <v>4</v>
      </c>
      <c r="F192" s="948"/>
      <c r="G192" s="951" t="s">
        <v>11</v>
      </c>
      <c r="H192" s="951" t="s">
        <v>11</v>
      </c>
      <c r="I192" s="1071" t="s">
        <v>11</v>
      </c>
      <c r="J192" s="951" t="s">
        <v>11</v>
      </c>
      <c r="K192" s="951" t="s">
        <v>11</v>
      </c>
      <c r="L192" s="950"/>
      <c r="M192" s="950"/>
      <c r="N192" s="990" t="s">
        <v>13</v>
      </c>
      <c r="O192" s="951" t="s">
        <v>11</v>
      </c>
      <c r="P192" s="951" t="s">
        <v>11</v>
      </c>
      <c r="Q192" s="951" t="s">
        <v>11</v>
      </c>
      <c r="R192" s="951" t="s">
        <v>11</v>
      </c>
      <c r="S192" s="950"/>
      <c r="T192" s="950"/>
      <c r="U192" s="1020" t="s">
        <v>11</v>
      </c>
      <c r="V192" s="951" t="s">
        <v>11</v>
      </c>
      <c r="W192" s="1020" t="s">
        <v>11</v>
      </c>
      <c r="X192" s="951" t="s">
        <v>11</v>
      </c>
      <c r="Y192" s="1020" t="s">
        <v>11</v>
      </c>
      <c r="Z192" s="950"/>
      <c r="AA192" s="950"/>
      <c r="AB192" s="1020" t="s">
        <v>11</v>
      </c>
      <c r="AC192" s="951" t="s">
        <v>11</v>
      </c>
      <c r="AD192" s="1020" t="s">
        <v>11</v>
      </c>
      <c r="AE192" s="1020" t="s">
        <v>11</v>
      </c>
      <c r="AF192" s="1020" t="s">
        <v>11</v>
      </c>
      <c r="AG192" s="950"/>
      <c r="AH192" s="950"/>
      <c r="AI192" s="951" t="s">
        <v>11</v>
      </c>
      <c r="AJ192" s="951"/>
      <c r="AK192" s="952"/>
      <c r="AL192" s="953">
        <f>COUNTIF(F192:AJ192,"P")</f>
        <v>20</v>
      </c>
      <c r="AM192" s="954"/>
      <c r="AN192" s="954">
        <f>COUNTIF(F192:AJ192,"Mi")</f>
        <v>1</v>
      </c>
      <c r="AO192" s="955"/>
      <c r="AP192" s="956">
        <f>COUNTIF(F192:AJ192,"VS")</f>
        <v>0</v>
      </c>
      <c r="AQ192" s="957"/>
      <c r="AR192" s="954">
        <f>COUNTIF(F192:AJ192,"C1")</f>
        <v>0</v>
      </c>
      <c r="AS192" s="954"/>
      <c r="AT192" s="954">
        <f>COUNTIF(F192:AJ192,"R1")</f>
        <v>0</v>
      </c>
      <c r="AU192" s="954"/>
      <c r="AV192" s="954">
        <f>COUNTIF(F192:AJ192,"CS")</f>
        <v>0</v>
      </c>
      <c r="AW192" s="955"/>
      <c r="AX192" s="956">
        <f>COUNTIF(F192:AJ192,"DA")</f>
        <v>0</v>
      </c>
      <c r="AY192" s="957"/>
      <c r="AZ192" s="958"/>
      <c r="BA192" s="956">
        <f>COUNTIF(F192:AJ192,"MT5")</f>
        <v>0</v>
      </c>
      <c r="BB192" s="957"/>
      <c r="BC192" s="956">
        <f>COUNTIF(F192:AJ192,"MT6")</f>
        <v>0</v>
      </c>
      <c r="BD192" s="957"/>
      <c r="BE192" s="957"/>
      <c r="BF192" s="956">
        <f>COUNTIF(F192:AJ192,"MT8")</f>
        <v>0</v>
      </c>
      <c r="BG192" s="957"/>
      <c r="BH192" s="957"/>
      <c r="BI192" s="956">
        <f>COUNTIF(F192:AJ192,"A")</f>
        <v>0</v>
      </c>
      <c r="BJ192" s="957"/>
      <c r="BK192" s="956">
        <f>COUNTIF(F192:AJ192,"Ma")</f>
        <v>0</v>
      </c>
      <c r="BL192" s="959"/>
      <c r="BM192" s="954">
        <f>COUNTIF(F192:AJ192,"MJ")</f>
        <v>0</v>
      </c>
      <c r="BN192" s="960"/>
      <c r="BO192" s="954">
        <f>COUNTIF(F192:AJ192,"Jsc")</f>
        <v>0</v>
      </c>
      <c r="BP192" s="955"/>
      <c r="BQ192" s="954">
        <f>COUNTIF(F192:AJ192,"C")</f>
        <v>0</v>
      </c>
      <c r="BR192" s="954"/>
      <c r="BS192" s="954">
        <f>COUNTIF(F192:AJ192,"CC")</f>
        <v>0</v>
      </c>
      <c r="BT192" s="955"/>
      <c r="BU192" s="954">
        <f>COUNTIF(F192:AJ192,"DS")</f>
        <v>0</v>
      </c>
      <c r="BV192" s="955"/>
      <c r="BW192" s="956">
        <f>COUNTIF(F192:AJ192,"MT")</f>
        <v>0</v>
      </c>
      <c r="BX192" s="957"/>
      <c r="BY192" s="956">
        <f>COUNTIF(F192:AJ192,"4/5")</f>
        <v>0</v>
      </c>
      <c r="BZ192" s="961"/>
      <c r="CA192" s="962"/>
      <c r="CB192" s="826"/>
    </row>
    <row r="193" spans="1:80" ht="18.75" customHeight="1" x14ac:dyDescent="0.25">
      <c r="A193" s="910" t="s">
        <v>425</v>
      </c>
      <c r="B193" s="1024" t="s">
        <v>188</v>
      </c>
      <c r="C193" s="1057">
        <v>7035</v>
      </c>
      <c r="D193" s="931" t="s">
        <v>206</v>
      </c>
      <c r="E193" s="932" t="s">
        <v>70</v>
      </c>
      <c r="F193" s="933"/>
      <c r="G193" s="1117" t="s">
        <v>7</v>
      </c>
      <c r="H193" s="937" t="s">
        <v>7</v>
      </c>
      <c r="I193" s="937" t="s">
        <v>7</v>
      </c>
      <c r="J193" s="937" t="s">
        <v>7</v>
      </c>
      <c r="K193" s="937" t="s">
        <v>7</v>
      </c>
      <c r="L193" s="937" t="s">
        <v>7</v>
      </c>
      <c r="M193" s="937" t="s">
        <v>7</v>
      </c>
      <c r="N193" s="937" t="s">
        <v>7</v>
      </c>
      <c r="O193" s="1118" t="s">
        <v>28</v>
      </c>
      <c r="P193" s="1085" t="s">
        <v>28</v>
      </c>
      <c r="Q193" s="1085" t="s">
        <v>28</v>
      </c>
      <c r="R193" s="1085" t="s">
        <v>28</v>
      </c>
      <c r="S193" s="1085" t="s">
        <v>28</v>
      </c>
      <c r="T193" s="1085" t="s">
        <v>28</v>
      </c>
      <c r="U193" s="1085" t="s">
        <v>28</v>
      </c>
      <c r="V193" s="1085" t="s">
        <v>28</v>
      </c>
      <c r="W193" s="1085" t="s">
        <v>28</v>
      </c>
      <c r="X193" s="1085" t="s">
        <v>28</v>
      </c>
      <c r="Y193" s="1085" t="s">
        <v>28</v>
      </c>
      <c r="Z193" s="1085" t="s">
        <v>28</v>
      </c>
      <c r="AA193" s="1085" t="s">
        <v>28</v>
      </c>
      <c r="AB193" s="1085" t="s">
        <v>28</v>
      </c>
      <c r="AC193" s="1085" t="s">
        <v>28</v>
      </c>
      <c r="AD193" s="1085" t="s">
        <v>28</v>
      </c>
      <c r="AE193" s="1085" t="s">
        <v>28</v>
      </c>
      <c r="AF193" s="1085" t="s">
        <v>28</v>
      </c>
      <c r="AG193" s="1085" t="s">
        <v>28</v>
      </c>
      <c r="AH193" s="1085" t="s">
        <v>28</v>
      </c>
      <c r="AI193" s="1085" t="s">
        <v>28</v>
      </c>
      <c r="AJ193" s="936"/>
      <c r="AK193" s="938" t="str">
        <f>IF(CA193=0,"",TIME(0,CA193,0))</f>
        <v/>
      </c>
      <c r="AL193" s="939">
        <f t="shared" ref="AL193:AL200" si="247">COUNTIF(F193:AJ193,"P")</f>
        <v>0</v>
      </c>
      <c r="AM193" s="940">
        <f>SUM(AL193:AL194)/2</f>
        <v>0</v>
      </c>
      <c r="AN193" s="940">
        <f t="shared" ref="AN193:AN200" si="248">COUNTIF(F193:AJ193,"Mi")</f>
        <v>0</v>
      </c>
      <c r="AO193" s="940">
        <f>SUM((AN193+AN194)/2)</f>
        <v>0</v>
      </c>
      <c r="AP193" s="941">
        <f t="shared" ref="AP193:AP200" si="249">COUNTIF(F193:AJ193,"VS")</f>
        <v>0</v>
      </c>
      <c r="AQ193" s="941">
        <f>SUM((AP193+AP194)/2)</f>
        <v>0</v>
      </c>
      <c r="AR193" s="940">
        <f t="shared" ref="AR193:AR200" si="250">COUNTIF(F193:AJ193,"C1")</f>
        <v>0</v>
      </c>
      <c r="AS193" s="941">
        <f>SUM((AR193+AR194)/2)</f>
        <v>0</v>
      </c>
      <c r="AT193" s="941">
        <f t="shared" ref="AT193:AT200" si="251">COUNTIF(F193:AJ193,"R1")</f>
        <v>0</v>
      </c>
      <c r="AU193" s="942">
        <f>SUM((AT193+AT194)/2)</f>
        <v>0</v>
      </c>
      <c r="AV193" s="940">
        <f t="shared" ref="AV193:AV200" si="252">COUNTIF(F193:AJ193,"CS")</f>
        <v>0</v>
      </c>
      <c r="AW193" s="940">
        <f>SUM((AV193+AV194)/2)</f>
        <v>0</v>
      </c>
      <c r="AX193" s="941">
        <f t="shared" ref="AX193:AX200" si="253">COUNTIF(F193:AJ193,"DA")</f>
        <v>0</v>
      </c>
      <c r="AY193" s="941">
        <f>SUM((AX193+AX194)/2)</f>
        <v>0</v>
      </c>
      <c r="AZ193" s="943">
        <f>SUM(AM193+AO193+AQ193+AS193+AW193+AY193+AU193)*24</f>
        <v>0</v>
      </c>
      <c r="BA193" s="941">
        <f t="shared" ref="BA193:BA200" si="254">COUNTIF(F193:AJ193,"MT5")</f>
        <v>0</v>
      </c>
      <c r="BB193" s="941">
        <f>SUM((BA193+BA194)/2)</f>
        <v>0</v>
      </c>
      <c r="BC193" s="941">
        <f t="shared" ref="BC193:BC200" si="255">COUNTIF(F193:AJ193,"MT6")</f>
        <v>0</v>
      </c>
      <c r="BD193" s="941">
        <f>SUM((BC193+BC194)/2)</f>
        <v>0</v>
      </c>
      <c r="BE193" s="941">
        <f>SUM((BD193+BD194)/2)</f>
        <v>0</v>
      </c>
      <c r="BF193" s="941">
        <f t="shared" ref="BF193:BF200" si="256">COUNTIF(F193:AJ193,"MT8")</f>
        <v>0</v>
      </c>
      <c r="BG193" s="941">
        <f>SUM((BF193+BF194)/2)</f>
        <v>0</v>
      </c>
      <c r="BH193" s="941">
        <f>SUM((BG193+BG194)/2)</f>
        <v>0</v>
      </c>
      <c r="BI193" s="941">
        <f t="shared" ref="BI193:BI200" si="257">COUNTIF(F193:AJ193,"A")</f>
        <v>0</v>
      </c>
      <c r="BJ193" s="941">
        <f>SUM((BI193+BI194)/2)</f>
        <v>0</v>
      </c>
      <c r="BK193" s="941">
        <f t="shared" ref="BK193:BK200" si="258">COUNTIF(F193:AJ193,"Ma")</f>
        <v>0</v>
      </c>
      <c r="BL193" s="944">
        <f>SUM(BK193+BK194)/2</f>
        <v>0</v>
      </c>
      <c r="BM193" s="940">
        <f t="shared" ref="BM193:BM200" si="259">COUNTIF(F193:AJ193,"MJ")</f>
        <v>0</v>
      </c>
      <c r="BN193" s="940">
        <f>SUM(BM193+BM194)/2</f>
        <v>0</v>
      </c>
      <c r="BO193" s="940">
        <f t="shared" ref="BO193:BO200" si="260">COUNTIF(F193:AJ193,"Jsc")</f>
        <v>0</v>
      </c>
      <c r="BP193" s="940">
        <f>SUM(BO193+BO194)/2</f>
        <v>0</v>
      </c>
      <c r="BQ193" s="940">
        <f t="shared" ref="BQ193:BQ200" si="261">COUNTIF(F193:AJ193,"C")</f>
        <v>8</v>
      </c>
      <c r="BR193" s="940">
        <f>SUM((BQ193+BQ194)/2)</f>
        <v>8</v>
      </c>
      <c r="BS193" s="940">
        <f t="shared" ref="BS193:BS200" si="262">COUNTIF(F193:AJ193,"CC")</f>
        <v>21</v>
      </c>
      <c r="BT193" s="940">
        <f>SUM((BS193+BS194)/2)</f>
        <v>21</v>
      </c>
      <c r="BU193" s="940">
        <f t="shared" ref="BU193:BU200" si="263">COUNTIF(F193:AJ193,"DS")</f>
        <v>0</v>
      </c>
      <c r="BV193" s="940">
        <f>SUM((BU193+BU194)/2)</f>
        <v>0</v>
      </c>
      <c r="BW193" s="941">
        <f t="shared" ref="BW193:BW200" si="264">COUNTIF(F193:AJ193,"MT")</f>
        <v>0</v>
      </c>
      <c r="BX193" s="941">
        <f>SUM((BW193+BW194)/2)</f>
        <v>0</v>
      </c>
      <c r="BY193" s="941">
        <f t="shared" ref="BY193:BY200" si="265">COUNTIF(F193:AJ193,"4/5")</f>
        <v>0</v>
      </c>
      <c r="BZ193" s="942">
        <f>SUM((BY193+BY194)/2)</f>
        <v>0</v>
      </c>
      <c r="CA193" s="945">
        <f>SUM(AZ193)</f>
        <v>0</v>
      </c>
      <c r="CB193" s="891">
        <f>SUM(AM193+AO193+AQ193+AS193+AU193+AW193+BB193+BD193+BG193+AY193)</f>
        <v>0</v>
      </c>
    </row>
    <row r="194" spans="1:80" ht="18.75" customHeight="1" thickBot="1" x14ac:dyDescent="0.3">
      <c r="A194" s="910" t="s">
        <v>425</v>
      </c>
      <c r="B194" s="1024" t="s">
        <v>188</v>
      </c>
      <c r="C194" s="710" t="s">
        <v>3</v>
      </c>
      <c r="D194" s="999"/>
      <c r="E194" s="947" t="s">
        <v>4</v>
      </c>
      <c r="F194" s="948"/>
      <c r="G194" s="949" t="s">
        <v>7</v>
      </c>
      <c r="H194" s="949" t="s">
        <v>7</v>
      </c>
      <c r="I194" s="949" t="s">
        <v>7</v>
      </c>
      <c r="J194" s="949" t="s">
        <v>7</v>
      </c>
      <c r="K194" s="949" t="s">
        <v>7</v>
      </c>
      <c r="L194" s="949" t="s">
        <v>7</v>
      </c>
      <c r="M194" s="949" t="s">
        <v>7</v>
      </c>
      <c r="N194" s="949" t="s">
        <v>7</v>
      </c>
      <c r="O194" s="1086" t="s">
        <v>28</v>
      </c>
      <c r="P194" s="1086" t="s">
        <v>28</v>
      </c>
      <c r="Q194" s="1086" t="s">
        <v>28</v>
      </c>
      <c r="R194" s="1086" t="s">
        <v>28</v>
      </c>
      <c r="S194" s="1086" t="s">
        <v>28</v>
      </c>
      <c r="T194" s="1086" t="s">
        <v>28</v>
      </c>
      <c r="U194" s="1086" t="s">
        <v>28</v>
      </c>
      <c r="V194" s="1086" t="s">
        <v>28</v>
      </c>
      <c r="W194" s="1086" t="s">
        <v>28</v>
      </c>
      <c r="X194" s="1086" t="s">
        <v>28</v>
      </c>
      <c r="Y194" s="1086" t="s">
        <v>28</v>
      </c>
      <c r="Z194" s="1086" t="s">
        <v>28</v>
      </c>
      <c r="AA194" s="1086" t="s">
        <v>28</v>
      </c>
      <c r="AB194" s="1086" t="s">
        <v>28</v>
      </c>
      <c r="AC194" s="1086" t="s">
        <v>28</v>
      </c>
      <c r="AD194" s="1086" t="s">
        <v>28</v>
      </c>
      <c r="AE194" s="1086" t="s">
        <v>28</v>
      </c>
      <c r="AF194" s="1086" t="s">
        <v>28</v>
      </c>
      <c r="AG194" s="1086" t="s">
        <v>28</v>
      </c>
      <c r="AH194" s="1086" t="s">
        <v>28</v>
      </c>
      <c r="AI194" s="1086" t="s">
        <v>28</v>
      </c>
      <c r="AJ194" s="951"/>
      <c r="AK194" s="952"/>
      <c r="AL194" s="953">
        <f t="shared" si="247"/>
        <v>0</v>
      </c>
      <c r="AM194" s="954"/>
      <c r="AN194" s="954">
        <f t="shared" si="248"/>
        <v>0</v>
      </c>
      <c r="AO194" s="955"/>
      <c r="AP194" s="956">
        <f t="shared" si="249"/>
        <v>0</v>
      </c>
      <c r="AQ194" s="957"/>
      <c r="AR194" s="954">
        <f t="shared" si="250"/>
        <v>0</v>
      </c>
      <c r="AS194" s="954"/>
      <c r="AT194" s="954">
        <f t="shared" si="251"/>
        <v>0</v>
      </c>
      <c r="AU194" s="954"/>
      <c r="AV194" s="954">
        <f t="shared" si="252"/>
        <v>0</v>
      </c>
      <c r="AW194" s="955"/>
      <c r="AX194" s="956">
        <f t="shared" si="253"/>
        <v>0</v>
      </c>
      <c r="AY194" s="957"/>
      <c r="AZ194" s="958"/>
      <c r="BA194" s="956">
        <f t="shared" si="254"/>
        <v>0</v>
      </c>
      <c r="BB194" s="957"/>
      <c r="BC194" s="956">
        <f t="shared" si="255"/>
        <v>0</v>
      </c>
      <c r="BD194" s="957"/>
      <c r="BE194" s="957"/>
      <c r="BF194" s="956">
        <f t="shared" si="256"/>
        <v>0</v>
      </c>
      <c r="BG194" s="957"/>
      <c r="BH194" s="957"/>
      <c r="BI194" s="956">
        <f t="shared" si="257"/>
        <v>0</v>
      </c>
      <c r="BJ194" s="957"/>
      <c r="BK194" s="956">
        <f t="shared" si="258"/>
        <v>0</v>
      </c>
      <c r="BL194" s="959"/>
      <c r="BM194" s="954">
        <f t="shared" si="259"/>
        <v>0</v>
      </c>
      <c r="BN194" s="960"/>
      <c r="BO194" s="954">
        <f t="shared" si="260"/>
        <v>0</v>
      </c>
      <c r="BP194" s="955"/>
      <c r="BQ194" s="954">
        <f t="shared" si="261"/>
        <v>8</v>
      </c>
      <c r="BR194" s="954"/>
      <c r="BS194" s="954">
        <f t="shared" si="262"/>
        <v>21</v>
      </c>
      <c r="BT194" s="955"/>
      <c r="BU194" s="954">
        <f t="shared" si="263"/>
        <v>0</v>
      </c>
      <c r="BV194" s="955"/>
      <c r="BW194" s="956">
        <f t="shared" si="264"/>
        <v>0</v>
      </c>
      <c r="BX194" s="957"/>
      <c r="BY194" s="956">
        <f t="shared" si="265"/>
        <v>0</v>
      </c>
      <c r="BZ194" s="961"/>
      <c r="CA194" s="962"/>
      <c r="CB194" s="826"/>
    </row>
    <row r="195" spans="1:80" ht="18.75" customHeight="1" x14ac:dyDescent="0.25">
      <c r="A195" s="910"/>
      <c r="B195" s="1024" t="s">
        <v>188</v>
      </c>
      <c r="C195" s="1057">
        <v>2703</v>
      </c>
      <c r="D195" s="975" t="s">
        <v>207</v>
      </c>
      <c r="E195" s="932" t="s">
        <v>70</v>
      </c>
      <c r="F195" s="964"/>
      <c r="G195" s="966" t="s">
        <v>11</v>
      </c>
      <c r="H195" s="966" t="s">
        <v>11</v>
      </c>
      <c r="I195" s="1095" t="s">
        <v>67</v>
      </c>
      <c r="J195" s="937" t="s">
        <v>7</v>
      </c>
      <c r="K195" s="966" t="s">
        <v>11</v>
      </c>
      <c r="L195" s="965"/>
      <c r="M195" s="965"/>
      <c r="N195" s="934" t="s">
        <v>7</v>
      </c>
      <c r="O195" s="966" t="s">
        <v>11</v>
      </c>
      <c r="P195" s="966" t="s">
        <v>67</v>
      </c>
      <c r="Q195" s="966" t="s">
        <v>11</v>
      </c>
      <c r="R195" s="966" t="s">
        <v>11</v>
      </c>
      <c r="S195" s="965"/>
      <c r="T195" s="965"/>
      <c r="U195" s="966" t="s">
        <v>11</v>
      </c>
      <c r="V195" s="966" t="s">
        <v>11</v>
      </c>
      <c r="W195" s="966" t="s">
        <v>67</v>
      </c>
      <c r="X195" s="966" t="s">
        <v>11</v>
      </c>
      <c r="Y195" s="966" t="s">
        <v>11</v>
      </c>
      <c r="Z195" s="965"/>
      <c r="AA195" s="965"/>
      <c r="AB195" s="966" t="s">
        <v>11</v>
      </c>
      <c r="AC195" s="966" t="s">
        <v>11</v>
      </c>
      <c r="AD195" s="966" t="s">
        <v>67</v>
      </c>
      <c r="AE195" s="966" t="s">
        <v>11</v>
      </c>
      <c r="AF195" s="937" t="s">
        <v>7</v>
      </c>
      <c r="AG195" s="965"/>
      <c r="AH195" s="965"/>
      <c r="AI195" s="966" t="s">
        <v>11</v>
      </c>
      <c r="AJ195" s="966"/>
      <c r="AK195" s="938">
        <f>IF(CA195=0,"",TIME(0,CA195,0))</f>
        <v>0.23333333333333331</v>
      </c>
      <c r="AL195" s="939">
        <f t="shared" si="247"/>
        <v>14</v>
      </c>
      <c r="AM195" s="940">
        <f>SUM(AL195:AL196)/2</f>
        <v>14</v>
      </c>
      <c r="AN195" s="940">
        <f t="shared" si="248"/>
        <v>0</v>
      </c>
      <c r="AO195" s="940">
        <f>SUM((AN195+AN196)/2)</f>
        <v>0</v>
      </c>
      <c r="AP195" s="941">
        <f t="shared" si="249"/>
        <v>0</v>
      </c>
      <c r="AQ195" s="941">
        <f>SUM((AP195+AP196)/2)</f>
        <v>0</v>
      </c>
      <c r="AR195" s="940">
        <f t="shared" si="250"/>
        <v>0</v>
      </c>
      <c r="AS195" s="941">
        <f>SUM((AR195+AR196)/2)</f>
        <v>0</v>
      </c>
      <c r="AT195" s="941">
        <f t="shared" si="251"/>
        <v>0</v>
      </c>
      <c r="AU195" s="942">
        <f>SUM((AT195+AT196)/2)</f>
        <v>0</v>
      </c>
      <c r="AV195" s="940">
        <f t="shared" si="252"/>
        <v>0</v>
      </c>
      <c r="AW195" s="940">
        <f>SUM((AV195+AV196)/2)</f>
        <v>0</v>
      </c>
      <c r="AX195" s="941">
        <f t="shared" si="253"/>
        <v>0</v>
      </c>
      <c r="AY195" s="941">
        <f>SUM((AX195+AX196)/2)</f>
        <v>0</v>
      </c>
      <c r="AZ195" s="943">
        <f>SUM(AM195+AO195+AQ195+AS195+AW195+AY195+AU195)*24</f>
        <v>336</v>
      </c>
      <c r="BA195" s="941">
        <f t="shared" si="254"/>
        <v>0</v>
      </c>
      <c r="BB195" s="941">
        <f>SUM((BA195+BA196)/2)</f>
        <v>0</v>
      </c>
      <c r="BC195" s="941">
        <f t="shared" si="255"/>
        <v>0</v>
      </c>
      <c r="BD195" s="941">
        <f>SUM((BC195+BC196)/2)</f>
        <v>0</v>
      </c>
      <c r="BE195" s="941">
        <f>SUM((BD195+BD196)/2)</f>
        <v>0</v>
      </c>
      <c r="BF195" s="941">
        <f t="shared" si="256"/>
        <v>0</v>
      </c>
      <c r="BG195" s="941">
        <f>SUM((BF195+BF196)/2)</f>
        <v>0</v>
      </c>
      <c r="BH195" s="941">
        <f>SUM((BG195+BG196)/2)</f>
        <v>0</v>
      </c>
      <c r="BI195" s="941">
        <f t="shared" si="257"/>
        <v>0</v>
      </c>
      <c r="BJ195" s="941">
        <f>SUM((BI195+BI196)/2)</f>
        <v>0</v>
      </c>
      <c r="BK195" s="941">
        <f t="shared" si="258"/>
        <v>0</v>
      </c>
      <c r="BL195" s="944">
        <f>SUM(BK195+BK196)/2</f>
        <v>0</v>
      </c>
      <c r="BM195" s="940">
        <f t="shared" si="259"/>
        <v>0</v>
      </c>
      <c r="BN195" s="940">
        <f>SUM(BM195+BM196)/2</f>
        <v>0</v>
      </c>
      <c r="BO195" s="940">
        <f t="shared" si="260"/>
        <v>0</v>
      </c>
      <c r="BP195" s="940">
        <f>SUM(BO195+BO196)/2</f>
        <v>0</v>
      </c>
      <c r="BQ195" s="940">
        <f t="shared" si="261"/>
        <v>3</v>
      </c>
      <c r="BR195" s="940">
        <f>SUM((BQ195+BQ196)/2)</f>
        <v>3</v>
      </c>
      <c r="BS195" s="940">
        <f t="shared" si="262"/>
        <v>0</v>
      </c>
      <c r="BT195" s="940">
        <f>SUM((BS195+BS196)/2)</f>
        <v>0</v>
      </c>
      <c r="BU195" s="940">
        <f t="shared" si="263"/>
        <v>0</v>
      </c>
      <c r="BV195" s="940">
        <f>SUM((BU195+BU196)/2)</f>
        <v>0</v>
      </c>
      <c r="BW195" s="941">
        <f t="shared" si="264"/>
        <v>0</v>
      </c>
      <c r="BX195" s="941">
        <f>SUM((BW195+BW196)/2)</f>
        <v>0</v>
      </c>
      <c r="BY195" s="941">
        <f t="shared" si="265"/>
        <v>0</v>
      </c>
      <c r="BZ195" s="942">
        <f>SUM((BY195+BY196)/2)</f>
        <v>0</v>
      </c>
      <c r="CA195" s="945">
        <f>SUM(AZ195)</f>
        <v>336</v>
      </c>
      <c r="CB195" s="891">
        <f>SUM(AM195+AO195+AQ195+AS195+AU195+AW195+BB195+BD195+BG195+AY195)</f>
        <v>14</v>
      </c>
    </row>
    <row r="196" spans="1:80" ht="18.75" customHeight="1" thickBot="1" x14ac:dyDescent="0.3">
      <c r="A196" s="910"/>
      <c r="B196" s="1024" t="s">
        <v>188</v>
      </c>
      <c r="C196" s="710" t="s">
        <v>6</v>
      </c>
      <c r="D196" s="946">
        <v>11161</v>
      </c>
      <c r="E196" s="947" t="s">
        <v>4</v>
      </c>
      <c r="F196" s="948"/>
      <c r="G196" s="951" t="s">
        <v>11</v>
      </c>
      <c r="H196" s="951" t="s">
        <v>11</v>
      </c>
      <c r="I196" s="1071" t="s">
        <v>67</v>
      </c>
      <c r="J196" s="949" t="s">
        <v>7</v>
      </c>
      <c r="K196" s="951" t="s">
        <v>11</v>
      </c>
      <c r="L196" s="950"/>
      <c r="M196" s="950"/>
      <c r="N196" s="949" t="s">
        <v>7</v>
      </c>
      <c r="O196" s="951" t="s">
        <v>11</v>
      </c>
      <c r="P196" s="951" t="s">
        <v>67</v>
      </c>
      <c r="Q196" s="951" t="s">
        <v>11</v>
      </c>
      <c r="R196" s="951" t="s">
        <v>11</v>
      </c>
      <c r="S196" s="950"/>
      <c r="T196" s="950"/>
      <c r="U196" s="951" t="s">
        <v>11</v>
      </c>
      <c r="V196" s="951" t="s">
        <v>11</v>
      </c>
      <c r="W196" s="951" t="s">
        <v>67</v>
      </c>
      <c r="X196" s="951" t="s">
        <v>11</v>
      </c>
      <c r="Y196" s="951" t="s">
        <v>11</v>
      </c>
      <c r="Z196" s="950"/>
      <c r="AA196" s="950"/>
      <c r="AB196" s="951" t="s">
        <v>11</v>
      </c>
      <c r="AC196" s="951" t="s">
        <v>11</v>
      </c>
      <c r="AD196" s="951" t="s">
        <v>67</v>
      </c>
      <c r="AE196" s="951" t="s">
        <v>11</v>
      </c>
      <c r="AF196" s="949" t="s">
        <v>7</v>
      </c>
      <c r="AG196" s="950"/>
      <c r="AH196" s="950"/>
      <c r="AI196" s="988" t="s">
        <v>11</v>
      </c>
      <c r="AJ196" s="966"/>
      <c r="AK196" s="952"/>
      <c r="AL196" s="953">
        <f t="shared" si="247"/>
        <v>14</v>
      </c>
      <c r="AM196" s="954"/>
      <c r="AN196" s="954">
        <f t="shared" si="248"/>
        <v>0</v>
      </c>
      <c r="AO196" s="955"/>
      <c r="AP196" s="956">
        <f t="shared" si="249"/>
        <v>0</v>
      </c>
      <c r="AQ196" s="957"/>
      <c r="AR196" s="954">
        <f t="shared" si="250"/>
        <v>0</v>
      </c>
      <c r="AS196" s="954"/>
      <c r="AT196" s="954">
        <f t="shared" si="251"/>
        <v>0</v>
      </c>
      <c r="AU196" s="954"/>
      <c r="AV196" s="954">
        <f t="shared" si="252"/>
        <v>0</v>
      </c>
      <c r="AW196" s="955"/>
      <c r="AX196" s="956">
        <f t="shared" si="253"/>
        <v>0</v>
      </c>
      <c r="AY196" s="957"/>
      <c r="AZ196" s="958"/>
      <c r="BA196" s="956">
        <f t="shared" si="254"/>
        <v>0</v>
      </c>
      <c r="BB196" s="957"/>
      <c r="BC196" s="956">
        <f t="shared" si="255"/>
        <v>0</v>
      </c>
      <c r="BD196" s="957"/>
      <c r="BE196" s="957"/>
      <c r="BF196" s="956">
        <f t="shared" si="256"/>
        <v>0</v>
      </c>
      <c r="BG196" s="957"/>
      <c r="BH196" s="957"/>
      <c r="BI196" s="956">
        <f t="shared" si="257"/>
        <v>0</v>
      </c>
      <c r="BJ196" s="957"/>
      <c r="BK196" s="956">
        <f t="shared" si="258"/>
        <v>0</v>
      </c>
      <c r="BL196" s="959"/>
      <c r="BM196" s="954">
        <f t="shared" si="259"/>
        <v>0</v>
      </c>
      <c r="BN196" s="960"/>
      <c r="BO196" s="954">
        <f t="shared" si="260"/>
        <v>0</v>
      </c>
      <c r="BP196" s="955"/>
      <c r="BQ196" s="954">
        <f t="shared" si="261"/>
        <v>3</v>
      </c>
      <c r="BR196" s="954"/>
      <c r="BS196" s="954">
        <f t="shared" si="262"/>
        <v>0</v>
      </c>
      <c r="BT196" s="955"/>
      <c r="BU196" s="954">
        <f t="shared" si="263"/>
        <v>0</v>
      </c>
      <c r="BV196" s="955"/>
      <c r="BW196" s="956">
        <f t="shared" si="264"/>
        <v>0</v>
      </c>
      <c r="BX196" s="957"/>
      <c r="BY196" s="956">
        <f t="shared" si="265"/>
        <v>0</v>
      </c>
      <c r="BZ196" s="961"/>
      <c r="CA196" s="962"/>
      <c r="CB196" s="826"/>
    </row>
    <row r="197" spans="1:80" ht="18.75" customHeight="1" x14ac:dyDescent="0.25">
      <c r="A197" s="910"/>
      <c r="B197" s="1024" t="s">
        <v>188</v>
      </c>
      <c r="C197" s="1057" t="s">
        <v>386</v>
      </c>
      <c r="D197" s="931" t="s">
        <v>232</v>
      </c>
      <c r="E197" s="932" t="s">
        <v>70</v>
      </c>
      <c r="F197" s="964"/>
      <c r="G197" s="966" t="s">
        <v>11</v>
      </c>
      <c r="H197" s="966" t="s">
        <v>11</v>
      </c>
      <c r="I197" s="1095" t="s">
        <v>11</v>
      </c>
      <c r="J197" s="966" t="s">
        <v>11</v>
      </c>
      <c r="K197" s="966" t="s">
        <v>11</v>
      </c>
      <c r="L197" s="965"/>
      <c r="M197" s="965"/>
      <c r="N197" s="966" t="s">
        <v>11</v>
      </c>
      <c r="O197" s="966" t="s">
        <v>11</v>
      </c>
      <c r="P197" s="966" t="s">
        <v>11</v>
      </c>
      <c r="Q197" s="966" t="s">
        <v>11</v>
      </c>
      <c r="R197" s="934" t="s">
        <v>7</v>
      </c>
      <c r="S197" s="965"/>
      <c r="T197" s="965"/>
      <c r="U197" s="966" t="s">
        <v>11</v>
      </c>
      <c r="V197" s="966" t="s">
        <v>11</v>
      </c>
      <c r="W197" s="966" t="s">
        <v>11</v>
      </c>
      <c r="X197" s="966" t="s">
        <v>11</v>
      </c>
      <c r="Y197" s="934" t="s">
        <v>7</v>
      </c>
      <c r="Z197" s="965"/>
      <c r="AA197" s="965"/>
      <c r="AB197" s="966" t="s">
        <v>11</v>
      </c>
      <c r="AC197" s="966" t="s">
        <v>11</v>
      </c>
      <c r="AD197" s="966" t="s">
        <v>11</v>
      </c>
      <c r="AE197" s="966" t="s">
        <v>11</v>
      </c>
      <c r="AF197" s="936" t="s">
        <v>11</v>
      </c>
      <c r="AG197" s="965"/>
      <c r="AH197" s="965"/>
      <c r="AI197" s="966" t="s">
        <v>11</v>
      </c>
      <c r="AJ197" s="966"/>
      <c r="AK197" s="938">
        <f>IF(CA197=0,"",TIME(0,CA197,0))</f>
        <v>0.31666666666666665</v>
      </c>
      <c r="AL197" s="939">
        <f>COUNTIF(F197:AJ197,"P")</f>
        <v>19</v>
      </c>
      <c r="AM197" s="940">
        <f>SUM(AL197:AL198)/2</f>
        <v>19</v>
      </c>
      <c r="AN197" s="940">
        <f>COUNTIF(F197:AJ197,"Mi")</f>
        <v>0</v>
      </c>
      <c r="AO197" s="940">
        <f>SUM((AN197+AN198)/2)</f>
        <v>0</v>
      </c>
      <c r="AP197" s="941">
        <f>COUNTIF(F197:AJ197,"VS")</f>
        <v>0</v>
      </c>
      <c r="AQ197" s="941">
        <f>SUM((AP197+AP198)/2)</f>
        <v>0</v>
      </c>
      <c r="AR197" s="940">
        <f>COUNTIF(F197:AJ197,"C1")</f>
        <v>0</v>
      </c>
      <c r="AS197" s="941">
        <f>SUM((AR197+AR198)/2)</f>
        <v>0</v>
      </c>
      <c r="AT197" s="941">
        <f>COUNTIF(F197:AJ197,"R1")</f>
        <v>0</v>
      </c>
      <c r="AU197" s="942">
        <f>SUM((AT197+AT198)/2)</f>
        <v>0</v>
      </c>
      <c r="AV197" s="940">
        <f>COUNTIF(F197:AJ197,"CS")</f>
        <v>0</v>
      </c>
      <c r="AW197" s="940">
        <f>SUM((AV197+AV198)/2)</f>
        <v>0</v>
      </c>
      <c r="AX197" s="941">
        <f>COUNTIF(F197:AJ197,"DA")</f>
        <v>0</v>
      </c>
      <c r="AY197" s="941">
        <f>SUM((AX197+AX198)/2)</f>
        <v>0</v>
      </c>
      <c r="AZ197" s="943">
        <f>SUM(AM197+AO197+AQ197+AS197+AW197+AY197+AU197)*24</f>
        <v>456</v>
      </c>
      <c r="BA197" s="941">
        <f>COUNTIF(F197:AJ197,"MT5")</f>
        <v>0</v>
      </c>
      <c r="BB197" s="941">
        <f>SUM((BA197+BA198)/2)</f>
        <v>0</v>
      </c>
      <c r="BC197" s="941">
        <f>COUNTIF(F197:AJ197,"MT6")</f>
        <v>0</v>
      </c>
      <c r="BD197" s="941">
        <f>SUM((BC197+BC198)/2)</f>
        <v>0</v>
      </c>
      <c r="BE197" s="941">
        <f>SUM((BD197+BD198)/2)</f>
        <v>0</v>
      </c>
      <c r="BF197" s="941">
        <f>COUNTIF(F197:AJ197,"MT8")</f>
        <v>0</v>
      </c>
      <c r="BG197" s="941">
        <f>SUM((BF197+BF198)/2)</f>
        <v>0</v>
      </c>
      <c r="BH197" s="941">
        <f>SUM((BG197+BG198)/2)</f>
        <v>0</v>
      </c>
      <c r="BI197" s="941">
        <f>COUNTIF(F197:AJ197,"A")</f>
        <v>0</v>
      </c>
      <c r="BJ197" s="941">
        <f>SUM((BI197+BI198)/2)</f>
        <v>0</v>
      </c>
      <c r="BK197" s="941">
        <f>COUNTIF(F197:AJ197,"Ma")</f>
        <v>0</v>
      </c>
      <c r="BL197" s="944">
        <f>SUM(BK197+BK198)/2</f>
        <v>0</v>
      </c>
      <c r="BM197" s="940">
        <f>COUNTIF(F197:AJ197,"MJ")</f>
        <v>0</v>
      </c>
      <c r="BN197" s="940">
        <f>SUM(BM197+BM198)/2</f>
        <v>0</v>
      </c>
      <c r="BO197" s="940">
        <f>COUNTIF(F197:AJ197,"Jsc")</f>
        <v>0</v>
      </c>
      <c r="BP197" s="940">
        <f>SUM(BO197+BO198)/2</f>
        <v>0</v>
      </c>
      <c r="BQ197" s="940">
        <f>COUNTIF(F197:AJ197,"C")</f>
        <v>2</v>
      </c>
      <c r="BR197" s="940">
        <f>SUM((BQ197+BQ198)/2)</f>
        <v>2</v>
      </c>
      <c r="BS197" s="940">
        <f>COUNTIF(F197:AJ197,"CC")</f>
        <v>0</v>
      </c>
      <c r="BT197" s="940">
        <f>SUM((BS197+BS198)/2)</f>
        <v>0</v>
      </c>
      <c r="BU197" s="940">
        <f>COUNTIF(F197:AJ197,"DS")</f>
        <v>0</v>
      </c>
      <c r="BV197" s="940">
        <f>SUM((BU197+BU198)/2)</f>
        <v>0</v>
      </c>
      <c r="BW197" s="941">
        <f>COUNTIF(F197:AJ197,"MT")</f>
        <v>0</v>
      </c>
      <c r="BX197" s="941">
        <f>SUM((BW197+BW198)/2)</f>
        <v>0</v>
      </c>
      <c r="BY197" s="941">
        <f>COUNTIF(F197:AJ197,"4/5")</f>
        <v>0</v>
      </c>
      <c r="BZ197" s="942">
        <f>SUM((BY197+BY198)/2)</f>
        <v>0</v>
      </c>
      <c r="CA197" s="945">
        <f>SUM(AZ197)</f>
        <v>456</v>
      </c>
      <c r="CB197" s="891">
        <f>SUM(AM197+AO197+AQ197+AS197+AU197+AW197+BB197+BD197+BG197+AY197)</f>
        <v>19</v>
      </c>
    </row>
    <row r="198" spans="1:80" ht="18.75" customHeight="1" thickBot="1" x14ac:dyDescent="0.3">
      <c r="A198" s="910"/>
      <c r="B198" s="1024" t="s">
        <v>188</v>
      </c>
      <c r="C198" s="710" t="s">
        <v>6</v>
      </c>
      <c r="D198" s="999"/>
      <c r="E198" s="947" t="s">
        <v>4</v>
      </c>
      <c r="F198" s="964"/>
      <c r="G198" s="966" t="s">
        <v>11</v>
      </c>
      <c r="H198" s="966" t="s">
        <v>11</v>
      </c>
      <c r="I198" s="1095" t="s">
        <v>11</v>
      </c>
      <c r="J198" s="966" t="s">
        <v>11</v>
      </c>
      <c r="K198" s="966" t="s">
        <v>11</v>
      </c>
      <c r="L198" s="965"/>
      <c r="M198" s="965"/>
      <c r="N198" s="966" t="s">
        <v>11</v>
      </c>
      <c r="O198" s="966" t="s">
        <v>11</v>
      </c>
      <c r="P198" s="966" t="s">
        <v>11</v>
      </c>
      <c r="Q198" s="966" t="s">
        <v>11</v>
      </c>
      <c r="R198" s="934" t="s">
        <v>7</v>
      </c>
      <c r="S198" s="965"/>
      <c r="T198" s="965"/>
      <c r="U198" s="988" t="s">
        <v>11</v>
      </c>
      <c r="V198" s="988" t="s">
        <v>11</v>
      </c>
      <c r="W198" s="988" t="s">
        <v>11</v>
      </c>
      <c r="X198" s="966" t="s">
        <v>11</v>
      </c>
      <c r="Y198" s="934" t="s">
        <v>7</v>
      </c>
      <c r="Z198" s="965"/>
      <c r="AA198" s="965"/>
      <c r="AB198" s="988" t="s">
        <v>11</v>
      </c>
      <c r="AC198" s="966" t="s">
        <v>11</v>
      </c>
      <c r="AD198" s="988" t="s">
        <v>11</v>
      </c>
      <c r="AE198" s="988" t="s">
        <v>11</v>
      </c>
      <c r="AF198" s="951" t="s">
        <v>11</v>
      </c>
      <c r="AG198" s="965"/>
      <c r="AH198" s="965"/>
      <c r="AI198" s="966" t="s">
        <v>11</v>
      </c>
      <c r="AJ198" s="966"/>
      <c r="AK198" s="952"/>
      <c r="AL198" s="953">
        <f>COUNTIF(F198:AJ198,"P")</f>
        <v>19</v>
      </c>
      <c r="AM198" s="954"/>
      <c r="AN198" s="954">
        <f>COUNTIF(F198:AJ198,"Mi")</f>
        <v>0</v>
      </c>
      <c r="AO198" s="955"/>
      <c r="AP198" s="956">
        <f>COUNTIF(F198:AJ198,"VS")</f>
        <v>0</v>
      </c>
      <c r="AQ198" s="957"/>
      <c r="AR198" s="954">
        <f>COUNTIF(F198:AJ198,"C1")</f>
        <v>0</v>
      </c>
      <c r="AS198" s="954"/>
      <c r="AT198" s="954">
        <f>COUNTIF(F198:AJ198,"R1")</f>
        <v>0</v>
      </c>
      <c r="AU198" s="954"/>
      <c r="AV198" s="954">
        <f>COUNTIF(F198:AJ198,"CS")</f>
        <v>0</v>
      </c>
      <c r="AW198" s="955"/>
      <c r="AX198" s="956">
        <f>COUNTIF(F198:AJ198,"DA")</f>
        <v>0</v>
      </c>
      <c r="AY198" s="957"/>
      <c r="AZ198" s="958"/>
      <c r="BA198" s="956">
        <f>COUNTIF(F198:AJ198,"MT5")</f>
        <v>0</v>
      </c>
      <c r="BB198" s="957"/>
      <c r="BC198" s="956">
        <f>COUNTIF(F198:AJ198,"MT6")</f>
        <v>0</v>
      </c>
      <c r="BD198" s="957"/>
      <c r="BE198" s="957"/>
      <c r="BF198" s="956">
        <f>COUNTIF(F198:AJ198,"MT8")</f>
        <v>0</v>
      </c>
      <c r="BG198" s="957"/>
      <c r="BH198" s="957"/>
      <c r="BI198" s="956">
        <f>COUNTIF(F198:AJ198,"A")</f>
        <v>0</v>
      </c>
      <c r="BJ198" s="957"/>
      <c r="BK198" s="956">
        <f>COUNTIF(F198:AJ198,"Ma")</f>
        <v>0</v>
      </c>
      <c r="BL198" s="959"/>
      <c r="BM198" s="954">
        <f>COUNTIF(F198:AJ198,"MJ")</f>
        <v>0</v>
      </c>
      <c r="BN198" s="960"/>
      <c r="BO198" s="954">
        <f>COUNTIF(F198:AJ198,"Jsc")</f>
        <v>0</v>
      </c>
      <c r="BP198" s="955"/>
      <c r="BQ198" s="954">
        <f>COUNTIF(F198:AJ198,"C")</f>
        <v>2</v>
      </c>
      <c r="BR198" s="954"/>
      <c r="BS198" s="954">
        <f>COUNTIF(F198:AJ198,"CC")</f>
        <v>0</v>
      </c>
      <c r="BT198" s="955"/>
      <c r="BU198" s="954">
        <f>COUNTIF(F198:AJ198,"DS")</f>
        <v>0</v>
      </c>
      <c r="BV198" s="955"/>
      <c r="BW198" s="956">
        <f>COUNTIF(F198:AJ198,"MT")</f>
        <v>0</v>
      </c>
      <c r="BX198" s="957"/>
      <c r="BY198" s="956">
        <f>COUNTIF(F198:AJ198,"4/5")</f>
        <v>0</v>
      </c>
      <c r="BZ198" s="961"/>
      <c r="CA198" s="962"/>
      <c r="CB198" s="826"/>
    </row>
    <row r="199" spans="1:80" ht="18.75" customHeight="1" x14ac:dyDescent="0.25">
      <c r="A199" s="910" t="s">
        <v>425</v>
      </c>
      <c r="B199" s="1024" t="s">
        <v>188</v>
      </c>
      <c r="C199" s="1057">
        <v>7841</v>
      </c>
      <c r="D199" s="931" t="s">
        <v>272</v>
      </c>
      <c r="E199" s="932" t="s">
        <v>70</v>
      </c>
      <c r="F199" s="933"/>
      <c r="G199" s="936" t="s">
        <v>11</v>
      </c>
      <c r="H199" s="936" t="s">
        <v>11</v>
      </c>
      <c r="I199" s="1070" t="s">
        <v>11</v>
      </c>
      <c r="J199" s="936" t="s">
        <v>11</v>
      </c>
      <c r="K199" s="936" t="s">
        <v>11</v>
      </c>
      <c r="L199" s="935"/>
      <c r="M199" s="935"/>
      <c r="N199" s="936" t="s">
        <v>11</v>
      </c>
      <c r="O199" s="936" t="s">
        <v>11</v>
      </c>
      <c r="P199" s="936" t="s">
        <v>11</v>
      </c>
      <c r="Q199" s="936" t="s">
        <v>11</v>
      </c>
      <c r="R199" s="937" t="s">
        <v>7</v>
      </c>
      <c r="S199" s="935"/>
      <c r="T199" s="935"/>
      <c r="U199" s="1019" t="s">
        <v>11</v>
      </c>
      <c r="V199" s="966" t="s">
        <v>11</v>
      </c>
      <c r="W199" s="1019" t="s">
        <v>11</v>
      </c>
      <c r="X199" s="1075" t="s">
        <v>11</v>
      </c>
      <c r="Y199" s="1119" t="s">
        <v>11</v>
      </c>
      <c r="Z199" s="1056"/>
      <c r="AA199" s="1056"/>
      <c r="AB199" s="1019" t="s">
        <v>11</v>
      </c>
      <c r="AC199" s="1075" t="s">
        <v>11</v>
      </c>
      <c r="AD199" s="1019" t="s">
        <v>11</v>
      </c>
      <c r="AE199" s="1019" t="s">
        <v>11</v>
      </c>
      <c r="AF199" s="1019" t="s">
        <v>11</v>
      </c>
      <c r="AG199" s="935"/>
      <c r="AH199" s="935"/>
      <c r="AI199" s="936" t="s">
        <v>11</v>
      </c>
      <c r="AJ199" s="936"/>
      <c r="AK199" s="938">
        <f>IF(CA199=0,"",TIME(0,CA199,0))</f>
        <v>0.33333333333333331</v>
      </c>
      <c r="AL199" s="939">
        <f t="shared" si="247"/>
        <v>20</v>
      </c>
      <c r="AM199" s="940">
        <f>SUM(AL199:AL200)/2</f>
        <v>20</v>
      </c>
      <c r="AN199" s="940">
        <f t="shared" si="248"/>
        <v>0</v>
      </c>
      <c r="AO199" s="940">
        <f>SUM((AN199+AN200)/2)</f>
        <v>0</v>
      </c>
      <c r="AP199" s="941">
        <f t="shared" si="249"/>
        <v>0</v>
      </c>
      <c r="AQ199" s="941">
        <f>SUM((AP199+AP200)/2)</f>
        <v>0</v>
      </c>
      <c r="AR199" s="940">
        <f t="shared" si="250"/>
        <v>0</v>
      </c>
      <c r="AS199" s="941">
        <f>SUM((AR199+AR200)/2)</f>
        <v>0</v>
      </c>
      <c r="AT199" s="941">
        <f t="shared" si="251"/>
        <v>0</v>
      </c>
      <c r="AU199" s="942">
        <f>SUM((AT199+AT200)/2)</f>
        <v>0</v>
      </c>
      <c r="AV199" s="940">
        <f t="shared" si="252"/>
        <v>0</v>
      </c>
      <c r="AW199" s="940">
        <f>SUM((AV199+AV200)/2)</f>
        <v>0</v>
      </c>
      <c r="AX199" s="941">
        <f t="shared" si="253"/>
        <v>0</v>
      </c>
      <c r="AY199" s="941">
        <f>SUM((AX199+AX200)/2)</f>
        <v>0</v>
      </c>
      <c r="AZ199" s="943">
        <f>SUM(AM199+AO199+AQ199+AS199+AW199+AY199+AU199)*24</f>
        <v>480</v>
      </c>
      <c r="BA199" s="941">
        <f t="shared" si="254"/>
        <v>0</v>
      </c>
      <c r="BB199" s="941">
        <f>SUM((BA199+BA200)/2)</f>
        <v>0</v>
      </c>
      <c r="BC199" s="941">
        <f t="shared" si="255"/>
        <v>0</v>
      </c>
      <c r="BD199" s="941">
        <f>SUM((BC199+BC200)/2)</f>
        <v>0</v>
      </c>
      <c r="BE199" s="941">
        <f>SUM((BD199+BD200)/2)</f>
        <v>0</v>
      </c>
      <c r="BF199" s="941">
        <f t="shared" si="256"/>
        <v>0</v>
      </c>
      <c r="BG199" s="941">
        <f>SUM((BF199+BF200)/2)</f>
        <v>0</v>
      </c>
      <c r="BH199" s="941">
        <f>SUM((BG199+BG200)/2)</f>
        <v>0</v>
      </c>
      <c r="BI199" s="941">
        <f t="shared" si="257"/>
        <v>0</v>
      </c>
      <c r="BJ199" s="941">
        <f>SUM((BI199+BI200)/2)</f>
        <v>0</v>
      </c>
      <c r="BK199" s="941">
        <f t="shared" si="258"/>
        <v>0</v>
      </c>
      <c r="BL199" s="944">
        <f>SUM(BK199+BK200)/2</f>
        <v>0</v>
      </c>
      <c r="BM199" s="940">
        <f t="shared" si="259"/>
        <v>0</v>
      </c>
      <c r="BN199" s="940">
        <f>SUM(BM199+BM200)/2</f>
        <v>0</v>
      </c>
      <c r="BO199" s="940">
        <f t="shared" si="260"/>
        <v>0</v>
      </c>
      <c r="BP199" s="940">
        <f>SUM(BO199+BO200)/2</f>
        <v>0</v>
      </c>
      <c r="BQ199" s="940">
        <f t="shared" si="261"/>
        <v>1</v>
      </c>
      <c r="BR199" s="940">
        <f>SUM((BQ199+BQ200)/2)</f>
        <v>1</v>
      </c>
      <c r="BS199" s="940">
        <f t="shared" si="262"/>
        <v>0</v>
      </c>
      <c r="BT199" s="940">
        <f>SUM((BS199+BS200)/2)</f>
        <v>0</v>
      </c>
      <c r="BU199" s="940">
        <f t="shared" si="263"/>
        <v>0</v>
      </c>
      <c r="BV199" s="940">
        <f>SUM((BU199+BU200)/2)</f>
        <v>0</v>
      </c>
      <c r="BW199" s="941">
        <f t="shared" si="264"/>
        <v>0</v>
      </c>
      <c r="BX199" s="941">
        <f>SUM((BW199+BW200)/2)</f>
        <v>0</v>
      </c>
      <c r="BY199" s="941">
        <f t="shared" si="265"/>
        <v>0</v>
      </c>
      <c r="BZ199" s="942">
        <f>SUM((BY199+BY200)/2)</f>
        <v>0</v>
      </c>
      <c r="CA199" s="945">
        <f>SUM(AZ199)</f>
        <v>480</v>
      </c>
      <c r="CB199" s="891">
        <f>SUM(AM199+AO199+AQ199+AS199+AU199+AW199+BB199+BD199+BG199+AY199)</f>
        <v>20</v>
      </c>
    </row>
    <row r="200" spans="1:80" ht="18.75" customHeight="1" thickBot="1" x14ac:dyDescent="0.3">
      <c r="A200" s="910" t="s">
        <v>425</v>
      </c>
      <c r="B200" s="1024" t="s">
        <v>188</v>
      </c>
      <c r="C200" s="710" t="s">
        <v>6</v>
      </c>
      <c r="D200" s="999"/>
      <c r="E200" s="947" t="s">
        <v>4</v>
      </c>
      <c r="F200" s="948"/>
      <c r="G200" s="951" t="s">
        <v>11</v>
      </c>
      <c r="H200" s="951" t="s">
        <v>11</v>
      </c>
      <c r="I200" s="1071" t="s">
        <v>11</v>
      </c>
      <c r="J200" s="951" t="s">
        <v>11</v>
      </c>
      <c r="K200" s="951" t="s">
        <v>11</v>
      </c>
      <c r="L200" s="950"/>
      <c r="M200" s="950"/>
      <c r="N200" s="951" t="s">
        <v>11</v>
      </c>
      <c r="O200" s="951" t="s">
        <v>11</v>
      </c>
      <c r="P200" s="951" t="s">
        <v>11</v>
      </c>
      <c r="Q200" s="951" t="s">
        <v>11</v>
      </c>
      <c r="R200" s="949" t="s">
        <v>7</v>
      </c>
      <c r="S200" s="950"/>
      <c r="T200" s="950"/>
      <c r="U200" s="1020" t="s">
        <v>11</v>
      </c>
      <c r="V200" s="951" t="s">
        <v>11</v>
      </c>
      <c r="W200" s="1020" t="s">
        <v>11</v>
      </c>
      <c r="X200" s="951" t="s">
        <v>11</v>
      </c>
      <c r="Y200" s="1020" t="s">
        <v>11</v>
      </c>
      <c r="Z200" s="950"/>
      <c r="AA200" s="950"/>
      <c r="AB200" s="1020" t="s">
        <v>11</v>
      </c>
      <c r="AC200" s="951" t="s">
        <v>11</v>
      </c>
      <c r="AD200" s="1020" t="s">
        <v>11</v>
      </c>
      <c r="AE200" s="1020" t="s">
        <v>11</v>
      </c>
      <c r="AF200" s="1020" t="s">
        <v>11</v>
      </c>
      <c r="AG200" s="950"/>
      <c r="AH200" s="950"/>
      <c r="AI200" s="951" t="s">
        <v>11</v>
      </c>
      <c r="AJ200" s="951"/>
      <c r="AK200" s="952"/>
      <c r="AL200" s="953">
        <f t="shared" si="247"/>
        <v>20</v>
      </c>
      <c r="AM200" s="954"/>
      <c r="AN200" s="954">
        <f t="shared" si="248"/>
        <v>0</v>
      </c>
      <c r="AO200" s="955"/>
      <c r="AP200" s="956">
        <f t="shared" si="249"/>
        <v>0</v>
      </c>
      <c r="AQ200" s="957"/>
      <c r="AR200" s="954">
        <f t="shared" si="250"/>
        <v>0</v>
      </c>
      <c r="AS200" s="954"/>
      <c r="AT200" s="954">
        <f t="shared" si="251"/>
        <v>0</v>
      </c>
      <c r="AU200" s="954"/>
      <c r="AV200" s="954">
        <f t="shared" si="252"/>
        <v>0</v>
      </c>
      <c r="AW200" s="955"/>
      <c r="AX200" s="956">
        <f t="shared" si="253"/>
        <v>0</v>
      </c>
      <c r="AY200" s="957"/>
      <c r="AZ200" s="958"/>
      <c r="BA200" s="956">
        <f t="shared" si="254"/>
        <v>0</v>
      </c>
      <c r="BB200" s="957"/>
      <c r="BC200" s="956">
        <f t="shared" si="255"/>
        <v>0</v>
      </c>
      <c r="BD200" s="957"/>
      <c r="BE200" s="957"/>
      <c r="BF200" s="956">
        <f t="shared" si="256"/>
        <v>0</v>
      </c>
      <c r="BG200" s="957"/>
      <c r="BH200" s="957"/>
      <c r="BI200" s="956">
        <f t="shared" si="257"/>
        <v>0</v>
      </c>
      <c r="BJ200" s="957"/>
      <c r="BK200" s="956">
        <f t="shared" si="258"/>
        <v>0</v>
      </c>
      <c r="BL200" s="959"/>
      <c r="BM200" s="954">
        <f t="shared" si="259"/>
        <v>0</v>
      </c>
      <c r="BN200" s="960"/>
      <c r="BO200" s="954">
        <f t="shared" si="260"/>
        <v>0</v>
      </c>
      <c r="BP200" s="955"/>
      <c r="BQ200" s="954">
        <f t="shared" si="261"/>
        <v>1</v>
      </c>
      <c r="BR200" s="954"/>
      <c r="BS200" s="954">
        <f t="shared" si="262"/>
        <v>0</v>
      </c>
      <c r="BT200" s="955"/>
      <c r="BU200" s="954">
        <f t="shared" si="263"/>
        <v>0</v>
      </c>
      <c r="BV200" s="955"/>
      <c r="BW200" s="956">
        <f t="shared" si="264"/>
        <v>0</v>
      </c>
      <c r="BX200" s="957"/>
      <c r="BY200" s="956">
        <f t="shared" si="265"/>
        <v>0</v>
      </c>
      <c r="BZ200" s="961"/>
      <c r="CA200" s="962"/>
      <c r="CB200" s="826"/>
    </row>
    <row r="201" spans="1:80" s="1029" customFormat="1" ht="18.75" customHeight="1" thickBot="1" x14ac:dyDescent="0.3">
      <c r="A201" s="910" t="s">
        <v>425</v>
      </c>
      <c r="B201" s="911" t="s">
        <v>189</v>
      </c>
      <c r="C201" s="1239" t="s">
        <v>189</v>
      </c>
      <c r="D201" s="1240"/>
      <c r="E201" s="13"/>
      <c r="F201" s="912"/>
      <c r="G201" s="913"/>
      <c r="H201" s="913"/>
      <c r="I201" s="914"/>
      <c r="J201" s="913"/>
      <c r="K201" s="913"/>
      <c r="L201" s="913"/>
      <c r="M201" s="913"/>
      <c r="N201" s="913"/>
      <c r="O201" s="913"/>
      <c r="P201" s="913"/>
      <c r="Q201" s="913"/>
      <c r="R201" s="913"/>
      <c r="S201" s="913"/>
      <c r="T201" s="913"/>
      <c r="U201" s="913"/>
      <c r="V201" s="913"/>
      <c r="W201" s="913"/>
      <c r="X201" s="913"/>
      <c r="Y201" s="913"/>
      <c r="Z201" s="913"/>
      <c r="AA201" s="913"/>
      <c r="AB201" s="913"/>
      <c r="AC201" s="913"/>
      <c r="AD201" s="913"/>
      <c r="AE201" s="913"/>
      <c r="AF201" s="913"/>
      <c r="AG201" s="913"/>
      <c r="AH201" s="913"/>
      <c r="AI201" s="913"/>
      <c r="AJ201" s="913"/>
      <c r="AK201" s="938" t="str">
        <f>IF(CA201=0,"",TIME(0,CA201,0))</f>
        <v/>
      </c>
      <c r="AL201" s="915"/>
      <c r="AM201" s="915"/>
      <c r="AN201" s="915"/>
      <c r="AO201" s="916"/>
      <c r="AP201" s="915"/>
      <c r="AQ201" s="916"/>
      <c r="AR201" s="915"/>
      <c r="AS201" s="915"/>
      <c r="AT201" s="915"/>
      <c r="AU201" s="915"/>
      <c r="AV201" s="915"/>
      <c r="AW201" s="916"/>
      <c r="AX201" s="915"/>
      <c r="AY201" s="916"/>
      <c r="AZ201" s="1026"/>
      <c r="BA201" s="915"/>
      <c r="BB201" s="916"/>
      <c r="BC201" s="915"/>
      <c r="BD201" s="916"/>
      <c r="BE201" s="916"/>
      <c r="BF201" s="915"/>
      <c r="BG201" s="916"/>
      <c r="BH201" s="916"/>
      <c r="BI201" s="915"/>
      <c r="BJ201" s="916"/>
      <c r="BK201" s="915"/>
      <c r="BL201" s="1027"/>
      <c r="BM201" s="915"/>
      <c r="BN201" s="921"/>
      <c r="BO201" s="915"/>
      <c r="BP201" s="916"/>
      <c r="BQ201" s="915"/>
      <c r="BR201" s="915"/>
      <c r="BS201" s="915"/>
      <c r="BT201" s="916"/>
      <c r="BU201" s="915"/>
      <c r="BV201" s="916"/>
      <c r="BW201" s="915"/>
      <c r="BX201" s="916"/>
      <c r="BY201" s="915"/>
      <c r="BZ201" s="916"/>
      <c r="CA201" s="1026"/>
      <c r="CB201" s="1028"/>
    </row>
    <row r="202" spans="1:80" s="1029" customFormat="1" ht="18.75" customHeight="1" thickBot="1" x14ac:dyDescent="0.3">
      <c r="A202" s="910" t="s">
        <v>425</v>
      </c>
      <c r="B202" s="911" t="s">
        <v>189</v>
      </c>
      <c r="C202" s="190"/>
      <c r="D202" s="985" t="s">
        <v>69</v>
      </c>
      <c r="E202" s="13"/>
      <c r="F202" s="899">
        <v>1</v>
      </c>
      <c r="G202" s="900">
        <v>2</v>
      </c>
      <c r="H202" s="900">
        <v>3</v>
      </c>
      <c r="I202" s="900">
        <v>4</v>
      </c>
      <c r="J202" s="900">
        <v>5</v>
      </c>
      <c r="K202" s="900">
        <v>6</v>
      </c>
      <c r="L202" s="901">
        <v>7</v>
      </c>
      <c r="M202" s="901">
        <v>8</v>
      </c>
      <c r="N202" s="900">
        <v>9</v>
      </c>
      <c r="O202" s="900">
        <v>10</v>
      </c>
      <c r="P202" s="900">
        <v>11</v>
      </c>
      <c r="Q202" s="900">
        <v>12</v>
      </c>
      <c r="R202" s="900">
        <v>13</v>
      </c>
      <c r="S202" s="901">
        <v>14</v>
      </c>
      <c r="T202" s="901">
        <v>15</v>
      </c>
      <c r="U202" s="900">
        <v>16</v>
      </c>
      <c r="V202" s="900">
        <v>17</v>
      </c>
      <c r="W202" s="900">
        <v>18</v>
      </c>
      <c r="X202" s="900">
        <v>19</v>
      </c>
      <c r="Y202" s="900">
        <v>20</v>
      </c>
      <c r="Z202" s="901">
        <v>21</v>
      </c>
      <c r="AA202" s="901">
        <v>22</v>
      </c>
      <c r="AB202" s="900">
        <v>23</v>
      </c>
      <c r="AC202" s="900">
        <v>24</v>
      </c>
      <c r="AD202" s="900">
        <v>25</v>
      </c>
      <c r="AE202" s="900">
        <v>26</v>
      </c>
      <c r="AF202" s="900">
        <v>27</v>
      </c>
      <c r="AG202" s="1062">
        <v>28</v>
      </c>
      <c r="AH202" s="1062">
        <v>29</v>
      </c>
      <c r="AI202" s="900">
        <v>30</v>
      </c>
      <c r="AJ202" s="903">
        <v>31</v>
      </c>
      <c r="AK202" s="952"/>
      <c r="AL202" s="915"/>
      <c r="AM202" s="915"/>
      <c r="AN202" s="915"/>
      <c r="AO202" s="916"/>
      <c r="AP202" s="915"/>
      <c r="AQ202" s="916"/>
      <c r="AR202" s="915"/>
      <c r="AS202" s="915"/>
      <c r="AT202" s="915"/>
      <c r="AU202" s="915"/>
      <c r="AV202" s="915"/>
      <c r="AW202" s="916"/>
      <c r="AX202" s="915"/>
      <c r="AY202" s="916"/>
      <c r="AZ202" s="1026"/>
      <c r="BA202" s="915"/>
      <c r="BB202" s="916"/>
      <c r="BC202" s="915"/>
      <c r="BD202" s="916"/>
      <c r="BE202" s="916"/>
      <c r="BF202" s="915"/>
      <c r="BG202" s="916"/>
      <c r="BH202" s="916"/>
      <c r="BI202" s="915"/>
      <c r="BJ202" s="916"/>
      <c r="BK202" s="915"/>
      <c r="BL202" s="1027"/>
      <c r="BM202" s="915"/>
      <c r="BN202" s="921"/>
      <c r="BO202" s="915"/>
      <c r="BP202" s="916"/>
      <c r="BQ202" s="915"/>
      <c r="BR202" s="915"/>
      <c r="BS202" s="915"/>
      <c r="BT202" s="916"/>
      <c r="BU202" s="915"/>
      <c r="BV202" s="916"/>
      <c r="BW202" s="915"/>
      <c r="BX202" s="916"/>
      <c r="BY202" s="915"/>
      <c r="BZ202" s="916"/>
      <c r="CA202" s="1026"/>
      <c r="CB202" s="1028"/>
    </row>
    <row r="203" spans="1:80" ht="18.75" customHeight="1" x14ac:dyDescent="0.25">
      <c r="A203" s="910" t="s">
        <v>425</v>
      </c>
      <c r="B203" s="911" t="s">
        <v>189</v>
      </c>
      <c r="C203" s="1057" t="s">
        <v>387</v>
      </c>
      <c r="D203" s="975" t="str">
        <f>VLOOKUP(C203,ListeAppel,2,FALSE)</f>
        <v>Nom 006</v>
      </c>
      <c r="E203" s="932" t="s">
        <v>70</v>
      </c>
      <c r="F203" s="933"/>
      <c r="G203" s="936" t="s">
        <v>11</v>
      </c>
      <c r="H203" s="936" t="s">
        <v>11</v>
      </c>
      <c r="I203" s="978" t="s">
        <v>11</v>
      </c>
      <c r="J203" s="978" t="s">
        <v>11</v>
      </c>
      <c r="K203" s="978" t="s">
        <v>11</v>
      </c>
      <c r="L203" s="935"/>
      <c r="M203" s="935"/>
      <c r="N203" s="936" t="s">
        <v>11</v>
      </c>
      <c r="O203" s="989" t="s">
        <v>13</v>
      </c>
      <c r="P203" s="936" t="s">
        <v>11</v>
      </c>
      <c r="Q203" s="936" t="s">
        <v>11</v>
      </c>
      <c r="R203" s="937" t="s">
        <v>7</v>
      </c>
      <c r="S203" s="935"/>
      <c r="T203" s="986"/>
      <c r="U203" s="936" t="s">
        <v>11</v>
      </c>
      <c r="V203" s="1012" t="s">
        <v>11</v>
      </c>
      <c r="W203" s="978" t="s">
        <v>11</v>
      </c>
      <c r="X203" s="989" t="s">
        <v>13</v>
      </c>
      <c r="Y203" s="978" t="s">
        <v>11</v>
      </c>
      <c r="Z203" s="935"/>
      <c r="AA203" s="935"/>
      <c r="AB203" s="936" t="s">
        <v>11</v>
      </c>
      <c r="AC203" s="936" t="s">
        <v>11</v>
      </c>
      <c r="AD203" s="936" t="s">
        <v>11</v>
      </c>
      <c r="AE203" s="989" t="s">
        <v>13</v>
      </c>
      <c r="AF203" s="936" t="s">
        <v>11</v>
      </c>
      <c r="AG203" s="935"/>
      <c r="AH203" s="935"/>
      <c r="AI203" s="989" t="s">
        <v>13</v>
      </c>
      <c r="AJ203" s="936"/>
      <c r="AK203" s="938">
        <f>IF(CA203=0,"",TIME(0,CA203,0))</f>
        <v>0.33333333333333331</v>
      </c>
      <c r="AL203" s="939">
        <f t="shared" ref="AL203:AL248" si="266">COUNTIF(F203:AJ203,"P")</f>
        <v>16</v>
      </c>
      <c r="AM203" s="940">
        <f>SUM(AL203:AL204)/2</f>
        <v>16</v>
      </c>
      <c r="AN203" s="940">
        <f t="shared" ref="AN203:AN248" si="267">COUNTIF(F203:AJ203,"Mi")</f>
        <v>4</v>
      </c>
      <c r="AO203" s="940">
        <f>SUM((AN203+AN204)/2)</f>
        <v>3.5</v>
      </c>
      <c r="AP203" s="941">
        <f t="shared" ref="AP203:AP248" si="268">COUNTIF(F203:AJ203,"VS")</f>
        <v>0</v>
      </c>
      <c r="AQ203" s="941">
        <f>SUM((AP203+AP204)/2)</f>
        <v>0</v>
      </c>
      <c r="AR203" s="940">
        <f t="shared" ref="AR203:AR248" si="269">COUNTIF(F203:AJ203,"C1")</f>
        <v>0</v>
      </c>
      <c r="AS203" s="941">
        <f>SUM((AR203+AR204)/2)</f>
        <v>0</v>
      </c>
      <c r="AT203" s="941">
        <f t="shared" ref="AT203:AT248" si="270">COUNTIF(F203:AJ203,"R1")</f>
        <v>0</v>
      </c>
      <c r="AU203" s="942">
        <f>SUM((AT203+AT204)/2)</f>
        <v>0.5</v>
      </c>
      <c r="AV203" s="940">
        <f t="shared" ref="AV203:AV248" si="271">COUNTIF(F203:AJ203,"CS")</f>
        <v>0</v>
      </c>
      <c r="AW203" s="940">
        <f>SUM((AV203+AV204)/2)</f>
        <v>0</v>
      </c>
      <c r="AX203" s="941">
        <f t="shared" ref="AX203:AX248" si="272">COUNTIF(F203:AJ203,"DA")</f>
        <v>0</v>
      </c>
      <c r="AY203" s="941">
        <f>SUM((AX203+AX204)/2)</f>
        <v>0</v>
      </c>
      <c r="AZ203" s="943">
        <f>SUM(AM203+AO203+AQ203+AS203+AW203+AY203+AU203)*24</f>
        <v>480</v>
      </c>
      <c r="BA203" s="941">
        <f t="shared" ref="BA203:BA248" si="273">COUNTIF(F203:AJ203,"MT5")</f>
        <v>0</v>
      </c>
      <c r="BB203" s="941">
        <f>SUM((BA203+BA204)/2)</f>
        <v>0</v>
      </c>
      <c r="BC203" s="941">
        <f t="shared" ref="BC203:BC248" si="274">COUNTIF(F203:AJ203,"MT6")</f>
        <v>0</v>
      </c>
      <c r="BD203" s="941">
        <f>SUM((BC203+BC204)/2)</f>
        <v>0</v>
      </c>
      <c r="BE203" s="941">
        <f>SUM((BD203+BD204)/2)</f>
        <v>0</v>
      </c>
      <c r="BF203" s="941">
        <f t="shared" ref="BF203:BF248" si="275">COUNTIF(F203:AJ203,"MT8")</f>
        <v>0</v>
      </c>
      <c r="BG203" s="941">
        <f>SUM((BF203+BF204)/2)</f>
        <v>0</v>
      </c>
      <c r="BH203" s="941">
        <f>SUM((BG203+BG204)/2)</f>
        <v>0</v>
      </c>
      <c r="BI203" s="941">
        <f t="shared" ref="BI203:BI248" si="276">COUNTIF(F203:AJ203,"A")</f>
        <v>0</v>
      </c>
      <c r="BJ203" s="941">
        <f>SUM((BI203+BI204)/2)</f>
        <v>0</v>
      </c>
      <c r="BK203" s="941">
        <f t="shared" ref="BK203:BK248" si="277">COUNTIF(F203:AJ203,"Ma")</f>
        <v>0</v>
      </c>
      <c r="BL203" s="944">
        <f>SUM(BK203+BK204)/2</f>
        <v>0</v>
      </c>
      <c r="BM203" s="940">
        <f t="shared" ref="BM203:BM248" si="278">COUNTIF(F203:AJ203,"MJ")</f>
        <v>0</v>
      </c>
      <c r="BN203" s="940">
        <f>SUM(BM203+BM204)/2</f>
        <v>0</v>
      </c>
      <c r="BO203" s="940">
        <f t="shared" ref="BO203:BO248" si="279">COUNTIF(F203:AJ203,"Jsc")</f>
        <v>0</v>
      </c>
      <c r="BP203" s="940">
        <f>SUM(BO203+BO204)/2</f>
        <v>0</v>
      </c>
      <c r="BQ203" s="940">
        <f t="shared" ref="BQ203:BQ248" si="280">COUNTIF(F203:AJ203,"C")</f>
        <v>1</v>
      </c>
      <c r="BR203" s="940">
        <f>SUM((BQ203+BQ204)/2)</f>
        <v>1</v>
      </c>
      <c r="BS203" s="940">
        <f t="shared" ref="BS203:BS248" si="281">COUNTIF(F203:AJ203,"CC")</f>
        <v>0</v>
      </c>
      <c r="BT203" s="940">
        <f>SUM((BS203+BS204)/2)</f>
        <v>0</v>
      </c>
      <c r="BU203" s="940">
        <f t="shared" ref="BU203:BU248" si="282">COUNTIF(F203:AJ203,"DS")</f>
        <v>0</v>
      </c>
      <c r="BV203" s="940">
        <f>SUM((BU203+BU204)/2)</f>
        <v>0</v>
      </c>
      <c r="BW203" s="941">
        <f t="shared" ref="BW203:BW248" si="283">COUNTIF(F203:AJ203,"MT")</f>
        <v>0</v>
      </c>
      <c r="BX203" s="941">
        <f>SUM((BW203+BW204)/2)</f>
        <v>0</v>
      </c>
      <c r="BY203" s="941">
        <f t="shared" ref="BY203:BY248" si="284">COUNTIF(F203:AJ203,"4/5")</f>
        <v>0</v>
      </c>
      <c r="BZ203" s="942">
        <f>SUM((BY203+BY204)/2)</f>
        <v>0</v>
      </c>
      <c r="CA203" s="945">
        <f>SUM(AZ203)</f>
        <v>480</v>
      </c>
      <c r="CB203" s="891">
        <f>SUM(AM203+AO203+AQ203+AS203+AU203+AW203+BB203+BD203+BG203+AY203)</f>
        <v>20</v>
      </c>
    </row>
    <row r="204" spans="1:80" ht="18.75" customHeight="1" thickBot="1" x14ac:dyDescent="0.3">
      <c r="A204" s="910" t="s">
        <v>425</v>
      </c>
      <c r="B204" s="911" t="s">
        <v>189</v>
      </c>
      <c r="C204" s="710" t="s">
        <v>10</v>
      </c>
      <c r="D204" s="946">
        <v>11608</v>
      </c>
      <c r="E204" s="947" t="s">
        <v>4</v>
      </c>
      <c r="F204" s="948"/>
      <c r="G204" s="951" t="s">
        <v>11</v>
      </c>
      <c r="H204" s="951" t="s">
        <v>11</v>
      </c>
      <c r="I204" s="988" t="s">
        <v>11</v>
      </c>
      <c r="J204" s="988" t="s">
        <v>11</v>
      </c>
      <c r="K204" s="988" t="s">
        <v>11</v>
      </c>
      <c r="L204" s="950"/>
      <c r="M204" s="950"/>
      <c r="N204" s="990" t="s">
        <v>13</v>
      </c>
      <c r="O204" s="951" t="s">
        <v>11</v>
      </c>
      <c r="P204" s="951" t="s">
        <v>11</v>
      </c>
      <c r="Q204" s="951" t="s">
        <v>11</v>
      </c>
      <c r="R204" s="949" t="s">
        <v>7</v>
      </c>
      <c r="S204" s="950"/>
      <c r="T204" s="974"/>
      <c r="U204" s="951" t="s">
        <v>11</v>
      </c>
      <c r="V204" s="1020" t="s">
        <v>11</v>
      </c>
      <c r="W204" s="988" t="s">
        <v>11</v>
      </c>
      <c r="X204" s="951" t="s">
        <v>11</v>
      </c>
      <c r="Y204" s="988" t="s">
        <v>11</v>
      </c>
      <c r="Z204" s="950"/>
      <c r="AA204" s="950"/>
      <c r="AB204" s="951" t="s">
        <v>11</v>
      </c>
      <c r="AC204" s="951" t="s">
        <v>11</v>
      </c>
      <c r="AD204" s="951" t="s">
        <v>11</v>
      </c>
      <c r="AE204" s="990" t="s">
        <v>13</v>
      </c>
      <c r="AF204" s="951" t="s">
        <v>57</v>
      </c>
      <c r="AG204" s="950"/>
      <c r="AH204" s="950"/>
      <c r="AI204" s="990" t="s">
        <v>13</v>
      </c>
      <c r="AJ204" s="951"/>
      <c r="AK204" s="952"/>
      <c r="AL204" s="953">
        <f t="shared" si="266"/>
        <v>16</v>
      </c>
      <c r="AM204" s="954"/>
      <c r="AN204" s="954">
        <f t="shared" si="267"/>
        <v>3</v>
      </c>
      <c r="AO204" s="955"/>
      <c r="AP204" s="956">
        <f t="shared" si="268"/>
        <v>0</v>
      </c>
      <c r="AQ204" s="957"/>
      <c r="AR204" s="954">
        <f t="shared" si="269"/>
        <v>0</v>
      </c>
      <c r="AS204" s="954"/>
      <c r="AT204" s="954">
        <f t="shared" si="270"/>
        <v>1</v>
      </c>
      <c r="AU204" s="954"/>
      <c r="AV204" s="954">
        <f t="shared" si="271"/>
        <v>0</v>
      </c>
      <c r="AW204" s="955"/>
      <c r="AX204" s="956">
        <f t="shared" si="272"/>
        <v>0</v>
      </c>
      <c r="AY204" s="957"/>
      <c r="AZ204" s="958"/>
      <c r="BA204" s="956">
        <f t="shared" si="273"/>
        <v>0</v>
      </c>
      <c r="BB204" s="957"/>
      <c r="BC204" s="956">
        <f t="shared" si="274"/>
        <v>0</v>
      </c>
      <c r="BD204" s="957"/>
      <c r="BE204" s="957"/>
      <c r="BF204" s="956">
        <f t="shared" si="275"/>
        <v>0</v>
      </c>
      <c r="BG204" s="957"/>
      <c r="BH204" s="957"/>
      <c r="BI204" s="956">
        <f t="shared" si="276"/>
        <v>0</v>
      </c>
      <c r="BJ204" s="957"/>
      <c r="BK204" s="956">
        <f t="shared" si="277"/>
        <v>0</v>
      </c>
      <c r="BL204" s="959"/>
      <c r="BM204" s="954">
        <f t="shared" si="278"/>
        <v>0</v>
      </c>
      <c r="BN204" s="960"/>
      <c r="BO204" s="954">
        <f t="shared" si="279"/>
        <v>0</v>
      </c>
      <c r="BP204" s="955"/>
      <c r="BQ204" s="954">
        <f t="shared" si="280"/>
        <v>1</v>
      </c>
      <c r="BR204" s="954"/>
      <c r="BS204" s="954">
        <f t="shared" si="281"/>
        <v>0</v>
      </c>
      <c r="BT204" s="955"/>
      <c r="BU204" s="954">
        <f t="shared" si="282"/>
        <v>0</v>
      </c>
      <c r="BV204" s="955"/>
      <c r="BW204" s="956">
        <f t="shared" si="283"/>
        <v>0</v>
      </c>
      <c r="BX204" s="957"/>
      <c r="BY204" s="956">
        <f t="shared" si="284"/>
        <v>0</v>
      </c>
      <c r="BZ204" s="961"/>
      <c r="CA204" s="962"/>
      <c r="CB204" s="826"/>
    </row>
    <row r="205" spans="1:80" ht="18.75" customHeight="1" x14ac:dyDescent="0.25">
      <c r="A205" s="910" t="s">
        <v>425</v>
      </c>
      <c r="B205" s="911" t="s">
        <v>189</v>
      </c>
      <c r="C205" s="808" t="s">
        <v>388</v>
      </c>
      <c r="D205" s="931" t="str">
        <f>VLOOKUP(C205,ListeAppel,2,FALSE)</f>
        <v>Nom 015</v>
      </c>
      <c r="E205" s="932" t="s">
        <v>70</v>
      </c>
      <c r="F205" s="933"/>
      <c r="G205" s="936" t="s">
        <v>11</v>
      </c>
      <c r="H205" s="936" t="s">
        <v>11</v>
      </c>
      <c r="I205" s="1070" t="s">
        <v>11</v>
      </c>
      <c r="J205" s="936" t="s">
        <v>11</v>
      </c>
      <c r="K205" s="936" t="s">
        <v>11</v>
      </c>
      <c r="L205" s="935"/>
      <c r="M205" s="935"/>
      <c r="N205" s="936" t="s">
        <v>11</v>
      </c>
      <c r="O205" s="936" t="s">
        <v>11</v>
      </c>
      <c r="P205" s="936" t="s">
        <v>11</v>
      </c>
      <c r="Q205" s="989" t="s">
        <v>13</v>
      </c>
      <c r="R205" s="936" t="s">
        <v>11</v>
      </c>
      <c r="S205" s="986"/>
      <c r="T205" s="935"/>
      <c r="U205" s="936" t="s">
        <v>11</v>
      </c>
      <c r="V205" s="989" t="s">
        <v>13</v>
      </c>
      <c r="W205" s="937" t="s">
        <v>7</v>
      </c>
      <c r="X205" s="1016" t="s">
        <v>13</v>
      </c>
      <c r="Y205" s="936" t="s">
        <v>11</v>
      </c>
      <c r="Z205" s="935"/>
      <c r="AA205" s="935"/>
      <c r="AB205" s="936" t="s">
        <v>11</v>
      </c>
      <c r="AC205" s="936" t="s">
        <v>11</v>
      </c>
      <c r="AD205" s="936" t="s">
        <v>11</v>
      </c>
      <c r="AE205" s="989" t="s">
        <v>13</v>
      </c>
      <c r="AF205" s="936" t="s">
        <v>11</v>
      </c>
      <c r="AG205" s="935"/>
      <c r="AH205" s="935"/>
      <c r="AI205" s="989" t="s">
        <v>13</v>
      </c>
      <c r="AJ205" s="936"/>
      <c r="AK205" s="938">
        <f>IF(CA205=0,"",TIME(0,CA205,0))</f>
        <v>0.33333333333333331</v>
      </c>
      <c r="AL205" s="939">
        <f t="shared" si="266"/>
        <v>15</v>
      </c>
      <c r="AM205" s="940">
        <f>SUM(AL205:AL206)/2</f>
        <v>13</v>
      </c>
      <c r="AN205" s="940">
        <f t="shared" si="267"/>
        <v>5</v>
      </c>
      <c r="AO205" s="940">
        <f>SUM((AN205+AN206)/2)</f>
        <v>6.5</v>
      </c>
      <c r="AP205" s="941">
        <f t="shared" si="268"/>
        <v>0</v>
      </c>
      <c r="AQ205" s="941">
        <f>SUM((AP205+AP206)/2)</f>
        <v>0</v>
      </c>
      <c r="AR205" s="940">
        <f t="shared" si="269"/>
        <v>0</v>
      </c>
      <c r="AS205" s="941">
        <f>SUM((AR205+AR206)/2)</f>
        <v>0</v>
      </c>
      <c r="AT205" s="941">
        <f t="shared" si="270"/>
        <v>0</v>
      </c>
      <c r="AU205" s="942">
        <f>SUM((AT205+AT206)/2)</f>
        <v>0.5</v>
      </c>
      <c r="AV205" s="940">
        <f t="shared" si="271"/>
        <v>0</v>
      </c>
      <c r="AW205" s="940">
        <f>SUM((AV205+AV206)/2)</f>
        <v>0</v>
      </c>
      <c r="AX205" s="941">
        <f t="shared" si="272"/>
        <v>0</v>
      </c>
      <c r="AY205" s="941">
        <f>SUM((AX205+AX206)/2)</f>
        <v>0</v>
      </c>
      <c r="AZ205" s="943">
        <f>SUM(AM205+AO205+AQ205+AS205+AW205+AY205+AU205)*24</f>
        <v>480</v>
      </c>
      <c r="BA205" s="941">
        <f t="shared" si="273"/>
        <v>0</v>
      </c>
      <c r="BB205" s="941">
        <f>SUM((BA205+BA206)/2)</f>
        <v>0</v>
      </c>
      <c r="BC205" s="941">
        <f t="shared" si="274"/>
        <v>0</v>
      </c>
      <c r="BD205" s="941">
        <f>SUM((BC205+BC206)/2)</f>
        <v>0</v>
      </c>
      <c r="BE205" s="941">
        <f>SUM((BD205+BD206)/2)</f>
        <v>0</v>
      </c>
      <c r="BF205" s="941">
        <f t="shared" si="275"/>
        <v>0</v>
      </c>
      <c r="BG205" s="941">
        <f>SUM((BF205+BF206)/2)</f>
        <v>0</v>
      </c>
      <c r="BH205" s="941">
        <f>SUM((BG205+BG206)/2)</f>
        <v>0</v>
      </c>
      <c r="BI205" s="941">
        <f t="shared" si="276"/>
        <v>0</v>
      </c>
      <c r="BJ205" s="941">
        <f>SUM((BI205+BI206)/2)</f>
        <v>0</v>
      </c>
      <c r="BK205" s="941">
        <f t="shared" si="277"/>
        <v>0</v>
      </c>
      <c r="BL205" s="944">
        <f>SUM(BK205+BK206)/2</f>
        <v>0</v>
      </c>
      <c r="BM205" s="940">
        <f t="shared" si="278"/>
        <v>0</v>
      </c>
      <c r="BN205" s="940">
        <f>SUM(BM205+BM206)/2</f>
        <v>0</v>
      </c>
      <c r="BO205" s="940">
        <f t="shared" si="279"/>
        <v>0</v>
      </c>
      <c r="BP205" s="940">
        <f>SUM(BO205+BO206)/2</f>
        <v>0</v>
      </c>
      <c r="BQ205" s="940">
        <f t="shared" si="280"/>
        <v>1</v>
      </c>
      <c r="BR205" s="940">
        <f>SUM((BQ205+BQ206)/2)</f>
        <v>1</v>
      </c>
      <c r="BS205" s="940">
        <f t="shared" si="281"/>
        <v>0</v>
      </c>
      <c r="BT205" s="940">
        <f>SUM((BS205+BS206)/2)</f>
        <v>0</v>
      </c>
      <c r="BU205" s="940">
        <f t="shared" si="282"/>
        <v>0</v>
      </c>
      <c r="BV205" s="940">
        <f>SUM((BU205+BU206)/2)</f>
        <v>0</v>
      </c>
      <c r="BW205" s="941">
        <f t="shared" si="283"/>
        <v>0</v>
      </c>
      <c r="BX205" s="941">
        <f>SUM((BW205+BW206)/2)</f>
        <v>0</v>
      </c>
      <c r="BY205" s="941">
        <f t="shared" si="284"/>
        <v>0</v>
      </c>
      <c r="BZ205" s="942">
        <f>SUM((BY205+BY206)/2)</f>
        <v>0</v>
      </c>
      <c r="CA205" s="945">
        <f>SUM(AZ205)</f>
        <v>480</v>
      </c>
      <c r="CB205" s="891">
        <f>SUM(AM205+AO205+AQ205+AS205+AU205+AW205+BB205+BD205+BG205+AY205)</f>
        <v>20</v>
      </c>
    </row>
    <row r="206" spans="1:80" ht="18.75" customHeight="1" thickBot="1" x14ac:dyDescent="0.3">
      <c r="A206" s="910" t="s">
        <v>425</v>
      </c>
      <c r="B206" s="911" t="s">
        <v>189</v>
      </c>
      <c r="C206" s="710" t="s">
        <v>10</v>
      </c>
      <c r="D206" s="999"/>
      <c r="E206" s="947" t="s">
        <v>4</v>
      </c>
      <c r="F206" s="948"/>
      <c r="G206" s="951" t="s">
        <v>57</v>
      </c>
      <c r="H206" s="951" t="s">
        <v>11</v>
      </c>
      <c r="I206" s="1120" t="s">
        <v>13</v>
      </c>
      <c r="J206" s="951" t="s">
        <v>11</v>
      </c>
      <c r="K206" s="951" t="s">
        <v>11</v>
      </c>
      <c r="L206" s="950"/>
      <c r="M206" s="950"/>
      <c r="N206" s="951" t="s">
        <v>11</v>
      </c>
      <c r="O206" s="951" t="s">
        <v>11</v>
      </c>
      <c r="P206" s="951" t="s">
        <v>11</v>
      </c>
      <c r="Q206" s="990" t="s">
        <v>13</v>
      </c>
      <c r="R206" s="990" t="s">
        <v>13</v>
      </c>
      <c r="S206" s="974"/>
      <c r="T206" s="950"/>
      <c r="U206" s="951" t="s">
        <v>11</v>
      </c>
      <c r="V206" s="990" t="s">
        <v>13</v>
      </c>
      <c r="W206" s="949" t="s">
        <v>7</v>
      </c>
      <c r="X206" s="990" t="s">
        <v>13</v>
      </c>
      <c r="Y206" s="951" t="s">
        <v>11</v>
      </c>
      <c r="Z206" s="950"/>
      <c r="AA206" s="950"/>
      <c r="AB206" s="990" t="s">
        <v>13</v>
      </c>
      <c r="AC206" s="990" t="s">
        <v>13</v>
      </c>
      <c r="AD206" s="951" t="s">
        <v>11</v>
      </c>
      <c r="AE206" s="990" t="s">
        <v>13</v>
      </c>
      <c r="AF206" s="951" t="s">
        <v>11</v>
      </c>
      <c r="AG206" s="950"/>
      <c r="AH206" s="950"/>
      <c r="AI206" s="951" t="s">
        <v>11</v>
      </c>
      <c r="AJ206" s="951"/>
      <c r="AK206" s="952"/>
      <c r="AL206" s="953">
        <f t="shared" si="266"/>
        <v>11</v>
      </c>
      <c r="AM206" s="954"/>
      <c r="AN206" s="954">
        <f t="shared" si="267"/>
        <v>8</v>
      </c>
      <c r="AO206" s="955"/>
      <c r="AP206" s="956">
        <f t="shared" si="268"/>
        <v>0</v>
      </c>
      <c r="AQ206" s="957"/>
      <c r="AR206" s="954">
        <f t="shared" si="269"/>
        <v>0</v>
      </c>
      <c r="AS206" s="954"/>
      <c r="AT206" s="954">
        <f t="shared" si="270"/>
        <v>1</v>
      </c>
      <c r="AU206" s="954"/>
      <c r="AV206" s="954">
        <f t="shared" si="271"/>
        <v>0</v>
      </c>
      <c r="AW206" s="955"/>
      <c r="AX206" s="956">
        <f t="shared" si="272"/>
        <v>0</v>
      </c>
      <c r="AY206" s="957"/>
      <c r="AZ206" s="958"/>
      <c r="BA206" s="956">
        <f t="shared" si="273"/>
        <v>0</v>
      </c>
      <c r="BB206" s="957"/>
      <c r="BC206" s="956">
        <f t="shared" si="274"/>
        <v>0</v>
      </c>
      <c r="BD206" s="957"/>
      <c r="BE206" s="957"/>
      <c r="BF206" s="956">
        <f t="shared" si="275"/>
        <v>0</v>
      </c>
      <c r="BG206" s="957"/>
      <c r="BH206" s="957"/>
      <c r="BI206" s="956">
        <f t="shared" si="276"/>
        <v>0</v>
      </c>
      <c r="BJ206" s="957"/>
      <c r="BK206" s="956">
        <f t="shared" si="277"/>
        <v>0</v>
      </c>
      <c r="BL206" s="959"/>
      <c r="BM206" s="954">
        <f t="shared" si="278"/>
        <v>0</v>
      </c>
      <c r="BN206" s="960"/>
      <c r="BO206" s="954">
        <f t="shared" si="279"/>
        <v>0</v>
      </c>
      <c r="BP206" s="955"/>
      <c r="BQ206" s="954">
        <f t="shared" si="280"/>
        <v>1</v>
      </c>
      <c r="BR206" s="954"/>
      <c r="BS206" s="954">
        <f t="shared" si="281"/>
        <v>0</v>
      </c>
      <c r="BT206" s="955"/>
      <c r="BU206" s="954">
        <f t="shared" si="282"/>
        <v>0</v>
      </c>
      <c r="BV206" s="955"/>
      <c r="BW206" s="956">
        <f t="shared" si="283"/>
        <v>0</v>
      </c>
      <c r="BX206" s="957"/>
      <c r="BY206" s="956">
        <f t="shared" si="284"/>
        <v>0</v>
      </c>
      <c r="BZ206" s="961"/>
      <c r="CA206" s="962"/>
      <c r="CB206" s="826"/>
    </row>
    <row r="207" spans="1:80" ht="18.75" customHeight="1" x14ac:dyDescent="0.25">
      <c r="A207" s="910" t="s">
        <v>425</v>
      </c>
      <c r="B207" s="911" t="s">
        <v>189</v>
      </c>
      <c r="C207" s="718">
        <v>4998</v>
      </c>
      <c r="D207" s="1052" t="s">
        <v>205</v>
      </c>
      <c r="E207" s="932" t="s">
        <v>70</v>
      </c>
      <c r="F207" s="964"/>
      <c r="G207" s="936" t="s">
        <v>11</v>
      </c>
      <c r="H207" s="936" t="s">
        <v>11</v>
      </c>
      <c r="I207" s="936" t="s">
        <v>67</v>
      </c>
      <c r="J207" s="966" t="s">
        <v>11</v>
      </c>
      <c r="K207" s="1016" t="s">
        <v>13</v>
      </c>
      <c r="L207" s="965"/>
      <c r="M207" s="965"/>
      <c r="N207" s="966" t="s">
        <v>11</v>
      </c>
      <c r="O207" s="966" t="s">
        <v>11</v>
      </c>
      <c r="P207" s="936" t="s">
        <v>67</v>
      </c>
      <c r="Q207" s="937" t="s">
        <v>7</v>
      </c>
      <c r="R207" s="966" t="s">
        <v>11</v>
      </c>
      <c r="S207" s="1030"/>
      <c r="T207" s="965"/>
      <c r="U207" s="966" t="s">
        <v>11</v>
      </c>
      <c r="V207" s="1012" t="s">
        <v>11</v>
      </c>
      <c r="W207" s="936" t="s">
        <v>67</v>
      </c>
      <c r="X207" s="1016" t="s">
        <v>13</v>
      </c>
      <c r="Y207" s="937" t="s">
        <v>7</v>
      </c>
      <c r="Z207" s="965"/>
      <c r="AA207" s="965"/>
      <c r="AB207" s="1016" t="s">
        <v>13</v>
      </c>
      <c r="AC207" s="966" t="s">
        <v>11</v>
      </c>
      <c r="AD207" s="936" t="s">
        <v>67</v>
      </c>
      <c r="AE207" s="966" t="s">
        <v>11</v>
      </c>
      <c r="AF207" s="937" t="s">
        <v>7</v>
      </c>
      <c r="AG207" s="965"/>
      <c r="AH207" s="965"/>
      <c r="AI207" s="966" t="s">
        <v>11</v>
      </c>
      <c r="AJ207" s="966"/>
      <c r="AK207" s="938">
        <f>IF(CA207=0,"",TIME(0,CA207,0))</f>
        <v>0.23333333333333331</v>
      </c>
      <c r="AL207" s="939">
        <f t="shared" si="266"/>
        <v>11</v>
      </c>
      <c r="AM207" s="940">
        <f>SUM(AL207:AL208)/2</f>
        <v>11</v>
      </c>
      <c r="AN207" s="940">
        <f t="shared" si="267"/>
        <v>3</v>
      </c>
      <c r="AO207" s="940">
        <f>SUM((AN207+AN208)/2)</f>
        <v>3</v>
      </c>
      <c r="AP207" s="941">
        <f t="shared" si="268"/>
        <v>0</v>
      </c>
      <c r="AQ207" s="941">
        <f>SUM((AP207+AP208)/2)</f>
        <v>0</v>
      </c>
      <c r="AR207" s="940">
        <f t="shared" si="269"/>
        <v>0</v>
      </c>
      <c r="AS207" s="941">
        <f>SUM((AR207+AR208)/2)</f>
        <v>0</v>
      </c>
      <c r="AT207" s="941">
        <f t="shared" si="270"/>
        <v>0</v>
      </c>
      <c r="AU207" s="942">
        <f>SUM((AT207+AT208)/2)</f>
        <v>0</v>
      </c>
      <c r="AV207" s="940">
        <f t="shared" si="271"/>
        <v>0</v>
      </c>
      <c r="AW207" s="940">
        <f>SUM((AV207+AV208)/2)</f>
        <v>0</v>
      </c>
      <c r="AX207" s="941">
        <f t="shared" si="272"/>
        <v>0</v>
      </c>
      <c r="AY207" s="941">
        <f>SUM((AX207+AX208)/2)</f>
        <v>0</v>
      </c>
      <c r="AZ207" s="943">
        <f>SUM(AM207+AO207+AQ207+AS207+AW207+AY207+AU207)*24</f>
        <v>336</v>
      </c>
      <c r="BA207" s="941">
        <f t="shared" si="273"/>
        <v>0</v>
      </c>
      <c r="BB207" s="941">
        <f>SUM((BA207+BA208)/2)</f>
        <v>0</v>
      </c>
      <c r="BC207" s="941">
        <f t="shared" si="274"/>
        <v>0</v>
      </c>
      <c r="BD207" s="941">
        <f>SUM((BC207+BC208)/2)</f>
        <v>0</v>
      </c>
      <c r="BE207" s="941">
        <f>SUM((BD207+BD208)/2)</f>
        <v>0</v>
      </c>
      <c r="BF207" s="941">
        <f t="shared" si="275"/>
        <v>0</v>
      </c>
      <c r="BG207" s="941">
        <f>SUM((BF207+BF208)/2)</f>
        <v>0</v>
      </c>
      <c r="BH207" s="941">
        <f>SUM((BG207+BG208)/2)</f>
        <v>0</v>
      </c>
      <c r="BI207" s="941">
        <f t="shared" si="276"/>
        <v>0</v>
      </c>
      <c r="BJ207" s="941">
        <f>SUM((BI207+BI208)/2)</f>
        <v>0</v>
      </c>
      <c r="BK207" s="941">
        <f t="shared" si="277"/>
        <v>0</v>
      </c>
      <c r="BL207" s="944">
        <f>SUM(BK207+BK208)/2</f>
        <v>0</v>
      </c>
      <c r="BM207" s="940">
        <f t="shared" si="278"/>
        <v>0</v>
      </c>
      <c r="BN207" s="940">
        <f>SUM(BM207+BM208)/2</f>
        <v>0</v>
      </c>
      <c r="BO207" s="940">
        <f t="shared" si="279"/>
        <v>0</v>
      </c>
      <c r="BP207" s="940">
        <f>SUM(BO207+BO208)/2</f>
        <v>0</v>
      </c>
      <c r="BQ207" s="940">
        <f t="shared" si="280"/>
        <v>3</v>
      </c>
      <c r="BR207" s="940">
        <f>SUM((BQ207+BQ208)/2)</f>
        <v>3</v>
      </c>
      <c r="BS207" s="940">
        <f t="shared" si="281"/>
        <v>0</v>
      </c>
      <c r="BT207" s="940">
        <f>SUM((BS207+BS208)/2)</f>
        <v>0</v>
      </c>
      <c r="BU207" s="940">
        <f t="shared" si="282"/>
        <v>0</v>
      </c>
      <c r="BV207" s="940">
        <f>SUM((BU207+BU208)/2)</f>
        <v>0</v>
      </c>
      <c r="BW207" s="941">
        <f t="shared" si="283"/>
        <v>0</v>
      </c>
      <c r="BX207" s="941">
        <f>SUM((BW207+BW208)/2)</f>
        <v>0</v>
      </c>
      <c r="BY207" s="941">
        <f t="shared" si="284"/>
        <v>0</v>
      </c>
      <c r="BZ207" s="942">
        <f>SUM((BY207+BY208)/2)</f>
        <v>0</v>
      </c>
      <c r="CA207" s="945">
        <f>SUM(AZ207)</f>
        <v>336</v>
      </c>
      <c r="CB207" s="891">
        <f>SUM(AM207+AO207+AQ207+AS207+AU207+AW207+BB207+BD207+BG207+AY207)</f>
        <v>14</v>
      </c>
    </row>
    <row r="208" spans="1:80" ht="18.75" customHeight="1" thickBot="1" x14ac:dyDescent="0.3">
      <c r="A208" s="910" t="s">
        <v>425</v>
      </c>
      <c r="B208" s="911" t="s">
        <v>189</v>
      </c>
      <c r="C208" s="718" t="s">
        <v>6</v>
      </c>
      <c r="D208" s="969">
        <v>10876</v>
      </c>
      <c r="E208" s="947" t="s">
        <v>4</v>
      </c>
      <c r="F208" s="964"/>
      <c r="G208" s="951" t="s">
        <v>11</v>
      </c>
      <c r="H208" s="951" t="s">
        <v>11</v>
      </c>
      <c r="I208" s="951" t="s">
        <v>67</v>
      </c>
      <c r="J208" s="966" t="s">
        <v>11</v>
      </c>
      <c r="K208" s="1016" t="s">
        <v>13</v>
      </c>
      <c r="L208" s="965"/>
      <c r="M208" s="965"/>
      <c r="N208" s="1016" t="s">
        <v>13</v>
      </c>
      <c r="O208" s="966" t="s">
        <v>11</v>
      </c>
      <c r="P208" s="951" t="s">
        <v>67</v>
      </c>
      <c r="Q208" s="949" t="s">
        <v>7</v>
      </c>
      <c r="R208" s="966" t="s">
        <v>11</v>
      </c>
      <c r="S208" s="1030"/>
      <c r="T208" s="965"/>
      <c r="U208" s="966" t="s">
        <v>11</v>
      </c>
      <c r="V208" s="1020" t="s">
        <v>11</v>
      </c>
      <c r="W208" s="951" t="s">
        <v>67</v>
      </c>
      <c r="X208" s="988" t="s">
        <v>11</v>
      </c>
      <c r="Y208" s="949" t="s">
        <v>7</v>
      </c>
      <c r="Z208" s="965"/>
      <c r="AA208" s="965"/>
      <c r="AB208" s="1016" t="s">
        <v>13</v>
      </c>
      <c r="AC208" s="988" t="s">
        <v>11</v>
      </c>
      <c r="AD208" s="951" t="s">
        <v>67</v>
      </c>
      <c r="AE208" s="966" t="s">
        <v>11</v>
      </c>
      <c r="AF208" s="949" t="s">
        <v>7</v>
      </c>
      <c r="AG208" s="965"/>
      <c r="AH208" s="965"/>
      <c r="AI208" s="966" t="s">
        <v>11</v>
      </c>
      <c r="AJ208" s="966"/>
      <c r="AK208" s="952"/>
      <c r="AL208" s="953">
        <f t="shared" si="266"/>
        <v>11</v>
      </c>
      <c r="AM208" s="954"/>
      <c r="AN208" s="954">
        <f t="shared" si="267"/>
        <v>3</v>
      </c>
      <c r="AO208" s="955"/>
      <c r="AP208" s="956">
        <f t="shared" si="268"/>
        <v>0</v>
      </c>
      <c r="AQ208" s="957"/>
      <c r="AR208" s="954">
        <f t="shared" si="269"/>
        <v>0</v>
      </c>
      <c r="AS208" s="954"/>
      <c r="AT208" s="954">
        <f t="shared" si="270"/>
        <v>0</v>
      </c>
      <c r="AU208" s="954"/>
      <c r="AV208" s="954">
        <f t="shared" si="271"/>
        <v>0</v>
      </c>
      <c r="AW208" s="955"/>
      <c r="AX208" s="956">
        <f t="shared" si="272"/>
        <v>0</v>
      </c>
      <c r="AY208" s="957"/>
      <c r="AZ208" s="958"/>
      <c r="BA208" s="956">
        <f t="shared" si="273"/>
        <v>0</v>
      </c>
      <c r="BB208" s="957"/>
      <c r="BC208" s="956">
        <f t="shared" si="274"/>
        <v>0</v>
      </c>
      <c r="BD208" s="957"/>
      <c r="BE208" s="957"/>
      <c r="BF208" s="956">
        <f t="shared" si="275"/>
        <v>0</v>
      </c>
      <c r="BG208" s="957"/>
      <c r="BH208" s="957"/>
      <c r="BI208" s="956">
        <f t="shared" si="276"/>
        <v>0</v>
      </c>
      <c r="BJ208" s="957"/>
      <c r="BK208" s="956">
        <f t="shared" si="277"/>
        <v>0</v>
      </c>
      <c r="BL208" s="959"/>
      <c r="BM208" s="954">
        <f t="shared" si="278"/>
        <v>0</v>
      </c>
      <c r="BN208" s="960"/>
      <c r="BO208" s="954">
        <f t="shared" si="279"/>
        <v>0</v>
      </c>
      <c r="BP208" s="955"/>
      <c r="BQ208" s="954">
        <f t="shared" si="280"/>
        <v>3</v>
      </c>
      <c r="BR208" s="954"/>
      <c r="BS208" s="954">
        <f t="shared" si="281"/>
        <v>0</v>
      </c>
      <c r="BT208" s="955"/>
      <c r="BU208" s="954">
        <f t="shared" si="282"/>
        <v>0</v>
      </c>
      <c r="BV208" s="955"/>
      <c r="BW208" s="956">
        <f t="shared" si="283"/>
        <v>0</v>
      </c>
      <c r="BX208" s="957"/>
      <c r="BY208" s="956">
        <f t="shared" si="284"/>
        <v>0</v>
      </c>
      <c r="BZ208" s="961"/>
      <c r="CA208" s="962"/>
      <c r="CB208" s="826"/>
    </row>
    <row r="209" spans="1:80" ht="18.75" customHeight="1" x14ac:dyDescent="0.25">
      <c r="A209" s="910" t="s">
        <v>425</v>
      </c>
      <c r="B209" s="911" t="s">
        <v>189</v>
      </c>
      <c r="C209" s="808" t="s">
        <v>390</v>
      </c>
      <c r="D209" s="931" t="str">
        <f>VLOOKUP(C209,ListeAppel,2,FALSE)</f>
        <v>Nom 021</v>
      </c>
      <c r="E209" s="932" t="s">
        <v>70</v>
      </c>
      <c r="F209" s="933"/>
      <c r="G209" s="936" t="s">
        <v>11</v>
      </c>
      <c r="H209" s="936" t="s">
        <v>11</v>
      </c>
      <c r="I209" s="1070" t="s">
        <v>67</v>
      </c>
      <c r="J209" s="1070" t="s">
        <v>67</v>
      </c>
      <c r="K209" s="1037" t="s">
        <v>13</v>
      </c>
      <c r="L209" s="986"/>
      <c r="M209" s="935"/>
      <c r="N209" s="936" t="s">
        <v>11</v>
      </c>
      <c r="O209" s="936" t="s">
        <v>67</v>
      </c>
      <c r="P209" s="936" t="s">
        <v>67</v>
      </c>
      <c r="Q209" s="1037" t="s">
        <v>13</v>
      </c>
      <c r="R209" s="978" t="s">
        <v>11</v>
      </c>
      <c r="S209" s="986"/>
      <c r="T209" s="935"/>
      <c r="U209" s="936" t="s">
        <v>11</v>
      </c>
      <c r="V209" s="989" t="s">
        <v>13</v>
      </c>
      <c r="W209" s="936" t="s">
        <v>67</v>
      </c>
      <c r="X209" s="1016" t="s">
        <v>13</v>
      </c>
      <c r="Y209" s="936" t="s">
        <v>67</v>
      </c>
      <c r="Z209" s="986"/>
      <c r="AA209" s="935"/>
      <c r="AB209" s="936" t="s">
        <v>67</v>
      </c>
      <c r="AC209" s="1016" t="s">
        <v>13</v>
      </c>
      <c r="AD209" s="936" t="s">
        <v>67</v>
      </c>
      <c r="AE209" s="989" t="s">
        <v>13</v>
      </c>
      <c r="AF209" s="937" t="s">
        <v>7</v>
      </c>
      <c r="AG209" s="935"/>
      <c r="AH209" s="935"/>
      <c r="AI209" s="936" t="s">
        <v>67</v>
      </c>
      <c r="AJ209" s="936"/>
      <c r="AK209" s="938">
        <f>IF(CA209=0,"",TIME(0,CA209,0))</f>
        <v>0.18333333333333335</v>
      </c>
      <c r="AL209" s="939">
        <f t="shared" si="266"/>
        <v>5</v>
      </c>
      <c r="AM209" s="940">
        <f>SUM(AL209:AL210)/2</f>
        <v>5</v>
      </c>
      <c r="AN209" s="940">
        <f t="shared" si="267"/>
        <v>6</v>
      </c>
      <c r="AO209" s="940">
        <f>SUM((AN209+AN210)/2)</f>
        <v>6</v>
      </c>
      <c r="AP209" s="941">
        <f t="shared" si="268"/>
        <v>0</v>
      </c>
      <c r="AQ209" s="941">
        <f>SUM((AP209+AP210)/2)</f>
        <v>0</v>
      </c>
      <c r="AR209" s="940">
        <f t="shared" si="269"/>
        <v>0</v>
      </c>
      <c r="AS209" s="941">
        <f>SUM((AR209+AR210)/2)</f>
        <v>0</v>
      </c>
      <c r="AT209" s="941">
        <f t="shared" si="270"/>
        <v>0</v>
      </c>
      <c r="AU209" s="942">
        <f>SUM((AT209+AT210)/2)</f>
        <v>0</v>
      </c>
      <c r="AV209" s="940">
        <f t="shared" si="271"/>
        <v>0</v>
      </c>
      <c r="AW209" s="940">
        <f>SUM((AV209+AV210)/2)</f>
        <v>0</v>
      </c>
      <c r="AX209" s="941">
        <f t="shared" si="272"/>
        <v>0</v>
      </c>
      <c r="AY209" s="941">
        <f>SUM((AX209+AX210)/2)</f>
        <v>0</v>
      </c>
      <c r="AZ209" s="943">
        <f>SUM(AM209+AO209+AQ209+AS209+AW209+AY209+AU209)*24</f>
        <v>264</v>
      </c>
      <c r="BA209" s="941">
        <f t="shared" si="273"/>
        <v>0</v>
      </c>
      <c r="BB209" s="941">
        <f>SUM((BA209+BA210)/2)</f>
        <v>0</v>
      </c>
      <c r="BC209" s="941">
        <f t="shared" si="274"/>
        <v>0</v>
      </c>
      <c r="BD209" s="941">
        <f>SUM((BC209+BC210)/2)</f>
        <v>0</v>
      </c>
      <c r="BE209" s="941">
        <f>SUM((BD209+BD210)/2)</f>
        <v>0</v>
      </c>
      <c r="BF209" s="941">
        <f t="shared" si="275"/>
        <v>0</v>
      </c>
      <c r="BG209" s="941">
        <f>SUM((BF209+BF210)/2)</f>
        <v>0</v>
      </c>
      <c r="BH209" s="941">
        <f>SUM((BG209+BG210)/2)</f>
        <v>0</v>
      </c>
      <c r="BI209" s="941">
        <f t="shared" si="276"/>
        <v>0</v>
      </c>
      <c r="BJ209" s="941">
        <f>SUM((BI209+BI210)/2)</f>
        <v>0</v>
      </c>
      <c r="BK209" s="941">
        <f t="shared" si="277"/>
        <v>0</v>
      </c>
      <c r="BL209" s="944">
        <f>SUM(BK209+BK210)/2</f>
        <v>0</v>
      </c>
      <c r="BM209" s="940">
        <f t="shared" si="278"/>
        <v>0</v>
      </c>
      <c r="BN209" s="940">
        <f>SUM(BM209+BM210)/2</f>
        <v>0</v>
      </c>
      <c r="BO209" s="940">
        <f t="shared" si="279"/>
        <v>0</v>
      </c>
      <c r="BP209" s="940">
        <f>SUM(BO209+BO210)/2</f>
        <v>0</v>
      </c>
      <c r="BQ209" s="940">
        <f t="shared" si="280"/>
        <v>1</v>
      </c>
      <c r="BR209" s="940">
        <f>SUM((BQ209+BQ210)/2)</f>
        <v>1</v>
      </c>
      <c r="BS209" s="940">
        <f t="shared" si="281"/>
        <v>0</v>
      </c>
      <c r="BT209" s="940">
        <f>SUM((BS209+BS210)/2)</f>
        <v>0</v>
      </c>
      <c r="BU209" s="940">
        <f t="shared" si="282"/>
        <v>0</v>
      </c>
      <c r="BV209" s="940">
        <f>SUM((BU209+BU210)/2)</f>
        <v>0</v>
      </c>
      <c r="BW209" s="941">
        <f t="shared" si="283"/>
        <v>0</v>
      </c>
      <c r="BX209" s="941">
        <f>SUM((BW209+BW210)/2)</f>
        <v>0</v>
      </c>
      <c r="BY209" s="941">
        <f t="shared" si="284"/>
        <v>0</v>
      </c>
      <c r="BZ209" s="942">
        <f>SUM((BY209+BY210)/2)</f>
        <v>0</v>
      </c>
      <c r="CA209" s="945">
        <f>SUM(AZ209)</f>
        <v>264</v>
      </c>
      <c r="CB209" s="891">
        <f>SUM(AM209+AO209+AQ209+AS209+AU209+AW209+BB209+BD209+BG209+AY209)</f>
        <v>11</v>
      </c>
    </row>
    <row r="210" spans="1:80" ht="18.75" customHeight="1" thickBot="1" x14ac:dyDescent="0.3">
      <c r="A210" s="910" t="s">
        <v>425</v>
      </c>
      <c r="B210" s="911" t="s">
        <v>189</v>
      </c>
      <c r="C210" s="710" t="s">
        <v>3</v>
      </c>
      <c r="D210" s="946"/>
      <c r="E210" s="947" t="s">
        <v>4</v>
      </c>
      <c r="F210" s="948"/>
      <c r="G210" s="951" t="s">
        <v>11</v>
      </c>
      <c r="H210" s="951" t="s">
        <v>11</v>
      </c>
      <c r="I210" s="1071" t="s">
        <v>67</v>
      </c>
      <c r="J210" s="1071" t="s">
        <v>67</v>
      </c>
      <c r="K210" s="988" t="s">
        <v>11</v>
      </c>
      <c r="L210" s="974"/>
      <c r="M210" s="950"/>
      <c r="N210" s="951" t="s">
        <v>11</v>
      </c>
      <c r="O210" s="951" t="s">
        <v>67</v>
      </c>
      <c r="P210" s="951" t="s">
        <v>67</v>
      </c>
      <c r="Q210" s="1051" t="s">
        <v>13</v>
      </c>
      <c r="R210" s="1051" t="s">
        <v>13</v>
      </c>
      <c r="S210" s="974"/>
      <c r="T210" s="950"/>
      <c r="U210" s="951" t="s">
        <v>11</v>
      </c>
      <c r="V210" s="990" t="s">
        <v>13</v>
      </c>
      <c r="W210" s="951" t="s">
        <v>67</v>
      </c>
      <c r="X210" s="990" t="s">
        <v>13</v>
      </c>
      <c r="Y210" s="951" t="s">
        <v>67</v>
      </c>
      <c r="Z210" s="974"/>
      <c r="AA210" s="950"/>
      <c r="AB210" s="951" t="s">
        <v>67</v>
      </c>
      <c r="AC210" s="1016" t="s">
        <v>13</v>
      </c>
      <c r="AD210" s="951" t="s">
        <v>67</v>
      </c>
      <c r="AE210" s="990" t="s">
        <v>13</v>
      </c>
      <c r="AF210" s="949" t="s">
        <v>7</v>
      </c>
      <c r="AG210" s="950"/>
      <c r="AH210" s="950"/>
      <c r="AI210" s="951" t="s">
        <v>67</v>
      </c>
      <c r="AJ210" s="951"/>
      <c r="AK210" s="952"/>
      <c r="AL210" s="953">
        <f t="shared" si="266"/>
        <v>5</v>
      </c>
      <c r="AM210" s="954"/>
      <c r="AN210" s="954">
        <f t="shared" si="267"/>
        <v>6</v>
      </c>
      <c r="AO210" s="955"/>
      <c r="AP210" s="956">
        <f t="shared" si="268"/>
        <v>0</v>
      </c>
      <c r="AQ210" s="957"/>
      <c r="AR210" s="954">
        <f t="shared" si="269"/>
        <v>0</v>
      </c>
      <c r="AS210" s="954"/>
      <c r="AT210" s="954">
        <f t="shared" si="270"/>
        <v>0</v>
      </c>
      <c r="AU210" s="954"/>
      <c r="AV210" s="954">
        <f t="shared" si="271"/>
        <v>0</v>
      </c>
      <c r="AW210" s="955"/>
      <c r="AX210" s="956">
        <f t="shared" si="272"/>
        <v>0</v>
      </c>
      <c r="AY210" s="957"/>
      <c r="AZ210" s="958"/>
      <c r="BA210" s="956">
        <f t="shared" si="273"/>
        <v>0</v>
      </c>
      <c r="BB210" s="957"/>
      <c r="BC210" s="956">
        <f t="shared" si="274"/>
        <v>0</v>
      </c>
      <c r="BD210" s="957"/>
      <c r="BE210" s="957"/>
      <c r="BF210" s="956">
        <f t="shared" si="275"/>
        <v>0</v>
      </c>
      <c r="BG210" s="957"/>
      <c r="BH210" s="957"/>
      <c r="BI210" s="956">
        <f t="shared" si="276"/>
        <v>0</v>
      </c>
      <c r="BJ210" s="957"/>
      <c r="BK210" s="956">
        <f t="shared" si="277"/>
        <v>0</v>
      </c>
      <c r="BL210" s="959"/>
      <c r="BM210" s="954">
        <f t="shared" si="278"/>
        <v>0</v>
      </c>
      <c r="BN210" s="960"/>
      <c r="BO210" s="954">
        <f t="shared" si="279"/>
        <v>0</v>
      </c>
      <c r="BP210" s="955"/>
      <c r="BQ210" s="954">
        <f t="shared" si="280"/>
        <v>1</v>
      </c>
      <c r="BR210" s="954"/>
      <c r="BS210" s="954">
        <f t="shared" si="281"/>
        <v>0</v>
      </c>
      <c r="BT210" s="955"/>
      <c r="BU210" s="954">
        <f t="shared" si="282"/>
        <v>0</v>
      </c>
      <c r="BV210" s="955"/>
      <c r="BW210" s="956">
        <f t="shared" si="283"/>
        <v>0</v>
      </c>
      <c r="BX210" s="957"/>
      <c r="BY210" s="956">
        <f t="shared" si="284"/>
        <v>0</v>
      </c>
      <c r="BZ210" s="961"/>
      <c r="CA210" s="962"/>
      <c r="CB210" s="826"/>
    </row>
    <row r="211" spans="1:80" ht="18.75" customHeight="1" x14ac:dyDescent="0.25">
      <c r="A211" s="910" t="s">
        <v>425</v>
      </c>
      <c r="B211" s="911" t="s">
        <v>189</v>
      </c>
      <c r="C211" s="808" t="s">
        <v>391</v>
      </c>
      <c r="D211" s="931" t="str">
        <f>VLOOKUP(C211,ListeAppel,2,FALSE)</f>
        <v>Nom 027</v>
      </c>
      <c r="E211" s="932" t="s">
        <v>70</v>
      </c>
      <c r="F211" s="933"/>
      <c r="G211" s="936" t="s">
        <v>67</v>
      </c>
      <c r="H211" s="936" t="s">
        <v>11</v>
      </c>
      <c r="I211" s="1070" t="s">
        <v>11</v>
      </c>
      <c r="J211" s="1037" t="s">
        <v>13</v>
      </c>
      <c r="K211" s="936" t="s">
        <v>67</v>
      </c>
      <c r="L211" s="986"/>
      <c r="M211" s="986"/>
      <c r="N211" s="936" t="s">
        <v>11</v>
      </c>
      <c r="O211" s="936" t="s">
        <v>11</v>
      </c>
      <c r="P211" s="936" t="s">
        <v>67</v>
      </c>
      <c r="Q211" s="936" t="s">
        <v>67</v>
      </c>
      <c r="R211" s="1037" t="s">
        <v>13</v>
      </c>
      <c r="S211" s="986"/>
      <c r="T211" s="986"/>
      <c r="U211" s="936" t="s">
        <v>67</v>
      </c>
      <c r="V211" s="1012" t="s">
        <v>11</v>
      </c>
      <c r="W211" s="936" t="s">
        <v>11</v>
      </c>
      <c r="X211" s="1104" t="s">
        <v>115</v>
      </c>
      <c r="Y211" s="1038" t="s">
        <v>7</v>
      </c>
      <c r="Z211" s="986"/>
      <c r="AA211" s="986"/>
      <c r="AB211" s="936" t="s">
        <v>67</v>
      </c>
      <c r="AC211" s="936" t="s">
        <v>11</v>
      </c>
      <c r="AD211" s="936" t="s">
        <v>11</v>
      </c>
      <c r="AE211" s="989" t="s">
        <v>13</v>
      </c>
      <c r="AF211" s="1096" t="s">
        <v>35</v>
      </c>
      <c r="AG211" s="935"/>
      <c r="AH211" s="935"/>
      <c r="AI211" s="936" t="s">
        <v>67</v>
      </c>
      <c r="AJ211" s="936"/>
      <c r="AK211" s="938">
        <f>IF(CA211=0,"",TIME(0,CA211,0))</f>
        <v>0.18333333333333335</v>
      </c>
      <c r="AL211" s="939">
        <f t="shared" si="266"/>
        <v>8</v>
      </c>
      <c r="AM211" s="940">
        <f>SUM(AL211:AL212)/2</f>
        <v>8</v>
      </c>
      <c r="AN211" s="940">
        <f t="shared" si="267"/>
        <v>3</v>
      </c>
      <c r="AO211" s="940">
        <f>SUM((AN211+AN212)/2)</f>
        <v>3</v>
      </c>
      <c r="AP211" s="941">
        <f t="shared" si="268"/>
        <v>0</v>
      </c>
      <c r="AQ211" s="941">
        <f>SUM((AP211+AP212)/2)</f>
        <v>0</v>
      </c>
      <c r="AR211" s="940">
        <f t="shared" si="269"/>
        <v>0</v>
      </c>
      <c r="AS211" s="941">
        <f>SUM((AR211+AR212)/2)</f>
        <v>0</v>
      </c>
      <c r="AT211" s="941">
        <f t="shared" si="270"/>
        <v>0</v>
      </c>
      <c r="AU211" s="942">
        <f>SUM((AT211+AT212)/2)</f>
        <v>0</v>
      </c>
      <c r="AV211" s="940">
        <f t="shared" si="271"/>
        <v>0</v>
      </c>
      <c r="AW211" s="940">
        <f>SUM((AV211+AV212)/2)</f>
        <v>0</v>
      </c>
      <c r="AX211" s="941">
        <f t="shared" si="272"/>
        <v>0</v>
      </c>
      <c r="AY211" s="941">
        <f>SUM((AX211+AX212)/2)</f>
        <v>0</v>
      </c>
      <c r="AZ211" s="943">
        <f>SUM(AM211+AO211+AQ211+AS211+AW211+AY211+AU211)*24</f>
        <v>264</v>
      </c>
      <c r="BA211" s="941">
        <f t="shared" si="273"/>
        <v>0</v>
      </c>
      <c r="BB211" s="941">
        <f>SUM((BA211+BA212)/2)</f>
        <v>0</v>
      </c>
      <c r="BC211" s="941">
        <f t="shared" si="274"/>
        <v>0</v>
      </c>
      <c r="BD211" s="941">
        <f>SUM((BC211+BC212)/2)</f>
        <v>0</v>
      </c>
      <c r="BE211" s="941">
        <f>SUM((BD211+BD212)/2)</f>
        <v>0</v>
      </c>
      <c r="BF211" s="941">
        <f t="shared" si="275"/>
        <v>0</v>
      </c>
      <c r="BG211" s="941">
        <f>SUM((BF211+BF212)/2)</f>
        <v>0</v>
      </c>
      <c r="BH211" s="941">
        <f>SUM((BG211+BG212)/2)</f>
        <v>0</v>
      </c>
      <c r="BI211" s="941">
        <f t="shared" si="276"/>
        <v>0</v>
      </c>
      <c r="BJ211" s="941">
        <f>SUM((BI211+BI212)/2)</f>
        <v>0</v>
      </c>
      <c r="BK211" s="941">
        <f t="shared" si="277"/>
        <v>0</v>
      </c>
      <c r="BL211" s="944">
        <f>SUM(BK211+BK212)/2</f>
        <v>0</v>
      </c>
      <c r="BM211" s="940">
        <f t="shared" si="278"/>
        <v>0</v>
      </c>
      <c r="BN211" s="940">
        <f>SUM(BM211+BM212)/2</f>
        <v>0</v>
      </c>
      <c r="BO211" s="940">
        <f t="shared" si="279"/>
        <v>0</v>
      </c>
      <c r="BP211" s="940">
        <f>SUM(BO211+BO212)/2</f>
        <v>0</v>
      </c>
      <c r="BQ211" s="940">
        <f t="shared" si="280"/>
        <v>1</v>
      </c>
      <c r="BR211" s="940">
        <f>SUM((BQ211+BQ212)/2)</f>
        <v>1</v>
      </c>
      <c r="BS211" s="940">
        <f t="shared" si="281"/>
        <v>0</v>
      </c>
      <c r="BT211" s="940">
        <f>SUM((BS211+BS212)/2)</f>
        <v>0</v>
      </c>
      <c r="BU211" s="940">
        <f t="shared" si="282"/>
        <v>1</v>
      </c>
      <c r="BV211" s="940">
        <f>SUM((BU211+BU212)/2)</f>
        <v>1</v>
      </c>
      <c r="BW211" s="941">
        <f t="shared" si="283"/>
        <v>0</v>
      </c>
      <c r="BX211" s="941">
        <f>SUM((BW211+BW212)/2)</f>
        <v>0</v>
      </c>
      <c r="BY211" s="941">
        <f t="shared" si="284"/>
        <v>0</v>
      </c>
      <c r="BZ211" s="942">
        <f>SUM((BY211+BY212)/2)</f>
        <v>0</v>
      </c>
      <c r="CA211" s="945">
        <f>SUM(AZ211)</f>
        <v>264</v>
      </c>
      <c r="CB211" s="891">
        <f>SUM(AM211+AO211+AQ211+AS211+AU211+AW211+BB211+BD211+BG211+AY211)</f>
        <v>11</v>
      </c>
    </row>
    <row r="212" spans="1:80" ht="18.75" customHeight="1" thickBot="1" x14ac:dyDescent="0.3">
      <c r="A212" s="910" t="s">
        <v>425</v>
      </c>
      <c r="B212" s="911" t="s">
        <v>189</v>
      </c>
      <c r="C212" s="710" t="s">
        <v>6</v>
      </c>
      <c r="D212" s="999"/>
      <c r="E212" s="947" t="s">
        <v>4</v>
      </c>
      <c r="F212" s="948"/>
      <c r="G212" s="951" t="s">
        <v>67</v>
      </c>
      <c r="H212" s="951" t="s">
        <v>11</v>
      </c>
      <c r="I212" s="1071" t="s">
        <v>11</v>
      </c>
      <c r="J212" s="1051" t="s">
        <v>13</v>
      </c>
      <c r="K212" s="951" t="s">
        <v>67</v>
      </c>
      <c r="L212" s="974"/>
      <c r="M212" s="974"/>
      <c r="N212" s="951" t="s">
        <v>11</v>
      </c>
      <c r="O212" s="951" t="s">
        <v>11</v>
      </c>
      <c r="P212" s="951" t="s">
        <v>67</v>
      </c>
      <c r="Q212" s="951" t="s">
        <v>67</v>
      </c>
      <c r="R212" s="1051" t="s">
        <v>13</v>
      </c>
      <c r="S212" s="974"/>
      <c r="T212" s="974"/>
      <c r="U212" s="951" t="s">
        <v>67</v>
      </c>
      <c r="V212" s="1020" t="s">
        <v>11</v>
      </c>
      <c r="W212" s="951" t="s">
        <v>11</v>
      </c>
      <c r="X212" s="951" t="s">
        <v>67</v>
      </c>
      <c r="Y212" s="1050" t="s">
        <v>7</v>
      </c>
      <c r="Z212" s="974"/>
      <c r="AA212" s="974"/>
      <c r="AB212" s="951" t="s">
        <v>67</v>
      </c>
      <c r="AC212" s="951" t="s">
        <v>11</v>
      </c>
      <c r="AD212" s="951" t="s">
        <v>11</v>
      </c>
      <c r="AE212" s="990" t="s">
        <v>13</v>
      </c>
      <c r="AF212" s="1091" t="s">
        <v>35</v>
      </c>
      <c r="AG212" s="950"/>
      <c r="AH212" s="950"/>
      <c r="AI212" s="951" t="s">
        <v>67</v>
      </c>
      <c r="AJ212" s="951"/>
      <c r="AK212" s="952"/>
      <c r="AL212" s="953">
        <f t="shared" si="266"/>
        <v>8</v>
      </c>
      <c r="AM212" s="954"/>
      <c r="AN212" s="954">
        <f t="shared" si="267"/>
        <v>3</v>
      </c>
      <c r="AO212" s="955"/>
      <c r="AP212" s="956">
        <f t="shared" si="268"/>
        <v>0</v>
      </c>
      <c r="AQ212" s="957"/>
      <c r="AR212" s="954">
        <f t="shared" si="269"/>
        <v>0</v>
      </c>
      <c r="AS212" s="954"/>
      <c r="AT212" s="954">
        <f t="shared" si="270"/>
        <v>0</v>
      </c>
      <c r="AU212" s="954"/>
      <c r="AV212" s="954">
        <f t="shared" si="271"/>
        <v>0</v>
      </c>
      <c r="AW212" s="955"/>
      <c r="AX212" s="956">
        <f t="shared" si="272"/>
        <v>0</v>
      </c>
      <c r="AY212" s="957"/>
      <c r="AZ212" s="958"/>
      <c r="BA212" s="956">
        <f t="shared" si="273"/>
        <v>0</v>
      </c>
      <c r="BB212" s="957"/>
      <c r="BC212" s="956">
        <f t="shared" si="274"/>
        <v>0</v>
      </c>
      <c r="BD212" s="957"/>
      <c r="BE212" s="957"/>
      <c r="BF212" s="956">
        <f t="shared" si="275"/>
        <v>0</v>
      </c>
      <c r="BG212" s="957"/>
      <c r="BH212" s="957"/>
      <c r="BI212" s="956">
        <f t="shared" si="276"/>
        <v>0</v>
      </c>
      <c r="BJ212" s="957"/>
      <c r="BK212" s="956">
        <f t="shared" si="277"/>
        <v>0</v>
      </c>
      <c r="BL212" s="959"/>
      <c r="BM212" s="954">
        <f t="shared" si="278"/>
        <v>0</v>
      </c>
      <c r="BN212" s="960"/>
      <c r="BO212" s="954">
        <f t="shared" si="279"/>
        <v>0</v>
      </c>
      <c r="BP212" s="955"/>
      <c r="BQ212" s="954">
        <f t="shared" si="280"/>
        <v>1</v>
      </c>
      <c r="BR212" s="954"/>
      <c r="BS212" s="954">
        <f t="shared" si="281"/>
        <v>0</v>
      </c>
      <c r="BT212" s="955"/>
      <c r="BU212" s="954">
        <f t="shared" si="282"/>
        <v>1</v>
      </c>
      <c r="BV212" s="955"/>
      <c r="BW212" s="956">
        <f t="shared" si="283"/>
        <v>0</v>
      </c>
      <c r="BX212" s="957"/>
      <c r="BY212" s="956">
        <f t="shared" si="284"/>
        <v>0</v>
      </c>
      <c r="BZ212" s="961"/>
      <c r="CA212" s="962"/>
      <c r="CB212" s="826"/>
    </row>
    <row r="213" spans="1:80" ht="18.75" customHeight="1" x14ac:dyDescent="0.25">
      <c r="A213" s="910" t="s">
        <v>425</v>
      </c>
      <c r="B213" s="911" t="s">
        <v>189</v>
      </c>
      <c r="C213" s="1058" t="s">
        <v>392</v>
      </c>
      <c r="D213" s="1053" t="str">
        <f>VLOOKUP(C213,ListeAppel,2,FALSE)</f>
        <v>Nom 029</v>
      </c>
      <c r="E213" s="932" t="s">
        <v>70</v>
      </c>
      <c r="F213" s="933"/>
      <c r="G213" s="937" t="s">
        <v>7</v>
      </c>
      <c r="H213" s="937" t="s">
        <v>7</v>
      </c>
      <c r="I213" s="937" t="s">
        <v>7</v>
      </c>
      <c r="J213" s="937" t="s">
        <v>7</v>
      </c>
      <c r="K213" s="937" t="s">
        <v>7</v>
      </c>
      <c r="L213" s="937" t="s">
        <v>7</v>
      </c>
      <c r="M213" s="937" t="s">
        <v>7</v>
      </c>
      <c r="N213" s="937" t="s">
        <v>7</v>
      </c>
      <c r="O213" s="937" t="s">
        <v>7</v>
      </c>
      <c r="P213" s="937" t="s">
        <v>7</v>
      </c>
      <c r="Q213" s="937" t="s">
        <v>7</v>
      </c>
      <c r="R213" s="937" t="s">
        <v>7</v>
      </c>
      <c r="S213" s="935"/>
      <c r="T213" s="986"/>
      <c r="U213" s="1040" t="s">
        <v>23</v>
      </c>
      <c r="V213" s="936" t="s">
        <v>67</v>
      </c>
      <c r="W213" s="936" t="s">
        <v>11</v>
      </c>
      <c r="X213" s="936" t="s">
        <v>11</v>
      </c>
      <c r="Y213" s="936" t="s">
        <v>11</v>
      </c>
      <c r="Z213" s="935"/>
      <c r="AA213" s="935"/>
      <c r="AB213" s="936" t="s">
        <v>11</v>
      </c>
      <c r="AC213" s="936" t="s">
        <v>11</v>
      </c>
      <c r="AD213" s="936" t="s">
        <v>11</v>
      </c>
      <c r="AE213" s="1104" t="s">
        <v>67</v>
      </c>
      <c r="AF213" s="936" t="s">
        <v>11</v>
      </c>
      <c r="AG213" s="935"/>
      <c r="AH213" s="935"/>
      <c r="AI213" s="967" t="s">
        <v>58</v>
      </c>
      <c r="AJ213" s="936"/>
      <c r="AK213" s="938">
        <f>IF(CA213=0,"",TIME(0,CA213,0))</f>
        <v>0.11666666666666665</v>
      </c>
      <c r="AL213" s="939">
        <f t="shared" si="266"/>
        <v>7</v>
      </c>
      <c r="AM213" s="940">
        <f>SUM(AL213:AL214)/2</f>
        <v>7</v>
      </c>
      <c r="AN213" s="940">
        <f t="shared" si="267"/>
        <v>0</v>
      </c>
      <c r="AO213" s="940">
        <f>SUM((AN213+AN214)/2)</f>
        <v>0</v>
      </c>
      <c r="AP213" s="941">
        <f t="shared" si="268"/>
        <v>0</v>
      </c>
      <c r="AQ213" s="941">
        <f>SUM((AP213+AP214)/2)</f>
        <v>0</v>
      </c>
      <c r="AR213" s="940">
        <f t="shared" si="269"/>
        <v>0</v>
      </c>
      <c r="AS213" s="941">
        <f>SUM((AR213+AR214)/2)</f>
        <v>0</v>
      </c>
      <c r="AT213" s="941">
        <f t="shared" si="270"/>
        <v>0</v>
      </c>
      <c r="AU213" s="942">
        <f>SUM((AT213+AT214)/2)</f>
        <v>0</v>
      </c>
      <c r="AV213" s="940">
        <f t="shared" si="271"/>
        <v>0</v>
      </c>
      <c r="AW213" s="940">
        <f>SUM((AV213+AV214)/2)</f>
        <v>0</v>
      </c>
      <c r="AX213" s="941">
        <f t="shared" si="272"/>
        <v>0</v>
      </c>
      <c r="AY213" s="941">
        <f>SUM((AX213+AX214)/2)</f>
        <v>0</v>
      </c>
      <c r="AZ213" s="943">
        <f>SUM(AM213+AO213+AQ213+AS213+AW213+AY213+AU213)*24</f>
        <v>168</v>
      </c>
      <c r="BA213" s="941">
        <f t="shared" si="273"/>
        <v>0</v>
      </c>
      <c r="BB213" s="941">
        <f>SUM((BA213+BA214)/2)</f>
        <v>0</v>
      </c>
      <c r="BC213" s="941">
        <f t="shared" si="274"/>
        <v>0</v>
      </c>
      <c r="BD213" s="941">
        <f>SUM((BC213+BC214)/2)</f>
        <v>0</v>
      </c>
      <c r="BE213" s="941">
        <f>SUM((BD213+BD214)/2)</f>
        <v>0</v>
      </c>
      <c r="BF213" s="941">
        <f t="shared" si="275"/>
        <v>0</v>
      </c>
      <c r="BG213" s="941">
        <f>SUM((BF213+BF214)/2)</f>
        <v>0</v>
      </c>
      <c r="BH213" s="941">
        <f>SUM((BG213+BG214)/2)</f>
        <v>0</v>
      </c>
      <c r="BI213" s="941">
        <f t="shared" si="276"/>
        <v>0</v>
      </c>
      <c r="BJ213" s="941">
        <f>SUM((BI213+BI214)/2)</f>
        <v>0</v>
      </c>
      <c r="BK213" s="941">
        <f t="shared" si="277"/>
        <v>0</v>
      </c>
      <c r="BL213" s="944">
        <f>SUM(BK213+BK214)/2</f>
        <v>0</v>
      </c>
      <c r="BM213" s="940">
        <f t="shared" si="278"/>
        <v>0</v>
      </c>
      <c r="BN213" s="940">
        <f>SUM(BM213+BM214)/2</f>
        <v>0</v>
      </c>
      <c r="BO213" s="940">
        <f t="shared" si="279"/>
        <v>1</v>
      </c>
      <c r="BP213" s="940">
        <f>SUM(BO213+BO214)/2</f>
        <v>1</v>
      </c>
      <c r="BQ213" s="940">
        <f t="shared" si="280"/>
        <v>12</v>
      </c>
      <c r="BR213" s="940">
        <f>SUM((BQ213+BQ214)/2)</f>
        <v>12</v>
      </c>
      <c r="BS213" s="940">
        <f t="shared" si="281"/>
        <v>0</v>
      </c>
      <c r="BT213" s="940">
        <f>SUM((BS213+BS214)/2)</f>
        <v>0</v>
      </c>
      <c r="BU213" s="940">
        <f t="shared" si="282"/>
        <v>0</v>
      </c>
      <c r="BV213" s="940">
        <f>SUM((BU213+BU214)/2)</f>
        <v>0</v>
      </c>
      <c r="BW213" s="941">
        <f t="shared" si="283"/>
        <v>0</v>
      </c>
      <c r="BX213" s="941">
        <f>SUM((BW213+BW214)/2)</f>
        <v>0</v>
      </c>
      <c r="BY213" s="941">
        <f t="shared" si="284"/>
        <v>0</v>
      </c>
      <c r="BZ213" s="942">
        <f>SUM((BY213+BY214)/2)</f>
        <v>0</v>
      </c>
      <c r="CA213" s="945">
        <f>SUM(AZ213)</f>
        <v>168</v>
      </c>
      <c r="CB213" s="891">
        <f>SUM(AM213+AO213+AQ213+AS213+AU213+AW213+BB213+BD213+BG213+AY213)</f>
        <v>7</v>
      </c>
    </row>
    <row r="214" spans="1:80" ht="18.75" customHeight="1" thickBot="1" x14ac:dyDescent="0.3">
      <c r="A214" s="910" t="s">
        <v>425</v>
      </c>
      <c r="B214" s="911" t="s">
        <v>189</v>
      </c>
      <c r="C214" s="271" t="s">
        <v>80</v>
      </c>
      <c r="D214" s="999"/>
      <c r="E214" s="947" t="s">
        <v>4</v>
      </c>
      <c r="F214" s="948"/>
      <c r="G214" s="949" t="s">
        <v>7</v>
      </c>
      <c r="H214" s="949" t="s">
        <v>7</v>
      </c>
      <c r="I214" s="949" t="s">
        <v>7</v>
      </c>
      <c r="J214" s="949" t="s">
        <v>7</v>
      </c>
      <c r="K214" s="949" t="s">
        <v>7</v>
      </c>
      <c r="L214" s="949" t="s">
        <v>7</v>
      </c>
      <c r="M214" s="949" t="s">
        <v>7</v>
      </c>
      <c r="N214" s="949" t="s">
        <v>7</v>
      </c>
      <c r="O214" s="949" t="s">
        <v>7</v>
      </c>
      <c r="P214" s="949" t="s">
        <v>7</v>
      </c>
      <c r="Q214" s="949" t="s">
        <v>7</v>
      </c>
      <c r="R214" s="949" t="s">
        <v>7</v>
      </c>
      <c r="S214" s="950"/>
      <c r="T214" s="974"/>
      <c r="U214" s="1041" t="s">
        <v>23</v>
      </c>
      <c r="V214" s="951" t="s">
        <v>67</v>
      </c>
      <c r="W214" s="951" t="s">
        <v>11</v>
      </c>
      <c r="X214" s="951" t="s">
        <v>11</v>
      </c>
      <c r="Y214" s="951" t="s">
        <v>11</v>
      </c>
      <c r="Z214" s="950"/>
      <c r="AA214" s="950"/>
      <c r="AB214" s="951" t="s">
        <v>11</v>
      </c>
      <c r="AC214" s="951" t="s">
        <v>11</v>
      </c>
      <c r="AD214" s="951" t="s">
        <v>11</v>
      </c>
      <c r="AE214" s="951" t="s">
        <v>67</v>
      </c>
      <c r="AF214" s="951" t="s">
        <v>11</v>
      </c>
      <c r="AG214" s="950"/>
      <c r="AH214" s="950"/>
      <c r="AI214" s="967" t="s">
        <v>58</v>
      </c>
      <c r="AJ214" s="951"/>
      <c r="AK214" s="952"/>
      <c r="AL214" s="953">
        <f t="shared" si="266"/>
        <v>7</v>
      </c>
      <c r="AM214" s="954"/>
      <c r="AN214" s="954">
        <f t="shared" si="267"/>
        <v>0</v>
      </c>
      <c r="AO214" s="955"/>
      <c r="AP214" s="956">
        <f t="shared" si="268"/>
        <v>0</v>
      </c>
      <c r="AQ214" s="957"/>
      <c r="AR214" s="954">
        <f t="shared" si="269"/>
        <v>0</v>
      </c>
      <c r="AS214" s="954"/>
      <c r="AT214" s="954">
        <f t="shared" si="270"/>
        <v>0</v>
      </c>
      <c r="AU214" s="954"/>
      <c r="AV214" s="954">
        <f t="shared" si="271"/>
        <v>0</v>
      </c>
      <c r="AW214" s="955"/>
      <c r="AX214" s="956">
        <f t="shared" si="272"/>
        <v>0</v>
      </c>
      <c r="AY214" s="957"/>
      <c r="AZ214" s="958"/>
      <c r="BA214" s="956">
        <f t="shared" si="273"/>
        <v>0</v>
      </c>
      <c r="BB214" s="957"/>
      <c r="BC214" s="956">
        <f t="shared" si="274"/>
        <v>0</v>
      </c>
      <c r="BD214" s="957"/>
      <c r="BE214" s="957"/>
      <c r="BF214" s="956">
        <f t="shared" si="275"/>
        <v>0</v>
      </c>
      <c r="BG214" s="957"/>
      <c r="BH214" s="957"/>
      <c r="BI214" s="956">
        <f t="shared" si="276"/>
        <v>0</v>
      </c>
      <c r="BJ214" s="957"/>
      <c r="BK214" s="956">
        <f t="shared" si="277"/>
        <v>0</v>
      </c>
      <c r="BL214" s="959"/>
      <c r="BM214" s="954">
        <f t="shared" si="278"/>
        <v>0</v>
      </c>
      <c r="BN214" s="960"/>
      <c r="BO214" s="954">
        <f t="shared" si="279"/>
        <v>1</v>
      </c>
      <c r="BP214" s="955"/>
      <c r="BQ214" s="954">
        <f t="shared" si="280"/>
        <v>12</v>
      </c>
      <c r="BR214" s="954"/>
      <c r="BS214" s="954">
        <f t="shared" si="281"/>
        <v>0</v>
      </c>
      <c r="BT214" s="955"/>
      <c r="BU214" s="954">
        <f t="shared" si="282"/>
        <v>0</v>
      </c>
      <c r="BV214" s="955"/>
      <c r="BW214" s="956">
        <f t="shared" si="283"/>
        <v>0</v>
      </c>
      <c r="BX214" s="957"/>
      <c r="BY214" s="956">
        <f t="shared" si="284"/>
        <v>0</v>
      </c>
      <c r="BZ214" s="961"/>
      <c r="CA214" s="962"/>
      <c r="CB214" s="826"/>
    </row>
    <row r="215" spans="1:80" ht="18.75" customHeight="1" x14ac:dyDescent="0.25">
      <c r="A215" s="910" t="s">
        <v>425</v>
      </c>
      <c r="B215" s="911" t="s">
        <v>189</v>
      </c>
      <c r="C215" s="718">
        <v>8965</v>
      </c>
      <c r="D215" s="1052" t="s">
        <v>222</v>
      </c>
      <c r="E215" s="932" t="s">
        <v>70</v>
      </c>
      <c r="F215" s="933"/>
      <c r="G215" s="936" t="s">
        <v>11</v>
      </c>
      <c r="H215" s="936" t="s">
        <v>11</v>
      </c>
      <c r="I215" s="978" t="s">
        <v>11</v>
      </c>
      <c r="J215" s="989" t="s">
        <v>13</v>
      </c>
      <c r="K215" s="936" t="s">
        <v>11</v>
      </c>
      <c r="L215" s="935"/>
      <c r="M215" s="986"/>
      <c r="N215" s="936" t="s">
        <v>11</v>
      </c>
      <c r="O215" s="936" t="s">
        <v>11</v>
      </c>
      <c r="P215" s="978" t="s">
        <v>11</v>
      </c>
      <c r="Q215" s="936" t="s">
        <v>11</v>
      </c>
      <c r="R215" s="936" t="s">
        <v>11</v>
      </c>
      <c r="S215" s="935"/>
      <c r="T215" s="986"/>
      <c r="U215" s="937" t="s">
        <v>7</v>
      </c>
      <c r="V215" s="936" t="s">
        <v>11</v>
      </c>
      <c r="W215" s="936" t="s">
        <v>11</v>
      </c>
      <c r="X215" s="936" t="s">
        <v>11</v>
      </c>
      <c r="Y215" s="936" t="s">
        <v>11</v>
      </c>
      <c r="Z215" s="935"/>
      <c r="AA215" s="935"/>
      <c r="AB215" s="936" t="s">
        <v>11</v>
      </c>
      <c r="AC215" s="936" t="s">
        <v>11</v>
      </c>
      <c r="AD215" s="936" t="s">
        <v>11</v>
      </c>
      <c r="AE215" s="936" t="s">
        <v>11</v>
      </c>
      <c r="AF215" s="936" t="s">
        <v>11</v>
      </c>
      <c r="AG215" s="935"/>
      <c r="AH215" s="935"/>
      <c r="AI215" s="937" t="s">
        <v>7</v>
      </c>
      <c r="AJ215" s="936"/>
      <c r="AK215" s="938">
        <f>IF(CA215=0,"",TIME(0,CA215,0))</f>
        <v>0.31666666666666665</v>
      </c>
      <c r="AL215" s="939">
        <f t="shared" si="266"/>
        <v>18</v>
      </c>
      <c r="AM215" s="940">
        <f>SUM(AL215:AL216)/2</f>
        <v>17.5</v>
      </c>
      <c r="AN215" s="940">
        <f t="shared" si="267"/>
        <v>1</v>
      </c>
      <c r="AO215" s="940">
        <f>SUM((AN215+AN216)/2)</f>
        <v>0.5</v>
      </c>
      <c r="AP215" s="941">
        <f t="shared" si="268"/>
        <v>0</v>
      </c>
      <c r="AQ215" s="941">
        <f>SUM((AP215+AP216)/2)</f>
        <v>0</v>
      </c>
      <c r="AR215" s="940">
        <f t="shared" si="269"/>
        <v>0</v>
      </c>
      <c r="AS215" s="941">
        <f>SUM((AR215+AR216)/2)</f>
        <v>0</v>
      </c>
      <c r="AT215" s="941">
        <f t="shared" si="270"/>
        <v>0</v>
      </c>
      <c r="AU215" s="942">
        <f>SUM((AT215+AT216)/2)</f>
        <v>1</v>
      </c>
      <c r="AV215" s="940">
        <f t="shared" si="271"/>
        <v>0</v>
      </c>
      <c r="AW215" s="940">
        <f>SUM((AV215+AV216)/2)</f>
        <v>0</v>
      </c>
      <c r="AX215" s="941">
        <f t="shared" si="272"/>
        <v>0</v>
      </c>
      <c r="AY215" s="941">
        <f>SUM((AX215+AX216)/2)</f>
        <v>0</v>
      </c>
      <c r="AZ215" s="943">
        <f>SUM(AM215+AO215+AQ215+AS215+AW215+AY215+AU215)*24</f>
        <v>456</v>
      </c>
      <c r="BA215" s="941">
        <f t="shared" si="273"/>
        <v>0</v>
      </c>
      <c r="BB215" s="941">
        <f>SUM((BA215+BA216)/2)</f>
        <v>0</v>
      </c>
      <c r="BC215" s="941">
        <f t="shared" si="274"/>
        <v>0</v>
      </c>
      <c r="BD215" s="941">
        <f>SUM((BC215+BC216)/2)</f>
        <v>0</v>
      </c>
      <c r="BE215" s="941">
        <f>SUM((BD215+BD216)/2)</f>
        <v>0</v>
      </c>
      <c r="BF215" s="941">
        <f t="shared" si="275"/>
        <v>0</v>
      </c>
      <c r="BG215" s="941">
        <f>SUM((BF215+BF216)/2)</f>
        <v>0</v>
      </c>
      <c r="BH215" s="941">
        <f>SUM((BG215+BG216)/2)</f>
        <v>0</v>
      </c>
      <c r="BI215" s="941">
        <f t="shared" si="276"/>
        <v>0</v>
      </c>
      <c r="BJ215" s="941">
        <f>SUM((BI215+BI216)/2)</f>
        <v>0</v>
      </c>
      <c r="BK215" s="941">
        <f t="shared" si="277"/>
        <v>0</v>
      </c>
      <c r="BL215" s="944">
        <f>SUM(BK215+BK216)/2</f>
        <v>0</v>
      </c>
      <c r="BM215" s="940">
        <f t="shared" si="278"/>
        <v>0</v>
      </c>
      <c r="BN215" s="940">
        <f>SUM(BM215+BM216)/2</f>
        <v>0</v>
      </c>
      <c r="BO215" s="940">
        <f t="shared" si="279"/>
        <v>0</v>
      </c>
      <c r="BP215" s="940">
        <f>SUM(BO215+BO216)/2</f>
        <v>0</v>
      </c>
      <c r="BQ215" s="940">
        <f t="shared" si="280"/>
        <v>2</v>
      </c>
      <c r="BR215" s="940">
        <f>SUM((BQ215+BQ216)/2)</f>
        <v>2</v>
      </c>
      <c r="BS215" s="940">
        <f t="shared" si="281"/>
        <v>0</v>
      </c>
      <c r="BT215" s="940">
        <f>SUM((BS215+BS216)/2)</f>
        <v>0</v>
      </c>
      <c r="BU215" s="940">
        <f t="shared" si="282"/>
        <v>0</v>
      </c>
      <c r="BV215" s="940">
        <f>SUM((BU215+BU216)/2)</f>
        <v>0</v>
      </c>
      <c r="BW215" s="941">
        <f t="shared" si="283"/>
        <v>0</v>
      </c>
      <c r="BX215" s="941">
        <f>SUM((BW215+BW216)/2)</f>
        <v>0</v>
      </c>
      <c r="BY215" s="941">
        <f t="shared" si="284"/>
        <v>0</v>
      </c>
      <c r="BZ215" s="942">
        <f>SUM((BY215+BY216)/2)</f>
        <v>0</v>
      </c>
      <c r="CA215" s="945">
        <f>SUM(AZ215)</f>
        <v>456</v>
      </c>
      <c r="CB215" s="891">
        <f>SUM(AM215+AO215+AQ215+AS215+AU215+AW215+BB215+BD215+BG215+AY215)</f>
        <v>19</v>
      </c>
    </row>
    <row r="216" spans="1:80" ht="18.75" customHeight="1" thickBot="1" x14ac:dyDescent="0.3">
      <c r="A216" s="910" t="s">
        <v>425</v>
      </c>
      <c r="B216" s="911" t="s">
        <v>189</v>
      </c>
      <c r="C216" s="718" t="s">
        <v>6</v>
      </c>
      <c r="D216" s="969">
        <v>11446</v>
      </c>
      <c r="E216" s="947" t="s">
        <v>4</v>
      </c>
      <c r="F216" s="948"/>
      <c r="G216" s="951" t="s">
        <v>11</v>
      </c>
      <c r="H216" s="951" t="s">
        <v>11</v>
      </c>
      <c r="I216" s="988" t="s">
        <v>11</v>
      </c>
      <c r="J216" s="951" t="s">
        <v>11</v>
      </c>
      <c r="K216" s="951" t="s">
        <v>11</v>
      </c>
      <c r="L216" s="950"/>
      <c r="M216" s="974"/>
      <c r="N216" s="951" t="s">
        <v>57</v>
      </c>
      <c r="O216" s="951" t="s">
        <v>11</v>
      </c>
      <c r="P216" s="988" t="s">
        <v>11</v>
      </c>
      <c r="Q216" s="951" t="s">
        <v>11</v>
      </c>
      <c r="R216" s="951" t="s">
        <v>11</v>
      </c>
      <c r="S216" s="950"/>
      <c r="T216" s="974"/>
      <c r="U216" s="949" t="s">
        <v>7</v>
      </c>
      <c r="V216" s="951" t="s">
        <v>11</v>
      </c>
      <c r="W216" s="951" t="s">
        <v>57</v>
      </c>
      <c r="X216" s="951" t="s">
        <v>11</v>
      </c>
      <c r="Y216" s="951" t="s">
        <v>11</v>
      </c>
      <c r="Z216" s="950"/>
      <c r="AA216" s="950"/>
      <c r="AB216" s="951" t="s">
        <v>11</v>
      </c>
      <c r="AC216" s="951" t="s">
        <v>11</v>
      </c>
      <c r="AD216" s="951" t="s">
        <v>11</v>
      </c>
      <c r="AE216" s="951" t="s">
        <v>11</v>
      </c>
      <c r="AF216" s="951" t="s">
        <v>11</v>
      </c>
      <c r="AG216" s="950"/>
      <c r="AH216" s="950"/>
      <c r="AI216" s="949" t="s">
        <v>7</v>
      </c>
      <c r="AJ216" s="951"/>
      <c r="AK216" s="952"/>
      <c r="AL216" s="953">
        <f t="shared" si="266"/>
        <v>17</v>
      </c>
      <c r="AM216" s="954"/>
      <c r="AN216" s="954">
        <f t="shared" si="267"/>
        <v>0</v>
      </c>
      <c r="AO216" s="955"/>
      <c r="AP216" s="956">
        <f t="shared" si="268"/>
        <v>0</v>
      </c>
      <c r="AQ216" s="957"/>
      <c r="AR216" s="954">
        <f t="shared" si="269"/>
        <v>0</v>
      </c>
      <c r="AS216" s="954"/>
      <c r="AT216" s="954">
        <f t="shared" si="270"/>
        <v>2</v>
      </c>
      <c r="AU216" s="954"/>
      <c r="AV216" s="954">
        <f t="shared" si="271"/>
        <v>0</v>
      </c>
      <c r="AW216" s="955"/>
      <c r="AX216" s="956">
        <f t="shared" si="272"/>
        <v>0</v>
      </c>
      <c r="AY216" s="957"/>
      <c r="AZ216" s="958"/>
      <c r="BA216" s="956">
        <f t="shared" si="273"/>
        <v>0</v>
      </c>
      <c r="BB216" s="957"/>
      <c r="BC216" s="956">
        <f t="shared" si="274"/>
        <v>0</v>
      </c>
      <c r="BD216" s="957"/>
      <c r="BE216" s="957"/>
      <c r="BF216" s="956">
        <f t="shared" si="275"/>
        <v>0</v>
      </c>
      <c r="BG216" s="957"/>
      <c r="BH216" s="957"/>
      <c r="BI216" s="956">
        <f t="shared" si="276"/>
        <v>0</v>
      </c>
      <c r="BJ216" s="957"/>
      <c r="BK216" s="956">
        <f t="shared" si="277"/>
        <v>0</v>
      </c>
      <c r="BL216" s="959"/>
      <c r="BM216" s="954">
        <f t="shared" si="278"/>
        <v>0</v>
      </c>
      <c r="BN216" s="960"/>
      <c r="BO216" s="954">
        <f t="shared" si="279"/>
        <v>0</v>
      </c>
      <c r="BP216" s="955"/>
      <c r="BQ216" s="954">
        <f t="shared" si="280"/>
        <v>2</v>
      </c>
      <c r="BR216" s="954"/>
      <c r="BS216" s="954">
        <f t="shared" si="281"/>
        <v>0</v>
      </c>
      <c r="BT216" s="955"/>
      <c r="BU216" s="954">
        <f t="shared" si="282"/>
        <v>0</v>
      </c>
      <c r="BV216" s="955"/>
      <c r="BW216" s="956">
        <f t="shared" si="283"/>
        <v>0</v>
      </c>
      <c r="BX216" s="957"/>
      <c r="BY216" s="956">
        <f t="shared" si="284"/>
        <v>0</v>
      </c>
      <c r="BZ216" s="961"/>
      <c r="CA216" s="962"/>
      <c r="CB216" s="826"/>
    </row>
    <row r="217" spans="1:80" ht="18.75" customHeight="1" x14ac:dyDescent="0.25">
      <c r="A217" s="910" t="s">
        <v>425</v>
      </c>
      <c r="B217" s="911" t="s">
        <v>189</v>
      </c>
      <c r="C217" s="1058" t="s">
        <v>394</v>
      </c>
      <c r="D217" s="931" t="str">
        <f>VLOOKUP(C217,ListeAppel,2,FALSE)</f>
        <v>Nom 036</v>
      </c>
      <c r="E217" s="932" t="s">
        <v>70</v>
      </c>
      <c r="F217" s="933"/>
      <c r="G217" s="936" t="s">
        <v>11</v>
      </c>
      <c r="H217" s="936" t="s">
        <v>11</v>
      </c>
      <c r="I217" s="937" t="s">
        <v>7</v>
      </c>
      <c r="J217" s="989" t="s">
        <v>13</v>
      </c>
      <c r="K217" s="937" t="s">
        <v>7</v>
      </c>
      <c r="L217" s="935"/>
      <c r="M217" s="935"/>
      <c r="N217" s="936" t="s">
        <v>11</v>
      </c>
      <c r="O217" s="936" t="s">
        <v>11</v>
      </c>
      <c r="P217" s="937" t="s">
        <v>7</v>
      </c>
      <c r="Q217" s="936" t="s">
        <v>11</v>
      </c>
      <c r="R217" s="936" t="s">
        <v>67</v>
      </c>
      <c r="S217" s="935"/>
      <c r="T217" s="935"/>
      <c r="U217" s="936" t="s">
        <v>11</v>
      </c>
      <c r="V217" s="1012" t="s">
        <v>11</v>
      </c>
      <c r="W217" s="937" t="s">
        <v>7</v>
      </c>
      <c r="X217" s="936" t="s">
        <v>11</v>
      </c>
      <c r="Y217" s="936" t="s">
        <v>67</v>
      </c>
      <c r="Z217" s="935"/>
      <c r="AA217" s="935"/>
      <c r="AB217" s="936" t="s">
        <v>11</v>
      </c>
      <c r="AC217" s="936" t="s">
        <v>11</v>
      </c>
      <c r="AD217" s="937" t="s">
        <v>7</v>
      </c>
      <c r="AE217" s="936" t="s">
        <v>11</v>
      </c>
      <c r="AF217" s="937" t="s">
        <v>7</v>
      </c>
      <c r="AG217" s="935"/>
      <c r="AH217" s="986"/>
      <c r="AI217" s="936" t="s">
        <v>11</v>
      </c>
      <c r="AJ217" s="936"/>
      <c r="AK217" s="938">
        <f>IF(CA217=0,"",TIME(0,CA217,0))</f>
        <v>0.21666666666666667</v>
      </c>
      <c r="AL217" s="939">
        <f t="shared" si="266"/>
        <v>12</v>
      </c>
      <c r="AM217" s="940">
        <f>SUM(AL217:AL218)/2</f>
        <v>12.5</v>
      </c>
      <c r="AN217" s="940">
        <f t="shared" si="267"/>
        <v>1</v>
      </c>
      <c r="AO217" s="940">
        <f>SUM((AN217+AN218)/2)</f>
        <v>0.5</v>
      </c>
      <c r="AP217" s="941">
        <f t="shared" si="268"/>
        <v>0</v>
      </c>
      <c r="AQ217" s="941">
        <f>SUM((AP217+AP218)/2)</f>
        <v>0</v>
      </c>
      <c r="AR217" s="940">
        <f t="shared" si="269"/>
        <v>0</v>
      </c>
      <c r="AS217" s="941">
        <f>SUM((AR217+AR218)/2)</f>
        <v>0</v>
      </c>
      <c r="AT217" s="941">
        <f t="shared" si="270"/>
        <v>0</v>
      </c>
      <c r="AU217" s="942">
        <f>SUM((AT217+AT218)/2)</f>
        <v>0</v>
      </c>
      <c r="AV217" s="940">
        <f t="shared" si="271"/>
        <v>0</v>
      </c>
      <c r="AW217" s="940">
        <f>SUM((AV217+AV218)/2)</f>
        <v>0</v>
      </c>
      <c r="AX217" s="941">
        <f t="shared" si="272"/>
        <v>0</v>
      </c>
      <c r="AY217" s="941">
        <f>SUM((AX217+AX218)/2)</f>
        <v>0</v>
      </c>
      <c r="AZ217" s="943">
        <f>SUM(AM217+AO217+AQ217+AS217+AW217+AY217+AU217)*24</f>
        <v>312</v>
      </c>
      <c r="BA217" s="941">
        <f t="shared" si="273"/>
        <v>0</v>
      </c>
      <c r="BB217" s="941">
        <f>SUM((BA217+BA218)/2)</f>
        <v>0</v>
      </c>
      <c r="BC217" s="941">
        <f t="shared" si="274"/>
        <v>0</v>
      </c>
      <c r="BD217" s="941">
        <f>SUM((BC217+BC218)/2)</f>
        <v>0</v>
      </c>
      <c r="BE217" s="941">
        <f>SUM((BD217+BD218)/2)</f>
        <v>0</v>
      </c>
      <c r="BF217" s="941">
        <f t="shared" si="275"/>
        <v>0</v>
      </c>
      <c r="BG217" s="941">
        <f>SUM((BF217+BF218)/2)</f>
        <v>0</v>
      </c>
      <c r="BH217" s="941">
        <f>SUM((BG217+BG218)/2)</f>
        <v>0</v>
      </c>
      <c r="BI217" s="941">
        <f t="shared" si="276"/>
        <v>0</v>
      </c>
      <c r="BJ217" s="941">
        <f>SUM((BI217+BI218)/2)</f>
        <v>0</v>
      </c>
      <c r="BK217" s="941">
        <f t="shared" si="277"/>
        <v>0</v>
      </c>
      <c r="BL217" s="944">
        <f>SUM(BK217+BK218)/2</f>
        <v>0</v>
      </c>
      <c r="BM217" s="940">
        <f t="shared" si="278"/>
        <v>0</v>
      </c>
      <c r="BN217" s="940">
        <f>SUM(BM217+BM218)/2</f>
        <v>0</v>
      </c>
      <c r="BO217" s="940">
        <f t="shared" si="279"/>
        <v>0</v>
      </c>
      <c r="BP217" s="940">
        <f>SUM(BO217+BO218)/2</f>
        <v>0</v>
      </c>
      <c r="BQ217" s="940">
        <f t="shared" si="280"/>
        <v>6</v>
      </c>
      <c r="BR217" s="940">
        <f>SUM((BQ217+BQ218)/2)</f>
        <v>6</v>
      </c>
      <c r="BS217" s="940">
        <f t="shared" si="281"/>
        <v>0</v>
      </c>
      <c r="BT217" s="940">
        <f>SUM((BS217+BS218)/2)</f>
        <v>0</v>
      </c>
      <c r="BU217" s="940">
        <f t="shared" si="282"/>
        <v>0</v>
      </c>
      <c r="BV217" s="940">
        <f>SUM((BU217+BU218)/2)</f>
        <v>0</v>
      </c>
      <c r="BW217" s="941">
        <f t="shared" si="283"/>
        <v>0</v>
      </c>
      <c r="BX217" s="941">
        <f>SUM((BW217+BW218)/2)</f>
        <v>0</v>
      </c>
      <c r="BY217" s="941">
        <f t="shared" si="284"/>
        <v>0</v>
      </c>
      <c r="BZ217" s="942">
        <f>SUM((BY217+BY218)/2)</f>
        <v>0</v>
      </c>
      <c r="CA217" s="945">
        <f>SUM(AZ217)</f>
        <v>312</v>
      </c>
      <c r="CB217" s="891">
        <f>SUM(AM217+AO217+AQ217+AS217+AU217+AW217+BB217+BD217+BG217+AY217)</f>
        <v>13</v>
      </c>
    </row>
    <row r="218" spans="1:80" ht="18.75" customHeight="1" thickBot="1" x14ac:dyDescent="0.3">
      <c r="A218" s="910" t="s">
        <v>425</v>
      </c>
      <c r="B218" s="911" t="s">
        <v>189</v>
      </c>
      <c r="C218" s="718" t="s">
        <v>6</v>
      </c>
      <c r="D218" s="946"/>
      <c r="E218" s="947" t="s">
        <v>4</v>
      </c>
      <c r="F218" s="948"/>
      <c r="G218" s="951" t="s">
        <v>11</v>
      </c>
      <c r="H218" s="951" t="s">
        <v>11</v>
      </c>
      <c r="I218" s="949" t="s">
        <v>7</v>
      </c>
      <c r="J218" s="951" t="s">
        <v>11</v>
      </c>
      <c r="K218" s="949" t="s">
        <v>7</v>
      </c>
      <c r="L218" s="950"/>
      <c r="M218" s="950"/>
      <c r="N218" s="951" t="s">
        <v>11</v>
      </c>
      <c r="O218" s="951" t="s">
        <v>11</v>
      </c>
      <c r="P218" s="949" t="s">
        <v>7</v>
      </c>
      <c r="Q218" s="951" t="s">
        <v>11</v>
      </c>
      <c r="R218" s="951" t="s">
        <v>67</v>
      </c>
      <c r="S218" s="950"/>
      <c r="T218" s="950"/>
      <c r="U218" s="951" t="s">
        <v>11</v>
      </c>
      <c r="V218" s="1020" t="s">
        <v>11</v>
      </c>
      <c r="W218" s="949" t="s">
        <v>7</v>
      </c>
      <c r="X218" s="951" t="s">
        <v>11</v>
      </c>
      <c r="Y218" s="951" t="s">
        <v>67</v>
      </c>
      <c r="Z218" s="950"/>
      <c r="AA218" s="950"/>
      <c r="AB218" s="951" t="s">
        <v>11</v>
      </c>
      <c r="AC218" s="951" t="s">
        <v>11</v>
      </c>
      <c r="AD218" s="949" t="s">
        <v>7</v>
      </c>
      <c r="AE218" s="951" t="s">
        <v>11</v>
      </c>
      <c r="AF218" s="949" t="s">
        <v>7</v>
      </c>
      <c r="AG218" s="950"/>
      <c r="AH218" s="974"/>
      <c r="AI218" s="951" t="s">
        <v>11</v>
      </c>
      <c r="AJ218" s="951"/>
      <c r="AK218" s="952"/>
      <c r="AL218" s="953">
        <f t="shared" si="266"/>
        <v>13</v>
      </c>
      <c r="AM218" s="954"/>
      <c r="AN218" s="954">
        <f t="shared" si="267"/>
        <v>0</v>
      </c>
      <c r="AO218" s="955"/>
      <c r="AP218" s="956">
        <f t="shared" si="268"/>
        <v>0</v>
      </c>
      <c r="AQ218" s="957"/>
      <c r="AR218" s="954">
        <f t="shared" si="269"/>
        <v>0</v>
      </c>
      <c r="AS218" s="954"/>
      <c r="AT218" s="954">
        <f t="shared" si="270"/>
        <v>0</v>
      </c>
      <c r="AU218" s="954"/>
      <c r="AV218" s="954">
        <f t="shared" si="271"/>
        <v>0</v>
      </c>
      <c r="AW218" s="955"/>
      <c r="AX218" s="956">
        <f t="shared" si="272"/>
        <v>0</v>
      </c>
      <c r="AY218" s="957"/>
      <c r="AZ218" s="958"/>
      <c r="BA218" s="956">
        <f t="shared" si="273"/>
        <v>0</v>
      </c>
      <c r="BB218" s="957"/>
      <c r="BC218" s="956">
        <f t="shared" si="274"/>
        <v>0</v>
      </c>
      <c r="BD218" s="957"/>
      <c r="BE218" s="957"/>
      <c r="BF218" s="956">
        <f t="shared" si="275"/>
        <v>0</v>
      </c>
      <c r="BG218" s="957"/>
      <c r="BH218" s="957"/>
      <c r="BI218" s="956">
        <f t="shared" si="276"/>
        <v>0</v>
      </c>
      <c r="BJ218" s="957"/>
      <c r="BK218" s="956">
        <f t="shared" si="277"/>
        <v>0</v>
      </c>
      <c r="BL218" s="959"/>
      <c r="BM218" s="954">
        <f t="shared" si="278"/>
        <v>0</v>
      </c>
      <c r="BN218" s="960"/>
      <c r="BO218" s="954">
        <f t="shared" si="279"/>
        <v>0</v>
      </c>
      <c r="BP218" s="955"/>
      <c r="BQ218" s="954">
        <f t="shared" si="280"/>
        <v>6</v>
      </c>
      <c r="BR218" s="954"/>
      <c r="BS218" s="954">
        <f t="shared" si="281"/>
        <v>0</v>
      </c>
      <c r="BT218" s="955"/>
      <c r="BU218" s="954">
        <f t="shared" si="282"/>
        <v>0</v>
      </c>
      <c r="BV218" s="955"/>
      <c r="BW218" s="956">
        <f t="shared" si="283"/>
        <v>0</v>
      </c>
      <c r="BX218" s="957"/>
      <c r="BY218" s="956">
        <f t="shared" si="284"/>
        <v>0</v>
      </c>
      <c r="BZ218" s="961"/>
      <c r="CA218" s="962"/>
      <c r="CB218" s="826"/>
    </row>
    <row r="219" spans="1:80" ht="18.75" customHeight="1" x14ac:dyDescent="0.25">
      <c r="A219" s="910"/>
      <c r="B219" s="911" t="s">
        <v>189</v>
      </c>
      <c r="C219" s="1059">
        <v>4096</v>
      </c>
      <c r="D219" s="931" t="s">
        <v>237</v>
      </c>
      <c r="E219" s="932" t="s">
        <v>70</v>
      </c>
      <c r="F219" s="964"/>
      <c r="G219" s="937" t="s">
        <v>7</v>
      </c>
      <c r="H219" s="966" t="s">
        <v>11</v>
      </c>
      <c r="I219" s="1095" t="s">
        <v>11</v>
      </c>
      <c r="J219" s="966" t="s">
        <v>11</v>
      </c>
      <c r="K219" s="1031" t="s">
        <v>11</v>
      </c>
      <c r="L219" s="965"/>
      <c r="M219" s="965"/>
      <c r="N219" s="966" t="s">
        <v>11</v>
      </c>
      <c r="O219" s="966" t="s">
        <v>11</v>
      </c>
      <c r="P219" s="966" t="s">
        <v>11</v>
      </c>
      <c r="Q219" s="966" t="s">
        <v>11</v>
      </c>
      <c r="R219" s="966" t="s">
        <v>11</v>
      </c>
      <c r="S219" s="965"/>
      <c r="T219" s="965"/>
      <c r="U219" s="1096" t="s">
        <v>35</v>
      </c>
      <c r="V219" s="966" t="s">
        <v>11</v>
      </c>
      <c r="W219" s="966" t="s">
        <v>11</v>
      </c>
      <c r="X219" s="966" t="s">
        <v>11</v>
      </c>
      <c r="Y219" s="966" t="s">
        <v>11</v>
      </c>
      <c r="Z219" s="965"/>
      <c r="AA219" s="965"/>
      <c r="AB219" s="966" t="s">
        <v>11</v>
      </c>
      <c r="AC219" s="966" t="s">
        <v>11</v>
      </c>
      <c r="AD219" s="966" t="s">
        <v>11</v>
      </c>
      <c r="AE219" s="966" t="s">
        <v>11</v>
      </c>
      <c r="AF219" s="937" t="s">
        <v>7</v>
      </c>
      <c r="AG219" s="934" t="s">
        <v>7</v>
      </c>
      <c r="AH219" s="934" t="s">
        <v>7</v>
      </c>
      <c r="AI219" s="934" t="s">
        <v>7</v>
      </c>
      <c r="AJ219" s="966"/>
      <c r="AK219" s="938">
        <f>IF(CA219=0,"",TIME(0,CA219,0))</f>
        <v>0.28333333333333333</v>
      </c>
      <c r="AL219" s="939">
        <f>COUNTIF(F219:AJ219,"P")</f>
        <v>17</v>
      </c>
      <c r="AM219" s="940">
        <f>SUM(AL219:AL220)/2</f>
        <v>17</v>
      </c>
      <c r="AN219" s="940">
        <f>COUNTIF(F219:AJ219,"Mi")</f>
        <v>0</v>
      </c>
      <c r="AO219" s="940">
        <f>SUM((AN219+AN220)/2)</f>
        <v>0</v>
      </c>
      <c r="AP219" s="941">
        <f>COUNTIF(F219:AJ219,"VS")</f>
        <v>0</v>
      </c>
      <c r="AQ219" s="941">
        <f>SUM((AP219+AP220)/2)</f>
        <v>0</v>
      </c>
      <c r="AR219" s="940">
        <f>COUNTIF(F219:AJ219,"C1")</f>
        <v>0</v>
      </c>
      <c r="AS219" s="941">
        <f>SUM((AR219+AR220)/2)</f>
        <v>0</v>
      </c>
      <c r="AT219" s="941">
        <f>COUNTIF(F219:AJ219,"R1")</f>
        <v>0</v>
      </c>
      <c r="AU219" s="942">
        <f>SUM((AT219+AT220)/2)</f>
        <v>0</v>
      </c>
      <c r="AV219" s="940">
        <f>COUNTIF(F219:AJ219,"CS")</f>
        <v>0</v>
      </c>
      <c r="AW219" s="940">
        <f>SUM((AV219+AV220)/2)</f>
        <v>0</v>
      </c>
      <c r="AX219" s="941">
        <f>COUNTIF(F219:AJ219,"DA")</f>
        <v>0</v>
      </c>
      <c r="AY219" s="941">
        <f>SUM((AX219+AX220)/2)</f>
        <v>0</v>
      </c>
      <c r="AZ219" s="943">
        <f>SUM(AM219+AO219+AQ219+AS219+AW219+AY219+AU219)*24</f>
        <v>408</v>
      </c>
      <c r="BA219" s="941">
        <f>COUNTIF(F219:AJ219,"MT5")</f>
        <v>0</v>
      </c>
      <c r="BB219" s="941">
        <f>SUM((BA219+BA220)/2)</f>
        <v>0</v>
      </c>
      <c r="BC219" s="941">
        <f>COUNTIF(F219:AJ219,"MT6")</f>
        <v>0</v>
      </c>
      <c r="BD219" s="941">
        <f>SUM((BC219+BC220)/2)</f>
        <v>0</v>
      </c>
      <c r="BE219" s="941">
        <f>SUM((BD219+BD220)/2)</f>
        <v>0</v>
      </c>
      <c r="BF219" s="941">
        <f>COUNTIF(F219:AJ219,"MT8")</f>
        <v>0</v>
      </c>
      <c r="BG219" s="941">
        <f>SUM((BF219+BF220)/2)</f>
        <v>0</v>
      </c>
      <c r="BH219" s="941">
        <f>SUM((BG219+BG220)/2)</f>
        <v>0</v>
      </c>
      <c r="BI219" s="941">
        <f>COUNTIF(F219:AJ219,"A")</f>
        <v>0</v>
      </c>
      <c r="BJ219" s="941">
        <f>SUM((BI219+BI220)/2)</f>
        <v>0</v>
      </c>
      <c r="BK219" s="941">
        <f>COUNTIF(F219:AJ219,"Ma")</f>
        <v>0</v>
      </c>
      <c r="BL219" s="944">
        <f>SUM(BK219+BK220)/2</f>
        <v>0</v>
      </c>
      <c r="BM219" s="940">
        <f>COUNTIF(F219:AJ219,"MJ")</f>
        <v>0</v>
      </c>
      <c r="BN219" s="940">
        <f>SUM(BM219+BM220)/2</f>
        <v>0</v>
      </c>
      <c r="BO219" s="940">
        <f>COUNTIF(F219:AJ219,"Jsc")</f>
        <v>0</v>
      </c>
      <c r="BP219" s="940">
        <f>SUM(BO219+BO220)/2</f>
        <v>0</v>
      </c>
      <c r="BQ219" s="940">
        <f>COUNTIF(F219:AJ219,"C")</f>
        <v>5</v>
      </c>
      <c r="BR219" s="940">
        <f>SUM((BQ219+BQ220)/2)</f>
        <v>5</v>
      </c>
      <c r="BS219" s="940">
        <f>COUNTIF(F219:AJ219,"CC")</f>
        <v>0</v>
      </c>
      <c r="BT219" s="940">
        <f>SUM((BS219+BS220)/2)</f>
        <v>0</v>
      </c>
      <c r="BU219" s="940">
        <f>COUNTIF(F219:AJ219,"DS")</f>
        <v>1</v>
      </c>
      <c r="BV219" s="940">
        <f>SUM((BU219+BU220)/2)</f>
        <v>1</v>
      </c>
      <c r="BW219" s="941">
        <f>COUNTIF(F219:AJ219,"MT")</f>
        <v>0</v>
      </c>
      <c r="BX219" s="941">
        <f>SUM((BW219+BW220)/2)</f>
        <v>0</v>
      </c>
      <c r="BY219" s="941">
        <f>COUNTIF(F219:AJ219,"4/5")</f>
        <v>0</v>
      </c>
      <c r="BZ219" s="942">
        <f>SUM((BY219+BY220)/2)</f>
        <v>0</v>
      </c>
      <c r="CA219" s="945">
        <f>SUM(AZ219)</f>
        <v>408</v>
      </c>
      <c r="CB219" s="891">
        <f>SUM(AM219+AO219+AQ219+AS219+AU219+AW219+BB219+BD219+BG219+AY219)</f>
        <v>17</v>
      </c>
    </row>
    <row r="220" spans="1:80" ht="18.75" customHeight="1" thickBot="1" x14ac:dyDescent="0.3">
      <c r="A220" s="910"/>
      <c r="B220" s="911" t="s">
        <v>189</v>
      </c>
      <c r="C220" s="710" t="s">
        <v>6</v>
      </c>
      <c r="D220" s="999"/>
      <c r="E220" s="947" t="s">
        <v>4</v>
      </c>
      <c r="F220" s="964"/>
      <c r="G220" s="949" t="s">
        <v>7</v>
      </c>
      <c r="H220" s="966" t="s">
        <v>11</v>
      </c>
      <c r="I220" s="1095" t="s">
        <v>11</v>
      </c>
      <c r="J220" s="966" t="s">
        <v>11</v>
      </c>
      <c r="K220" s="1031" t="s">
        <v>11</v>
      </c>
      <c r="L220" s="965"/>
      <c r="M220" s="965"/>
      <c r="N220" s="966" t="s">
        <v>11</v>
      </c>
      <c r="O220" s="966" t="s">
        <v>11</v>
      </c>
      <c r="P220" s="966" t="s">
        <v>11</v>
      </c>
      <c r="Q220" s="966" t="s">
        <v>11</v>
      </c>
      <c r="R220" s="966" t="s">
        <v>11</v>
      </c>
      <c r="S220" s="965"/>
      <c r="T220" s="965"/>
      <c r="U220" s="1091" t="s">
        <v>35</v>
      </c>
      <c r="V220" s="966" t="s">
        <v>11</v>
      </c>
      <c r="W220" s="966" t="s">
        <v>11</v>
      </c>
      <c r="X220" s="966" t="s">
        <v>11</v>
      </c>
      <c r="Y220" s="966" t="s">
        <v>11</v>
      </c>
      <c r="Z220" s="965"/>
      <c r="AA220" s="965"/>
      <c r="AB220" s="966" t="s">
        <v>11</v>
      </c>
      <c r="AC220" s="966" t="s">
        <v>11</v>
      </c>
      <c r="AD220" s="966" t="s">
        <v>11</v>
      </c>
      <c r="AE220" s="966" t="s">
        <v>11</v>
      </c>
      <c r="AF220" s="949" t="s">
        <v>7</v>
      </c>
      <c r="AG220" s="934" t="s">
        <v>7</v>
      </c>
      <c r="AH220" s="934" t="s">
        <v>7</v>
      </c>
      <c r="AI220" s="934" t="s">
        <v>7</v>
      </c>
      <c r="AJ220" s="966"/>
      <c r="AK220" s="952"/>
      <c r="AL220" s="953">
        <f>COUNTIF(F220:AJ220,"P")</f>
        <v>17</v>
      </c>
      <c r="AM220" s="954"/>
      <c r="AN220" s="954">
        <f>COUNTIF(F220:AJ220,"Mi")</f>
        <v>0</v>
      </c>
      <c r="AO220" s="955"/>
      <c r="AP220" s="956">
        <f>COUNTIF(F220:AJ220,"VS")</f>
        <v>0</v>
      </c>
      <c r="AQ220" s="957"/>
      <c r="AR220" s="954">
        <f>COUNTIF(F220:AJ220,"C1")</f>
        <v>0</v>
      </c>
      <c r="AS220" s="954"/>
      <c r="AT220" s="954">
        <f>COUNTIF(F220:AJ220,"R1")</f>
        <v>0</v>
      </c>
      <c r="AU220" s="954"/>
      <c r="AV220" s="954">
        <f>COUNTIF(F220:AJ220,"CS")</f>
        <v>0</v>
      </c>
      <c r="AW220" s="955"/>
      <c r="AX220" s="956">
        <f>COUNTIF(F220:AJ220,"DA")</f>
        <v>0</v>
      </c>
      <c r="AY220" s="957"/>
      <c r="AZ220" s="958"/>
      <c r="BA220" s="956">
        <f>COUNTIF(F220:AJ220,"MT5")</f>
        <v>0</v>
      </c>
      <c r="BB220" s="957"/>
      <c r="BC220" s="956">
        <f>COUNTIF(F220:AJ220,"MT6")</f>
        <v>0</v>
      </c>
      <c r="BD220" s="957"/>
      <c r="BE220" s="957"/>
      <c r="BF220" s="956">
        <f>COUNTIF(F220:AJ220,"MT8")</f>
        <v>0</v>
      </c>
      <c r="BG220" s="957"/>
      <c r="BH220" s="957"/>
      <c r="BI220" s="956">
        <f>COUNTIF(F220:AJ220,"A")</f>
        <v>0</v>
      </c>
      <c r="BJ220" s="957"/>
      <c r="BK220" s="956">
        <f>COUNTIF(F220:AJ220,"Ma")</f>
        <v>0</v>
      </c>
      <c r="BL220" s="959"/>
      <c r="BM220" s="954">
        <f>COUNTIF(F220:AJ220,"MJ")</f>
        <v>0</v>
      </c>
      <c r="BN220" s="960"/>
      <c r="BO220" s="954">
        <f>COUNTIF(F220:AJ220,"Jsc")</f>
        <v>0</v>
      </c>
      <c r="BP220" s="955"/>
      <c r="BQ220" s="954">
        <f>COUNTIF(F220:AJ220,"C")</f>
        <v>5</v>
      </c>
      <c r="BR220" s="954"/>
      <c r="BS220" s="954">
        <f>COUNTIF(F220:AJ220,"CC")</f>
        <v>0</v>
      </c>
      <c r="BT220" s="955"/>
      <c r="BU220" s="954">
        <f>COUNTIF(F220:AJ220,"DS")</f>
        <v>1</v>
      </c>
      <c r="BV220" s="955"/>
      <c r="BW220" s="956">
        <f>COUNTIF(F220:AJ220,"MT")</f>
        <v>0</v>
      </c>
      <c r="BX220" s="957"/>
      <c r="BY220" s="956">
        <f>COUNTIF(F220:AJ220,"4/5")</f>
        <v>0</v>
      </c>
      <c r="BZ220" s="961"/>
      <c r="CA220" s="962"/>
      <c r="CB220" s="826"/>
    </row>
    <row r="221" spans="1:80" ht="18.75" customHeight="1" x14ac:dyDescent="0.25">
      <c r="A221" s="910" t="s">
        <v>425</v>
      </c>
      <c r="B221" s="911" t="s">
        <v>189</v>
      </c>
      <c r="C221" s="1058" t="s">
        <v>397</v>
      </c>
      <c r="D221" s="931" t="str">
        <f>VLOOKUP(C221,ListeAppel,2,FALSE)</f>
        <v>Nom 055</v>
      </c>
      <c r="E221" s="932" t="s">
        <v>70</v>
      </c>
      <c r="F221" s="933"/>
      <c r="G221" s="936" t="s">
        <v>11</v>
      </c>
      <c r="H221" s="936" t="s">
        <v>11</v>
      </c>
      <c r="I221" s="609" t="s">
        <v>45</v>
      </c>
      <c r="J221" s="978" t="s">
        <v>11</v>
      </c>
      <c r="K221" s="978" t="s">
        <v>11</v>
      </c>
      <c r="L221" s="935"/>
      <c r="M221" s="986"/>
      <c r="N221" s="936" t="s">
        <v>11</v>
      </c>
      <c r="O221" s="936" t="s">
        <v>11</v>
      </c>
      <c r="P221" s="609" t="s">
        <v>45</v>
      </c>
      <c r="Q221" s="978" t="s">
        <v>11</v>
      </c>
      <c r="R221" s="978" t="s">
        <v>11</v>
      </c>
      <c r="S221" s="935"/>
      <c r="T221" s="935"/>
      <c r="U221" s="989" t="s">
        <v>13</v>
      </c>
      <c r="V221" s="936" t="s">
        <v>11</v>
      </c>
      <c r="W221" s="609" t="s">
        <v>45</v>
      </c>
      <c r="X221" s="978" t="s">
        <v>11</v>
      </c>
      <c r="Y221" s="978" t="s">
        <v>11</v>
      </c>
      <c r="Z221" s="935"/>
      <c r="AA221" s="986"/>
      <c r="AB221" s="936" t="s">
        <v>11</v>
      </c>
      <c r="AC221" s="936" t="s">
        <v>11</v>
      </c>
      <c r="AD221" s="609" t="s">
        <v>45</v>
      </c>
      <c r="AE221" s="936" t="s">
        <v>11</v>
      </c>
      <c r="AF221" s="936" t="s">
        <v>11</v>
      </c>
      <c r="AG221" s="935"/>
      <c r="AH221" s="935"/>
      <c r="AI221" s="936" t="s">
        <v>11</v>
      </c>
      <c r="AJ221" s="936"/>
      <c r="AK221" s="938">
        <f>IF(CA221=0,"",TIME(0,CA221,0))</f>
        <v>0.28333333333333333</v>
      </c>
      <c r="AL221" s="939">
        <f t="shared" si="266"/>
        <v>16</v>
      </c>
      <c r="AM221" s="940">
        <f>SUM(AL221:AL222)/2</f>
        <v>16.5</v>
      </c>
      <c r="AN221" s="940">
        <f t="shared" si="267"/>
        <v>1</v>
      </c>
      <c r="AO221" s="940">
        <f>SUM((AN221+AN222)/2)</f>
        <v>0.5</v>
      </c>
      <c r="AP221" s="941">
        <f t="shared" si="268"/>
        <v>0</v>
      </c>
      <c r="AQ221" s="941">
        <f>SUM((AP221+AP222)/2)</f>
        <v>0</v>
      </c>
      <c r="AR221" s="940">
        <f t="shared" si="269"/>
        <v>0</v>
      </c>
      <c r="AS221" s="941">
        <f>SUM((AR221+AR222)/2)</f>
        <v>0</v>
      </c>
      <c r="AT221" s="941">
        <f t="shared" si="270"/>
        <v>0</v>
      </c>
      <c r="AU221" s="942">
        <f>SUM((AT221+AT222)/2)</f>
        <v>0</v>
      </c>
      <c r="AV221" s="940">
        <f t="shared" si="271"/>
        <v>0</v>
      </c>
      <c r="AW221" s="940">
        <f>SUM((AV221+AV222)/2)</f>
        <v>0</v>
      </c>
      <c r="AX221" s="941">
        <f t="shared" si="272"/>
        <v>0</v>
      </c>
      <c r="AY221" s="941">
        <f>SUM((AX221+AX222)/2)</f>
        <v>0</v>
      </c>
      <c r="AZ221" s="943">
        <f>SUM(AM221+AO221+AQ221+AS221+AW221+AY221+AU221)*24</f>
        <v>408</v>
      </c>
      <c r="BA221" s="941">
        <f t="shared" si="273"/>
        <v>0</v>
      </c>
      <c r="BB221" s="941">
        <f>SUM((BA221+BA222)/2)</f>
        <v>0</v>
      </c>
      <c r="BC221" s="941">
        <f t="shared" si="274"/>
        <v>0</v>
      </c>
      <c r="BD221" s="941">
        <f>SUM((BC221+BC222)/2)</f>
        <v>0</v>
      </c>
      <c r="BE221" s="941">
        <f>SUM((BD221+BD222)/2)</f>
        <v>0</v>
      </c>
      <c r="BF221" s="941">
        <f t="shared" si="275"/>
        <v>0</v>
      </c>
      <c r="BG221" s="941">
        <f>SUM((BF221+BF222)/2)</f>
        <v>0</v>
      </c>
      <c r="BH221" s="941">
        <f>SUM((BG221+BG222)/2)</f>
        <v>0</v>
      </c>
      <c r="BI221" s="941">
        <f t="shared" si="276"/>
        <v>0</v>
      </c>
      <c r="BJ221" s="941">
        <f>SUM((BI221+BI222)/2)</f>
        <v>0</v>
      </c>
      <c r="BK221" s="941">
        <f t="shared" si="277"/>
        <v>0</v>
      </c>
      <c r="BL221" s="944">
        <f>SUM(BK221+BK222)/2</f>
        <v>0</v>
      </c>
      <c r="BM221" s="940">
        <f t="shared" si="278"/>
        <v>0</v>
      </c>
      <c r="BN221" s="940">
        <f>SUM(BM221+BM222)/2</f>
        <v>0</v>
      </c>
      <c r="BO221" s="940">
        <f t="shared" si="279"/>
        <v>0</v>
      </c>
      <c r="BP221" s="940">
        <f>SUM(BO221+BO222)/2</f>
        <v>0</v>
      </c>
      <c r="BQ221" s="940">
        <f t="shared" si="280"/>
        <v>0</v>
      </c>
      <c r="BR221" s="940">
        <f>SUM((BQ221+BQ222)/2)</f>
        <v>0</v>
      </c>
      <c r="BS221" s="940">
        <f t="shared" si="281"/>
        <v>0</v>
      </c>
      <c r="BT221" s="940">
        <f>SUM((BS221+BS222)/2)</f>
        <v>0</v>
      </c>
      <c r="BU221" s="940">
        <f t="shared" si="282"/>
        <v>0</v>
      </c>
      <c r="BV221" s="940">
        <f>SUM((BU221+BU222)/2)</f>
        <v>0</v>
      </c>
      <c r="BW221" s="941">
        <f t="shared" si="283"/>
        <v>0</v>
      </c>
      <c r="BX221" s="941">
        <f>SUM((BW221+BW222)/2)</f>
        <v>0</v>
      </c>
      <c r="BY221" s="941">
        <f t="shared" si="284"/>
        <v>4</v>
      </c>
      <c r="BZ221" s="942">
        <f>SUM((BY221+BY222)/2)</f>
        <v>4</v>
      </c>
      <c r="CA221" s="945">
        <f>SUM(AZ221)</f>
        <v>408</v>
      </c>
      <c r="CB221" s="891">
        <f>SUM(AM221+AO221+AQ221+AS221+AU221+AW221+BB221+BD221+BG221+AY221)</f>
        <v>17</v>
      </c>
    </row>
    <row r="222" spans="1:80" ht="18.75" customHeight="1" thickBot="1" x14ac:dyDescent="0.3">
      <c r="A222" s="910" t="s">
        <v>425</v>
      </c>
      <c r="B222" s="911" t="s">
        <v>189</v>
      </c>
      <c r="C222" s="717" t="s">
        <v>9</v>
      </c>
      <c r="D222" s="1036" t="s">
        <v>104</v>
      </c>
      <c r="E222" s="947" t="s">
        <v>4</v>
      </c>
      <c r="F222" s="948"/>
      <c r="G222" s="951" t="s">
        <v>11</v>
      </c>
      <c r="H222" s="951" t="s">
        <v>11</v>
      </c>
      <c r="I222" s="1107" t="s">
        <v>45</v>
      </c>
      <c r="J222" s="951" t="s">
        <v>11</v>
      </c>
      <c r="K222" s="951" t="s">
        <v>11</v>
      </c>
      <c r="L222" s="950"/>
      <c r="M222" s="950"/>
      <c r="N222" s="951" t="s">
        <v>11</v>
      </c>
      <c r="O222" s="951" t="s">
        <v>11</v>
      </c>
      <c r="P222" s="1107" t="s">
        <v>45</v>
      </c>
      <c r="Q222" s="951" t="s">
        <v>11</v>
      </c>
      <c r="R222" s="951" t="s">
        <v>11</v>
      </c>
      <c r="S222" s="950"/>
      <c r="T222" s="950"/>
      <c r="U222" s="951" t="s">
        <v>11</v>
      </c>
      <c r="V222" s="951" t="s">
        <v>11</v>
      </c>
      <c r="W222" s="1107" t="s">
        <v>45</v>
      </c>
      <c r="X222" s="951" t="s">
        <v>11</v>
      </c>
      <c r="Y222" s="951" t="s">
        <v>11</v>
      </c>
      <c r="Z222" s="950"/>
      <c r="AA222" s="950"/>
      <c r="AB222" s="951" t="s">
        <v>11</v>
      </c>
      <c r="AC222" s="951" t="s">
        <v>11</v>
      </c>
      <c r="AD222" s="1107" t="s">
        <v>45</v>
      </c>
      <c r="AE222" s="951" t="s">
        <v>11</v>
      </c>
      <c r="AF222" s="951" t="s">
        <v>11</v>
      </c>
      <c r="AG222" s="950"/>
      <c r="AH222" s="950"/>
      <c r="AI222" s="951" t="s">
        <v>11</v>
      </c>
      <c r="AJ222" s="951"/>
      <c r="AK222" s="952"/>
      <c r="AL222" s="953">
        <f t="shared" si="266"/>
        <v>17</v>
      </c>
      <c r="AM222" s="954"/>
      <c r="AN222" s="954">
        <f t="shared" si="267"/>
        <v>0</v>
      </c>
      <c r="AO222" s="955"/>
      <c r="AP222" s="956">
        <f t="shared" si="268"/>
        <v>0</v>
      </c>
      <c r="AQ222" s="957"/>
      <c r="AR222" s="954">
        <f t="shared" si="269"/>
        <v>0</v>
      </c>
      <c r="AS222" s="954"/>
      <c r="AT222" s="954">
        <f t="shared" si="270"/>
        <v>0</v>
      </c>
      <c r="AU222" s="954"/>
      <c r="AV222" s="954">
        <f t="shared" si="271"/>
        <v>0</v>
      </c>
      <c r="AW222" s="955"/>
      <c r="AX222" s="956">
        <f t="shared" si="272"/>
        <v>0</v>
      </c>
      <c r="AY222" s="957"/>
      <c r="AZ222" s="958"/>
      <c r="BA222" s="956">
        <f t="shared" si="273"/>
        <v>0</v>
      </c>
      <c r="BB222" s="957"/>
      <c r="BC222" s="956">
        <f t="shared" si="274"/>
        <v>0</v>
      </c>
      <c r="BD222" s="957"/>
      <c r="BE222" s="957"/>
      <c r="BF222" s="956">
        <f t="shared" si="275"/>
        <v>0</v>
      </c>
      <c r="BG222" s="957"/>
      <c r="BH222" s="957"/>
      <c r="BI222" s="956">
        <f t="shared" si="276"/>
        <v>0</v>
      </c>
      <c r="BJ222" s="957"/>
      <c r="BK222" s="956">
        <f t="shared" si="277"/>
        <v>0</v>
      </c>
      <c r="BL222" s="959"/>
      <c r="BM222" s="954">
        <f t="shared" si="278"/>
        <v>0</v>
      </c>
      <c r="BN222" s="960"/>
      <c r="BO222" s="954">
        <f t="shared" si="279"/>
        <v>0</v>
      </c>
      <c r="BP222" s="955"/>
      <c r="BQ222" s="954">
        <f t="shared" si="280"/>
        <v>0</v>
      </c>
      <c r="BR222" s="954"/>
      <c r="BS222" s="954">
        <f t="shared" si="281"/>
        <v>0</v>
      </c>
      <c r="BT222" s="955"/>
      <c r="BU222" s="954">
        <f t="shared" si="282"/>
        <v>0</v>
      </c>
      <c r="BV222" s="955"/>
      <c r="BW222" s="956">
        <f t="shared" si="283"/>
        <v>0</v>
      </c>
      <c r="BX222" s="957"/>
      <c r="BY222" s="956">
        <f t="shared" si="284"/>
        <v>4</v>
      </c>
      <c r="BZ222" s="961"/>
      <c r="CA222" s="962"/>
      <c r="CB222" s="826"/>
    </row>
    <row r="223" spans="1:80" ht="18.75" customHeight="1" x14ac:dyDescent="0.25">
      <c r="A223" s="910" t="s">
        <v>425</v>
      </c>
      <c r="B223" s="911" t="s">
        <v>189</v>
      </c>
      <c r="C223" s="1057" t="s">
        <v>398</v>
      </c>
      <c r="D223" s="975" t="str">
        <f>VLOOKUP(C223,ListeAppel,2,FALSE)</f>
        <v>Nom 061</v>
      </c>
      <c r="E223" s="932" t="s">
        <v>70</v>
      </c>
      <c r="F223" s="1054"/>
      <c r="G223" s="989" t="s">
        <v>13</v>
      </c>
      <c r="H223" s="936" t="s">
        <v>11</v>
      </c>
      <c r="I223" s="1070" t="s">
        <v>11</v>
      </c>
      <c r="J223" s="989" t="s">
        <v>13</v>
      </c>
      <c r="K223" s="609" t="s">
        <v>45</v>
      </c>
      <c r="L223" s="986"/>
      <c r="M223" s="977"/>
      <c r="N223" s="936" t="s">
        <v>11</v>
      </c>
      <c r="O223" s="936" t="s">
        <v>11</v>
      </c>
      <c r="P223" s="936" t="s">
        <v>11</v>
      </c>
      <c r="Q223" s="989" t="s">
        <v>13</v>
      </c>
      <c r="R223" s="609" t="s">
        <v>45</v>
      </c>
      <c r="S223" s="935"/>
      <c r="T223" s="977"/>
      <c r="U223" s="936" t="s">
        <v>11</v>
      </c>
      <c r="V223" s="936" t="s">
        <v>11</v>
      </c>
      <c r="W223" s="936" t="s">
        <v>11</v>
      </c>
      <c r="X223" s="936" t="s">
        <v>11</v>
      </c>
      <c r="Y223" s="609" t="s">
        <v>45</v>
      </c>
      <c r="Z223" s="935"/>
      <c r="AA223" s="977"/>
      <c r="AB223" s="936" t="s">
        <v>11</v>
      </c>
      <c r="AC223" s="936" t="s">
        <v>11</v>
      </c>
      <c r="AD223" s="936" t="s">
        <v>11</v>
      </c>
      <c r="AE223" s="936" t="s">
        <v>11</v>
      </c>
      <c r="AF223" s="609" t="s">
        <v>45</v>
      </c>
      <c r="AG223" s="935"/>
      <c r="AH223" s="977"/>
      <c r="AI223" s="936" t="s">
        <v>11</v>
      </c>
      <c r="AJ223" s="936"/>
      <c r="AK223" s="938">
        <f>IF(CA223=0,"",TIME(0,CA223,0))</f>
        <v>0.28333333333333333</v>
      </c>
      <c r="AL223" s="939">
        <f t="shared" si="266"/>
        <v>14</v>
      </c>
      <c r="AM223" s="940">
        <f>SUM(AL223:AL224)/2</f>
        <v>15</v>
      </c>
      <c r="AN223" s="940">
        <f t="shared" si="267"/>
        <v>3</v>
      </c>
      <c r="AO223" s="940">
        <f>SUM((AN223+AN224)/2)</f>
        <v>2</v>
      </c>
      <c r="AP223" s="941">
        <f t="shared" si="268"/>
        <v>0</v>
      </c>
      <c r="AQ223" s="941">
        <f>SUM((AP223+AP224)/2)</f>
        <v>0</v>
      </c>
      <c r="AR223" s="940">
        <f t="shared" si="269"/>
        <v>0</v>
      </c>
      <c r="AS223" s="941">
        <f>SUM((AR223+AR224)/2)</f>
        <v>0</v>
      </c>
      <c r="AT223" s="941">
        <f t="shared" si="270"/>
        <v>0</v>
      </c>
      <c r="AU223" s="942">
        <f>SUM((AT223+AT224)/2)</f>
        <v>0</v>
      </c>
      <c r="AV223" s="940">
        <f t="shared" si="271"/>
        <v>0</v>
      </c>
      <c r="AW223" s="940">
        <f>SUM((AV223+AV224)/2)</f>
        <v>0</v>
      </c>
      <c r="AX223" s="941">
        <f t="shared" si="272"/>
        <v>0</v>
      </c>
      <c r="AY223" s="941">
        <f>SUM((AX223+AX224)/2)</f>
        <v>0</v>
      </c>
      <c r="AZ223" s="943">
        <f>SUM(AM223+AO223+AQ223+AS223+AW223+AY223+AU223)*24</f>
        <v>408</v>
      </c>
      <c r="BA223" s="941">
        <f t="shared" si="273"/>
        <v>0</v>
      </c>
      <c r="BB223" s="941">
        <f>SUM((BA223+BA224)/2)</f>
        <v>0</v>
      </c>
      <c r="BC223" s="941">
        <f t="shared" si="274"/>
        <v>0</v>
      </c>
      <c r="BD223" s="941">
        <f>SUM((BC223+BC224)/2)</f>
        <v>0</v>
      </c>
      <c r="BE223" s="941">
        <f>SUM((BD223+BD224)/2)</f>
        <v>0</v>
      </c>
      <c r="BF223" s="941">
        <f t="shared" si="275"/>
        <v>0</v>
      </c>
      <c r="BG223" s="941">
        <f>SUM((BF223+BF224)/2)</f>
        <v>0</v>
      </c>
      <c r="BH223" s="941">
        <f>SUM((BG223+BG224)/2)</f>
        <v>0</v>
      </c>
      <c r="BI223" s="941">
        <f t="shared" si="276"/>
        <v>0</v>
      </c>
      <c r="BJ223" s="941">
        <f>SUM((BI223+BI224)/2)</f>
        <v>0</v>
      </c>
      <c r="BK223" s="941">
        <f t="shared" si="277"/>
        <v>0</v>
      </c>
      <c r="BL223" s="944">
        <f>SUM(BK223+BK224)/2</f>
        <v>0</v>
      </c>
      <c r="BM223" s="940">
        <f t="shared" si="278"/>
        <v>0</v>
      </c>
      <c r="BN223" s="940">
        <f>SUM(BM223+BM224)/2</f>
        <v>0</v>
      </c>
      <c r="BO223" s="940">
        <f t="shared" si="279"/>
        <v>0</v>
      </c>
      <c r="BP223" s="940">
        <f>SUM(BO223+BO224)/2</f>
        <v>0</v>
      </c>
      <c r="BQ223" s="940">
        <f t="shared" si="280"/>
        <v>0</v>
      </c>
      <c r="BR223" s="940">
        <f>SUM((BQ223+BQ224)/2)</f>
        <v>0</v>
      </c>
      <c r="BS223" s="940">
        <f t="shared" si="281"/>
        <v>0</v>
      </c>
      <c r="BT223" s="940">
        <f>SUM((BS223+BS224)/2)</f>
        <v>0</v>
      </c>
      <c r="BU223" s="940">
        <f t="shared" si="282"/>
        <v>0</v>
      </c>
      <c r="BV223" s="940">
        <f>SUM((BU223+BU224)/2)</f>
        <v>0</v>
      </c>
      <c r="BW223" s="941">
        <f t="shared" si="283"/>
        <v>0</v>
      </c>
      <c r="BX223" s="941">
        <f>SUM((BW223+BW224)/2)</f>
        <v>0</v>
      </c>
      <c r="BY223" s="941">
        <f t="shared" si="284"/>
        <v>4</v>
      </c>
      <c r="BZ223" s="942">
        <f>SUM((BY223+BY224)/2)</f>
        <v>4</v>
      </c>
      <c r="CA223" s="945">
        <f>SUM(AZ223)</f>
        <v>408</v>
      </c>
      <c r="CB223" s="891">
        <f>SUM(AM223+AO223+AQ223+AS223+AU223+AW223+BB223+BD223+BG223+AY223)</f>
        <v>17</v>
      </c>
    </row>
    <row r="224" spans="1:80" ht="18.75" customHeight="1" thickBot="1" x14ac:dyDescent="0.3">
      <c r="A224" s="910" t="s">
        <v>425</v>
      </c>
      <c r="B224" s="911" t="s">
        <v>189</v>
      </c>
      <c r="C224" s="710" t="s">
        <v>6</v>
      </c>
      <c r="D224" s="1032" t="s">
        <v>93</v>
      </c>
      <c r="E224" s="947" t="s">
        <v>4</v>
      </c>
      <c r="F224" s="1055"/>
      <c r="G224" s="951" t="s">
        <v>11</v>
      </c>
      <c r="H224" s="951" t="s">
        <v>11</v>
      </c>
      <c r="I224" s="1071" t="s">
        <v>11</v>
      </c>
      <c r="J224" s="990" t="s">
        <v>13</v>
      </c>
      <c r="K224" s="1107" t="s">
        <v>45</v>
      </c>
      <c r="L224" s="974"/>
      <c r="M224" s="981"/>
      <c r="N224" s="951" t="s">
        <v>11</v>
      </c>
      <c r="O224" s="951" t="s">
        <v>11</v>
      </c>
      <c r="P224" s="951" t="s">
        <v>11</v>
      </c>
      <c r="Q224" s="951" t="s">
        <v>11</v>
      </c>
      <c r="R224" s="1107" t="s">
        <v>45</v>
      </c>
      <c r="S224" s="950"/>
      <c r="T224" s="981"/>
      <c r="U224" s="951" t="s">
        <v>11</v>
      </c>
      <c r="V224" s="951" t="s">
        <v>11</v>
      </c>
      <c r="W224" s="951" t="s">
        <v>11</v>
      </c>
      <c r="X224" s="951" t="s">
        <v>11</v>
      </c>
      <c r="Y224" s="1107" t="s">
        <v>45</v>
      </c>
      <c r="Z224" s="950"/>
      <c r="AA224" s="981"/>
      <c r="AB224" s="951" t="s">
        <v>11</v>
      </c>
      <c r="AC224" s="951" t="s">
        <v>11</v>
      </c>
      <c r="AD224" s="951" t="s">
        <v>11</v>
      </c>
      <c r="AE224" s="951" t="s">
        <v>11</v>
      </c>
      <c r="AF224" s="1107" t="s">
        <v>45</v>
      </c>
      <c r="AG224" s="950"/>
      <c r="AH224" s="981"/>
      <c r="AI224" s="951" t="s">
        <v>11</v>
      </c>
      <c r="AJ224" s="951"/>
      <c r="AK224" s="952"/>
      <c r="AL224" s="953">
        <f t="shared" si="266"/>
        <v>16</v>
      </c>
      <c r="AM224" s="954"/>
      <c r="AN224" s="954">
        <f t="shared" si="267"/>
        <v>1</v>
      </c>
      <c r="AO224" s="955"/>
      <c r="AP224" s="956">
        <f t="shared" si="268"/>
        <v>0</v>
      </c>
      <c r="AQ224" s="957"/>
      <c r="AR224" s="954">
        <f t="shared" si="269"/>
        <v>0</v>
      </c>
      <c r="AS224" s="954"/>
      <c r="AT224" s="954">
        <f t="shared" si="270"/>
        <v>0</v>
      </c>
      <c r="AU224" s="954"/>
      <c r="AV224" s="954">
        <f t="shared" si="271"/>
        <v>0</v>
      </c>
      <c r="AW224" s="955"/>
      <c r="AX224" s="956">
        <f t="shared" si="272"/>
        <v>0</v>
      </c>
      <c r="AY224" s="957"/>
      <c r="AZ224" s="958"/>
      <c r="BA224" s="956">
        <f t="shared" si="273"/>
        <v>0</v>
      </c>
      <c r="BB224" s="957"/>
      <c r="BC224" s="956">
        <f t="shared" si="274"/>
        <v>0</v>
      </c>
      <c r="BD224" s="957"/>
      <c r="BE224" s="957"/>
      <c r="BF224" s="956">
        <f t="shared" si="275"/>
        <v>0</v>
      </c>
      <c r="BG224" s="957"/>
      <c r="BH224" s="957"/>
      <c r="BI224" s="956">
        <f t="shared" si="276"/>
        <v>0</v>
      </c>
      <c r="BJ224" s="957"/>
      <c r="BK224" s="956">
        <f t="shared" si="277"/>
        <v>0</v>
      </c>
      <c r="BL224" s="959"/>
      <c r="BM224" s="954">
        <f t="shared" si="278"/>
        <v>0</v>
      </c>
      <c r="BN224" s="960"/>
      <c r="BO224" s="954">
        <f t="shared" si="279"/>
        <v>0</v>
      </c>
      <c r="BP224" s="955"/>
      <c r="BQ224" s="954">
        <f t="shared" si="280"/>
        <v>0</v>
      </c>
      <c r="BR224" s="954"/>
      <c r="BS224" s="954">
        <f t="shared" si="281"/>
        <v>0</v>
      </c>
      <c r="BT224" s="955"/>
      <c r="BU224" s="954">
        <f t="shared" si="282"/>
        <v>0</v>
      </c>
      <c r="BV224" s="955"/>
      <c r="BW224" s="956">
        <f t="shared" si="283"/>
        <v>0</v>
      </c>
      <c r="BX224" s="957"/>
      <c r="BY224" s="956">
        <f t="shared" si="284"/>
        <v>4</v>
      </c>
      <c r="BZ224" s="961"/>
      <c r="CA224" s="962"/>
      <c r="CB224" s="826"/>
    </row>
    <row r="225" spans="1:80" ht="18.75" customHeight="1" x14ac:dyDescent="0.25">
      <c r="A225" s="910" t="s">
        <v>425</v>
      </c>
      <c r="B225" s="911" t="s">
        <v>189</v>
      </c>
      <c r="C225" s="1057" t="s">
        <v>399</v>
      </c>
      <c r="D225" s="1053" t="str">
        <f>VLOOKUP(C225,ListeAppel,2,FALSE)</f>
        <v>Nom 068</v>
      </c>
      <c r="E225" s="932" t="s">
        <v>70</v>
      </c>
      <c r="F225" s="933"/>
      <c r="G225" s="936" t="s">
        <v>11</v>
      </c>
      <c r="H225" s="936" t="s">
        <v>11</v>
      </c>
      <c r="I225" s="1070" t="s">
        <v>11</v>
      </c>
      <c r="J225" s="978" t="s">
        <v>11</v>
      </c>
      <c r="K225" s="936" t="s">
        <v>67</v>
      </c>
      <c r="L225" s="935"/>
      <c r="M225" s="986"/>
      <c r="N225" s="936" t="s">
        <v>11</v>
      </c>
      <c r="O225" s="936" t="s">
        <v>11</v>
      </c>
      <c r="P225" s="978" t="s">
        <v>11</v>
      </c>
      <c r="Q225" s="936" t="s">
        <v>11</v>
      </c>
      <c r="R225" s="936" t="s">
        <v>11</v>
      </c>
      <c r="S225" s="935"/>
      <c r="T225" s="935"/>
      <c r="U225" s="936" t="s">
        <v>11</v>
      </c>
      <c r="V225" s="936" t="s">
        <v>11</v>
      </c>
      <c r="W225" s="978" t="s">
        <v>11</v>
      </c>
      <c r="X225" s="978" t="s">
        <v>11</v>
      </c>
      <c r="Y225" s="936" t="s">
        <v>11</v>
      </c>
      <c r="Z225" s="935"/>
      <c r="AA225" s="935"/>
      <c r="AB225" s="936" t="s">
        <v>11</v>
      </c>
      <c r="AC225" s="936" t="s">
        <v>11</v>
      </c>
      <c r="AD225" s="936" t="s">
        <v>11</v>
      </c>
      <c r="AE225" s="936" t="s">
        <v>11</v>
      </c>
      <c r="AF225" s="936" t="s">
        <v>11</v>
      </c>
      <c r="AG225" s="935"/>
      <c r="AH225" s="935"/>
      <c r="AI225" s="936" t="s">
        <v>11</v>
      </c>
      <c r="AJ225" s="936"/>
      <c r="AK225" s="938">
        <f>IF(CA225=0,"",TIME(0,CA225,0))</f>
        <v>0.33333333333333331</v>
      </c>
      <c r="AL225" s="939">
        <f t="shared" si="266"/>
        <v>20</v>
      </c>
      <c r="AM225" s="940">
        <f>SUM(AL225:AL226)/2</f>
        <v>19.5</v>
      </c>
      <c r="AN225" s="940">
        <f t="shared" si="267"/>
        <v>0</v>
      </c>
      <c r="AO225" s="940">
        <f>SUM((AN225+AN226)/2)</f>
        <v>0</v>
      </c>
      <c r="AP225" s="941">
        <f t="shared" si="268"/>
        <v>0</v>
      </c>
      <c r="AQ225" s="941">
        <f>SUM((AP225+AP226)/2)</f>
        <v>0</v>
      </c>
      <c r="AR225" s="940">
        <f t="shared" si="269"/>
        <v>0</v>
      </c>
      <c r="AS225" s="941">
        <f>SUM((AR225+AR226)/2)</f>
        <v>0</v>
      </c>
      <c r="AT225" s="941">
        <f t="shared" si="270"/>
        <v>0</v>
      </c>
      <c r="AU225" s="942">
        <f>SUM((AT225+AT226)/2)</f>
        <v>0.5</v>
      </c>
      <c r="AV225" s="940">
        <f t="shared" si="271"/>
        <v>0</v>
      </c>
      <c r="AW225" s="940">
        <f>SUM((AV225+AV226)/2)</f>
        <v>0</v>
      </c>
      <c r="AX225" s="941">
        <f t="shared" si="272"/>
        <v>0</v>
      </c>
      <c r="AY225" s="941">
        <f>SUM((AX225+AX226)/2)</f>
        <v>0</v>
      </c>
      <c r="AZ225" s="943">
        <f>SUM(AM225+AO225+AQ225+AS225+AW225+AY225+AU225)*24</f>
        <v>480</v>
      </c>
      <c r="BA225" s="941">
        <f t="shared" si="273"/>
        <v>0</v>
      </c>
      <c r="BB225" s="941">
        <f>SUM((BA225+BA226)/2)</f>
        <v>0</v>
      </c>
      <c r="BC225" s="941">
        <f t="shared" si="274"/>
        <v>0</v>
      </c>
      <c r="BD225" s="941">
        <f>SUM((BC225+BC226)/2)</f>
        <v>0</v>
      </c>
      <c r="BE225" s="941">
        <f>SUM((BD225+BD226)/2)</f>
        <v>0</v>
      </c>
      <c r="BF225" s="941">
        <f t="shared" si="275"/>
        <v>0</v>
      </c>
      <c r="BG225" s="941">
        <f>SUM((BF225+BF226)/2)</f>
        <v>0</v>
      </c>
      <c r="BH225" s="941">
        <f>SUM((BG225+BG226)/2)</f>
        <v>0</v>
      </c>
      <c r="BI225" s="941">
        <f t="shared" si="276"/>
        <v>0</v>
      </c>
      <c r="BJ225" s="941">
        <f>SUM((BI225+BI226)/2)</f>
        <v>0</v>
      </c>
      <c r="BK225" s="941">
        <f t="shared" si="277"/>
        <v>0</v>
      </c>
      <c r="BL225" s="944">
        <f>SUM(BK225+BK226)/2</f>
        <v>0</v>
      </c>
      <c r="BM225" s="940">
        <f t="shared" si="278"/>
        <v>0</v>
      </c>
      <c r="BN225" s="940">
        <f>SUM(BM225+BM226)/2</f>
        <v>0</v>
      </c>
      <c r="BO225" s="940">
        <f t="shared" si="279"/>
        <v>0</v>
      </c>
      <c r="BP225" s="940">
        <f>SUM(BO225+BO226)/2</f>
        <v>0</v>
      </c>
      <c r="BQ225" s="940">
        <f t="shared" si="280"/>
        <v>0</v>
      </c>
      <c r="BR225" s="940">
        <f>SUM((BQ225+BQ226)/2)</f>
        <v>0</v>
      </c>
      <c r="BS225" s="940">
        <f t="shared" si="281"/>
        <v>0</v>
      </c>
      <c r="BT225" s="940">
        <f>SUM((BS225+BS226)/2)</f>
        <v>0</v>
      </c>
      <c r="BU225" s="940">
        <f t="shared" si="282"/>
        <v>0</v>
      </c>
      <c r="BV225" s="940">
        <f>SUM((BU225+BU226)/2)</f>
        <v>0</v>
      </c>
      <c r="BW225" s="941">
        <f t="shared" si="283"/>
        <v>0</v>
      </c>
      <c r="BX225" s="941">
        <f>SUM((BW225+BW226)/2)</f>
        <v>0</v>
      </c>
      <c r="BY225" s="941">
        <f t="shared" si="284"/>
        <v>0</v>
      </c>
      <c r="BZ225" s="942">
        <f>SUM((BY225+BY226)/2)</f>
        <v>0</v>
      </c>
      <c r="CA225" s="945">
        <f>SUM(AZ225)</f>
        <v>480</v>
      </c>
      <c r="CB225" s="891">
        <f>SUM(AM225+AO225+AQ225+AS225+AU225+AW225+BB225+BD225+BG225+AY225)</f>
        <v>20</v>
      </c>
    </row>
    <row r="226" spans="1:80" ht="18.75" customHeight="1" thickBot="1" x14ac:dyDescent="0.3">
      <c r="A226" s="910" t="s">
        <v>425</v>
      </c>
      <c r="B226" s="911" t="s">
        <v>189</v>
      </c>
      <c r="C226" s="721" t="s">
        <v>80</v>
      </c>
      <c r="D226" s="999"/>
      <c r="E226" s="947" t="s">
        <v>4</v>
      </c>
      <c r="F226" s="948"/>
      <c r="G226" s="951" t="s">
        <v>11</v>
      </c>
      <c r="H226" s="951" t="s">
        <v>11</v>
      </c>
      <c r="I226" s="1071" t="s">
        <v>57</v>
      </c>
      <c r="J226" s="988" t="s">
        <v>11</v>
      </c>
      <c r="K226" s="951" t="s">
        <v>67</v>
      </c>
      <c r="L226" s="950"/>
      <c r="M226" s="974"/>
      <c r="N226" s="951" t="s">
        <v>11</v>
      </c>
      <c r="O226" s="951" t="s">
        <v>11</v>
      </c>
      <c r="P226" s="988" t="s">
        <v>11</v>
      </c>
      <c r="Q226" s="951" t="s">
        <v>11</v>
      </c>
      <c r="R226" s="951" t="s">
        <v>11</v>
      </c>
      <c r="S226" s="950"/>
      <c r="T226" s="950"/>
      <c r="U226" s="951" t="s">
        <v>11</v>
      </c>
      <c r="V226" s="951" t="s">
        <v>11</v>
      </c>
      <c r="W226" s="988" t="s">
        <v>11</v>
      </c>
      <c r="X226" s="988" t="s">
        <v>11</v>
      </c>
      <c r="Y226" s="951" t="s">
        <v>11</v>
      </c>
      <c r="Z226" s="950"/>
      <c r="AA226" s="950"/>
      <c r="AB226" s="951" t="s">
        <v>11</v>
      </c>
      <c r="AC226" s="951" t="s">
        <v>11</v>
      </c>
      <c r="AD226" s="951" t="s">
        <v>11</v>
      </c>
      <c r="AE226" s="951" t="s">
        <v>11</v>
      </c>
      <c r="AF226" s="951" t="s">
        <v>11</v>
      </c>
      <c r="AG226" s="950"/>
      <c r="AH226" s="950"/>
      <c r="AI226" s="951" t="s">
        <v>11</v>
      </c>
      <c r="AJ226" s="951"/>
      <c r="AK226" s="952"/>
      <c r="AL226" s="953">
        <f t="shared" si="266"/>
        <v>19</v>
      </c>
      <c r="AM226" s="954"/>
      <c r="AN226" s="954">
        <f t="shared" si="267"/>
        <v>0</v>
      </c>
      <c r="AO226" s="955"/>
      <c r="AP226" s="956">
        <f t="shared" si="268"/>
        <v>0</v>
      </c>
      <c r="AQ226" s="957"/>
      <c r="AR226" s="954">
        <f t="shared" si="269"/>
        <v>0</v>
      </c>
      <c r="AS226" s="954"/>
      <c r="AT226" s="954">
        <f t="shared" si="270"/>
        <v>1</v>
      </c>
      <c r="AU226" s="954"/>
      <c r="AV226" s="954">
        <f t="shared" si="271"/>
        <v>0</v>
      </c>
      <c r="AW226" s="955"/>
      <c r="AX226" s="956">
        <f t="shared" si="272"/>
        <v>0</v>
      </c>
      <c r="AY226" s="957"/>
      <c r="AZ226" s="958"/>
      <c r="BA226" s="956">
        <f t="shared" si="273"/>
        <v>0</v>
      </c>
      <c r="BB226" s="957"/>
      <c r="BC226" s="956">
        <f t="shared" si="274"/>
        <v>0</v>
      </c>
      <c r="BD226" s="957"/>
      <c r="BE226" s="957"/>
      <c r="BF226" s="956">
        <f t="shared" si="275"/>
        <v>0</v>
      </c>
      <c r="BG226" s="957"/>
      <c r="BH226" s="957"/>
      <c r="BI226" s="956">
        <f t="shared" si="276"/>
        <v>0</v>
      </c>
      <c r="BJ226" s="957"/>
      <c r="BK226" s="956">
        <f t="shared" si="277"/>
        <v>0</v>
      </c>
      <c r="BL226" s="959"/>
      <c r="BM226" s="954">
        <f t="shared" si="278"/>
        <v>0</v>
      </c>
      <c r="BN226" s="960"/>
      <c r="BO226" s="954">
        <f t="shared" si="279"/>
        <v>0</v>
      </c>
      <c r="BP226" s="955"/>
      <c r="BQ226" s="954">
        <f t="shared" si="280"/>
        <v>0</v>
      </c>
      <c r="BR226" s="954"/>
      <c r="BS226" s="954">
        <f t="shared" si="281"/>
        <v>0</v>
      </c>
      <c r="BT226" s="955"/>
      <c r="BU226" s="954">
        <f t="shared" si="282"/>
        <v>0</v>
      </c>
      <c r="BV226" s="955"/>
      <c r="BW226" s="956">
        <f t="shared" si="283"/>
        <v>0</v>
      </c>
      <c r="BX226" s="957"/>
      <c r="BY226" s="956">
        <f t="shared" si="284"/>
        <v>0</v>
      </c>
      <c r="BZ226" s="961"/>
      <c r="CA226" s="962"/>
      <c r="CB226" s="826"/>
    </row>
    <row r="227" spans="1:80" ht="18.75" customHeight="1" x14ac:dyDescent="0.25">
      <c r="A227" s="910" t="s">
        <v>425</v>
      </c>
      <c r="B227" s="911" t="s">
        <v>189</v>
      </c>
      <c r="C227" s="1057" t="s">
        <v>400</v>
      </c>
      <c r="D227" s="1053" t="str">
        <f>VLOOKUP(C227,ListeAppel,2,FALSE)</f>
        <v>Nom 071</v>
      </c>
      <c r="E227" s="932" t="s">
        <v>70</v>
      </c>
      <c r="F227" s="964"/>
      <c r="G227" s="966" t="s">
        <v>67</v>
      </c>
      <c r="H227" s="966" t="s">
        <v>11</v>
      </c>
      <c r="I227" s="1121" t="s">
        <v>29</v>
      </c>
      <c r="J227" s="1031" t="s">
        <v>11</v>
      </c>
      <c r="K227" s="1031" t="s">
        <v>11</v>
      </c>
      <c r="L227" s="965"/>
      <c r="M227" s="965"/>
      <c r="N227" s="966" t="s">
        <v>11</v>
      </c>
      <c r="O227" s="966" t="s">
        <v>11</v>
      </c>
      <c r="P227" s="936" t="s">
        <v>67</v>
      </c>
      <c r="Q227" s="966" t="s">
        <v>11</v>
      </c>
      <c r="R227" s="966" t="s">
        <v>11</v>
      </c>
      <c r="S227" s="965"/>
      <c r="T227" s="965"/>
      <c r="U227" s="1016" t="s">
        <v>13</v>
      </c>
      <c r="V227" s="936" t="s">
        <v>67</v>
      </c>
      <c r="W227" s="1031" t="s">
        <v>11</v>
      </c>
      <c r="X227" s="966" t="s">
        <v>11</v>
      </c>
      <c r="Y227" s="966" t="s">
        <v>11</v>
      </c>
      <c r="Z227" s="965"/>
      <c r="AA227" s="965"/>
      <c r="AB227" s="966" t="s">
        <v>11</v>
      </c>
      <c r="AC227" s="966" t="s">
        <v>11</v>
      </c>
      <c r="AD227" s="1016" t="s">
        <v>13</v>
      </c>
      <c r="AE227" s="966" t="s">
        <v>11</v>
      </c>
      <c r="AF227" s="966" t="s">
        <v>67</v>
      </c>
      <c r="AG227" s="965"/>
      <c r="AH227" s="965"/>
      <c r="AI227" s="966" t="s">
        <v>11</v>
      </c>
      <c r="AJ227" s="966"/>
      <c r="AK227" s="938">
        <f>IF(CA227=0,"",TIME(0,CA227,0))</f>
        <v>0.28333333333333333</v>
      </c>
      <c r="AL227" s="939">
        <f>COUNTIF(F227:AJ227,"P")</f>
        <v>14</v>
      </c>
      <c r="AM227" s="940">
        <f>SUM(AL227:AL228)/2</f>
        <v>14</v>
      </c>
      <c r="AN227" s="940">
        <f>COUNTIF(F227:AJ227,"Mi")</f>
        <v>2</v>
      </c>
      <c r="AO227" s="940">
        <f>SUM((AN227+AN228)/2)</f>
        <v>1.5</v>
      </c>
      <c r="AP227" s="941">
        <f>COUNTIF(F227:AJ227,"VS")</f>
        <v>0</v>
      </c>
      <c r="AQ227" s="941">
        <f>SUM((AP227+AP228)/2)</f>
        <v>0</v>
      </c>
      <c r="AR227" s="940">
        <f>COUNTIF(F227:AJ227,"C1")</f>
        <v>0</v>
      </c>
      <c r="AS227" s="941">
        <f>SUM((AR227+AR228)/2)</f>
        <v>0</v>
      </c>
      <c r="AT227" s="941">
        <f>COUNTIF(F227:AJ227,"R1")</f>
        <v>0</v>
      </c>
      <c r="AU227" s="942">
        <f>SUM((AT227+AT228)/2)</f>
        <v>0.5</v>
      </c>
      <c r="AV227" s="940">
        <f>COUNTIF(F227:AJ227,"CS")</f>
        <v>1</v>
      </c>
      <c r="AW227" s="940">
        <f>SUM((AV227+AV228)/2)</f>
        <v>1</v>
      </c>
      <c r="AX227" s="941">
        <f>COUNTIF(F227:AJ227,"DA")</f>
        <v>0</v>
      </c>
      <c r="AY227" s="941">
        <f>SUM((AX227+AX228)/2)</f>
        <v>0</v>
      </c>
      <c r="AZ227" s="943">
        <f>SUM(AM227+AO227+AQ227+AS227+AW227+AY227+AU227)*24</f>
        <v>408</v>
      </c>
      <c r="BA227" s="941">
        <f>COUNTIF(F227:AJ227,"MT5")</f>
        <v>0</v>
      </c>
      <c r="BB227" s="941">
        <f>SUM((BA227+BA228)/2)</f>
        <v>0</v>
      </c>
      <c r="BC227" s="941">
        <f>COUNTIF(F227:AJ227,"MT6")</f>
        <v>0</v>
      </c>
      <c r="BD227" s="941">
        <f>SUM((BC227+BC228)/2)</f>
        <v>0</v>
      </c>
      <c r="BE227" s="941">
        <f>SUM((BD227+BD228)/2)</f>
        <v>0</v>
      </c>
      <c r="BF227" s="941">
        <f>COUNTIF(F227:AJ227,"MT8")</f>
        <v>0</v>
      </c>
      <c r="BG227" s="941">
        <f>SUM((BF227+BF228)/2)</f>
        <v>0</v>
      </c>
      <c r="BH227" s="941">
        <f>SUM((BG227+BG228)/2)</f>
        <v>0</v>
      </c>
      <c r="BI227" s="941">
        <f>COUNTIF(F227:AJ227,"A")</f>
        <v>0</v>
      </c>
      <c r="BJ227" s="941">
        <f>SUM((BI227+BI228)/2)</f>
        <v>0</v>
      </c>
      <c r="BK227" s="941">
        <f>COUNTIF(F227:AJ227,"Ma")</f>
        <v>0</v>
      </c>
      <c r="BL227" s="944">
        <f>SUM(BK227+BK228)/2</f>
        <v>0</v>
      </c>
      <c r="BM227" s="940">
        <f>COUNTIF(F227:AJ227,"MJ")</f>
        <v>0</v>
      </c>
      <c r="BN227" s="940">
        <f>SUM(BM227+BM228)/2</f>
        <v>0</v>
      </c>
      <c r="BO227" s="940">
        <f>COUNTIF(F227:AJ227,"Jsc")</f>
        <v>0</v>
      </c>
      <c r="BP227" s="940">
        <f>SUM(BO227+BO228)/2</f>
        <v>0</v>
      </c>
      <c r="BQ227" s="940">
        <f>COUNTIF(F227:AJ227,"C")</f>
        <v>0</v>
      </c>
      <c r="BR227" s="940">
        <f>SUM((BQ227+BQ228)/2)</f>
        <v>0</v>
      </c>
      <c r="BS227" s="940">
        <f>COUNTIF(F227:AJ227,"CC")</f>
        <v>0</v>
      </c>
      <c r="BT227" s="940">
        <f>SUM((BS227+BS228)/2)</f>
        <v>0</v>
      </c>
      <c r="BU227" s="940">
        <f>COUNTIF(F227:AJ227,"DS")</f>
        <v>0</v>
      </c>
      <c r="BV227" s="940">
        <f>SUM((BU227+BU228)/2)</f>
        <v>0</v>
      </c>
      <c r="BW227" s="941">
        <f>COUNTIF(F227:AJ227,"MT")</f>
        <v>0</v>
      </c>
      <c r="BX227" s="941">
        <f>SUM((BW227+BW228)/2)</f>
        <v>0</v>
      </c>
      <c r="BY227" s="941">
        <f>COUNTIF(F227:AJ227,"4/5")</f>
        <v>0</v>
      </c>
      <c r="BZ227" s="942">
        <f>SUM((BY227+BY228)/2)</f>
        <v>0</v>
      </c>
      <c r="CA227" s="945">
        <f>SUM(AZ227)</f>
        <v>408</v>
      </c>
      <c r="CB227" s="891">
        <f>SUM(AM227+AO227+AQ227+AS227+AU227+AW227+BB227+BD227+BG227+AY227)</f>
        <v>17</v>
      </c>
    </row>
    <row r="228" spans="1:80" ht="18.75" customHeight="1" thickBot="1" x14ac:dyDescent="0.3">
      <c r="A228" s="910" t="s">
        <v>425</v>
      </c>
      <c r="B228" s="911" t="s">
        <v>189</v>
      </c>
      <c r="C228" s="710" t="s">
        <v>6</v>
      </c>
      <c r="D228" s="999"/>
      <c r="E228" s="947" t="s">
        <v>4</v>
      </c>
      <c r="F228" s="964"/>
      <c r="G228" s="966" t="s">
        <v>67</v>
      </c>
      <c r="H228" s="966" t="s">
        <v>11</v>
      </c>
      <c r="I228" s="1121" t="s">
        <v>29</v>
      </c>
      <c r="J228" s="1031" t="s">
        <v>11</v>
      </c>
      <c r="K228" s="1031" t="s">
        <v>11</v>
      </c>
      <c r="L228" s="965"/>
      <c r="M228" s="965"/>
      <c r="N228" s="966" t="s">
        <v>11</v>
      </c>
      <c r="O228" s="966" t="s">
        <v>11</v>
      </c>
      <c r="P228" s="951" t="s">
        <v>67</v>
      </c>
      <c r="Q228" s="966" t="s">
        <v>11</v>
      </c>
      <c r="R228" s="966" t="s">
        <v>11</v>
      </c>
      <c r="S228" s="965"/>
      <c r="T228" s="965"/>
      <c r="U228" s="966" t="s">
        <v>11</v>
      </c>
      <c r="V228" s="951" t="s">
        <v>67</v>
      </c>
      <c r="W228" s="1031" t="s">
        <v>11</v>
      </c>
      <c r="X228" s="966" t="s">
        <v>11</v>
      </c>
      <c r="Y228" s="966" t="s">
        <v>11</v>
      </c>
      <c r="Z228" s="965"/>
      <c r="AA228" s="965"/>
      <c r="AB228" s="966" t="s">
        <v>11</v>
      </c>
      <c r="AC228" s="966" t="s">
        <v>11</v>
      </c>
      <c r="AD228" s="1016" t="s">
        <v>13</v>
      </c>
      <c r="AE228" s="966" t="s">
        <v>11</v>
      </c>
      <c r="AF228" s="966" t="s">
        <v>67</v>
      </c>
      <c r="AG228" s="965"/>
      <c r="AH228" s="965"/>
      <c r="AI228" s="966" t="s">
        <v>57</v>
      </c>
      <c r="AJ228" s="966"/>
      <c r="AK228" s="952"/>
      <c r="AL228" s="953">
        <f>COUNTIF(F228:AJ228,"P")</f>
        <v>14</v>
      </c>
      <c r="AM228" s="954"/>
      <c r="AN228" s="954">
        <f>COUNTIF(F228:AJ228,"Mi")</f>
        <v>1</v>
      </c>
      <c r="AO228" s="955"/>
      <c r="AP228" s="956">
        <f>COUNTIF(F228:AJ228,"VS")</f>
        <v>0</v>
      </c>
      <c r="AQ228" s="957"/>
      <c r="AR228" s="954">
        <f>COUNTIF(F228:AJ228,"C1")</f>
        <v>0</v>
      </c>
      <c r="AS228" s="954"/>
      <c r="AT228" s="954">
        <f>COUNTIF(F228:AJ228,"R1")</f>
        <v>1</v>
      </c>
      <c r="AU228" s="954"/>
      <c r="AV228" s="954">
        <f>COUNTIF(F228:AJ228,"CS")</f>
        <v>1</v>
      </c>
      <c r="AW228" s="955"/>
      <c r="AX228" s="956">
        <f>COUNTIF(F228:AJ228,"DA")</f>
        <v>0</v>
      </c>
      <c r="AY228" s="957"/>
      <c r="AZ228" s="958"/>
      <c r="BA228" s="956">
        <f>COUNTIF(F228:AJ228,"MT5")</f>
        <v>0</v>
      </c>
      <c r="BB228" s="957"/>
      <c r="BC228" s="956">
        <f>COUNTIF(F228:AJ228,"MT6")</f>
        <v>0</v>
      </c>
      <c r="BD228" s="957"/>
      <c r="BE228" s="957"/>
      <c r="BF228" s="956">
        <f>COUNTIF(F228:AJ228,"MT8")</f>
        <v>0</v>
      </c>
      <c r="BG228" s="957"/>
      <c r="BH228" s="957"/>
      <c r="BI228" s="956">
        <f>COUNTIF(F228:AJ228,"A")</f>
        <v>0</v>
      </c>
      <c r="BJ228" s="957"/>
      <c r="BK228" s="956">
        <f>COUNTIF(F228:AJ228,"Ma")</f>
        <v>0</v>
      </c>
      <c r="BL228" s="959"/>
      <c r="BM228" s="954">
        <f>COUNTIF(F228:AJ228,"MJ")</f>
        <v>0</v>
      </c>
      <c r="BN228" s="960"/>
      <c r="BO228" s="954">
        <f>COUNTIF(F228:AJ228,"Jsc")</f>
        <v>0</v>
      </c>
      <c r="BP228" s="955"/>
      <c r="BQ228" s="954">
        <f>COUNTIF(F228:AJ228,"C")</f>
        <v>0</v>
      </c>
      <c r="BR228" s="954"/>
      <c r="BS228" s="954">
        <f>COUNTIF(F228:AJ228,"CC")</f>
        <v>0</v>
      </c>
      <c r="BT228" s="955"/>
      <c r="BU228" s="954">
        <f>COUNTIF(F228:AJ228,"DS")</f>
        <v>0</v>
      </c>
      <c r="BV228" s="955"/>
      <c r="BW228" s="956">
        <f>COUNTIF(F228:AJ228,"MT")</f>
        <v>0</v>
      </c>
      <c r="BX228" s="957"/>
      <c r="BY228" s="956">
        <f>COUNTIF(F228:AJ228,"4/5")</f>
        <v>0</v>
      </c>
      <c r="BZ228" s="961"/>
      <c r="CA228" s="962"/>
      <c r="CB228" s="826"/>
    </row>
    <row r="229" spans="1:80" ht="18.75" customHeight="1" x14ac:dyDescent="0.25">
      <c r="A229" s="910" t="s">
        <v>425</v>
      </c>
      <c r="B229" s="911" t="s">
        <v>189</v>
      </c>
      <c r="C229" s="1057" t="s">
        <v>401</v>
      </c>
      <c r="D229" s="1053" t="str">
        <f>VLOOKUP(C229,ListeAppel,2,FALSE)</f>
        <v>Nom 072</v>
      </c>
      <c r="E229" s="932" t="s">
        <v>70</v>
      </c>
      <c r="F229" s="933"/>
      <c r="G229" s="936" t="s">
        <v>11</v>
      </c>
      <c r="H229" s="936" t="s">
        <v>11</v>
      </c>
      <c r="I229" s="1070" t="s">
        <v>11</v>
      </c>
      <c r="J229" s="978" t="s">
        <v>11</v>
      </c>
      <c r="K229" s="936" t="s">
        <v>67</v>
      </c>
      <c r="L229" s="935"/>
      <c r="M229" s="935"/>
      <c r="N229" s="936" t="s">
        <v>11</v>
      </c>
      <c r="O229" s="936" t="s">
        <v>11</v>
      </c>
      <c r="P229" s="936" t="s">
        <v>11</v>
      </c>
      <c r="Q229" s="936" t="s">
        <v>67</v>
      </c>
      <c r="R229" s="978" t="s">
        <v>11</v>
      </c>
      <c r="S229" s="986"/>
      <c r="T229" s="935"/>
      <c r="U229" s="936" t="s">
        <v>11</v>
      </c>
      <c r="V229" s="936" t="s">
        <v>11</v>
      </c>
      <c r="W229" s="978" t="s">
        <v>11</v>
      </c>
      <c r="X229" s="978" t="s">
        <v>11</v>
      </c>
      <c r="Y229" s="936" t="s">
        <v>67</v>
      </c>
      <c r="Z229" s="935"/>
      <c r="AA229" s="935"/>
      <c r="AB229" s="936" t="s">
        <v>11</v>
      </c>
      <c r="AC229" s="936" t="s">
        <v>11</v>
      </c>
      <c r="AD229" s="936" t="s">
        <v>11</v>
      </c>
      <c r="AE229" s="1085" t="s">
        <v>28</v>
      </c>
      <c r="AF229" s="936" t="s">
        <v>67</v>
      </c>
      <c r="AG229" s="935"/>
      <c r="AH229" s="935"/>
      <c r="AI229" s="936" t="s">
        <v>11</v>
      </c>
      <c r="AJ229" s="936"/>
      <c r="AK229" s="938">
        <f>IF(CA229=0,"",TIME(0,CA229,0))</f>
        <v>0.26666666666666666</v>
      </c>
      <c r="AL229" s="939">
        <f t="shared" si="266"/>
        <v>16</v>
      </c>
      <c r="AM229" s="940">
        <f>SUM(AL229:AL230)/2</f>
        <v>16</v>
      </c>
      <c r="AN229" s="940">
        <f t="shared" si="267"/>
        <v>0</v>
      </c>
      <c r="AO229" s="940">
        <f>SUM((AN229+AN230)/2)</f>
        <v>0</v>
      </c>
      <c r="AP229" s="941">
        <f t="shared" si="268"/>
        <v>0</v>
      </c>
      <c r="AQ229" s="941">
        <f>SUM((AP229+AP230)/2)</f>
        <v>0</v>
      </c>
      <c r="AR229" s="940">
        <f t="shared" si="269"/>
        <v>0</v>
      </c>
      <c r="AS229" s="941">
        <f>SUM((AR229+AR230)/2)</f>
        <v>0</v>
      </c>
      <c r="AT229" s="941">
        <f t="shared" si="270"/>
        <v>0</v>
      </c>
      <c r="AU229" s="942">
        <f>SUM((AT229+AT230)/2)</f>
        <v>0</v>
      </c>
      <c r="AV229" s="940">
        <f t="shared" si="271"/>
        <v>0</v>
      </c>
      <c r="AW229" s="940">
        <f>SUM((AV229+AV230)/2)</f>
        <v>0</v>
      </c>
      <c r="AX229" s="941">
        <f t="shared" si="272"/>
        <v>0</v>
      </c>
      <c r="AY229" s="941">
        <f>SUM((AX229+AX230)/2)</f>
        <v>0</v>
      </c>
      <c r="AZ229" s="943">
        <f>SUM(AM229+AO229+AQ229+AS229+AW229+AY229+AU229)*24</f>
        <v>384</v>
      </c>
      <c r="BA229" s="941">
        <f t="shared" si="273"/>
        <v>0</v>
      </c>
      <c r="BB229" s="941">
        <f>SUM((BA229+BA230)/2)</f>
        <v>0</v>
      </c>
      <c r="BC229" s="941">
        <f t="shared" si="274"/>
        <v>0</v>
      </c>
      <c r="BD229" s="941">
        <f>SUM((BC229+BC230)/2)</f>
        <v>0</v>
      </c>
      <c r="BE229" s="941">
        <f>SUM((BD229+BD230)/2)</f>
        <v>0</v>
      </c>
      <c r="BF229" s="941">
        <f t="shared" si="275"/>
        <v>0</v>
      </c>
      <c r="BG229" s="941">
        <f>SUM((BF229+BF230)/2)</f>
        <v>0</v>
      </c>
      <c r="BH229" s="941">
        <f>SUM((BG229+BG230)/2)</f>
        <v>0</v>
      </c>
      <c r="BI229" s="941">
        <f t="shared" si="276"/>
        <v>0</v>
      </c>
      <c r="BJ229" s="941">
        <f>SUM((BI229+BI230)/2)</f>
        <v>0</v>
      </c>
      <c r="BK229" s="941">
        <f t="shared" si="277"/>
        <v>0</v>
      </c>
      <c r="BL229" s="944">
        <f>SUM(BK229+BK230)/2</f>
        <v>0</v>
      </c>
      <c r="BM229" s="940">
        <f t="shared" si="278"/>
        <v>0</v>
      </c>
      <c r="BN229" s="940">
        <f>SUM(BM229+BM230)/2</f>
        <v>0</v>
      </c>
      <c r="BO229" s="940">
        <f t="shared" si="279"/>
        <v>0</v>
      </c>
      <c r="BP229" s="940">
        <f>SUM(BO229+BO230)/2</f>
        <v>0</v>
      </c>
      <c r="BQ229" s="940">
        <f t="shared" si="280"/>
        <v>0</v>
      </c>
      <c r="BR229" s="940">
        <f>SUM((BQ229+BQ230)/2)</f>
        <v>0</v>
      </c>
      <c r="BS229" s="940">
        <f t="shared" si="281"/>
        <v>1</v>
      </c>
      <c r="BT229" s="940">
        <f>SUM((BS229+BS230)/2)</f>
        <v>1</v>
      </c>
      <c r="BU229" s="940">
        <f t="shared" si="282"/>
        <v>0</v>
      </c>
      <c r="BV229" s="940">
        <f>SUM((BU229+BU230)/2)</f>
        <v>0</v>
      </c>
      <c r="BW229" s="941">
        <f t="shared" si="283"/>
        <v>0</v>
      </c>
      <c r="BX229" s="941">
        <f>SUM((BW229+BW230)/2)</f>
        <v>0</v>
      </c>
      <c r="BY229" s="941">
        <f t="shared" si="284"/>
        <v>0</v>
      </c>
      <c r="BZ229" s="942">
        <f>SUM((BY229+BY230)/2)</f>
        <v>0</v>
      </c>
      <c r="CA229" s="945">
        <f>SUM(AZ229)</f>
        <v>384</v>
      </c>
      <c r="CB229" s="891">
        <f>SUM(AM229+AO229+AQ229+AS229+AU229+AW229+BB229+BD229+BG229+AY229)</f>
        <v>16</v>
      </c>
    </row>
    <row r="230" spans="1:80" ht="18.75" customHeight="1" thickBot="1" x14ac:dyDescent="0.3">
      <c r="A230" s="910" t="s">
        <v>425</v>
      </c>
      <c r="B230" s="911" t="s">
        <v>189</v>
      </c>
      <c r="C230" s="271" t="s">
        <v>80</v>
      </c>
      <c r="D230" s="999"/>
      <c r="E230" s="947" t="s">
        <v>4</v>
      </c>
      <c r="F230" s="948"/>
      <c r="G230" s="951" t="s">
        <v>11</v>
      </c>
      <c r="H230" s="951" t="s">
        <v>11</v>
      </c>
      <c r="I230" s="1071" t="s">
        <v>11</v>
      </c>
      <c r="J230" s="988" t="s">
        <v>11</v>
      </c>
      <c r="K230" s="951" t="s">
        <v>67</v>
      </c>
      <c r="L230" s="950"/>
      <c r="M230" s="950"/>
      <c r="N230" s="951" t="s">
        <v>11</v>
      </c>
      <c r="O230" s="951" t="s">
        <v>11</v>
      </c>
      <c r="P230" s="951" t="s">
        <v>11</v>
      </c>
      <c r="Q230" s="951" t="s">
        <v>67</v>
      </c>
      <c r="R230" s="988" t="s">
        <v>11</v>
      </c>
      <c r="S230" s="974"/>
      <c r="T230" s="950"/>
      <c r="U230" s="951" t="s">
        <v>11</v>
      </c>
      <c r="V230" s="951" t="s">
        <v>11</v>
      </c>
      <c r="W230" s="988" t="s">
        <v>11</v>
      </c>
      <c r="X230" s="988" t="s">
        <v>11</v>
      </c>
      <c r="Y230" s="951" t="s">
        <v>67</v>
      </c>
      <c r="Z230" s="950"/>
      <c r="AA230" s="950"/>
      <c r="AB230" s="951" t="s">
        <v>11</v>
      </c>
      <c r="AC230" s="951" t="s">
        <v>11</v>
      </c>
      <c r="AD230" s="951" t="s">
        <v>11</v>
      </c>
      <c r="AE230" s="1086" t="s">
        <v>28</v>
      </c>
      <c r="AF230" s="951" t="s">
        <v>67</v>
      </c>
      <c r="AG230" s="950"/>
      <c r="AH230" s="950"/>
      <c r="AI230" s="951" t="s">
        <v>11</v>
      </c>
      <c r="AJ230" s="951"/>
      <c r="AK230" s="952"/>
      <c r="AL230" s="953">
        <f t="shared" si="266"/>
        <v>16</v>
      </c>
      <c r="AM230" s="954"/>
      <c r="AN230" s="954">
        <f t="shared" si="267"/>
        <v>0</v>
      </c>
      <c r="AO230" s="955"/>
      <c r="AP230" s="956">
        <f t="shared" si="268"/>
        <v>0</v>
      </c>
      <c r="AQ230" s="957"/>
      <c r="AR230" s="954">
        <f t="shared" si="269"/>
        <v>0</v>
      </c>
      <c r="AS230" s="954"/>
      <c r="AT230" s="954">
        <f t="shared" si="270"/>
        <v>0</v>
      </c>
      <c r="AU230" s="954"/>
      <c r="AV230" s="954">
        <f t="shared" si="271"/>
        <v>0</v>
      </c>
      <c r="AW230" s="955"/>
      <c r="AX230" s="956">
        <f t="shared" si="272"/>
        <v>0</v>
      </c>
      <c r="AY230" s="957"/>
      <c r="AZ230" s="958"/>
      <c r="BA230" s="956">
        <f t="shared" si="273"/>
        <v>0</v>
      </c>
      <c r="BB230" s="957"/>
      <c r="BC230" s="956">
        <f t="shared" si="274"/>
        <v>0</v>
      </c>
      <c r="BD230" s="957"/>
      <c r="BE230" s="957"/>
      <c r="BF230" s="956">
        <f t="shared" si="275"/>
        <v>0</v>
      </c>
      <c r="BG230" s="957"/>
      <c r="BH230" s="957"/>
      <c r="BI230" s="956">
        <f t="shared" si="276"/>
        <v>0</v>
      </c>
      <c r="BJ230" s="957"/>
      <c r="BK230" s="956">
        <f t="shared" si="277"/>
        <v>0</v>
      </c>
      <c r="BL230" s="959"/>
      <c r="BM230" s="954">
        <f t="shared" si="278"/>
        <v>0</v>
      </c>
      <c r="BN230" s="960"/>
      <c r="BO230" s="954">
        <f t="shared" si="279"/>
        <v>0</v>
      </c>
      <c r="BP230" s="955"/>
      <c r="BQ230" s="954">
        <f t="shared" si="280"/>
        <v>0</v>
      </c>
      <c r="BR230" s="954"/>
      <c r="BS230" s="954">
        <f t="shared" si="281"/>
        <v>1</v>
      </c>
      <c r="BT230" s="955"/>
      <c r="BU230" s="954">
        <f t="shared" si="282"/>
        <v>0</v>
      </c>
      <c r="BV230" s="955"/>
      <c r="BW230" s="956">
        <f t="shared" si="283"/>
        <v>0</v>
      </c>
      <c r="BX230" s="957"/>
      <c r="BY230" s="956">
        <f t="shared" si="284"/>
        <v>0</v>
      </c>
      <c r="BZ230" s="961"/>
      <c r="CA230" s="962"/>
      <c r="CB230" s="826"/>
    </row>
    <row r="231" spans="1:80" ht="18.75" customHeight="1" x14ac:dyDescent="0.25">
      <c r="A231" s="910" t="s">
        <v>425</v>
      </c>
      <c r="B231" s="911" t="s">
        <v>189</v>
      </c>
      <c r="C231" s="1131" t="s">
        <v>402</v>
      </c>
      <c r="D231" s="931" t="s">
        <v>264</v>
      </c>
      <c r="E231" s="932" t="s">
        <v>70</v>
      </c>
      <c r="F231" s="933"/>
      <c r="G231" s="936" t="s">
        <v>11</v>
      </c>
      <c r="H231" s="936" t="s">
        <v>11</v>
      </c>
      <c r="I231" s="1070" t="s">
        <v>67</v>
      </c>
      <c r="J231" s="936" t="s">
        <v>11</v>
      </c>
      <c r="K231" s="936" t="s">
        <v>11</v>
      </c>
      <c r="L231" s="986"/>
      <c r="M231" s="986"/>
      <c r="N231" s="936" t="s">
        <v>11</v>
      </c>
      <c r="O231" s="936" t="s">
        <v>11</v>
      </c>
      <c r="P231" s="936" t="s">
        <v>67</v>
      </c>
      <c r="Q231" s="978" t="s">
        <v>11</v>
      </c>
      <c r="R231" s="936" t="s">
        <v>11</v>
      </c>
      <c r="S231" s="935"/>
      <c r="T231" s="935"/>
      <c r="U231" s="978" t="s">
        <v>11</v>
      </c>
      <c r="V231" s="1012" t="s">
        <v>11</v>
      </c>
      <c r="W231" s="936" t="s">
        <v>67</v>
      </c>
      <c r="X231" s="1016" t="s">
        <v>13</v>
      </c>
      <c r="Y231" s="978" t="s">
        <v>11</v>
      </c>
      <c r="Z231" s="935"/>
      <c r="AA231" s="986"/>
      <c r="AB231" s="989" t="s">
        <v>13</v>
      </c>
      <c r="AC231" s="936" t="s">
        <v>11</v>
      </c>
      <c r="AD231" s="989" t="s">
        <v>13</v>
      </c>
      <c r="AE231" s="936" t="s">
        <v>11</v>
      </c>
      <c r="AF231" s="936" t="s">
        <v>11</v>
      </c>
      <c r="AG231" s="935"/>
      <c r="AH231" s="935"/>
      <c r="AI231" s="936" t="s">
        <v>11</v>
      </c>
      <c r="AJ231" s="936"/>
      <c r="AK231" s="938">
        <f>IF(CA231=0,"",TIME(0,CA231,0))</f>
        <v>0.3</v>
      </c>
      <c r="AL231" s="939">
        <f t="shared" si="266"/>
        <v>15</v>
      </c>
      <c r="AM231" s="940">
        <f>SUM(AL231:AL232)/2</f>
        <v>14</v>
      </c>
      <c r="AN231" s="940">
        <f t="shared" si="267"/>
        <v>3</v>
      </c>
      <c r="AO231" s="940">
        <f>SUM((AN231+AN232)/2)</f>
        <v>3</v>
      </c>
      <c r="AP231" s="941">
        <f t="shared" si="268"/>
        <v>0</v>
      </c>
      <c r="AQ231" s="941">
        <f>SUM((AP231+AP232)/2)</f>
        <v>0</v>
      </c>
      <c r="AR231" s="940">
        <f t="shared" si="269"/>
        <v>0</v>
      </c>
      <c r="AS231" s="941">
        <f>SUM((AR231+AR232)/2)</f>
        <v>0</v>
      </c>
      <c r="AT231" s="941">
        <f t="shared" si="270"/>
        <v>0</v>
      </c>
      <c r="AU231" s="942">
        <f>SUM((AT231+AT232)/2)</f>
        <v>1</v>
      </c>
      <c r="AV231" s="940">
        <f t="shared" si="271"/>
        <v>0</v>
      </c>
      <c r="AW231" s="940">
        <f>SUM((AV231+AV232)/2)</f>
        <v>0</v>
      </c>
      <c r="AX231" s="941">
        <f t="shared" si="272"/>
        <v>0</v>
      </c>
      <c r="AY231" s="941">
        <f>SUM((AX231+AX232)/2)</f>
        <v>0</v>
      </c>
      <c r="AZ231" s="943">
        <f>SUM(AM231+AO231+AQ231+AS231+AW231+AY231+AU231)*24</f>
        <v>432</v>
      </c>
      <c r="BA231" s="941">
        <f t="shared" si="273"/>
        <v>0</v>
      </c>
      <c r="BB231" s="941">
        <f>SUM((BA231+BA232)/2)</f>
        <v>0</v>
      </c>
      <c r="BC231" s="941">
        <f t="shared" si="274"/>
        <v>0</v>
      </c>
      <c r="BD231" s="941">
        <f>SUM((BC231+BC232)/2)</f>
        <v>0</v>
      </c>
      <c r="BE231" s="941">
        <f>SUM((BD231+BD232)/2)</f>
        <v>0</v>
      </c>
      <c r="BF231" s="941">
        <f t="shared" si="275"/>
        <v>0</v>
      </c>
      <c r="BG231" s="941">
        <f>SUM((BF231+BF232)/2)</f>
        <v>0</v>
      </c>
      <c r="BH231" s="941">
        <f>SUM((BG231+BG232)/2)</f>
        <v>0</v>
      </c>
      <c r="BI231" s="941">
        <f t="shared" si="276"/>
        <v>0</v>
      </c>
      <c r="BJ231" s="941">
        <f>SUM((BI231+BI232)/2)</f>
        <v>0</v>
      </c>
      <c r="BK231" s="941">
        <f t="shared" si="277"/>
        <v>0</v>
      </c>
      <c r="BL231" s="944">
        <f>SUM(BK231+BK232)/2</f>
        <v>0</v>
      </c>
      <c r="BM231" s="940">
        <f t="shared" si="278"/>
        <v>0</v>
      </c>
      <c r="BN231" s="940">
        <f>SUM(BM231+BM232)/2</f>
        <v>0</v>
      </c>
      <c r="BO231" s="940">
        <f t="shared" si="279"/>
        <v>0</v>
      </c>
      <c r="BP231" s="940">
        <f>SUM(BO231+BO232)/2</f>
        <v>0</v>
      </c>
      <c r="BQ231" s="940">
        <f t="shared" si="280"/>
        <v>0</v>
      </c>
      <c r="BR231" s="940">
        <f>SUM((BQ231+BQ232)/2)</f>
        <v>0</v>
      </c>
      <c r="BS231" s="940">
        <f t="shared" si="281"/>
        <v>0</v>
      </c>
      <c r="BT231" s="940">
        <f>SUM((BS231+BS232)/2)</f>
        <v>0</v>
      </c>
      <c r="BU231" s="940">
        <f t="shared" si="282"/>
        <v>0</v>
      </c>
      <c r="BV231" s="940">
        <f>SUM((BU231+BU232)/2)</f>
        <v>0</v>
      </c>
      <c r="BW231" s="941">
        <f t="shared" si="283"/>
        <v>0</v>
      </c>
      <c r="BX231" s="941">
        <f>SUM((BW231+BW232)/2)</f>
        <v>0</v>
      </c>
      <c r="BY231" s="941">
        <f t="shared" si="284"/>
        <v>0</v>
      </c>
      <c r="BZ231" s="942">
        <f>SUM((BY231+BY232)/2)</f>
        <v>0</v>
      </c>
      <c r="CA231" s="945">
        <f>SUM(AZ231)</f>
        <v>432</v>
      </c>
      <c r="CB231" s="891">
        <f>SUM(AM231+AO231+AQ231+AS231+AU231+AW231+BB231+BD231+BG231+AY231)</f>
        <v>18</v>
      </c>
    </row>
    <row r="232" spans="1:80" ht="18.75" customHeight="1" thickBot="1" x14ac:dyDescent="0.3">
      <c r="A232" s="910" t="s">
        <v>425</v>
      </c>
      <c r="B232" s="911" t="s">
        <v>189</v>
      </c>
      <c r="C232" s="718" t="s">
        <v>6</v>
      </c>
      <c r="D232" s="946"/>
      <c r="E232" s="947" t="s">
        <v>4</v>
      </c>
      <c r="F232" s="948"/>
      <c r="G232" s="951" t="s">
        <v>11</v>
      </c>
      <c r="H232" s="951" t="s">
        <v>11</v>
      </c>
      <c r="I232" s="1071" t="s">
        <v>67</v>
      </c>
      <c r="J232" s="951" t="s">
        <v>11</v>
      </c>
      <c r="K232" s="951" t="s">
        <v>11</v>
      </c>
      <c r="L232" s="974"/>
      <c r="M232" s="974"/>
      <c r="N232" s="990" t="s">
        <v>13</v>
      </c>
      <c r="O232" s="951" t="s">
        <v>11</v>
      </c>
      <c r="P232" s="951" t="s">
        <v>67</v>
      </c>
      <c r="Q232" s="988" t="s">
        <v>11</v>
      </c>
      <c r="R232" s="951" t="s">
        <v>11</v>
      </c>
      <c r="S232" s="950"/>
      <c r="T232" s="950"/>
      <c r="U232" s="988" t="s">
        <v>11</v>
      </c>
      <c r="V232" s="1020" t="s">
        <v>11</v>
      </c>
      <c r="W232" s="951" t="s">
        <v>67</v>
      </c>
      <c r="X232" s="988" t="s">
        <v>11</v>
      </c>
      <c r="Y232" s="988" t="s">
        <v>57</v>
      </c>
      <c r="Z232" s="950"/>
      <c r="AA232" s="974"/>
      <c r="AB232" s="990" t="s">
        <v>13</v>
      </c>
      <c r="AC232" s="951" t="s">
        <v>11</v>
      </c>
      <c r="AD232" s="990" t="s">
        <v>13</v>
      </c>
      <c r="AE232" s="951" t="s">
        <v>11</v>
      </c>
      <c r="AF232" s="951" t="s">
        <v>11</v>
      </c>
      <c r="AG232" s="950"/>
      <c r="AH232" s="950"/>
      <c r="AI232" s="951" t="s">
        <v>57</v>
      </c>
      <c r="AJ232" s="951"/>
      <c r="AK232" s="952"/>
      <c r="AL232" s="953">
        <f t="shared" si="266"/>
        <v>13</v>
      </c>
      <c r="AM232" s="954"/>
      <c r="AN232" s="954">
        <f t="shared" si="267"/>
        <v>3</v>
      </c>
      <c r="AO232" s="955"/>
      <c r="AP232" s="956">
        <f t="shared" si="268"/>
        <v>0</v>
      </c>
      <c r="AQ232" s="957"/>
      <c r="AR232" s="954">
        <f t="shared" si="269"/>
        <v>0</v>
      </c>
      <c r="AS232" s="954"/>
      <c r="AT232" s="954">
        <f t="shared" si="270"/>
        <v>2</v>
      </c>
      <c r="AU232" s="954"/>
      <c r="AV232" s="954">
        <f t="shared" si="271"/>
        <v>0</v>
      </c>
      <c r="AW232" s="955"/>
      <c r="AX232" s="956">
        <f t="shared" si="272"/>
        <v>0</v>
      </c>
      <c r="AY232" s="957"/>
      <c r="AZ232" s="958"/>
      <c r="BA232" s="956">
        <f t="shared" si="273"/>
        <v>0</v>
      </c>
      <c r="BB232" s="957"/>
      <c r="BC232" s="956">
        <f t="shared" si="274"/>
        <v>0</v>
      </c>
      <c r="BD232" s="957"/>
      <c r="BE232" s="957"/>
      <c r="BF232" s="956">
        <f t="shared" si="275"/>
        <v>0</v>
      </c>
      <c r="BG232" s="957"/>
      <c r="BH232" s="957"/>
      <c r="BI232" s="956">
        <f t="shared" si="276"/>
        <v>0</v>
      </c>
      <c r="BJ232" s="957"/>
      <c r="BK232" s="956">
        <f t="shared" si="277"/>
        <v>0</v>
      </c>
      <c r="BL232" s="959"/>
      <c r="BM232" s="954">
        <f t="shared" si="278"/>
        <v>0</v>
      </c>
      <c r="BN232" s="960"/>
      <c r="BO232" s="954">
        <f t="shared" si="279"/>
        <v>0</v>
      </c>
      <c r="BP232" s="955"/>
      <c r="BQ232" s="954">
        <f t="shared" si="280"/>
        <v>0</v>
      </c>
      <c r="BR232" s="954"/>
      <c r="BS232" s="954">
        <f t="shared" si="281"/>
        <v>0</v>
      </c>
      <c r="BT232" s="955"/>
      <c r="BU232" s="954">
        <f t="shared" si="282"/>
        <v>0</v>
      </c>
      <c r="BV232" s="955"/>
      <c r="BW232" s="956">
        <f t="shared" si="283"/>
        <v>0</v>
      </c>
      <c r="BX232" s="957"/>
      <c r="BY232" s="956">
        <f t="shared" si="284"/>
        <v>0</v>
      </c>
      <c r="BZ232" s="961"/>
      <c r="CA232" s="962"/>
      <c r="CB232" s="826"/>
    </row>
    <row r="233" spans="1:80" ht="18.75" customHeight="1" x14ac:dyDescent="0.25">
      <c r="A233" s="910"/>
      <c r="B233" s="911" t="s">
        <v>189</v>
      </c>
      <c r="C233" s="718">
        <v>2464</v>
      </c>
      <c r="D233" s="931" t="s">
        <v>268</v>
      </c>
      <c r="E233" s="932" t="s">
        <v>70</v>
      </c>
      <c r="F233" s="1022" t="s">
        <v>14</v>
      </c>
      <c r="G233" s="995" t="s">
        <v>14</v>
      </c>
      <c r="H233" s="995" t="s">
        <v>14</v>
      </c>
      <c r="I233" s="995" t="s">
        <v>14</v>
      </c>
      <c r="J233" s="995" t="s">
        <v>14</v>
      </c>
      <c r="K233" s="995" t="s">
        <v>14</v>
      </c>
      <c r="L233" s="995" t="s">
        <v>14</v>
      </c>
      <c r="M233" s="995" t="s">
        <v>14</v>
      </c>
      <c r="N233" s="936" t="s">
        <v>11</v>
      </c>
      <c r="O233" s="936" t="s">
        <v>11</v>
      </c>
      <c r="P233" s="978" t="s">
        <v>11</v>
      </c>
      <c r="Q233" s="937" t="s">
        <v>7</v>
      </c>
      <c r="R233" s="937" t="s">
        <v>7</v>
      </c>
      <c r="S233" s="937" t="s">
        <v>7</v>
      </c>
      <c r="T233" s="937" t="s">
        <v>7</v>
      </c>
      <c r="U233" s="937" t="s">
        <v>7</v>
      </c>
      <c r="V233" s="936" t="s">
        <v>11</v>
      </c>
      <c r="W233" s="936" t="s">
        <v>11</v>
      </c>
      <c r="X233" s="978" t="s">
        <v>11</v>
      </c>
      <c r="Y233" s="978" t="s">
        <v>11</v>
      </c>
      <c r="Z233" s="935"/>
      <c r="AA233" s="986"/>
      <c r="AB233" s="936" t="s">
        <v>11</v>
      </c>
      <c r="AC233" s="936" t="s">
        <v>11</v>
      </c>
      <c r="AD233" s="936" t="s">
        <v>11</v>
      </c>
      <c r="AE233" s="936" t="s">
        <v>11</v>
      </c>
      <c r="AF233" s="936" t="s">
        <v>11</v>
      </c>
      <c r="AG233" s="935"/>
      <c r="AH233" s="935"/>
      <c r="AI233" s="967" t="s">
        <v>58</v>
      </c>
      <c r="AJ233" s="936"/>
      <c r="AK233" s="938">
        <f>IF(CA233=0,"",TIME(0,CA233,0))</f>
        <v>0.19999999999999998</v>
      </c>
      <c r="AL233" s="939">
        <f>COUNTIF(F233:AJ233,"P")</f>
        <v>12</v>
      </c>
      <c r="AM233" s="940">
        <f>SUM(AL233:AL234)/2</f>
        <v>11</v>
      </c>
      <c r="AN233" s="940">
        <f>COUNTIF(F233:AJ233,"Mi")</f>
        <v>0</v>
      </c>
      <c r="AO233" s="940">
        <f>SUM((AN233+AN234)/2)</f>
        <v>0.5</v>
      </c>
      <c r="AP233" s="941">
        <f>COUNTIF(F233:AJ233,"VS")</f>
        <v>0</v>
      </c>
      <c r="AQ233" s="941">
        <f>SUM((AP233+AP234)/2)</f>
        <v>0</v>
      </c>
      <c r="AR233" s="940">
        <f>COUNTIF(F233:AJ233,"C1")</f>
        <v>0</v>
      </c>
      <c r="AS233" s="941">
        <f>SUM((AR233+AR234)/2)</f>
        <v>0</v>
      </c>
      <c r="AT233" s="941">
        <f>COUNTIF(F233:AJ233,"R1")</f>
        <v>0</v>
      </c>
      <c r="AU233" s="942">
        <f>SUM((AT233+AT234)/2)</f>
        <v>0.5</v>
      </c>
      <c r="AV233" s="940">
        <f>COUNTIF(F233:AJ233,"CS")</f>
        <v>0</v>
      </c>
      <c r="AW233" s="940">
        <f>SUM((AV233+AV234)/2)</f>
        <v>0</v>
      </c>
      <c r="AX233" s="941">
        <f>COUNTIF(F233:AJ233,"DA")</f>
        <v>0</v>
      </c>
      <c r="AY233" s="941">
        <f>SUM((AX233+AX234)/2)</f>
        <v>0</v>
      </c>
      <c r="AZ233" s="943">
        <f>SUM(AM233+AO233+AQ233+AS233+AW233+AY233+AU233)*24</f>
        <v>288</v>
      </c>
      <c r="BA233" s="941">
        <f>COUNTIF(F233:AJ233,"MT5")</f>
        <v>0</v>
      </c>
      <c r="BB233" s="941">
        <f>SUM((BA233+BA234)/2)</f>
        <v>0</v>
      </c>
      <c r="BC233" s="941">
        <f>COUNTIF(F233:AJ233,"MT6")</f>
        <v>0</v>
      </c>
      <c r="BD233" s="941">
        <f>SUM((BC233+BC234)/2)</f>
        <v>0</v>
      </c>
      <c r="BE233" s="941">
        <f>SUM((BD233+BD234)/2)</f>
        <v>0</v>
      </c>
      <c r="BF233" s="941">
        <f>COUNTIF(F233:AJ233,"MT8")</f>
        <v>0</v>
      </c>
      <c r="BG233" s="941">
        <f>SUM((BF233+BF234)/2)</f>
        <v>0</v>
      </c>
      <c r="BH233" s="941">
        <f>SUM((BG233+BG234)/2)</f>
        <v>0</v>
      </c>
      <c r="BI233" s="941">
        <f>COUNTIF(F233:AJ233,"A")</f>
        <v>0</v>
      </c>
      <c r="BJ233" s="941">
        <f>SUM((BI233+BI234)/2)</f>
        <v>0</v>
      </c>
      <c r="BK233" s="941">
        <f>COUNTIF(F233:AJ233,"Ma")</f>
        <v>8</v>
      </c>
      <c r="BL233" s="944">
        <f>SUM(BK233+BK234)/2</f>
        <v>8</v>
      </c>
      <c r="BM233" s="940">
        <f>COUNTIF(F233:AJ233,"MJ")</f>
        <v>0</v>
      </c>
      <c r="BN233" s="940">
        <f>SUM(BM233+BM234)/2</f>
        <v>0</v>
      </c>
      <c r="BO233" s="940">
        <f>COUNTIF(F233:AJ233,"Jsc")</f>
        <v>0</v>
      </c>
      <c r="BP233" s="940">
        <f>SUM(BO233+BO234)/2</f>
        <v>0</v>
      </c>
      <c r="BQ233" s="940">
        <f>COUNTIF(F233:AJ233,"C")</f>
        <v>5</v>
      </c>
      <c r="BR233" s="940">
        <f>SUM((BQ233+BQ234)/2)</f>
        <v>5</v>
      </c>
      <c r="BS233" s="940">
        <f>COUNTIF(F233:AJ233,"CC")</f>
        <v>0</v>
      </c>
      <c r="BT233" s="940">
        <f>SUM((BS233+BS234)/2)</f>
        <v>0</v>
      </c>
      <c r="BU233" s="940">
        <f>COUNTIF(F233:AJ233,"DS")</f>
        <v>0</v>
      </c>
      <c r="BV233" s="940">
        <f>SUM((BU233+BU234)/2)</f>
        <v>0</v>
      </c>
      <c r="BW233" s="941">
        <f>COUNTIF(F233:AJ233,"MT")</f>
        <v>0</v>
      </c>
      <c r="BX233" s="941">
        <f>SUM((BW233+BW234)/2)</f>
        <v>0</v>
      </c>
      <c r="BY233" s="941">
        <f>COUNTIF(F233:AJ233,"4/5")</f>
        <v>0</v>
      </c>
      <c r="BZ233" s="942">
        <f>SUM((BY233+BY234)/2)</f>
        <v>0</v>
      </c>
      <c r="CA233" s="945">
        <f>SUM(AZ233)</f>
        <v>288</v>
      </c>
      <c r="CB233" s="891">
        <f>SUM(AM233+AO233+AQ233+AS233+AU233+AW233+BB233+BD233+BG233+AY233)</f>
        <v>12</v>
      </c>
    </row>
    <row r="234" spans="1:80" ht="18.75" customHeight="1" thickBot="1" x14ac:dyDescent="0.3">
      <c r="A234" s="910"/>
      <c r="B234" s="911" t="s">
        <v>189</v>
      </c>
      <c r="C234" s="718" t="s">
        <v>6</v>
      </c>
      <c r="D234" s="946"/>
      <c r="E234" s="947" t="s">
        <v>4</v>
      </c>
      <c r="F234" s="1023" t="s">
        <v>14</v>
      </c>
      <c r="G234" s="998" t="s">
        <v>14</v>
      </c>
      <c r="H234" s="998" t="s">
        <v>14</v>
      </c>
      <c r="I234" s="998" t="s">
        <v>14</v>
      </c>
      <c r="J234" s="998" t="s">
        <v>14</v>
      </c>
      <c r="K234" s="998" t="s">
        <v>14</v>
      </c>
      <c r="L234" s="998" t="s">
        <v>14</v>
      </c>
      <c r="M234" s="998" t="s">
        <v>14</v>
      </c>
      <c r="N234" s="990" t="s">
        <v>13</v>
      </c>
      <c r="O234" s="951" t="s">
        <v>11</v>
      </c>
      <c r="P234" s="988" t="s">
        <v>11</v>
      </c>
      <c r="Q234" s="949" t="s">
        <v>7</v>
      </c>
      <c r="R234" s="949" t="s">
        <v>7</v>
      </c>
      <c r="S234" s="949" t="s">
        <v>7</v>
      </c>
      <c r="T234" s="949" t="s">
        <v>7</v>
      </c>
      <c r="U234" s="949" t="s">
        <v>7</v>
      </c>
      <c r="V234" s="951" t="s">
        <v>11</v>
      </c>
      <c r="W234" s="951" t="s">
        <v>11</v>
      </c>
      <c r="X234" s="988" t="s">
        <v>11</v>
      </c>
      <c r="Y234" s="988" t="s">
        <v>11</v>
      </c>
      <c r="Z234" s="950"/>
      <c r="AA234" s="974"/>
      <c r="AB234" s="951" t="s">
        <v>11</v>
      </c>
      <c r="AC234" s="951" t="s">
        <v>11</v>
      </c>
      <c r="AD234" s="951" t="s">
        <v>11</v>
      </c>
      <c r="AE234" s="951" t="s">
        <v>11</v>
      </c>
      <c r="AF234" s="951" t="s">
        <v>57</v>
      </c>
      <c r="AG234" s="950"/>
      <c r="AH234" s="950"/>
      <c r="AI234" s="970" t="s">
        <v>58</v>
      </c>
      <c r="AJ234" s="951"/>
      <c r="AK234" s="952"/>
      <c r="AL234" s="953">
        <f>COUNTIF(F234:AJ234,"P")</f>
        <v>10</v>
      </c>
      <c r="AM234" s="954"/>
      <c r="AN234" s="954">
        <f>COUNTIF(F234:AJ234,"Mi")</f>
        <v>1</v>
      </c>
      <c r="AO234" s="955"/>
      <c r="AP234" s="956">
        <f>COUNTIF(F234:AJ234,"VS")</f>
        <v>0</v>
      </c>
      <c r="AQ234" s="957"/>
      <c r="AR234" s="954">
        <f>COUNTIF(F234:AJ234,"C1")</f>
        <v>0</v>
      </c>
      <c r="AS234" s="954"/>
      <c r="AT234" s="954">
        <f>COUNTIF(F234:AJ234,"R1")</f>
        <v>1</v>
      </c>
      <c r="AU234" s="954"/>
      <c r="AV234" s="954">
        <f>COUNTIF(F234:AJ234,"CS")</f>
        <v>0</v>
      </c>
      <c r="AW234" s="955"/>
      <c r="AX234" s="956">
        <f>COUNTIF(F234:AJ234,"DA")</f>
        <v>0</v>
      </c>
      <c r="AY234" s="957"/>
      <c r="AZ234" s="958"/>
      <c r="BA234" s="956">
        <f>COUNTIF(F234:AJ234,"MT5")</f>
        <v>0</v>
      </c>
      <c r="BB234" s="957"/>
      <c r="BC234" s="956">
        <f>COUNTIF(F234:AJ234,"MT6")</f>
        <v>0</v>
      </c>
      <c r="BD234" s="957"/>
      <c r="BE234" s="957"/>
      <c r="BF234" s="956">
        <f>COUNTIF(F234:AJ234,"MT8")</f>
        <v>0</v>
      </c>
      <c r="BG234" s="957"/>
      <c r="BH234" s="957"/>
      <c r="BI234" s="956">
        <f>COUNTIF(F234:AJ234,"A")</f>
        <v>0</v>
      </c>
      <c r="BJ234" s="957"/>
      <c r="BK234" s="956">
        <f>COUNTIF(F234:AJ234,"Ma")</f>
        <v>8</v>
      </c>
      <c r="BL234" s="959"/>
      <c r="BM234" s="954">
        <f>COUNTIF(F234:AJ234,"MJ")</f>
        <v>0</v>
      </c>
      <c r="BN234" s="960"/>
      <c r="BO234" s="954">
        <f>COUNTIF(F234:AJ234,"Jsc")</f>
        <v>0</v>
      </c>
      <c r="BP234" s="955"/>
      <c r="BQ234" s="954">
        <f>COUNTIF(F234:AJ234,"C")</f>
        <v>5</v>
      </c>
      <c r="BR234" s="954"/>
      <c r="BS234" s="954">
        <f>COUNTIF(F234:AJ234,"CC")</f>
        <v>0</v>
      </c>
      <c r="BT234" s="955"/>
      <c r="BU234" s="954">
        <f>COUNTIF(F234:AJ234,"DS")</f>
        <v>0</v>
      </c>
      <c r="BV234" s="955"/>
      <c r="BW234" s="956">
        <f>COUNTIF(F234:AJ234,"MT")</f>
        <v>0</v>
      </c>
      <c r="BX234" s="957"/>
      <c r="BY234" s="956">
        <f>COUNTIF(F234:AJ234,"4/5")</f>
        <v>0</v>
      </c>
      <c r="BZ234" s="961"/>
      <c r="CA234" s="962"/>
      <c r="CB234" s="826"/>
    </row>
    <row r="235" spans="1:80" ht="18.75" customHeight="1" x14ac:dyDescent="0.25">
      <c r="A235" s="910"/>
      <c r="B235" s="911" t="s">
        <v>189</v>
      </c>
      <c r="C235" s="718">
        <v>9795</v>
      </c>
      <c r="D235" s="931" t="s">
        <v>273</v>
      </c>
      <c r="E235" s="932" t="s">
        <v>70</v>
      </c>
      <c r="F235" s="964"/>
      <c r="G235" s="966" t="s">
        <v>11</v>
      </c>
      <c r="H235" s="966" t="s">
        <v>11</v>
      </c>
      <c r="I235" s="1095" t="s">
        <v>11</v>
      </c>
      <c r="J235" s="966" t="s">
        <v>11</v>
      </c>
      <c r="K235" s="966" t="s">
        <v>11</v>
      </c>
      <c r="L235" s="965"/>
      <c r="M235" s="965"/>
      <c r="N235" s="966" t="s">
        <v>11</v>
      </c>
      <c r="O235" s="966" t="s">
        <v>11</v>
      </c>
      <c r="P235" s="966" t="s">
        <v>11</v>
      </c>
      <c r="Q235" s="966" t="s">
        <v>11</v>
      </c>
      <c r="R235" s="966" t="s">
        <v>11</v>
      </c>
      <c r="S235" s="965"/>
      <c r="T235" s="965"/>
      <c r="U235" s="967" t="s">
        <v>58</v>
      </c>
      <c r="V235" s="967" t="s">
        <v>58</v>
      </c>
      <c r="W235" s="967" t="s">
        <v>58</v>
      </c>
      <c r="X235" s="967" t="s">
        <v>58</v>
      </c>
      <c r="Y235" s="967" t="s">
        <v>58</v>
      </c>
      <c r="Z235" s="965"/>
      <c r="AA235" s="965"/>
      <c r="AB235" s="967" t="s">
        <v>58</v>
      </c>
      <c r="AC235" s="967" t="s">
        <v>58</v>
      </c>
      <c r="AD235" s="967" t="s">
        <v>58</v>
      </c>
      <c r="AE235" s="967" t="s">
        <v>58</v>
      </c>
      <c r="AF235" s="967" t="s">
        <v>58</v>
      </c>
      <c r="AG235" s="965"/>
      <c r="AH235" s="965"/>
      <c r="AI235" s="1016" t="s">
        <v>13</v>
      </c>
      <c r="AJ235" s="966"/>
      <c r="AK235" s="938">
        <f>IF(CA235=0,"",TIME(0,CA235,0))</f>
        <v>0.18333333333333335</v>
      </c>
      <c r="AL235" s="939">
        <f>COUNTIF(F235:AJ235,"P")</f>
        <v>10</v>
      </c>
      <c r="AM235" s="940">
        <f>SUM(AL235:AL236)/2</f>
        <v>9.5</v>
      </c>
      <c r="AN235" s="940">
        <f>COUNTIF(F235:AJ235,"Mi")</f>
        <v>1</v>
      </c>
      <c r="AO235" s="940">
        <f>SUM((AN235+AN236)/2)</f>
        <v>1.5</v>
      </c>
      <c r="AP235" s="941">
        <f>COUNTIF(F235:AJ235,"VS")</f>
        <v>0</v>
      </c>
      <c r="AQ235" s="941">
        <f>SUM((AP235+AP236)/2)</f>
        <v>0</v>
      </c>
      <c r="AR235" s="940">
        <f>COUNTIF(F235:AJ235,"C1")</f>
        <v>0</v>
      </c>
      <c r="AS235" s="941">
        <f>SUM((AR235+AR236)/2)</f>
        <v>0</v>
      </c>
      <c r="AT235" s="941">
        <f>COUNTIF(F235:AJ235,"R1")</f>
        <v>0</v>
      </c>
      <c r="AU235" s="942">
        <f>SUM((AT235+AT236)/2)</f>
        <v>0</v>
      </c>
      <c r="AV235" s="940">
        <f>COUNTIF(F235:AJ235,"CS")</f>
        <v>0</v>
      </c>
      <c r="AW235" s="940">
        <f>SUM((AV235+AV236)/2)</f>
        <v>0</v>
      </c>
      <c r="AX235" s="941">
        <f>COUNTIF(F235:AJ235,"DA")</f>
        <v>0</v>
      </c>
      <c r="AY235" s="941">
        <f>SUM((AX235+AX236)/2)</f>
        <v>0</v>
      </c>
      <c r="AZ235" s="943">
        <f>SUM(AM235+AO235+AQ235+AS235+AW235+AY235+AU235)*24</f>
        <v>264</v>
      </c>
      <c r="BA235" s="941">
        <f>COUNTIF(F235:AJ235,"MT5")</f>
        <v>0</v>
      </c>
      <c r="BB235" s="941">
        <f>SUM((BA235+BA236)/2)</f>
        <v>0</v>
      </c>
      <c r="BC235" s="941">
        <f>COUNTIF(F235:AJ235,"MT6")</f>
        <v>0</v>
      </c>
      <c r="BD235" s="941">
        <f>SUM((BC235+BC236)/2)</f>
        <v>0</v>
      </c>
      <c r="BE235" s="941">
        <f>SUM((BD235+BD236)/2)</f>
        <v>0</v>
      </c>
      <c r="BF235" s="941">
        <f>COUNTIF(F235:AJ235,"MT8")</f>
        <v>0</v>
      </c>
      <c r="BG235" s="941">
        <f>SUM((BF235+BF236)/2)</f>
        <v>0</v>
      </c>
      <c r="BH235" s="941">
        <f>SUM((BG235+BG236)/2)</f>
        <v>0</v>
      </c>
      <c r="BI235" s="941">
        <f>COUNTIF(F235:AJ235,"A")</f>
        <v>0</v>
      </c>
      <c r="BJ235" s="941">
        <f>SUM((BI235+BI236)/2)</f>
        <v>0</v>
      </c>
      <c r="BK235" s="941">
        <f>COUNTIF(F235:AJ235,"Ma")</f>
        <v>0</v>
      </c>
      <c r="BL235" s="944">
        <f>SUM(BK235+BK236)/2</f>
        <v>0</v>
      </c>
      <c r="BM235" s="940">
        <f>COUNTIF(F235:AJ235,"MJ")</f>
        <v>0</v>
      </c>
      <c r="BN235" s="940">
        <f>SUM(BM235+BM236)/2</f>
        <v>0</v>
      </c>
      <c r="BO235" s="940">
        <f>COUNTIF(F235:AJ235,"Jsc")</f>
        <v>0</v>
      </c>
      <c r="BP235" s="940">
        <f>SUM(BO235+BO236)/2</f>
        <v>0</v>
      </c>
      <c r="BQ235" s="940">
        <f>COUNTIF(F235:AJ235,"C")</f>
        <v>0</v>
      </c>
      <c r="BR235" s="940">
        <f>SUM((BQ235+BQ236)/2)</f>
        <v>0</v>
      </c>
      <c r="BS235" s="940">
        <f>COUNTIF(F235:AJ235,"CC")</f>
        <v>0</v>
      </c>
      <c r="BT235" s="940">
        <f>SUM((BS235+BS236)/2)</f>
        <v>0</v>
      </c>
      <c r="BU235" s="940">
        <f>COUNTIF(F235:AJ235,"DS")</f>
        <v>0</v>
      </c>
      <c r="BV235" s="940">
        <f>SUM((BU235+BU236)/2)</f>
        <v>0</v>
      </c>
      <c r="BW235" s="941">
        <f>COUNTIF(F235:AJ235,"MT")</f>
        <v>0</v>
      </c>
      <c r="BX235" s="941">
        <f>SUM((BW235+BW236)/2)</f>
        <v>0</v>
      </c>
      <c r="BY235" s="941">
        <f>COUNTIF(F235:AJ235,"4/5")</f>
        <v>0</v>
      </c>
      <c r="BZ235" s="942">
        <f>SUM((BY235+BY236)/2)</f>
        <v>0</v>
      </c>
      <c r="CA235" s="945">
        <f>SUM(AZ235)</f>
        <v>264</v>
      </c>
      <c r="CB235" s="891">
        <f>SUM(AM235+AO235+AQ235+AS235+AU235+AW235+BB235+BD235+BG235+AY235)</f>
        <v>11</v>
      </c>
    </row>
    <row r="236" spans="1:80" ht="18.75" customHeight="1" thickBot="1" x14ac:dyDescent="0.3">
      <c r="A236" s="910"/>
      <c r="B236" s="911" t="s">
        <v>189</v>
      </c>
      <c r="C236" s="718" t="s">
        <v>10</v>
      </c>
      <c r="D236" s="946"/>
      <c r="E236" s="947" t="s">
        <v>4</v>
      </c>
      <c r="F236" s="964"/>
      <c r="G236" s="966" t="s">
        <v>11</v>
      </c>
      <c r="H236" s="966" t="s">
        <v>11</v>
      </c>
      <c r="I236" s="1095" t="s">
        <v>11</v>
      </c>
      <c r="J236" s="966" t="s">
        <v>11</v>
      </c>
      <c r="K236" s="966" t="s">
        <v>11</v>
      </c>
      <c r="L236" s="965"/>
      <c r="M236" s="965"/>
      <c r="N236" s="1016" t="s">
        <v>13</v>
      </c>
      <c r="O236" s="966" t="s">
        <v>11</v>
      </c>
      <c r="P236" s="966" t="s">
        <v>11</v>
      </c>
      <c r="Q236" s="966" t="s">
        <v>11</v>
      </c>
      <c r="R236" s="966" t="s">
        <v>11</v>
      </c>
      <c r="S236" s="974"/>
      <c r="T236" s="965"/>
      <c r="U236" s="967" t="s">
        <v>58</v>
      </c>
      <c r="V236" s="967" t="s">
        <v>58</v>
      </c>
      <c r="W236" s="967" t="s">
        <v>58</v>
      </c>
      <c r="X236" s="967" t="s">
        <v>58</v>
      </c>
      <c r="Y236" s="967" t="s">
        <v>58</v>
      </c>
      <c r="Z236" s="965"/>
      <c r="AA236" s="965"/>
      <c r="AB236" s="967" t="s">
        <v>58</v>
      </c>
      <c r="AC236" s="967" t="s">
        <v>58</v>
      </c>
      <c r="AD236" s="967" t="s">
        <v>58</v>
      </c>
      <c r="AE236" s="967" t="s">
        <v>58</v>
      </c>
      <c r="AF236" s="967" t="s">
        <v>58</v>
      </c>
      <c r="AG236" s="965"/>
      <c r="AH236" s="965"/>
      <c r="AI236" s="1016" t="s">
        <v>13</v>
      </c>
      <c r="AJ236" s="966"/>
      <c r="AK236" s="952"/>
      <c r="AL236" s="953">
        <f>COUNTIF(F236:AJ236,"P")</f>
        <v>9</v>
      </c>
      <c r="AM236" s="954"/>
      <c r="AN236" s="954">
        <f>COUNTIF(F236:AJ236,"Mi")</f>
        <v>2</v>
      </c>
      <c r="AO236" s="955"/>
      <c r="AP236" s="956">
        <f>COUNTIF(F236:AJ236,"VS")</f>
        <v>0</v>
      </c>
      <c r="AQ236" s="957"/>
      <c r="AR236" s="954">
        <f>COUNTIF(F236:AJ236,"C1")</f>
        <v>0</v>
      </c>
      <c r="AS236" s="954"/>
      <c r="AT236" s="954">
        <f>COUNTIF(F236:AJ236,"R1")</f>
        <v>0</v>
      </c>
      <c r="AU236" s="954"/>
      <c r="AV236" s="954">
        <f>COUNTIF(F236:AJ236,"CS")</f>
        <v>0</v>
      </c>
      <c r="AW236" s="955"/>
      <c r="AX236" s="956">
        <f>COUNTIF(F236:AJ236,"DA")</f>
        <v>0</v>
      </c>
      <c r="AY236" s="957"/>
      <c r="AZ236" s="958"/>
      <c r="BA236" s="956">
        <f>COUNTIF(F236:AJ236,"MT5")</f>
        <v>0</v>
      </c>
      <c r="BB236" s="957"/>
      <c r="BC236" s="956">
        <f>COUNTIF(F236:AJ236,"MT6")</f>
        <v>0</v>
      </c>
      <c r="BD236" s="957"/>
      <c r="BE236" s="957"/>
      <c r="BF236" s="956">
        <f>COUNTIF(F236:AJ236,"MT8")</f>
        <v>0</v>
      </c>
      <c r="BG236" s="957"/>
      <c r="BH236" s="957"/>
      <c r="BI236" s="956">
        <f>COUNTIF(F236:AJ236,"A")</f>
        <v>0</v>
      </c>
      <c r="BJ236" s="957"/>
      <c r="BK236" s="956">
        <f>COUNTIF(F236:AJ236,"Ma")</f>
        <v>0</v>
      </c>
      <c r="BL236" s="959"/>
      <c r="BM236" s="954">
        <f>COUNTIF(F236:AJ236,"MJ")</f>
        <v>0</v>
      </c>
      <c r="BN236" s="960"/>
      <c r="BO236" s="954">
        <f>COUNTIF(F236:AJ236,"Jsc")</f>
        <v>0</v>
      </c>
      <c r="BP236" s="955"/>
      <c r="BQ236" s="954">
        <f>COUNTIF(F236:AJ236,"C")</f>
        <v>0</v>
      </c>
      <c r="BR236" s="954"/>
      <c r="BS236" s="954">
        <f>COUNTIF(F236:AJ236,"CC")</f>
        <v>0</v>
      </c>
      <c r="BT236" s="955"/>
      <c r="BU236" s="954">
        <f>COUNTIF(F236:AJ236,"DS")</f>
        <v>0</v>
      </c>
      <c r="BV236" s="955"/>
      <c r="BW236" s="956">
        <f>COUNTIF(F236:AJ236,"MT")</f>
        <v>0</v>
      </c>
      <c r="BX236" s="957"/>
      <c r="BY236" s="956">
        <f>COUNTIF(F236:AJ236,"4/5")</f>
        <v>0</v>
      </c>
      <c r="BZ236" s="961"/>
      <c r="CA236" s="962"/>
      <c r="CB236" s="826"/>
    </row>
    <row r="237" spans="1:80" ht="18.75" customHeight="1" x14ac:dyDescent="0.25">
      <c r="A237" s="910" t="s">
        <v>425</v>
      </c>
      <c r="B237" s="911" t="s">
        <v>189</v>
      </c>
      <c r="C237" s="808" t="s">
        <v>405</v>
      </c>
      <c r="D237" s="975" t="str">
        <f>VLOOKUP(C237,ListeAppel,2,FALSE)</f>
        <v>Nom 086</v>
      </c>
      <c r="E237" s="932" t="s">
        <v>70</v>
      </c>
      <c r="F237" s="933"/>
      <c r="G237" s="937" t="s">
        <v>7</v>
      </c>
      <c r="H237" s="937" t="s">
        <v>7</v>
      </c>
      <c r="I237" s="937" t="s">
        <v>7</v>
      </c>
      <c r="J237" s="936" t="s">
        <v>11</v>
      </c>
      <c r="K237" s="1122" t="s">
        <v>29</v>
      </c>
      <c r="L237" s="935"/>
      <c r="M237" s="935"/>
      <c r="N237" s="936" t="s">
        <v>11</v>
      </c>
      <c r="O237" s="936" t="s">
        <v>11</v>
      </c>
      <c r="P237" s="936" t="s">
        <v>11</v>
      </c>
      <c r="Q237" s="936" t="s">
        <v>11</v>
      </c>
      <c r="R237" s="937" t="s">
        <v>7</v>
      </c>
      <c r="S237" s="965"/>
      <c r="T237" s="935"/>
      <c r="U237" s="936" t="s">
        <v>11</v>
      </c>
      <c r="V237" s="936" t="s">
        <v>11</v>
      </c>
      <c r="W237" s="936" t="s">
        <v>11</v>
      </c>
      <c r="X237" s="936" t="s">
        <v>11</v>
      </c>
      <c r="Y237" s="936" t="s">
        <v>11</v>
      </c>
      <c r="Z237" s="935"/>
      <c r="AA237" s="935"/>
      <c r="AB237" s="936" t="s">
        <v>11</v>
      </c>
      <c r="AC237" s="1122" t="s">
        <v>29</v>
      </c>
      <c r="AD237" s="1122" t="s">
        <v>29</v>
      </c>
      <c r="AE237" s="936" t="s">
        <v>11</v>
      </c>
      <c r="AF237" s="936" t="s">
        <v>11</v>
      </c>
      <c r="AG237" s="935"/>
      <c r="AH237" s="935"/>
      <c r="AI237" s="936" t="s">
        <v>11</v>
      </c>
      <c r="AJ237" s="936"/>
      <c r="AK237" s="938">
        <f>IF(CA237=0,"",TIME(0,CA237,0))</f>
        <v>0.28333333333333333</v>
      </c>
      <c r="AL237" s="939">
        <f t="shared" si="266"/>
        <v>14</v>
      </c>
      <c r="AM237" s="940">
        <f>SUM(AL237:AL238)/2</f>
        <v>14</v>
      </c>
      <c r="AN237" s="940">
        <f t="shared" si="267"/>
        <v>0</v>
      </c>
      <c r="AO237" s="940">
        <f>SUM((AN237+AN238)/2)</f>
        <v>0</v>
      </c>
      <c r="AP237" s="941">
        <f t="shared" si="268"/>
        <v>0</v>
      </c>
      <c r="AQ237" s="941">
        <f>SUM((AP237+AP238)/2)</f>
        <v>0</v>
      </c>
      <c r="AR237" s="940">
        <f t="shared" si="269"/>
        <v>0</v>
      </c>
      <c r="AS237" s="941">
        <f>SUM((AR237+AR238)/2)</f>
        <v>0</v>
      </c>
      <c r="AT237" s="941">
        <f t="shared" si="270"/>
        <v>0</v>
      </c>
      <c r="AU237" s="942">
        <f>SUM((AT237+AT238)/2)</f>
        <v>0</v>
      </c>
      <c r="AV237" s="940">
        <f t="shared" si="271"/>
        <v>3</v>
      </c>
      <c r="AW237" s="940">
        <f>SUM((AV237+AV238)/2)</f>
        <v>3</v>
      </c>
      <c r="AX237" s="941">
        <f t="shared" si="272"/>
        <v>0</v>
      </c>
      <c r="AY237" s="941">
        <f>SUM((AX237+AX238)/2)</f>
        <v>0</v>
      </c>
      <c r="AZ237" s="943">
        <f>SUM(AM237+AO237+AQ237+AS237+AW237+AY237+AU237)*24</f>
        <v>408</v>
      </c>
      <c r="BA237" s="941">
        <f t="shared" si="273"/>
        <v>0</v>
      </c>
      <c r="BB237" s="941">
        <f>SUM((BA237+BA238)/2)</f>
        <v>0</v>
      </c>
      <c r="BC237" s="941">
        <f t="shared" si="274"/>
        <v>0</v>
      </c>
      <c r="BD237" s="941">
        <f>SUM((BC237+BC238)/2)</f>
        <v>0</v>
      </c>
      <c r="BE237" s="941">
        <f>SUM((BD237+BD238)/2)</f>
        <v>0</v>
      </c>
      <c r="BF237" s="941">
        <f t="shared" si="275"/>
        <v>0</v>
      </c>
      <c r="BG237" s="941">
        <f>SUM((BF237+BF238)/2)</f>
        <v>0</v>
      </c>
      <c r="BH237" s="941">
        <f>SUM((BG237+BG238)/2)</f>
        <v>0</v>
      </c>
      <c r="BI237" s="941">
        <f t="shared" si="276"/>
        <v>0</v>
      </c>
      <c r="BJ237" s="941">
        <f>SUM((BI237+BI238)/2)</f>
        <v>0</v>
      </c>
      <c r="BK237" s="941">
        <f t="shared" si="277"/>
        <v>0</v>
      </c>
      <c r="BL237" s="944">
        <f>SUM(BK237+BK238)/2</f>
        <v>0</v>
      </c>
      <c r="BM237" s="940">
        <f t="shared" si="278"/>
        <v>0</v>
      </c>
      <c r="BN237" s="940">
        <f>SUM(BM237+BM238)/2</f>
        <v>0</v>
      </c>
      <c r="BO237" s="940">
        <f t="shared" si="279"/>
        <v>0</v>
      </c>
      <c r="BP237" s="940">
        <f>SUM(BO237+BO238)/2</f>
        <v>0</v>
      </c>
      <c r="BQ237" s="940">
        <f t="shared" si="280"/>
        <v>4</v>
      </c>
      <c r="BR237" s="940">
        <f>SUM((BQ237+BQ238)/2)</f>
        <v>4</v>
      </c>
      <c r="BS237" s="940">
        <f t="shared" si="281"/>
        <v>0</v>
      </c>
      <c r="BT237" s="940">
        <f>SUM((BS237+BS238)/2)</f>
        <v>0</v>
      </c>
      <c r="BU237" s="940">
        <f t="shared" si="282"/>
        <v>0</v>
      </c>
      <c r="BV237" s="940">
        <f>SUM((BU237+BU238)/2)</f>
        <v>0</v>
      </c>
      <c r="BW237" s="941">
        <f t="shared" si="283"/>
        <v>0</v>
      </c>
      <c r="BX237" s="941">
        <f>SUM((BW237+BW238)/2)</f>
        <v>0</v>
      </c>
      <c r="BY237" s="941">
        <f t="shared" si="284"/>
        <v>0</v>
      </c>
      <c r="BZ237" s="942">
        <f>SUM((BY237+BY238)/2)</f>
        <v>0</v>
      </c>
      <c r="CA237" s="945">
        <f>SUM(AZ237)</f>
        <v>408</v>
      </c>
      <c r="CB237" s="891">
        <f>SUM(AM237+AO237+AQ237+AS237+AU237+AW237+BB237+BD237+BG237+AY237)</f>
        <v>17</v>
      </c>
    </row>
    <row r="238" spans="1:80" ht="18.75" customHeight="1" thickBot="1" x14ac:dyDescent="0.3">
      <c r="A238" s="910" t="s">
        <v>425</v>
      </c>
      <c r="B238" s="911" t="s">
        <v>189</v>
      </c>
      <c r="C238" s="717" t="s">
        <v>10</v>
      </c>
      <c r="D238" s="946">
        <v>11175</v>
      </c>
      <c r="E238" s="947" t="s">
        <v>4</v>
      </c>
      <c r="F238" s="948"/>
      <c r="G238" s="949" t="s">
        <v>7</v>
      </c>
      <c r="H238" s="949" t="s">
        <v>7</v>
      </c>
      <c r="I238" s="949" t="s">
        <v>7</v>
      </c>
      <c r="J238" s="951" t="s">
        <v>11</v>
      </c>
      <c r="K238" s="1090" t="s">
        <v>29</v>
      </c>
      <c r="L238" s="950"/>
      <c r="M238" s="950"/>
      <c r="N238" s="951" t="s">
        <v>11</v>
      </c>
      <c r="O238" s="951" t="s">
        <v>11</v>
      </c>
      <c r="P238" s="951" t="s">
        <v>11</v>
      </c>
      <c r="Q238" s="951" t="s">
        <v>11</v>
      </c>
      <c r="R238" s="949" t="s">
        <v>7</v>
      </c>
      <c r="S238" s="1123"/>
      <c r="T238" s="950"/>
      <c r="U238" s="951" t="s">
        <v>11</v>
      </c>
      <c r="V238" s="951" t="s">
        <v>11</v>
      </c>
      <c r="W238" s="951" t="s">
        <v>11</v>
      </c>
      <c r="X238" s="951" t="s">
        <v>11</v>
      </c>
      <c r="Y238" s="951" t="s">
        <v>11</v>
      </c>
      <c r="Z238" s="950"/>
      <c r="AA238" s="950"/>
      <c r="AB238" s="951" t="s">
        <v>11</v>
      </c>
      <c r="AC238" s="1090" t="s">
        <v>29</v>
      </c>
      <c r="AD238" s="1090" t="s">
        <v>29</v>
      </c>
      <c r="AE238" s="951" t="s">
        <v>11</v>
      </c>
      <c r="AF238" s="951" t="s">
        <v>11</v>
      </c>
      <c r="AG238" s="950"/>
      <c r="AH238" s="950"/>
      <c r="AI238" s="951" t="s">
        <v>11</v>
      </c>
      <c r="AJ238" s="951"/>
      <c r="AK238" s="952"/>
      <c r="AL238" s="953">
        <f t="shared" si="266"/>
        <v>14</v>
      </c>
      <c r="AM238" s="954"/>
      <c r="AN238" s="954">
        <f t="shared" si="267"/>
        <v>0</v>
      </c>
      <c r="AO238" s="955"/>
      <c r="AP238" s="956">
        <f t="shared" si="268"/>
        <v>0</v>
      </c>
      <c r="AQ238" s="957"/>
      <c r="AR238" s="954">
        <f t="shared" si="269"/>
        <v>0</v>
      </c>
      <c r="AS238" s="954"/>
      <c r="AT238" s="954">
        <f t="shared" si="270"/>
        <v>0</v>
      </c>
      <c r="AU238" s="954"/>
      <c r="AV238" s="954">
        <f t="shared" si="271"/>
        <v>3</v>
      </c>
      <c r="AW238" s="955"/>
      <c r="AX238" s="956">
        <f t="shared" si="272"/>
        <v>0</v>
      </c>
      <c r="AY238" s="957"/>
      <c r="AZ238" s="958"/>
      <c r="BA238" s="956">
        <f t="shared" si="273"/>
        <v>0</v>
      </c>
      <c r="BB238" s="957"/>
      <c r="BC238" s="956">
        <f t="shared" si="274"/>
        <v>0</v>
      </c>
      <c r="BD238" s="957"/>
      <c r="BE238" s="957"/>
      <c r="BF238" s="956">
        <f t="shared" si="275"/>
        <v>0</v>
      </c>
      <c r="BG238" s="957"/>
      <c r="BH238" s="957"/>
      <c r="BI238" s="956">
        <f t="shared" si="276"/>
        <v>0</v>
      </c>
      <c r="BJ238" s="957"/>
      <c r="BK238" s="956">
        <f t="shared" si="277"/>
        <v>0</v>
      </c>
      <c r="BL238" s="959"/>
      <c r="BM238" s="954">
        <f t="shared" si="278"/>
        <v>0</v>
      </c>
      <c r="BN238" s="960"/>
      <c r="BO238" s="954">
        <f t="shared" si="279"/>
        <v>0</v>
      </c>
      <c r="BP238" s="955"/>
      <c r="BQ238" s="954">
        <f t="shared" si="280"/>
        <v>4</v>
      </c>
      <c r="BR238" s="954"/>
      <c r="BS238" s="954">
        <f t="shared" si="281"/>
        <v>0</v>
      </c>
      <c r="BT238" s="955"/>
      <c r="BU238" s="954">
        <f t="shared" si="282"/>
        <v>0</v>
      </c>
      <c r="BV238" s="955"/>
      <c r="BW238" s="956">
        <f t="shared" si="283"/>
        <v>0</v>
      </c>
      <c r="BX238" s="957"/>
      <c r="BY238" s="956">
        <f t="shared" si="284"/>
        <v>0</v>
      </c>
      <c r="BZ238" s="961"/>
      <c r="CA238" s="962"/>
      <c r="CB238" s="826"/>
    </row>
    <row r="239" spans="1:80" ht="18.75" customHeight="1" x14ac:dyDescent="0.25">
      <c r="A239" s="910" t="s">
        <v>425</v>
      </c>
      <c r="B239" s="911" t="s">
        <v>189</v>
      </c>
      <c r="C239" s="718">
        <v>2648</v>
      </c>
      <c r="D239" s="931" t="s">
        <v>277</v>
      </c>
      <c r="E239" s="932" t="s">
        <v>70</v>
      </c>
      <c r="F239" s="933"/>
      <c r="G239" s="936" t="s">
        <v>11</v>
      </c>
      <c r="H239" s="936" t="s">
        <v>11</v>
      </c>
      <c r="I239" s="1070" t="s">
        <v>11</v>
      </c>
      <c r="J239" s="936" t="s">
        <v>11</v>
      </c>
      <c r="K239" s="936" t="s">
        <v>11</v>
      </c>
      <c r="L239" s="935"/>
      <c r="M239" s="935"/>
      <c r="N239" s="936" t="s">
        <v>11</v>
      </c>
      <c r="O239" s="936" t="s">
        <v>11</v>
      </c>
      <c r="P239" s="936" t="s">
        <v>11</v>
      </c>
      <c r="Q239" s="936" t="s">
        <v>11</v>
      </c>
      <c r="R239" s="936" t="s">
        <v>11</v>
      </c>
      <c r="S239" s="965"/>
      <c r="T239" s="935"/>
      <c r="U239" s="937" t="s">
        <v>7</v>
      </c>
      <c r="V239" s="937" t="s">
        <v>7</v>
      </c>
      <c r="W239" s="937" t="s">
        <v>7</v>
      </c>
      <c r="X239" s="937" t="s">
        <v>7</v>
      </c>
      <c r="Y239" s="937" t="s">
        <v>7</v>
      </c>
      <c r="Z239" s="935"/>
      <c r="AA239" s="935"/>
      <c r="AB239" s="936" t="s">
        <v>11</v>
      </c>
      <c r="AC239" s="936" t="s">
        <v>11</v>
      </c>
      <c r="AD239" s="936" t="s">
        <v>11</v>
      </c>
      <c r="AE239" s="936" t="s">
        <v>11</v>
      </c>
      <c r="AF239" s="936" t="s">
        <v>11</v>
      </c>
      <c r="AG239" s="935"/>
      <c r="AH239" s="935"/>
      <c r="AI239" s="936" t="s">
        <v>11</v>
      </c>
      <c r="AJ239" s="936"/>
      <c r="AK239" s="938">
        <f>IF(CA239=0,"",TIME(0,CA239,0))</f>
        <v>0.26666666666666666</v>
      </c>
      <c r="AL239" s="939">
        <f t="shared" si="266"/>
        <v>16</v>
      </c>
      <c r="AM239" s="940">
        <f>SUM(AL239:AL240)/2</f>
        <v>16</v>
      </c>
      <c r="AN239" s="940">
        <f t="shared" si="267"/>
        <v>0</v>
      </c>
      <c r="AO239" s="940">
        <f>SUM((AN239+AN240)/2)</f>
        <v>0</v>
      </c>
      <c r="AP239" s="941">
        <f t="shared" si="268"/>
        <v>0</v>
      </c>
      <c r="AQ239" s="941">
        <f>SUM((AP239+AP240)/2)</f>
        <v>0</v>
      </c>
      <c r="AR239" s="940">
        <f t="shared" si="269"/>
        <v>0</v>
      </c>
      <c r="AS239" s="941">
        <f>SUM((AR239+AR240)/2)</f>
        <v>0</v>
      </c>
      <c r="AT239" s="941">
        <f t="shared" si="270"/>
        <v>0</v>
      </c>
      <c r="AU239" s="942">
        <f>SUM((AT239+AT240)/2)</f>
        <v>0</v>
      </c>
      <c r="AV239" s="940">
        <f t="shared" si="271"/>
        <v>0</v>
      </c>
      <c r="AW239" s="940">
        <f>SUM((AV239+AV240)/2)</f>
        <v>0</v>
      </c>
      <c r="AX239" s="941">
        <f t="shared" si="272"/>
        <v>0</v>
      </c>
      <c r="AY239" s="941">
        <f>SUM((AX239+AX240)/2)</f>
        <v>0</v>
      </c>
      <c r="AZ239" s="943">
        <f>SUM(AM239+AO239+AQ239+AS239+AW239+AY239+AU239)*24</f>
        <v>384</v>
      </c>
      <c r="BA239" s="941">
        <f t="shared" si="273"/>
        <v>0</v>
      </c>
      <c r="BB239" s="941">
        <f>SUM((BA239+BA240)/2)</f>
        <v>0</v>
      </c>
      <c r="BC239" s="941">
        <f t="shared" si="274"/>
        <v>0</v>
      </c>
      <c r="BD239" s="941">
        <f>SUM((BC239+BC240)/2)</f>
        <v>0</v>
      </c>
      <c r="BE239" s="941">
        <f>SUM((BD239+BD240)/2)</f>
        <v>0</v>
      </c>
      <c r="BF239" s="941">
        <f t="shared" si="275"/>
        <v>0</v>
      </c>
      <c r="BG239" s="941">
        <f>SUM((BF239+BF240)/2)</f>
        <v>0</v>
      </c>
      <c r="BH239" s="941">
        <f>SUM((BG239+BG240)/2)</f>
        <v>0</v>
      </c>
      <c r="BI239" s="941">
        <f t="shared" si="276"/>
        <v>0</v>
      </c>
      <c r="BJ239" s="941">
        <f>SUM((BI239+BI240)/2)</f>
        <v>0</v>
      </c>
      <c r="BK239" s="941">
        <f t="shared" si="277"/>
        <v>0</v>
      </c>
      <c r="BL239" s="944">
        <f>SUM(BK239+BK240)/2</f>
        <v>0</v>
      </c>
      <c r="BM239" s="940">
        <f t="shared" si="278"/>
        <v>0</v>
      </c>
      <c r="BN239" s="940">
        <f>SUM(BM239+BM240)/2</f>
        <v>0</v>
      </c>
      <c r="BO239" s="940">
        <f t="shared" si="279"/>
        <v>0</v>
      </c>
      <c r="BP239" s="940">
        <f>SUM(BO239+BO240)/2</f>
        <v>0</v>
      </c>
      <c r="BQ239" s="940">
        <f t="shared" si="280"/>
        <v>5</v>
      </c>
      <c r="BR239" s="940">
        <f>SUM((BQ239+BQ240)/2)</f>
        <v>5</v>
      </c>
      <c r="BS239" s="940">
        <f t="shared" si="281"/>
        <v>0</v>
      </c>
      <c r="BT239" s="940">
        <f>SUM((BS239+BS240)/2)</f>
        <v>0</v>
      </c>
      <c r="BU239" s="940">
        <f t="shared" si="282"/>
        <v>0</v>
      </c>
      <c r="BV239" s="940">
        <f>SUM((BU239+BU240)/2)</f>
        <v>0</v>
      </c>
      <c r="BW239" s="941">
        <f t="shared" si="283"/>
        <v>0</v>
      </c>
      <c r="BX239" s="941">
        <f>SUM((BW239+BW240)/2)</f>
        <v>0</v>
      </c>
      <c r="BY239" s="941">
        <f t="shared" si="284"/>
        <v>0</v>
      </c>
      <c r="BZ239" s="942">
        <f>SUM((BY239+BY240)/2)</f>
        <v>0</v>
      </c>
      <c r="CA239" s="945">
        <f>SUM(AZ239)</f>
        <v>384</v>
      </c>
      <c r="CB239" s="891">
        <f>SUM(AM239+AO239+AQ239+AS239+AU239+AW239+BB239+BD239+BG239+AY239)</f>
        <v>16</v>
      </c>
    </row>
    <row r="240" spans="1:80" ht="18.75" customHeight="1" thickBot="1" x14ac:dyDescent="0.3">
      <c r="A240" s="910" t="s">
        <v>425</v>
      </c>
      <c r="B240" s="911" t="s">
        <v>189</v>
      </c>
      <c r="C240" s="718" t="s">
        <v>7</v>
      </c>
      <c r="D240" s="946"/>
      <c r="E240" s="947" t="s">
        <v>4</v>
      </c>
      <c r="F240" s="948"/>
      <c r="G240" s="951" t="s">
        <v>11</v>
      </c>
      <c r="H240" s="951" t="s">
        <v>11</v>
      </c>
      <c r="I240" s="1071" t="s">
        <v>11</v>
      </c>
      <c r="J240" s="951" t="s">
        <v>11</v>
      </c>
      <c r="K240" s="951" t="s">
        <v>11</v>
      </c>
      <c r="L240" s="950"/>
      <c r="M240" s="950"/>
      <c r="N240" s="951" t="s">
        <v>11</v>
      </c>
      <c r="O240" s="951" t="s">
        <v>11</v>
      </c>
      <c r="P240" s="951" t="s">
        <v>11</v>
      </c>
      <c r="Q240" s="951" t="s">
        <v>11</v>
      </c>
      <c r="R240" s="951" t="s">
        <v>11</v>
      </c>
      <c r="S240" s="1123"/>
      <c r="T240" s="950"/>
      <c r="U240" s="949" t="s">
        <v>7</v>
      </c>
      <c r="V240" s="949" t="s">
        <v>7</v>
      </c>
      <c r="W240" s="949" t="s">
        <v>7</v>
      </c>
      <c r="X240" s="949" t="s">
        <v>7</v>
      </c>
      <c r="Y240" s="949" t="s">
        <v>7</v>
      </c>
      <c r="Z240" s="950"/>
      <c r="AA240" s="950"/>
      <c r="AB240" s="951" t="s">
        <v>11</v>
      </c>
      <c r="AC240" s="951" t="s">
        <v>11</v>
      </c>
      <c r="AD240" s="951" t="s">
        <v>11</v>
      </c>
      <c r="AE240" s="951" t="s">
        <v>11</v>
      </c>
      <c r="AF240" s="951" t="s">
        <v>11</v>
      </c>
      <c r="AG240" s="950"/>
      <c r="AH240" s="950"/>
      <c r="AI240" s="951" t="s">
        <v>11</v>
      </c>
      <c r="AJ240" s="951"/>
      <c r="AK240" s="952"/>
      <c r="AL240" s="953">
        <f t="shared" si="266"/>
        <v>16</v>
      </c>
      <c r="AM240" s="954"/>
      <c r="AN240" s="954">
        <f t="shared" si="267"/>
        <v>0</v>
      </c>
      <c r="AO240" s="955"/>
      <c r="AP240" s="956">
        <f t="shared" si="268"/>
        <v>0</v>
      </c>
      <c r="AQ240" s="957"/>
      <c r="AR240" s="954">
        <f t="shared" si="269"/>
        <v>0</v>
      </c>
      <c r="AS240" s="954"/>
      <c r="AT240" s="954">
        <f t="shared" si="270"/>
        <v>0</v>
      </c>
      <c r="AU240" s="954"/>
      <c r="AV240" s="954">
        <f t="shared" si="271"/>
        <v>0</v>
      </c>
      <c r="AW240" s="955"/>
      <c r="AX240" s="956">
        <f t="shared" si="272"/>
        <v>0</v>
      </c>
      <c r="AY240" s="957"/>
      <c r="AZ240" s="958"/>
      <c r="BA240" s="956">
        <f t="shared" si="273"/>
        <v>0</v>
      </c>
      <c r="BB240" s="957"/>
      <c r="BC240" s="956">
        <f t="shared" si="274"/>
        <v>0</v>
      </c>
      <c r="BD240" s="957"/>
      <c r="BE240" s="957"/>
      <c r="BF240" s="956">
        <f t="shared" si="275"/>
        <v>0</v>
      </c>
      <c r="BG240" s="957"/>
      <c r="BH240" s="957"/>
      <c r="BI240" s="956">
        <f t="shared" si="276"/>
        <v>0</v>
      </c>
      <c r="BJ240" s="957"/>
      <c r="BK240" s="956">
        <f t="shared" si="277"/>
        <v>0</v>
      </c>
      <c r="BL240" s="959"/>
      <c r="BM240" s="954">
        <f t="shared" si="278"/>
        <v>0</v>
      </c>
      <c r="BN240" s="960"/>
      <c r="BO240" s="954">
        <f t="shared" si="279"/>
        <v>0</v>
      </c>
      <c r="BP240" s="955"/>
      <c r="BQ240" s="954">
        <f t="shared" si="280"/>
        <v>5</v>
      </c>
      <c r="BR240" s="954"/>
      <c r="BS240" s="954">
        <f t="shared" si="281"/>
        <v>0</v>
      </c>
      <c r="BT240" s="955"/>
      <c r="BU240" s="954">
        <f t="shared" si="282"/>
        <v>0</v>
      </c>
      <c r="BV240" s="955"/>
      <c r="BW240" s="956">
        <f t="shared" si="283"/>
        <v>0</v>
      </c>
      <c r="BX240" s="957"/>
      <c r="BY240" s="956">
        <f t="shared" si="284"/>
        <v>0</v>
      </c>
      <c r="BZ240" s="961"/>
      <c r="CA240" s="962"/>
      <c r="CB240" s="826"/>
    </row>
    <row r="241" spans="1:80" ht="18.75" customHeight="1" x14ac:dyDescent="0.25">
      <c r="A241" s="910" t="s">
        <v>425</v>
      </c>
      <c r="B241" s="911" t="s">
        <v>189</v>
      </c>
      <c r="C241" s="1057">
        <v>5925</v>
      </c>
      <c r="D241" s="931" t="s">
        <v>280</v>
      </c>
      <c r="E241" s="932" t="s">
        <v>70</v>
      </c>
      <c r="F241" s="933"/>
      <c r="G241" s="936" t="s">
        <v>11</v>
      </c>
      <c r="H241" s="936" t="s">
        <v>11</v>
      </c>
      <c r="I241" s="1124" t="s">
        <v>35</v>
      </c>
      <c r="J241" s="936" t="s">
        <v>11</v>
      </c>
      <c r="K241" s="936" t="s">
        <v>67</v>
      </c>
      <c r="L241" s="935"/>
      <c r="M241" s="935"/>
      <c r="N241" s="936" t="s">
        <v>11</v>
      </c>
      <c r="O241" s="936" t="s">
        <v>11</v>
      </c>
      <c r="P241" s="936" t="s">
        <v>11</v>
      </c>
      <c r="Q241" s="936" t="s">
        <v>11</v>
      </c>
      <c r="R241" s="936" t="s">
        <v>11</v>
      </c>
      <c r="S241" s="965"/>
      <c r="T241" s="935"/>
      <c r="U241" s="989" t="s">
        <v>13</v>
      </c>
      <c r="V241" s="936" t="s">
        <v>11</v>
      </c>
      <c r="W241" s="936" t="s">
        <v>67</v>
      </c>
      <c r="X241" s="936" t="s">
        <v>57</v>
      </c>
      <c r="Y241" s="936" t="s">
        <v>67</v>
      </c>
      <c r="Z241" s="935"/>
      <c r="AA241" s="935"/>
      <c r="AB241" s="937" t="s">
        <v>7</v>
      </c>
      <c r="AC241" s="937" t="s">
        <v>7</v>
      </c>
      <c r="AD241" s="937" t="s">
        <v>7</v>
      </c>
      <c r="AE241" s="937" t="s">
        <v>7</v>
      </c>
      <c r="AF241" s="937" t="s">
        <v>7</v>
      </c>
      <c r="AG241" s="935"/>
      <c r="AH241" s="935"/>
      <c r="AI241" s="936" t="s">
        <v>67</v>
      </c>
      <c r="AJ241" s="936"/>
      <c r="AK241" s="938">
        <f>IF(CA241=0,"",TIME(0,CA241,0))</f>
        <v>0.18333333333333335</v>
      </c>
      <c r="AL241" s="939">
        <f t="shared" si="266"/>
        <v>9</v>
      </c>
      <c r="AM241" s="940">
        <f>SUM(AL241:AL242)/2</f>
        <v>10</v>
      </c>
      <c r="AN241" s="940">
        <f t="shared" si="267"/>
        <v>1</v>
      </c>
      <c r="AO241" s="940">
        <f>SUM((AN241+AN242)/2)</f>
        <v>0.5</v>
      </c>
      <c r="AP241" s="941">
        <f t="shared" si="268"/>
        <v>0</v>
      </c>
      <c r="AQ241" s="941">
        <f>SUM((AP241+AP242)/2)</f>
        <v>0</v>
      </c>
      <c r="AR241" s="940">
        <f t="shared" si="269"/>
        <v>0</v>
      </c>
      <c r="AS241" s="941">
        <f>SUM((AR241+AR242)/2)</f>
        <v>0</v>
      </c>
      <c r="AT241" s="941">
        <f t="shared" si="270"/>
        <v>1</v>
      </c>
      <c r="AU241" s="942">
        <f>SUM((AT241+AT242)/2)</f>
        <v>0.5</v>
      </c>
      <c r="AV241" s="940">
        <f t="shared" si="271"/>
        <v>0</v>
      </c>
      <c r="AW241" s="940">
        <f>SUM((AV241+AV242)/2)</f>
        <v>0</v>
      </c>
      <c r="AX241" s="941">
        <f t="shared" si="272"/>
        <v>0</v>
      </c>
      <c r="AY241" s="941">
        <f>SUM((AX241+AX242)/2)</f>
        <v>0</v>
      </c>
      <c r="AZ241" s="943">
        <f>SUM(AM241+AO241+AQ241+AS241+AW241+AY241+AU241)*24</f>
        <v>264</v>
      </c>
      <c r="BA241" s="941">
        <f t="shared" si="273"/>
        <v>0</v>
      </c>
      <c r="BB241" s="941">
        <f>SUM((BA241+BA242)/2)</f>
        <v>0</v>
      </c>
      <c r="BC241" s="941">
        <f t="shared" si="274"/>
        <v>0</v>
      </c>
      <c r="BD241" s="941">
        <f>SUM((BC241+BC242)/2)</f>
        <v>0</v>
      </c>
      <c r="BE241" s="941">
        <f>SUM((BD241+BD242)/2)</f>
        <v>0</v>
      </c>
      <c r="BF241" s="941">
        <f t="shared" si="275"/>
        <v>0</v>
      </c>
      <c r="BG241" s="941">
        <f>SUM((BF241+BF242)/2)</f>
        <v>0</v>
      </c>
      <c r="BH241" s="941">
        <f>SUM((BG241+BG242)/2)</f>
        <v>0</v>
      </c>
      <c r="BI241" s="941">
        <f t="shared" si="276"/>
        <v>0</v>
      </c>
      <c r="BJ241" s="941">
        <f>SUM((BI241+BI242)/2)</f>
        <v>0</v>
      </c>
      <c r="BK241" s="941">
        <f t="shared" si="277"/>
        <v>0</v>
      </c>
      <c r="BL241" s="944">
        <f>SUM(BK241+BK242)/2</f>
        <v>0</v>
      </c>
      <c r="BM241" s="940">
        <f t="shared" si="278"/>
        <v>0</v>
      </c>
      <c r="BN241" s="940">
        <f>SUM(BM241+BM242)/2</f>
        <v>0</v>
      </c>
      <c r="BO241" s="940">
        <f t="shared" si="279"/>
        <v>0</v>
      </c>
      <c r="BP241" s="940">
        <f>SUM(BO241+BO242)/2</f>
        <v>0</v>
      </c>
      <c r="BQ241" s="940">
        <f t="shared" si="280"/>
        <v>5</v>
      </c>
      <c r="BR241" s="940">
        <f>SUM((BQ241+BQ242)/2)</f>
        <v>5</v>
      </c>
      <c r="BS241" s="940">
        <f t="shared" si="281"/>
        <v>0</v>
      </c>
      <c r="BT241" s="940">
        <f>SUM((BS241+BS242)/2)</f>
        <v>0</v>
      </c>
      <c r="BU241" s="940">
        <f t="shared" si="282"/>
        <v>1</v>
      </c>
      <c r="BV241" s="940">
        <f>SUM((BU241+BU242)/2)</f>
        <v>1</v>
      </c>
      <c r="BW241" s="941">
        <f t="shared" si="283"/>
        <v>0</v>
      </c>
      <c r="BX241" s="941">
        <f>SUM((BW241+BW242)/2)</f>
        <v>0</v>
      </c>
      <c r="BY241" s="941">
        <f t="shared" si="284"/>
        <v>0</v>
      </c>
      <c r="BZ241" s="942">
        <f>SUM((BY241+BY242)/2)</f>
        <v>0</v>
      </c>
      <c r="CA241" s="945">
        <f>SUM(AZ241)</f>
        <v>264</v>
      </c>
      <c r="CB241" s="891">
        <f>SUM(AM241+AO241+AQ241+AS241+AU241+AW241+BB241+BD241+BG241+AY241)</f>
        <v>11</v>
      </c>
    </row>
    <row r="242" spans="1:80" ht="18.75" customHeight="1" thickBot="1" x14ac:dyDescent="0.3">
      <c r="A242" s="910" t="s">
        <v>425</v>
      </c>
      <c r="B242" s="911" t="s">
        <v>189</v>
      </c>
      <c r="C242" s="710" t="s">
        <v>6</v>
      </c>
      <c r="D242" s="946"/>
      <c r="E242" s="947" t="s">
        <v>4</v>
      </c>
      <c r="F242" s="948"/>
      <c r="G242" s="951" t="s">
        <v>11</v>
      </c>
      <c r="H242" s="951" t="s">
        <v>11</v>
      </c>
      <c r="I242" s="1125" t="s">
        <v>35</v>
      </c>
      <c r="J242" s="951" t="s">
        <v>11</v>
      </c>
      <c r="K242" s="951" t="s">
        <v>67</v>
      </c>
      <c r="L242" s="950"/>
      <c r="M242" s="950"/>
      <c r="N242" s="951" t="s">
        <v>11</v>
      </c>
      <c r="O242" s="951" t="s">
        <v>11</v>
      </c>
      <c r="P242" s="951" t="s">
        <v>11</v>
      </c>
      <c r="Q242" s="951" t="s">
        <v>11</v>
      </c>
      <c r="R242" s="951" t="s">
        <v>11</v>
      </c>
      <c r="S242" s="1123"/>
      <c r="T242" s="950"/>
      <c r="U242" s="951" t="s">
        <v>11</v>
      </c>
      <c r="V242" s="951" t="s">
        <v>11</v>
      </c>
      <c r="W242" s="951" t="s">
        <v>67</v>
      </c>
      <c r="X242" s="951" t="s">
        <v>11</v>
      </c>
      <c r="Y242" s="951" t="s">
        <v>67</v>
      </c>
      <c r="Z242" s="950"/>
      <c r="AA242" s="950"/>
      <c r="AB242" s="949" t="s">
        <v>7</v>
      </c>
      <c r="AC242" s="949" t="s">
        <v>7</v>
      </c>
      <c r="AD242" s="949" t="s">
        <v>7</v>
      </c>
      <c r="AE242" s="949" t="s">
        <v>7</v>
      </c>
      <c r="AF242" s="949" t="s">
        <v>7</v>
      </c>
      <c r="AG242" s="950"/>
      <c r="AH242" s="950"/>
      <c r="AI242" s="951" t="s">
        <v>67</v>
      </c>
      <c r="AJ242" s="951"/>
      <c r="AK242" s="952"/>
      <c r="AL242" s="953">
        <f t="shared" si="266"/>
        <v>11</v>
      </c>
      <c r="AM242" s="954"/>
      <c r="AN242" s="954">
        <f t="shared" si="267"/>
        <v>0</v>
      </c>
      <c r="AO242" s="955"/>
      <c r="AP242" s="956">
        <f t="shared" si="268"/>
        <v>0</v>
      </c>
      <c r="AQ242" s="957"/>
      <c r="AR242" s="954">
        <f t="shared" si="269"/>
        <v>0</v>
      </c>
      <c r="AS242" s="954"/>
      <c r="AT242" s="954">
        <f t="shared" si="270"/>
        <v>0</v>
      </c>
      <c r="AU242" s="954"/>
      <c r="AV242" s="954">
        <f t="shared" si="271"/>
        <v>0</v>
      </c>
      <c r="AW242" s="955"/>
      <c r="AX242" s="956">
        <f t="shared" si="272"/>
        <v>0</v>
      </c>
      <c r="AY242" s="957"/>
      <c r="AZ242" s="958"/>
      <c r="BA242" s="956">
        <f t="shared" si="273"/>
        <v>0</v>
      </c>
      <c r="BB242" s="957"/>
      <c r="BC242" s="956">
        <f t="shared" si="274"/>
        <v>0</v>
      </c>
      <c r="BD242" s="957"/>
      <c r="BE242" s="957"/>
      <c r="BF242" s="956">
        <f t="shared" si="275"/>
        <v>0</v>
      </c>
      <c r="BG242" s="957"/>
      <c r="BH242" s="957"/>
      <c r="BI242" s="956">
        <f t="shared" si="276"/>
        <v>0</v>
      </c>
      <c r="BJ242" s="957"/>
      <c r="BK242" s="956">
        <f t="shared" si="277"/>
        <v>0</v>
      </c>
      <c r="BL242" s="959"/>
      <c r="BM242" s="954">
        <f t="shared" si="278"/>
        <v>0</v>
      </c>
      <c r="BN242" s="960"/>
      <c r="BO242" s="954">
        <f t="shared" si="279"/>
        <v>0</v>
      </c>
      <c r="BP242" s="955"/>
      <c r="BQ242" s="954">
        <f t="shared" si="280"/>
        <v>5</v>
      </c>
      <c r="BR242" s="954"/>
      <c r="BS242" s="954">
        <f t="shared" si="281"/>
        <v>0</v>
      </c>
      <c r="BT242" s="955"/>
      <c r="BU242" s="954">
        <f t="shared" si="282"/>
        <v>1</v>
      </c>
      <c r="BV242" s="955"/>
      <c r="BW242" s="956">
        <f t="shared" si="283"/>
        <v>0</v>
      </c>
      <c r="BX242" s="957"/>
      <c r="BY242" s="956">
        <f t="shared" si="284"/>
        <v>0</v>
      </c>
      <c r="BZ242" s="961"/>
      <c r="CA242" s="962"/>
      <c r="CB242" s="826"/>
    </row>
    <row r="243" spans="1:80" ht="18.75" customHeight="1" x14ac:dyDescent="0.25">
      <c r="A243" s="910" t="s">
        <v>425</v>
      </c>
      <c r="B243" s="911" t="s">
        <v>189</v>
      </c>
      <c r="C243" s="1057" t="s">
        <v>408</v>
      </c>
      <c r="D243" s="975" t="str">
        <f>VLOOKUP(C243,ListeAppel,2,FALSE)</f>
        <v>Nom 093</v>
      </c>
      <c r="E243" s="932" t="s">
        <v>70</v>
      </c>
      <c r="F243" s="933"/>
      <c r="G243" s="936" t="s">
        <v>11</v>
      </c>
      <c r="H243" s="936" t="s">
        <v>11</v>
      </c>
      <c r="I243" s="978" t="s">
        <v>11</v>
      </c>
      <c r="J243" s="1037" t="s">
        <v>13</v>
      </c>
      <c r="K243" s="936" t="s">
        <v>11</v>
      </c>
      <c r="L243" s="986"/>
      <c r="M243" s="986"/>
      <c r="N243" s="936" t="s">
        <v>11</v>
      </c>
      <c r="O243" s="936" t="s">
        <v>11</v>
      </c>
      <c r="P243" s="978" t="s">
        <v>11</v>
      </c>
      <c r="Q243" s="936" t="s">
        <v>11</v>
      </c>
      <c r="R243" s="937" t="s">
        <v>7</v>
      </c>
      <c r="S243" s="937" t="s">
        <v>7</v>
      </c>
      <c r="T243" s="937" t="s">
        <v>7</v>
      </c>
      <c r="U243" s="937" t="s">
        <v>7</v>
      </c>
      <c r="V243" s="1012" t="s">
        <v>11</v>
      </c>
      <c r="W243" s="978" t="s">
        <v>11</v>
      </c>
      <c r="X243" s="936" t="s">
        <v>11</v>
      </c>
      <c r="Y243" s="936" t="s">
        <v>67</v>
      </c>
      <c r="Z243" s="986"/>
      <c r="AA243" s="986"/>
      <c r="AB243" s="936" t="s">
        <v>11</v>
      </c>
      <c r="AC243" s="936" t="s">
        <v>11</v>
      </c>
      <c r="AD243" s="1096" t="s">
        <v>35</v>
      </c>
      <c r="AE243" s="936" t="s">
        <v>11</v>
      </c>
      <c r="AF243" s="936" t="s">
        <v>67</v>
      </c>
      <c r="AG243" s="935"/>
      <c r="AH243" s="935"/>
      <c r="AI243" s="936" t="s">
        <v>11</v>
      </c>
      <c r="AJ243" s="936"/>
      <c r="AK243" s="938">
        <f>IF(CA243=0,"",TIME(0,CA243,0))</f>
        <v>0.26666666666666666</v>
      </c>
      <c r="AL243" s="939">
        <f t="shared" si="266"/>
        <v>15</v>
      </c>
      <c r="AM243" s="940">
        <f>SUM(AL243:AL244)/2</f>
        <v>15</v>
      </c>
      <c r="AN243" s="940">
        <f t="shared" si="267"/>
        <v>1</v>
      </c>
      <c r="AO243" s="940">
        <f>SUM((AN243+AN244)/2)</f>
        <v>1</v>
      </c>
      <c r="AP243" s="941">
        <f t="shared" si="268"/>
        <v>0</v>
      </c>
      <c r="AQ243" s="941">
        <f>SUM((AP243+AP244)/2)</f>
        <v>0</v>
      </c>
      <c r="AR243" s="940">
        <f t="shared" si="269"/>
        <v>0</v>
      </c>
      <c r="AS243" s="941">
        <f>SUM((AR243+AR244)/2)</f>
        <v>0</v>
      </c>
      <c r="AT243" s="941">
        <f t="shared" si="270"/>
        <v>0</v>
      </c>
      <c r="AU243" s="942">
        <f>SUM((AT243+AT244)/2)</f>
        <v>0</v>
      </c>
      <c r="AV243" s="940">
        <f t="shared" si="271"/>
        <v>0</v>
      </c>
      <c r="AW243" s="940">
        <f>SUM((AV243+AV244)/2)</f>
        <v>0</v>
      </c>
      <c r="AX243" s="941">
        <f t="shared" si="272"/>
        <v>0</v>
      </c>
      <c r="AY243" s="941">
        <f>SUM((AX243+AX244)/2)</f>
        <v>0</v>
      </c>
      <c r="AZ243" s="943">
        <f>SUM(AM243+AO243+AQ243+AS243+AW243+AY243+AU243)*24</f>
        <v>384</v>
      </c>
      <c r="BA243" s="941">
        <f t="shared" si="273"/>
        <v>0</v>
      </c>
      <c r="BB243" s="941">
        <f>SUM((BA243+BA244)/2)</f>
        <v>0</v>
      </c>
      <c r="BC243" s="941">
        <f t="shared" si="274"/>
        <v>0</v>
      </c>
      <c r="BD243" s="941">
        <f>SUM((BC243+BC244)/2)</f>
        <v>0</v>
      </c>
      <c r="BE243" s="941">
        <f>SUM((BD243+BD244)/2)</f>
        <v>0</v>
      </c>
      <c r="BF243" s="941">
        <f t="shared" si="275"/>
        <v>0</v>
      </c>
      <c r="BG243" s="941">
        <f>SUM((BF243+BF244)/2)</f>
        <v>0</v>
      </c>
      <c r="BH243" s="941">
        <f>SUM((BG243+BG244)/2)</f>
        <v>0</v>
      </c>
      <c r="BI243" s="941">
        <f t="shared" si="276"/>
        <v>0</v>
      </c>
      <c r="BJ243" s="941">
        <f>SUM((BI243+BI244)/2)</f>
        <v>0</v>
      </c>
      <c r="BK243" s="941">
        <f t="shared" si="277"/>
        <v>0</v>
      </c>
      <c r="BL243" s="944">
        <f>SUM(BK243+BK244)/2</f>
        <v>0</v>
      </c>
      <c r="BM243" s="940">
        <f t="shared" si="278"/>
        <v>0</v>
      </c>
      <c r="BN243" s="940">
        <f>SUM(BM243+BM244)/2</f>
        <v>0</v>
      </c>
      <c r="BO243" s="940">
        <f t="shared" si="279"/>
        <v>0</v>
      </c>
      <c r="BP243" s="940">
        <f>SUM(BO243+BO244)/2</f>
        <v>0</v>
      </c>
      <c r="BQ243" s="940">
        <f t="shared" si="280"/>
        <v>4</v>
      </c>
      <c r="BR243" s="940">
        <f>SUM((BQ243+BQ244)/2)</f>
        <v>4</v>
      </c>
      <c r="BS243" s="940">
        <f t="shared" si="281"/>
        <v>0</v>
      </c>
      <c r="BT243" s="940">
        <f>SUM((BS243+BS244)/2)</f>
        <v>0</v>
      </c>
      <c r="BU243" s="940">
        <f t="shared" si="282"/>
        <v>1</v>
      </c>
      <c r="BV243" s="940">
        <f>SUM((BU243+BU244)/2)</f>
        <v>1</v>
      </c>
      <c r="BW243" s="941">
        <f t="shared" si="283"/>
        <v>0</v>
      </c>
      <c r="BX243" s="941">
        <f>SUM((BW243+BW244)/2)</f>
        <v>0</v>
      </c>
      <c r="BY243" s="941">
        <f t="shared" si="284"/>
        <v>0</v>
      </c>
      <c r="BZ243" s="942">
        <f>SUM((BY243+BY244)/2)</f>
        <v>0</v>
      </c>
      <c r="CA243" s="945">
        <f>SUM(AZ243)</f>
        <v>384</v>
      </c>
      <c r="CB243" s="891">
        <f>SUM(AM243+AO243+AQ243+AS243+AU243+AW243+BB243+BD243+BG243+AY243)</f>
        <v>16</v>
      </c>
    </row>
    <row r="244" spans="1:80" ht="18.75" customHeight="1" thickBot="1" x14ac:dyDescent="0.3">
      <c r="A244" s="910" t="s">
        <v>425</v>
      </c>
      <c r="B244" s="911" t="s">
        <v>189</v>
      </c>
      <c r="C244" s="710" t="s">
        <v>6</v>
      </c>
      <c r="D244" s="946">
        <v>11460</v>
      </c>
      <c r="E244" s="947" t="s">
        <v>4</v>
      </c>
      <c r="F244" s="948"/>
      <c r="G244" s="951" t="s">
        <v>11</v>
      </c>
      <c r="H244" s="951" t="s">
        <v>11</v>
      </c>
      <c r="I244" s="988" t="s">
        <v>11</v>
      </c>
      <c r="J244" s="1051" t="s">
        <v>13</v>
      </c>
      <c r="K244" s="951" t="s">
        <v>11</v>
      </c>
      <c r="L244" s="974"/>
      <c r="M244" s="974"/>
      <c r="N244" s="951" t="s">
        <v>11</v>
      </c>
      <c r="O244" s="951" t="s">
        <v>11</v>
      </c>
      <c r="P244" s="988" t="s">
        <v>11</v>
      </c>
      <c r="Q244" s="951" t="s">
        <v>11</v>
      </c>
      <c r="R244" s="949" t="s">
        <v>7</v>
      </c>
      <c r="S244" s="949" t="s">
        <v>7</v>
      </c>
      <c r="T244" s="949" t="s">
        <v>7</v>
      </c>
      <c r="U244" s="949" t="s">
        <v>7</v>
      </c>
      <c r="V244" s="1020" t="s">
        <v>11</v>
      </c>
      <c r="W244" s="988" t="s">
        <v>11</v>
      </c>
      <c r="X244" s="951" t="s">
        <v>11</v>
      </c>
      <c r="Y244" s="951" t="s">
        <v>67</v>
      </c>
      <c r="Z244" s="974"/>
      <c r="AA244" s="974"/>
      <c r="AB244" s="951" t="s">
        <v>11</v>
      </c>
      <c r="AC244" s="951" t="s">
        <v>11</v>
      </c>
      <c r="AD244" s="1091" t="s">
        <v>35</v>
      </c>
      <c r="AE244" s="951" t="s">
        <v>11</v>
      </c>
      <c r="AF244" s="951" t="s">
        <v>67</v>
      </c>
      <c r="AG244" s="950"/>
      <c r="AH244" s="950"/>
      <c r="AI244" s="951" t="s">
        <v>11</v>
      </c>
      <c r="AJ244" s="951"/>
      <c r="AK244" s="952"/>
      <c r="AL244" s="953">
        <f t="shared" si="266"/>
        <v>15</v>
      </c>
      <c r="AM244" s="954"/>
      <c r="AN244" s="954">
        <f t="shared" si="267"/>
        <v>1</v>
      </c>
      <c r="AO244" s="955"/>
      <c r="AP244" s="956">
        <f t="shared" si="268"/>
        <v>0</v>
      </c>
      <c r="AQ244" s="957"/>
      <c r="AR244" s="954">
        <f t="shared" si="269"/>
        <v>0</v>
      </c>
      <c r="AS244" s="954"/>
      <c r="AT244" s="954">
        <f t="shared" si="270"/>
        <v>0</v>
      </c>
      <c r="AU244" s="954"/>
      <c r="AV244" s="954">
        <f t="shared" si="271"/>
        <v>0</v>
      </c>
      <c r="AW244" s="955"/>
      <c r="AX244" s="956">
        <f t="shared" si="272"/>
        <v>0</v>
      </c>
      <c r="AY244" s="957"/>
      <c r="AZ244" s="958"/>
      <c r="BA244" s="956">
        <f t="shared" si="273"/>
        <v>0</v>
      </c>
      <c r="BB244" s="957"/>
      <c r="BC244" s="956">
        <f t="shared" si="274"/>
        <v>0</v>
      </c>
      <c r="BD244" s="957"/>
      <c r="BE244" s="957"/>
      <c r="BF244" s="956">
        <f t="shared" si="275"/>
        <v>0</v>
      </c>
      <c r="BG244" s="957"/>
      <c r="BH244" s="957"/>
      <c r="BI244" s="956">
        <f t="shared" si="276"/>
        <v>0</v>
      </c>
      <c r="BJ244" s="957"/>
      <c r="BK244" s="956">
        <f t="shared" si="277"/>
        <v>0</v>
      </c>
      <c r="BL244" s="959"/>
      <c r="BM244" s="954">
        <f t="shared" si="278"/>
        <v>0</v>
      </c>
      <c r="BN244" s="960"/>
      <c r="BO244" s="954">
        <f t="shared" si="279"/>
        <v>0</v>
      </c>
      <c r="BP244" s="955"/>
      <c r="BQ244" s="954">
        <f t="shared" si="280"/>
        <v>4</v>
      </c>
      <c r="BR244" s="954"/>
      <c r="BS244" s="954">
        <f t="shared" si="281"/>
        <v>0</v>
      </c>
      <c r="BT244" s="955"/>
      <c r="BU244" s="954">
        <f t="shared" si="282"/>
        <v>1</v>
      </c>
      <c r="BV244" s="955"/>
      <c r="BW244" s="956">
        <f t="shared" si="283"/>
        <v>0</v>
      </c>
      <c r="BX244" s="957"/>
      <c r="BY244" s="956">
        <f t="shared" si="284"/>
        <v>0</v>
      </c>
      <c r="BZ244" s="961"/>
      <c r="CA244" s="962"/>
      <c r="CB244" s="826"/>
    </row>
    <row r="245" spans="1:80" ht="18.75" customHeight="1" x14ac:dyDescent="0.25">
      <c r="A245" s="910" t="s">
        <v>425</v>
      </c>
      <c r="B245" s="911" t="s">
        <v>189</v>
      </c>
      <c r="C245" s="808" t="s">
        <v>409</v>
      </c>
      <c r="D245" s="931" t="str">
        <f>VLOOKUP(C245,ListeAppel,2,FALSE)</f>
        <v>Nom 096</v>
      </c>
      <c r="E245" s="932" t="s">
        <v>70</v>
      </c>
      <c r="F245" s="1022" t="s">
        <v>14</v>
      </c>
      <c r="G245" s="995" t="s">
        <v>14</v>
      </c>
      <c r="H245" s="995" t="s">
        <v>14</v>
      </c>
      <c r="I245" s="995" t="s">
        <v>14</v>
      </c>
      <c r="J245" s="995" t="s">
        <v>14</v>
      </c>
      <c r="K245" s="995" t="s">
        <v>14</v>
      </c>
      <c r="L245" s="995" t="s">
        <v>14</v>
      </c>
      <c r="M245" s="995" t="s">
        <v>14</v>
      </c>
      <c r="N245" s="995" t="s">
        <v>14</v>
      </c>
      <c r="O245" s="995" t="s">
        <v>14</v>
      </c>
      <c r="P245" s="995" t="s">
        <v>14</v>
      </c>
      <c r="Q245" s="995" t="s">
        <v>14</v>
      </c>
      <c r="R245" s="995" t="s">
        <v>14</v>
      </c>
      <c r="S245" s="995" t="s">
        <v>14</v>
      </c>
      <c r="T245" s="995" t="s">
        <v>14</v>
      </c>
      <c r="U245" s="995" t="s">
        <v>14</v>
      </c>
      <c r="V245" s="995" t="s">
        <v>14</v>
      </c>
      <c r="W245" s="995" t="s">
        <v>14</v>
      </c>
      <c r="X245" s="995" t="s">
        <v>14</v>
      </c>
      <c r="Y245" s="995" t="s">
        <v>14</v>
      </c>
      <c r="Z245" s="995" t="s">
        <v>14</v>
      </c>
      <c r="AA245" s="995" t="s">
        <v>14</v>
      </c>
      <c r="AB245" s="936" t="s">
        <v>11</v>
      </c>
      <c r="AC245" s="936" t="s">
        <v>11</v>
      </c>
      <c r="AD245" s="936" t="s">
        <v>11</v>
      </c>
      <c r="AE245" s="978" t="s">
        <v>11</v>
      </c>
      <c r="AF245" s="1038" t="s">
        <v>7</v>
      </c>
      <c r="AG245" s="935"/>
      <c r="AH245" s="935"/>
      <c r="AI245" s="978" t="s">
        <v>11</v>
      </c>
      <c r="AJ245" s="936"/>
      <c r="AK245" s="938">
        <f>IF(CA245=0,"",TIME(0,CA245,0))</f>
        <v>8.3333333333333329E-2</v>
      </c>
      <c r="AL245" s="939">
        <f>COUNTIF(F245:AJ245,"P")</f>
        <v>5</v>
      </c>
      <c r="AM245" s="940">
        <f>SUM(AL245:AL246)/2</f>
        <v>4.5</v>
      </c>
      <c r="AN245" s="940">
        <f>COUNTIF(F245:AJ245,"Mi")</f>
        <v>0</v>
      </c>
      <c r="AO245" s="940">
        <f>SUM((AN245+AN246)/2)</f>
        <v>0</v>
      </c>
      <c r="AP245" s="941">
        <f>COUNTIF(F245:AJ245,"VS")</f>
        <v>0</v>
      </c>
      <c r="AQ245" s="941">
        <f>SUM((AP245+AP246)/2)</f>
        <v>0</v>
      </c>
      <c r="AR245" s="940">
        <f>COUNTIF(F245:AJ245,"C1")</f>
        <v>0</v>
      </c>
      <c r="AS245" s="941">
        <f>SUM((AR245+AR246)/2)</f>
        <v>0.5</v>
      </c>
      <c r="AT245" s="941">
        <f>COUNTIF(F245:AJ245,"R1")</f>
        <v>0</v>
      </c>
      <c r="AU245" s="942">
        <f>SUM((AT245+AT246)/2)</f>
        <v>0</v>
      </c>
      <c r="AV245" s="940">
        <f>COUNTIF(F245:AJ245,"CS")</f>
        <v>0</v>
      </c>
      <c r="AW245" s="940">
        <f>SUM((AV245+AV246)/2)</f>
        <v>0</v>
      </c>
      <c r="AX245" s="941">
        <f>COUNTIF(F245:AJ245,"DA")</f>
        <v>0</v>
      </c>
      <c r="AY245" s="941">
        <f>SUM((AX245+AX246)/2)</f>
        <v>0</v>
      </c>
      <c r="AZ245" s="943">
        <f>SUM(AM245+AO245+AQ245+AS245+AW245+AY245+AU245)*24</f>
        <v>120</v>
      </c>
      <c r="BA245" s="941">
        <f>COUNTIF(F245:AJ245,"MT5")</f>
        <v>0</v>
      </c>
      <c r="BB245" s="941">
        <f>SUM((BA245+BA246)/2)</f>
        <v>0</v>
      </c>
      <c r="BC245" s="941">
        <f>COUNTIF(F245:AJ245,"MT6")</f>
        <v>0</v>
      </c>
      <c r="BD245" s="941">
        <f>SUM((BC245+BC246)/2)</f>
        <v>0</v>
      </c>
      <c r="BE245" s="941">
        <f>SUM((BD245+BD246)/2)</f>
        <v>0</v>
      </c>
      <c r="BF245" s="941">
        <f>COUNTIF(F245:AJ245,"MT8")</f>
        <v>0</v>
      </c>
      <c r="BG245" s="941">
        <f>SUM((BF245+BF246)/2)</f>
        <v>0</v>
      </c>
      <c r="BH245" s="941">
        <f>SUM((BG245+BG246)/2)</f>
        <v>0</v>
      </c>
      <c r="BI245" s="941">
        <f>COUNTIF(F245:AJ245,"A")</f>
        <v>0</v>
      </c>
      <c r="BJ245" s="941">
        <f>SUM((BI245+BI246)/2)</f>
        <v>0</v>
      </c>
      <c r="BK245" s="941">
        <f>COUNTIF(F245:AJ245,"Ma")</f>
        <v>22</v>
      </c>
      <c r="BL245" s="944">
        <f>SUM(BK245+BK246)/2</f>
        <v>22</v>
      </c>
      <c r="BM245" s="940">
        <f>COUNTIF(F245:AJ245,"MJ")</f>
        <v>0</v>
      </c>
      <c r="BN245" s="940">
        <f>SUM(BM245+BM246)/2</f>
        <v>0</v>
      </c>
      <c r="BO245" s="940">
        <f>COUNTIF(F245:AJ245,"Jsc")</f>
        <v>0</v>
      </c>
      <c r="BP245" s="940">
        <f>SUM(BO245+BO246)/2</f>
        <v>0</v>
      </c>
      <c r="BQ245" s="940">
        <f>COUNTIF(F245:AJ245,"C")</f>
        <v>1</v>
      </c>
      <c r="BR245" s="940">
        <f>SUM((BQ245+BQ246)/2)</f>
        <v>1</v>
      </c>
      <c r="BS245" s="940">
        <f>COUNTIF(F245:AJ245,"CC")</f>
        <v>0</v>
      </c>
      <c r="BT245" s="940">
        <f>SUM((BS245+BS246)/2)</f>
        <v>0</v>
      </c>
      <c r="BU245" s="940">
        <f>COUNTIF(F245:AJ245,"DS")</f>
        <v>0</v>
      </c>
      <c r="BV245" s="940">
        <f>SUM((BU245+BU246)/2)</f>
        <v>0</v>
      </c>
      <c r="BW245" s="941">
        <f>COUNTIF(F245:AJ245,"MT")</f>
        <v>0</v>
      </c>
      <c r="BX245" s="941">
        <f>SUM((BW245+BW246)/2)</f>
        <v>0</v>
      </c>
      <c r="BY245" s="941">
        <f>COUNTIF(F245:AJ245,"4/5")</f>
        <v>0</v>
      </c>
      <c r="BZ245" s="942">
        <f>SUM((BY245+BY246)/2)</f>
        <v>0</v>
      </c>
      <c r="CA245" s="945">
        <f>SUM(AZ245)</f>
        <v>120</v>
      </c>
      <c r="CB245" s="891">
        <f>SUM(AM245+AO245+AQ245+AS245+AU245+AW245+BB245+BD245+BG245+AY245)</f>
        <v>5</v>
      </c>
    </row>
    <row r="246" spans="1:80" ht="18.75" customHeight="1" thickBot="1" x14ac:dyDescent="0.3">
      <c r="A246" s="910" t="s">
        <v>425</v>
      </c>
      <c r="B246" s="911" t="s">
        <v>189</v>
      </c>
      <c r="C246" s="717" t="s">
        <v>3</v>
      </c>
      <c r="D246" s="999"/>
      <c r="E246" s="947" t="s">
        <v>4</v>
      </c>
      <c r="F246" s="1023" t="s">
        <v>14</v>
      </c>
      <c r="G246" s="998" t="s">
        <v>14</v>
      </c>
      <c r="H246" s="998" t="s">
        <v>14</v>
      </c>
      <c r="I246" s="998" t="s">
        <v>14</v>
      </c>
      <c r="J246" s="998" t="s">
        <v>14</v>
      </c>
      <c r="K246" s="998" t="s">
        <v>14</v>
      </c>
      <c r="L246" s="998" t="s">
        <v>14</v>
      </c>
      <c r="M246" s="998" t="s">
        <v>14</v>
      </c>
      <c r="N246" s="998" t="s">
        <v>14</v>
      </c>
      <c r="O246" s="998" t="s">
        <v>14</v>
      </c>
      <c r="P246" s="998" t="s">
        <v>14</v>
      </c>
      <c r="Q246" s="998" t="s">
        <v>14</v>
      </c>
      <c r="R246" s="998" t="s">
        <v>14</v>
      </c>
      <c r="S246" s="998" t="s">
        <v>14</v>
      </c>
      <c r="T246" s="998" t="s">
        <v>14</v>
      </c>
      <c r="U246" s="998" t="s">
        <v>14</v>
      </c>
      <c r="V246" s="998" t="s">
        <v>14</v>
      </c>
      <c r="W246" s="998" t="s">
        <v>14</v>
      </c>
      <c r="X246" s="998" t="s">
        <v>14</v>
      </c>
      <c r="Y246" s="998" t="s">
        <v>14</v>
      </c>
      <c r="Z246" s="998" t="s">
        <v>14</v>
      </c>
      <c r="AA246" s="998" t="s">
        <v>14</v>
      </c>
      <c r="AB246" s="951" t="s">
        <v>11</v>
      </c>
      <c r="AC246" s="951" t="s">
        <v>11</v>
      </c>
      <c r="AD246" s="982" t="s">
        <v>39</v>
      </c>
      <c r="AE246" s="988" t="s">
        <v>11</v>
      </c>
      <c r="AF246" s="1050" t="s">
        <v>7</v>
      </c>
      <c r="AG246" s="950"/>
      <c r="AH246" s="950"/>
      <c r="AI246" s="988" t="s">
        <v>11</v>
      </c>
      <c r="AJ246" s="951"/>
      <c r="AK246" s="952"/>
      <c r="AL246" s="953">
        <f>COUNTIF(F246:AJ246,"P")</f>
        <v>4</v>
      </c>
      <c r="AM246" s="954"/>
      <c r="AN246" s="954">
        <f>COUNTIF(F246:AJ246,"Mi")</f>
        <v>0</v>
      </c>
      <c r="AO246" s="955"/>
      <c r="AP246" s="956">
        <f>COUNTIF(F246:AJ246,"VS")</f>
        <v>0</v>
      </c>
      <c r="AQ246" s="957"/>
      <c r="AR246" s="954">
        <f>COUNTIF(F246:AJ246,"C1")</f>
        <v>1</v>
      </c>
      <c r="AS246" s="954"/>
      <c r="AT246" s="954">
        <f>COUNTIF(F246:AJ246,"R1")</f>
        <v>0</v>
      </c>
      <c r="AU246" s="954"/>
      <c r="AV246" s="954">
        <f>COUNTIF(F246:AJ246,"CS")</f>
        <v>0</v>
      </c>
      <c r="AW246" s="955"/>
      <c r="AX246" s="956">
        <f>COUNTIF(F246:AJ246,"DA")</f>
        <v>0</v>
      </c>
      <c r="AY246" s="957"/>
      <c r="AZ246" s="958"/>
      <c r="BA246" s="956">
        <f>COUNTIF(F246:AJ246,"MT5")</f>
        <v>0</v>
      </c>
      <c r="BB246" s="957"/>
      <c r="BC246" s="956">
        <f>COUNTIF(F246:AJ246,"MT6")</f>
        <v>0</v>
      </c>
      <c r="BD246" s="957"/>
      <c r="BE246" s="957"/>
      <c r="BF246" s="956">
        <f>COUNTIF(F246:AJ246,"MT8")</f>
        <v>0</v>
      </c>
      <c r="BG246" s="957"/>
      <c r="BH246" s="957"/>
      <c r="BI246" s="956">
        <f>COUNTIF(F246:AJ246,"A")</f>
        <v>0</v>
      </c>
      <c r="BJ246" s="957"/>
      <c r="BK246" s="956">
        <f>COUNTIF(F246:AJ246,"Ma")</f>
        <v>22</v>
      </c>
      <c r="BL246" s="959"/>
      <c r="BM246" s="954">
        <f>COUNTIF(F246:AJ246,"MJ")</f>
        <v>0</v>
      </c>
      <c r="BN246" s="960"/>
      <c r="BO246" s="954">
        <f>COUNTIF(F246:AJ246,"Jsc")</f>
        <v>0</v>
      </c>
      <c r="BP246" s="955"/>
      <c r="BQ246" s="954">
        <f>COUNTIF(F246:AJ246,"C")</f>
        <v>1</v>
      </c>
      <c r="BR246" s="954"/>
      <c r="BS246" s="954">
        <f>COUNTIF(F246:AJ246,"CC")</f>
        <v>0</v>
      </c>
      <c r="BT246" s="955"/>
      <c r="BU246" s="954">
        <f>COUNTIF(F246:AJ246,"DS")</f>
        <v>0</v>
      </c>
      <c r="BV246" s="955"/>
      <c r="BW246" s="956">
        <f>COUNTIF(F246:AJ246,"MT")</f>
        <v>0</v>
      </c>
      <c r="BX246" s="957"/>
      <c r="BY246" s="956">
        <f>COUNTIF(F246:AJ246,"4/5")</f>
        <v>0</v>
      </c>
      <c r="BZ246" s="961"/>
      <c r="CA246" s="962"/>
      <c r="CB246" s="826"/>
    </row>
    <row r="247" spans="1:80" ht="18.75" customHeight="1" x14ac:dyDescent="0.25">
      <c r="A247" s="910" t="s">
        <v>425</v>
      </c>
      <c r="B247" s="911" t="s">
        <v>189</v>
      </c>
      <c r="C247" s="808">
        <v>4162</v>
      </c>
      <c r="D247" s="931" t="s">
        <v>286</v>
      </c>
      <c r="E247" s="932" t="s">
        <v>70</v>
      </c>
      <c r="F247" s="933"/>
      <c r="G247" s="936" t="s">
        <v>11</v>
      </c>
      <c r="H247" s="978" t="s">
        <v>11</v>
      </c>
      <c r="I247" s="936" t="s">
        <v>11</v>
      </c>
      <c r="J247" s="936" t="s">
        <v>11</v>
      </c>
      <c r="K247" s="936" t="s">
        <v>11</v>
      </c>
      <c r="L247" s="935"/>
      <c r="M247" s="986"/>
      <c r="N247" s="936" t="s">
        <v>11</v>
      </c>
      <c r="O247" s="936" t="s">
        <v>11</v>
      </c>
      <c r="P247" s="936" t="s">
        <v>11</v>
      </c>
      <c r="Q247" s="936" t="s">
        <v>11</v>
      </c>
      <c r="R247" s="978" t="s">
        <v>11</v>
      </c>
      <c r="S247" s="935"/>
      <c r="T247" s="935"/>
      <c r="U247" s="978" t="s">
        <v>11</v>
      </c>
      <c r="V247" s="936" t="s">
        <v>11</v>
      </c>
      <c r="W247" s="936" t="s">
        <v>11</v>
      </c>
      <c r="X247" s="936" t="s">
        <v>11</v>
      </c>
      <c r="Y247" s="936" t="s">
        <v>11</v>
      </c>
      <c r="Z247" s="986"/>
      <c r="AA247" s="935"/>
      <c r="AB247" s="936" t="s">
        <v>11</v>
      </c>
      <c r="AC247" s="936" t="s">
        <v>11</v>
      </c>
      <c r="AD247" s="936" t="s">
        <v>11</v>
      </c>
      <c r="AE247" s="978" t="s">
        <v>11</v>
      </c>
      <c r="AF247" s="936" t="s">
        <v>11</v>
      </c>
      <c r="AG247" s="935"/>
      <c r="AH247" s="935"/>
      <c r="AI247" s="978" t="s">
        <v>11</v>
      </c>
      <c r="AJ247" s="936"/>
      <c r="AK247" s="938">
        <f>IF(CA247=0,"",TIME(0,CA247,0))</f>
        <v>0.35000000000000003</v>
      </c>
      <c r="AL247" s="939">
        <f t="shared" si="266"/>
        <v>21</v>
      </c>
      <c r="AM247" s="940">
        <f>SUM(AL247:AL248)/2</f>
        <v>19.5</v>
      </c>
      <c r="AN247" s="940">
        <f t="shared" si="267"/>
        <v>0</v>
      </c>
      <c r="AO247" s="940">
        <f>SUM((AN247+AN248)/2)</f>
        <v>0</v>
      </c>
      <c r="AP247" s="941">
        <f t="shared" si="268"/>
        <v>0</v>
      </c>
      <c r="AQ247" s="941">
        <f>SUM((AP247+AP248)/2)</f>
        <v>0</v>
      </c>
      <c r="AR247" s="940">
        <f t="shared" si="269"/>
        <v>0</v>
      </c>
      <c r="AS247" s="941">
        <f>SUM((AR247+AR248)/2)</f>
        <v>1.5</v>
      </c>
      <c r="AT247" s="941">
        <f t="shared" si="270"/>
        <v>0</v>
      </c>
      <c r="AU247" s="942">
        <f>SUM((AT247+AT248)/2)</f>
        <v>0</v>
      </c>
      <c r="AV247" s="940">
        <f t="shared" si="271"/>
        <v>0</v>
      </c>
      <c r="AW247" s="940">
        <f>SUM((AV247+AV248)/2)</f>
        <v>0</v>
      </c>
      <c r="AX247" s="941">
        <f t="shared" si="272"/>
        <v>0</v>
      </c>
      <c r="AY247" s="941">
        <f>SUM((AX247+AX248)/2)</f>
        <v>0</v>
      </c>
      <c r="AZ247" s="943">
        <f>SUM(AM247+AO247+AQ247+AS247+AW247+AY247+AU247)*24</f>
        <v>504</v>
      </c>
      <c r="BA247" s="941">
        <f t="shared" si="273"/>
        <v>0</v>
      </c>
      <c r="BB247" s="941">
        <f>SUM((BA247+BA248)/2)</f>
        <v>0</v>
      </c>
      <c r="BC247" s="941">
        <f t="shared" si="274"/>
        <v>0</v>
      </c>
      <c r="BD247" s="941">
        <f>SUM((BC247+BC248)/2)</f>
        <v>0</v>
      </c>
      <c r="BE247" s="941">
        <f>SUM((BD247+BD248)/2)</f>
        <v>0</v>
      </c>
      <c r="BF247" s="941">
        <f t="shared" si="275"/>
        <v>0</v>
      </c>
      <c r="BG247" s="941">
        <f>SUM((BF247+BF248)/2)</f>
        <v>0</v>
      </c>
      <c r="BH247" s="941">
        <f>SUM((BG247+BG248)/2)</f>
        <v>0</v>
      </c>
      <c r="BI247" s="941">
        <f t="shared" si="276"/>
        <v>0</v>
      </c>
      <c r="BJ247" s="941">
        <f>SUM((BI247+BI248)/2)</f>
        <v>0</v>
      </c>
      <c r="BK247" s="941">
        <f t="shared" si="277"/>
        <v>0</v>
      </c>
      <c r="BL247" s="944">
        <f>SUM(BK247+BK248)/2</f>
        <v>0</v>
      </c>
      <c r="BM247" s="940">
        <f t="shared" si="278"/>
        <v>0</v>
      </c>
      <c r="BN247" s="940">
        <f>SUM(BM247+BM248)/2</f>
        <v>0</v>
      </c>
      <c r="BO247" s="940">
        <f t="shared" si="279"/>
        <v>0</v>
      </c>
      <c r="BP247" s="940">
        <f>SUM(BO247+BO248)/2</f>
        <v>0</v>
      </c>
      <c r="BQ247" s="940">
        <f t="shared" si="280"/>
        <v>0</v>
      </c>
      <c r="BR247" s="940">
        <f>SUM((BQ247+BQ248)/2)</f>
        <v>0</v>
      </c>
      <c r="BS247" s="940">
        <f t="shared" si="281"/>
        <v>0</v>
      </c>
      <c r="BT247" s="940">
        <f>SUM((BS247+BS248)/2)</f>
        <v>0</v>
      </c>
      <c r="BU247" s="940">
        <f t="shared" si="282"/>
        <v>0</v>
      </c>
      <c r="BV247" s="940">
        <f>SUM((BU247+BU248)/2)</f>
        <v>0</v>
      </c>
      <c r="BW247" s="941">
        <f t="shared" si="283"/>
        <v>0</v>
      </c>
      <c r="BX247" s="941">
        <f>SUM((BW247+BW248)/2)</f>
        <v>0</v>
      </c>
      <c r="BY247" s="941">
        <f t="shared" si="284"/>
        <v>0</v>
      </c>
      <c r="BZ247" s="942">
        <f>SUM((BY247+BY248)/2)</f>
        <v>0</v>
      </c>
      <c r="CA247" s="945">
        <f>SUM(AZ247)</f>
        <v>504</v>
      </c>
      <c r="CB247" s="891">
        <f>SUM(AM247+AO247+AQ247+AS247+AU247+AW247+BB247+BD247+BG247+AY247)</f>
        <v>21</v>
      </c>
    </row>
    <row r="248" spans="1:80" ht="18.75" customHeight="1" thickBot="1" x14ac:dyDescent="0.3">
      <c r="A248" s="910" t="s">
        <v>425</v>
      </c>
      <c r="B248" s="911" t="s">
        <v>189</v>
      </c>
      <c r="C248" s="717" t="s">
        <v>8</v>
      </c>
      <c r="D248" s="999"/>
      <c r="E248" s="947" t="s">
        <v>4</v>
      </c>
      <c r="F248" s="948"/>
      <c r="G248" s="951" t="s">
        <v>11</v>
      </c>
      <c r="H248" s="951" t="s">
        <v>11</v>
      </c>
      <c r="I248" s="951" t="s">
        <v>11</v>
      </c>
      <c r="J248" s="951" t="s">
        <v>11</v>
      </c>
      <c r="K248" s="980" t="s">
        <v>39</v>
      </c>
      <c r="L248" s="950"/>
      <c r="M248" s="974"/>
      <c r="N248" s="951" t="s">
        <v>11</v>
      </c>
      <c r="O248" s="951" t="s">
        <v>11</v>
      </c>
      <c r="P248" s="951" t="s">
        <v>11</v>
      </c>
      <c r="Q248" s="951" t="s">
        <v>11</v>
      </c>
      <c r="R248" s="988" t="s">
        <v>11</v>
      </c>
      <c r="S248" s="950"/>
      <c r="T248" s="950"/>
      <c r="U248" s="988" t="s">
        <v>11</v>
      </c>
      <c r="V248" s="951" t="s">
        <v>11</v>
      </c>
      <c r="W248" s="951" t="s">
        <v>11</v>
      </c>
      <c r="X248" s="951" t="s">
        <v>11</v>
      </c>
      <c r="Y248" s="982" t="s">
        <v>39</v>
      </c>
      <c r="Z248" s="974"/>
      <c r="AA248" s="950"/>
      <c r="AB248" s="951" t="s">
        <v>11</v>
      </c>
      <c r="AC248" s="951" t="s">
        <v>11</v>
      </c>
      <c r="AD248" s="951" t="s">
        <v>11</v>
      </c>
      <c r="AE248" s="988" t="s">
        <v>11</v>
      </c>
      <c r="AF248" s="980" t="s">
        <v>39</v>
      </c>
      <c r="AG248" s="950"/>
      <c r="AH248" s="950"/>
      <c r="AI248" s="988" t="s">
        <v>11</v>
      </c>
      <c r="AJ248" s="951"/>
      <c r="AK248" s="952"/>
      <c r="AL248" s="953">
        <f t="shared" si="266"/>
        <v>18</v>
      </c>
      <c r="AM248" s="954"/>
      <c r="AN248" s="954">
        <f t="shared" si="267"/>
        <v>0</v>
      </c>
      <c r="AO248" s="955"/>
      <c r="AP248" s="956">
        <f t="shared" si="268"/>
        <v>0</v>
      </c>
      <c r="AQ248" s="957"/>
      <c r="AR248" s="954">
        <f t="shared" si="269"/>
        <v>3</v>
      </c>
      <c r="AS248" s="954"/>
      <c r="AT248" s="954">
        <f t="shared" si="270"/>
        <v>0</v>
      </c>
      <c r="AU248" s="954"/>
      <c r="AV248" s="954">
        <f t="shared" si="271"/>
        <v>0</v>
      </c>
      <c r="AW248" s="955"/>
      <c r="AX248" s="956">
        <f t="shared" si="272"/>
        <v>0</v>
      </c>
      <c r="AY248" s="957"/>
      <c r="AZ248" s="958"/>
      <c r="BA248" s="956">
        <f t="shared" si="273"/>
        <v>0</v>
      </c>
      <c r="BB248" s="957"/>
      <c r="BC248" s="956">
        <f t="shared" si="274"/>
        <v>0</v>
      </c>
      <c r="BD248" s="957"/>
      <c r="BE248" s="957"/>
      <c r="BF248" s="956">
        <f t="shared" si="275"/>
        <v>0</v>
      </c>
      <c r="BG248" s="957"/>
      <c r="BH248" s="957"/>
      <c r="BI248" s="956">
        <f t="shared" si="276"/>
        <v>0</v>
      </c>
      <c r="BJ248" s="957"/>
      <c r="BK248" s="956">
        <f t="shared" si="277"/>
        <v>0</v>
      </c>
      <c r="BL248" s="959"/>
      <c r="BM248" s="954">
        <f t="shared" si="278"/>
        <v>0</v>
      </c>
      <c r="BN248" s="960"/>
      <c r="BO248" s="954">
        <f t="shared" si="279"/>
        <v>0</v>
      </c>
      <c r="BP248" s="955"/>
      <c r="BQ248" s="954">
        <f t="shared" si="280"/>
        <v>0</v>
      </c>
      <c r="BR248" s="954"/>
      <c r="BS248" s="954">
        <f t="shared" si="281"/>
        <v>0</v>
      </c>
      <c r="BT248" s="955"/>
      <c r="BU248" s="954">
        <f t="shared" si="282"/>
        <v>0</v>
      </c>
      <c r="BV248" s="955"/>
      <c r="BW248" s="956">
        <f t="shared" si="283"/>
        <v>0</v>
      </c>
      <c r="BX248" s="957"/>
      <c r="BY248" s="956">
        <f t="shared" si="284"/>
        <v>0</v>
      </c>
      <c r="BZ248" s="961"/>
      <c r="CA248" s="962"/>
      <c r="CB248" s="826"/>
    </row>
  </sheetData>
  <autoFilter ref="A13:B248"/>
  <mergeCells count="64">
    <mergeCell ref="F21:AH22"/>
    <mergeCell ref="C201:D201"/>
    <mergeCell ref="C101:D101"/>
    <mergeCell ref="C121:D121"/>
    <mergeCell ref="C139:D139"/>
    <mergeCell ref="C153:D153"/>
    <mergeCell ref="C163:D163"/>
    <mergeCell ref="C189:D189"/>
    <mergeCell ref="C85:D85"/>
    <mergeCell ref="BY19:BY20"/>
    <mergeCell ref="CA19:CA20"/>
    <mergeCell ref="C31:D31"/>
    <mergeCell ref="C77:D77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C19:D19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phoneticPr fontId="3" type="noConversion"/>
  <conditionalFormatting sqref="C29:C30">
    <cfRule type="cellIs" dxfId="5545" priority="5279" operator="equal">
      <formula>"C"</formula>
    </cfRule>
  </conditionalFormatting>
  <conditionalFormatting sqref="G41 F42:G42 F85:AJ85 AJ155:AJ156 F105:H106 J105:L106 N105:N106 Q105:S106 AJ86 F93:J94 L93:Q94 AG93:AJ94 F43:F48 L43:M46 S43:T46 AG43:AH46 AJ43:AJ46 F186:AH186 F185:M185 O185:AA185 AC185:AH185 AJ95:AJ96 P41:U42 W41:AB42 AE27:AE28 F124:AE124 I65:AI66 Z37:AB40 G37:Y37 F25:H28 F123:AD123 F95:U96 AF95:AH95 AG69:AJ70 J25:O26 F150 L150:M150 AE26:AF26 AF25 F23:O24 AE23:AF24 F99:AA99 J28:O28 K27:O27 I41:N42 F69:Q70 AC89:AD89 AC90:AE90 F147:G148 F149:AE149 S150:T150 G63:AC64 AE94 Z93:AC94 S131:T131 O131:P131 L47:O48 S93:V94 F89:G90 F75:AJ76 H103:U104 U105:AA106 F38:Y40 F117:AJ120 F115:Q116 S115:U116 Q48:AJ48 S69:T70 L35:W36 Z150:AA150 AG105:AJ106 F169:AJ172 W95:AA95 W96 X93 Y35:AC36 Y96:AA96 F100:W100 Y100:AA100 AF147:AJ149 Z125:AA126 F57:AC60 AG99:AH100 AJ99:AJ100 AC96:AH96 AC95:AD95 F61:AA62 AC61:AC62 F151:AJ152 AG150:AH150 AJ150 AD39:AJ42 F65:AC68 W115:AD116 AC105:AE106 L147:AE148 AE35:AJ38 Q47:X47 AC47:AE47 Z43:AA47 AG89:AJ90 W103:AJ104 AF123:AJ124 AB99:AD100 F247:AJ248 AG47:AJ47 F177:AJ184 AI185:AJ186 AE57:AJ68 F53:AJ56 AF115:AJ116 F107:AJ114">
    <cfRule type="cellIs" dxfId="5544" priority="5268" operator="equal">
      <formula>"Me"</formula>
    </cfRule>
  </conditionalFormatting>
  <conditionalFormatting sqref="AE27:AE28 AG27:AJ28 F25:H28 J25:O26 AE26:AJ26 AF25:AJ25 F23:O24 AE23:AJ24 J28:O28 K27:O27">
    <cfRule type="cellIs" dxfId="5543" priority="5266" operator="equal">
      <formula>"Me"</formula>
    </cfRule>
  </conditionalFormatting>
  <conditionalFormatting sqref="D53">
    <cfRule type="cellIs" dxfId="5542" priority="5265" operator="equal">
      <formula>"C"</formula>
    </cfRule>
  </conditionalFormatting>
  <conditionalFormatting sqref="D53">
    <cfRule type="cellIs" dxfId="5541" priority="5263" operator="equal">
      <formula>"B"</formula>
    </cfRule>
    <cfRule type="cellIs" dxfId="5540" priority="5264" operator="equal">
      <formula>"A"</formula>
    </cfRule>
  </conditionalFormatting>
  <conditionalFormatting sqref="G41 F42:G42 S35:W36 L35:O36 F85:O85 S85:AJ85 AJ155:AJ156 F105:H106 J105:L106 N105:N106 Q105:S106 AJ86 F93:J94 L93:Q94 AG93:AJ94 F43:F48 L43:M46 S43:T46 AG43:AH46 AJ43:AJ46 F186:AH186 F185:M185 O185:AA185 AC185:AH185 AJ95:AJ96 P41:U42 W41:AB42 AE27:AE28 AG27:AJ28 F124:AE124 I65:AI66 Z37:AB40 G37:Y37 F25:H28 F123:AD123 F95:U96 AF95:AH95 S69:T70 AG69:AJ70 J25:O26 F150 L150:M150 AE26:AJ26 AF25:AJ25 F23:O24 AE23:AJ24 F99:AA99 J28:O28 K27:O27 I41:N42 F65:O70 AC89:AD89 AC90:AE90 F147:G148 F149:AE149 S150:T150 F57:O62 G63:O64 AE94 Z93:AC94 S131:T131 O131:P131 L47:O48 S93:V94 F89:G90 Q48:AJ48 F75:AJ76 H103:U104 U105:AA106 F38:Y40 F117:AJ120 F115:Q116 S115:U116 Z150:AA150 AG105:AJ106 F169:AJ172 W95:AA95 W96 X93 Y35:AC36 Y96:AA96 F100:W100 Y100:AA100 AF147:AJ149 Z125:AA126 S57:AC60 AG99:AH100 AJ99:AJ100 AC96:AH96 AC95:AD95 S61:AA62 AC61:AC62 F151:AJ152 AG150:AH150 AJ150 AD39:AJ42 S63:AC68 W115:AD116 AC105:AE106 L147:AE148 AE35:AJ38 Q47:X47 AC47:AE47 Z43:AA47 AG89:AJ90 W103:AJ104 AF123:AJ124 AB99:AD100 F247:AJ248 AG47:AJ47 F177:AJ184 AI185:AJ186 AE57:AJ68 F53:AJ56 AF115:AJ116 F107:AJ114">
    <cfRule type="cellIs" dxfId="5539" priority="5259" operator="equal">
      <formula>"TD"</formula>
    </cfRule>
  </conditionalFormatting>
  <conditionalFormatting sqref="S23:X24 S27:T28 S25:V26 V25:V28 X26:X28">
    <cfRule type="cellIs" dxfId="5538" priority="5191" operator="equal">
      <formula>"Me"</formula>
    </cfRule>
  </conditionalFormatting>
  <conditionalFormatting sqref="S23:X24 S27:T28 S25:V26 V25:V28 X26:X28">
    <cfRule type="cellIs" dxfId="5537" priority="5190" operator="equal">
      <formula>"TD"</formula>
    </cfRule>
  </conditionalFormatting>
  <conditionalFormatting sqref="AD58 AD36 AD62 AD60 AD64:AD68">
    <cfRule type="cellIs" dxfId="5536" priority="5225" operator="equal">
      <formula>"Me"</formula>
    </cfRule>
  </conditionalFormatting>
  <conditionalFormatting sqref="AD58 AD36 AD62 AD60 AD64:AD68">
    <cfRule type="cellIs" dxfId="5535" priority="5224" operator="equal">
      <formula>"TD"</formula>
    </cfRule>
  </conditionalFormatting>
  <conditionalFormatting sqref="AD57 AD63 AD35 AD61 AD59">
    <cfRule type="cellIs" dxfId="5534" priority="5218" operator="equal">
      <formula>"Me"</formula>
    </cfRule>
  </conditionalFormatting>
  <conditionalFormatting sqref="AD57 AD63 AD35 AD61 AD59">
    <cfRule type="cellIs" dxfId="5533" priority="5217" operator="equal">
      <formula>"TD"</formula>
    </cfRule>
  </conditionalFormatting>
  <conditionalFormatting sqref="AA25:AC28 Y23:Y26 AA23:AA24 AC23:AC24">
    <cfRule type="cellIs" dxfId="5532" priority="5211" operator="equal">
      <formula>"Me"</formula>
    </cfRule>
  </conditionalFormatting>
  <conditionalFormatting sqref="AA25:AC28 Y23:Y26 AA23:AA24 AC23:AC24">
    <cfRule type="cellIs" dxfId="5531" priority="5210" operator="equal">
      <formula>"TD"</formula>
    </cfRule>
  </conditionalFormatting>
  <conditionalFormatting sqref="Z23:Z28">
    <cfRule type="cellIs" dxfId="5530" priority="5204" operator="equal">
      <formula>"Me"</formula>
    </cfRule>
  </conditionalFormatting>
  <conditionalFormatting sqref="Z23:Z28">
    <cfRule type="cellIs" dxfId="5529" priority="5203" operator="equal">
      <formula>"TD"</formula>
    </cfRule>
  </conditionalFormatting>
  <conditionalFormatting sqref="Z23">
    <cfRule type="cellIs" dxfId="5528" priority="5202" operator="equal">
      <formula>"Me"</formula>
    </cfRule>
  </conditionalFormatting>
  <conditionalFormatting sqref="R23 P24:R24 Q25:R28">
    <cfRule type="cellIs" dxfId="5527" priority="5184" operator="equal">
      <formula>"Me"</formula>
    </cfRule>
  </conditionalFormatting>
  <conditionalFormatting sqref="AD24 AD27:AD28">
    <cfRule type="cellIs" dxfId="5526" priority="5181" operator="equal">
      <formula>"Me"</formula>
    </cfRule>
  </conditionalFormatting>
  <conditionalFormatting sqref="AD24 AD27:AD28">
    <cfRule type="cellIs" dxfId="5525" priority="5180" operator="equal">
      <formula>"TD"</formula>
    </cfRule>
  </conditionalFormatting>
  <conditionalFormatting sqref="AD23">
    <cfRule type="cellIs" dxfId="5524" priority="5174" operator="equal">
      <formula>"Me"</formula>
    </cfRule>
  </conditionalFormatting>
  <conditionalFormatting sqref="AD23">
    <cfRule type="cellIs" dxfId="5523" priority="5173" operator="equal">
      <formula>"TD"</formula>
    </cfRule>
  </conditionalFormatting>
  <conditionalFormatting sqref="P23">
    <cfRule type="cellIs" dxfId="5522" priority="5167" operator="equal">
      <formula>"Me"</formula>
    </cfRule>
  </conditionalFormatting>
  <conditionalFormatting sqref="P23">
    <cfRule type="cellIs" dxfId="5521" priority="5166" operator="equal">
      <formula>"Me"</formula>
    </cfRule>
  </conditionalFormatting>
  <conditionalFormatting sqref="P23">
    <cfRule type="cellIs" dxfId="5520" priority="5165" operator="equal">
      <formula>"TD"</formula>
    </cfRule>
  </conditionalFormatting>
  <conditionalFormatting sqref="Q23">
    <cfRule type="cellIs" dxfId="5519" priority="5159" operator="equal">
      <formula>"Me"</formula>
    </cfRule>
  </conditionalFormatting>
  <conditionalFormatting sqref="G41 F85:AJ85 AJ155:AJ156 F42:G42 F105:H106 J105:L106 N105:N106 Q105:S106 AJ86 F93:J94 L93:Q94 AG93:AJ94 F43:F48 L43:M46 S43:T46 AG43:AH46 AJ43:AJ46 F186:AH186 F185:M185 O185:AA185 AC185:AH185 AJ95:AJ96 P41:U42 W41:AB42 Z27:AE28 AG27:AJ28 X27:X28 F124:AE124 Z37:AB40 G37:Y37 F25:H28 Q27:T28 F123:AD123 F95:U96 AF95:AH95 AG69:AJ70 J25:O26 F150 L150:M150 Q25:V25 Y25:AC25 AF25:AJ25 F23:AA24 F99:AA99 J28:O28 K27:O27 I41:N42 F69:Q70 AC89:AD89 AC90:AE90 F147:G148 F149:AE149 S150:T150 AE94 Z93:AC94 S131:T131 O131:P131 L47:O48 S93:V94 F89:G90 G63:AJ64 F75:AJ76 H103:U104 U105:AA106 F38:Y40 F117:AJ120 F115:Q116 S115:U116 Q48:AJ48 S69:T70 V25:V28 Q26:AJ26 L35:W36 Z150:AA150 AG105:AJ106 F169:AJ172 W95:AA95 W96 X93 AF59:AF64 Y35:AJ36 Y96:AA96 F100:W100 Y100:AA100 AF147:AJ149 Z125:AA126 AG99:AH100 AJ99:AJ100 AC96:AH96 AC95:AD95 F61:AA62 AC23:AJ24 F151:AJ152 AG150:AH150 AJ150 AD39:AJ42 F65:AJ68 W115:AD116 AC105:AE106 L147:AE148 AE37:AJ38 Q47:X47 AC47:AE47 Z43:AA47 AG89:AJ90 W103:AJ104 AF123:AJ124 AB99:AD100 F247:AJ248 AG47:AJ47 F177:AJ184 AI185:AJ186 AC61:AJ62 F53:AJ60 AF115:AJ116 F107:AJ114">
    <cfRule type="cellIs" dxfId="5518" priority="5156" operator="equal">
      <formula>"PR"</formula>
    </cfRule>
  </conditionalFormatting>
  <conditionalFormatting sqref="U23">
    <cfRule type="cellIs" dxfId="5517" priority="5127" operator="equal">
      <formula>"Me"</formula>
    </cfRule>
  </conditionalFormatting>
  <conditionalFormatting sqref="U23">
    <cfRule type="cellIs" dxfId="5516" priority="5126" operator="equal">
      <formula>"TD"</formula>
    </cfRule>
  </conditionalFormatting>
  <conditionalFormatting sqref="Z53:Z54">
    <cfRule type="cellIs" dxfId="5515" priority="5106" operator="equal">
      <formula>"Me"</formula>
    </cfRule>
  </conditionalFormatting>
  <conditionalFormatting sqref="Z53:Z54">
    <cfRule type="cellIs" dxfId="5514" priority="5105" operator="equal">
      <formula>"TD"</formula>
    </cfRule>
  </conditionalFormatting>
  <conditionalFormatting sqref="AG57 AG63 AG43 AG35 AG61 AG45 AG59">
    <cfRule type="cellIs" dxfId="5513" priority="5092" operator="equal">
      <formula>"Me"</formula>
    </cfRule>
  </conditionalFormatting>
  <conditionalFormatting sqref="AG57 AG63 AG43 AG35 AG61 AG45 AG59">
    <cfRule type="cellIs" dxfId="5512" priority="5091" operator="equal">
      <formula>"TD"</formula>
    </cfRule>
  </conditionalFormatting>
  <conditionalFormatting sqref="AD54">
    <cfRule type="cellIs" dxfId="5511" priority="5078" operator="equal">
      <formula>"Me"</formula>
    </cfRule>
  </conditionalFormatting>
  <conditionalFormatting sqref="AD54">
    <cfRule type="cellIs" dxfId="5510" priority="5077" operator="equal">
      <formula>"TD"</formula>
    </cfRule>
  </conditionalFormatting>
  <conditionalFormatting sqref="AI53:AI54">
    <cfRule type="cellIs" dxfId="5509" priority="5042" operator="equal">
      <formula>"Me"</formula>
    </cfRule>
  </conditionalFormatting>
  <conditionalFormatting sqref="AI53:AI54">
    <cfRule type="cellIs" dxfId="5508" priority="5041" operator="equal">
      <formula>"TD"</formula>
    </cfRule>
  </conditionalFormatting>
  <conditionalFormatting sqref="AG58 AG44 AG36 AG62 AG60 AG64:AG70">
    <cfRule type="cellIs" dxfId="5507" priority="5035" operator="equal">
      <formula>"Me"</formula>
    </cfRule>
  </conditionalFormatting>
  <conditionalFormatting sqref="AG58 AG44 AG36 AG62 AG60 AG64:AG70">
    <cfRule type="cellIs" dxfId="5506" priority="5034" operator="equal">
      <formula>"TD"</formula>
    </cfRule>
  </conditionalFormatting>
  <conditionalFormatting sqref="AG58 AG44 AG36 AG62 AG60 AG64:AG70">
    <cfRule type="cellIs" dxfId="5505" priority="5028" operator="equal">
      <formula>"Me"</formula>
    </cfRule>
  </conditionalFormatting>
  <conditionalFormatting sqref="AG58 AG44 AG36 AG62 AG60 AG64:AG70">
    <cfRule type="cellIs" dxfId="5504" priority="5027" operator="equal">
      <formula>"TD"</formula>
    </cfRule>
  </conditionalFormatting>
  <conditionalFormatting sqref="AG58 AG44 AG36 AG62 AG60 AG64:AG70">
    <cfRule type="cellIs" dxfId="5503" priority="5021" operator="equal">
      <formula>"Me"</formula>
    </cfRule>
  </conditionalFormatting>
  <conditionalFormatting sqref="AG58 AG44 AG36 AG62 AG60 AG64:AG70">
    <cfRule type="cellIs" dxfId="5502" priority="5020" operator="equal">
      <formula>"TD"</formula>
    </cfRule>
  </conditionalFormatting>
  <conditionalFormatting sqref="AG58 AG44 AG36 AG62 AG60 AG64:AG70">
    <cfRule type="cellIs" dxfId="5501" priority="5014" operator="equal">
      <formula>"Me"</formula>
    </cfRule>
  </conditionalFormatting>
  <conditionalFormatting sqref="AG58 AG44 AG36 AG62 AG60 AG64:AG70">
    <cfRule type="cellIs" dxfId="5500" priority="5013" operator="equal">
      <formula>"TD"</formula>
    </cfRule>
  </conditionalFormatting>
  <conditionalFormatting sqref="AG58 AG44 AG36 AG62 AG60 AG64:AG70">
    <cfRule type="cellIs" dxfId="5499" priority="5007" operator="equal">
      <formula>"Me"</formula>
    </cfRule>
  </conditionalFormatting>
  <conditionalFormatting sqref="AG58 AG44 AG36 AG62 AG60 AG64:AG70">
    <cfRule type="cellIs" dxfId="5498" priority="5006" operator="equal">
      <formula>"TD"</formula>
    </cfRule>
  </conditionalFormatting>
  <conditionalFormatting sqref="F41">
    <cfRule type="cellIs" dxfId="5497" priority="4992" operator="equal">
      <formula>"Me"</formula>
    </cfRule>
  </conditionalFormatting>
  <conditionalFormatting sqref="F41">
    <cfRule type="cellIs" dxfId="5496" priority="4991" operator="equal">
      <formula>"TD"</formula>
    </cfRule>
  </conditionalFormatting>
  <conditionalFormatting sqref="F41">
    <cfRule type="cellIs" dxfId="5495" priority="4985" operator="equal">
      <formula>"PR"</formula>
    </cfRule>
  </conditionalFormatting>
  <conditionalFormatting sqref="AG51:AG52">
    <cfRule type="cellIs" dxfId="5494" priority="4954" operator="equal">
      <formula>"Me"</formula>
    </cfRule>
  </conditionalFormatting>
  <conditionalFormatting sqref="AG51:AG52">
    <cfRule type="cellIs" dxfId="5493" priority="4953" operator="equal">
      <formula>"TD"</formula>
    </cfRule>
  </conditionalFormatting>
  <conditionalFormatting sqref="R55:V56">
    <cfRule type="cellIs" dxfId="5492" priority="4938" operator="equal">
      <formula>"Me"</formula>
    </cfRule>
  </conditionalFormatting>
  <conditionalFormatting sqref="R55:V56">
    <cfRule type="cellIs" dxfId="5491" priority="4937" operator="equal">
      <formula>"TD"</formula>
    </cfRule>
  </conditionalFormatting>
  <conditionalFormatting sqref="S55:T56">
    <cfRule type="cellIs" dxfId="5490" priority="4931" operator="equal">
      <formula>"Me"</formula>
    </cfRule>
  </conditionalFormatting>
  <conditionalFormatting sqref="S55:T56">
    <cfRule type="cellIs" dxfId="5489" priority="4930" operator="equal">
      <formula>"TD"</formula>
    </cfRule>
  </conditionalFormatting>
  <conditionalFormatting sqref="U55:U56">
    <cfRule type="cellIs" dxfId="5488" priority="4924" operator="equal">
      <formula>"Me"</formula>
    </cfRule>
  </conditionalFormatting>
  <conditionalFormatting sqref="U55:U56">
    <cfRule type="cellIs" dxfId="5487" priority="4923" operator="equal">
      <formula>"TD"</formula>
    </cfRule>
  </conditionalFormatting>
  <conditionalFormatting sqref="C29:C30">
    <cfRule type="cellIs" dxfId="5486" priority="4915" operator="equal">
      <formula>"B"</formula>
    </cfRule>
  </conditionalFormatting>
  <conditionalFormatting sqref="C29:C30">
    <cfRule type="cellIs" dxfId="5485" priority="4914" operator="equal">
      <formula>"A"</formula>
    </cfRule>
  </conditionalFormatting>
  <conditionalFormatting sqref="F71:P72 F73:F74 H73:M74 S71:AC72 AF71:AJ74 O73:AE74 AE71:AE72">
    <cfRule type="cellIs" dxfId="5484" priority="4829" operator="equal">
      <formula>"Me"</formula>
    </cfRule>
  </conditionalFormatting>
  <conditionalFormatting sqref="F71:P72 F73:F74 H73:M74 S71:AC72 AF71:AJ74 O73:AE74 AE71:AE72">
    <cfRule type="cellIs" dxfId="5483" priority="4828" operator="equal">
      <formula>"TD"</formula>
    </cfRule>
  </conditionalFormatting>
  <conditionalFormatting sqref="F71:P72 F73:F74 H73:M74 S71:AC72 AF71:AJ74 O73:AE74 AE71:AE72">
    <cfRule type="cellIs" dxfId="5482" priority="4822" operator="equal">
      <formula>"PR"</formula>
    </cfRule>
  </conditionalFormatting>
  <conditionalFormatting sqref="L83:V84 AJ83:AJ84 X83:AC83 X84 Z84:AC84">
    <cfRule type="cellIs" dxfId="5481" priority="4593" operator="equal">
      <formula>"Me"</formula>
    </cfRule>
  </conditionalFormatting>
  <conditionalFormatting sqref="L83:V84 AJ83:AJ84 X83:AC83 X84 Z84:AC84">
    <cfRule type="cellIs" dxfId="5480" priority="4592" operator="equal">
      <formula>"TD"</formula>
    </cfRule>
  </conditionalFormatting>
  <conditionalFormatting sqref="L83:V84 AJ83:AJ84 X83:AC83 X84 Z84:AC84">
    <cfRule type="cellIs" dxfId="5479" priority="4586" operator="equal">
      <formula>"PR"</formula>
    </cfRule>
  </conditionalFormatting>
  <conditionalFormatting sqref="Z83:AC84">
    <cfRule type="cellIs" dxfId="5478" priority="4585" operator="equal">
      <formula>"Me"</formula>
    </cfRule>
  </conditionalFormatting>
  <conditionalFormatting sqref="Z83:AC84">
    <cfRule type="cellIs" dxfId="5477" priority="4584" operator="equal">
      <formula>"TD"</formula>
    </cfRule>
  </conditionalFormatting>
  <conditionalFormatting sqref="F87:AJ88">
    <cfRule type="cellIs" dxfId="5476" priority="4557" operator="equal">
      <formula>"Me"</formula>
    </cfRule>
  </conditionalFormatting>
  <conditionalFormatting sqref="F87:AJ88">
    <cfRule type="cellIs" dxfId="5475" priority="4556" operator="equal">
      <formula>"TD"</formula>
    </cfRule>
  </conditionalFormatting>
  <conditionalFormatting sqref="F87:AJ88">
    <cfRule type="cellIs" dxfId="5474" priority="4550" operator="equal">
      <formula>"PR"</formula>
    </cfRule>
  </conditionalFormatting>
  <conditionalFormatting sqref="Z87:AD88">
    <cfRule type="cellIs" dxfId="5473" priority="4549" operator="equal">
      <formula>"Me"</formula>
    </cfRule>
  </conditionalFormatting>
  <conditionalFormatting sqref="Z87:AD88">
    <cfRule type="cellIs" dxfId="5472" priority="4548" operator="equal">
      <formula>"TD"</formula>
    </cfRule>
  </conditionalFormatting>
  <conditionalFormatting sqref="F139:AJ139 AJ140">
    <cfRule type="cellIs" dxfId="5471" priority="4525" operator="equal">
      <formula>"Me"</formula>
    </cfRule>
  </conditionalFormatting>
  <conditionalFormatting sqref="F139:O139 S139:AJ139 AJ140">
    <cfRule type="cellIs" dxfId="5470" priority="4524" operator="equal">
      <formula>"TD"</formula>
    </cfRule>
  </conditionalFormatting>
  <conditionalFormatting sqref="F139:AJ139 AJ140">
    <cfRule type="cellIs" dxfId="5469" priority="4511" operator="equal">
      <formula>"PR"</formula>
    </cfRule>
  </conditionalFormatting>
  <conditionalFormatting sqref="F143:AJ144 AJ145:AJ146">
    <cfRule type="cellIs" dxfId="5468" priority="4501" operator="equal">
      <formula>"Me"</formula>
    </cfRule>
  </conditionalFormatting>
  <conditionalFormatting sqref="F143:AJ144 AJ145:AJ146">
    <cfRule type="cellIs" dxfId="5467" priority="4500" operator="equal">
      <formula>"TD"</formula>
    </cfRule>
  </conditionalFormatting>
  <conditionalFormatting sqref="F143:AJ144 AJ145:AJ146">
    <cfRule type="cellIs" dxfId="5466" priority="4494" operator="equal">
      <formula>"PR"</formula>
    </cfRule>
  </conditionalFormatting>
  <conditionalFormatting sqref="Z143:AD144">
    <cfRule type="cellIs" dxfId="5465" priority="4493" operator="equal">
      <formula>"Me"</formula>
    </cfRule>
  </conditionalFormatting>
  <conditionalFormatting sqref="Z143:AD144">
    <cfRule type="cellIs" dxfId="5464" priority="4492" operator="equal">
      <formula>"TD"</formula>
    </cfRule>
  </conditionalFormatting>
  <conditionalFormatting sqref="F163:AJ163 AJ164">
    <cfRule type="cellIs" dxfId="5463" priority="4474" operator="equal">
      <formula>"Me"</formula>
    </cfRule>
  </conditionalFormatting>
  <conditionalFormatting sqref="F163:O163 S163:AJ163 AJ164">
    <cfRule type="cellIs" dxfId="5462" priority="4473" operator="equal">
      <formula>"TD"</formula>
    </cfRule>
  </conditionalFormatting>
  <conditionalFormatting sqref="F163:AJ163 AJ164">
    <cfRule type="cellIs" dxfId="5461" priority="4460" operator="equal">
      <formula>"PR"</formula>
    </cfRule>
  </conditionalFormatting>
  <conditionalFormatting sqref="F165:AJ166">
    <cfRule type="cellIs" dxfId="5460" priority="4450" operator="equal">
      <formula>"Me"</formula>
    </cfRule>
  </conditionalFormatting>
  <conditionalFormatting sqref="F165:AJ166">
    <cfRule type="cellIs" dxfId="5459" priority="4449" operator="equal">
      <formula>"TD"</formula>
    </cfRule>
  </conditionalFormatting>
  <conditionalFormatting sqref="F165:AJ166">
    <cfRule type="cellIs" dxfId="5458" priority="4443" operator="equal">
      <formula>"PR"</formula>
    </cfRule>
  </conditionalFormatting>
  <conditionalFormatting sqref="Z165:AD166">
    <cfRule type="cellIs" dxfId="5457" priority="4442" operator="equal">
      <formula>"Me"</formula>
    </cfRule>
  </conditionalFormatting>
  <conditionalFormatting sqref="Z165:AD166">
    <cfRule type="cellIs" dxfId="5456" priority="4441" operator="equal">
      <formula>"TD"</formula>
    </cfRule>
  </conditionalFormatting>
  <conditionalFormatting sqref="F187:G188 I187:I188 L187:N188 R187:U188 W187:W188 AG187:AJ188 Y187:AB187 AD187 Y188:AE188">
    <cfRule type="cellIs" dxfId="5455" priority="4370" operator="equal">
      <formula>"Me"</formula>
    </cfRule>
  </conditionalFormatting>
  <conditionalFormatting sqref="F187:G188 I187:I188 L187:N188 R187:U188 W187:W188 AG187:AJ188 Y187:AB187 AD187 Y188:AE188">
    <cfRule type="cellIs" dxfId="5454" priority="4369" operator="equal">
      <formula>"TD"</formula>
    </cfRule>
  </conditionalFormatting>
  <conditionalFormatting sqref="F187:G188 I187:I188 L187:N188 R187:U188 W187:W188 AG187:AJ188 Y187:AB187 AD187 Y188:AE188">
    <cfRule type="cellIs" dxfId="5453" priority="4358" operator="equal">
      <formula>"PR"</formula>
    </cfRule>
  </conditionalFormatting>
  <conditionalFormatting sqref="G29:H29 F30:H30 AE29:AJ30 J29:O30 Q29:U30">
    <cfRule type="cellIs" dxfId="5452" priority="4339" operator="equal">
      <formula>"Me"</formula>
    </cfRule>
  </conditionalFormatting>
  <conditionalFormatting sqref="G29:H29 F30:H30 AE29:AJ30 J29:O30 Q29:U30">
    <cfRule type="cellIs" dxfId="5451" priority="4338" operator="equal">
      <formula>"TD"</formula>
    </cfRule>
  </conditionalFormatting>
  <conditionalFormatting sqref="G29:H29 F30:H30 AE29:AJ30 J29:O30 Q29:U30">
    <cfRule type="cellIs" dxfId="5450" priority="4332" operator="equal">
      <formula>"PR"</formula>
    </cfRule>
  </conditionalFormatting>
  <conditionalFormatting sqref="C24">
    <cfRule type="cellIs" dxfId="5449" priority="4314" operator="equal">
      <formula>"C"</formula>
    </cfRule>
  </conditionalFormatting>
  <conditionalFormatting sqref="C24">
    <cfRule type="cellIs" dxfId="5448" priority="4313" operator="equal">
      <formula>"B"</formula>
    </cfRule>
  </conditionalFormatting>
  <conditionalFormatting sqref="C24">
    <cfRule type="cellIs" dxfId="5447" priority="4312" operator="equal">
      <formula>"A"</formula>
    </cfRule>
  </conditionalFormatting>
  <conditionalFormatting sqref="C23">
    <cfRule type="cellIs" dxfId="5446" priority="4310" operator="equal">
      <formula>"C"</formula>
    </cfRule>
  </conditionalFormatting>
  <conditionalFormatting sqref="C23">
    <cfRule type="cellIs" dxfId="5445" priority="4309" operator="equal">
      <formula>"B"</formula>
    </cfRule>
  </conditionalFormatting>
  <conditionalFormatting sqref="C23">
    <cfRule type="cellIs" dxfId="5444" priority="4308" operator="equal">
      <formula>"A"</formula>
    </cfRule>
  </conditionalFormatting>
  <conditionalFormatting sqref="D47:D48">
    <cfRule type="cellIs" dxfId="5443" priority="4230" operator="equal">
      <formula>"c"</formula>
    </cfRule>
    <cfRule type="cellIs" dxfId="5442" priority="4231" operator="equal">
      <formula>"b"</formula>
    </cfRule>
    <cfRule type="cellIs" dxfId="5441" priority="4232" operator="equal">
      <formula>"a"</formula>
    </cfRule>
  </conditionalFormatting>
  <conditionalFormatting sqref="F81:M82 O81:AJ82">
    <cfRule type="cellIs" dxfId="5440" priority="4227" operator="equal">
      <formula>"Me"</formula>
    </cfRule>
  </conditionalFormatting>
  <conditionalFormatting sqref="F81:M82 O81:AJ82">
    <cfRule type="cellIs" dxfId="5439" priority="4226" operator="equal">
      <formula>"TD"</formula>
    </cfRule>
  </conditionalFormatting>
  <conditionalFormatting sqref="Z81:AI82">
    <cfRule type="cellIs" dxfId="5438" priority="4219" operator="equal">
      <formula>"Me"</formula>
    </cfRule>
  </conditionalFormatting>
  <conditionalFormatting sqref="Z81:AI82">
    <cfRule type="cellIs" dxfId="5437" priority="4218" operator="equal">
      <formula>"TD"</formula>
    </cfRule>
  </conditionalFormatting>
  <conditionalFormatting sqref="F81:M82 O81:AJ82">
    <cfRule type="cellIs" dxfId="5436" priority="4220" operator="equal">
      <formula>"PR"</formula>
    </cfRule>
  </conditionalFormatting>
  <conditionalFormatting sqref="C82">
    <cfRule type="cellIs" dxfId="5435" priority="4191" operator="equal">
      <formula>"C"</formula>
    </cfRule>
  </conditionalFormatting>
  <conditionalFormatting sqref="C82">
    <cfRule type="cellIs" dxfId="5434" priority="4190" operator="equal">
      <formula>"B"</formula>
    </cfRule>
  </conditionalFormatting>
  <conditionalFormatting sqref="C82">
    <cfRule type="cellIs" dxfId="5433" priority="4189" operator="equal">
      <formula>"A"</formula>
    </cfRule>
  </conditionalFormatting>
  <conditionalFormatting sqref="F101:AJ101 AJ102">
    <cfRule type="cellIs" dxfId="5432" priority="4113" operator="equal">
      <formula>"Me"</formula>
    </cfRule>
  </conditionalFormatting>
  <conditionalFormatting sqref="F101:O101 S101:AJ101 AJ102">
    <cfRule type="cellIs" dxfId="5431" priority="4112" operator="equal">
      <formula>"TD"</formula>
    </cfRule>
  </conditionalFormatting>
  <conditionalFormatting sqref="F101:AJ101 AJ102">
    <cfRule type="cellIs" dxfId="5430" priority="4099" operator="equal">
      <formula>"PR"</formula>
    </cfRule>
  </conditionalFormatting>
  <conditionalFormatting sqref="C107:C108">
    <cfRule type="cellIs" dxfId="5429" priority="4061" operator="equal">
      <formula>"C"</formula>
    </cfRule>
  </conditionalFormatting>
  <conditionalFormatting sqref="C107:C108">
    <cfRule type="cellIs" dxfId="5428" priority="4060" operator="equal">
      <formula>"B"</formula>
    </cfRule>
  </conditionalFormatting>
  <conditionalFormatting sqref="C107:C108">
    <cfRule type="cellIs" dxfId="5427" priority="4059" operator="equal">
      <formula>"A"</formula>
    </cfRule>
  </conditionalFormatting>
  <conditionalFormatting sqref="C110">
    <cfRule type="cellIs" dxfId="5426" priority="4053" operator="equal">
      <formula>"C"</formula>
    </cfRule>
  </conditionalFormatting>
  <conditionalFormatting sqref="C110">
    <cfRule type="cellIs" dxfId="5425" priority="4052" operator="equal">
      <formula>"B"</formula>
    </cfRule>
  </conditionalFormatting>
  <conditionalFormatting sqref="C110">
    <cfRule type="cellIs" dxfId="5424" priority="4051" operator="equal">
      <formula>"A"</formula>
    </cfRule>
  </conditionalFormatting>
  <conditionalFormatting sqref="C109">
    <cfRule type="cellIs" dxfId="5423" priority="4047" operator="equal">
      <formula>"c"</formula>
    </cfRule>
    <cfRule type="cellIs" dxfId="5422" priority="4048" operator="equal">
      <formula>"b"</formula>
    </cfRule>
    <cfRule type="cellIs" dxfId="5421" priority="4049" operator="equal">
      <formula>"a"</formula>
    </cfRule>
  </conditionalFormatting>
  <conditionalFormatting sqref="C111:C114">
    <cfRule type="cellIs" dxfId="5420" priority="4044" operator="equal">
      <formula>"c"</formula>
    </cfRule>
    <cfRule type="cellIs" dxfId="5419" priority="4045" operator="equal">
      <formula>"b"</formula>
    </cfRule>
    <cfRule type="cellIs" dxfId="5418" priority="4046" operator="equal">
      <formula>"a"</formula>
    </cfRule>
  </conditionalFormatting>
  <conditionalFormatting sqref="C117:C118">
    <cfRule type="cellIs" dxfId="5417" priority="4041" operator="equal">
      <formula>"c"</formula>
    </cfRule>
    <cfRule type="cellIs" dxfId="5416" priority="4042" operator="equal">
      <formula>"b"</formula>
    </cfRule>
    <cfRule type="cellIs" dxfId="5415" priority="4043" operator="equal">
      <formula>"a"</formula>
    </cfRule>
  </conditionalFormatting>
  <conditionalFormatting sqref="C118">
    <cfRule type="cellIs" dxfId="5414" priority="4038" operator="equal">
      <formula>"c"</formula>
    </cfRule>
    <cfRule type="cellIs" dxfId="5413" priority="4039" operator="equal">
      <formula>"b"</formula>
    </cfRule>
    <cfRule type="cellIs" dxfId="5412" priority="4040" operator="equal">
      <formula>"a"</formula>
    </cfRule>
  </conditionalFormatting>
  <conditionalFormatting sqref="C117">
    <cfRule type="cellIs" dxfId="5411" priority="4035" operator="equal">
      <formula>"c"</formula>
    </cfRule>
    <cfRule type="cellIs" dxfId="5410" priority="4036" operator="equal">
      <formula>"b"</formula>
    </cfRule>
    <cfRule type="cellIs" dxfId="5409" priority="4037" operator="equal">
      <formula>"a"</formula>
    </cfRule>
  </conditionalFormatting>
  <conditionalFormatting sqref="C119:C120">
    <cfRule type="cellIs" dxfId="5408" priority="4024" operator="equal">
      <formula>"c"</formula>
    </cfRule>
    <cfRule type="cellIs" dxfId="5407" priority="4025" operator="equal">
      <formula>"b"</formula>
    </cfRule>
    <cfRule type="cellIs" dxfId="5406" priority="4026" operator="equal">
      <formula>"a"</formula>
    </cfRule>
  </conditionalFormatting>
  <conditionalFormatting sqref="F121:AJ121 AJ122">
    <cfRule type="cellIs" dxfId="5405" priority="4023" operator="equal">
      <formula>"Me"</formula>
    </cfRule>
  </conditionalFormatting>
  <conditionalFormatting sqref="F121:O121 S121:AJ121 AJ122">
    <cfRule type="cellIs" dxfId="5404" priority="4022" operator="equal">
      <formula>"TD"</formula>
    </cfRule>
  </conditionalFormatting>
  <conditionalFormatting sqref="F121:AJ121 AJ122">
    <cfRule type="cellIs" dxfId="5403" priority="4009" operator="equal">
      <formula>"PR"</formula>
    </cfRule>
  </conditionalFormatting>
  <conditionalFormatting sqref="F127:AJ128 F125:P126 AB125:AJ126">
    <cfRule type="cellIs" dxfId="5402" priority="3962" operator="equal">
      <formula>"Me"</formula>
    </cfRule>
  </conditionalFormatting>
  <conditionalFormatting sqref="F127:AJ128 F125:P126 AB125:AJ126">
    <cfRule type="cellIs" dxfId="5401" priority="3961" operator="equal">
      <formula>"TD"</formula>
    </cfRule>
  </conditionalFormatting>
  <conditionalFormatting sqref="F127:AJ128 F125:P126 AB125:AJ126">
    <cfRule type="cellIs" dxfId="5400" priority="3950" operator="equal">
      <formula>"PR"</formula>
    </cfRule>
  </conditionalFormatting>
  <conditionalFormatting sqref="F131:F132 AC131:AE132 AJ131:AJ132 H131:M132 P132 V131:AA132 AG131:AH132 R132:T132 Q131:Q132 F129:AE130 AG133:AJ136 F133:AE136 AG129:AJ130 AF131:AF136">
    <cfRule type="cellIs" dxfId="5399" priority="3935" operator="equal">
      <formula>"Me"</formula>
    </cfRule>
  </conditionalFormatting>
  <conditionalFormatting sqref="F131:F132 AC131:AE132 AJ131:AJ132 H131:M132 P132 V131:AA132 AG131:AH132 R132:T132 Q131:Q132 F129:AE130 AG133:AJ136 F133:AE136 AG129:AJ130 AF131:AF136">
    <cfRule type="cellIs" dxfId="5398" priority="3934" operator="equal">
      <formula>"TD"</formula>
    </cfRule>
  </conditionalFormatting>
  <conditionalFormatting sqref="F131:F132 AC131:AE132 AJ131:AJ132 H131:M132 P132 V131:AA132 AG131:AH132 R132:T132 Q131:Q132 F129:AE130 AG133:AJ136 F133:AE136 AG129:AJ130 AF131:AF136">
    <cfRule type="cellIs" dxfId="5397" priority="3923" operator="equal">
      <formula>"PR"</formula>
    </cfRule>
  </conditionalFormatting>
  <conditionalFormatting sqref="F137:Q138 S137:AJ138">
    <cfRule type="cellIs" dxfId="5396" priority="3881" operator="equal">
      <formula>"Me"</formula>
    </cfRule>
  </conditionalFormatting>
  <conditionalFormatting sqref="F137:Q138 S137:AJ138">
    <cfRule type="cellIs" dxfId="5395" priority="3880" operator="equal">
      <formula>"TD"</formula>
    </cfRule>
  </conditionalFormatting>
  <conditionalFormatting sqref="F137:Q138 S137:AJ138">
    <cfRule type="cellIs" dxfId="5394" priority="3869" operator="equal">
      <formula>"PR"</formula>
    </cfRule>
  </conditionalFormatting>
  <conditionalFormatting sqref="F153:AJ153 AJ154">
    <cfRule type="cellIs" dxfId="5393" priority="3834" operator="equal">
      <formula>"Me"</formula>
    </cfRule>
  </conditionalFormatting>
  <conditionalFormatting sqref="F153:O153 S153:AJ153 AJ154">
    <cfRule type="cellIs" dxfId="5392" priority="3833" operator="equal">
      <formula>"TD"</formula>
    </cfRule>
  </conditionalFormatting>
  <conditionalFormatting sqref="F153:AJ153 AJ154">
    <cfRule type="cellIs" dxfId="5391" priority="3820" operator="equal">
      <formula>"PR"</formula>
    </cfRule>
  </conditionalFormatting>
  <conditionalFormatting sqref="AJ157:AJ158 F159:AJ162">
    <cfRule type="cellIs" dxfId="5390" priority="3810" operator="equal">
      <formula>"Me"</formula>
    </cfRule>
  </conditionalFormatting>
  <conditionalFormatting sqref="AJ157:AJ158 F159:AJ162">
    <cfRule type="cellIs" dxfId="5389" priority="3809" operator="equal">
      <formula>"TD"</formula>
    </cfRule>
  </conditionalFormatting>
  <conditionalFormatting sqref="AJ157:AJ158 F159:AJ162">
    <cfRule type="cellIs" dxfId="5388" priority="3798" operator="equal">
      <formula>"PR"</formula>
    </cfRule>
  </conditionalFormatting>
  <conditionalFormatting sqref="H41:H42">
    <cfRule type="cellIs" dxfId="5387" priority="3327" operator="equal">
      <formula>"Me"</formula>
    </cfRule>
  </conditionalFormatting>
  <conditionalFormatting sqref="H41:H42">
    <cfRule type="cellIs" dxfId="5386" priority="3326" operator="equal">
      <formula>"TD"</formula>
    </cfRule>
  </conditionalFormatting>
  <conditionalFormatting sqref="H41:H42">
    <cfRule type="cellIs" dxfId="5385" priority="3325" operator="equal">
      <formula>"PR"</formula>
    </cfRule>
  </conditionalFormatting>
  <conditionalFormatting sqref="O41:O42">
    <cfRule type="cellIs" dxfId="5384" priority="3324" operator="equal">
      <formula>"Me"</formula>
    </cfRule>
  </conditionalFormatting>
  <conditionalFormatting sqref="O41:O42">
    <cfRule type="cellIs" dxfId="5383" priority="3323" operator="equal">
      <formula>"TD"</formula>
    </cfRule>
  </conditionalFormatting>
  <conditionalFormatting sqref="O41:O42">
    <cfRule type="cellIs" dxfId="5382" priority="3322" operator="equal">
      <formula>"PR"</formula>
    </cfRule>
  </conditionalFormatting>
  <conditionalFormatting sqref="V41:V42">
    <cfRule type="cellIs" dxfId="5381" priority="3321" operator="equal">
      <formula>"Me"</formula>
    </cfRule>
  </conditionalFormatting>
  <conditionalFormatting sqref="V41:V42">
    <cfRule type="cellIs" dxfId="5380" priority="3320" operator="equal">
      <formula>"TD"</formula>
    </cfRule>
  </conditionalFormatting>
  <conditionalFormatting sqref="V41:V42">
    <cfRule type="cellIs" dxfId="5379" priority="3319" operator="equal">
      <formula>"PR"</formula>
    </cfRule>
  </conditionalFormatting>
  <conditionalFormatting sqref="AC37:AC42">
    <cfRule type="cellIs" dxfId="5378" priority="3318" operator="equal">
      <formula>"Me"</formula>
    </cfRule>
  </conditionalFormatting>
  <conditionalFormatting sqref="AC37:AC42">
    <cfRule type="cellIs" dxfId="5377" priority="3317" operator="equal">
      <formula>"TD"</formula>
    </cfRule>
  </conditionalFormatting>
  <conditionalFormatting sqref="AC37:AC42">
    <cfRule type="cellIs" dxfId="5376" priority="3316" operator="equal">
      <formula>"PR"</formula>
    </cfRule>
  </conditionalFormatting>
  <conditionalFormatting sqref="F97:V98 AJ97:AJ98 X97 AE97:AH98 Z97:AA98">
    <cfRule type="cellIs" dxfId="5375" priority="3187" operator="equal">
      <formula>"Me"</formula>
    </cfRule>
  </conditionalFormatting>
  <conditionalFormatting sqref="F97:V98 AJ97:AJ98 X97 AE97:AH98 Z97:AA98">
    <cfRule type="cellIs" dxfId="5374" priority="3186" operator="equal">
      <formula>"TD"</formula>
    </cfRule>
  </conditionalFormatting>
  <conditionalFormatting sqref="F97:V98 AJ97:AJ98 X97 AE97:AH98 Z97:AA98">
    <cfRule type="cellIs" dxfId="5373" priority="3185" operator="equal">
      <formula>"PR"</formula>
    </cfRule>
  </conditionalFormatting>
  <conditionalFormatting sqref="F103:F104">
    <cfRule type="cellIs" dxfId="5372" priority="3174" operator="equal">
      <formula>"Me"</formula>
    </cfRule>
  </conditionalFormatting>
  <conditionalFormatting sqref="F103:F104">
    <cfRule type="cellIs" dxfId="5371" priority="3173" operator="equal">
      <formula>"TD"</formula>
    </cfRule>
  </conditionalFormatting>
  <conditionalFormatting sqref="F103:F104">
    <cfRule type="cellIs" dxfId="5370" priority="3172" operator="equal">
      <formula>"PR"</formula>
    </cfRule>
  </conditionalFormatting>
  <conditionalFormatting sqref="C103:C104">
    <cfRule type="cellIs" dxfId="5369" priority="3165" operator="equal">
      <formula>"C"</formula>
    </cfRule>
  </conditionalFormatting>
  <conditionalFormatting sqref="C103:C104">
    <cfRule type="cellIs" dxfId="5368" priority="3164" operator="equal">
      <formula>"B"</formula>
    </cfRule>
  </conditionalFormatting>
  <conditionalFormatting sqref="C103:C104">
    <cfRule type="cellIs" dxfId="5367" priority="3163" operator="equal">
      <formula>"A"</formula>
    </cfRule>
  </conditionalFormatting>
  <conditionalFormatting sqref="T91:W92 Y91:AJ92 F91:R92">
    <cfRule type="cellIs" dxfId="5366" priority="3142" operator="equal">
      <formula>"Me"</formula>
    </cfRule>
  </conditionalFormatting>
  <conditionalFormatting sqref="T91:W92 Y91:AJ92 F91:R92">
    <cfRule type="cellIs" dxfId="5365" priority="3141" operator="equal">
      <formula>"TD"</formula>
    </cfRule>
  </conditionalFormatting>
  <conditionalFormatting sqref="T91:W92 Y91:AJ92 F91:R92">
    <cfRule type="cellIs" dxfId="5364" priority="3140" operator="equal">
      <formula>"PR"</formula>
    </cfRule>
  </conditionalFormatting>
  <conditionalFormatting sqref="F175:H176 N175:O176 V175:V176 AB175:AC176 AI175:AJ176">
    <cfRule type="cellIs" dxfId="5363" priority="3107" operator="equal">
      <formula>"Me"</formula>
    </cfRule>
  </conditionalFormatting>
  <conditionalFormatting sqref="F175:H176 N175:O176 V175:V176 AB175:AC176 AI175:AJ176">
    <cfRule type="cellIs" dxfId="5362" priority="3106" operator="equal">
      <formula>"TD"</formula>
    </cfRule>
  </conditionalFormatting>
  <conditionalFormatting sqref="F175:H176 N175:O176 V175:V176 AB175:AC176 AI175:AJ176">
    <cfRule type="cellIs" dxfId="5361" priority="3105" operator="equal">
      <formula>"PR"</formula>
    </cfRule>
  </conditionalFormatting>
  <conditionalFormatting sqref="F127:J128 L127:Q128 S127:X128 Z127:AE128 AG127:AJ128">
    <cfRule type="cellIs" dxfId="5360" priority="3095" operator="equal">
      <formula>"Me"</formula>
    </cfRule>
  </conditionalFormatting>
  <conditionalFormatting sqref="F127:J128 L127:Q128 S127:X128 Z127:AE128 AG127:AJ128">
    <cfRule type="cellIs" dxfId="5359" priority="3094" operator="equal">
      <formula>"TD"</formula>
    </cfRule>
  </conditionalFormatting>
  <conditionalFormatting sqref="F127:J128 L127:Q128 S127:X128 Z127:AE128 AG127:AJ128">
    <cfRule type="cellIs" dxfId="5358" priority="3093" operator="equal">
      <formula>"PR"</formula>
    </cfRule>
  </conditionalFormatting>
  <conditionalFormatting sqref="C105:C106">
    <cfRule type="cellIs" dxfId="5357" priority="3076" operator="equal">
      <formula>"C"</formula>
    </cfRule>
  </conditionalFormatting>
  <conditionalFormatting sqref="C105:C106">
    <cfRule type="cellIs" dxfId="5356" priority="3075" operator="equal">
      <formula>"B"</formula>
    </cfRule>
  </conditionalFormatting>
  <conditionalFormatting sqref="C105:C106">
    <cfRule type="cellIs" dxfId="5355" priority="3074" operator="equal">
      <formula>"A"</formula>
    </cfRule>
  </conditionalFormatting>
  <conditionalFormatting sqref="Z233:Z234 AJ233:AJ234 F233:O234 AB233:AH234">
    <cfRule type="cellIs" dxfId="5354" priority="3035" operator="equal">
      <formula>"Me"</formula>
    </cfRule>
  </conditionalFormatting>
  <conditionalFormatting sqref="Z233:Z234 AJ233:AJ234 F233:O234 AB233:AH234">
    <cfRule type="cellIs" dxfId="5353" priority="3034" operator="equal">
      <formula>"TD"</formula>
    </cfRule>
  </conditionalFormatting>
  <conditionalFormatting sqref="Z233:Z234 AJ233:AJ234 F233:O234 AB233:AH234">
    <cfRule type="cellIs" dxfId="5352" priority="3033" operator="equal">
      <formula>"PR"</formula>
    </cfRule>
  </conditionalFormatting>
  <conditionalFormatting sqref="V233:V234">
    <cfRule type="cellIs" dxfId="5351" priority="3032" operator="equal">
      <formula>"Me"</formula>
    </cfRule>
  </conditionalFormatting>
  <conditionalFormatting sqref="V233:V234">
    <cfRule type="cellIs" dxfId="5350" priority="3031" operator="equal">
      <formula>"TD"</formula>
    </cfRule>
  </conditionalFormatting>
  <conditionalFormatting sqref="V233:V234">
    <cfRule type="cellIs" dxfId="5349" priority="3030" operator="equal">
      <formula>"PR"</formula>
    </cfRule>
  </conditionalFormatting>
  <conditionalFormatting sqref="W233:W234">
    <cfRule type="cellIs" dxfId="5348" priority="3029" operator="equal">
      <formula>"Me"</formula>
    </cfRule>
  </conditionalFormatting>
  <conditionalFormatting sqref="W233:W234">
    <cfRule type="cellIs" dxfId="5347" priority="3028" operator="equal">
      <formula>"TD"</formula>
    </cfRule>
  </conditionalFormatting>
  <conditionalFormatting sqref="W233:W234">
    <cfRule type="cellIs" dxfId="5346" priority="3027" operator="equal">
      <formula>"PR"</formula>
    </cfRule>
  </conditionalFormatting>
  <conditionalFormatting sqref="F141:L142 N141:S141 O142:S142 U141:AC142 AE141:AJ142">
    <cfRule type="cellIs" dxfId="5345" priority="2932" operator="equal">
      <formula>"Me"</formula>
    </cfRule>
  </conditionalFormatting>
  <conditionalFormatting sqref="F141:L142 N141:S141 O142:S142 U141:AC142 AE141:AJ142">
    <cfRule type="cellIs" dxfId="5344" priority="2931" operator="equal">
      <formula>"TD"</formula>
    </cfRule>
  </conditionalFormatting>
  <conditionalFormatting sqref="F141:L142 N141:S141 O142:S142 U141:AC142 AE141:AJ142">
    <cfRule type="cellIs" dxfId="5343" priority="2930" operator="equal">
      <formula>"PR"</formula>
    </cfRule>
  </conditionalFormatting>
  <conditionalFormatting sqref="Z141:AC142">
    <cfRule type="cellIs" dxfId="5342" priority="2929" operator="equal">
      <formula>"Me"</formula>
    </cfRule>
  </conditionalFormatting>
  <conditionalFormatting sqref="Z141:AC142">
    <cfRule type="cellIs" dxfId="5341" priority="2928" operator="equal">
      <formula>"TD"</formula>
    </cfRule>
  </conditionalFormatting>
  <conditionalFormatting sqref="AG195:AJ198 F195:AE198 F193:AJ194">
    <cfRule type="cellIs" dxfId="5340" priority="2913" operator="equal">
      <formula>"Me"</formula>
    </cfRule>
  </conditionalFormatting>
  <conditionalFormatting sqref="AG195:AJ198 F195:AE198 F193:AJ194">
    <cfRule type="cellIs" dxfId="5339" priority="2912" operator="equal">
      <formula>"TD"</formula>
    </cfRule>
  </conditionalFormatting>
  <conditionalFormatting sqref="AG195:AJ198 F195:AE198 F193:AJ194">
    <cfRule type="cellIs" dxfId="5338" priority="2911" operator="equal">
      <formula>"PR"</formula>
    </cfRule>
  </conditionalFormatting>
  <conditionalFormatting sqref="F189:AJ189 AJ190">
    <cfRule type="cellIs" dxfId="5337" priority="2902" operator="equal">
      <formula>"Me"</formula>
    </cfRule>
  </conditionalFormatting>
  <conditionalFormatting sqref="F189:O189 S189:AJ189 AJ190">
    <cfRule type="cellIs" dxfId="5336" priority="2901" operator="equal">
      <formula>"TD"</formula>
    </cfRule>
  </conditionalFormatting>
  <conditionalFormatting sqref="F189:AJ189 AJ190">
    <cfRule type="cellIs" dxfId="5335" priority="2900" operator="equal">
      <formula>"PR"</formula>
    </cfRule>
  </conditionalFormatting>
  <conditionalFormatting sqref="C25:C26">
    <cfRule type="cellIs" dxfId="5334" priority="2880" operator="equal">
      <formula>"C"</formula>
    </cfRule>
  </conditionalFormatting>
  <conditionalFormatting sqref="C25:C26">
    <cfRule type="cellIs" dxfId="5333" priority="2879" operator="equal">
      <formula>"B"</formula>
    </cfRule>
  </conditionalFormatting>
  <conditionalFormatting sqref="C25:C26">
    <cfRule type="cellIs" dxfId="5332" priority="2878" operator="equal">
      <formula>"A"</formula>
    </cfRule>
  </conditionalFormatting>
  <conditionalFormatting sqref="F79:AJ80">
    <cfRule type="cellIs" dxfId="5331" priority="2866" operator="equal">
      <formula>"Me"</formula>
    </cfRule>
  </conditionalFormatting>
  <conditionalFormatting sqref="F79:AJ80">
    <cfRule type="cellIs" dxfId="5330" priority="2865" operator="equal">
      <formula>"TD"</formula>
    </cfRule>
  </conditionalFormatting>
  <conditionalFormatting sqref="Z79:AD80">
    <cfRule type="cellIs" dxfId="5329" priority="2863" operator="equal">
      <formula>"Me"</formula>
    </cfRule>
  </conditionalFormatting>
  <conditionalFormatting sqref="Z79:AD80">
    <cfRule type="cellIs" dxfId="5328" priority="2862" operator="equal">
      <formula>"TD"</formula>
    </cfRule>
  </conditionalFormatting>
  <conditionalFormatting sqref="F79:AJ80">
    <cfRule type="cellIs" dxfId="5327" priority="2864" operator="equal">
      <formula>"PR"</formula>
    </cfRule>
  </conditionalFormatting>
  <conditionalFormatting sqref="AG33:AG34 F33:F34 H33:H34 K33:L34 O33:P34 R33:AC34 AH33:AJ33">
    <cfRule type="cellIs" dxfId="5326" priority="2825" operator="equal">
      <formula>"Me"</formula>
    </cfRule>
  </conditionalFormatting>
  <conditionalFormatting sqref="S33:AC34 AG33:AG34 F33:F34 H33:H34 K33:L34 O33:O34 AH33:AJ33">
    <cfRule type="cellIs" dxfId="5325" priority="2824" operator="equal">
      <formula>"TD"</formula>
    </cfRule>
  </conditionalFormatting>
  <conditionalFormatting sqref="F33:F34 H33:H34 K33:L34 O33:P34 R33:AC34 AH33:AJ33 AG33:AG34">
    <cfRule type="cellIs" dxfId="5324" priority="2819" operator="equal">
      <formula>"PR"</formula>
    </cfRule>
  </conditionalFormatting>
  <conditionalFormatting sqref="AG33:AJ33">
    <cfRule type="cellIs" dxfId="5323" priority="2818" operator="equal">
      <formula>"Me"</formula>
    </cfRule>
  </conditionalFormatting>
  <conditionalFormatting sqref="AG33:AJ33">
    <cfRule type="cellIs" dxfId="5322" priority="2817" operator="equal">
      <formula>"TD"</formula>
    </cfRule>
  </conditionalFormatting>
  <conditionalFormatting sqref="AG34">
    <cfRule type="cellIs" dxfId="5321" priority="2816" operator="equal">
      <formula>"Me"</formula>
    </cfRule>
  </conditionalFormatting>
  <conditionalFormatting sqref="AG34">
    <cfRule type="cellIs" dxfId="5320" priority="2815" operator="equal">
      <formula>"TD"</formula>
    </cfRule>
  </conditionalFormatting>
  <conditionalFormatting sqref="AG34">
    <cfRule type="cellIs" dxfId="5319" priority="2814" operator="equal">
      <formula>"Me"</formula>
    </cfRule>
  </conditionalFormatting>
  <conditionalFormatting sqref="AG34">
    <cfRule type="cellIs" dxfId="5318" priority="2813" operator="equal">
      <formula>"TD"</formula>
    </cfRule>
  </conditionalFormatting>
  <conditionalFormatting sqref="AG34">
    <cfRule type="cellIs" dxfId="5317" priority="2812" operator="equal">
      <formula>"Me"</formula>
    </cfRule>
  </conditionalFormatting>
  <conditionalFormatting sqref="AG34">
    <cfRule type="cellIs" dxfId="5316" priority="2811" operator="equal">
      <formula>"TD"</formula>
    </cfRule>
  </conditionalFormatting>
  <conditionalFormatting sqref="AG34">
    <cfRule type="cellIs" dxfId="5315" priority="2810" operator="equal">
      <formula>"Me"</formula>
    </cfRule>
  </conditionalFormatting>
  <conditionalFormatting sqref="AG34">
    <cfRule type="cellIs" dxfId="5314" priority="2809" operator="equal">
      <formula>"TD"</formula>
    </cfRule>
  </conditionalFormatting>
  <conditionalFormatting sqref="AG34">
    <cfRule type="cellIs" dxfId="5313" priority="2808" operator="equal">
      <formula>"Me"</formula>
    </cfRule>
  </conditionalFormatting>
  <conditionalFormatting sqref="AG34">
    <cfRule type="cellIs" dxfId="5312" priority="2807" operator="equal">
      <formula>"TD"</formula>
    </cfRule>
  </conditionalFormatting>
  <conditionalFormatting sqref="F173:AJ174">
    <cfRule type="cellIs" dxfId="5311" priority="2796" operator="equal">
      <formula>"Me"</formula>
    </cfRule>
  </conditionalFormatting>
  <conditionalFormatting sqref="F173:AJ174">
    <cfRule type="cellIs" dxfId="5310" priority="2795" operator="equal">
      <formula>"TD"</formula>
    </cfRule>
  </conditionalFormatting>
  <conditionalFormatting sqref="F173:AJ174">
    <cfRule type="cellIs" dxfId="5309" priority="2794" operator="equal">
      <formula>"PR"</formula>
    </cfRule>
  </conditionalFormatting>
  <conditionalFormatting sqref="F199:T200 AG199:AJ200">
    <cfRule type="cellIs" dxfId="5308" priority="2784" operator="equal">
      <formula>"Me"</formula>
    </cfRule>
  </conditionalFormatting>
  <conditionalFormatting sqref="F199:T200 AG199:AJ200">
    <cfRule type="cellIs" dxfId="5307" priority="2783" operator="equal">
      <formula>"TD"</formula>
    </cfRule>
  </conditionalFormatting>
  <conditionalFormatting sqref="F199:T200 AG199:AJ200">
    <cfRule type="cellIs" dxfId="5306" priority="2782" operator="equal">
      <formula>"PR"</formula>
    </cfRule>
  </conditionalFormatting>
  <conditionalFormatting sqref="M49:P50 Z49:AA50 AG49:AH50 T49:W50 F49:I50 AC49:AD50 AJ49:AJ50">
    <cfRule type="cellIs" dxfId="5305" priority="2695" operator="equal">
      <formula>"Me"</formula>
    </cfRule>
  </conditionalFormatting>
  <conditionalFormatting sqref="M49:O50 Z49:AA50 AG49:AH50 T49:W50 F49:I50 AC49:AD50 AJ49:AJ50">
    <cfRule type="cellIs" dxfId="5304" priority="2694" operator="equal">
      <formula>"TD"</formula>
    </cfRule>
  </conditionalFormatting>
  <conditionalFormatting sqref="M49:P50 Z49:AA50 AG49:AH50 T49:W50 F49:I50 AC49:AD50 AJ49:AJ50">
    <cfRule type="cellIs" dxfId="5303" priority="2693" operator="equal">
      <formula>"PR"</formula>
    </cfRule>
  </conditionalFormatting>
  <conditionalFormatting sqref="P49:P50">
    <cfRule type="cellIs" dxfId="5302" priority="2692" operator="equal">
      <formula>"TD"</formula>
    </cfRule>
  </conditionalFormatting>
  <conditionalFormatting sqref="L49:L50">
    <cfRule type="cellIs" dxfId="5301" priority="2691" operator="equal">
      <formula>"Me"</formula>
    </cfRule>
  </conditionalFormatting>
  <conditionalFormatting sqref="L49:L50">
    <cfRule type="cellIs" dxfId="5300" priority="2690" operator="equal">
      <formula>"TD"</formula>
    </cfRule>
  </conditionalFormatting>
  <conditionalFormatting sqref="L49:L50">
    <cfRule type="cellIs" dxfId="5299" priority="2689" operator="equal">
      <formula>"PR"</formula>
    </cfRule>
  </conditionalFormatting>
  <conditionalFormatting sqref="S49:S50">
    <cfRule type="cellIs" dxfId="5298" priority="2688" operator="equal">
      <formula>"Me"</formula>
    </cfRule>
  </conditionalFormatting>
  <conditionalFormatting sqref="S49:S50">
    <cfRule type="cellIs" dxfId="5297" priority="2687" operator="equal">
      <formula>"TD"</formula>
    </cfRule>
  </conditionalFormatting>
  <conditionalFormatting sqref="S49:S50">
    <cfRule type="cellIs" dxfId="5296" priority="2686" operator="equal">
      <formula>"PR"</formula>
    </cfRule>
  </conditionalFormatting>
  <conditionalFormatting sqref="D49:D50">
    <cfRule type="cellIs" dxfId="5295" priority="2674" operator="equal">
      <formula>"c"</formula>
    </cfRule>
    <cfRule type="cellIs" dxfId="5294" priority="2675" operator="equal">
      <formula>"b"</formula>
    </cfRule>
    <cfRule type="cellIs" dxfId="5293" priority="2676" operator="equal">
      <formula>"a"</formula>
    </cfRule>
  </conditionalFormatting>
  <conditionalFormatting sqref="C84">
    <cfRule type="cellIs" dxfId="5292" priority="2667" operator="equal">
      <formula>"C"</formula>
    </cfRule>
  </conditionalFormatting>
  <conditionalFormatting sqref="C84">
    <cfRule type="cellIs" dxfId="5291" priority="2666" operator="equal">
      <formula>"B"</formula>
    </cfRule>
  </conditionalFormatting>
  <conditionalFormatting sqref="C84">
    <cfRule type="cellIs" dxfId="5290" priority="2665" operator="equal">
      <formula>"A"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9" priority="2629" operator="equal">
      <formula>"Me"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8" priority="2628" operator="equal">
      <formula>"TD"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7" priority="2627" operator="equal">
      <formula>"PR"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6" priority="2626" operator="equal">
      <formula>"Me"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5" priority="2625" operator="equal">
      <formula>"TD"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4" priority="2624" operator="equal">
      <formula>"PR"</formula>
    </cfRule>
  </conditionalFormatting>
  <conditionalFormatting sqref="F201:AJ201">
    <cfRule type="cellIs" dxfId="5283" priority="2623" operator="equal">
      <formula>"Me"</formula>
    </cfRule>
  </conditionalFormatting>
  <conditionalFormatting sqref="F201:O201 S201:AJ201">
    <cfRule type="cellIs" dxfId="5282" priority="2622" operator="equal">
      <formula>"TD"</formula>
    </cfRule>
  </conditionalFormatting>
  <conditionalFormatting sqref="F201:AJ201">
    <cfRule type="cellIs" dxfId="5281" priority="2621" operator="equal">
      <formula>"PR"</formula>
    </cfRule>
  </conditionalFormatting>
  <conditionalFormatting sqref="M223:M224">
    <cfRule type="cellIs" dxfId="5280" priority="2603" operator="equal">
      <formula>"Me"</formula>
    </cfRule>
  </conditionalFormatting>
  <conditionalFormatting sqref="M223:M224">
    <cfRule type="cellIs" dxfId="5279" priority="2602" operator="equal">
      <formula>"TD"</formula>
    </cfRule>
  </conditionalFormatting>
  <conditionalFormatting sqref="M223:M224">
    <cfRule type="cellIs" dxfId="5278" priority="2601" operator="equal">
      <formula>"PR"</formula>
    </cfRule>
  </conditionalFormatting>
  <conditionalFormatting sqref="T223:T224">
    <cfRule type="cellIs" dxfId="5277" priority="2600" operator="equal">
      <formula>"Me"</formula>
    </cfRule>
  </conditionalFormatting>
  <conditionalFormatting sqref="T223:T224">
    <cfRule type="cellIs" dxfId="5276" priority="2599" operator="equal">
      <formula>"TD"</formula>
    </cfRule>
  </conditionalFormatting>
  <conditionalFormatting sqref="T223:T224">
    <cfRule type="cellIs" dxfId="5275" priority="2598" operator="equal">
      <formula>"PR"</formula>
    </cfRule>
  </conditionalFormatting>
  <conditionalFormatting sqref="AA223:AA224">
    <cfRule type="cellIs" dxfId="5274" priority="2597" operator="equal">
      <formula>"Me"</formula>
    </cfRule>
  </conditionalFormatting>
  <conditionalFormatting sqref="AA223:AA224">
    <cfRule type="cellIs" dxfId="5273" priority="2596" operator="equal">
      <formula>"TD"</formula>
    </cfRule>
  </conditionalFormatting>
  <conditionalFormatting sqref="AA223:AA224">
    <cfRule type="cellIs" dxfId="5272" priority="2595" operator="equal">
      <formula>"PR"</formula>
    </cfRule>
  </conditionalFormatting>
  <conditionalFormatting sqref="AH223:AH224">
    <cfRule type="cellIs" dxfId="5271" priority="2594" operator="equal">
      <formula>"Me"</formula>
    </cfRule>
  </conditionalFormatting>
  <conditionalFormatting sqref="AH223:AH224">
    <cfRule type="cellIs" dxfId="5270" priority="2593" operator="equal">
      <formula>"TD"</formula>
    </cfRule>
  </conditionalFormatting>
  <conditionalFormatting sqref="AH223:AH224">
    <cfRule type="cellIs" dxfId="5269" priority="2592" operator="equal">
      <formula>"PR"</formula>
    </cfRule>
  </conditionalFormatting>
  <conditionalFormatting sqref="Q229:Q230">
    <cfRule type="cellIs" dxfId="5268" priority="2591" operator="equal">
      <formula>"Me"</formula>
    </cfRule>
  </conditionalFormatting>
  <conditionalFormatting sqref="Q229:Q230">
    <cfRule type="cellIs" dxfId="5267" priority="2590" operator="equal">
      <formula>"TD"</formula>
    </cfRule>
  </conditionalFormatting>
  <conditionalFormatting sqref="Q229:Q230">
    <cfRule type="cellIs" dxfId="5266" priority="2589" operator="equal">
      <formula>"PR"</formula>
    </cfRule>
  </conditionalFormatting>
  <conditionalFormatting sqref="T217:T220">
    <cfRule type="cellIs" dxfId="5265" priority="2567" operator="equal">
      <formula>"Me"</formula>
    </cfRule>
  </conditionalFormatting>
  <conditionalFormatting sqref="T217:T220">
    <cfRule type="cellIs" dxfId="5264" priority="2566" operator="equal">
      <formula>"TD"</formula>
    </cfRule>
  </conditionalFormatting>
  <conditionalFormatting sqref="T217:T220">
    <cfRule type="cellIs" dxfId="5263" priority="2565" operator="equal">
      <formula>"PR"</formula>
    </cfRule>
  </conditionalFormatting>
  <conditionalFormatting sqref="C28">
    <cfRule type="cellIs" dxfId="5262" priority="2420" operator="equal">
      <formula>"C"</formula>
    </cfRule>
  </conditionalFormatting>
  <conditionalFormatting sqref="C28">
    <cfRule type="cellIs" dxfId="5261" priority="2419" operator="equal">
      <formula>"B"</formula>
    </cfRule>
  </conditionalFormatting>
  <conditionalFormatting sqref="C28">
    <cfRule type="cellIs" dxfId="5260" priority="2418" operator="equal">
      <formula>"A"</formula>
    </cfRule>
  </conditionalFormatting>
  <conditionalFormatting sqref="C28">
    <cfRule type="cellIs" dxfId="5259" priority="2415" operator="lessThan">
      <formula>#REF!</formula>
    </cfRule>
  </conditionalFormatting>
  <conditionalFormatting sqref="D75">
    <cfRule type="cellIs" dxfId="5258" priority="2379" operator="equal">
      <formula>"C"</formula>
    </cfRule>
  </conditionalFormatting>
  <conditionalFormatting sqref="D75">
    <cfRule type="cellIs" dxfId="5257" priority="2377" operator="equal">
      <formula>"B"</formula>
    </cfRule>
    <cfRule type="cellIs" dxfId="5256" priority="2378" operator="equal">
      <formula>"A"</formula>
    </cfRule>
  </conditionalFormatting>
  <conditionalFormatting sqref="D71">
    <cfRule type="cellIs" dxfId="5255" priority="2373" operator="equal">
      <formula>"C"</formula>
    </cfRule>
  </conditionalFormatting>
  <conditionalFormatting sqref="D71">
    <cfRule type="cellIs" dxfId="5254" priority="2371" operator="equal">
      <formula>"B"</formula>
    </cfRule>
    <cfRule type="cellIs" dxfId="5253" priority="2372" operator="equal">
      <formula>"A"</formula>
    </cfRule>
  </conditionalFormatting>
  <conditionalFormatting sqref="D73">
    <cfRule type="cellIs" dxfId="5252" priority="2355" operator="equal">
      <formula>"C"</formula>
    </cfRule>
  </conditionalFormatting>
  <conditionalFormatting sqref="D73">
    <cfRule type="cellIs" dxfId="5251" priority="2353" operator="equal">
      <formula>"B"</formula>
    </cfRule>
    <cfRule type="cellIs" dxfId="5250" priority="2354" operator="equal">
      <formula>"A"</formula>
    </cfRule>
  </conditionalFormatting>
  <conditionalFormatting sqref="C80">
    <cfRule type="cellIs" dxfId="5249" priority="2326" operator="equal">
      <formula>"C"</formula>
    </cfRule>
  </conditionalFormatting>
  <conditionalFormatting sqref="C80">
    <cfRule type="cellIs" dxfId="5248" priority="2325" operator="equal">
      <formula>"B"</formula>
    </cfRule>
  </conditionalFormatting>
  <conditionalFormatting sqref="C80">
    <cfRule type="cellIs" dxfId="5247" priority="2324" operator="equal">
      <formula>"A"</formula>
    </cfRule>
  </conditionalFormatting>
  <conditionalFormatting sqref="K93:K94">
    <cfRule type="cellIs" dxfId="5246" priority="2263" operator="equal">
      <formula>"Me"</formula>
    </cfRule>
  </conditionalFormatting>
  <conditionalFormatting sqref="K93:K94">
    <cfRule type="cellIs" dxfId="5245" priority="2262" operator="equal">
      <formula>"TD"</formula>
    </cfRule>
  </conditionalFormatting>
  <conditionalFormatting sqref="K93:K94">
    <cfRule type="cellIs" dxfId="5244" priority="2261" operator="equal">
      <formula>"PR"</formula>
    </cfRule>
  </conditionalFormatting>
  <conditionalFormatting sqref="R93:R94">
    <cfRule type="cellIs" dxfId="5243" priority="2260" operator="equal">
      <formula>"Me"</formula>
    </cfRule>
  </conditionalFormatting>
  <conditionalFormatting sqref="R93:R94">
    <cfRule type="cellIs" dxfId="5242" priority="2259" operator="equal">
      <formula>"TD"</formula>
    </cfRule>
  </conditionalFormatting>
  <conditionalFormatting sqref="R93:R94">
    <cfRule type="cellIs" dxfId="5241" priority="2258" operator="equal">
      <formula>"PR"</formula>
    </cfRule>
  </conditionalFormatting>
  <conditionalFormatting sqref="Y93:Y94">
    <cfRule type="cellIs" dxfId="5240" priority="2257" operator="equal">
      <formula>"Me"</formula>
    </cfRule>
  </conditionalFormatting>
  <conditionalFormatting sqref="Y93:Y94">
    <cfRule type="cellIs" dxfId="5239" priority="2256" operator="equal">
      <formula>"TD"</formula>
    </cfRule>
  </conditionalFormatting>
  <conditionalFormatting sqref="Y93:Y94">
    <cfRule type="cellIs" dxfId="5238" priority="2255" operator="equal">
      <formula>"PR"</formula>
    </cfRule>
  </conditionalFormatting>
  <conditionalFormatting sqref="AF93:AF94">
    <cfRule type="cellIs" dxfId="5237" priority="2254" operator="equal">
      <formula>"Me"</formula>
    </cfRule>
  </conditionalFormatting>
  <conditionalFormatting sqref="AF93:AF94">
    <cfRule type="cellIs" dxfId="5236" priority="2253" operator="equal">
      <formula>"TD"</formula>
    </cfRule>
  </conditionalFormatting>
  <conditionalFormatting sqref="AF93:AF94">
    <cfRule type="cellIs" dxfId="5235" priority="2252" operator="equal">
      <formula>"PR"</formula>
    </cfRule>
  </conditionalFormatting>
  <conditionalFormatting sqref="K127:K128">
    <cfRule type="cellIs" dxfId="5234" priority="2227" operator="equal">
      <formula>"Me"</formula>
    </cfRule>
  </conditionalFormatting>
  <conditionalFormatting sqref="K127:K128">
    <cfRule type="cellIs" dxfId="5233" priority="2226" operator="equal">
      <formula>"TD"</formula>
    </cfRule>
  </conditionalFormatting>
  <conditionalFormatting sqref="K127:K128">
    <cfRule type="cellIs" dxfId="5232" priority="2225" operator="equal">
      <formula>"PR"</formula>
    </cfRule>
  </conditionalFormatting>
  <conditionalFormatting sqref="R127:R128">
    <cfRule type="cellIs" dxfId="5231" priority="2224" operator="equal">
      <formula>"Me"</formula>
    </cfRule>
  </conditionalFormatting>
  <conditionalFormatting sqref="R127:R128">
    <cfRule type="cellIs" dxfId="5230" priority="2223" operator="equal">
      <formula>"TD"</formula>
    </cfRule>
  </conditionalFormatting>
  <conditionalFormatting sqref="R127:R128">
    <cfRule type="cellIs" dxfId="5229" priority="2222" operator="equal">
      <formula>"PR"</formula>
    </cfRule>
  </conditionalFormatting>
  <conditionalFormatting sqref="Y127:Y128">
    <cfRule type="cellIs" dxfId="5228" priority="2221" operator="equal">
      <formula>"Me"</formula>
    </cfRule>
  </conditionalFormatting>
  <conditionalFormatting sqref="Y127:Y128">
    <cfRule type="cellIs" dxfId="5227" priority="2220" operator="equal">
      <formula>"TD"</formula>
    </cfRule>
  </conditionalFormatting>
  <conditionalFormatting sqref="Y127:Y128">
    <cfRule type="cellIs" dxfId="5226" priority="2219" operator="equal">
      <formula>"PR"</formula>
    </cfRule>
  </conditionalFormatting>
  <conditionalFormatting sqref="AF127:AF128">
    <cfRule type="cellIs" dxfId="5225" priority="2218" operator="equal">
      <formula>"Me"</formula>
    </cfRule>
  </conditionalFormatting>
  <conditionalFormatting sqref="AF127:AF128">
    <cfRule type="cellIs" dxfId="5224" priority="2217" operator="equal">
      <formula>"TD"</formula>
    </cfRule>
  </conditionalFormatting>
  <conditionalFormatting sqref="AF127:AF128">
    <cfRule type="cellIs" dxfId="5223" priority="2216" operator="equal">
      <formula>"PR"</formula>
    </cfRule>
  </conditionalFormatting>
  <conditionalFormatting sqref="G131:G132">
    <cfRule type="cellIs" dxfId="5222" priority="2215" operator="equal">
      <formula>"Me"</formula>
    </cfRule>
  </conditionalFormatting>
  <conditionalFormatting sqref="G131:G132">
    <cfRule type="cellIs" dxfId="5221" priority="2214" operator="equal">
      <formula>"TD"</formula>
    </cfRule>
  </conditionalFormatting>
  <conditionalFormatting sqref="G131:G132">
    <cfRule type="cellIs" dxfId="5220" priority="2213" operator="equal">
      <formula>"PR"</formula>
    </cfRule>
  </conditionalFormatting>
  <conditionalFormatting sqref="N131:N132">
    <cfRule type="cellIs" dxfId="5219" priority="2212" operator="equal">
      <formula>"Me"</formula>
    </cfRule>
  </conditionalFormatting>
  <conditionalFormatting sqref="N131:N132">
    <cfRule type="cellIs" dxfId="5218" priority="2211" operator="equal">
      <formula>"TD"</formula>
    </cfRule>
  </conditionalFormatting>
  <conditionalFormatting sqref="N131:N132">
    <cfRule type="cellIs" dxfId="5217" priority="2210" operator="equal">
      <formula>"PR"</formula>
    </cfRule>
  </conditionalFormatting>
  <conditionalFormatting sqref="U131:U132">
    <cfRule type="cellIs" dxfId="5216" priority="2209" operator="equal">
      <formula>"Me"</formula>
    </cfRule>
  </conditionalFormatting>
  <conditionalFormatting sqref="U131:U132">
    <cfRule type="cellIs" dxfId="5215" priority="2208" operator="equal">
      <formula>"TD"</formula>
    </cfRule>
  </conditionalFormatting>
  <conditionalFormatting sqref="U131:U132">
    <cfRule type="cellIs" dxfId="5214" priority="2207" operator="equal">
      <formula>"PR"</formula>
    </cfRule>
  </conditionalFormatting>
  <conditionalFormatting sqref="AB131:AB132">
    <cfRule type="cellIs" dxfId="5213" priority="2206" operator="equal">
      <formula>"Me"</formula>
    </cfRule>
  </conditionalFormatting>
  <conditionalFormatting sqref="AB131:AB132">
    <cfRule type="cellIs" dxfId="5212" priority="2205" operator="equal">
      <formula>"TD"</formula>
    </cfRule>
  </conditionalFormatting>
  <conditionalFormatting sqref="AB131:AB132">
    <cfRule type="cellIs" dxfId="5211" priority="2204" operator="equal">
      <formula>"PR"</formula>
    </cfRule>
  </conditionalFormatting>
  <conditionalFormatting sqref="AI131:AI132">
    <cfRule type="cellIs" dxfId="5210" priority="2203" operator="equal">
      <formula>"Me"</formula>
    </cfRule>
  </conditionalFormatting>
  <conditionalFormatting sqref="AI131:AI132">
    <cfRule type="cellIs" dxfId="5209" priority="2202" operator="equal">
      <formula>"TD"</formula>
    </cfRule>
  </conditionalFormatting>
  <conditionalFormatting sqref="AI131:AI132">
    <cfRule type="cellIs" dxfId="5208" priority="2201" operator="equal">
      <formula>"PR"</formula>
    </cfRule>
  </conditionalFormatting>
  <conditionalFormatting sqref="I221:I222">
    <cfRule type="cellIs" dxfId="5207" priority="2200" operator="equal">
      <formula>"Me"</formula>
    </cfRule>
  </conditionalFormatting>
  <conditionalFormatting sqref="I221:I222">
    <cfRule type="cellIs" dxfId="5206" priority="2199" operator="equal">
      <formula>"TD"</formula>
    </cfRule>
  </conditionalFormatting>
  <conditionalFormatting sqref="I221:I222">
    <cfRule type="cellIs" dxfId="5205" priority="2198" operator="equal">
      <formula>"PR"</formula>
    </cfRule>
  </conditionalFormatting>
  <conditionalFormatting sqref="K223:K224">
    <cfRule type="cellIs" dxfId="5204" priority="2197" operator="equal">
      <formula>"Me"</formula>
    </cfRule>
  </conditionalFormatting>
  <conditionalFormatting sqref="K223:K224">
    <cfRule type="cellIs" dxfId="5203" priority="2196" operator="equal">
      <formula>"TD"</formula>
    </cfRule>
  </conditionalFormatting>
  <conditionalFormatting sqref="K223:K224">
    <cfRule type="cellIs" dxfId="5202" priority="2195" operator="equal">
      <formula>"PR"</formula>
    </cfRule>
  </conditionalFormatting>
  <conditionalFormatting sqref="P221:P222">
    <cfRule type="cellIs" dxfId="5201" priority="2194" operator="equal">
      <formula>"Me"</formula>
    </cfRule>
  </conditionalFormatting>
  <conditionalFormatting sqref="P221:P222">
    <cfRule type="cellIs" dxfId="5200" priority="2193" operator="equal">
      <formula>"TD"</formula>
    </cfRule>
  </conditionalFormatting>
  <conditionalFormatting sqref="P221:P222">
    <cfRule type="cellIs" dxfId="5199" priority="2192" operator="equal">
      <formula>"PR"</formula>
    </cfRule>
  </conditionalFormatting>
  <conditionalFormatting sqref="R223:R224">
    <cfRule type="cellIs" dxfId="5198" priority="2191" operator="equal">
      <formula>"Me"</formula>
    </cfRule>
  </conditionalFormatting>
  <conditionalFormatting sqref="R223:R224">
    <cfRule type="cellIs" dxfId="5197" priority="2190" operator="equal">
      <formula>"TD"</formula>
    </cfRule>
  </conditionalFormatting>
  <conditionalFormatting sqref="R223:R224">
    <cfRule type="cellIs" dxfId="5196" priority="2189" operator="equal">
      <formula>"PR"</formula>
    </cfRule>
  </conditionalFormatting>
  <conditionalFormatting sqref="W221:W222">
    <cfRule type="cellIs" dxfId="5195" priority="2188" operator="equal">
      <formula>"Me"</formula>
    </cfRule>
  </conditionalFormatting>
  <conditionalFormatting sqref="W221:W222">
    <cfRule type="cellIs" dxfId="5194" priority="2187" operator="equal">
      <formula>"TD"</formula>
    </cfRule>
  </conditionalFormatting>
  <conditionalFormatting sqref="W221:W222">
    <cfRule type="cellIs" dxfId="5193" priority="2186" operator="equal">
      <formula>"PR"</formula>
    </cfRule>
  </conditionalFormatting>
  <conditionalFormatting sqref="Y223:Y224">
    <cfRule type="cellIs" dxfId="5192" priority="2185" operator="equal">
      <formula>"Me"</formula>
    </cfRule>
  </conditionalFormatting>
  <conditionalFormatting sqref="Y223:Y224">
    <cfRule type="cellIs" dxfId="5191" priority="2184" operator="equal">
      <formula>"TD"</formula>
    </cfRule>
  </conditionalFormatting>
  <conditionalFormatting sqref="Y223:Y224">
    <cfRule type="cellIs" dxfId="5190" priority="2183" operator="equal">
      <formula>"PR"</formula>
    </cfRule>
  </conditionalFormatting>
  <conditionalFormatting sqref="AD221:AD222">
    <cfRule type="cellIs" dxfId="5189" priority="2182" operator="equal">
      <formula>"Me"</formula>
    </cfRule>
  </conditionalFormatting>
  <conditionalFormatting sqref="AD221:AD222">
    <cfRule type="cellIs" dxfId="5188" priority="2181" operator="equal">
      <formula>"TD"</formula>
    </cfRule>
  </conditionalFormatting>
  <conditionalFormatting sqref="AD221:AD222">
    <cfRule type="cellIs" dxfId="5187" priority="2180" operator="equal">
      <formula>"PR"</formula>
    </cfRule>
  </conditionalFormatting>
  <conditionalFormatting sqref="AF223:AF224">
    <cfRule type="cellIs" dxfId="5186" priority="2179" operator="equal">
      <formula>"Me"</formula>
    </cfRule>
  </conditionalFormatting>
  <conditionalFormatting sqref="AF223:AF224">
    <cfRule type="cellIs" dxfId="5185" priority="2178" operator="equal">
      <formula>"TD"</formula>
    </cfRule>
  </conditionalFormatting>
  <conditionalFormatting sqref="AF223:AF224">
    <cfRule type="cellIs" dxfId="5184" priority="2177" operator="equal">
      <formula>"PR"</formula>
    </cfRule>
  </conditionalFormatting>
  <conditionalFormatting sqref="D44">
    <cfRule type="cellIs" dxfId="5183" priority="2174" operator="equal">
      <formula>"c"</formula>
    </cfRule>
    <cfRule type="cellIs" dxfId="5182" priority="2175" operator="equal">
      <formula>"b"</formula>
    </cfRule>
    <cfRule type="cellIs" dxfId="5181" priority="2176" operator="equal">
      <formula>"a"</formula>
    </cfRule>
  </conditionalFormatting>
  <conditionalFormatting sqref="D46">
    <cfRule type="cellIs" dxfId="5180" priority="2171" operator="equal">
      <formula>"c"</formula>
    </cfRule>
    <cfRule type="cellIs" dxfId="5179" priority="2172" operator="equal">
      <formula>"b"</formula>
    </cfRule>
    <cfRule type="cellIs" dxfId="5178" priority="2173" operator="equal">
      <formula>"a"</formula>
    </cfRule>
  </conditionalFormatting>
  <conditionalFormatting sqref="H46:I46 H45:J45">
    <cfRule type="cellIs" dxfId="5177" priority="2158" operator="equal">
      <formula>"Me"</formula>
    </cfRule>
  </conditionalFormatting>
  <conditionalFormatting sqref="J45">
    <cfRule type="cellIs" dxfId="5176" priority="2157" operator="equal">
      <formula>"TD"</formula>
    </cfRule>
  </conditionalFormatting>
  <conditionalFormatting sqref="H46:I46 H45:J45">
    <cfRule type="cellIs" dxfId="5175" priority="2156" operator="equal">
      <formula>"PR"</formula>
    </cfRule>
  </conditionalFormatting>
  <conditionalFormatting sqref="K46">
    <cfRule type="cellIs" dxfId="5174" priority="2155" operator="equal">
      <formula>"Me"</formula>
    </cfRule>
  </conditionalFormatting>
  <conditionalFormatting sqref="K46">
    <cfRule type="cellIs" dxfId="5173" priority="2154" operator="equal">
      <formula>"TD"</formula>
    </cfRule>
  </conditionalFormatting>
  <conditionalFormatting sqref="K46">
    <cfRule type="cellIs" dxfId="5172" priority="2153" operator="equal">
      <formula>"PR"</formula>
    </cfRule>
  </conditionalFormatting>
  <conditionalFormatting sqref="G46">
    <cfRule type="cellIs" dxfId="5171" priority="2152" operator="equal">
      <formula>"Me"</formula>
    </cfRule>
  </conditionalFormatting>
  <conditionalFormatting sqref="G46">
    <cfRule type="cellIs" dxfId="5170" priority="2151" operator="equal">
      <formula>"TD"</formula>
    </cfRule>
  </conditionalFormatting>
  <conditionalFormatting sqref="G46">
    <cfRule type="cellIs" dxfId="5169" priority="2150" operator="equal">
      <formula>"PR"</formula>
    </cfRule>
  </conditionalFormatting>
  <conditionalFormatting sqref="J46">
    <cfRule type="cellIs" dxfId="5168" priority="2149" operator="equal">
      <formula>"Me"</formula>
    </cfRule>
  </conditionalFormatting>
  <conditionalFormatting sqref="J46">
    <cfRule type="cellIs" dxfId="5167" priority="2148" operator="equal">
      <formula>"TD"</formula>
    </cfRule>
  </conditionalFormatting>
  <conditionalFormatting sqref="J46">
    <cfRule type="cellIs" dxfId="5166" priority="2147" operator="equal">
      <formula>"PR"</formula>
    </cfRule>
  </conditionalFormatting>
  <conditionalFormatting sqref="O46:P46 O45:Q45">
    <cfRule type="cellIs" dxfId="5165" priority="2134" operator="equal">
      <formula>"Me"</formula>
    </cfRule>
  </conditionalFormatting>
  <conditionalFormatting sqref="Q45">
    <cfRule type="cellIs" dxfId="5164" priority="2133" operator="equal">
      <formula>"TD"</formula>
    </cfRule>
  </conditionalFormatting>
  <conditionalFormatting sqref="O46:P46 O45:Q45">
    <cfRule type="cellIs" dxfId="5163" priority="2132" operator="equal">
      <formula>"PR"</formula>
    </cfRule>
  </conditionalFormatting>
  <conditionalFormatting sqref="R46">
    <cfRule type="cellIs" dxfId="5162" priority="2131" operator="equal">
      <formula>"Me"</formula>
    </cfRule>
  </conditionalFormatting>
  <conditionalFormatting sqref="R46">
    <cfRule type="cellIs" dxfId="5161" priority="2130" operator="equal">
      <formula>"TD"</formula>
    </cfRule>
  </conditionalFormatting>
  <conditionalFormatting sqref="R46">
    <cfRule type="cellIs" dxfId="5160" priority="2129" operator="equal">
      <formula>"PR"</formula>
    </cfRule>
  </conditionalFormatting>
  <conditionalFormatting sqref="N46">
    <cfRule type="cellIs" dxfId="5159" priority="2128" operator="equal">
      <formula>"Me"</formula>
    </cfRule>
  </conditionalFormatting>
  <conditionalFormatting sqref="N46">
    <cfRule type="cellIs" dxfId="5158" priority="2127" operator="equal">
      <formula>"TD"</formula>
    </cfRule>
  </conditionalFormatting>
  <conditionalFormatting sqref="N46">
    <cfRule type="cellIs" dxfId="5157" priority="2126" operator="equal">
      <formula>"PR"</formula>
    </cfRule>
  </conditionalFormatting>
  <conditionalFormatting sqref="Q46">
    <cfRule type="cellIs" dxfId="5156" priority="2125" operator="equal">
      <formula>"Me"</formula>
    </cfRule>
  </conditionalFormatting>
  <conditionalFormatting sqref="Q46">
    <cfRule type="cellIs" dxfId="5155" priority="2124" operator="equal">
      <formula>"TD"</formula>
    </cfRule>
  </conditionalFormatting>
  <conditionalFormatting sqref="Q46">
    <cfRule type="cellIs" dxfId="5154" priority="2123" operator="equal">
      <formula>"PR"</formula>
    </cfRule>
  </conditionalFormatting>
  <conditionalFormatting sqref="X44:Y44">
    <cfRule type="cellIs" dxfId="5153" priority="2119" operator="equal">
      <formula>"Me"</formula>
    </cfRule>
  </conditionalFormatting>
  <conditionalFormatting sqref="X44:Y44">
    <cfRule type="cellIs" dxfId="5152" priority="2118" operator="equal">
      <formula>"TD"</formula>
    </cfRule>
  </conditionalFormatting>
  <conditionalFormatting sqref="X44:Y44">
    <cfRule type="cellIs" dxfId="5151" priority="2117" operator="equal">
      <formula>"PR"</formula>
    </cfRule>
  </conditionalFormatting>
  <conditionalFormatting sqref="U44">
    <cfRule type="cellIs" dxfId="5150" priority="2116" operator="equal">
      <formula>"Me"</formula>
    </cfRule>
  </conditionalFormatting>
  <conditionalFormatting sqref="U44">
    <cfRule type="cellIs" dxfId="5149" priority="2115" operator="equal">
      <formula>"TD"</formula>
    </cfRule>
  </conditionalFormatting>
  <conditionalFormatting sqref="U44">
    <cfRule type="cellIs" dxfId="5148" priority="2114" operator="equal">
      <formula>"PR"</formula>
    </cfRule>
  </conditionalFormatting>
  <conditionalFormatting sqref="V45:Y46">
    <cfRule type="cellIs" dxfId="5147" priority="2110" operator="equal">
      <formula>"Me"</formula>
    </cfRule>
  </conditionalFormatting>
  <conditionalFormatting sqref="V45:Y46">
    <cfRule type="cellIs" dxfId="5146" priority="2108" operator="equal">
      <formula>"PR"</formula>
    </cfRule>
  </conditionalFormatting>
  <conditionalFormatting sqref="U46">
    <cfRule type="cellIs" dxfId="5145" priority="2104" operator="equal">
      <formula>"Me"</formula>
    </cfRule>
  </conditionalFormatting>
  <conditionalFormatting sqref="U46">
    <cfRule type="cellIs" dxfId="5144" priority="2103" operator="equal">
      <formula>"TD"</formula>
    </cfRule>
  </conditionalFormatting>
  <conditionalFormatting sqref="U46">
    <cfRule type="cellIs" dxfId="5143" priority="2102" operator="equal">
      <formula>"PR"</formula>
    </cfRule>
  </conditionalFormatting>
  <conditionalFormatting sqref="AF44">
    <cfRule type="cellIs" dxfId="5142" priority="2095" operator="equal">
      <formula>"Me"</formula>
    </cfRule>
  </conditionalFormatting>
  <conditionalFormatting sqref="AF44">
    <cfRule type="cellIs" dxfId="5141" priority="2094" operator="equal">
      <formula>"TD"</formula>
    </cfRule>
  </conditionalFormatting>
  <conditionalFormatting sqref="AF44">
    <cfRule type="cellIs" dxfId="5140" priority="2093" operator="equal">
      <formula>"PR"</formula>
    </cfRule>
  </conditionalFormatting>
  <conditionalFormatting sqref="AE44">
    <cfRule type="cellIs" dxfId="5139" priority="2089" operator="equal">
      <formula>"Me"</formula>
    </cfRule>
  </conditionalFormatting>
  <conditionalFormatting sqref="AE44">
    <cfRule type="cellIs" dxfId="5138" priority="2088" operator="equal">
      <formula>"TD"</formula>
    </cfRule>
  </conditionalFormatting>
  <conditionalFormatting sqref="AE44">
    <cfRule type="cellIs" dxfId="5137" priority="2087" operator="equal">
      <formula>"PR"</formula>
    </cfRule>
  </conditionalFormatting>
  <conditionalFormatting sqref="AC46:AD46 AC45:AE45">
    <cfRule type="cellIs" dxfId="5136" priority="2086" operator="equal">
      <formula>"Me"</formula>
    </cfRule>
  </conditionalFormatting>
  <conditionalFormatting sqref="AE45">
    <cfRule type="cellIs" dxfId="5135" priority="2085" operator="equal">
      <formula>"TD"</formula>
    </cfRule>
  </conditionalFormatting>
  <conditionalFormatting sqref="AC46:AD46 AC45:AE45">
    <cfRule type="cellIs" dxfId="5134" priority="2084" operator="equal">
      <formula>"PR"</formula>
    </cfRule>
  </conditionalFormatting>
  <conditionalFormatting sqref="AF46">
    <cfRule type="cellIs" dxfId="5133" priority="2083" operator="equal">
      <formula>"Me"</formula>
    </cfRule>
  </conditionalFormatting>
  <conditionalFormatting sqref="AF46">
    <cfRule type="cellIs" dxfId="5132" priority="2082" operator="equal">
      <formula>"TD"</formula>
    </cfRule>
  </conditionalFormatting>
  <conditionalFormatting sqref="AF46">
    <cfRule type="cellIs" dxfId="5131" priority="2081" operator="equal">
      <formula>"PR"</formula>
    </cfRule>
  </conditionalFormatting>
  <conditionalFormatting sqref="AB46">
    <cfRule type="cellIs" dxfId="5130" priority="2080" operator="equal">
      <formula>"Me"</formula>
    </cfRule>
  </conditionalFormatting>
  <conditionalFormatting sqref="AB46">
    <cfRule type="cellIs" dxfId="5129" priority="2079" operator="equal">
      <formula>"TD"</formula>
    </cfRule>
  </conditionalFormatting>
  <conditionalFormatting sqref="AB46">
    <cfRule type="cellIs" dxfId="5128" priority="2078" operator="equal">
      <formula>"PR"</formula>
    </cfRule>
  </conditionalFormatting>
  <conditionalFormatting sqref="AE46">
    <cfRule type="cellIs" dxfId="5127" priority="2077" operator="equal">
      <formula>"Me"</formula>
    </cfRule>
  </conditionalFormatting>
  <conditionalFormatting sqref="AE46">
    <cfRule type="cellIs" dxfId="5126" priority="2076" operator="equal">
      <formula>"TD"</formula>
    </cfRule>
  </conditionalFormatting>
  <conditionalFormatting sqref="AE46">
    <cfRule type="cellIs" dxfId="5125" priority="2075" operator="equal">
      <formula>"PR"</formula>
    </cfRule>
  </conditionalFormatting>
  <conditionalFormatting sqref="AI44">
    <cfRule type="cellIs" dxfId="5124" priority="2074" operator="equal">
      <formula>"Me"</formula>
    </cfRule>
  </conditionalFormatting>
  <conditionalFormatting sqref="AI44">
    <cfRule type="cellIs" dxfId="5123" priority="2073" operator="equal">
      <formula>"TD"</formula>
    </cfRule>
  </conditionalFormatting>
  <conditionalFormatting sqref="AI44">
    <cfRule type="cellIs" dxfId="5122" priority="2072" operator="equal">
      <formula>"PR"</formula>
    </cfRule>
  </conditionalFormatting>
  <conditionalFormatting sqref="AI46">
    <cfRule type="cellIs" dxfId="5121" priority="2071" operator="equal">
      <formula>"Me"</formula>
    </cfRule>
  </conditionalFormatting>
  <conditionalFormatting sqref="AI46">
    <cfRule type="cellIs" dxfId="5120" priority="2070" operator="equal">
      <formula>"TD"</formula>
    </cfRule>
  </conditionalFormatting>
  <conditionalFormatting sqref="AI46">
    <cfRule type="cellIs" dxfId="5119" priority="2069" operator="equal">
      <formula>"PR"</formula>
    </cfRule>
  </conditionalFormatting>
  <conditionalFormatting sqref="N185">
    <cfRule type="cellIs" dxfId="5118" priority="1846" operator="equal">
      <formula>"Me"</formula>
    </cfRule>
  </conditionalFormatting>
  <conditionalFormatting sqref="N185">
    <cfRule type="cellIs" dxfId="5117" priority="1845" operator="equal">
      <formula>"TD"</formula>
    </cfRule>
  </conditionalFormatting>
  <conditionalFormatting sqref="N185">
    <cfRule type="cellIs" dxfId="5116" priority="1844" operator="equal">
      <formula>"PR"</formula>
    </cfRule>
  </conditionalFormatting>
  <conditionalFormatting sqref="AB185">
    <cfRule type="cellIs" dxfId="5115" priority="1840" operator="equal">
      <formula>"Me"</formula>
    </cfRule>
  </conditionalFormatting>
  <conditionalFormatting sqref="AB185">
    <cfRule type="cellIs" dxfId="5114" priority="1839" operator="equal">
      <formula>"TD"</formula>
    </cfRule>
  </conditionalFormatting>
  <conditionalFormatting sqref="AB185">
    <cfRule type="cellIs" dxfId="5113" priority="1838" operator="equal">
      <formula>"PR"</formula>
    </cfRule>
  </conditionalFormatting>
  <conditionalFormatting sqref="G51:AC51 F52:AC52 AG51:AJ52 AD51:AE52">
    <cfRule type="cellIs" dxfId="5112" priority="1824" operator="equal">
      <formula>"PR"</formula>
    </cfRule>
  </conditionalFormatting>
  <conditionalFormatting sqref="F51">
    <cfRule type="cellIs" dxfId="5111" priority="1823" operator="equal">
      <formula>"Me"</formula>
    </cfRule>
  </conditionalFormatting>
  <conditionalFormatting sqref="F51">
    <cfRule type="cellIs" dxfId="5110" priority="1822" operator="equal">
      <formula>"TD"</formula>
    </cfRule>
  </conditionalFormatting>
  <conditionalFormatting sqref="F51">
    <cfRule type="cellIs" dxfId="5109" priority="1821" operator="equal">
      <formula>"PR"</formula>
    </cfRule>
  </conditionalFormatting>
  <conditionalFormatting sqref="AH51:AJ52 F52:AE52">
    <cfRule type="cellIs" dxfId="5108" priority="1828" operator="equal">
      <formula>"Me"</formula>
    </cfRule>
  </conditionalFormatting>
  <conditionalFormatting sqref="AH51:AJ52 F52:AE52">
    <cfRule type="cellIs" dxfId="5107" priority="1827" operator="equal">
      <formula>"TD"</formula>
    </cfRule>
  </conditionalFormatting>
  <conditionalFormatting sqref="G51:AE51">
    <cfRule type="cellIs" dxfId="5106" priority="1826" operator="equal">
      <formula>"Me"</formula>
    </cfRule>
  </conditionalFormatting>
  <conditionalFormatting sqref="G51:AE51">
    <cfRule type="cellIs" dxfId="5105" priority="1825" operator="equal">
      <formula>"TD"</formula>
    </cfRule>
  </conditionalFormatting>
  <conditionalFormatting sqref="D51:D52">
    <cfRule type="cellIs" dxfId="5104" priority="1796" operator="equal">
      <formula>"c"</formula>
    </cfRule>
    <cfRule type="cellIs" dxfId="5103" priority="1797" operator="equal">
      <formula>"b"</formula>
    </cfRule>
    <cfRule type="cellIs" dxfId="5102" priority="1798" operator="equal">
      <formula>"a"</formula>
    </cfRule>
  </conditionalFormatting>
  <conditionalFormatting sqref="C115:C116">
    <cfRule type="cellIs" dxfId="5101" priority="1783" operator="equal">
      <formula>"c"</formula>
    </cfRule>
    <cfRule type="cellIs" dxfId="5100" priority="1784" operator="equal">
      <formula>"b"</formula>
    </cfRule>
    <cfRule type="cellIs" dxfId="5099" priority="1785" operator="equal">
      <formula>"a"</formula>
    </cfRule>
  </conditionalFormatting>
  <conditionalFormatting sqref="AI95:AI96">
    <cfRule type="cellIs" dxfId="5098" priority="1776" operator="equal">
      <formula>"Me"</formula>
    </cfRule>
  </conditionalFormatting>
  <conditionalFormatting sqref="AI95:AI96">
    <cfRule type="cellIs" dxfId="5097" priority="1775" operator="equal">
      <formula>"TD"</formula>
    </cfRule>
  </conditionalFormatting>
  <conditionalFormatting sqref="AI95:AI96">
    <cfRule type="cellIs" dxfId="5096" priority="1774" operator="equal">
      <formula>"PR"</formula>
    </cfRule>
  </conditionalFormatting>
  <conditionalFormatting sqref="AI97:AI98">
    <cfRule type="cellIs" dxfId="5095" priority="1773" operator="equal">
      <formula>"Me"</formula>
    </cfRule>
  </conditionalFormatting>
  <conditionalFormatting sqref="AI97:AI98">
    <cfRule type="cellIs" dxfId="5094" priority="1772" operator="equal">
      <formula>"TD"</formula>
    </cfRule>
  </conditionalFormatting>
  <conditionalFormatting sqref="AI97:AI98">
    <cfRule type="cellIs" dxfId="5093" priority="1771" operator="equal">
      <formula>"PR"</formula>
    </cfRule>
  </conditionalFormatting>
  <conditionalFormatting sqref="AI213:AI214">
    <cfRule type="cellIs" dxfId="5092" priority="1770" operator="equal">
      <formula>"Me"</formula>
    </cfRule>
  </conditionalFormatting>
  <conditionalFormatting sqref="AI213:AI214">
    <cfRule type="cellIs" dxfId="5091" priority="1769" operator="equal">
      <formula>"TD"</formula>
    </cfRule>
  </conditionalFormatting>
  <conditionalFormatting sqref="AI213:AI214">
    <cfRule type="cellIs" dxfId="5090" priority="1768" operator="equal">
      <formula>"PR"</formula>
    </cfRule>
  </conditionalFormatting>
  <conditionalFormatting sqref="AI233:AI234">
    <cfRule type="cellIs" dxfId="5089" priority="1767" operator="equal">
      <formula>"Me"</formula>
    </cfRule>
  </conditionalFormatting>
  <conditionalFormatting sqref="AI233:AI234">
    <cfRule type="cellIs" dxfId="5088" priority="1766" operator="equal">
      <formula>"TD"</formula>
    </cfRule>
  </conditionalFormatting>
  <conditionalFormatting sqref="AI233:AI234">
    <cfRule type="cellIs" dxfId="5087" priority="1765" operator="equal">
      <formula>"PR"</formula>
    </cfRule>
  </conditionalFormatting>
  <conditionalFormatting sqref="AB245:AJ246">
    <cfRule type="cellIs" dxfId="5086" priority="1764" operator="equal">
      <formula>"Me"</formula>
    </cfRule>
  </conditionalFormatting>
  <conditionalFormatting sqref="AB245:AJ246">
    <cfRule type="cellIs" dxfId="5085" priority="1763" operator="equal">
      <formula>"TD"</formula>
    </cfRule>
  </conditionalFormatting>
  <conditionalFormatting sqref="AB245:AJ246">
    <cfRule type="cellIs" dxfId="5084" priority="1762" operator="equal">
      <formula>"PR"</formula>
    </cfRule>
  </conditionalFormatting>
  <conditionalFormatting sqref="F37">
    <cfRule type="cellIs" dxfId="5083" priority="1749" operator="equal">
      <formula>"Me"</formula>
    </cfRule>
  </conditionalFormatting>
  <conditionalFormatting sqref="F37">
    <cfRule type="cellIs" dxfId="5082" priority="1748" operator="equal">
      <formula>"TD"</formula>
    </cfRule>
  </conditionalFormatting>
  <conditionalFormatting sqref="F37">
    <cfRule type="cellIs" dxfId="5081" priority="1747" operator="equal">
      <formula>"PR"</formula>
    </cfRule>
  </conditionalFormatting>
  <conditionalFormatting sqref="W27:W28">
    <cfRule type="cellIs" dxfId="5080" priority="1731" operator="equal">
      <formula>"Me"</formula>
    </cfRule>
  </conditionalFormatting>
  <conditionalFormatting sqref="W27:W28">
    <cfRule type="cellIs" dxfId="5079" priority="1730" operator="equal">
      <formula>"TD"</formula>
    </cfRule>
  </conditionalFormatting>
  <conditionalFormatting sqref="W27:W28">
    <cfRule type="cellIs" dxfId="5078" priority="1729" operator="equal">
      <formula>"PR"</formula>
    </cfRule>
  </conditionalFormatting>
  <conditionalFormatting sqref="R23:R24">
    <cfRule type="cellIs" dxfId="5077" priority="1725" operator="equal">
      <formula>"Me"</formula>
    </cfRule>
  </conditionalFormatting>
  <conditionalFormatting sqref="R23:R24">
    <cfRule type="cellIs" dxfId="5076" priority="1724" operator="equal">
      <formula>"Me"</formula>
    </cfRule>
  </conditionalFormatting>
  <conditionalFormatting sqref="R23:R24">
    <cfRule type="cellIs" dxfId="5075" priority="1723" operator="equal">
      <formula>"TD"</formula>
    </cfRule>
  </conditionalFormatting>
  <conditionalFormatting sqref="Y23:Y24">
    <cfRule type="cellIs" dxfId="5074" priority="1722" operator="equal">
      <formula>"Me"</formula>
    </cfRule>
  </conditionalFormatting>
  <conditionalFormatting sqref="Y23:Y24">
    <cfRule type="cellIs" dxfId="5073" priority="1721" operator="equal">
      <formula>"Me"</formula>
    </cfRule>
  </conditionalFormatting>
  <conditionalFormatting sqref="Y23:Y24">
    <cfRule type="cellIs" dxfId="5072" priority="1720" operator="equal">
      <formula>"TD"</formula>
    </cfRule>
  </conditionalFormatting>
  <conditionalFormatting sqref="U27:U28">
    <cfRule type="cellIs" dxfId="5071" priority="1719" operator="equal">
      <formula>"Me"</formula>
    </cfRule>
  </conditionalFormatting>
  <conditionalFormatting sqref="U27:U28">
    <cfRule type="cellIs" dxfId="5070" priority="1718" operator="equal">
      <formula>"TD"</formula>
    </cfRule>
  </conditionalFormatting>
  <conditionalFormatting sqref="U27:U28">
    <cfRule type="cellIs" dxfId="5069" priority="1717" operator="equal">
      <formula>"PR"</formula>
    </cfRule>
  </conditionalFormatting>
  <conditionalFormatting sqref="AF27:AF28">
    <cfRule type="cellIs" dxfId="5068" priority="1713" operator="equal">
      <formula>"Me"</formula>
    </cfRule>
  </conditionalFormatting>
  <conditionalFormatting sqref="AF27:AF28">
    <cfRule type="cellIs" dxfId="5067" priority="1712" operator="equal">
      <formula>"TD"</formula>
    </cfRule>
  </conditionalFormatting>
  <conditionalFormatting sqref="AF27:AF28">
    <cfRule type="cellIs" dxfId="5066" priority="1711" operator="equal">
      <formula>"PR"</formula>
    </cfRule>
  </conditionalFormatting>
  <conditionalFormatting sqref="I27:I28">
    <cfRule type="cellIs" dxfId="5065" priority="1710" operator="equal">
      <formula>"Me"</formula>
    </cfRule>
  </conditionalFormatting>
  <conditionalFormatting sqref="I27:I28">
    <cfRule type="cellIs" dxfId="5064" priority="1709" operator="equal">
      <formula>"Me"</formula>
    </cfRule>
  </conditionalFormatting>
  <conditionalFormatting sqref="I27:I28">
    <cfRule type="cellIs" dxfId="5063" priority="1708" operator="equal">
      <formula>"TD"</formula>
    </cfRule>
  </conditionalFormatting>
  <conditionalFormatting sqref="I27:I28">
    <cfRule type="cellIs" dxfId="5062" priority="1707" operator="equal">
      <formula>"PR"</formula>
    </cfRule>
  </conditionalFormatting>
  <conditionalFormatting sqref="AD25">
    <cfRule type="cellIs" dxfId="5061" priority="1698" operator="equal">
      <formula>"Me"</formula>
    </cfRule>
  </conditionalFormatting>
  <conditionalFormatting sqref="AD25">
    <cfRule type="cellIs" dxfId="5060" priority="1697" operator="equal">
      <formula>"Me"</formula>
    </cfRule>
  </conditionalFormatting>
  <conditionalFormatting sqref="AD25">
    <cfRule type="cellIs" dxfId="5059" priority="1696" operator="equal">
      <formula>"TD"</formula>
    </cfRule>
  </conditionalFormatting>
  <conditionalFormatting sqref="AD25">
    <cfRule type="cellIs" dxfId="5058" priority="1695" operator="equal">
      <formula>"PR"</formula>
    </cfRule>
  </conditionalFormatting>
  <conditionalFormatting sqref="R23:R24">
    <cfRule type="cellIs" dxfId="5057" priority="1675" operator="equal">
      <formula>"Me"</formula>
    </cfRule>
  </conditionalFormatting>
  <conditionalFormatting sqref="R23:R24">
    <cfRule type="cellIs" dxfId="5056" priority="1674" operator="equal">
      <formula>"Me"</formula>
    </cfRule>
  </conditionalFormatting>
  <conditionalFormatting sqref="R23:R24">
    <cfRule type="cellIs" dxfId="5055" priority="1673" operator="equal">
      <formula>"TD"</formula>
    </cfRule>
  </conditionalFormatting>
  <conditionalFormatting sqref="V23:V24">
    <cfRule type="cellIs" dxfId="5054" priority="1672" operator="equal">
      <formula>"Me"</formula>
    </cfRule>
  </conditionalFormatting>
  <conditionalFormatting sqref="V23:V24">
    <cfRule type="cellIs" dxfId="5053" priority="1671" operator="equal">
      <formula>"Me"</formula>
    </cfRule>
  </conditionalFormatting>
  <conditionalFormatting sqref="V23:V24">
    <cfRule type="cellIs" dxfId="5052" priority="1670" operator="equal">
      <formula>"TD"</formula>
    </cfRule>
  </conditionalFormatting>
  <conditionalFormatting sqref="Y23:Y24">
    <cfRule type="cellIs" dxfId="5051" priority="1669" operator="equal">
      <formula>"Me"</formula>
    </cfRule>
  </conditionalFormatting>
  <conditionalFormatting sqref="Y23:Y24">
    <cfRule type="cellIs" dxfId="5050" priority="1668" operator="equal">
      <formula>"Me"</formula>
    </cfRule>
  </conditionalFormatting>
  <conditionalFormatting sqref="Y23:Y24">
    <cfRule type="cellIs" dxfId="5049" priority="1667" operator="equal">
      <formula>"TD"</formula>
    </cfRule>
  </conditionalFormatting>
  <conditionalFormatting sqref="AC23:AC24">
    <cfRule type="cellIs" dxfId="5048" priority="1666" operator="equal">
      <formula>"Me"</formula>
    </cfRule>
  </conditionalFormatting>
  <conditionalFormatting sqref="AC23:AC24">
    <cfRule type="cellIs" dxfId="5047" priority="1665" operator="equal">
      <formula>"Me"</formula>
    </cfRule>
  </conditionalFormatting>
  <conditionalFormatting sqref="AC23:AC24">
    <cfRule type="cellIs" dxfId="5046" priority="1664" operator="equal">
      <formula>"TD"</formula>
    </cfRule>
  </conditionalFormatting>
  <conditionalFormatting sqref="C45:C48 C41:C42">
    <cfRule type="cellIs" dxfId="5045" priority="1643" operator="lessThan">
      <formula>#REF!</formula>
    </cfRule>
  </conditionalFormatting>
  <conditionalFormatting sqref="C45:C48 C41:C42">
    <cfRule type="cellIs" dxfId="5044" priority="1642" operator="equal">
      <formula>"C"</formula>
    </cfRule>
  </conditionalFormatting>
  <conditionalFormatting sqref="C45:C48 C41:C42">
    <cfRule type="cellIs" dxfId="5043" priority="1641" operator="equal">
      <formula>"B"</formula>
    </cfRule>
  </conditionalFormatting>
  <conditionalFormatting sqref="C45:C48 C41:C42">
    <cfRule type="cellIs" dxfId="5042" priority="1640" operator="equal">
      <formula>"A"</formula>
    </cfRule>
  </conditionalFormatting>
  <conditionalFormatting sqref="C43:C44">
    <cfRule type="cellIs" dxfId="5041" priority="1639" operator="equal">
      <formula>"C"</formula>
    </cfRule>
  </conditionalFormatting>
  <conditionalFormatting sqref="C43:C44">
    <cfRule type="cellIs" dxfId="5040" priority="1638" operator="equal">
      <formula>"B"</formula>
    </cfRule>
  </conditionalFormatting>
  <conditionalFormatting sqref="C43:C44">
    <cfRule type="cellIs" dxfId="5039" priority="1637" operator="equal">
      <formula>"A"</formula>
    </cfRule>
  </conditionalFormatting>
  <conditionalFormatting sqref="C43:C44">
    <cfRule type="cellIs" dxfId="5038" priority="1636" operator="lessThan">
      <formula>#REF!</formula>
    </cfRule>
  </conditionalFormatting>
  <conditionalFormatting sqref="C35:C36">
    <cfRule type="cellIs" dxfId="5037" priority="1635" operator="equal">
      <formula>"C"</formula>
    </cfRule>
  </conditionalFormatting>
  <conditionalFormatting sqref="C35:C36">
    <cfRule type="cellIs" dxfId="5036" priority="1634" operator="equal">
      <formula>"B"</formula>
    </cfRule>
  </conditionalFormatting>
  <conditionalFormatting sqref="C35:C36">
    <cfRule type="cellIs" dxfId="5035" priority="1633" operator="equal">
      <formula>"A"</formula>
    </cfRule>
  </conditionalFormatting>
  <conditionalFormatting sqref="C35:C36">
    <cfRule type="cellIs" dxfId="5034" priority="1632" operator="lessThan">
      <formula>#REF!</formula>
    </cfRule>
  </conditionalFormatting>
  <conditionalFormatting sqref="C61:C62">
    <cfRule type="cellIs" dxfId="5033" priority="1631" operator="equal">
      <formula>"C"</formula>
    </cfRule>
  </conditionalFormatting>
  <conditionalFormatting sqref="C61:C62">
    <cfRule type="cellIs" dxfId="5032" priority="1630" operator="equal">
      <formula>"B"</formula>
    </cfRule>
  </conditionalFormatting>
  <conditionalFormatting sqref="C61:C62">
    <cfRule type="cellIs" dxfId="5031" priority="1629" operator="equal">
      <formula>"A"</formula>
    </cfRule>
  </conditionalFormatting>
  <conditionalFormatting sqref="C61:C62">
    <cfRule type="cellIs" dxfId="5030" priority="1628" operator="lessThan">
      <formula>#REF!</formula>
    </cfRule>
  </conditionalFormatting>
  <conditionalFormatting sqref="C57:C58">
    <cfRule type="cellIs" dxfId="5029" priority="1627" operator="equal">
      <formula>"C"</formula>
    </cfRule>
  </conditionalFormatting>
  <conditionalFormatting sqref="C57:C58">
    <cfRule type="cellIs" dxfId="5028" priority="1626" operator="equal">
      <formula>"B"</formula>
    </cfRule>
  </conditionalFormatting>
  <conditionalFormatting sqref="C57:C58">
    <cfRule type="cellIs" dxfId="5027" priority="1625" operator="equal">
      <formula>"A"</formula>
    </cfRule>
  </conditionalFormatting>
  <conditionalFormatting sqref="C57:C58">
    <cfRule type="cellIs" dxfId="5026" priority="1624" operator="lessThan">
      <formula>#REF!</formula>
    </cfRule>
  </conditionalFormatting>
  <conditionalFormatting sqref="C54">
    <cfRule type="cellIs" dxfId="5025" priority="1623" operator="equal">
      <formula>"C"</formula>
    </cfRule>
  </conditionalFormatting>
  <conditionalFormatting sqref="C54">
    <cfRule type="cellIs" dxfId="5024" priority="1622" operator="equal">
      <formula>"B"</formula>
    </cfRule>
  </conditionalFormatting>
  <conditionalFormatting sqref="C54">
    <cfRule type="cellIs" dxfId="5023" priority="1621" operator="equal">
      <formula>"A"</formula>
    </cfRule>
  </conditionalFormatting>
  <conditionalFormatting sqref="C54">
    <cfRule type="cellIs" dxfId="5022" priority="1620" operator="lessThan">
      <formula>#REF!</formula>
    </cfRule>
  </conditionalFormatting>
  <conditionalFormatting sqref="C53">
    <cfRule type="cellIs" dxfId="5021" priority="1619" operator="equal">
      <formula>"C"</formula>
    </cfRule>
  </conditionalFormatting>
  <conditionalFormatting sqref="C53">
    <cfRule type="cellIs" dxfId="5020" priority="1618" operator="equal">
      <formula>"B"</formula>
    </cfRule>
  </conditionalFormatting>
  <conditionalFormatting sqref="C53">
    <cfRule type="cellIs" dxfId="5019" priority="1617" operator="equal">
      <formula>"A"</formula>
    </cfRule>
  </conditionalFormatting>
  <conditionalFormatting sqref="C53">
    <cfRule type="cellIs" dxfId="5018" priority="1616" operator="lessThan">
      <formula>#REF!</formula>
    </cfRule>
  </conditionalFormatting>
  <conditionalFormatting sqref="C59:C60">
    <cfRule type="cellIs" dxfId="5017" priority="1615" operator="equal">
      <formula>"C"</formula>
    </cfRule>
  </conditionalFormatting>
  <conditionalFormatting sqref="C59:C60">
    <cfRule type="cellIs" dxfId="5016" priority="1614" operator="equal">
      <formula>"B"</formula>
    </cfRule>
  </conditionalFormatting>
  <conditionalFormatting sqref="C59:C60">
    <cfRule type="cellIs" dxfId="5015" priority="1613" operator="equal">
      <formula>"A"</formula>
    </cfRule>
  </conditionalFormatting>
  <conditionalFormatting sqref="C59:C60">
    <cfRule type="cellIs" dxfId="5014" priority="1612" operator="lessThan">
      <formula>#REF!</formula>
    </cfRule>
  </conditionalFormatting>
  <conditionalFormatting sqref="C48">
    <cfRule type="cellIs" dxfId="5013" priority="1608" operator="equal">
      <formula>"C"</formula>
    </cfRule>
  </conditionalFormatting>
  <conditionalFormatting sqref="C48">
    <cfRule type="cellIs" dxfId="5012" priority="1607" operator="equal">
      <formula>"B"</formula>
    </cfRule>
  </conditionalFormatting>
  <conditionalFormatting sqref="C48">
    <cfRule type="cellIs" dxfId="5011" priority="1606" operator="equal">
      <formula>"A"</formula>
    </cfRule>
  </conditionalFormatting>
  <conditionalFormatting sqref="C48">
    <cfRule type="cellIs" dxfId="5010" priority="1605" operator="lessThan">
      <formula>#REF!</formula>
    </cfRule>
  </conditionalFormatting>
  <conditionalFormatting sqref="C47">
    <cfRule type="cellIs" dxfId="5009" priority="1602" operator="equal">
      <formula>"c"</formula>
    </cfRule>
    <cfRule type="cellIs" dxfId="5008" priority="1603" operator="equal">
      <formula>"b"</formula>
    </cfRule>
    <cfRule type="cellIs" dxfId="5007" priority="1604" operator="equal">
      <formula>"a"</formula>
    </cfRule>
  </conditionalFormatting>
  <conditionalFormatting sqref="C33:C34">
    <cfRule type="cellIs" dxfId="5006" priority="1596" operator="equal">
      <formula>"C"</formula>
    </cfRule>
  </conditionalFormatting>
  <conditionalFormatting sqref="C33:C34">
    <cfRule type="cellIs" dxfId="5005" priority="1595" operator="equal">
      <formula>"B"</formula>
    </cfRule>
  </conditionalFormatting>
  <conditionalFormatting sqref="C33:C34">
    <cfRule type="cellIs" dxfId="5004" priority="1594" operator="equal">
      <formula>"A"</formula>
    </cfRule>
  </conditionalFormatting>
  <conditionalFormatting sqref="C49:C50">
    <cfRule type="cellIs" dxfId="5003" priority="1587" operator="lessThan">
      <formula>#REF!</formula>
    </cfRule>
  </conditionalFormatting>
  <conditionalFormatting sqref="C49:C50">
    <cfRule type="cellIs" dxfId="5002" priority="1586" operator="equal">
      <formula>"C"</formula>
    </cfRule>
  </conditionalFormatting>
  <conditionalFormatting sqref="C49:C50">
    <cfRule type="cellIs" dxfId="5001" priority="1585" operator="equal">
      <formula>"B"</formula>
    </cfRule>
  </conditionalFormatting>
  <conditionalFormatting sqref="C49:C50">
    <cfRule type="cellIs" dxfId="5000" priority="1584" operator="equal">
      <formula>"A"</formula>
    </cfRule>
  </conditionalFormatting>
  <conditionalFormatting sqref="C71:C72">
    <cfRule type="cellIs" dxfId="4999" priority="1583" operator="equal">
      <formula>"C"</formula>
    </cfRule>
  </conditionalFormatting>
  <conditionalFormatting sqref="C71:C72">
    <cfRule type="cellIs" dxfId="4998" priority="1581" operator="equal">
      <formula>"B"</formula>
    </cfRule>
  </conditionalFormatting>
  <conditionalFormatting sqref="C71:C72">
    <cfRule type="cellIs" dxfId="4997" priority="1580" operator="equal">
      <formula>"A"</formula>
    </cfRule>
  </conditionalFormatting>
  <conditionalFormatting sqref="C71:C72">
    <cfRule type="cellIs" dxfId="4996" priority="1573" operator="lessThan">
      <formula>#REF!</formula>
    </cfRule>
  </conditionalFormatting>
  <conditionalFormatting sqref="C75:C76">
    <cfRule type="cellIs" dxfId="4995" priority="1572" operator="equal">
      <formula>"C"</formula>
    </cfRule>
  </conditionalFormatting>
  <conditionalFormatting sqref="C75:C76">
    <cfRule type="cellIs" dxfId="4994" priority="1571" operator="equal">
      <formula>"B"</formula>
    </cfRule>
  </conditionalFormatting>
  <conditionalFormatting sqref="C75:C76">
    <cfRule type="cellIs" dxfId="4993" priority="1570" operator="equal">
      <formula>"A"</formula>
    </cfRule>
  </conditionalFormatting>
  <conditionalFormatting sqref="C75:C76">
    <cfRule type="cellIs" dxfId="4992" priority="1569" operator="lessThan">
      <formula>#REF!</formula>
    </cfRule>
  </conditionalFormatting>
  <conditionalFormatting sqref="C65:C66">
    <cfRule type="cellIs" dxfId="4991" priority="1568" operator="equal">
      <formula>"C"</formula>
    </cfRule>
  </conditionalFormatting>
  <conditionalFormatting sqref="C65:C66">
    <cfRule type="cellIs" dxfId="4990" priority="1567" operator="equal">
      <formula>"B"</formula>
    </cfRule>
  </conditionalFormatting>
  <conditionalFormatting sqref="C65:C66">
    <cfRule type="cellIs" dxfId="4989" priority="1566" operator="equal">
      <formula>"A"</formula>
    </cfRule>
  </conditionalFormatting>
  <conditionalFormatting sqref="C65:C66">
    <cfRule type="cellIs" dxfId="4988" priority="1565" operator="lessThan">
      <formula>#REF!</formula>
    </cfRule>
  </conditionalFormatting>
  <conditionalFormatting sqref="C73:C74">
    <cfRule type="cellIs" dxfId="4987" priority="1558" operator="equal">
      <formula>"C"</formula>
    </cfRule>
  </conditionalFormatting>
  <conditionalFormatting sqref="C73:C74">
    <cfRule type="cellIs" dxfId="4986" priority="1557" operator="equal">
      <formula>"B"</formula>
    </cfRule>
  </conditionalFormatting>
  <conditionalFormatting sqref="C73:C74">
    <cfRule type="cellIs" dxfId="4985" priority="1556" operator="equal">
      <formula>"A"</formula>
    </cfRule>
  </conditionalFormatting>
  <conditionalFormatting sqref="C73:C74">
    <cfRule type="cellIs" dxfId="4984" priority="1555" operator="lessThan">
      <formula>#REF!</formula>
    </cfRule>
  </conditionalFormatting>
  <conditionalFormatting sqref="C63:C64">
    <cfRule type="cellIs" dxfId="4983" priority="1549" operator="equal">
      <formula>"c"</formula>
    </cfRule>
    <cfRule type="cellIs" dxfId="4982" priority="1550" operator="equal">
      <formula>"b"</formula>
    </cfRule>
    <cfRule type="cellIs" dxfId="4981" priority="1551" operator="equal">
      <formula>"a"</formula>
    </cfRule>
  </conditionalFormatting>
  <conditionalFormatting sqref="C64">
    <cfRule type="cellIs" dxfId="4980" priority="1546" operator="equal">
      <formula>"c"</formula>
    </cfRule>
    <cfRule type="cellIs" dxfId="4979" priority="1547" operator="equal">
      <formula>"b"</formula>
    </cfRule>
    <cfRule type="cellIs" dxfId="4978" priority="1548" operator="equal">
      <formula>"a"</formula>
    </cfRule>
  </conditionalFormatting>
  <conditionalFormatting sqref="C63">
    <cfRule type="cellIs" dxfId="4977" priority="1543" operator="equal">
      <formula>"c"</formula>
    </cfRule>
    <cfRule type="cellIs" dxfId="4976" priority="1544" operator="equal">
      <formula>"b"</formula>
    </cfRule>
    <cfRule type="cellIs" dxfId="4975" priority="1545" operator="equal">
      <formula>"a"</formula>
    </cfRule>
  </conditionalFormatting>
  <conditionalFormatting sqref="C55:C56">
    <cfRule type="cellIs" dxfId="4974" priority="1537" operator="equal">
      <formula>"C"</formula>
    </cfRule>
  </conditionalFormatting>
  <conditionalFormatting sqref="C55:C56">
    <cfRule type="cellIs" dxfId="4973" priority="1536" operator="equal">
      <formula>"B"</formula>
    </cfRule>
  </conditionalFormatting>
  <conditionalFormatting sqref="C55:C56">
    <cfRule type="cellIs" dxfId="4972" priority="1535" operator="equal">
      <formula>"A"</formula>
    </cfRule>
  </conditionalFormatting>
  <conditionalFormatting sqref="C67:C68">
    <cfRule type="cellIs" dxfId="4971" priority="1528" operator="equal">
      <formula>"C"</formula>
    </cfRule>
  </conditionalFormatting>
  <conditionalFormatting sqref="C67:C68">
    <cfRule type="cellIs" dxfId="4970" priority="1527" operator="equal">
      <formula>"B"</formula>
    </cfRule>
  </conditionalFormatting>
  <conditionalFormatting sqref="C67:C68">
    <cfRule type="cellIs" dxfId="4969" priority="1526" operator="equal">
      <formula>"A"</formula>
    </cfRule>
  </conditionalFormatting>
  <conditionalFormatting sqref="C67:C68">
    <cfRule type="cellIs" dxfId="4968" priority="1525" operator="lessThan">
      <formula>#REF!</formula>
    </cfRule>
  </conditionalFormatting>
  <conditionalFormatting sqref="C51:C52">
    <cfRule type="cellIs" dxfId="4967" priority="1519" operator="lessThan">
      <formula>#REF!</formula>
    </cfRule>
  </conditionalFormatting>
  <conditionalFormatting sqref="C51:C52">
    <cfRule type="cellIs" dxfId="4966" priority="1518" operator="equal">
      <formula>"C"</formula>
    </cfRule>
  </conditionalFormatting>
  <conditionalFormatting sqref="C51:C52">
    <cfRule type="cellIs" dxfId="4965" priority="1517" operator="equal">
      <formula>"B"</formula>
    </cfRule>
  </conditionalFormatting>
  <conditionalFormatting sqref="C51:C52">
    <cfRule type="cellIs" dxfId="4964" priority="1516" operator="equal">
      <formula>"A"</formula>
    </cfRule>
  </conditionalFormatting>
  <conditionalFormatting sqref="C69:C70">
    <cfRule type="cellIs" dxfId="4963" priority="1510" operator="equal">
      <formula>"C"</formula>
    </cfRule>
  </conditionalFormatting>
  <conditionalFormatting sqref="C69:C70">
    <cfRule type="cellIs" dxfId="4962" priority="1509" operator="equal">
      <formula>"B"</formula>
    </cfRule>
  </conditionalFormatting>
  <conditionalFormatting sqref="C69:C70">
    <cfRule type="cellIs" dxfId="4961" priority="1508" operator="equal">
      <formula>"A"</formula>
    </cfRule>
  </conditionalFormatting>
  <conditionalFormatting sqref="C69:C70">
    <cfRule type="cellIs" dxfId="4960" priority="1507" operator="lessThan">
      <formula>#REF!</formula>
    </cfRule>
  </conditionalFormatting>
  <conditionalFormatting sqref="C37:C40">
    <cfRule type="cellIs" dxfId="4959" priority="1501" operator="equal">
      <formula>"C"</formula>
    </cfRule>
  </conditionalFormatting>
  <conditionalFormatting sqref="C37:C40">
    <cfRule type="cellIs" dxfId="4958" priority="1500" operator="equal">
      <formula>"B"</formula>
    </cfRule>
  </conditionalFormatting>
  <conditionalFormatting sqref="C37:C40">
    <cfRule type="cellIs" dxfId="4957" priority="1499" operator="equal">
      <formula>"A"</formula>
    </cfRule>
  </conditionalFormatting>
  <conditionalFormatting sqref="C89:C90 C95:C96">
    <cfRule type="cellIs" dxfId="4956" priority="1486" operator="equal">
      <formula>"C"</formula>
    </cfRule>
  </conditionalFormatting>
  <conditionalFormatting sqref="C89:C90 C95:C96">
    <cfRule type="cellIs" dxfId="4955" priority="1485" operator="equal">
      <formula>"B"</formula>
    </cfRule>
  </conditionalFormatting>
  <conditionalFormatting sqref="C89:C90 C95:C96">
    <cfRule type="cellIs" dxfId="4954" priority="1484" operator="equal">
      <formula>"A"</formula>
    </cfRule>
  </conditionalFormatting>
  <conditionalFormatting sqref="C99:C100">
    <cfRule type="cellIs" dxfId="4953" priority="1482" operator="equal">
      <formula>"C"</formula>
    </cfRule>
  </conditionalFormatting>
  <conditionalFormatting sqref="C99:C100">
    <cfRule type="cellIs" dxfId="4952" priority="1481" operator="equal">
      <formula>"B"</formula>
    </cfRule>
  </conditionalFormatting>
  <conditionalFormatting sqref="C99:C100">
    <cfRule type="cellIs" dxfId="4951" priority="1480" operator="equal">
      <formula>"A"</formula>
    </cfRule>
  </conditionalFormatting>
  <conditionalFormatting sqref="C94">
    <cfRule type="cellIs" dxfId="4950" priority="1478" operator="equal">
      <formula>"C"</formula>
    </cfRule>
  </conditionalFormatting>
  <conditionalFormatting sqref="C94">
    <cfRule type="cellIs" dxfId="4949" priority="1477" operator="equal">
      <formula>"B"</formula>
    </cfRule>
  </conditionalFormatting>
  <conditionalFormatting sqref="C94">
    <cfRule type="cellIs" dxfId="4948" priority="1476" operator="equal">
      <formula>"A"</formula>
    </cfRule>
  </conditionalFormatting>
  <conditionalFormatting sqref="C88">
    <cfRule type="cellIs" dxfId="4947" priority="1474" operator="equal">
      <formula>"C"</formula>
    </cfRule>
  </conditionalFormatting>
  <conditionalFormatting sqref="C88">
    <cfRule type="cellIs" dxfId="4946" priority="1473" operator="equal">
      <formula>"B"</formula>
    </cfRule>
  </conditionalFormatting>
  <conditionalFormatting sqref="C88">
    <cfRule type="cellIs" dxfId="4945" priority="1472" operator="equal">
      <formula>"A"</formula>
    </cfRule>
  </conditionalFormatting>
  <conditionalFormatting sqref="C87">
    <cfRule type="cellIs" dxfId="4944" priority="1470" operator="equal">
      <formula>"C"</formula>
    </cfRule>
  </conditionalFormatting>
  <conditionalFormatting sqref="C87">
    <cfRule type="cellIs" dxfId="4943" priority="1469" operator="equal">
      <formula>"B"</formula>
    </cfRule>
  </conditionalFormatting>
  <conditionalFormatting sqref="C87">
    <cfRule type="cellIs" dxfId="4942" priority="1468" operator="equal">
      <formula>"A"</formula>
    </cfRule>
  </conditionalFormatting>
  <conditionalFormatting sqref="C97:C98">
    <cfRule type="cellIs" dxfId="4941" priority="1460" operator="lessThan">
      <formula>#REF!</formula>
    </cfRule>
  </conditionalFormatting>
  <conditionalFormatting sqref="C97:C98">
    <cfRule type="cellIs" dxfId="4940" priority="1459" operator="equal">
      <formula>"C"</formula>
    </cfRule>
  </conditionalFormatting>
  <conditionalFormatting sqref="C97:C98">
    <cfRule type="cellIs" dxfId="4939" priority="1458" operator="equal">
      <formula>"B"</formula>
    </cfRule>
  </conditionalFormatting>
  <conditionalFormatting sqref="C97:C98">
    <cfRule type="cellIs" dxfId="4938" priority="1457" operator="equal">
      <formula>"A"</formula>
    </cfRule>
  </conditionalFormatting>
  <conditionalFormatting sqref="C92">
    <cfRule type="cellIs" dxfId="4937" priority="1450" operator="equal">
      <formula>"C"</formula>
    </cfRule>
  </conditionalFormatting>
  <conditionalFormatting sqref="C92">
    <cfRule type="cellIs" dxfId="4936" priority="1449" operator="equal">
      <formula>"B"</formula>
    </cfRule>
  </conditionalFormatting>
  <conditionalFormatting sqref="C92">
    <cfRule type="cellIs" dxfId="4935" priority="1448" operator="equal">
      <formula>"A"</formula>
    </cfRule>
  </conditionalFormatting>
  <conditionalFormatting sqref="C91">
    <cfRule type="cellIs" dxfId="4934" priority="1446" operator="equal">
      <formula>"C"</formula>
    </cfRule>
  </conditionalFormatting>
  <conditionalFormatting sqref="C91">
    <cfRule type="cellIs" dxfId="4933" priority="1445" operator="equal">
      <formula>"B"</formula>
    </cfRule>
  </conditionalFormatting>
  <conditionalFormatting sqref="C91">
    <cfRule type="cellIs" dxfId="4932" priority="1444" operator="equal">
      <formula>"A"</formula>
    </cfRule>
  </conditionalFormatting>
  <conditionalFormatting sqref="C125:C129">
    <cfRule type="cellIs" dxfId="4931" priority="1440" operator="equal">
      <formula>"c"</formula>
    </cfRule>
    <cfRule type="cellIs" dxfId="4930" priority="1441" operator="equal">
      <formula>"b"</formula>
    </cfRule>
    <cfRule type="cellIs" dxfId="4929" priority="1442" operator="equal">
      <formula>"a"</formula>
    </cfRule>
  </conditionalFormatting>
  <conditionalFormatting sqref="C130">
    <cfRule type="cellIs" dxfId="4928" priority="1437" operator="equal">
      <formula>"c"</formula>
    </cfRule>
    <cfRule type="cellIs" dxfId="4927" priority="1438" operator="equal">
      <formula>"b"</formula>
    </cfRule>
    <cfRule type="cellIs" dxfId="4926" priority="1439" operator="equal">
      <formula>"a"</formula>
    </cfRule>
  </conditionalFormatting>
  <conditionalFormatting sqref="C131:C132">
    <cfRule type="cellIs" dxfId="4925" priority="1434" operator="equal">
      <formula>"c"</formula>
    </cfRule>
    <cfRule type="cellIs" dxfId="4924" priority="1435" operator="equal">
      <formula>"b"</formula>
    </cfRule>
    <cfRule type="cellIs" dxfId="4923" priority="1436" operator="equal">
      <formula>"a"</formula>
    </cfRule>
  </conditionalFormatting>
  <conditionalFormatting sqref="C123:C124">
    <cfRule type="cellIs" dxfId="4922" priority="1431" operator="equal">
      <formula>"c"</formula>
    </cfRule>
    <cfRule type="cellIs" dxfId="4921" priority="1432" operator="equal">
      <formula>"b"</formula>
    </cfRule>
    <cfRule type="cellIs" dxfId="4920" priority="1433" operator="equal">
      <formula>"a"</formula>
    </cfRule>
  </conditionalFormatting>
  <conditionalFormatting sqref="C127">
    <cfRule type="cellIs" dxfId="4919" priority="1428" operator="equal">
      <formula>"c"</formula>
    </cfRule>
    <cfRule type="cellIs" dxfId="4918" priority="1429" operator="equal">
      <formula>"b"</formula>
    </cfRule>
    <cfRule type="cellIs" dxfId="4917" priority="1430" operator="equal">
      <formula>"a"</formula>
    </cfRule>
  </conditionalFormatting>
  <conditionalFormatting sqref="C128">
    <cfRule type="cellIs" dxfId="4916" priority="1425" operator="equal">
      <formula>"c"</formula>
    </cfRule>
    <cfRule type="cellIs" dxfId="4915" priority="1426" operator="equal">
      <formula>"b"</formula>
    </cfRule>
    <cfRule type="cellIs" dxfId="4914" priority="1427" operator="equal">
      <formula>"a"</formula>
    </cfRule>
  </conditionalFormatting>
  <conditionalFormatting sqref="C138">
    <cfRule type="cellIs" dxfId="4913" priority="1416" operator="equal">
      <formula>"c"</formula>
    </cfRule>
    <cfRule type="cellIs" dxfId="4912" priority="1417" operator="equal">
      <formula>"b"</formula>
    </cfRule>
    <cfRule type="cellIs" dxfId="4911" priority="1418" operator="equal">
      <formula>"a"</formula>
    </cfRule>
  </conditionalFormatting>
  <conditionalFormatting sqref="C136">
    <cfRule type="cellIs" dxfId="4910" priority="1419" operator="equal">
      <formula>"c"</formula>
    </cfRule>
    <cfRule type="cellIs" dxfId="4909" priority="1420" operator="equal">
      <formula>"b"</formula>
    </cfRule>
    <cfRule type="cellIs" dxfId="4908" priority="1421" operator="equal">
      <formula>"a"</formula>
    </cfRule>
  </conditionalFormatting>
  <conditionalFormatting sqref="C135">
    <cfRule type="cellIs" dxfId="4907" priority="1422" operator="equal">
      <formula>"c"</formula>
    </cfRule>
    <cfRule type="cellIs" dxfId="4906" priority="1423" operator="equal">
      <formula>"b"</formula>
    </cfRule>
    <cfRule type="cellIs" dxfId="4905" priority="1424" operator="equal">
      <formula>"a"</formula>
    </cfRule>
  </conditionalFormatting>
  <conditionalFormatting sqref="C134">
    <cfRule type="cellIs" dxfId="4904" priority="1413" operator="equal">
      <formula>"c"</formula>
    </cfRule>
    <cfRule type="cellIs" dxfId="4903" priority="1414" operator="equal">
      <formula>"b"</formula>
    </cfRule>
    <cfRule type="cellIs" dxfId="4902" priority="1415" operator="equal">
      <formula>"a"</formula>
    </cfRule>
  </conditionalFormatting>
  <conditionalFormatting sqref="C152 C148 C144">
    <cfRule type="cellIs" dxfId="4901" priority="1348" operator="equal">
      <formula>"c"</formula>
    </cfRule>
    <cfRule type="cellIs" dxfId="4900" priority="1349" operator="equal">
      <formula>"b"</formula>
    </cfRule>
    <cfRule type="cellIs" dxfId="4899" priority="1350" operator="equal">
      <formula>"a"</formula>
    </cfRule>
  </conditionalFormatting>
  <conditionalFormatting sqref="C147 C151 C143">
    <cfRule type="cellIs" dxfId="4898" priority="1352" operator="equal">
      <formula>"c"</formula>
    </cfRule>
    <cfRule type="cellIs" dxfId="4897" priority="1353" operator="equal">
      <formula>"b"</formula>
    </cfRule>
    <cfRule type="cellIs" dxfId="4896" priority="1354" operator="equal">
      <formula>"a"</formula>
    </cfRule>
  </conditionalFormatting>
  <conditionalFormatting sqref="C142">
    <cfRule type="cellIs" dxfId="4895" priority="1336" operator="equal">
      <formula>"c"</formula>
    </cfRule>
    <cfRule type="cellIs" dxfId="4894" priority="1337" operator="equal">
      <formula>"b"</formula>
    </cfRule>
    <cfRule type="cellIs" dxfId="4893" priority="1338" operator="equal">
      <formula>"a"</formula>
    </cfRule>
  </conditionalFormatting>
  <conditionalFormatting sqref="C141">
    <cfRule type="cellIs" dxfId="4892" priority="1339" operator="equal">
      <formula>"c"</formula>
    </cfRule>
    <cfRule type="cellIs" dxfId="4891" priority="1340" operator="equal">
      <formula>"b"</formula>
    </cfRule>
    <cfRule type="cellIs" dxfId="4890" priority="1341" operator="equal">
      <formula>"a"</formula>
    </cfRule>
  </conditionalFormatting>
  <conditionalFormatting sqref="C146">
    <cfRule type="cellIs" dxfId="4889" priority="1324" operator="equal">
      <formula>"c"</formula>
    </cfRule>
    <cfRule type="cellIs" dxfId="4888" priority="1325" operator="equal">
      <formula>"b"</formula>
    </cfRule>
    <cfRule type="cellIs" dxfId="4887" priority="1326" operator="equal">
      <formula>"a"</formula>
    </cfRule>
  </conditionalFormatting>
  <conditionalFormatting sqref="C145">
    <cfRule type="cellIs" dxfId="4886" priority="1327" operator="equal">
      <formula>"c"</formula>
    </cfRule>
    <cfRule type="cellIs" dxfId="4885" priority="1328" operator="equal">
      <formula>"b"</formula>
    </cfRule>
    <cfRule type="cellIs" dxfId="4884" priority="1329" operator="equal">
      <formula>"a"</formula>
    </cfRule>
  </conditionalFormatting>
  <conditionalFormatting sqref="C150">
    <cfRule type="cellIs" dxfId="4883" priority="1318" operator="equal">
      <formula>"c"</formula>
    </cfRule>
    <cfRule type="cellIs" dxfId="4882" priority="1319" operator="equal">
      <formula>"b"</formula>
    </cfRule>
    <cfRule type="cellIs" dxfId="4881" priority="1320" operator="equal">
      <formula>"a"</formula>
    </cfRule>
  </conditionalFormatting>
  <conditionalFormatting sqref="C149">
    <cfRule type="cellIs" dxfId="4880" priority="1321" operator="equal">
      <formula>"c"</formula>
    </cfRule>
    <cfRule type="cellIs" dxfId="4879" priority="1322" operator="equal">
      <formula>"b"</formula>
    </cfRule>
    <cfRule type="cellIs" dxfId="4878" priority="1323" operator="equal">
      <formula>"a"</formula>
    </cfRule>
  </conditionalFormatting>
  <conditionalFormatting sqref="C162 C158 C160">
    <cfRule type="cellIs" dxfId="4877" priority="1291" operator="equal">
      <formula>"c"</formula>
    </cfRule>
    <cfRule type="cellIs" dxfId="4876" priority="1292" operator="equal">
      <formula>"b"</formula>
    </cfRule>
    <cfRule type="cellIs" dxfId="4875" priority="1293" operator="equal">
      <formula>"a"</formula>
    </cfRule>
  </conditionalFormatting>
  <conditionalFormatting sqref="C155 C157 C161">
    <cfRule type="cellIs" dxfId="4874" priority="1297" operator="equal">
      <formula>"c"</formula>
    </cfRule>
    <cfRule type="cellIs" dxfId="4873" priority="1298" operator="equal">
      <formula>"b"</formula>
    </cfRule>
    <cfRule type="cellIs" dxfId="4872" priority="1299" operator="equal">
      <formula>"a"</formula>
    </cfRule>
  </conditionalFormatting>
  <conditionalFormatting sqref="C156">
    <cfRule type="cellIs" dxfId="4871" priority="1294" operator="equal">
      <formula>"c"</formula>
    </cfRule>
    <cfRule type="cellIs" dxfId="4870" priority="1295" operator="equal">
      <formula>"b"</formula>
    </cfRule>
    <cfRule type="cellIs" dxfId="4869" priority="1296" operator="equal">
      <formula>"a"</formula>
    </cfRule>
  </conditionalFormatting>
  <conditionalFormatting sqref="C159">
    <cfRule type="cellIs" dxfId="4868" priority="1285" operator="equal">
      <formula>"c"</formula>
    </cfRule>
    <cfRule type="cellIs" dxfId="4867" priority="1286" operator="equal">
      <formula>"b"</formula>
    </cfRule>
    <cfRule type="cellIs" dxfId="4866" priority="1287" operator="equal">
      <formula>"a"</formula>
    </cfRule>
  </conditionalFormatting>
  <conditionalFormatting sqref="C173:C174">
    <cfRule type="cellIs" dxfId="4865" priority="1284" operator="equal">
      <formula>"C"</formula>
    </cfRule>
  </conditionalFormatting>
  <conditionalFormatting sqref="C173:C174">
    <cfRule type="cellIs" dxfId="4864" priority="1283" operator="equal">
      <formula>"B"</formula>
    </cfRule>
  </conditionalFormatting>
  <conditionalFormatting sqref="C173:C174">
    <cfRule type="cellIs" dxfId="4863" priority="1282" operator="equal">
      <formula>"A"</formula>
    </cfRule>
  </conditionalFormatting>
  <conditionalFormatting sqref="C171:C172">
    <cfRule type="cellIs" dxfId="4862" priority="1278" operator="equal">
      <formula>"c"</formula>
    </cfRule>
    <cfRule type="cellIs" dxfId="4861" priority="1279" operator="equal">
      <formula>"b"</formula>
    </cfRule>
    <cfRule type="cellIs" dxfId="4860" priority="1280" operator="equal">
      <formula>"a"</formula>
    </cfRule>
  </conditionalFormatting>
  <conditionalFormatting sqref="C165:C166 C177:C178">
    <cfRule type="cellIs" dxfId="4859" priority="1275" operator="equal">
      <formula>"c"</formula>
    </cfRule>
    <cfRule type="cellIs" dxfId="4858" priority="1276" operator="equal">
      <formula>"b"</formula>
    </cfRule>
    <cfRule type="cellIs" dxfId="4857" priority="1277" operator="equal">
      <formula>"a"</formula>
    </cfRule>
  </conditionalFormatting>
  <conditionalFormatting sqref="C187:C188">
    <cfRule type="cellIs" dxfId="4856" priority="1274" operator="equal">
      <formula>"C"</formula>
    </cfRule>
  </conditionalFormatting>
  <conditionalFormatting sqref="C187:C188">
    <cfRule type="cellIs" dxfId="4855" priority="1273" operator="equal">
      <formula>"B"</formula>
    </cfRule>
  </conditionalFormatting>
  <conditionalFormatting sqref="C187:C188">
    <cfRule type="cellIs" dxfId="4854" priority="1272" operator="equal">
      <formula>"A"</formula>
    </cfRule>
  </conditionalFormatting>
  <conditionalFormatting sqref="C179:C180">
    <cfRule type="cellIs" dxfId="4853" priority="1270" operator="equal">
      <formula>"C"</formula>
    </cfRule>
  </conditionalFormatting>
  <conditionalFormatting sqref="C179:C180">
    <cfRule type="cellIs" dxfId="4852" priority="1269" operator="equal">
      <formula>"B"</formula>
    </cfRule>
  </conditionalFormatting>
  <conditionalFormatting sqref="C179:C180">
    <cfRule type="cellIs" dxfId="4851" priority="1268" operator="equal">
      <formula>"A"</formula>
    </cfRule>
  </conditionalFormatting>
  <conditionalFormatting sqref="C175:C176">
    <cfRule type="cellIs" dxfId="4850" priority="1264" operator="equal">
      <formula>"c"</formula>
    </cfRule>
    <cfRule type="cellIs" dxfId="4849" priority="1265" operator="equal">
      <formula>"b"</formula>
    </cfRule>
    <cfRule type="cellIs" dxfId="4848" priority="1266" operator="equal">
      <formula>"a"</formula>
    </cfRule>
  </conditionalFormatting>
  <conditionalFormatting sqref="C169">
    <cfRule type="cellIs" dxfId="4847" priority="1261" operator="equal">
      <formula>"c"</formula>
    </cfRule>
    <cfRule type="cellIs" dxfId="4846" priority="1262" operator="equal">
      <formula>"b"</formula>
    </cfRule>
    <cfRule type="cellIs" dxfId="4845" priority="1263" operator="equal">
      <formula>"a"</formula>
    </cfRule>
  </conditionalFormatting>
  <conditionalFormatting sqref="C170">
    <cfRule type="cellIs" dxfId="4844" priority="1258" operator="equal">
      <formula>"c"</formula>
    </cfRule>
    <cfRule type="cellIs" dxfId="4843" priority="1259" operator="equal">
      <formula>"b"</formula>
    </cfRule>
    <cfRule type="cellIs" dxfId="4842" priority="1260" operator="equal">
      <formula>"a"</formula>
    </cfRule>
  </conditionalFormatting>
  <conditionalFormatting sqref="C184">
    <cfRule type="cellIs" dxfId="4841" priority="1257" operator="equal">
      <formula>"C"</formula>
    </cfRule>
  </conditionalFormatting>
  <conditionalFormatting sqref="C184">
    <cfRule type="cellIs" dxfId="4840" priority="1256" operator="equal">
      <formula>"B"</formula>
    </cfRule>
  </conditionalFormatting>
  <conditionalFormatting sqref="C184">
    <cfRule type="cellIs" dxfId="4839" priority="1255" operator="equal">
      <formula>"A"</formula>
    </cfRule>
  </conditionalFormatting>
  <conditionalFormatting sqref="C182">
    <cfRule type="cellIs" dxfId="4838" priority="1253" operator="lessThan">
      <formula>#REF!</formula>
    </cfRule>
  </conditionalFormatting>
  <conditionalFormatting sqref="C182">
    <cfRule type="cellIs" dxfId="4837" priority="1252" operator="equal">
      <formula>"C"</formula>
    </cfRule>
  </conditionalFormatting>
  <conditionalFormatting sqref="C182">
    <cfRule type="cellIs" dxfId="4836" priority="1251" operator="equal">
      <formula>"B"</formula>
    </cfRule>
  </conditionalFormatting>
  <conditionalFormatting sqref="C182">
    <cfRule type="cellIs" dxfId="4835" priority="1250" operator="equal">
      <formula>"A"</formula>
    </cfRule>
  </conditionalFormatting>
  <conditionalFormatting sqref="C181">
    <cfRule type="cellIs" dxfId="4834" priority="1249" operator="equal">
      <formula>"C"</formula>
    </cfRule>
  </conditionalFormatting>
  <conditionalFormatting sqref="C181">
    <cfRule type="cellIs" dxfId="4833" priority="1248" operator="equal">
      <formula>"B"</formula>
    </cfRule>
  </conditionalFormatting>
  <conditionalFormatting sqref="C181">
    <cfRule type="cellIs" dxfId="4832" priority="1247" operator="equal">
      <formula>"A"</formula>
    </cfRule>
  </conditionalFormatting>
  <conditionalFormatting sqref="C186">
    <cfRule type="cellIs" dxfId="4831" priority="1246" operator="equal">
      <formula>"C"</formula>
    </cfRule>
  </conditionalFormatting>
  <conditionalFormatting sqref="C186">
    <cfRule type="cellIs" dxfId="4830" priority="1245" operator="equal">
      <formula>"B"</formula>
    </cfRule>
  </conditionalFormatting>
  <conditionalFormatting sqref="C186">
    <cfRule type="cellIs" dxfId="4829" priority="1244" operator="equal">
      <formula>"A"</formula>
    </cfRule>
  </conditionalFormatting>
  <conditionalFormatting sqref="C191:C194">
    <cfRule type="cellIs" dxfId="4828" priority="1193" operator="equal">
      <formula>"C"</formula>
    </cfRule>
  </conditionalFormatting>
  <conditionalFormatting sqref="C191:C194">
    <cfRule type="cellIs" dxfId="4827" priority="1192" operator="equal">
      <formula>"B"</formula>
    </cfRule>
  </conditionalFormatting>
  <conditionalFormatting sqref="C191:C194">
    <cfRule type="cellIs" dxfId="4826" priority="1191" operator="equal">
      <formula>"A"</formula>
    </cfRule>
  </conditionalFormatting>
  <conditionalFormatting sqref="C197:C198">
    <cfRule type="cellIs" dxfId="4825" priority="1184" operator="equal">
      <formula>"C"</formula>
    </cfRule>
  </conditionalFormatting>
  <conditionalFormatting sqref="C197:C198">
    <cfRule type="cellIs" dxfId="4824" priority="1183" operator="equal">
      <formula>"B"</formula>
    </cfRule>
  </conditionalFormatting>
  <conditionalFormatting sqref="C197:C198">
    <cfRule type="cellIs" dxfId="4823" priority="1182" operator="equal">
      <formula>"A"</formula>
    </cfRule>
  </conditionalFormatting>
  <conditionalFormatting sqref="C195:C196">
    <cfRule type="cellIs" dxfId="4822" priority="1179" operator="equal">
      <formula>"C"</formula>
    </cfRule>
  </conditionalFormatting>
  <conditionalFormatting sqref="C195:C196">
    <cfRule type="cellIs" dxfId="4821" priority="1178" operator="equal">
      <formula>"B"</formula>
    </cfRule>
  </conditionalFormatting>
  <conditionalFormatting sqref="C195:C196">
    <cfRule type="cellIs" dxfId="4820" priority="1177" operator="equal">
      <formula>"A"</formula>
    </cfRule>
  </conditionalFormatting>
  <conditionalFormatting sqref="C199:C200">
    <cfRule type="cellIs" dxfId="4819" priority="1164" operator="equal">
      <formula>"C"</formula>
    </cfRule>
  </conditionalFormatting>
  <conditionalFormatting sqref="C199:C200">
    <cfRule type="cellIs" dxfId="4818" priority="1163" operator="equal">
      <formula>"B"</formula>
    </cfRule>
  </conditionalFormatting>
  <conditionalFormatting sqref="C199:C200">
    <cfRule type="cellIs" dxfId="4817" priority="1162" operator="equal">
      <formula>"A"</formula>
    </cfRule>
  </conditionalFormatting>
  <conditionalFormatting sqref="C219:C220">
    <cfRule type="cellIs" dxfId="4816" priority="1154" operator="equal">
      <formula>"C"</formula>
    </cfRule>
  </conditionalFormatting>
  <conditionalFormatting sqref="C219:C220">
    <cfRule type="cellIs" dxfId="4815" priority="1153" operator="equal">
      <formula>"B"</formula>
    </cfRule>
  </conditionalFormatting>
  <conditionalFormatting sqref="C219:C220">
    <cfRule type="cellIs" dxfId="4814" priority="1152" operator="equal">
      <formula>"A"</formula>
    </cfRule>
  </conditionalFormatting>
  <conditionalFormatting sqref="C233:C234">
    <cfRule type="cellIs" dxfId="4813" priority="1150" operator="equal">
      <formula>"C"</formula>
    </cfRule>
  </conditionalFormatting>
  <conditionalFormatting sqref="C233:C234">
    <cfRule type="cellIs" dxfId="4812" priority="1149" operator="equal">
      <formula>"B"</formula>
    </cfRule>
  </conditionalFormatting>
  <conditionalFormatting sqref="C233:C234">
    <cfRule type="cellIs" dxfId="4811" priority="1148" operator="equal">
      <formula>"A"</formula>
    </cfRule>
  </conditionalFormatting>
  <conditionalFormatting sqref="C203:C204 C223:C226">
    <cfRule type="cellIs" dxfId="4810" priority="1146" operator="equal">
      <formula>"C"</formula>
    </cfRule>
  </conditionalFormatting>
  <conditionalFormatting sqref="C203:C204 C223:C226">
    <cfRule type="cellIs" dxfId="4809" priority="1145" operator="equal">
      <formula>"B"</formula>
    </cfRule>
  </conditionalFormatting>
  <conditionalFormatting sqref="C203:C204 C223:C226">
    <cfRule type="cellIs" dxfId="4808" priority="1144" operator="equal">
      <formula>"A"</formula>
    </cfRule>
  </conditionalFormatting>
  <conditionalFormatting sqref="C213:C214 C243:C244 C229:C230">
    <cfRule type="cellIs" dxfId="4807" priority="1142" operator="equal">
      <formula>"C"</formula>
    </cfRule>
  </conditionalFormatting>
  <conditionalFormatting sqref="C213:C214 C243:C244 C229:C230">
    <cfRule type="cellIs" dxfId="4806" priority="1141" operator="equal">
      <formula>"B"</formula>
    </cfRule>
  </conditionalFormatting>
  <conditionalFormatting sqref="C213:C214 C243:C244 C229:C230">
    <cfRule type="cellIs" dxfId="4805" priority="1140" operator="equal">
      <formula>"A"</formula>
    </cfRule>
  </conditionalFormatting>
  <conditionalFormatting sqref="C217:C218">
    <cfRule type="cellIs" dxfId="4804" priority="1138" operator="equal">
      <formula>"C"</formula>
    </cfRule>
  </conditionalFormatting>
  <conditionalFormatting sqref="C217:C218">
    <cfRule type="cellIs" dxfId="4803" priority="1137" operator="equal">
      <formula>"B"</formula>
    </cfRule>
  </conditionalFormatting>
  <conditionalFormatting sqref="C217:C218">
    <cfRule type="cellIs" dxfId="4802" priority="1136" operator="equal">
      <formula>"A"</formula>
    </cfRule>
  </conditionalFormatting>
  <conditionalFormatting sqref="C221:C222">
    <cfRule type="cellIs" dxfId="4801" priority="1135" operator="equal">
      <formula>"C"</formula>
    </cfRule>
  </conditionalFormatting>
  <conditionalFormatting sqref="C221:C222">
    <cfRule type="cellIs" dxfId="4800" priority="1134" operator="equal">
      <formula>"B"</formula>
    </cfRule>
  </conditionalFormatting>
  <conditionalFormatting sqref="C221:C222">
    <cfRule type="cellIs" dxfId="4799" priority="1133" operator="equal">
      <formula>"A"</formula>
    </cfRule>
  </conditionalFormatting>
  <conditionalFormatting sqref="C205:C206">
    <cfRule type="cellIs" dxfId="4798" priority="1132" operator="equal">
      <formula>"C"</formula>
    </cfRule>
  </conditionalFormatting>
  <conditionalFormatting sqref="C205:C206">
    <cfRule type="cellIs" dxfId="4797" priority="1131" operator="equal">
      <formula>"B"</formula>
    </cfRule>
  </conditionalFormatting>
  <conditionalFormatting sqref="C205:C206">
    <cfRule type="cellIs" dxfId="4796" priority="1130" operator="equal">
      <formula>"A"</formula>
    </cfRule>
  </conditionalFormatting>
  <conditionalFormatting sqref="C209:C210">
    <cfRule type="cellIs" dxfId="4795" priority="1128" operator="equal">
      <formula>"C"</formula>
    </cfRule>
  </conditionalFormatting>
  <conditionalFormatting sqref="C209:C210">
    <cfRule type="cellIs" dxfId="4794" priority="1127" operator="equal">
      <formula>"B"</formula>
    </cfRule>
  </conditionalFormatting>
  <conditionalFormatting sqref="C209:C210">
    <cfRule type="cellIs" dxfId="4793" priority="1126" operator="equal">
      <formula>"A"</formula>
    </cfRule>
  </conditionalFormatting>
  <conditionalFormatting sqref="C211">
    <cfRule type="cellIs" dxfId="4792" priority="1124" operator="equal">
      <formula>"C"</formula>
    </cfRule>
  </conditionalFormatting>
  <conditionalFormatting sqref="C211">
    <cfRule type="cellIs" dxfId="4791" priority="1123" operator="equal">
      <formula>"B"</formula>
    </cfRule>
  </conditionalFormatting>
  <conditionalFormatting sqref="C211">
    <cfRule type="cellIs" dxfId="4790" priority="1122" operator="equal">
      <formula>"A"</formula>
    </cfRule>
  </conditionalFormatting>
  <conditionalFormatting sqref="C245:C246">
    <cfRule type="cellIs" dxfId="4789" priority="1120" operator="equal">
      <formula>"C"</formula>
    </cfRule>
  </conditionalFormatting>
  <conditionalFormatting sqref="C245:C246">
    <cfRule type="cellIs" dxfId="4788" priority="1119" operator="equal">
      <formula>"B"</formula>
    </cfRule>
  </conditionalFormatting>
  <conditionalFormatting sqref="C245:C246">
    <cfRule type="cellIs" dxfId="4787" priority="1118" operator="equal">
      <formula>"A"</formula>
    </cfRule>
  </conditionalFormatting>
  <conditionalFormatting sqref="C237:C238">
    <cfRule type="cellIs" dxfId="4786" priority="1116" operator="equal">
      <formula>"C"</formula>
    </cfRule>
  </conditionalFormatting>
  <conditionalFormatting sqref="C237:C238">
    <cfRule type="cellIs" dxfId="4785" priority="1115" operator="equal">
      <formula>"B"</formula>
    </cfRule>
  </conditionalFormatting>
  <conditionalFormatting sqref="C237:C238">
    <cfRule type="cellIs" dxfId="4784" priority="1114" operator="equal">
      <formula>"A"</formula>
    </cfRule>
  </conditionalFormatting>
  <conditionalFormatting sqref="C207:C208">
    <cfRule type="cellIs" dxfId="4783" priority="1112" operator="equal">
      <formula>"C"</formula>
    </cfRule>
  </conditionalFormatting>
  <conditionalFormatting sqref="C207:C208">
    <cfRule type="cellIs" dxfId="4782" priority="1111" operator="equal">
      <formula>"B"</formula>
    </cfRule>
  </conditionalFormatting>
  <conditionalFormatting sqref="C207:C208">
    <cfRule type="cellIs" dxfId="4781" priority="1110" operator="equal">
      <formula>"A"</formula>
    </cfRule>
  </conditionalFormatting>
  <conditionalFormatting sqref="C215:C216">
    <cfRule type="cellIs" dxfId="4780" priority="1108" operator="equal">
      <formula>"C"</formula>
    </cfRule>
  </conditionalFormatting>
  <conditionalFormatting sqref="C215:C216">
    <cfRule type="cellIs" dxfId="4779" priority="1107" operator="equal">
      <formula>"B"</formula>
    </cfRule>
  </conditionalFormatting>
  <conditionalFormatting sqref="C215:C216">
    <cfRule type="cellIs" dxfId="4778" priority="1106" operator="equal">
      <formula>"A"</formula>
    </cfRule>
  </conditionalFormatting>
  <conditionalFormatting sqref="C231:C234">
    <cfRule type="cellIs" dxfId="4777" priority="1104" operator="equal">
      <formula>"C"</formula>
    </cfRule>
  </conditionalFormatting>
  <conditionalFormatting sqref="C231:C234">
    <cfRule type="cellIs" dxfId="4776" priority="1103" operator="equal">
      <formula>"B"</formula>
    </cfRule>
  </conditionalFormatting>
  <conditionalFormatting sqref="C231:C234">
    <cfRule type="cellIs" dxfId="4775" priority="1102" operator="equal">
      <formula>"A"</formula>
    </cfRule>
  </conditionalFormatting>
  <conditionalFormatting sqref="C239:C240">
    <cfRule type="cellIs" dxfId="4774" priority="1100" operator="equal">
      <formula>"C"</formula>
    </cfRule>
  </conditionalFormatting>
  <conditionalFormatting sqref="C239:C240">
    <cfRule type="cellIs" dxfId="4773" priority="1099" operator="equal">
      <formula>"B"</formula>
    </cfRule>
  </conditionalFormatting>
  <conditionalFormatting sqref="C239:C240">
    <cfRule type="cellIs" dxfId="4772" priority="1098" operator="equal">
      <formula>"A"</formula>
    </cfRule>
  </conditionalFormatting>
  <conditionalFormatting sqref="C241:C242">
    <cfRule type="cellIs" dxfId="4771" priority="1096" operator="equal">
      <formula>"C"</formula>
    </cfRule>
  </conditionalFormatting>
  <conditionalFormatting sqref="C241:C242">
    <cfRule type="cellIs" dxfId="4770" priority="1095" operator="equal">
      <formula>"B"</formula>
    </cfRule>
  </conditionalFormatting>
  <conditionalFormatting sqref="C241:C242">
    <cfRule type="cellIs" dxfId="4769" priority="1094" operator="equal">
      <formula>"A"</formula>
    </cfRule>
  </conditionalFormatting>
  <conditionalFormatting sqref="C227">
    <cfRule type="cellIs" dxfId="4768" priority="1092" operator="equal">
      <formula>"C"</formula>
    </cfRule>
  </conditionalFormatting>
  <conditionalFormatting sqref="C227">
    <cfRule type="cellIs" dxfId="4767" priority="1091" operator="equal">
      <formula>"B"</formula>
    </cfRule>
  </conditionalFormatting>
  <conditionalFormatting sqref="C227">
    <cfRule type="cellIs" dxfId="4766" priority="1090" operator="equal">
      <formula>"A"</formula>
    </cfRule>
  </conditionalFormatting>
  <conditionalFormatting sqref="C228">
    <cfRule type="cellIs" dxfId="4765" priority="1089" operator="lessThan">
      <formula>#REF!</formula>
    </cfRule>
  </conditionalFormatting>
  <conditionalFormatting sqref="C228">
    <cfRule type="cellIs" dxfId="4764" priority="1088" operator="equal">
      <formula>"C"</formula>
    </cfRule>
  </conditionalFormatting>
  <conditionalFormatting sqref="C228">
    <cfRule type="cellIs" dxfId="4763" priority="1087" operator="equal">
      <formula>"B"</formula>
    </cfRule>
  </conditionalFormatting>
  <conditionalFormatting sqref="C228">
    <cfRule type="cellIs" dxfId="4762" priority="1086" operator="equal">
      <formula>"A"</formula>
    </cfRule>
  </conditionalFormatting>
  <conditionalFormatting sqref="C235:C236">
    <cfRule type="cellIs" dxfId="4761" priority="1085" operator="equal">
      <formula>"C"</formula>
    </cfRule>
  </conditionalFormatting>
  <conditionalFormatting sqref="C235:C236">
    <cfRule type="cellIs" dxfId="4760" priority="1084" operator="equal">
      <formula>"B"</formula>
    </cfRule>
  </conditionalFormatting>
  <conditionalFormatting sqref="C235:C236">
    <cfRule type="cellIs" dxfId="4759" priority="1083" operator="equal">
      <formula>"A"</formula>
    </cfRule>
  </conditionalFormatting>
  <conditionalFormatting sqref="C212">
    <cfRule type="cellIs" dxfId="4758" priority="1081" operator="equal">
      <formula>"C"</formula>
    </cfRule>
  </conditionalFormatting>
  <conditionalFormatting sqref="C212">
    <cfRule type="cellIs" dxfId="4757" priority="1080" operator="equal">
      <formula>"B"</formula>
    </cfRule>
  </conditionalFormatting>
  <conditionalFormatting sqref="C212">
    <cfRule type="cellIs" dxfId="4756" priority="1079" operator="equal">
      <formula>"A"</formula>
    </cfRule>
  </conditionalFormatting>
  <conditionalFormatting sqref="C247:C248">
    <cfRule type="cellIs" dxfId="4755" priority="1021" operator="equal">
      <formula>"C"</formula>
    </cfRule>
  </conditionalFormatting>
  <conditionalFormatting sqref="C247:C248">
    <cfRule type="cellIs" dxfId="4754" priority="1020" operator="equal">
      <formula>"B"</formula>
    </cfRule>
  </conditionalFormatting>
  <conditionalFormatting sqref="C247:C248">
    <cfRule type="cellIs" dxfId="4753" priority="1019" operator="equal">
      <formula>"A"</formula>
    </cfRule>
  </conditionalFormatting>
  <conditionalFormatting sqref="R27:R28">
    <cfRule type="cellIs" dxfId="4752" priority="1011" operator="equal">
      <formula>"Me"</formula>
    </cfRule>
  </conditionalFormatting>
  <conditionalFormatting sqref="R27:R28">
    <cfRule type="cellIs" dxfId="4751" priority="1010" operator="equal">
      <formula>"Me"</formula>
    </cfRule>
  </conditionalFormatting>
  <conditionalFormatting sqref="R27:R28">
    <cfRule type="cellIs" dxfId="4750" priority="1009" operator="equal">
      <formula>"TD"</formula>
    </cfRule>
  </conditionalFormatting>
  <conditionalFormatting sqref="AE123">
    <cfRule type="cellIs" dxfId="4749" priority="1005" operator="equal">
      <formula>"Me"</formula>
    </cfRule>
  </conditionalFormatting>
  <conditionalFormatting sqref="AE123">
    <cfRule type="cellIs" dxfId="4748" priority="1004" operator="equal">
      <formula>"TD"</formula>
    </cfRule>
  </conditionalFormatting>
  <conditionalFormatting sqref="AE123">
    <cfRule type="cellIs" dxfId="4747" priority="1003" operator="equal">
      <formula>"PR"</formula>
    </cfRule>
  </conditionalFormatting>
  <conditionalFormatting sqref="AE89">
    <cfRule type="cellIs" dxfId="4746" priority="1002" operator="equal">
      <formula>"Me"</formula>
    </cfRule>
  </conditionalFormatting>
  <conditionalFormatting sqref="AE89">
    <cfRule type="cellIs" dxfId="4745" priority="1001" operator="equal">
      <formula>"TD"</formula>
    </cfRule>
  </conditionalFormatting>
  <conditionalFormatting sqref="AE89">
    <cfRule type="cellIs" dxfId="4744" priority="1000" operator="equal">
      <formula>"PR"</formula>
    </cfRule>
  </conditionalFormatting>
  <conditionalFormatting sqref="AE93">
    <cfRule type="cellIs" dxfId="4743" priority="999" operator="equal">
      <formula>"Me"</formula>
    </cfRule>
  </conditionalFormatting>
  <conditionalFormatting sqref="AE93">
    <cfRule type="cellIs" dxfId="4742" priority="998" operator="equal">
      <formula>"TD"</formula>
    </cfRule>
  </conditionalFormatting>
  <conditionalFormatting sqref="AE93">
    <cfRule type="cellIs" dxfId="4741" priority="997" operator="equal">
      <formula>"PR"</formula>
    </cfRule>
  </conditionalFormatting>
  <conditionalFormatting sqref="AE95">
    <cfRule type="cellIs" dxfId="4740" priority="996" operator="equal">
      <formula>"Me"</formula>
    </cfRule>
  </conditionalFormatting>
  <conditionalFormatting sqref="AE95">
    <cfRule type="cellIs" dxfId="4739" priority="995" operator="equal">
      <formula>"TD"</formula>
    </cfRule>
  </conditionalFormatting>
  <conditionalFormatting sqref="AE95">
    <cfRule type="cellIs" dxfId="4738" priority="994" operator="equal">
      <formula>"PR"</formula>
    </cfRule>
  </conditionalFormatting>
  <conditionalFormatting sqref="F157:G158">
    <cfRule type="cellIs" dxfId="4737" priority="993" operator="equal">
      <formula>"Me"</formula>
    </cfRule>
  </conditionalFormatting>
  <conditionalFormatting sqref="F157:G158">
    <cfRule type="cellIs" dxfId="4736" priority="992" operator="equal">
      <formula>"TD"</formula>
    </cfRule>
  </conditionalFormatting>
  <conditionalFormatting sqref="F157:G158">
    <cfRule type="cellIs" dxfId="4735" priority="991" operator="equal">
      <formula>"PR"</formula>
    </cfRule>
  </conditionalFormatting>
  <conditionalFormatting sqref="H157:AI158">
    <cfRule type="cellIs" dxfId="4734" priority="990" operator="equal">
      <formula>"Me"</formula>
    </cfRule>
  </conditionalFormatting>
  <conditionalFormatting sqref="H157:AI158">
    <cfRule type="cellIs" dxfId="4733" priority="989" operator="equal">
      <formula>"TD"</formula>
    </cfRule>
  </conditionalFormatting>
  <conditionalFormatting sqref="H157:AI158">
    <cfRule type="cellIs" dxfId="4732" priority="988" operator="equal">
      <formula>"PR"</formula>
    </cfRule>
  </conditionalFormatting>
  <conditionalFormatting sqref="F35:I36">
    <cfRule type="cellIs" dxfId="4731" priority="987" operator="equal">
      <formula>"Me"</formula>
    </cfRule>
  </conditionalFormatting>
  <conditionalFormatting sqref="F35:I36">
    <cfRule type="cellIs" dxfId="4730" priority="986" operator="equal">
      <formula>"PR"</formula>
    </cfRule>
  </conditionalFormatting>
  <conditionalFormatting sqref="F167:AD168 AG167:AJ168">
    <cfRule type="cellIs" dxfId="4729" priority="985" operator="equal">
      <formula>"Me"</formula>
    </cfRule>
  </conditionalFormatting>
  <conditionalFormatting sqref="F167:AD168 AG167:AJ168">
    <cfRule type="cellIs" dxfId="4728" priority="984" operator="equal">
      <formula>"TD"</formula>
    </cfRule>
  </conditionalFormatting>
  <conditionalFormatting sqref="F167:AD168 AG167:AJ168">
    <cfRule type="cellIs" dxfId="4727" priority="983" operator="equal">
      <formula>"PR"</formula>
    </cfRule>
  </conditionalFormatting>
  <conditionalFormatting sqref="F191:T192 AG191:AJ192">
    <cfRule type="cellIs" dxfId="4726" priority="958" operator="equal">
      <formula>"Me"</formula>
    </cfRule>
  </conditionalFormatting>
  <conditionalFormatting sqref="F191:T192 AG191:AJ192">
    <cfRule type="cellIs" dxfId="4725" priority="957" operator="equal">
      <formula>"TD"</formula>
    </cfRule>
  </conditionalFormatting>
  <conditionalFormatting sqref="F191:T192 AG191:AJ192">
    <cfRule type="cellIs" dxfId="4724" priority="956" operator="equal">
      <formula>"PR"</formula>
    </cfRule>
  </conditionalFormatting>
  <conditionalFormatting sqref="U191:AF192">
    <cfRule type="cellIs" dxfId="4723" priority="949" operator="equal">
      <formula>"Me"</formula>
    </cfRule>
  </conditionalFormatting>
  <conditionalFormatting sqref="U191:AF192">
    <cfRule type="cellIs" dxfId="4722" priority="948" operator="equal">
      <formula>"TD"</formula>
    </cfRule>
  </conditionalFormatting>
  <conditionalFormatting sqref="U191:AF192">
    <cfRule type="cellIs" dxfId="4721" priority="947" operator="equal">
      <formula>"PR"</formula>
    </cfRule>
  </conditionalFormatting>
  <conditionalFormatting sqref="U199:AF200">
    <cfRule type="cellIs" dxfId="4720" priority="946" operator="equal">
      <formula>"Me"</formula>
    </cfRule>
  </conditionalFormatting>
  <conditionalFormatting sqref="U199:AF200">
    <cfRule type="cellIs" dxfId="4719" priority="945" operator="equal">
      <formula>"TD"</formula>
    </cfRule>
  </conditionalFormatting>
  <conditionalFormatting sqref="U199:AF200">
    <cfRule type="cellIs" dxfId="4718" priority="944" operator="equal">
      <formula>"PR"</formula>
    </cfRule>
  </conditionalFormatting>
  <conditionalFormatting sqref="U69:AF70">
    <cfRule type="cellIs" dxfId="4717" priority="943" operator="equal">
      <formula>"Me"</formula>
    </cfRule>
  </conditionalFormatting>
  <conditionalFormatting sqref="U69:AF70">
    <cfRule type="cellIs" dxfId="4716" priority="942" operator="equal">
      <formula>"TD"</formula>
    </cfRule>
  </conditionalFormatting>
  <conditionalFormatting sqref="U69:AF70">
    <cfRule type="cellIs" dxfId="4715" priority="941" operator="equal">
      <formula>"PR"</formula>
    </cfRule>
  </conditionalFormatting>
  <conditionalFormatting sqref="H43:I44">
    <cfRule type="cellIs" dxfId="4714" priority="940" operator="equal">
      <formula>"Me"</formula>
    </cfRule>
  </conditionalFormatting>
  <conditionalFormatting sqref="H43:I44">
    <cfRule type="cellIs" dxfId="4713" priority="939" operator="equal">
      <formula>"TD"</formula>
    </cfRule>
  </conditionalFormatting>
  <conditionalFormatting sqref="H43:I44">
    <cfRule type="cellIs" dxfId="4712" priority="938" operator="equal">
      <formula>"PR"</formula>
    </cfRule>
  </conditionalFormatting>
  <conditionalFormatting sqref="O44">
    <cfRule type="cellIs" dxfId="4711" priority="937" operator="equal">
      <formula>"Me"</formula>
    </cfRule>
  </conditionalFormatting>
  <conditionalFormatting sqref="O44">
    <cfRule type="cellIs" dxfId="4710" priority="936" operator="equal">
      <formula>"TD"</formula>
    </cfRule>
  </conditionalFormatting>
  <conditionalFormatting sqref="O44">
    <cfRule type="cellIs" dxfId="4709" priority="935" operator="equal">
      <formula>"PR"</formula>
    </cfRule>
  </conditionalFormatting>
  <conditionalFormatting sqref="P43:P44">
    <cfRule type="cellIs" dxfId="4708" priority="934" operator="equal">
      <formula>"Me"</formula>
    </cfRule>
  </conditionalFormatting>
  <conditionalFormatting sqref="P43:P44">
    <cfRule type="cellIs" dxfId="4707" priority="933" operator="equal">
      <formula>"TD"</formula>
    </cfRule>
  </conditionalFormatting>
  <conditionalFormatting sqref="P43:P44">
    <cfRule type="cellIs" dxfId="4706" priority="932" operator="equal">
      <formula>"PR"</formula>
    </cfRule>
  </conditionalFormatting>
  <conditionalFormatting sqref="V44:W44 W43">
    <cfRule type="cellIs" dxfId="4705" priority="931" operator="equal">
      <formula>"Me"</formula>
    </cfRule>
  </conditionalFormatting>
  <conditionalFormatting sqref="V44:W44 W43">
    <cfRule type="cellIs" dxfId="4704" priority="930" operator="equal">
      <formula>"TD"</formula>
    </cfRule>
  </conditionalFormatting>
  <conditionalFormatting sqref="V44:W44 W43">
    <cfRule type="cellIs" dxfId="4703" priority="929" operator="equal">
      <formula>"PR"</formula>
    </cfRule>
  </conditionalFormatting>
  <conditionalFormatting sqref="AC44:AD44 AD43">
    <cfRule type="cellIs" dxfId="4702" priority="928" operator="equal">
      <formula>"Me"</formula>
    </cfRule>
  </conditionalFormatting>
  <conditionalFormatting sqref="AC44:AD44 AD43">
    <cfRule type="cellIs" dxfId="4701" priority="927" operator="equal">
      <formula>"TD"</formula>
    </cfRule>
  </conditionalFormatting>
  <conditionalFormatting sqref="AC44:AD44 AD43">
    <cfRule type="cellIs" dxfId="4700" priority="926" operator="equal">
      <formula>"PR"</formula>
    </cfRule>
  </conditionalFormatting>
  <conditionalFormatting sqref="Q43">
    <cfRule type="cellIs" dxfId="4699" priority="922" operator="equal">
      <formula>"Me"</formula>
    </cfRule>
  </conditionalFormatting>
  <conditionalFormatting sqref="Q43">
    <cfRule type="cellIs" dxfId="4698" priority="921" operator="equal">
      <formula>"TD"</formula>
    </cfRule>
  </conditionalFormatting>
  <conditionalFormatting sqref="Q43">
    <cfRule type="cellIs" dxfId="4697" priority="920" operator="equal">
      <formula>"PR"</formula>
    </cfRule>
  </conditionalFormatting>
  <conditionalFormatting sqref="V43">
    <cfRule type="cellIs" dxfId="4696" priority="913" operator="equal">
      <formula>"Me"</formula>
    </cfRule>
  </conditionalFormatting>
  <conditionalFormatting sqref="V43">
    <cfRule type="cellIs" dxfId="4695" priority="912" operator="equal">
      <formula>"TD"</formula>
    </cfRule>
  </conditionalFormatting>
  <conditionalFormatting sqref="V43">
    <cfRule type="cellIs" dxfId="4694" priority="911" operator="equal">
      <formula>"PR"</formula>
    </cfRule>
  </conditionalFormatting>
  <conditionalFormatting sqref="X43">
    <cfRule type="cellIs" dxfId="4693" priority="910" operator="equal">
      <formula>"Me"</formula>
    </cfRule>
  </conditionalFormatting>
  <conditionalFormatting sqref="X43">
    <cfRule type="cellIs" dxfId="4692" priority="909" operator="equal">
      <formula>"TD"</formula>
    </cfRule>
  </conditionalFormatting>
  <conditionalFormatting sqref="X43">
    <cfRule type="cellIs" dxfId="4691" priority="908" operator="equal">
      <formula>"PR"</formula>
    </cfRule>
  </conditionalFormatting>
  <conditionalFormatting sqref="AE43">
    <cfRule type="cellIs" dxfId="4690" priority="907" operator="equal">
      <formula>"Me"</formula>
    </cfRule>
  </conditionalFormatting>
  <conditionalFormatting sqref="AE43">
    <cfRule type="cellIs" dxfId="4689" priority="906" operator="equal">
      <formula>"TD"</formula>
    </cfRule>
  </conditionalFormatting>
  <conditionalFormatting sqref="AE43">
    <cfRule type="cellIs" dxfId="4688" priority="905" operator="equal">
      <formula>"PR"</formula>
    </cfRule>
  </conditionalFormatting>
  <conditionalFormatting sqref="AC43">
    <cfRule type="cellIs" dxfId="4687" priority="904" operator="equal">
      <formula>"Me"</formula>
    </cfRule>
  </conditionalFormatting>
  <conditionalFormatting sqref="AC43">
    <cfRule type="cellIs" dxfId="4686" priority="903" operator="equal">
      <formula>"TD"</formula>
    </cfRule>
  </conditionalFormatting>
  <conditionalFormatting sqref="AC43">
    <cfRule type="cellIs" dxfId="4685" priority="902" operator="equal">
      <formula>"PR"</formula>
    </cfRule>
  </conditionalFormatting>
  <conditionalFormatting sqref="J43">
    <cfRule type="cellIs" dxfId="4684" priority="901" operator="equal">
      <formula>"Me"</formula>
    </cfRule>
  </conditionalFormatting>
  <conditionalFormatting sqref="J43">
    <cfRule type="cellIs" dxfId="4683" priority="900" operator="equal">
      <formula>"TD"</formula>
    </cfRule>
  </conditionalFormatting>
  <conditionalFormatting sqref="J43">
    <cfRule type="cellIs" dxfId="4682" priority="899" operator="equal">
      <formula>"PR"</formula>
    </cfRule>
  </conditionalFormatting>
  <conditionalFormatting sqref="O43">
    <cfRule type="cellIs" dxfId="4681" priority="898" operator="equal">
      <formula>"Me"</formula>
    </cfRule>
  </conditionalFormatting>
  <conditionalFormatting sqref="O43">
    <cfRule type="cellIs" dxfId="4680" priority="897" operator="equal">
      <formula>"TD"</formula>
    </cfRule>
  </conditionalFormatting>
  <conditionalFormatting sqref="O43">
    <cfRule type="cellIs" dxfId="4679" priority="896" operator="equal">
      <formula>"PR"</formula>
    </cfRule>
  </conditionalFormatting>
  <conditionalFormatting sqref="Q69:Q70">
    <cfRule type="cellIs" dxfId="4678" priority="892" operator="equal">
      <formula>"TD"</formula>
    </cfRule>
  </conditionalFormatting>
  <conditionalFormatting sqref="C167">
    <cfRule type="cellIs" dxfId="4677" priority="886" operator="equal">
      <formula>"c"</formula>
    </cfRule>
    <cfRule type="cellIs" dxfId="4676" priority="887" operator="equal">
      <formula>"b"</formula>
    </cfRule>
    <cfRule type="cellIs" dxfId="4675" priority="888" operator="equal">
      <formula>"a"</formula>
    </cfRule>
  </conditionalFormatting>
  <conditionalFormatting sqref="C168">
    <cfRule type="cellIs" dxfId="4674" priority="883" operator="equal">
      <formula>"c"</formula>
    </cfRule>
    <cfRule type="cellIs" dxfId="4673" priority="884" operator="equal">
      <formula>"b"</formula>
    </cfRule>
    <cfRule type="cellIs" dxfId="4672" priority="885" operator="equal">
      <formula>"a"</formula>
    </cfRule>
  </conditionalFormatting>
  <conditionalFormatting sqref="V29:V30">
    <cfRule type="cellIs" dxfId="4671" priority="876" operator="equal">
      <formula>"Me"</formula>
    </cfRule>
  </conditionalFormatting>
  <conditionalFormatting sqref="V29:V30">
    <cfRule type="cellIs" dxfId="4670" priority="875" operator="equal">
      <formula>"TD"</formula>
    </cfRule>
  </conditionalFormatting>
  <conditionalFormatting sqref="V29:V30">
    <cfRule type="cellIs" dxfId="4669" priority="874" operator="equal">
      <formula>"PR"</formula>
    </cfRule>
  </conditionalFormatting>
  <conditionalFormatting sqref="AD30">
    <cfRule type="cellIs" dxfId="4668" priority="873" operator="equal">
      <formula>"Me"</formula>
    </cfRule>
  </conditionalFormatting>
  <conditionalFormatting sqref="AD30">
    <cfRule type="cellIs" dxfId="4667" priority="872" operator="equal">
      <formula>"TD"</formula>
    </cfRule>
  </conditionalFormatting>
  <conditionalFormatting sqref="AD30">
    <cfRule type="cellIs" dxfId="4666" priority="871" operator="equal">
      <formula>"PR"</formula>
    </cfRule>
  </conditionalFormatting>
  <conditionalFormatting sqref="Q125:Y126">
    <cfRule type="cellIs" dxfId="4665" priority="870" operator="equal">
      <formula>"Me"</formula>
    </cfRule>
  </conditionalFormatting>
  <conditionalFormatting sqref="Q125:Y126">
    <cfRule type="cellIs" dxfId="4664" priority="869" operator="equal">
      <formula>"TD"</formula>
    </cfRule>
  </conditionalFormatting>
  <conditionalFormatting sqref="Q125:Y126">
    <cfRule type="cellIs" dxfId="4663" priority="868" operator="equal">
      <formula>"PR"</formula>
    </cfRule>
  </conditionalFormatting>
  <conditionalFormatting sqref="G103:G104">
    <cfRule type="cellIs" dxfId="4662" priority="867" operator="equal">
      <formula>"Me"</formula>
    </cfRule>
  </conditionalFormatting>
  <conditionalFormatting sqref="G103:G104">
    <cfRule type="cellIs" dxfId="4661" priority="866" operator="equal">
      <formula>"TD"</formula>
    </cfRule>
  </conditionalFormatting>
  <conditionalFormatting sqref="G103:G104">
    <cfRule type="cellIs" dxfId="4660" priority="865" operator="equal">
      <formula>"PR"</formula>
    </cfRule>
  </conditionalFormatting>
  <conditionalFormatting sqref="H188">
    <cfRule type="cellIs" dxfId="4659" priority="864" operator="equal">
      <formula>"Me"</formula>
    </cfRule>
  </conditionalFormatting>
  <conditionalFormatting sqref="H188">
    <cfRule type="cellIs" dxfId="4658" priority="863" operator="equal">
      <formula>"TD"</formula>
    </cfRule>
  </conditionalFormatting>
  <conditionalFormatting sqref="H188">
    <cfRule type="cellIs" dxfId="4657" priority="862" operator="equal">
      <formula>"PR"</formula>
    </cfRule>
  </conditionalFormatting>
  <conditionalFormatting sqref="J187:J188">
    <cfRule type="cellIs" dxfId="4656" priority="861" operator="equal">
      <formula>"Me"</formula>
    </cfRule>
  </conditionalFormatting>
  <conditionalFormatting sqref="J187:J188">
    <cfRule type="cellIs" dxfId="4655" priority="860" operator="equal">
      <formula>"TD"</formula>
    </cfRule>
  </conditionalFormatting>
  <conditionalFormatting sqref="J187:J188">
    <cfRule type="cellIs" dxfId="4654" priority="859" operator="equal">
      <formula>"PR"</formula>
    </cfRule>
  </conditionalFormatting>
  <conditionalFormatting sqref="O187:O188">
    <cfRule type="cellIs" dxfId="4653" priority="858" operator="equal">
      <formula>"Me"</formula>
    </cfRule>
  </conditionalFormatting>
  <conditionalFormatting sqref="O187:O188">
    <cfRule type="cellIs" dxfId="4652" priority="857" operator="equal">
      <formula>"TD"</formula>
    </cfRule>
  </conditionalFormatting>
  <conditionalFormatting sqref="O187:O188">
    <cfRule type="cellIs" dxfId="4651" priority="856" operator="equal">
      <formula>"PR"</formula>
    </cfRule>
  </conditionalFormatting>
  <conditionalFormatting sqref="Q188">
    <cfRule type="cellIs" dxfId="4650" priority="855" operator="equal">
      <formula>"Me"</formula>
    </cfRule>
  </conditionalFormatting>
  <conditionalFormatting sqref="Q188">
    <cfRule type="cellIs" dxfId="4649" priority="854" operator="equal">
      <formula>"TD"</formula>
    </cfRule>
  </conditionalFormatting>
  <conditionalFormatting sqref="Q188">
    <cfRule type="cellIs" dxfId="4648" priority="853" operator="equal">
      <formula>"PR"</formula>
    </cfRule>
  </conditionalFormatting>
  <conditionalFormatting sqref="V187:V188">
    <cfRule type="cellIs" dxfId="4647" priority="852" operator="equal">
      <formula>"Me"</formula>
    </cfRule>
  </conditionalFormatting>
  <conditionalFormatting sqref="V187:V188">
    <cfRule type="cellIs" dxfId="4646" priority="851" operator="equal">
      <formula>"TD"</formula>
    </cfRule>
  </conditionalFormatting>
  <conditionalFormatting sqref="V187:V188">
    <cfRule type="cellIs" dxfId="4645" priority="850" operator="equal">
      <formula>"PR"</formula>
    </cfRule>
  </conditionalFormatting>
  <conditionalFormatting sqref="X187:X188">
    <cfRule type="cellIs" dxfId="4644" priority="849" operator="equal">
      <formula>"Me"</formula>
    </cfRule>
  </conditionalFormatting>
  <conditionalFormatting sqref="X187:X188">
    <cfRule type="cellIs" dxfId="4643" priority="848" operator="equal">
      <formula>"TD"</formula>
    </cfRule>
  </conditionalFormatting>
  <conditionalFormatting sqref="X187:X188">
    <cfRule type="cellIs" dxfId="4642" priority="847" operator="equal">
      <formula>"PR"</formula>
    </cfRule>
  </conditionalFormatting>
  <conditionalFormatting sqref="AE187">
    <cfRule type="cellIs" dxfId="4641" priority="846" operator="equal">
      <formula>"Me"</formula>
    </cfRule>
  </conditionalFormatting>
  <conditionalFormatting sqref="AE187">
    <cfRule type="cellIs" dxfId="4640" priority="845" operator="equal">
      <formula>"TD"</formula>
    </cfRule>
  </conditionalFormatting>
  <conditionalFormatting sqref="AE187">
    <cfRule type="cellIs" dxfId="4639" priority="844" operator="equal">
      <formula>"PR"</formula>
    </cfRule>
  </conditionalFormatting>
  <conditionalFormatting sqref="F83:H84 J83:K84">
    <cfRule type="cellIs" dxfId="4638" priority="840" operator="equal">
      <formula>"Me"</formula>
    </cfRule>
  </conditionalFormatting>
  <conditionalFormatting sqref="F83:H84 J83:K84">
    <cfRule type="cellIs" dxfId="4637" priority="839" operator="equal">
      <formula>"TD"</formula>
    </cfRule>
  </conditionalFormatting>
  <conditionalFormatting sqref="F83:H84 J83:K84">
    <cfRule type="cellIs" dxfId="4636" priority="838" operator="equal">
      <formula>"PR"</formula>
    </cfRule>
  </conditionalFormatting>
  <conditionalFormatting sqref="AE83:AH84">
    <cfRule type="cellIs" dxfId="4635" priority="837" operator="equal">
      <formula>"Me"</formula>
    </cfRule>
  </conditionalFormatting>
  <conditionalFormatting sqref="AE83:AH84">
    <cfRule type="cellIs" dxfId="4634" priority="836" operator="equal">
      <formula>"TD"</formula>
    </cfRule>
  </conditionalFormatting>
  <conditionalFormatting sqref="AE83:AH84">
    <cfRule type="cellIs" dxfId="4633" priority="835" operator="equal">
      <formula>"PR"</formula>
    </cfRule>
  </conditionalFormatting>
  <conditionalFormatting sqref="AI83:AI84">
    <cfRule type="cellIs" dxfId="4632" priority="834" operator="equal">
      <formula>"Me"</formula>
    </cfRule>
  </conditionalFormatting>
  <conditionalFormatting sqref="AI83:AI84">
    <cfRule type="cellIs" dxfId="4631" priority="833" operator="equal">
      <formula>"TD"</formula>
    </cfRule>
  </conditionalFormatting>
  <conditionalFormatting sqref="AI83:AI84">
    <cfRule type="cellIs" dxfId="4630" priority="832" operator="equal">
      <formula>"PR"</formula>
    </cfRule>
  </conditionalFormatting>
  <conditionalFormatting sqref="F63:F64">
    <cfRule type="cellIs" dxfId="4629" priority="831" operator="equal">
      <formula>"Me"</formula>
    </cfRule>
  </conditionalFormatting>
  <conditionalFormatting sqref="F63:F64">
    <cfRule type="cellIs" dxfId="4628" priority="830" operator="equal">
      <formula>"TD"</formula>
    </cfRule>
  </conditionalFormatting>
  <conditionalFormatting sqref="F63:F64">
    <cfRule type="cellIs" dxfId="4627" priority="829" operator="equal">
      <formula>"PR"</formula>
    </cfRule>
  </conditionalFormatting>
  <conditionalFormatting sqref="I83:I84">
    <cfRule type="cellIs" dxfId="4626" priority="828" operator="equal">
      <formula>"Me"</formula>
    </cfRule>
  </conditionalFormatting>
  <conditionalFormatting sqref="I83:I84">
    <cfRule type="cellIs" dxfId="4625" priority="827" operator="equal">
      <formula>"TD"</formula>
    </cfRule>
  </conditionalFormatting>
  <conditionalFormatting sqref="I83:I84">
    <cfRule type="cellIs" dxfId="4624" priority="826" operator="equal">
      <formula>"PR"</formula>
    </cfRule>
  </conditionalFormatting>
  <conditionalFormatting sqref="G47:K48">
    <cfRule type="cellIs" dxfId="4623" priority="825" operator="equal">
      <formula>"Me"</formula>
    </cfRule>
  </conditionalFormatting>
  <conditionalFormatting sqref="G47:K48">
    <cfRule type="cellIs" dxfId="4622" priority="824" operator="equal">
      <formula>"TD"</formula>
    </cfRule>
  </conditionalFormatting>
  <conditionalFormatting sqref="G47:K48">
    <cfRule type="cellIs" dxfId="4621" priority="823" operator="equal">
      <formula>"PR"</formula>
    </cfRule>
  </conditionalFormatting>
  <conditionalFormatting sqref="F245:AA246">
    <cfRule type="cellIs" dxfId="4620" priority="822" operator="equal">
      <formula>"Me"</formula>
    </cfRule>
  </conditionalFormatting>
  <conditionalFormatting sqref="F245:AA246">
    <cfRule type="cellIs" dxfId="4619" priority="821" operator="equal">
      <formula>"TD"</formula>
    </cfRule>
  </conditionalFormatting>
  <conditionalFormatting sqref="F245:AA246">
    <cfRule type="cellIs" dxfId="4618" priority="820" operator="equal">
      <formula>"PR"</formula>
    </cfRule>
  </conditionalFormatting>
  <conditionalFormatting sqref="F245:AA246">
    <cfRule type="cellIs" dxfId="4617" priority="819" operator="equal">
      <formula>"Me"</formula>
    </cfRule>
  </conditionalFormatting>
  <conditionalFormatting sqref="F245:AA246">
    <cfRule type="cellIs" dxfId="4616" priority="818" operator="equal">
      <formula>"TD"</formula>
    </cfRule>
  </conditionalFormatting>
  <conditionalFormatting sqref="F245:AA246">
    <cfRule type="cellIs" dxfId="4615" priority="817" operator="equal">
      <formula>"PR"</formula>
    </cfRule>
  </conditionalFormatting>
  <conditionalFormatting sqref="F155:F156">
    <cfRule type="cellIs" dxfId="4614" priority="816" operator="equal">
      <formula>"Me"</formula>
    </cfRule>
  </conditionalFormatting>
  <conditionalFormatting sqref="F155:F156">
    <cfRule type="cellIs" dxfId="4613" priority="815" operator="equal">
      <formula>"TD"</formula>
    </cfRule>
  </conditionalFormatting>
  <conditionalFormatting sqref="F155:F156">
    <cfRule type="cellIs" dxfId="4612" priority="814" operator="equal">
      <formula>"PR"</formula>
    </cfRule>
  </conditionalFormatting>
  <conditionalFormatting sqref="G155:K156">
    <cfRule type="cellIs" dxfId="4611" priority="813" operator="equal">
      <formula>"Me"</formula>
    </cfRule>
  </conditionalFormatting>
  <conditionalFormatting sqref="G155:K156">
    <cfRule type="cellIs" dxfId="4610" priority="812" operator="equal">
      <formula>"TD"</formula>
    </cfRule>
  </conditionalFormatting>
  <conditionalFormatting sqref="G155:K156">
    <cfRule type="cellIs" dxfId="4609" priority="811" operator="equal">
      <formula>"PR"</formula>
    </cfRule>
  </conditionalFormatting>
  <conditionalFormatting sqref="L155:AI156">
    <cfRule type="cellIs" dxfId="4608" priority="810" operator="equal">
      <formula>"Me"</formula>
    </cfRule>
  </conditionalFormatting>
  <conditionalFormatting sqref="L155:AI156">
    <cfRule type="cellIs" dxfId="4607" priority="809" operator="equal">
      <formula>"TD"</formula>
    </cfRule>
  </conditionalFormatting>
  <conditionalFormatting sqref="L155:AI156">
    <cfRule type="cellIs" dxfId="4606" priority="808" operator="equal">
      <formula>"PR"</formula>
    </cfRule>
  </conditionalFormatting>
  <conditionalFormatting sqref="I26">
    <cfRule type="cellIs" dxfId="4605" priority="807" operator="equal">
      <formula>"Me"</formula>
    </cfRule>
  </conditionalFormatting>
  <conditionalFormatting sqref="I26">
    <cfRule type="cellIs" dxfId="4604" priority="806" operator="equal">
      <formula>"Me"</formula>
    </cfRule>
  </conditionalFormatting>
  <conditionalFormatting sqref="I26">
    <cfRule type="cellIs" dxfId="4603" priority="805" operator="equal">
      <formula>"TD"</formula>
    </cfRule>
  </conditionalFormatting>
  <conditionalFormatting sqref="I26">
    <cfRule type="cellIs" dxfId="4602" priority="804" operator="equal">
      <formula>"PR"</formula>
    </cfRule>
  </conditionalFormatting>
  <conditionalFormatting sqref="W26:X26">
    <cfRule type="cellIs" dxfId="4601" priority="803" operator="equal">
      <formula>"Me"</formula>
    </cfRule>
  </conditionalFormatting>
  <conditionalFormatting sqref="W26:X26">
    <cfRule type="cellIs" dxfId="4600" priority="802" operator="equal">
      <formula>"Me"</formula>
    </cfRule>
  </conditionalFormatting>
  <conditionalFormatting sqref="W26:X26">
    <cfRule type="cellIs" dxfId="4599" priority="801" operator="equal">
      <formula>"TD"</formula>
    </cfRule>
  </conditionalFormatting>
  <conditionalFormatting sqref="AI26">
    <cfRule type="cellIs" dxfId="4598" priority="800" operator="equal">
      <formula>"Me"</formula>
    </cfRule>
  </conditionalFormatting>
  <conditionalFormatting sqref="AB26">
    <cfRule type="cellIs" dxfId="4597" priority="799" operator="equal">
      <formula>"Me"</formula>
    </cfRule>
  </conditionalFormatting>
  <conditionalFormatting sqref="AB26">
    <cfRule type="cellIs" dxfId="4596" priority="798" operator="equal">
      <formula>"Me"</formula>
    </cfRule>
  </conditionalFormatting>
  <conditionalFormatting sqref="AB26">
    <cfRule type="cellIs" dxfId="4595" priority="797" operator="equal">
      <formula>"TD"</formula>
    </cfRule>
  </conditionalFormatting>
  <conditionalFormatting sqref="G150:K150">
    <cfRule type="cellIs" dxfId="4594" priority="792" operator="equal">
      <formula>"Me"</formula>
    </cfRule>
  </conditionalFormatting>
  <conditionalFormatting sqref="G150:K150">
    <cfRule type="cellIs" dxfId="4593" priority="791" operator="equal">
      <formula>"TD"</formula>
    </cfRule>
  </conditionalFormatting>
  <conditionalFormatting sqref="G150:K150">
    <cfRule type="cellIs" dxfId="4592" priority="790" operator="equal">
      <formula>"PR"</formula>
    </cfRule>
  </conditionalFormatting>
  <conditionalFormatting sqref="K211:K212">
    <cfRule type="cellIs" dxfId="4591" priority="783" operator="equal">
      <formula>"Me"</formula>
    </cfRule>
  </conditionalFormatting>
  <conditionalFormatting sqref="K211:K212">
    <cfRule type="cellIs" dxfId="4590" priority="782" operator="equal">
      <formula>"TD"</formula>
    </cfRule>
  </conditionalFormatting>
  <conditionalFormatting sqref="K211:K212">
    <cfRule type="cellIs" dxfId="4589" priority="781" operator="equal">
      <formula>"PR"</formula>
    </cfRule>
  </conditionalFormatting>
  <conditionalFormatting sqref="P214">
    <cfRule type="cellIs" dxfId="4588" priority="780" operator="equal">
      <formula>"Me"</formula>
    </cfRule>
  </conditionalFormatting>
  <conditionalFormatting sqref="P214">
    <cfRule type="cellIs" dxfId="4587" priority="779" operator="equal">
      <formula>"TD"</formula>
    </cfRule>
  </conditionalFormatting>
  <conditionalFormatting sqref="P214">
    <cfRule type="cellIs" dxfId="4586" priority="778" operator="equal">
      <formula>"PR"</formula>
    </cfRule>
  </conditionalFormatting>
  <conditionalFormatting sqref="V213:V214">
    <cfRule type="cellIs" dxfId="4585" priority="777" operator="equal">
      <formula>"Me"</formula>
    </cfRule>
  </conditionalFormatting>
  <conditionalFormatting sqref="V213:V214">
    <cfRule type="cellIs" dxfId="4584" priority="776" operator="equal">
      <formula>"TD"</formula>
    </cfRule>
  </conditionalFormatting>
  <conditionalFormatting sqref="V213:V214">
    <cfRule type="cellIs" dxfId="4583" priority="775" operator="equal">
      <formula>"PR"</formula>
    </cfRule>
  </conditionalFormatting>
  <conditionalFormatting sqref="G219:G220">
    <cfRule type="cellIs" dxfId="4582" priority="774" operator="equal">
      <formula>"Me"</formula>
    </cfRule>
  </conditionalFormatting>
  <conditionalFormatting sqref="G219:G220">
    <cfRule type="cellIs" dxfId="4581" priority="773" operator="equal">
      <formula>"TD"</formula>
    </cfRule>
  </conditionalFormatting>
  <conditionalFormatting sqref="G219:G220">
    <cfRule type="cellIs" dxfId="4580" priority="772" operator="equal">
      <formula>"PR"</formula>
    </cfRule>
  </conditionalFormatting>
  <conditionalFormatting sqref="P213">
    <cfRule type="cellIs" dxfId="4579" priority="771" operator="equal">
      <formula>"Me"</formula>
    </cfRule>
  </conditionalFormatting>
  <conditionalFormatting sqref="P213">
    <cfRule type="cellIs" dxfId="4578" priority="770" operator="equal">
      <formula>"TD"</formula>
    </cfRule>
  </conditionalFormatting>
  <conditionalFormatting sqref="P213">
    <cfRule type="cellIs" dxfId="4577" priority="769" operator="equal">
      <formula>"PR"</formula>
    </cfRule>
  </conditionalFormatting>
  <conditionalFormatting sqref="G73:G74">
    <cfRule type="cellIs" dxfId="4576" priority="768" operator="equal">
      <formula>"Me"</formula>
    </cfRule>
  </conditionalFormatting>
  <conditionalFormatting sqref="G73:G74">
    <cfRule type="cellIs" dxfId="4575" priority="767" operator="equal">
      <formula>"TD"</formula>
    </cfRule>
  </conditionalFormatting>
  <conditionalFormatting sqref="G73:G74">
    <cfRule type="cellIs" dxfId="4574" priority="766" operator="equal">
      <formula>"PR"</formula>
    </cfRule>
  </conditionalFormatting>
  <conditionalFormatting sqref="P26">
    <cfRule type="cellIs" dxfId="4573" priority="765" operator="equal">
      <formula>"Me"</formula>
    </cfRule>
  </conditionalFormatting>
  <conditionalFormatting sqref="P26">
    <cfRule type="cellIs" dxfId="4572" priority="764" operator="equal">
      <formula>"Me"</formula>
    </cfRule>
  </conditionalFormatting>
  <conditionalFormatting sqref="P26">
    <cfRule type="cellIs" dxfId="4571" priority="763" operator="equal">
      <formula>"TD"</formula>
    </cfRule>
  </conditionalFormatting>
  <conditionalFormatting sqref="P26">
    <cfRule type="cellIs" dxfId="4570" priority="762" operator="equal">
      <formula>"PR"</formula>
    </cfRule>
  </conditionalFormatting>
  <conditionalFormatting sqref="I29:I30">
    <cfRule type="cellIs" dxfId="4569" priority="755" operator="equal">
      <formula>"Me"</formula>
    </cfRule>
  </conditionalFormatting>
  <conditionalFormatting sqref="I29:I30">
    <cfRule type="cellIs" dxfId="4568" priority="754" operator="equal">
      <formula>"Me"</formula>
    </cfRule>
  </conditionalFormatting>
  <conditionalFormatting sqref="I29:I30">
    <cfRule type="cellIs" dxfId="4567" priority="753" operator="equal">
      <formula>"TD"</formula>
    </cfRule>
  </conditionalFormatting>
  <conditionalFormatting sqref="I29:I30">
    <cfRule type="cellIs" dxfId="4566" priority="752" operator="equal">
      <formula>"PR"</formula>
    </cfRule>
  </conditionalFormatting>
  <conditionalFormatting sqref="P29:P30">
    <cfRule type="cellIs" dxfId="4565" priority="751" operator="equal">
      <formula>"Me"</formula>
    </cfRule>
  </conditionalFormatting>
  <conditionalFormatting sqref="P29:P30">
    <cfRule type="cellIs" dxfId="4564" priority="750" operator="equal">
      <formula>"Me"</formula>
    </cfRule>
  </conditionalFormatting>
  <conditionalFormatting sqref="P29:P30">
    <cfRule type="cellIs" dxfId="4563" priority="749" operator="equal">
      <formula>"TD"</formula>
    </cfRule>
  </conditionalFormatting>
  <conditionalFormatting sqref="P29:P30">
    <cfRule type="cellIs" dxfId="4562" priority="748" operator="equal">
      <formula>"PR"</formula>
    </cfRule>
  </conditionalFormatting>
  <conditionalFormatting sqref="AC23">
    <cfRule type="cellIs" dxfId="4561" priority="747" operator="equal">
      <formula>"Me"</formula>
    </cfRule>
  </conditionalFormatting>
  <conditionalFormatting sqref="AC23">
    <cfRule type="cellIs" dxfId="4560" priority="746" operator="equal">
      <formula>"Me"</formula>
    </cfRule>
  </conditionalFormatting>
  <conditionalFormatting sqref="AC23">
    <cfRule type="cellIs" dxfId="4559" priority="745" operator="equal">
      <formula>"TD"</formula>
    </cfRule>
  </conditionalFormatting>
  <conditionalFormatting sqref="Y23">
    <cfRule type="cellIs" dxfId="4558" priority="744" operator="equal">
      <formula>"Me"</formula>
    </cfRule>
  </conditionalFormatting>
  <conditionalFormatting sqref="Y23">
    <cfRule type="cellIs" dxfId="4557" priority="743" operator="equal">
      <formula>"Me"</formula>
    </cfRule>
  </conditionalFormatting>
  <conditionalFormatting sqref="Y23">
    <cfRule type="cellIs" dxfId="4556" priority="742" operator="equal">
      <formula>"TD"</formula>
    </cfRule>
  </conditionalFormatting>
  <conditionalFormatting sqref="V23">
    <cfRule type="cellIs" dxfId="4555" priority="741" operator="equal">
      <formula>"Me"</formula>
    </cfRule>
  </conditionalFormatting>
  <conditionalFormatting sqref="V23">
    <cfRule type="cellIs" dxfId="4554" priority="740" operator="equal">
      <formula>"Me"</formula>
    </cfRule>
  </conditionalFormatting>
  <conditionalFormatting sqref="V23">
    <cfRule type="cellIs" dxfId="4553" priority="739" operator="equal">
      <formula>"TD"</formula>
    </cfRule>
  </conditionalFormatting>
  <conditionalFormatting sqref="R23">
    <cfRule type="cellIs" dxfId="4552" priority="738" operator="equal">
      <formula>"Me"</formula>
    </cfRule>
  </conditionalFormatting>
  <conditionalFormatting sqref="R23">
    <cfRule type="cellIs" dxfId="4551" priority="737" operator="equal">
      <formula>"TD"</formula>
    </cfRule>
  </conditionalFormatting>
  <conditionalFormatting sqref="R23">
    <cfRule type="cellIs" dxfId="4550" priority="736" operator="equal">
      <formula>"Me"</formula>
    </cfRule>
  </conditionalFormatting>
  <conditionalFormatting sqref="R23">
    <cfRule type="cellIs" dxfId="4549" priority="735" operator="equal">
      <formula>"Me"</formula>
    </cfRule>
  </conditionalFormatting>
  <conditionalFormatting sqref="R23">
    <cfRule type="cellIs" dxfId="4548" priority="734" operator="equal">
      <formula>"TD"</formula>
    </cfRule>
  </conditionalFormatting>
  <conditionalFormatting sqref="R23">
    <cfRule type="cellIs" dxfId="4547" priority="733" operator="equal">
      <formula>"Me"</formula>
    </cfRule>
  </conditionalFormatting>
  <conditionalFormatting sqref="R23">
    <cfRule type="cellIs" dxfId="4546" priority="732" operator="equal">
      <formula>"Me"</formula>
    </cfRule>
  </conditionalFormatting>
  <conditionalFormatting sqref="R23">
    <cfRule type="cellIs" dxfId="4545" priority="731" operator="equal">
      <formula>"TD"</formula>
    </cfRule>
  </conditionalFormatting>
  <conditionalFormatting sqref="R23">
    <cfRule type="cellIs" dxfId="4544" priority="730" operator="equal">
      <formula>"Me"</formula>
    </cfRule>
  </conditionalFormatting>
  <conditionalFormatting sqref="R23">
    <cfRule type="cellIs" dxfId="4543" priority="729" operator="equal">
      <formula>"Me"</formula>
    </cfRule>
  </conditionalFormatting>
  <conditionalFormatting sqref="R23">
    <cfRule type="cellIs" dxfId="4542" priority="728" operator="equal">
      <formula>"TD"</formula>
    </cfRule>
  </conditionalFormatting>
  <conditionalFormatting sqref="I105:I106">
    <cfRule type="cellIs" dxfId="4541" priority="727" operator="equal">
      <formula>"Me"</formula>
    </cfRule>
  </conditionalFormatting>
  <conditionalFormatting sqref="I105:I106">
    <cfRule type="cellIs" dxfId="4540" priority="726" operator="equal">
      <formula>"TD"</formula>
    </cfRule>
  </conditionalFormatting>
  <conditionalFormatting sqref="I105:I106">
    <cfRule type="cellIs" dxfId="4539" priority="725" operator="equal">
      <formula>"PR"</formula>
    </cfRule>
  </conditionalFormatting>
  <conditionalFormatting sqref="H187">
    <cfRule type="cellIs" dxfId="4538" priority="724" operator="equal">
      <formula>"Me"</formula>
    </cfRule>
  </conditionalFormatting>
  <conditionalFormatting sqref="H187">
    <cfRule type="cellIs" dxfId="4537" priority="723" operator="equal">
      <formula>"TD"</formula>
    </cfRule>
  </conditionalFormatting>
  <conditionalFormatting sqref="H187">
    <cfRule type="cellIs" dxfId="4536" priority="722" operator="equal">
      <formula>"PR"</formula>
    </cfRule>
  </conditionalFormatting>
  <conditionalFormatting sqref="J27">
    <cfRule type="cellIs" dxfId="4535" priority="721" operator="equal">
      <formula>"Me"</formula>
    </cfRule>
  </conditionalFormatting>
  <conditionalFormatting sqref="J27">
    <cfRule type="cellIs" dxfId="4534" priority="720" operator="equal">
      <formula>"Me"</formula>
    </cfRule>
  </conditionalFormatting>
  <conditionalFormatting sqref="J27">
    <cfRule type="cellIs" dxfId="4533" priority="719" operator="equal">
      <formula>"TD"</formula>
    </cfRule>
  </conditionalFormatting>
  <conditionalFormatting sqref="J27">
    <cfRule type="cellIs" dxfId="4532" priority="718" operator="equal">
      <formula>"PR"</formula>
    </cfRule>
  </conditionalFormatting>
  <conditionalFormatting sqref="I25">
    <cfRule type="cellIs" dxfId="4531" priority="717" operator="equal">
      <formula>"Me"</formula>
    </cfRule>
  </conditionalFormatting>
  <conditionalFormatting sqref="I25">
    <cfRule type="cellIs" dxfId="4530" priority="716" operator="equal">
      <formula>"Me"</formula>
    </cfRule>
  </conditionalFormatting>
  <conditionalFormatting sqref="I25">
    <cfRule type="cellIs" dxfId="4529" priority="715" operator="equal">
      <formula>"TD"</formula>
    </cfRule>
  </conditionalFormatting>
  <conditionalFormatting sqref="I25">
    <cfRule type="cellIs" dxfId="4528" priority="714" operator="equal">
      <formula>"PR"</formula>
    </cfRule>
  </conditionalFormatting>
  <conditionalFormatting sqref="P25">
    <cfRule type="cellIs" dxfId="4527" priority="713" operator="equal">
      <formula>"Me"</formula>
    </cfRule>
  </conditionalFormatting>
  <conditionalFormatting sqref="P25">
    <cfRule type="cellIs" dxfId="4526" priority="712" operator="equal">
      <formula>"Me"</formula>
    </cfRule>
  </conditionalFormatting>
  <conditionalFormatting sqref="P25">
    <cfRule type="cellIs" dxfId="4525" priority="711" operator="equal">
      <formula>"TD"</formula>
    </cfRule>
  </conditionalFormatting>
  <conditionalFormatting sqref="P25">
    <cfRule type="cellIs" dxfId="4524" priority="710" operator="equal">
      <formula>"PR"</formula>
    </cfRule>
  </conditionalFormatting>
  <conditionalFormatting sqref="W25">
    <cfRule type="cellIs" dxfId="4523" priority="709" operator="equal">
      <formula>"Me"</formula>
    </cfRule>
  </conditionalFormatting>
  <conditionalFormatting sqref="W25">
    <cfRule type="cellIs" dxfId="4522" priority="708" operator="equal">
      <formula>"Me"</formula>
    </cfRule>
  </conditionalFormatting>
  <conditionalFormatting sqref="W25">
    <cfRule type="cellIs" dxfId="4521" priority="707" operator="equal">
      <formula>"TD"</formula>
    </cfRule>
  </conditionalFormatting>
  <conditionalFormatting sqref="W25">
    <cfRule type="cellIs" dxfId="4520" priority="706" operator="equal">
      <formula>"PR"</formula>
    </cfRule>
  </conditionalFormatting>
  <conditionalFormatting sqref="J209:J210">
    <cfRule type="cellIs" dxfId="4519" priority="702" operator="equal">
      <formula>"Me"</formula>
    </cfRule>
  </conditionalFormatting>
  <conditionalFormatting sqref="J209:J210">
    <cfRule type="cellIs" dxfId="4518" priority="701" operator="equal">
      <formula>"TD"</formula>
    </cfRule>
  </conditionalFormatting>
  <conditionalFormatting sqref="J209:J210">
    <cfRule type="cellIs" dxfId="4517" priority="700" operator="equal">
      <formula>"PR"</formula>
    </cfRule>
  </conditionalFormatting>
  <conditionalFormatting sqref="I217:I218">
    <cfRule type="cellIs" dxfId="4516" priority="699" operator="equal">
      <formula>"Me"</formula>
    </cfRule>
  </conditionalFormatting>
  <conditionalFormatting sqref="I217:I218">
    <cfRule type="cellIs" dxfId="4515" priority="698" operator="equal">
      <formula>"TD"</formula>
    </cfRule>
  </conditionalFormatting>
  <conditionalFormatting sqref="I217:I218">
    <cfRule type="cellIs" dxfId="4514" priority="697" operator="equal">
      <formula>"PR"</formula>
    </cfRule>
  </conditionalFormatting>
  <conditionalFormatting sqref="H147:K148">
    <cfRule type="cellIs" dxfId="4513" priority="696" operator="equal">
      <formula>"Me"</formula>
    </cfRule>
  </conditionalFormatting>
  <conditionalFormatting sqref="H147:K148">
    <cfRule type="cellIs" dxfId="4512" priority="695" operator="equal">
      <formula>"TD"</formula>
    </cfRule>
  </conditionalFormatting>
  <conditionalFormatting sqref="H147:K148">
    <cfRule type="cellIs" dxfId="4511" priority="694" operator="equal">
      <formula>"PR"</formula>
    </cfRule>
  </conditionalFormatting>
  <conditionalFormatting sqref="K225:K226">
    <cfRule type="cellIs" dxfId="4510" priority="693" operator="equal">
      <formula>"Me"</formula>
    </cfRule>
  </conditionalFormatting>
  <conditionalFormatting sqref="K225:K226">
    <cfRule type="cellIs" dxfId="4509" priority="692" operator="equal">
      <formula>"TD"</formula>
    </cfRule>
  </conditionalFormatting>
  <conditionalFormatting sqref="K225:K226">
    <cfRule type="cellIs" dxfId="4508" priority="691" operator="equal">
      <formula>"PR"</formula>
    </cfRule>
  </conditionalFormatting>
  <conditionalFormatting sqref="I207:I208">
    <cfRule type="cellIs" dxfId="4507" priority="690" operator="equal">
      <formula>"Me"</formula>
    </cfRule>
  </conditionalFormatting>
  <conditionalFormatting sqref="I207:I208">
    <cfRule type="cellIs" dxfId="4506" priority="689" operator="equal">
      <formula>"TD"</formula>
    </cfRule>
  </conditionalFormatting>
  <conditionalFormatting sqref="I207:I208">
    <cfRule type="cellIs" dxfId="4505" priority="688" operator="equal">
      <formula>"PR"</formula>
    </cfRule>
  </conditionalFormatting>
  <conditionalFormatting sqref="P207:P208">
    <cfRule type="cellIs" dxfId="4504" priority="687" operator="equal">
      <formula>"Me"</formula>
    </cfRule>
  </conditionalFormatting>
  <conditionalFormatting sqref="P207:P208">
    <cfRule type="cellIs" dxfId="4503" priority="686" operator="equal">
      <formula>"TD"</formula>
    </cfRule>
  </conditionalFormatting>
  <conditionalFormatting sqref="P207:P208">
    <cfRule type="cellIs" dxfId="4502" priority="685" operator="equal">
      <formula>"PR"</formula>
    </cfRule>
  </conditionalFormatting>
  <conditionalFormatting sqref="W207:W208">
    <cfRule type="cellIs" dxfId="4501" priority="684" operator="equal">
      <formula>"Me"</formula>
    </cfRule>
  </conditionalFormatting>
  <conditionalFormatting sqref="W207:W208">
    <cfRule type="cellIs" dxfId="4500" priority="683" operator="equal">
      <formula>"TD"</formula>
    </cfRule>
  </conditionalFormatting>
  <conditionalFormatting sqref="W207:W208">
    <cfRule type="cellIs" dxfId="4499" priority="682" operator="equal">
      <formula>"PR"</formula>
    </cfRule>
  </conditionalFormatting>
  <conditionalFormatting sqref="J35:K36">
    <cfRule type="cellIs" dxfId="4498" priority="678" operator="equal">
      <formula>"Me"</formula>
    </cfRule>
  </conditionalFormatting>
  <conditionalFormatting sqref="J35:K36">
    <cfRule type="cellIs" dxfId="4497" priority="677" operator="equal">
      <formula>"PR"</formula>
    </cfRule>
  </conditionalFormatting>
  <conditionalFormatting sqref="N150:R150">
    <cfRule type="cellIs" dxfId="4496" priority="673" operator="equal">
      <formula>"Me"</formula>
    </cfRule>
  </conditionalFormatting>
  <conditionalFormatting sqref="N150:R150">
    <cfRule type="cellIs" dxfId="4495" priority="672" operator="equal">
      <formula>"TD"</formula>
    </cfRule>
  </conditionalFormatting>
  <conditionalFormatting sqref="N150:R150">
    <cfRule type="cellIs" dxfId="4494" priority="671" operator="equal">
      <formula>"PR"</formula>
    </cfRule>
  </conditionalFormatting>
  <conditionalFormatting sqref="J213:M214">
    <cfRule type="cellIs" dxfId="4493" priority="670" operator="equal">
      <formula>"Me"</formula>
    </cfRule>
  </conditionalFormatting>
  <conditionalFormatting sqref="J213:M214">
    <cfRule type="cellIs" dxfId="4492" priority="669" operator="equal">
      <formula>"TD"</formula>
    </cfRule>
  </conditionalFormatting>
  <conditionalFormatting sqref="J213:M214">
    <cfRule type="cellIs" dxfId="4491" priority="668" operator="equal">
      <formula>"PR"</formula>
    </cfRule>
  </conditionalFormatting>
  <conditionalFormatting sqref="W83:W84">
    <cfRule type="cellIs" dxfId="4490" priority="667" operator="equal">
      <formula>"Me"</formula>
    </cfRule>
  </conditionalFormatting>
  <conditionalFormatting sqref="W83:W84">
    <cfRule type="cellIs" dxfId="4489" priority="666" operator="equal">
      <formula>"TD"</formula>
    </cfRule>
  </conditionalFormatting>
  <conditionalFormatting sqref="W83:W84">
    <cfRule type="cellIs" dxfId="4488" priority="665" operator="equal">
      <formula>"PR"</formula>
    </cfRule>
  </conditionalFormatting>
  <conditionalFormatting sqref="Q71:Q72">
    <cfRule type="cellIs" dxfId="4487" priority="664" operator="equal">
      <formula>"Me"</formula>
    </cfRule>
  </conditionalFormatting>
  <conditionalFormatting sqref="Q71:Q72">
    <cfRule type="cellIs" dxfId="4486" priority="663" operator="equal">
      <formula>"TD"</formula>
    </cfRule>
  </conditionalFormatting>
  <conditionalFormatting sqref="Q71:Q72">
    <cfRule type="cellIs" dxfId="4485" priority="662" operator="equal">
      <formula>"PR"</formula>
    </cfRule>
  </conditionalFormatting>
  <conditionalFormatting sqref="P27:P28">
    <cfRule type="cellIs" dxfId="4484" priority="661" operator="equal">
      <formula>"Me"</formula>
    </cfRule>
  </conditionalFormatting>
  <conditionalFormatting sqref="P27:P28">
    <cfRule type="cellIs" dxfId="4483" priority="660" operator="equal">
      <formula>"TD"</formula>
    </cfRule>
  </conditionalFormatting>
  <conditionalFormatting sqref="P27:P28">
    <cfRule type="cellIs" dxfId="4482" priority="659" operator="equal">
      <formula>"PR"</formula>
    </cfRule>
  </conditionalFormatting>
  <conditionalFormatting sqref="K217:K218">
    <cfRule type="cellIs" dxfId="4481" priority="655" operator="equal">
      <formula>"Me"</formula>
    </cfRule>
  </conditionalFormatting>
  <conditionalFormatting sqref="K217:K218">
    <cfRule type="cellIs" dxfId="4480" priority="654" operator="equal">
      <formula>"TD"</formula>
    </cfRule>
  </conditionalFormatting>
  <conditionalFormatting sqref="K217:K218">
    <cfRule type="cellIs" dxfId="4479" priority="653" operator="equal">
      <formula>"PR"</formula>
    </cfRule>
  </conditionalFormatting>
  <conditionalFormatting sqref="K44">
    <cfRule type="cellIs" dxfId="4478" priority="652" operator="equal">
      <formula>"Me"</formula>
    </cfRule>
  </conditionalFormatting>
  <conditionalFormatting sqref="K44">
    <cfRule type="cellIs" dxfId="4477" priority="651" operator="equal">
      <formula>"TD"</formula>
    </cfRule>
  </conditionalFormatting>
  <conditionalFormatting sqref="K44">
    <cfRule type="cellIs" dxfId="4476" priority="650" operator="equal">
      <formula>"PR"</formula>
    </cfRule>
  </conditionalFormatting>
  <conditionalFormatting sqref="G44">
    <cfRule type="cellIs" dxfId="4475" priority="649" operator="equal">
      <formula>"Me"</formula>
    </cfRule>
  </conditionalFormatting>
  <conditionalFormatting sqref="G44">
    <cfRule type="cellIs" dxfId="4474" priority="648" operator="equal">
      <formula>"TD"</formula>
    </cfRule>
  </conditionalFormatting>
  <conditionalFormatting sqref="G44">
    <cfRule type="cellIs" dxfId="4473" priority="647" operator="equal">
      <formula>"PR"</formula>
    </cfRule>
  </conditionalFormatting>
  <conditionalFormatting sqref="J44">
    <cfRule type="cellIs" dxfId="4472" priority="646" operator="equal">
      <formula>"Me"</formula>
    </cfRule>
  </conditionalFormatting>
  <conditionalFormatting sqref="J44">
    <cfRule type="cellIs" dxfId="4471" priority="645" operator="equal">
      <formula>"TD"</formula>
    </cfRule>
  </conditionalFormatting>
  <conditionalFormatting sqref="J44">
    <cfRule type="cellIs" dxfId="4470" priority="644" operator="equal">
      <formula>"PR"</formula>
    </cfRule>
  </conditionalFormatting>
  <conditionalFormatting sqref="K187:K188">
    <cfRule type="cellIs" dxfId="4469" priority="643" operator="equal">
      <formula>"Me"</formula>
    </cfRule>
  </conditionalFormatting>
  <conditionalFormatting sqref="K187:K188">
    <cfRule type="cellIs" dxfId="4468" priority="642" operator="equal">
      <formula>"TD"</formula>
    </cfRule>
  </conditionalFormatting>
  <conditionalFormatting sqref="K187:K188">
    <cfRule type="cellIs" dxfId="4467" priority="641" operator="equal">
      <formula>"PR"</formula>
    </cfRule>
  </conditionalFormatting>
  <conditionalFormatting sqref="K229:K230">
    <cfRule type="cellIs" dxfId="4466" priority="640" operator="equal">
      <formula>"Me"</formula>
    </cfRule>
  </conditionalFormatting>
  <conditionalFormatting sqref="K229:K230">
    <cfRule type="cellIs" dxfId="4465" priority="639" operator="equal">
      <formula>"TD"</formula>
    </cfRule>
  </conditionalFormatting>
  <conditionalFormatting sqref="K229:K230">
    <cfRule type="cellIs" dxfId="4464" priority="638" operator="equal">
      <formula>"PR"</formula>
    </cfRule>
  </conditionalFormatting>
  <conditionalFormatting sqref="K241:K242">
    <cfRule type="cellIs" dxfId="4463" priority="637" operator="equal">
      <formula>"Me"</formula>
    </cfRule>
  </conditionalFormatting>
  <conditionalFormatting sqref="K241:K242">
    <cfRule type="cellIs" dxfId="4462" priority="636" operator="equal">
      <formula>"TD"</formula>
    </cfRule>
  </conditionalFormatting>
  <conditionalFormatting sqref="K241:K242">
    <cfRule type="cellIs" dxfId="4461" priority="635" operator="equal">
      <formula>"PR"</formula>
    </cfRule>
  </conditionalFormatting>
  <conditionalFormatting sqref="N73:N74">
    <cfRule type="cellIs" dxfId="4460" priority="634" operator="equal">
      <formula>"Me"</formula>
    </cfRule>
  </conditionalFormatting>
  <conditionalFormatting sqref="N73:N74">
    <cfRule type="cellIs" dxfId="4459" priority="633" operator="equal">
      <formula>"TD"</formula>
    </cfRule>
  </conditionalFormatting>
  <conditionalFormatting sqref="N73:N74">
    <cfRule type="cellIs" dxfId="4458" priority="632" operator="equal">
      <formula>"PR"</formula>
    </cfRule>
  </conditionalFormatting>
  <conditionalFormatting sqref="N81:N82">
    <cfRule type="cellIs" dxfId="4457" priority="622" operator="equal">
      <formula>"Me"</formula>
    </cfRule>
  </conditionalFormatting>
  <conditionalFormatting sqref="N81:N82">
    <cfRule type="cellIs" dxfId="4456" priority="621" operator="equal">
      <formula>"TD"</formula>
    </cfRule>
  </conditionalFormatting>
  <conditionalFormatting sqref="N81:N82">
    <cfRule type="cellIs" dxfId="4455" priority="620" operator="equal">
      <formula>"PR"</formula>
    </cfRule>
  </conditionalFormatting>
  <conditionalFormatting sqref="N142">
    <cfRule type="cellIs" dxfId="4454" priority="619" operator="equal">
      <formula>"Me"</formula>
    </cfRule>
  </conditionalFormatting>
  <conditionalFormatting sqref="N142">
    <cfRule type="cellIs" dxfId="4453" priority="618" operator="equal">
      <formula>"TD"</formula>
    </cfRule>
  </conditionalFormatting>
  <conditionalFormatting sqref="N142">
    <cfRule type="cellIs" dxfId="4452" priority="617" operator="equal">
      <formula>"PR"</formula>
    </cfRule>
  </conditionalFormatting>
  <conditionalFormatting sqref="O105:O106">
    <cfRule type="cellIs" dxfId="4451" priority="616" operator="equal">
      <formula>"Me"</formula>
    </cfRule>
  </conditionalFormatting>
  <conditionalFormatting sqref="O105:O106">
    <cfRule type="cellIs" dxfId="4450" priority="615" operator="equal">
      <formula>"TD"</formula>
    </cfRule>
  </conditionalFormatting>
  <conditionalFormatting sqref="O105:O106">
    <cfRule type="cellIs" dxfId="4449" priority="614" operator="equal">
      <formula>"PR"</formula>
    </cfRule>
  </conditionalFormatting>
  <conditionalFormatting sqref="N44">
    <cfRule type="cellIs" dxfId="4448" priority="613" operator="equal">
      <formula>"Me"</formula>
    </cfRule>
  </conditionalFormatting>
  <conditionalFormatting sqref="N44">
    <cfRule type="cellIs" dxfId="4447" priority="612" operator="equal">
      <formula>"TD"</formula>
    </cfRule>
  </conditionalFormatting>
  <conditionalFormatting sqref="N44">
    <cfRule type="cellIs" dxfId="4446" priority="611" operator="equal">
      <formula>"PR"</formula>
    </cfRule>
  </conditionalFormatting>
  <conditionalFormatting sqref="O213:O214">
    <cfRule type="cellIs" dxfId="4445" priority="607" operator="equal">
      <formula>"Me"</formula>
    </cfRule>
  </conditionalFormatting>
  <conditionalFormatting sqref="O213:O214">
    <cfRule type="cellIs" dxfId="4444" priority="606" operator="equal">
      <formula>"TD"</formula>
    </cfRule>
  </conditionalFormatting>
  <conditionalFormatting sqref="O213:O214">
    <cfRule type="cellIs" dxfId="4443" priority="605" operator="equal">
      <formula>"PR"</formula>
    </cfRule>
  </conditionalFormatting>
  <conditionalFormatting sqref="AF209:AF210">
    <cfRule type="cellIs" dxfId="4442" priority="604" operator="equal">
      <formula>"Me"</formula>
    </cfRule>
  </conditionalFormatting>
  <conditionalFormatting sqref="AF209:AF210">
    <cfRule type="cellIs" dxfId="4441" priority="603" operator="equal">
      <formula>"TD"</formula>
    </cfRule>
  </conditionalFormatting>
  <conditionalFormatting sqref="AF209:AF210">
    <cfRule type="cellIs" dxfId="4440" priority="602" operator="equal">
      <formula>"PR"</formula>
    </cfRule>
  </conditionalFormatting>
  <conditionalFormatting sqref="R138">
    <cfRule type="cellIs" dxfId="4439" priority="601" operator="equal">
      <formula>"Me"</formula>
    </cfRule>
  </conditionalFormatting>
  <conditionalFormatting sqref="R138">
    <cfRule type="cellIs" dxfId="4438" priority="600" operator="equal">
      <formula>"TD"</formula>
    </cfRule>
  </conditionalFormatting>
  <conditionalFormatting sqref="R138">
    <cfRule type="cellIs" dxfId="4437" priority="599" operator="equal">
      <formula>"PR"</formula>
    </cfRule>
  </conditionalFormatting>
  <conditionalFormatting sqref="P89:P90">
    <cfRule type="cellIs" dxfId="4436" priority="598" operator="equal">
      <formula>"Me"</formula>
    </cfRule>
  </conditionalFormatting>
  <conditionalFormatting sqref="P89:P90">
    <cfRule type="cellIs" dxfId="4435" priority="597" operator="equal">
      <formula>"TD"</formula>
    </cfRule>
  </conditionalFormatting>
  <conditionalFormatting sqref="P89:P90">
    <cfRule type="cellIs" dxfId="4434" priority="596" operator="equal">
      <formula>"PR"</formula>
    </cfRule>
  </conditionalFormatting>
  <conditionalFormatting sqref="I89:K90 N89:O90">
    <cfRule type="cellIs" dxfId="4433" priority="595" operator="equal">
      <formula>"Me"</formula>
    </cfRule>
  </conditionalFormatting>
  <conditionalFormatting sqref="I89:K90 N89:O90">
    <cfRule type="cellIs" dxfId="4432" priority="594" operator="equal">
      <formula>"TD"</formula>
    </cfRule>
  </conditionalFormatting>
  <conditionalFormatting sqref="I89:K90 N89:O90">
    <cfRule type="cellIs" dxfId="4431" priority="593" operator="equal">
      <formula>"PR"</formula>
    </cfRule>
  </conditionalFormatting>
  <conditionalFormatting sqref="Q89:AA90">
    <cfRule type="cellIs" dxfId="4430" priority="592" operator="equal">
      <formula>"Me"</formula>
    </cfRule>
  </conditionalFormatting>
  <conditionalFormatting sqref="Q89:AA90">
    <cfRule type="cellIs" dxfId="4429" priority="591" operator="equal">
      <formula>"TD"</formula>
    </cfRule>
  </conditionalFormatting>
  <conditionalFormatting sqref="Q89:AA90">
    <cfRule type="cellIs" dxfId="4428" priority="590" operator="equal">
      <formula>"PR"</formula>
    </cfRule>
  </conditionalFormatting>
  <conditionalFormatting sqref="AB89:AB90">
    <cfRule type="cellIs" dxfId="4427" priority="586" operator="equal">
      <formula>"Me"</formula>
    </cfRule>
  </conditionalFormatting>
  <conditionalFormatting sqref="AB89:AB90">
    <cfRule type="cellIs" dxfId="4426" priority="585" operator="equal">
      <formula>"TD"</formula>
    </cfRule>
  </conditionalFormatting>
  <conditionalFormatting sqref="AB89:AB90">
    <cfRule type="cellIs" dxfId="4425" priority="584" operator="equal">
      <formula>"PR"</formula>
    </cfRule>
  </conditionalFormatting>
  <conditionalFormatting sqref="L89:M90">
    <cfRule type="cellIs" dxfId="4424" priority="583" operator="equal">
      <formula>"Me"</formula>
    </cfRule>
  </conditionalFormatting>
  <conditionalFormatting sqref="L89:M90">
    <cfRule type="cellIs" dxfId="4423" priority="582" operator="equal">
      <formula>"TD"</formula>
    </cfRule>
  </conditionalFormatting>
  <conditionalFormatting sqref="L89:M90">
    <cfRule type="cellIs" dxfId="4422" priority="581" operator="equal">
      <formula>"PR"</formula>
    </cfRule>
  </conditionalFormatting>
  <conditionalFormatting sqref="P187:P188">
    <cfRule type="cellIs" dxfId="4421" priority="580" operator="equal">
      <formula>"Me"</formula>
    </cfRule>
  </conditionalFormatting>
  <conditionalFormatting sqref="P187:P188">
    <cfRule type="cellIs" dxfId="4420" priority="579" operator="equal">
      <formula>"TD"</formula>
    </cfRule>
  </conditionalFormatting>
  <conditionalFormatting sqref="P187:P188">
    <cfRule type="cellIs" dxfId="4419" priority="578" operator="equal">
      <formula>"PR"</formula>
    </cfRule>
  </conditionalFormatting>
  <conditionalFormatting sqref="P218">
    <cfRule type="cellIs" dxfId="4418" priority="577" operator="equal">
      <formula>"Me"</formula>
    </cfRule>
  </conditionalFormatting>
  <conditionalFormatting sqref="P218">
    <cfRule type="cellIs" dxfId="4417" priority="576" operator="equal">
      <formula>"TD"</formula>
    </cfRule>
  </conditionalFormatting>
  <conditionalFormatting sqref="P218">
    <cfRule type="cellIs" dxfId="4416" priority="575" operator="equal">
      <formula>"PR"</formula>
    </cfRule>
  </conditionalFormatting>
  <conditionalFormatting sqref="P217">
    <cfRule type="cellIs" dxfId="4415" priority="574" operator="equal">
      <formula>"Me"</formula>
    </cfRule>
  </conditionalFormatting>
  <conditionalFormatting sqref="P217">
    <cfRule type="cellIs" dxfId="4414" priority="573" operator="equal">
      <formula>"TD"</formula>
    </cfRule>
  </conditionalFormatting>
  <conditionalFormatting sqref="P217">
    <cfRule type="cellIs" dxfId="4413" priority="572" operator="equal">
      <formula>"PR"</formula>
    </cfRule>
  </conditionalFormatting>
  <conditionalFormatting sqref="P231:P232">
    <cfRule type="cellIs" dxfId="4412" priority="568" operator="equal">
      <formula>"Me"</formula>
    </cfRule>
  </conditionalFormatting>
  <conditionalFormatting sqref="P231:P232">
    <cfRule type="cellIs" dxfId="4411" priority="567" operator="equal">
      <formula>"TD"</formula>
    </cfRule>
  </conditionalFormatting>
  <conditionalFormatting sqref="P231:P232">
    <cfRule type="cellIs" dxfId="4410" priority="566" operator="equal">
      <formula>"PR"</formula>
    </cfRule>
  </conditionalFormatting>
  <conditionalFormatting sqref="P227:P228">
    <cfRule type="cellIs" dxfId="4409" priority="562" operator="equal">
      <formula>"Me"</formula>
    </cfRule>
  </conditionalFormatting>
  <conditionalFormatting sqref="P227:P228">
    <cfRule type="cellIs" dxfId="4408" priority="561" operator="equal">
      <formula>"TD"</formula>
    </cfRule>
  </conditionalFormatting>
  <conditionalFormatting sqref="P227:P228">
    <cfRule type="cellIs" dxfId="4407" priority="560" operator="equal">
      <formula>"PR"</formula>
    </cfRule>
  </conditionalFormatting>
  <conditionalFormatting sqref="P47:P48">
    <cfRule type="cellIs" dxfId="4406" priority="559" operator="equal">
      <formula>"Me"</formula>
    </cfRule>
  </conditionalFormatting>
  <conditionalFormatting sqref="P47:P48">
    <cfRule type="cellIs" dxfId="4405" priority="558" operator="equal">
      <formula>"TD"</formula>
    </cfRule>
  </conditionalFormatting>
  <conditionalFormatting sqref="P47:P48">
    <cfRule type="cellIs" dxfId="4404" priority="557" operator="equal">
      <formula>"PR"</formula>
    </cfRule>
  </conditionalFormatting>
  <conditionalFormatting sqref="AF49:AF50">
    <cfRule type="cellIs" dxfId="4403" priority="556" operator="equal">
      <formula>"Me"</formula>
    </cfRule>
  </conditionalFormatting>
  <conditionalFormatting sqref="AF49:AF50">
    <cfRule type="cellIs" dxfId="4402" priority="555" operator="equal">
      <formula>"TD"</formula>
    </cfRule>
  </conditionalFormatting>
  <conditionalFormatting sqref="AF49:AF50">
    <cfRule type="cellIs" dxfId="4401" priority="554" operator="equal">
      <formula>"PR"</formula>
    </cfRule>
  </conditionalFormatting>
  <conditionalFormatting sqref="AF51:AF52">
    <cfRule type="cellIs" dxfId="4400" priority="553" operator="equal">
      <formula>"Me"</formula>
    </cfRule>
  </conditionalFormatting>
  <conditionalFormatting sqref="AF51:AF52">
    <cfRule type="cellIs" dxfId="4399" priority="552" operator="equal">
      <formula>"TD"</formula>
    </cfRule>
  </conditionalFormatting>
  <conditionalFormatting sqref="AF51:AF52">
    <cfRule type="cellIs" dxfId="4398" priority="551" operator="equal">
      <formula>"PR"</formula>
    </cfRule>
  </conditionalFormatting>
  <conditionalFormatting sqref="AF188">
    <cfRule type="cellIs" dxfId="4397" priority="526" operator="equal">
      <formula>"Me"</formula>
    </cfRule>
  </conditionalFormatting>
  <conditionalFormatting sqref="AF188">
    <cfRule type="cellIs" dxfId="4396" priority="525" operator="equal">
      <formula>"TD"</formula>
    </cfRule>
  </conditionalFormatting>
  <conditionalFormatting sqref="AF188">
    <cfRule type="cellIs" dxfId="4395" priority="524" operator="equal">
      <formula>"PR"</formula>
    </cfRule>
  </conditionalFormatting>
  <conditionalFormatting sqref="AF195:AF196">
    <cfRule type="cellIs" dxfId="4394" priority="523" operator="equal">
      <formula>"Me"</formula>
    </cfRule>
  </conditionalFormatting>
  <conditionalFormatting sqref="AF195:AF196">
    <cfRule type="cellIs" dxfId="4393" priority="522" operator="equal">
      <formula>"TD"</formula>
    </cfRule>
  </conditionalFormatting>
  <conditionalFormatting sqref="AF195:AF196">
    <cfRule type="cellIs" dxfId="4392" priority="521" operator="equal">
      <formula>"PR"</formula>
    </cfRule>
  </conditionalFormatting>
  <conditionalFormatting sqref="AF197:AF198">
    <cfRule type="cellIs" dxfId="4391" priority="520" operator="equal">
      <formula>"Me"</formula>
    </cfRule>
  </conditionalFormatting>
  <conditionalFormatting sqref="AF197:AF198">
    <cfRule type="cellIs" dxfId="4390" priority="519" operator="equal">
      <formula>"TD"</formula>
    </cfRule>
  </conditionalFormatting>
  <conditionalFormatting sqref="AF197:AF198">
    <cfRule type="cellIs" dxfId="4389" priority="518" operator="equal">
      <formula>"PR"</formula>
    </cfRule>
  </conditionalFormatting>
  <conditionalFormatting sqref="AF211:AF212">
    <cfRule type="cellIs" dxfId="4388" priority="514" operator="equal">
      <formula>"Me"</formula>
    </cfRule>
  </conditionalFormatting>
  <conditionalFormatting sqref="AF211:AF212">
    <cfRule type="cellIs" dxfId="4387" priority="513" operator="equal">
      <formula>"TD"</formula>
    </cfRule>
  </conditionalFormatting>
  <conditionalFormatting sqref="AF211:AF212">
    <cfRule type="cellIs" dxfId="4386" priority="512" operator="equal">
      <formula>"PR"</formula>
    </cfRule>
  </conditionalFormatting>
  <conditionalFormatting sqref="Q187">
    <cfRule type="cellIs" dxfId="4385" priority="490" operator="equal">
      <formula>"Me"</formula>
    </cfRule>
  </conditionalFormatting>
  <conditionalFormatting sqref="Q187">
    <cfRule type="cellIs" dxfId="4384" priority="489" operator="equal">
      <formula>"TD"</formula>
    </cfRule>
  </conditionalFormatting>
  <conditionalFormatting sqref="Q187">
    <cfRule type="cellIs" dxfId="4383" priority="488" operator="equal">
      <formula>"PR"</formula>
    </cfRule>
  </conditionalFormatting>
  <conditionalFormatting sqref="Q61:R62">
    <cfRule type="cellIs" dxfId="4382" priority="487" operator="equal">
      <formula>"TD"</formula>
    </cfRule>
  </conditionalFormatting>
  <conditionalFormatting sqref="H89:H90">
    <cfRule type="cellIs" dxfId="4381" priority="477" operator="equal">
      <formula>"Me"</formula>
    </cfRule>
  </conditionalFormatting>
  <conditionalFormatting sqref="H89:H90">
    <cfRule type="cellIs" dxfId="4380" priority="476" operator="equal">
      <formula>"TD"</formula>
    </cfRule>
  </conditionalFormatting>
  <conditionalFormatting sqref="H89:H90">
    <cfRule type="cellIs" dxfId="4379" priority="475" operator="equal">
      <formula>"PR"</formula>
    </cfRule>
  </conditionalFormatting>
  <conditionalFormatting sqref="Q207:Q208">
    <cfRule type="cellIs" dxfId="4378" priority="474" operator="equal">
      <formula>"Me"</formula>
    </cfRule>
  </conditionalFormatting>
  <conditionalFormatting sqref="Q207:Q208">
    <cfRule type="cellIs" dxfId="4377" priority="473" operator="equal">
      <formula>"TD"</formula>
    </cfRule>
  </conditionalFormatting>
  <conditionalFormatting sqref="Q207:Q208">
    <cfRule type="cellIs" dxfId="4376" priority="472" operator="equal">
      <formula>"PR"</formula>
    </cfRule>
  </conditionalFormatting>
  <conditionalFormatting sqref="Q213:Q214">
    <cfRule type="cellIs" dxfId="4375" priority="471" operator="equal">
      <formula>"Me"</formula>
    </cfRule>
  </conditionalFormatting>
  <conditionalFormatting sqref="Q213:Q214">
    <cfRule type="cellIs" dxfId="4374" priority="470" operator="equal">
      <formula>"TD"</formula>
    </cfRule>
  </conditionalFormatting>
  <conditionalFormatting sqref="Q213:Q214">
    <cfRule type="cellIs" dxfId="4373" priority="469" operator="equal">
      <formula>"PR"</formula>
    </cfRule>
  </conditionalFormatting>
  <conditionalFormatting sqref="Q233:Q234">
    <cfRule type="cellIs" dxfId="4372" priority="468" operator="equal">
      <formula>"Me"</formula>
    </cfRule>
  </conditionalFormatting>
  <conditionalFormatting sqref="Q233:Q234">
    <cfRule type="cellIs" dxfId="4371" priority="467" operator="equal">
      <formula>"TD"</formula>
    </cfRule>
  </conditionalFormatting>
  <conditionalFormatting sqref="Q233:Q234">
    <cfRule type="cellIs" dxfId="4370" priority="466" operator="equal">
      <formula>"PR"</formula>
    </cfRule>
  </conditionalFormatting>
  <conditionalFormatting sqref="R213:R214">
    <cfRule type="cellIs" dxfId="4369" priority="465" operator="equal">
      <formula>"Me"</formula>
    </cfRule>
  </conditionalFormatting>
  <conditionalFormatting sqref="R213:R214">
    <cfRule type="cellIs" dxfId="4368" priority="464" operator="equal">
      <formula>"TD"</formula>
    </cfRule>
  </conditionalFormatting>
  <conditionalFormatting sqref="R213:R214">
    <cfRule type="cellIs" dxfId="4367" priority="463" operator="equal">
      <formula>"PR"</formula>
    </cfRule>
  </conditionalFormatting>
  <conditionalFormatting sqref="R233:U234">
    <cfRule type="cellIs" dxfId="4366" priority="462" operator="equal">
      <formula>"Me"</formula>
    </cfRule>
  </conditionalFormatting>
  <conditionalFormatting sqref="R233:U234">
    <cfRule type="cellIs" dxfId="4365" priority="461" operator="equal">
      <formula>"TD"</formula>
    </cfRule>
  </conditionalFormatting>
  <conditionalFormatting sqref="R233:U234">
    <cfRule type="cellIs" dxfId="4364" priority="460" operator="equal">
      <formula>"PR"</formula>
    </cfRule>
  </conditionalFormatting>
  <conditionalFormatting sqref="F21">
    <cfRule type="cellIs" dxfId="4363" priority="459" operator="equal">
      <formula>"Me"</formula>
    </cfRule>
  </conditionalFormatting>
  <conditionalFormatting sqref="F21 AI21:AJ22">
    <cfRule type="cellIs" dxfId="4362" priority="458" operator="equal">
      <formula>"Me"</formula>
    </cfRule>
  </conditionalFormatting>
  <conditionalFormatting sqref="F21 AI21:AJ22">
    <cfRule type="cellIs" dxfId="4361" priority="457" operator="equal">
      <formula>"TD"</formula>
    </cfRule>
  </conditionalFormatting>
  <conditionalFormatting sqref="F21 AI21:AJ22">
    <cfRule type="cellIs" dxfId="4360" priority="444" operator="equal">
      <formula>"PR"</formula>
    </cfRule>
  </conditionalFormatting>
  <conditionalFormatting sqref="R175:R176">
    <cfRule type="cellIs" dxfId="4359" priority="403" operator="equal">
      <formula>"Me"</formula>
    </cfRule>
  </conditionalFormatting>
  <conditionalFormatting sqref="R175:R176">
    <cfRule type="cellIs" dxfId="4358" priority="402" operator="equal">
      <formula>"TD"</formula>
    </cfRule>
  </conditionalFormatting>
  <conditionalFormatting sqref="R175:R176">
    <cfRule type="cellIs" dxfId="4357" priority="401" operator="equal">
      <formula>"PR"</formula>
    </cfRule>
  </conditionalFormatting>
  <conditionalFormatting sqref="R131">
    <cfRule type="cellIs" dxfId="4356" priority="400" operator="equal">
      <formula>"Me"</formula>
    </cfRule>
  </conditionalFormatting>
  <conditionalFormatting sqref="R131">
    <cfRule type="cellIs" dxfId="4355" priority="399" operator="equal">
      <formula>"TD"</formula>
    </cfRule>
  </conditionalFormatting>
  <conditionalFormatting sqref="R131">
    <cfRule type="cellIs" dxfId="4354" priority="398" operator="equal">
      <formula>"PR"</formula>
    </cfRule>
  </conditionalFormatting>
  <conditionalFormatting sqref="R115:R116">
    <cfRule type="cellIs" dxfId="4353" priority="397" operator="equal">
      <formula>"Me"</formula>
    </cfRule>
  </conditionalFormatting>
  <conditionalFormatting sqref="R115:R116">
    <cfRule type="cellIs" dxfId="4352" priority="396" operator="equal">
      <formula>"TD"</formula>
    </cfRule>
  </conditionalFormatting>
  <conditionalFormatting sqref="R115:R116">
    <cfRule type="cellIs" dxfId="4351" priority="395" operator="equal">
      <formula>"PR"</formula>
    </cfRule>
  </conditionalFormatting>
  <conditionalFormatting sqref="R203:R204">
    <cfRule type="cellIs" dxfId="4350" priority="391" operator="equal">
      <formula>"Me"</formula>
    </cfRule>
  </conditionalFormatting>
  <conditionalFormatting sqref="R203:R204">
    <cfRule type="cellIs" dxfId="4349" priority="390" operator="equal">
      <formula>"TD"</formula>
    </cfRule>
  </conditionalFormatting>
  <conditionalFormatting sqref="R203:R204">
    <cfRule type="cellIs" dxfId="4348" priority="389" operator="equal">
      <formula>"PR"</formula>
    </cfRule>
  </conditionalFormatting>
  <conditionalFormatting sqref="R237:R238">
    <cfRule type="cellIs" dxfId="4347" priority="388" operator="equal">
      <formula>"Me"</formula>
    </cfRule>
  </conditionalFormatting>
  <conditionalFormatting sqref="R237:R238">
    <cfRule type="cellIs" dxfId="4346" priority="387" operator="equal">
      <formula>"TD"</formula>
    </cfRule>
  </conditionalFormatting>
  <conditionalFormatting sqref="R237:R238">
    <cfRule type="cellIs" dxfId="4345" priority="386" operator="equal">
      <formula>"PR"</formula>
    </cfRule>
  </conditionalFormatting>
  <conditionalFormatting sqref="R243:R244">
    <cfRule type="cellIs" dxfId="4344" priority="385" operator="equal">
      <formula>"Me"</formula>
    </cfRule>
  </conditionalFormatting>
  <conditionalFormatting sqref="R243:R244">
    <cfRule type="cellIs" dxfId="4343" priority="384" operator="equal">
      <formula>"TD"</formula>
    </cfRule>
  </conditionalFormatting>
  <conditionalFormatting sqref="R243:R244">
    <cfRule type="cellIs" dxfId="4342" priority="383" operator="equal">
      <formula>"PR"</formula>
    </cfRule>
  </conditionalFormatting>
  <conditionalFormatting sqref="S243:U244">
    <cfRule type="cellIs" dxfId="4341" priority="382" operator="equal">
      <formula>"Me"</formula>
    </cfRule>
  </conditionalFormatting>
  <conditionalFormatting sqref="S243:U244">
    <cfRule type="cellIs" dxfId="4340" priority="381" operator="equal">
      <formula>"TD"</formula>
    </cfRule>
  </conditionalFormatting>
  <conditionalFormatting sqref="S243:U244">
    <cfRule type="cellIs" dxfId="4339" priority="380" operator="equal">
      <formula>"PR"</formula>
    </cfRule>
  </conditionalFormatting>
  <conditionalFormatting sqref="R44">
    <cfRule type="cellIs" dxfId="4338" priority="379" operator="equal">
      <formula>"Me"</formula>
    </cfRule>
  </conditionalFormatting>
  <conditionalFormatting sqref="R44">
    <cfRule type="cellIs" dxfId="4337" priority="378" operator="equal">
      <formula>"TD"</formula>
    </cfRule>
  </conditionalFormatting>
  <conditionalFormatting sqref="R44">
    <cfRule type="cellIs" dxfId="4336" priority="377" operator="equal">
      <formula>"PR"</formula>
    </cfRule>
  </conditionalFormatting>
  <conditionalFormatting sqref="Q44">
    <cfRule type="cellIs" dxfId="4335" priority="376" operator="equal">
      <formula>"Me"</formula>
    </cfRule>
  </conditionalFormatting>
  <conditionalFormatting sqref="Q44">
    <cfRule type="cellIs" dxfId="4334" priority="375" operator="equal">
      <formula>"TD"</formula>
    </cfRule>
  </conditionalFormatting>
  <conditionalFormatting sqref="Q44">
    <cfRule type="cellIs" dxfId="4333" priority="374" operator="equal">
      <formula>"PR"</formula>
    </cfRule>
  </conditionalFormatting>
  <conditionalFormatting sqref="C22">
    <cfRule type="cellIs" dxfId="4332" priority="358" operator="equal">
      <formula>"C"</formula>
    </cfRule>
  </conditionalFormatting>
  <conditionalFormatting sqref="C22">
    <cfRule type="cellIs" dxfId="4331" priority="357" operator="equal">
      <formula>"B"</formula>
    </cfRule>
  </conditionalFormatting>
  <conditionalFormatting sqref="C22">
    <cfRule type="cellIs" dxfId="4330" priority="356" operator="equal">
      <formula>"A"</formula>
    </cfRule>
  </conditionalFormatting>
  <conditionalFormatting sqref="C21">
    <cfRule type="cellIs" dxfId="4329" priority="354" operator="equal">
      <formula>"C"</formula>
    </cfRule>
  </conditionalFormatting>
  <conditionalFormatting sqref="C21">
    <cfRule type="cellIs" dxfId="4328" priority="353" operator="equal">
      <formula>"B"</formula>
    </cfRule>
  </conditionalFormatting>
  <conditionalFormatting sqref="C21">
    <cfRule type="cellIs" dxfId="4327" priority="352" operator="equal">
      <formula>"A"</formula>
    </cfRule>
  </conditionalFormatting>
  <conditionalFormatting sqref="Y27:Y28">
    <cfRule type="cellIs" dxfId="4326" priority="344" operator="equal">
      <formula>"Me"</formula>
    </cfRule>
  </conditionalFormatting>
  <conditionalFormatting sqref="Y27:Y28">
    <cfRule type="cellIs" dxfId="4325" priority="343" operator="equal">
      <formula>"TD"</formula>
    </cfRule>
  </conditionalFormatting>
  <conditionalFormatting sqref="Y27:Y28">
    <cfRule type="cellIs" dxfId="4324" priority="342" operator="equal">
      <formula>"PR"</formula>
    </cfRule>
  </conditionalFormatting>
  <conditionalFormatting sqref="Z29:AA30">
    <cfRule type="cellIs" dxfId="4323" priority="341" operator="equal">
      <formula>"Me"</formula>
    </cfRule>
  </conditionalFormatting>
  <conditionalFormatting sqref="Z29:AA30">
    <cfRule type="cellIs" dxfId="4322" priority="340" operator="equal">
      <formula>"TD"</formula>
    </cfRule>
  </conditionalFormatting>
  <conditionalFormatting sqref="Z29:AA30">
    <cfRule type="cellIs" dxfId="4321" priority="339" operator="equal">
      <formula>"PR"</formula>
    </cfRule>
  </conditionalFormatting>
  <conditionalFormatting sqref="AD29">
    <cfRule type="cellIs" dxfId="4320" priority="338" operator="equal">
      <formula>"Me"</formula>
    </cfRule>
  </conditionalFormatting>
  <conditionalFormatting sqref="AD29">
    <cfRule type="cellIs" dxfId="4319" priority="337" operator="equal">
      <formula>"TD"</formula>
    </cfRule>
  </conditionalFormatting>
  <conditionalFormatting sqref="AD29">
    <cfRule type="cellIs" dxfId="4318" priority="336" operator="equal">
      <formula>"PR"</formula>
    </cfRule>
  </conditionalFormatting>
  <conditionalFormatting sqref="AB26">
    <cfRule type="cellIs" dxfId="4317" priority="335" operator="equal">
      <formula>"Me"</formula>
    </cfRule>
  </conditionalFormatting>
  <conditionalFormatting sqref="AB26">
    <cfRule type="cellIs" dxfId="4316" priority="334" operator="equal">
      <formula>"Me"</formula>
    </cfRule>
  </conditionalFormatting>
  <conditionalFormatting sqref="AB26">
    <cfRule type="cellIs" dxfId="4315" priority="333" operator="equal">
      <formula>"TD"</formula>
    </cfRule>
  </conditionalFormatting>
  <conditionalFormatting sqref="AD26">
    <cfRule type="cellIs" dxfId="4314" priority="332" operator="equal">
      <formula>"Me"</formula>
    </cfRule>
  </conditionalFormatting>
  <conditionalFormatting sqref="AD26">
    <cfRule type="cellIs" dxfId="4313" priority="331" operator="equal">
      <formula>"Me"</formula>
    </cfRule>
  </conditionalFormatting>
  <conditionalFormatting sqref="AD26">
    <cfRule type="cellIs" dxfId="4312" priority="330" operator="equal">
      <formula>"TD"</formula>
    </cfRule>
  </conditionalFormatting>
  <conditionalFormatting sqref="AE26">
    <cfRule type="cellIs" dxfId="4311" priority="329" operator="equal">
      <formula>"Me"</formula>
    </cfRule>
  </conditionalFormatting>
  <conditionalFormatting sqref="AE26">
    <cfRule type="cellIs" dxfId="4310" priority="328" operator="equal">
      <formula>"Me"</formula>
    </cfRule>
  </conditionalFormatting>
  <conditionalFormatting sqref="AE26">
    <cfRule type="cellIs" dxfId="4309" priority="327" operator="equal">
      <formula>"TD"</formula>
    </cfRule>
  </conditionalFormatting>
  <conditionalFormatting sqref="AI26">
    <cfRule type="cellIs" dxfId="4308" priority="323" operator="equal">
      <formula>"Me"</formula>
    </cfRule>
  </conditionalFormatting>
  <conditionalFormatting sqref="AI26">
    <cfRule type="cellIs" dxfId="4307" priority="322" operator="equal">
      <formula>"Me"</formula>
    </cfRule>
  </conditionalFormatting>
  <conditionalFormatting sqref="AI26">
    <cfRule type="cellIs" dxfId="4306" priority="321" operator="equal">
      <formula>"TD"</formula>
    </cfRule>
  </conditionalFormatting>
  <conditionalFormatting sqref="R57:R58">
    <cfRule type="cellIs" dxfId="4305" priority="320" operator="equal">
      <formula>"TD"</formula>
    </cfRule>
  </conditionalFormatting>
  <conditionalFormatting sqref="R35:R36">
    <cfRule type="cellIs" dxfId="4304" priority="319" operator="equal">
      <formula>"TD"</formula>
    </cfRule>
  </conditionalFormatting>
  <conditionalFormatting sqref="R35:R36">
    <cfRule type="cellIs" dxfId="4303" priority="318" operator="equal">
      <formula>"TD"</formula>
    </cfRule>
  </conditionalFormatting>
  <conditionalFormatting sqref="W29:Y30">
    <cfRule type="cellIs" dxfId="4302" priority="317" operator="equal">
      <formula>"Me"</formula>
    </cfRule>
  </conditionalFormatting>
  <conditionalFormatting sqref="W29:Y30">
    <cfRule type="cellIs" dxfId="4301" priority="316" operator="equal">
      <formula>"TD"</formula>
    </cfRule>
  </conditionalFormatting>
  <conditionalFormatting sqref="W29:Y30">
    <cfRule type="cellIs" dxfId="4300" priority="315" operator="equal">
      <formula>"PR"</formula>
    </cfRule>
  </conditionalFormatting>
  <conditionalFormatting sqref="X25">
    <cfRule type="cellIs" dxfId="4299" priority="308" operator="equal">
      <formula>"Me"</formula>
    </cfRule>
  </conditionalFormatting>
  <conditionalFormatting sqref="X25">
    <cfRule type="cellIs" dxfId="4298" priority="307" operator="equal">
      <formula>"TD"</formula>
    </cfRule>
  </conditionalFormatting>
  <conditionalFormatting sqref="X25">
    <cfRule type="cellIs" dxfId="4297" priority="306" operator="equal">
      <formula>"PR"</formula>
    </cfRule>
  </conditionalFormatting>
  <conditionalFormatting sqref="U145:AC146">
    <cfRule type="cellIs" dxfId="4296" priority="302" operator="equal">
      <formula>"Me"</formula>
    </cfRule>
  </conditionalFormatting>
  <conditionalFormatting sqref="U145:AC146">
    <cfRule type="cellIs" dxfId="4295" priority="301" operator="equal">
      <formula>"TD"</formula>
    </cfRule>
  </conditionalFormatting>
  <conditionalFormatting sqref="U145:AC146">
    <cfRule type="cellIs" dxfId="4294" priority="300" operator="equal">
      <formula>"PR"</formula>
    </cfRule>
  </conditionalFormatting>
  <conditionalFormatting sqref="U150:Y150">
    <cfRule type="cellIs" dxfId="4293" priority="299" operator="equal">
      <formula>"Me"</formula>
    </cfRule>
  </conditionalFormatting>
  <conditionalFormatting sqref="U150:Y150">
    <cfRule type="cellIs" dxfId="4292" priority="298" operator="equal">
      <formula>"TD"</formula>
    </cfRule>
  </conditionalFormatting>
  <conditionalFormatting sqref="U150:Y150">
    <cfRule type="cellIs" dxfId="4291" priority="297" operator="equal">
      <formula>"PR"</formula>
    </cfRule>
  </conditionalFormatting>
  <conditionalFormatting sqref="AB105:AB106">
    <cfRule type="cellIs" dxfId="4290" priority="296" operator="equal">
      <formula>"Me"</formula>
    </cfRule>
  </conditionalFormatting>
  <conditionalFormatting sqref="AB105:AB106">
    <cfRule type="cellIs" dxfId="4289" priority="295" operator="equal">
      <formula>"TD"</formula>
    </cfRule>
  </conditionalFormatting>
  <conditionalFormatting sqref="AB105:AB106">
    <cfRule type="cellIs" dxfId="4288" priority="294" operator="equal">
      <formula>"PR"</formula>
    </cfRule>
  </conditionalFormatting>
  <conditionalFormatting sqref="AF106">
    <cfRule type="cellIs" dxfId="4287" priority="293" operator="equal">
      <formula>"Me"</formula>
    </cfRule>
  </conditionalFormatting>
  <conditionalFormatting sqref="AF106">
    <cfRule type="cellIs" dxfId="4286" priority="292" operator="equal">
      <formula>"TD"</formula>
    </cfRule>
  </conditionalFormatting>
  <conditionalFormatting sqref="AF106">
    <cfRule type="cellIs" dxfId="4285" priority="291" operator="equal">
      <formula>"PR"</formula>
    </cfRule>
  </conditionalFormatting>
  <conditionalFormatting sqref="U175:U176">
    <cfRule type="cellIs" dxfId="4284" priority="290" operator="equal">
      <formula>"Me"</formula>
    </cfRule>
  </conditionalFormatting>
  <conditionalFormatting sqref="U175:U176">
    <cfRule type="cellIs" dxfId="4283" priority="289" operator="equal">
      <formula>"TD"</formula>
    </cfRule>
  </conditionalFormatting>
  <conditionalFormatting sqref="U175:U176">
    <cfRule type="cellIs" dxfId="4282" priority="288" operator="equal">
      <formula>"PR"</formula>
    </cfRule>
  </conditionalFormatting>
  <conditionalFormatting sqref="U215:U216">
    <cfRule type="cellIs" dxfId="4281" priority="287" operator="equal">
      <formula>"Me"</formula>
    </cfRule>
  </conditionalFormatting>
  <conditionalFormatting sqref="U215:U216">
    <cfRule type="cellIs" dxfId="4280" priority="286" operator="equal">
      <formula>"TD"</formula>
    </cfRule>
  </conditionalFormatting>
  <conditionalFormatting sqref="U215:U216">
    <cfRule type="cellIs" dxfId="4279" priority="285" operator="equal">
      <formula>"PR"</formula>
    </cfRule>
  </conditionalFormatting>
  <conditionalFormatting sqref="AI215:AI216">
    <cfRule type="cellIs" dxfId="4278" priority="284" operator="equal">
      <formula>"Me"</formula>
    </cfRule>
  </conditionalFormatting>
  <conditionalFormatting sqref="AI215:AI216">
    <cfRule type="cellIs" dxfId="4277" priority="283" operator="equal">
      <formula>"TD"</formula>
    </cfRule>
  </conditionalFormatting>
  <conditionalFormatting sqref="AI215:AI216">
    <cfRule type="cellIs" dxfId="4276" priority="282" operator="equal">
      <formula>"PR"</formula>
    </cfRule>
  </conditionalFormatting>
  <conditionalFormatting sqref="U220">
    <cfRule type="cellIs" dxfId="4275" priority="281" operator="equal">
      <formula>"Me"</formula>
    </cfRule>
  </conditionalFormatting>
  <conditionalFormatting sqref="U220">
    <cfRule type="cellIs" dxfId="4274" priority="280" operator="equal">
      <formula>"TD"</formula>
    </cfRule>
  </conditionalFormatting>
  <conditionalFormatting sqref="U220">
    <cfRule type="cellIs" dxfId="4273" priority="279" operator="equal">
      <formula>"PR"</formula>
    </cfRule>
  </conditionalFormatting>
  <conditionalFormatting sqref="U239:Y240">
    <cfRule type="cellIs" dxfId="4272" priority="278" operator="equal">
      <formula>"Me"</formula>
    </cfRule>
  </conditionalFormatting>
  <conditionalFormatting sqref="U239:Y240">
    <cfRule type="cellIs" dxfId="4271" priority="277" operator="equal">
      <formula>"TD"</formula>
    </cfRule>
  </conditionalFormatting>
  <conditionalFormatting sqref="U239:Y240">
    <cfRule type="cellIs" dxfId="4270" priority="276" operator="equal">
      <formula>"PR"</formula>
    </cfRule>
  </conditionalFormatting>
  <conditionalFormatting sqref="Y207:Y208">
    <cfRule type="cellIs" dxfId="4269" priority="275" operator="equal">
      <formula>"Me"</formula>
    </cfRule>
  </conditionalFormatting>
  <conditionalFormatting sqref="Y207:Y208">
    <cfRule type="cellIs" dxfId="4268" priority="274" operator="equal">
      <formula>"TD"</formula>
    </cfRule>
  </conditionalFormatting>
  <conditionalFormatting sqref="Y207:Y208">
    <cfRule type="cellIs" dxfId="4267" priority="273" operator="equal">
      <formula>"PR"</formula>
    </cfRule>
  </conditionalFormatting>
  <conditionalFormatting sqref="AD207:AD210">
    <cfRule type="cellIs" dxfId="4266" priority="272" operator="equal">
      <formula>"Me"</formula>
    </cfRule>
  </conditionalFormatting>
  <conditionalFormatting sqref="AD207:AD210">
    <cfRule type="cellIs" dxfId="4265" priority="271" operator="equal">
      <formula>"TD"</formula>
    </cfRule>
  </conditionalFormatting>
  <conditionalFormatting sqref="AD207:AD210">
    <cfRule type="cellIs" dxfId="4264" priority="270" operator="equal">
      <formula>"PR"</formula>
    </cfRule>
  </conditionalFormatting>
  <conditionalFormatting sqref="U213:U214">
    <cfRule type="cellIs" dxfId="4263" priority="266" operator="equal">
      <formula>"Me"</formula>
    </cfRule>
  </conditionalFormatting>
  <conditionalFormatting sqref="U213:U214">
    <cfRule type="cellIs" dxfId="4262" priority="265" operator="equal">
      <formula>"TD"</formula>
    </cfRule>
  </conditionalFormatting>
  <conditionalFormatting sqref="U213:U214">
    <cfRule type="cellIs" dxfId="4261" priority="264" operator="equal">
      <formula>"PR"</formula>
    </cfRule>
  </conditionalFormatting>
  <conditionalFormatting sqref="AB29:AC30">
    <cfRule type="cellIs" dxfId="4260" priority="263" operator="equal">
      <formula>"Me"</formula>
    </cfRule>
  </conditionalFormatting>
  <conditionalFormatting sqref="AB29:AC30">
    <cfRule type="cellIs" dxfId="4259" priority="262" operator="equal">
      <formula>"TD"</formula>
    </cfRule>
  </conditionalFormatting>
  <conditionalFormatting sqref="AB29:AC30">
    <cfRule type="cellIs" dxfId="4258" priority="261" operator="equal">
      <formula>"PR"</formula>
    </cfRule>
  </conditionalFormatting>
  <conditionalFormatting sqref="R69:R72">
    <cfRule type="cellIs" dxfId="4257" priority="260" operator="equal">
      <formula>"Me"</formula>
    </cfRule>
  </conditionalFormatting>
  <conditionalFormatting sqref="R69:R72">
    <cfRule type="cellIs" dxfId="4256" priority="259" operator="equal">
      <formula>"TD"</formula>
    </cfRule>
  </conditionalFormatting>
  <conditionalFormatting sqref="R69:R72">
    <cfRule type="cellIs" dxfId="4255" priority="258" operator="equal">
      <formula>"PR"</formula>
    </cfRule>
  </conditionalFormatting>
  <conditionalFormatting sqref="R49:R50">
    <cfRule type="cellIs" dxfId="4254" priority="254" operator="equal">
      <formula>"Me"</formula>
    </cfRule>
  </conditionalFormatting>
  <conditionalFormatting sqref="R49:R50">
    <cfRule type="cellIs" dxfId="4253" priority="253" operator="equal">
      <formula>"TD"</formula>
    </cfRule>
  </conditionalFormatting>
  <conditionalFormatting sqref="R49:R50">
    <cfRule type="cellIs" dxfId="4252" priority="252" operator="equal">
      <formula>"PR"</formula>
    </cfRule>
  </conditionalFormatting>
  <conditionalFormatting sqref="V231:V232">
    <cfRule type="cellIs" dxfId="4251" priority="251" operator="equal">
      <formula>"Me"</formula>
    </cfRule>
  </conditionalFormatting>
  <conditionalFormatting sqref="V231:V232">
    <cfRule type="cellIs" dxfId="4250" priority="250" operator="equal">
      <formula>"TD"</formula>
    </cfRule>
  </conditionalFormatting>
  <conditionalFormatting sqref="V231:V232">
    <cfRule type="cellIs" dxfId="4249" priority="249" operator="equal">
      <formula>"PR"</formula>
    </cfRule>
  </conditionalFormatting>
  <conditionalFormatting sqref="V95:V96">
    <cfRule type="cellIs" dxfId="4248" priority="248" operator="equal">
      <formula>"Me"</formula>
    </cfRule>
  </conditionalFormatting>
  <conditionalFormatting sqref="V95:V96">
    <cfRule type="cellIs" dxfId="4247" priority="247" operator="equal">
      <formula>"TD"</formula>
    </cfRule>
  </conditionalFormatting>
  <conditionalFormatting sqref="V95:V96">
    <cfRule type="cellIs" dxfId="4246" priority="246" operator="equal">
      <formula>"PR"</formula>
    </cfRule>
  </conditionalFormatting>
  <conditionalFormatting sqref="V103:V104">
    <cfRule type="cellIs" dxfId="4245" priority="245" operator="equal">
      <formula>"Me"</formula>
    </cfRule>
  </conditionalFormatting>
  <conditionalFormatting sqref="V103:V104">
    <cfRule type="cellIs" dxfId="4244" priority="244" operator="equal">
      <formula>"TD"</formula>
    </cfRule>
  </conditionalFormatting>
  <conditionalFormatting sqref="V103:V104">
    <cfRule type="cellIs" dxfId="4243" priority="243" operator="equal">
      <formula>"PR"</formula>
    </cfRule>
  </conditionalFormatting>
  <conditionalFormatting sqref="V115:V116">
    <cfRule type="cellIs" dxfId="4242" priority="242" operator="equal">
      <formula>"Me"</formula>
    </cfRule>
  </conditionalFormatting>
  <conditionalFormatting sqref="V115:V116">
    <cfRule type="cellIs" dxfId="4241" priority="241" operator="equal">
      <formula>"TD"</formula>
    </cfRule>
  </conditionalFormatting>
  <conditionalFormatting sqref="V115:V116">
    <cfRule type="cellIs" dxfId="4240" priority="240" operator="equal">
      <formula>"PR"</formula>
    </cfRule>
  </conditionalFormatting>
  <conditionalFormatting sqref="AF105">
    <cfRule type="cellIs" dxfId="4239" priority="239" operator="equal">
      <formula>"Me"</formula>
    </cfRule>
  </conditionalFormatting>
  <conditionalFormatting sqref="AF105">
    <cfRule type="cellIs" dxfId="4238" priority="238" operator="equal">
      <formula>"TD"</formula>
    </cfRule>
  </conditionalFormatting>
  <conditionalFormatting sqref="AF105">
    <cfRule type="cellIs" dxfId="4237" priority="237" operator="equal">
      <formula>"PR"</formula>
    </cfRule>
  </conditionalFormatting>
  <conditionalFormatting sqref="W97:W98">
    <cfRule type="cellIs" dxfId="4236" priority="236" operator="equal">
      <formula>"Me"</formula>
    </cfRule>
  </conditionalFormatting>
  <conditionalFormatting sqref="W97:W98">
    <cfRule type="cellIs" dxfId="4235" priority="235" operator="equal">
      <formula>"TD"</formula>
    </cfRule>
  </conditionalFormatting>
  <conditionalFormatting sqref="W97:W98">
    <cfRule type="cellIs" dxfId="4234" priority="234" operator="equal">
      <formula>"PR"</formula>
    </cfRule>
  </conditionalFormatting>
  <conditionalFormatting sqref="W93:W94">
    <cfRule type="cellIs" dxfId="4233" priority="233" operator="equal">
      <formula>"Me"</formula>
    </cfRule>
  </conditionalFormatting>
  <conditionalFormatting sqref="W93:W94">
    <cfRule type="cellIs" dxfId="4232" priority="232" operator="equal">
      <formula>"TD"</formula>
    </cfRule>
  </conditionalFormatting>
  <conditionalFormatting sqref="W93:W94">
    <cfRule type="cellIs" dxfId="4231" priority="231" operator="equal">
      <formula>"PR"</formula>
    </cfRule>
  </conditionalFormatting>
  <conditionalFormatting sqref="AD93:AD94">
    <cfRule type="cellIs" dxfId="4230" priority="230" operator="equal">
      <formula>"Me"</formula>
    </cfRule>
  </conditionalFormatting>
  <conditionalFormatting sqref="AD93:AD94">
    <cfRule type="cellIs" dxfId="4229" priority="229" operator="equal">
      <formula>"TD"</formula>
    </cfRule>
  </conditionalFormatting>
  <conditionalFormatting sqref="AD93:AD94">
    <cfRule type="cellIs" dxfId="4228" priority="228" operator="equal">
      <formula>"PR"</formula>
    </cfRule>
  </conditionalFormatting>
  <conditionalFormatting sqref="W231">
    <cfRule type="cellIs" dxfId="4227" priority="227" operator="equal">
      <formula>"Me"</formula>
    </cfRule>
  </conditionalFormatting>
  <conditionalFormatting sqref="W231">
    <cfRule type="cellIs" dxfId="4226" priority="226" operator="equal">
      <formula>"TD"</formula>
    </cfRule>
  </conditionalFormatting>
  <conditionalFormatting sqref="W231">
    <cfRule type="cellIs" dxfId="4225" priority="225" operator="equal">
      <formula>"PR"</formula>
    </cfRule>
  </conditionalFormatting>
  <conditionalFormatting sqref="Y218">
    <cfRule type="cellIs" dxfId="4224" priority="224" operator="equal">
      <formula>"Me"</formula>
    </cfRule>
  </conditionalFormatting>
  <conditionalFormatting sqref="Y218">
    <cfRule type="cellIs" dxfId="4223" priority="223" operator="equal">
      <formula>"TD"</formula>
    </cfRule>
  </conditionalFormatting>
  <conditionalFormatting sqref="Y218">
    <cfRule type="cellIs" dxfId="4222" priority="222" operator="equal">
      <formula>"PR"</formula>
    </cfRule>
  </conditionalFormatting>
  <conditionalFormatting sqref="Y217">
    <cfRule type="cellIs" dxfId="4221" priority="221" operator="equal">
      <formula>"Me"</formula>
    </cfRule>
  </conditionalFormatting>
  <conditionalFormatting sqref="Y217">
    <cfRule type="cellIs" dxfId="4220" priority="220" operator="equal">
      <formula>"TD"</formula>
    </cfRule>
  </conditionalFormatting>
  <conditionalFormatting sqref="Y217">
    <cfRule type="cellIs" dxfId="4219" priority="219" operator="equal">
      <formula>"PR"</formula>
    </cfRule>
  </conditionalFormatting>
  <conditionalFormatting sqref="V228">
    <cfRule type="cellIs" dxfId="4218" priority="212" operator="equal">
      <formula>"Me"</formula>
    </cfRule>
  </conditionalFormatting>
  <conditionalFormatting sqref="V228">
    <cfRule type="cellIs" dxfId="4217" priority="211" operator="equal">
      <formula>"TD"</formula>
    </cfRule>
  </conditionalFormatting>
  <conditionalFormatting sqref="V228">
    <cfRule type="cellIs" dxfId="4216" priority="210" operator="equal">
      <formula>"PR"</formula>
    </cfRule>
  </conditionalFormatting>
  <conditionalFormatting sqref="V227">
    <cfRule type="cellIs" dxfId="4215" priority="209" operator="equal">
      <formula>"Me"</formula>
    </cfRule>
  </conditionalFormatting>
  <conditionalFormatting sqref="V227">
    <cfRule type="cellIs" dxfId="4214" priority="208" operator="equal">
      <formula>"TD"</formula>
    </cfRule>
  </conditionalFormatting>
  <conditionalFormatting sqref="V227">
    <cfRule type="cellIs" dxfId="4213" priority="207" operator="equal">
      <formula>"PR"</formula>
    </cfRule>
  </conditionalFormatting>
  <conditionalFormatting sqref="X35:X36">
    <cfRule type="cellIs" dxfId="4212" priority="202" operator="equal">
      <formula>"PR"</formula>
    </cfRule>
  </conditionalFormatting>
  <conditionalFormatting sqref="X36">
    <cfRule type="cellIs" dxfId="4211" priority="206" operator="equal">
      <formula>"Me"</formula>
    </cfRule>
  </conditionalFormatting>
  <conditionalFormatting sqref="X36">
    <cfRule type="cellIs" dxfId="4210" priority="205" operator="equal">
      <formula>"TD"</formula>
    </cfRule>
  </conditionalFormatting>
  <conditionalFormatting sqref="X35">
    <cfRule type="cellIs" dxfId="4209" priority="204" operator="equal">
      <formula>"Me"</formula>
    </cfRule>
  </conditionalFormatting>
  <conditionalFormatting sqref="X35">
    <cfRule type="cellIs" dxfId="4208" priority="203" operator="equal">
      <formula>"TD"</formula>
    </cfRule>
  </conditionalFormatting>
  <conditionalFormatting sqref="X212">
    <cfRule type="cellIs" dxfId="4207" priority="201" operator="equal">
      <formula>"Me"</formula>
    </cfRule>
  </conditionalFormatting>
  <conditionalFormatting sqref="X212">
    <cfRule type="cellIs" dxfId="4206" priority="200" operator="equal">
      <formula>"TD"</formula>
    </cfRule>
  </conditionalFormatting>
  <conditionalFormatting sqref="X212">
    <cfRule type="cellIs" dxfId="4205" priority="199" operator="equal">
      <formula>"PR"</formula>
    </cfRule>
  </conditionalFormatting>
  <conditionalFormatting sqref="X211">
    <cfRule type="cellIs" dxfId="4204" priority="198" operator="equal">
      <formula>"Me"</formula>
    </cfRule>
  </conditionalFormatting>
  <conditionalFormatting sqref="X211">
    <cfRule type="cellIs" dxfId="4203" priority="197" operator="equal">
      <formula>"TD"</formula>
    </cfRule>
  </conditionalFormatting>
  <conditionalFormatting sqref="X211">
    <cfRule type="cellIs" dxfId="4202" priority="196" operator="equal">
      <formula>"PR"</formula>
    </cfRule>
  </conditionalFormatting>
  <conditionalFormatting sqref="Y230">
    <cfRule type="cellIs" dxfId="4201" priority="195" operator="equal">
      <formula>"Me"</formula>
    </cfRule>
  </conditionalFormatting>
  <conditionalFormatting sqref="Y230">
    <cfRule type="cellIs" dxfId="4200" priority="194" operator="equal">
      <formula>"TD"</formula>
    </cfRule>
  </conditionalFormatting>
  <conditionalFormatting sqref="Y230">
    <cfRule type="cellIs" dxfId="4199" priority="193" operator="equal">
      <formula>"PR"</formula>
    </cfRule>
  </conditionalFormatting>
  <conditionalFormatting sqref="Y229">
    <cfRule type="cellIs" dxfId="4198" priority="192" operator="equal">
      <formula>"Me"</formula>
    </cfRule>
  </conditionalFormatting>
  <conditionalFormatting sqref="Y229">
    <cfRule type="cellIs" dxfId="4197" priority="191" operator="equal">
      <formula>"TD"</formula>
    </cfRule>
  </conditionalFormatting>
  <conditionalFormatting sqref="Y229">
    <cfRule type="cellIs" dxfId="4196" priority="190" operator="equal">
      <formula>"PR"</formula>
    </cfRule>
  </conditionalFormatting>
  <conditionalFormatting sqref="Y210">
    <cfRule type="cellIs" dxfId="4195" priority="189" operator="equal">
      <formula>"Me"</formula>
    </cfRule>
  </conditionalFormatting>
  <conditionalFormatting sqref="Y210">
    <cfRule type="cellIs" dxfId="4194" priority="188" operator="equal">
      <formula>"TD"</formula>
    </cfRule>
  </conditionalFormatting>
  <conditionalFormatting sqref="Y210">
    <cfRule type="cellIs" dxfId="4193" priority="187" operator="equal">
      <formula>"PR"</formula>
    </cfRule>
  </conditionalFormatting>
  <conditionalFormatting sqref="Y209">
    <cfRule type="cellIs" dxfId="4192" priority="186" operator="equal">
      <formula>"Me"</formula>
    </cfRule>
  </conditionalFormatting>
  <conditionalFormatting sqref="Y209">
    <cfRule type="cellIs" dxfId="4191" priority="185" operator="equal">
      <formula>"TD"</formula>
    </cfRule>
  </conditionalFormatting>
  <conditionalFormatting sqref="Y209">
    <cfRule type="cellIs" dxfId="4190" priority="184" operator="equal">
      <formula>"PR"</formula>
    </cfRule>
  </conditionalFormatting>
  <conditionalFormatting sqref="U212">
    <cfRule type="cellIs" dxfId="4189" priority="183" operator="equal">
      <formula>"Me"</formula>
    </cfRule>
  </conditionalFormatting>
  <conditionalFormatting sqref="U212">
    <cfRule type="cellIs" dxfId="4188" priority="182" operator="equal">
      <formula>"TD"</formula>
    </cfRule>
  </conditionalFormatting>
  <conditionalFormatting sqref="U212">
    <cfRule type="cellIs" dxfId="4187" priority="181" operator="equal">
      <formula>"PR"</formula>
    </cfRule>
  </conditionalFormatting>
  <conditionalFormatting sqref="U211">
    <cfRule type="cellIs" dxfId="4186" priority="180" operator="equal">
      <formula>"Me"</formula>
    </cfRule>
  </conditionalFormatting>
  <conditionalFormatting sqref="U211">
    <cfRule type="cellIs" dxfId="4185" priority="179" operator="equal">
      <formula>"TD"</formula>
    </cfRule>
  </conditionalFormatting>
  <conditionalFormatting sqref="U211">
    <cfRule type="cellIs" dxfId="4184" priority="178" operator="equal">
      <formula>"PR"</formula>
    </cfRule>
  </conditionalFormatting>
  <conditionalFormatting sqref="AB212">
    <cfRule type="cellIs" dxfId="4183" priority="177" operator="equal">
      <formula>"Me"</formula>
    </cfRule>
  </conditionalFormatting>
  <conditionalFormatting sqref="AB212">
    <cfRule type="cellIs" dxfId="4182" priority="176" operator="equal">
      <formula>"TD"</formula>
    </cfRule>
  </conditionalFormatting>
  <conditionalFormatting sqref="AB212">
    <cfRule type="cellIs" dxfId="4181" priority="175" operator="equal">
      <formula>"PR"</formula>
    </cfRule>
  </conditionalFormatting>
  <conditionalFormatting sqref="AB211">
    <cfRule type="cellIs" dxfId="4180" priority="174" operator="equal">
      <formula>"Me"</formula>
    </cfRule>
  </conditionalFormatting>
  <conditionalFormatting sqref="AB211">
    <cfRule type="cellIs" dxfId="4179" priority="173" operator="equal">
      <formula>"TD"</formula>
    </cfRule>
  </conditionalFormatting>
  <conditionalFormatting sqref="AB211">
    <cfRule type="cellIs" dxfId="4178" priority="172" operator="equal">
      <formula>"PR"</formula>
    </cfRule>
  </conditionalFormatting>
  <conditionalFormatting sqref="AI212">
    <cfRule type="cellIs" dxfId="4177" priority="171" operator="equal">
      <formula>"Me"</formula>
    </cfRule>
  </conditionalFormatting>
  <conditionalFormatting sqref="AI212">
    <cfRule type="cellIs" dxfId="4176" priority="170" operator="equal">
      <formula>"TD"</formula>
    </cfRule>
  </conditionalFormatting>
  <conditionalFormatting sqref="AI212">
    <cfRule type="cellIs" dxfId="4175" priority="169" operator="equal">
      <formula>"PR"</formula>
    </cfRule>
  </conditionalFormatting>
  <conditionalFormatting sqref="AI211">
    <cfRule type="cellIs" dxfId="4174" priority="168" operator="equal">
      <formula>"Me"</formula>
    </cfRule>
  </conditionalFormatting>
  <conditionalFormatting sqref="AI211">
    <cfRule type="cellIs" dxfId="4173" priority="167" operator="equal">
      <formula>"TD"</formula>
    </cfRule>
  </conditionalFormatting>
  <conditionalFormatting sqref="AI211">
    <cfRule type="cellIs" dxfId="4172" priority="166" operator="equal">
      <formula>"PR"</formula>
    </cfRule>
  </conditionalFormatting>
  <conditionalFormatting sqref="R137">
    <cfRule type="cellIs" dxfId="4171" priority="165" operator="equal">
      <formula>"Me"</formula>
    </cfRule>
  </conditionalFormatting>
  <conditionalFormatting sqref="R137">
    <cfRule type="cellIs" dxfId="4170" priority="164" operator="equal">
      <formula>"TD"</formula>
    </cfRule>
  </conditionalFormatting>
  <conditionalFormatting sqref="R137">
    <cfRule type="cellIs" dxfId="4169" priority="163" operator="equal">
      <formula>"PR"</formula>
    </cfRule>
  </conditionalFormatting>
  <conditionalFormatting sqref="U219">
    <cfRule type="cellIs" dxfId="4168" priority="162" operator="equal">
      <formula>"Me"</formula>
    </cfRule>
  </conditionalFormatting>
  <conditionalFormatting sqref="U219">
    <cfRule type="cellIs" dxfId="4167" priority="161" operator="equal">
      <formula>"TD"</formula>
    </cfRule>
  </conditionalFormatting>
  <conditionalFormatting sqref="U219">
    <cfRule type="cellIs" dxfId="4166" priority="160" operator="equal">
      <formula>"PR"</formula>
    </cfRule>
  </conditionalFormatting>
  <conditionalFormatting sqref="AF207:AF208">
    <cfRule type="cellIs" dxfId="4165" priority="159" operator="equal">
      <formula>"Me"</formula>
    </cfRule>
  </conditionalFormatting>
  <conditionalFormatting sqref="AF207:AF208">
    <cfRule type="cellIs" dxfId="4164" priority="158" operator="equal">
      <formula>"TD"</formula>
    </cfRule>
  </conditionalFormatting>
  <conditionalFormatting sqref="AF207:AF208">
    <cfRule type="cellIs" dxfId="4163" priority="157" operator="equal">
      <formula>"PR"</formula>
    </cfRule>
  </conditionalFormatting>
  <conditionalFormatting sqref="AE25">
    <cfRule type="cellIs" dxfId="4162" priority="150" operator="equal">
      <formula>"Me"</formula>
    </cfRule>
  </conditionalFormatting>
  <conditionalFormatting sqref="AE25">
    <cfRule type="cellIs" dxfId="4161" priority="149" operator="equal">
      <formula>"TD"</formula>
    </cfRule>
  </conditionalFormatting>
  <conditionalFormatting sqref="AE25">
    <cfRule type="cellIs" dxfId="4160" priority="148" operator="equal">
      <formula>"PR"</formula>
    </cfRule>
  </conditionalFormatting>
  <conditionalFormatting sqref="Y243:Y244">
    <cfRule type="cellIs" dxfId="4159" priority="147" operator="equal">
      <formula>"Me"</formula>
    </cfRule>
  </conditionalFormatting>
  <conditionalFormatting sqref="Y243:Y244">
    <cfRule type="cellIs" dxfId="4158" priority="146" operator="equal">
      <formula>"TD"</formula>
    </cfRule>
  </conditionalFormatting>
  <conditionalFormatting sqref="Y243:Y244">
    <cfRule type="cellIs" dxfId="4157" priority="145" operator="equal">
      <formula>"PR"</formula>
    </cfRule>
  </conditionalFormatting>
  <conditionalFormatting sqref="AF243:AF244">
    <cfRule type="cellIs" dxfId="4156" priority="144" operator="equal">
      <formula>"Me"</formula>
    </cfRule>
  </conditionalFormatting>
  <conditionalFormatting sqref="AF243:AF244">
    <cfRule type="cellIs" dxfId="4155" priority="143" operator="equal">
      <formula>"TD"</formula>
    </cfRule>
  </conditionalFormatting>
  <conditionalFormatting sqref="AF243:AF244">
    <cfRule type="cellIs" dxfId="4154" priority="142" operator="equal">
      <formula>"PR"</formula>
    </cfRule>
  </conditionalFormatting>
  <conditionalFormatting sqref="S175:T176">
    <cfRule type="cellIs" dxfId="4153" priority="141" operator="equal">
      <formula>"Me"</formula>
    </cfRule>
  </conditionalFormatting>
  <conditionalFormatting sqref="S175:T176">
    <cfRule type="cellIs" dxfId="4152" priority="140" operator="equal">
      <formula>"TD"</formula>
    </cfRule>
  </conditionalFormatting>
  <conditionalFormatting sqref="S175:T176">
    <cfRule type="cellIs" dxfId="4151" priority="139" operator="equal">
      <formula>"PR"</formula>
    </cfRule>
  </conditionalFormatting>
  <conditionalFormatting sqref="AD83:AD84">
    <cfRule type="cellIs" dxfId="4150" priority="138" operator="equal">
      <formula>"Me"</formula>
    </cfRule>
  </conditionalFormatting>
  <conditionalFormatting sqref="AD83:AD84">
    <cfRule type="cellIs" dxfId="4149" priority="137" operator="equal">
      <formula>"TD"</formula>
    </cfRule>
  </conditionalFormatting>
  <conditionalFormatting sqref="AD83:AD84">
    <cfRule type="cellIs" dxfId="4148" priority="136" operator="equal">
      <formula>"PR"</formula>
    </cfRule>
  </conditionalFormatting>
  <conditionalFormatting sqref="AE115:AE116">
    <cfRule type="cellIs" dxfId="4147" priority="135" operator="equal">
      <formula>"Me"</formula>
    </cfRule>
  </conditionalFormatting>
  <conditionalFormatting sqref="AE115:AE116">
    <cfRule type="cellIs" dxfId="4146" priority="134" operator="equal">
      <formula>"TD"</formula>
    </cfRule>
  </conditionalFormatting>
  <conditionalFormatting sqref="AE115:AE116">
    <cfRule type="cellIs" dxfId="4145" priority="133" operator="equal">
      <formula>"PR"</formula>
    </cfRule>
  </conditionalFormatting>
  <conditionalFormatting sqref="Y84">
    <cfRule type="cellIs" dxfId="4144" priority="123" operator="equal">
      <formula>"Me"</formula>
    </cfRule>
  </conditionalFormatting>
  <conditionalFormatting sqref="Y84">
    <cfRule type="cellIs" dxfId="4143" priority="122" operator="equal">
      <formula>"TD"</formula>
    </cfRule>
  </conditionalFormatting>
  <conditionalFormatting sqref="Y84">
    <cfRule type="cellIs" dxfId="4142" priority="121" operator="equal">
      <formula>"PR"</formula>
    </cfRule>
  </conditionalFormatting>
  <conditionalFormatting sqref="AE100:AF100">
    <cfRule type="cellIs" dxfId="4141" priority="117" operator="equal">
      <formula>"Me"</formula>
    </cfRule>
  </conditionalFormatting>
  <conditionalFormatting sqref="AE100:AF100">
    <cfRule type="cellIs" dxfId="4140" priority="116" operator="equal">
      <formula>"TD"</formula>
    </cfRule>
  </conditionalFormatting>
  <conditionalFormatting sqref="AE100:AF100">
    <cfRule type="cellIs" dxfId="4139" priority="115" operator="equal">
      <formula>"PR"</formula>
    </cfRule>
  </conditionalFormatting>
  <conditionalFormatting sqref="AB97:AD98">
    <cfRule type="cellIs" dxfId="4138" priority="111" operator="equal">
      <formula>"Me"</formula>
    </cfRule>
  </conditionalFormatting>
  <conditionalFormatting sqref="AB97:AD98">
    <cfRule type="cellIs" dxfId="4137" priority="110" operator="equal">
      <formula>"TD"</formula>
    </cfRule>
  </conditionalFormatting>
  <conditionalFormatting sqref="AB97:AD98">
    <cfRule type="cellIs" dxfId="4136" priority="109" operator="equal">
      <formula>"PR"</formula>
    </cfRule>
  </conditionalFormatting>
  <conditionalFormatting sqref="AD33:AF34">
    <cfRule type="cellIs" dxfId="4135" priority="105" operator="equal">
      <formula>"Me"</formula>
    </cfRule>
  </conditionalFormatting>
  <conditionalFormatting sqref="AD33:AF34">
    <cfRule type="cellIs" dxfId="4134" priority="104" operator="equal">
      <formula>"TD"</formula>
    </cfRule>
  </conditionalFormatting>
  <conditionalFormatting sqref="AD33:AF34">
    <cfRule type="cellIs" dxfId="4133" priority="103" operator="equal">
      <formula>"PR"</formula>
    </cfRule>
  </conditionalFormatting>
  <conditionalFormatting sqref="AD145:AD146">
    <cfRule type="cellIs" dxfId="4132" priority="102" operator="equal">
      <formula>"Me"</formula>
    </cfRule>
  </conditionalFormatting>
  <conditionalFormatting sqref="AD145:AD146">
    <cfRule type="cellIs" dxfId="4131" priority="101" operator="equal">
      <formula>"TD"</formula>
    </cfRule>
  </conditionalFormatting>
  <conditionalFormatting sqref="AD145:AD146">
    <cfRule type="cellIs" dxfId="4130" priority="100" operator="equal">
      <formula>"PR"</formula>
    </cfRule>
  </conditionalFormatting>
  <conditionalFormatting sqref="AB23:AB24">
    <cfRule type="cellIs" dxfId="4129" priority="93" operator="equal">
      <formula>"Me"</formula>
    </cfRule>
  </conditionalFormatting>
  <conditionalFormatting sqref="AB23:AB24">
    <cfRule type="cellIs" dxfId="4128" priority="92" operator="equal">
      <formula>"TD"</formula>
    </cfRule>
  </conditionalFormatting>
  <conditionalFormatting sqref="AB23:AB24">
    <cfRule type="cellIs" dxfId="4127" priority="91" operator="equal">
      <formula>"PR"</formula>
    </cfRule>
  </conditionalFormatting>
  <conditionalFormatting sqref="AB95:AB96">
    <cfRule type="cellIs" dxfId="4126" priority="90" operator="equal">
      <formula>"Me"</formula>
    </cfRule>
  </conditionalFormatting>
  <conditionalFormatting sqref="AB95:AB96">
    <cfRule type="cellIs" dxfId="4125" priority="89" operator="equal">
      <formula>"TD"</formula>
    </cfRule>
  </conditionalFormatting>
  <conditionalFormatting sqref="AB95:AB96">
    <cfRule type="cellIs" dxfId="4124" priority="88" operator="equal">
      <formula>"PR"</formula>
    </cfRule>
  </conditionalFormatting>
  <conditionalFormatting sqref="Y97:Y98">
    <cfRule type="cellIs" dxfId="4123" priority="87" operator="equal">
      <formula>"Me"</formula>
    </cfRule>
  </conditionalFormatting>
  <conditionalFormatting sqref="Y97:Y98">
    <cfRule type="cellIs" dxfId="4122" priority="86" operator="equal">
      <formula>"TD"</formula>
    </cfRule>
  </conditionalFormatting>
  <conditionalFormatting sqref="Y97:Y98">
    <cfRule type="cellIs" dxfId="4121" priority="85" operator="equal">
      <formula>"PR"</formula>
    </cfRule>
  </conditionalFormatting>
  <conditionalFormatting sqref="AB44">
    <cfRule type="cellIs" dxfId="4120" priority="84" operator="equal">
      <formula>"Me"</formula>
    </cfRule>
  </conditionalFormatting>
  <conditionalFormatting sqref="AB44">
    <cfRule type="cellIs" dxfId="4119" priority="83" operator="equal">
      <formula>"TD"</formula>
    </cfRule>
  </conditionalFormatting>
  <conditionalFormatting sqref="AB44">
    <cfRule type="cellIs" dxfId="4118" priority="82" operator="equal">
      <formula>"PR"</formula>
    </cfRule>
  </conditionalFormatting>
  <conditionalFormatting sqref="AB150:AF150">
    <cfRule type="cellIs" dxfId="4117" priority="81" operator="equal">
      <formula>"Me"</formula>
    </cfRule>
  </conditionalFormatting>
  <conditionalFormatting sqref="AB150:AF150">
    <cfRule type="cellIs" dxfId="4116" priority="80" operator="equal">
      <formula>"TD"</formula>
    </cfRule>
  </conditionalFormatting>
  <conditionalFormatting sqref="AB150:AF150">
    <cfRule type="cellIs" dxfId="4115" priority="79" operator="equal">
      <formula>"PR"</formula>
    </cfRule>
  </conditionalFormatting>
  <conditionalFormatting sqref="AI150">
    <cfRule type="cellIs" dxfId="4114" priority="78" operator="equal">
      <formula>"Me"</formula>
    </cfRule>
  </conditionalFormatting>
  <conditionalFormatting sqref="AI150">
    <cfRule type="cellIs" dxfId="4113" priority="77" operator="equal">
      <formula>"TD"</formula>
    </cfRule>
  </conditionalFormatting>
  <conditionalFormatting sqref="AI150">
    <cfRule type="cellIs" dxfId="4112" priority="76" operator="equal">
      <formula>"PR"</formula>
    </cfRule>
  </conditionalFormatting>
  <conditionalFormatting sqref="AC187">
    <cfRule type="cellIs" dxfId="4111" priority="75" operator="equal">
      <formula>"Me"</formula>
    </cfRule>
  </conditionalFormatting>
  <conditionalFormatting sqref="AC187">
    <cfRule type="cellIs" dxfId="4110" priority="74" operator="equal">
      <formula>"TD"</formula>
    </cfRule>
  </conditionalFormatting>
  <conditionalFormatting sqref="AC187">
    <cfRule type="cellIs" dxfId="4109" priority="73" operator="equal">
      <formula>"PR"</formula>
    </cfRule>
  </conditionalFormatting>
  <conditionalFormatting sqref="AD141:AD142">
    <cfRule type="cellIs" dxfId="4108" priority="72" operator="equal">
      <formula>"Me"</formula>
    </cfRule>
  </conditionalFormatting>
  <conditionalFormatting sqref="AD141:AD142">
    <cfRule type="cellIs" dxfId="4107" priority="71" operator="equal">
      <formula>"TD"</formula>
    </cfRule>
  </conditionalFormatting>
  <conditionalFormatting sqref="AD141:AD142">
    <cfRule type="cellIs" dxfId="4106" priority="70" operator="equal">
      <formula>"PR"</formula>
    </cfRule>
  </conditionalFormatting>
  <conditionalFormatting sqref="AD141:AD142">
    <cfRule type="cellIs" dxfId="4105" priority="69" operator="equal">
      <formula>"Me"</formula>
    </cfRule>
  </conditionalFormatting>
  <conditionalFormatting sqref="AD141:AD142">
    <cfRule type="cellIs" dxfId="4104" priority="68" operator="equal">
      <formula>"TD"</formula>
    </cfRule>
  </conditionalFormatting>
  <conditionalFormatting sqref="AD71:AD72">
    <cfRule type="cellIs" dxfId="4103" priority="67" operator="equal">
      <formula>"Me"</formula>
    </cfRule>
  </conditionalFormatting>
  <conditionalFormatting sqref="AD71:AD72">
    <cfRule type="cellIs" dxfId="4102" priority="66" operator="equal">
      <formula>"TD"</formula>
    </cfRule>
  </conditionalFormatting>
  <conditionalFormatting sqref="AD71:AD72">
    <cfRule type="cellIs" dxfId="4101" priority="65" operator="equal">
      <formula>"PR"</formula>
    </cfRule>
  </conditionalFormatting>
  <conditionalFormatting sqref="AB209:AB210">
    <cfRule type="cellIs" dxfId="4100" priority="64" operator="equal">
      <formula>"Me"</formula>
    </cfRule>
  </conditionalFormatting>
  <conditionalFormatting sqref="AB209:AB210">
    <cfRule type="cellIs" dxfId="4099" priority="63" operator="equal">
      <formula>"TD"</formula>
    </cfRule>
  </conditionalFormatting>
  <conditionalFormatting sqref="AB209:AB210">
    <cfRule type="cellIs" dxfId="4098" priority="62" operator="equal">
      <formula>"PR"</formula>
    </cfRule>
  </conditionalFormatting>
  <conditionalFormatting sqref="AI209:AI210">
    <cfRule type="cellIs" dxfId="4097" priority="61" operator="equal">
      <formula>"Me"</formula>
    </cfRule>
  </conditionalFormatting>
  <conditionalFormatting sqref="AI209:AI210">
    <cfRule type="cellIs" dxfId="4096" priority="60" operator="equal">
      <formula>"TD"</formula>
    </cfRule>
  </conditionalFormatting>
  <conditionalFormatting sqref="AI209:AI210">
    <cfRule type="cellIs" dxfId="4095" priority="59" operator="equal">
      <formula>"PR"</formula>
    </cfRule>
  </conditionalFormatting>
  <conditionalFormatting sqref="AD37:AD38">
    <cfRule type="cellIs" dxfId="4094" priority="54" operator="equal">
      <formula>"PR"</formula>
    </cfRule>
  </conditionalFormatting>
  <conditionalFormatting sqref="AD38">
    <cfRule type="cellIs" dxfId="4093" priority="58" operator="equal">
      <formula>"Me"</formula>
    </cfRule>
  </conditionalFormatting>
  <conditionalFormatting sqref="AD38">
    <cfRule type="cellIs" dxfId="4092" priority="57" operator="equal">
      <formula>"TD"</formula>
    </cfRule>
  </conditionalFormatting>
  <conditionalFormatting sqref="AD37">
    <cfRule type="cellIs" dxfId="4091" priority="56" operator="equal">
      <formula>"Me"</formula>
    </cfRule>
  </conditionalFormatting>
  <conditionalFormatting sqref="AD37">
    <cfRule type="cellIs" dxfId="4090" priority="55" operator="equal">
      <formula>"TD"</formula>
    </cfRule>
  </conditionalFormatting>
  <conditionalFormatting sqref="AB47">
    <cfRule type="cellIs" dxfId="4089" priority="51" operator="equal">
      <formula>"PR"</formula>
    </cfRule>
  </conditionalFormatting>
  <conditionalFormatting sqref="AB47">
    <cfRule type="cellIs" dxfId="4088" priority="53" operator="equal">
      <formula>"Me"</formula>
    </cfRule>
  </conditionalFormatting>
  <conditionalFormatting sqref="AB47">
    <cfRule type="cellIs" dxfId="4087" priority="52" operator="equal">
      <formula>"TD"</formula>
    </cfRule>
  </conditionalFormatting>
  <conditionalFormatting sqref="Y47">
    <cfRule type="cellIs" dxfId="4086" priority="48" operator="equal">
      <formula>"PR"</formula>
    </cfRule>
  </conditionalFormatting>
  <conditionalFormatting sqref="Y47">
    <cfRule type="cellIs" dxfId="4085" priority="50" operator="equal">
      <formula>"Me"</formula>
    </cfRule>
  </conditionalFormatting>
  <conditionalFormatting sqref="Y47">
    <cfRule type="cellIs" dxfId="4084" priority="49" operator="equal">
      <formula>"TD"</formula>
    </cfRule>
  </conditionalFormatting>
  <conditionalFormatting sqref="AI60">
    <cfRule type="cellIs" dxfId="4083" priority="47" operator="equal">
      <formula>"Me"</formula>
    </cfRule>
  </conditionalFormatting>
  <conditionalFormatting sqref="AI60">
    <cfRule type="cellIs" dxfId="4082" priority="46" operator="equal">
      <formula>"TD"</formula>
    </cfRule>
  </conditionalFormatting>
  <conditionalFormatting sqref="AF90">
    <cfRule type="cellIs" dxfId="4081" priority="45" operator="equal">
      <formula>"Me"</formula>
    </cfRule>
  </conditionalFormatting>
  <conditionalFormatting sqref="AF90">
    <cfRule type="cellIs" dxfId="4080" priority="44" operator="equal">
      <formula>"TD"</formula>
    </cfRule>
  </conditionalFormatting>
  <conditionalFormatting sqref="AF90">
    <cfRule type="cellIs" dxfId="4079" priority="43" operator="equal">
      <formula>"PR"</formula>
    </cfRule>
  </conditionalFormatting>
  <conditionalFormatting sqref="AE145:AE146">
    <cfRule type="cellIs" dxfId="4078" priority="42" operator="equal">
      <formula>"Me"</formula>
    </cfRule>
  </conditionalFormatting>
  <conditionalFormatting sqref="AE145:AE146">
    <cfRule type="cellIs" dxfId="4077" priority="41" operator="equal">
      <formula>"TD"</formula>
    </cfRule>
  </conditionalFormatting>
  <conditionalFormatting sqref="AE145:AE146">
    <cfRule type="cellIs" dxfId="4076" priority="40" operator="equal">
      <formula>"PR"</formula>
    </cfRule>
  </conditionalFormatting>
  <conditionalFormatting sqref="AE175:AE176">
    <cfRule type="cellIs" dxfId="4075" priority="39" operator="equal">
      <formula>"Me"</formula>
    </cfRule>
  </conditionalFormatting>
  <conditionalFormatting sqref="AE175:AE176">
    <cfRule type="cellIs" dxfId="4074" priority="38" operator="equal">
      <formula>"TD"</formula>
    </cfRule>
  </conditionalFormatting>
  <conditionalFormatting sqref="AE175:AE176">
    <cfRule type="cellIs" dxfId="4073" priority="37" operator="equal">
      <formula>"PR"</formula>
    </cfRule>
  </conditionalFormatting>
  <conditionalFormatting sqref="AF129:AF130">
    <cfRule type="cellIs" dxfId="4072" priority="36" operator="equal">
      <formula>"Me"</formula>
    </cfRule>
  </conditionalFormatting>
  <conditionalFormatting sqref="AF129:AF130">
    <cfRule type="cellIs" dxfId="4071" priority="35" operator="equal">
      <formula>"TD"</formula>
    </cfRule>
  </conditionalFormatting>
  <conditionalFormatting sqref="AF129:AF130">
    <cfRule type="cellIs" dxfId="4070" priority="34" operator="equal">
      <formula>"PR"</formula>
    </cfRule>
  </conditionalFormatting>
  <conditionalFormatting sqref="AF217:AF218">
    <cfRule type="cellIs" dxfId="4069" priority="33" operator="equal">
      <formula>"Me"</formula>
    </cfRule>
  </conditionalFormatting>
  <conditionalFormatting sqref="AF217:AF218">
    <cfRule type="cellIs" dxfId="4068" priority="32" operator="equal">
      <formula>"TD"</formula>
    </cfRule>
  </conditionalFormatting>
  <conditionalFormatting sqref="AF217:AF218">
    <cfRule type="cellIs" dxfId="4067" priority="31" operator="equal">
      <formula>"PR"</formula>
    </cfRule>
  </conditionalFormatting>
  <conditionalFormatting sqref="AF89">
    <cfRule type="cellIs" dxfId="4066" priority="30" operator="equal">
      <formula>"Me"</formula>
    </cfRule>
  </conditionalFormatting>
  <conditionalFormatting sqref="AF89">
    <cfRule type="cellIs" dxfId="4065" priority="29" operator="equal">
      <formula>"TD"</formula>
    </cfRule>
  </conditionalFormatting>
  <conditionalFormatting sqref="AF89">
    <cfRule type="cellIs" dxfId="4064" priority="28" operator="equal">
      <formula>"PR"</formula>
    </cfRule>
  </conditionalFormatting>
  <conditionalFormatting sqref="AF145:AF146">
    <cfRule type="cellIs" dxfId="4063" priority="27" operator="equal">
      <formula>"Me"</formula>
    </cfRule>
  </conditionalFormatting>
  <conditionalFormatting sqref="AF145:AF146">
    <cfRule type="cellIs" dxfId="4062" priority="26" operator="equal">
      <formula>"TD"</formula>
    </cfRule>
  </conditionalFormatting>
  <conditionalFormatting sqref="AF145:AF146">
    <cfRule type="cellIs" dxfId="4061" priority="25" operator="equal">
      <formula>"PR"</formula>
    </cfRule>
  </conditionalFormatting>
  <conditionalFormatting sqref="AF167:AF168">
    <cfRule type="cellIs" dxfId="4060" priority="24" operator="equal">
      <formula>"Me"</formula>
    </cfRule>
  </conditionalFormatting>
  <conditionalFormatting sqref="AF167:AF168">
    <cfRule type="cellIs" dxfId="4059" priority="23" operator="equal">
      <formula>"TD"</formula>
    </cfRule>
  </conditionalFormatting>
  <conditionalFormatting sqref="AF167:AF168">
    <cfRule type="cellIs" dxfId="4058" priority="22" operator="equal">
      <formula>"PR"</formula>
    </cfRule>
  </conditionalFormatting>
  <conditionalFormatting sqref="AF219:AF220">
    <cfRule type="cellIs" dxfId="4057" priority="21" operator="equal">
      <formula>"Me"</formula>
    </cfRule>
  </conditionalFormatting>
  <conditionalFormatting sqref="AF219:AF220">
    <cfRule type="cellIs" dxfId="4056" priority="20" operator="equal">
      <formula>"TD"</formula>
    </cfRule>
  </conditionalFormatting>
  <conditionalFormatting sqref="AF219:AF220">
    <cfRule type="cellIs" dxfId="4055" priority="19" operator="equal">
      <formula>"PR"</formula>
    </cfRule>
  </conditionalFormatting>
  <conditionalFormatting sqref="AF47">
    <cfRule type="cellIs" dxfId="4054" priority="16" operator="equal">
      <formula>"PR"</formula>
    </cfRule>
  </conditionalFormatting>
  <conditionalFormatting sqref="AF47">
    <cfRule type="cellIs" dxfId="4053" priority="18" operator="equal">
      <formula>"Me"</formula>
    </cfRule>
  </conditionalFormatting>
  <conditionalFormatting sqref="AF47">
    <cfRule type="cellIs" dxfId="4052" priority="17" operator="equal">
      <formula>"TD"</formula>
    </cfRule>
  </conditionalFormatting>
  <conditionalFormatting sqref="AG145:AI146">
    <cfRule type="cellIs" dxfId="4051" priority="15" operator="equal">
      <formula>"Me"</formula>
    </cfRule>
  </conditionalFormatting>
  <conditionalFormatting sqref="AG145:AI146">
    <cfRule type="cellIs" dxfId="4050" priority="14" operator="equal">
      <formula>"TD"</formula>
    </cfRule>
  </conditionalFormatting>
  <conditionalFormatting sqref="AG145:AI146">
    <cfRule type="cellIs" dxfId="4049" priority="13" operator="equal">
      <formula>"PR"</formula>
    </cfRule>
  </conditionalFormatting>
  <conditionalFormatting sqref="AF187">
    <cfRule type="cellIs" dxfId="4048" priority="12" operator="equal">
      <formula>"Me"</formula>
    </cfRule>
  </conditionalFormatting>
  <conditionalFormatting sqref="AF187">
    <cfRule type="cellIs" dxfId="4047" priority="11" operator="equal">
      <formula>"TD"</formula>
    </cfRule>
  </conditionalFormatting>
  <conditionalFormatting sqref="AF187">
    <cfRule type="cellIs" dxfId="4046" priority="10" operator="equal">
      <formula>"PR"</formula>
    </cfRule>
  </conditionalFormatting>
  <conditionalFormatting sqref="AI100">
    <cfRule type="cellIs" dxfId="4045" priority="9" operator="equal">
      <formula>"Me"</formula>
    </cfRule>
  </conditionalFormatting>
  <conditionalFormatting sqref="AI100">
    <cfRule type="cellIs" dxfId="4044" priority="8" operator="equal">
      <formula>"TD"</formula>
    </cfRule>
  </conditionalFormatting>
  <conditionalFormatting sqref="AI100">
    <cfRule type="cellIs" dxfId="4043" priority="7" operator="equal">
      <formula>"PR"</formula>
    </cfRule>
  </conditionalFormatting>
  <conditionalFormatting sqref="AE167:AE168">
    <cfRule type="cellIs" dxfId="4042" priority="6" operator="equal">
      <formula>"Me"</formula>
    </cfRule>
  </conditionalFormatting>
  <conditionalFormatting sqref="AE167:AE168">
    <cfRule type="cellIs" dxfId="4041" priority="5" operator="equal">
      <formula>"TD"</formula>
    </cfRule>
  </conditionalFormatting>
  <conditionalFormatting sqref="AE167:AE168">
    <cfRule type="cellIs" dxfId="4040" priority="4" operator="equal">
      <formula>"PR"</formula>
    </cfRule>
  </conditionalFormatting>
  <conditionalFormatting sqref="F145:T146">
    <cfRule type="cellIs" dxfId="4039" priority="3" operator="equal">
      <formula>"Me"</formula>
    </cfRule>
  </conditionalFormatting>
  <conditionalFormatting sqref="F145:T146">
    <cfRule type="cellIs" dxfId="4038" priority="2" operator="equal">
      <formula>"TD"</formula>
    </cfRule>
  </conditionalFormatting>
  <conditionalFormatting sqref="F145:T146">
    <cfRule type="cellIs" dxfId="4037" priority="1" operator="equal">
      <formula>"PR"</formula>
    </cfRule>
  </conditionalFormatting>
  <conditionalFormatting sqref="C29:C30 C32 C31:D31 C77:D77 C82 D85 D101 C107:C108 C110 C122 C121:D121 C154 C153:D153 C140 C139:D139 C164 C163:D163 D189 D201 C80 C55:C56 C37:C40 C99:C102 C94:C96 C84:C92 C173:C174 C179:C180 C184 C186:C226 C229:C248 C21:C26">
    <cfRule type="cellIs" dxfId="4036" priority="668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124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62" operator="lessThan" id="{4A217DD5-7C23-4E2A-AAF4-2C8A2C045C7C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93" operator="lessThan" id="{3280B05E-38DF-41AE-8D19-A3FFBE9AB5AA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0" operator="lessThan" id="{F937E245-2BAE-4047-84CC-CD836AC386CE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</sheetPr>
  <dimension ref="A1:CB248"/>
  <sheetViews>
    <sheetView zoomScale="90" zoomScaleNormal="90" workbookViewId="0">
      <pane ySplit="13" topLeftCell="A14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3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173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481">
        <v>4</v>
      </c>
      <c r="J13" s="300">
        <v>5</v>
      </c>
      <c r="K13" s="300">
        <v>6</v>
      </c>
      <c r="L13" s="25">
        <v>7</v>
      </c>
      <c r="M13" s="25">
        <v>8</v>
      </c>
      <c r="N13" s="25">
        <v>9</v>
      </c>
      <c r="O13" s="25">
        <v>10</v>
      </c>
      <c r="P13" s="25">
        <v>11</v>
      </c>
      <c r="Q13" s="300">
        <v>12</v>
      </c>
      <c r="R13" s="300">
        <v>13</v>
      </c>
      <c r="S13" s="25">
        <v>14</v>
      </c>
      <c r="T13" s="25">
        <v>15</v>
      </c>
      <c r="U13" s="25">
        <v>16</v>
      </c>
      <c r="V13" s="25">
        <v>17</v>
      </c>
      <c r="W13" s="25">
        <v>18</v>
      </c>
      <c r="X13" s="300">
        <v>19</v>
      </c>
      <c r="Y13" s="300">
        <v>20</v>
      </c>
      <c r="Z13" s="25">
        <v>21</v>
      </c>
      <c r="AA13" s="25">
        <v>22</v>
      </c>
      <c r="AB13" s="25">
        <v>23</v>
      </c>
      <c r="AC13" s="25">
        <v>24</v>
      </c>
      <c r="AD13" s="658">
        <v>25</v>
      </c>
      <c r="AE13" s="300">
        <v>26</v>
      </c>
      <c r="AF13" s="300">
        <v>27</v>
      </c>
      <c r="AG13" s="26">
        <v>28</v>
      </c>
      <c r="AH13" s="26">
        <v>29</v>
      </c>
      <c r="AI13" s="25">
        <v>30</v>
      </c>
      <c r="AJ13" s="761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90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300">
        <v>5</v>
      </c>
      <c r="K20" s="300">
        <v>6</v>
      </c>
      <c r="L20" s="25">
        <v>7</v>
      </c>
      <c r="M20" s="25">
        <v>8</v>
      </c>
      <c r="N20" s="25">
        <v>9</v>
      </c>
      <c r="O20" s="25">
        <v>10</v>
      </c>
      <c r="P20" s="25">
        <v>11</v>
      </c>
      <c r="Q20" s="300">
        <v>12</v>
      </c>
      <c r="R20" s="300">
        <v>13</v>
      </c>
      <c r="S20" s="25">
        <v>14</v>
      </c>
      <c r="T20" s="25">
        <v>15</v>
      </c>
      <c r="U20" s="25">
        <v>16</v>
      </c>
      <c r="V20" s="25">
        <v>17</v>
      </c>
      <c r="W20" s="25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25">
        <v>25</v>
      </c>
      <c r="AE20" s="300">
        <v>26</v>
      </c>
      <c r="AF20" s="300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417</v>
      </c>
      <c r="D21" s="178" t="s">
        <v>192</v>
      </c>
      <c r="E21" s="156" t="s">
        <v>70</v>
      </c>
      <c r="F21" s="30" t="s">
        <v>11</v>
      </c>
      <c r="G21" s="355" t="s">
        <v>13</v>
      </c>
      <c r="H21" s="31" t="s">
        <v>11</v>
      </c>
      <c r="I21" s="31" t="s">
        <v>11</v>
      </c>
      <c r="J21" s="305"/>
      <c r="K21" s="305"/>
      <c r="L21" s="31" t="s">
        <v>11</v>
      </c>
      <c r="M21" s="31" t="s">
        <v>11</v>
      </c>
      <c r="N21" s="31" t="s">
        <v>11</v>
      </c>
      <c r="O21" s="31" t="s">
        <v>11</v>
      </c>
      <c r="P21" s="31" t="s">
        <v>11</v>
      </c>
      <c r="Q21" s="305"/>
      <c r="R21" s="305"/>
      <c r="S21" s="31" t="s">
        <v>11</v>
      </c>
      <c r="T21" s="31" t="s">
        <v>11</v>
      </c>
      <c r="U21" s="31" t="s">
        <v>11</v>
      </c>
      <c r="V21" s="31" t="s">
        <v>11</v>
      </c>
      <c r="W21" s="31" t="s">
        <v>11</v>
      </c>
      <c r="X21" s="305"/>
      <c r="Y21" s="305"/>
      <c r="Z21" s="355" t="s">
        <v>13</v>
      </c>
      <c r="AA21" s="31" t="s">
        <v>11</v>
      </c>
      <c r="AB21" s="31" t="s">
        <v>11</v>
      </c>
      <c r="AC21" s="31" t="s">
        <v>11</v>
      </c>
      <c r="AD21" s="355" t="s">
        <v>13</v>
      </c>
      <c r="AE21" s="305"/>
      <c r="AF21" s="305"/>
      <c r="AG21" s="31" t="s">
        <v>11</v>
      </c>
      <c r="AH21" s="31" t="s">
        <v>11</v>
      </c>
      <c r="AI21" s="31" t="s">
        <v>11</v>
      </c>
      <c r="AJ21" s="442" t="s">
        <v>11</v>
      </c>
      <c r="AK21" s="34">
        <f>IF(CA21=0,"",TIME(0,CA21,0))</f>
        <v>0.3833333333333333</v>
      </c>
      <c r="AL21" s="157">
        <f>COUNTIF(F21:AJ21,"P")</f>
        <v>20</v>
      </c>
      <c r="AM21" s="158">
        <f>SUM(AL21:AL22)/2</f>
        <v>19.5</v>
      </c>
      <c r="AN21" s="158">
        <f>COUNTIF(F21:AJ21,"Mi")</f>
        <v>3</v>
      </c>
      <c r="AO21" s="158">
        <f>SUM((AN21+AN22)/2)</f>
        <v>3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0.5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552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552</v>
      </c>
      <c r="CB21" s="35">
        <f>SUM(AM21+AO21+AQ21+AS21+AU21+AW21+BB21+BD21+BG21+AY21)</f>
        <v>23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6</v>
      </c>
      <c r="D22" s="165"/>
      <c r="E22" s="166" t="s">
        <v>4</v>
      </c>
      <c r="F22" s="36" t="s">
        <v>11</v>
      </c>
      <c r="G22" s="356" t="s">
        <v>13</v>
      </c>
      <c r="H22" s="37" t="s">
        <v>11</v>
      </c>
      <c r="I22" s="37" t="s">
        <v>11</v>
      </c>
      <c r="J22" s="306"/>
      <c r="K22" s="306"/>
      <c r="L22" s="37" t="s">
        <v>11</v>
      </c>
      <c r="M22" s="37" t="s">
        <v>11</v>
      </c>
      <c r="N22" s="37" t="s">
        <v>11</v>
      </c>
      <c r="O22" s="37" t="s">
        <v>11</v>
      </c>
      <c r="P22" s="37" t="s">
        <v>11</v>
      </c>
      <c r="Q22" s="306"/>
      <c r="R22" s="306"/>
      <c r="S22" s="37" t="s">
        <v>11</v>
      </c>
      <c r="T22" s="37" t="s">
        <v>11</v>
      </c>
      <c r="U22" s="37" t="s">
        <v>11</v>
      </c>
      <c r="V22" s="37" t="s">
        <v>57</v>
      </c>
      <c r="W22" s="37" t="s">
        <v>11</v>
      </c>
      <c r="X22" s="306"/>
      <c r="Y22" s="306"/>
      <c r="Z22" s="356" t="s">
        <v>13</v>
      </c>
      <c r="AA22" s="37" t="s">
        <v>11</v>
      </c>
      <c r="AB22" s="37" t="s">
        <v>11</v>
      </c>
      <c r="AC22" s="37" t="s">
        <v>11</v>
      </c>
      <c r="AD22" s="356" t="s">
        <v>13</v>
      </c>
      <c r="AE22" s="306"/>
      <c r="AF22" s="306"/>
      <c r="AG22" s="37" t="s">
        <v>11</v>
      </c>
      <c r="AH22" s="37" t="s">
        <v>11</v>
      </c>
      <c r="AI22" s="37" t="s">
        <v>11</v>
      </c>
      <c r="AJ22" s="402" t="s">
        <v>11</v>
      </c>
      <c r="AK22" s="40"/>
      <c r="AL22" s="167">
        <f>COUNTIF(F22:AJ22,"P")</f>
        <v>19</v>
      </c>
      <c r="AM22" s="168"/>
      <c r="AN22" s="168">
        <f>COUNTIF(F22:AJ22,"Mi")</f>
        <v>3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1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806" t="s">
        <v>310</v>
      </c>
      <c r="D23" s="178" t="str">
        <f>VLOOKUP(C23,ListeAppel,2,FALSE)</f>
        <v>Nom 031</v>
      </c>
      <c r="E23" s="156" t="s">
        <v>70</v>
      </c>
      <c r="F23" s="30" t="s">
        <v>67</v>
      </c>
      <c r="G23" s="31" t="s">
        <v>11</v>
      </c>
      <c r="H23" s="31" t="s">
        <v>11</v>
      </c>
      <c r="I23" s="31" t="s">
        <v>67</v>
      </c>
      <c r="J23" s="305"/>
      <c r="K23" s="305"/>
      <c r="L23" s="31" t="s">
        <v>67</v>
      </c>
      <c r="M23" s="31" t="s">
        <v>67</v>
      </c>
      <c r="N23" s="31" t="s">
        <v>11</v>
      </c>
      <c r="O23" s="31" t="s">
        <v>11</v>
      </c>
      <c r="P23" s="432" t="s">
        <v>28</v>
      </c>
      <c r="Q23" s="305"/>
      <c r="R23" s="305"/>
      <c r="S23" s="442" t="s">
        <v>11</v>
      </c>
      <c r="T23" s="31" t="s">
        <v>67</v>
      </c>
      <c r="U23" s="31" t="s">
        <v>11</v>
      </c>
      <c r="V23" s="31" t="s">
        <v>11</v>
      </c>
      <c r="W23" s="31" t="s">
        <v>67</v>
      </c>
      <c r="X23" s="305"/>
      <c r="Y23" s="305"/>
      <c r="Z23" s="491" t="s">
        <v>23</v>
      </c>
      <c r="AA23" s="358" t="s">
        <v>7</v>
      </c>
      <c r="AB23" s="358" t="s">
        <v>7</v>
      </c>
      <c r="AC23" s="358" t="s">
        <v>7</v>
      </c>
      <c r="AD23" s="358" t="s">
        <v>7</v>
      </c>
      <c r="AE23" s="305"/>
      <c r="AF23" s="305"/>
      <c r="AG23" s="31" t="s">
        <v>11</v>
      </c>
      <c r="AH23" s="31" t="s">
        <v>67</v>
      </c>
      <c r="AI23" s="31" t="s">
        <v>11</v>
      </c>
      <c r="AJ23" s="31" t="s">
        <v>11</v>
      </c>
      <c r="AK23" s="34">
        <f>IF(CA23=0,"",TIME(0,CA23,0))</f>
        <v>0.16666666666666666</v>
      </c>
      <c r="AL23" s="157">
        <f t="shared" ref="AL23:AL28" si="0">COUNTIF(F23:AJ23,"P")</f>
        <v>10</v>
      </c>
      <c r="AM23" s="158">
        <f>SUM(AL23:AL24)/2</f>
        <v>9.5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240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0</v>
      </c>
      <c r="BL23" s="162">
        <f>SUM(BK23+BK24)/2</f>
        <v>0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1</v>
      </c>
      <c r="BP23" s="158">
        <f>SUM(BO23+BO24)/2</f>
        <v>1</v>
      </c>
      <c r="BQ23" s="158">
        <f t="shared" ref="BQ23:BQ28" si="14">COUNTIF(F23:AJ23,"C")</f>
        <v>4</v>
      </c>
      <c r="BR23" s="158">
        <f>SUM((BQ23+BQ24)/2)</f>
        <v>4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240</v>
      </c>
      <c r="CB23" s="35">
        <f>SUM(AM23+AO23+AQ23+AS23+AU23+AW23+BB23+BD23+BG23+AY23)</f>
        <v>10</v>
      </c>
    </row>
    <row r="24" spans="1:80" ht="18.75" customHeight="1" thickBot="1" x14ac:dyDescent="0.3">
      <c r="A24" s="137" t="s">
        <v>425</v>
      </c>
      <c r="B24" s="147" t="s">
        <v>179</v>
      </c>
      <c r="C24" s="164" t="s">
        <v>7</v>
      </c>
      <c r="D24" s="165" t="s">
        <v>81</v>
      </c>
      <c r="E24" s="166" t="s">
        <v>4</v>
      </c>
      <c r="F24" s="36" t="s">
        <v>67</v>
      </c>
      <c r="G24" s="37" t="s">
        <v>11</v>
      </c>
      <c r="H24" s="37" t="s">
        <v>11</v>
      </c>
      <c r="I24" s="37" t="s">
        <v>67</v>
      </c>
      <c r="J24" s="306"/>
      <c r="K24" s="306"/>
      <c r="L24" s="654" t="s">
        <v>67</v>
      </c>
      <c r="M24" s="37" t="s">
        <v>67</v>
      </c>
      <c r="N24" s="37" t="s">
        <v>11</v>
      </c>
      <c r="O24" s="440" t="s">
        <v>39</v>
      </c>
      <c r="P24" s="433" t="s">
        <v>28</v>
      </c>
      <c r="Q24" s="306"/>
      <c r="R24" s="306"/>
      <c r="S24" s="37" t="s">
        <v>11</v>
      </c>
      <c r="T24" s="37" t="s">
        <v>67</v>
      </c>
      <c r="U24" s="37" t="s">
        <v>11</v>
      </c>
      <c r="V24" s="37" t="s">
        <v>11</v>
      </c>
      <c r="W24" s="37" t="s">
        <v>67</v>
      </c>
      <c r="X24" s="306"/>
      <c r="Y24" s="306"/>
      <c r="Z24" s="492" t="s">
        <v>23</v>
      </c>
      <c r="AA24" s="358" t="s">
        <v>7</v>
      </c>
      <c r="AB24" s="358" t="s">
        <v>7</v>
      </c>
      <c r="AC24" s="358" t="s">
        <v>7</v>
      </c>
      <c r="AD24" s="453" t="s">
        <v>7</v>
      </c>
      <c r="AE24" s="306"/>
      <c r="AF24" s="306"/>
      <c r="AG24" s="37" t="s">
        <v>11</v>
      </c>
      <c r="AH24" s="37" t="s">
        <v>67</v>
      </c>
      <c r="AI24" s="37" t="s">
        <v>11</v>
      </c>
      <c r="AJ24" s="37" t="s">
        <v>11</v>
      </c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4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425</v>
      </c>
      <c r="B25" s="147" t="s">
        <v>179</v>
      </c>
      <c r="C25" s="196">
        <v>7933</v>
      </c>
      <c r="D25" s="252" t="s">
        <v>240</v>
      </c>
      <c r="E25" s="156" t="s">
        <v>70</v>
      </c>
      <c r="F25" s="51" t="s">
        <v>11</v>
      </c>
      <c r="G25" s="52" t="s">
        <v>11</v>
      </c>
      <c r="H25" s="488" t="s">
        <v>7</v>
      </c>
      <c r="I25" s="53" t="s">
        <v>11</v>
      </c>
      <c r="J25" s="307"/>
      <c r="K25" s="307"/>
      <c r="L25" s="52" t="s">
        <v>67</v>
      </c>
      <c r="M25" s="52" t="s">
        <v>11</v>
      </c>
      <c r="N25" s="268" t="s">
        <v>11</v>
      </c>
      <c r="O25" s="488" t="s">
        <v>7</v>
      </c>
      <c r="P25" s="358" t="s">
        <v>7</v>
      </c>
      <c r="Q25" s="307"/>
      <c r="R25" s="307"/>
      <c r="S25" s="52" t="s">
        <v>11</v>
      </c>
      <c r="T25" s="52" t="s">
        <v>11</v>
      </c>
      <c r="U25" s="268" t="s">
        <v>11</v>
      </c>
      <c r="V25" s="488" t="s">
        <v>7</v>
      </c>
      <c r="W25" s="52" t="s">
        <v>11</v>
      </c>
      <c r="X25" s="307"/>
      <c r="Y25" s="305"/>
      <c r="Z25" s="52" t="s">
        <v>11</v>
      </c>
      <c r="AA25" s="268" t="s">
        <v>11</v>
      </c>
      <c r="AB25" s="268" t="s">
        <v>11</v>
      </c>
      <c r="AC25" s="765" t="s">
        <v>7</v>
      </c>
      <c r="AD25" s="52" t="s">
        <v>11</v>
      </c>
      <c r="AE25" s="307"/>
      <c r="AF25" s="350"/>
      <c r="AG25" s="488" t="s">
        <v>7</v>
      </c>
      <c r="AH25" s="60" t="s">
        <v>11</v>
      </c>
      <c r="AI25" s="463" t="s">
        <v>67</v>
      </c>
      <c r="AJ25" s="442" t="s">
        <v>11</v>
      </c>
      <c r="AK25" s="34">
        <f>IF(CA25=0,"",TIME(0,CA25,0))</f>
        <v>0.19999999999999998</v>
      </c>
      <c r="AL25" s="157">
        <f t="shared" si="0"/>
        <v>15</v>
      </c>
      <c r="AM25" s="158">
        <f>SUM(AL25:AL26)/2</f>
        <v>11.5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288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4.5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288</v>
      </c>
      <c r="CB25" s="35">
        <f>SUM(AM25+AO25+AQ25+AS25+AU25+AW25+BB25+BD25+BG25+AY25)</f>
        <v>12</v>
      </c>
    </row>
    <row r="26" spans="1:80" ht="18.75" customHeight="1" thickBot="1" x14ac:dyDescent="0.3">
      <c r="A26" s="137" t="s">
        <v>425</v>
      </c>
      <c r="B26" s="147" t="s">
        <v>179</v>
      </c>
      <c r="C26" s="196" t="s">
        <v>6</v>
      </c>
      <c r="D26" s="254">
        <v>11563</v>
      </c>
      <c r="E26" s="166" t="s">
        <v>4</v>
      </c>
      <c r="F26" s="36" t="s">
        <v>57</v>
      </c>
      <c r="G26" s="39" t="s">
        <v>67</v>
      </c>
      <c r="H26" s="651" t="s">
        <v>67</v>
      </c>
      <c r="I26" s="38" t="s">
        <v>11</v>
      </c>
      <c r="J26" s="306"/>
      <c r="K26" s="306"/>
      <c r="L26" s="651" t="s">
        <v>67</v>
      </c>
      <c r="M26" s="37" t="s">
        <v>11</v>
      </c>
      <c r="N26" s="758" t="s">
        <v>67</v>
      </c>
      <c r="O26" s="377" t="s">
        <v>7</v>
      </c>
      <c r="P26" s="354" t="s">
        <v>7</v>
      </c>
      <c r="Q26" s="306"/>
      <c r="R26" s="306"/>
      <c r="S26" s="651" t="s">
        <v>67</v>
      </c>
      <c r="T26" s="37" t="s">
        <v>11</v>
      </c>
      <c r="U26" s="758" t="s">
        <v>67</v>
      </c>
      <c r="V26" s="759" t="s">
        <v>67</v>
      </c>
      <c r="W26" s="37" t="s">
        <v>11</v>
      </c>
      <c r="X26" s="306"/>
      <c r="Y26" s="306"/>
      <c r="Z26" s="651" t="s">
        <v>67</v>
      </c>
      <c r="AA26" s="37" t="s">
        <v>11</v>
      </c>
      <c r="AB26" s="651" t="s">
        <v>67</v>
      </c>
      <c r="AC26" s="651" t="s">
        <v>67</v>
      </c>
      <c r="AD26" s="37" t="s">
        <v>11</v>
      </c>
      <c r="AE26" s="306"/>
      <c r="AF26" s="306"/>
      <c r="AG26" s="453" t="s">
        <v>7</v>
      </c>
      <c r="AH26" s="64" t="s">
        <v>11</v>
      </c>
      <c r="AI26" s="651" t="s">
        <v>67</v>
      </c>
      <c r="AJ26" s="402" t="s">
        <v>11</v>
      </c>
      <c r="AK26" s="40"/>
      <c r="AL26" s="167">
        <f t="shared" si="0"/>
        <v>8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1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3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6" t="s">
        <v>313</v>
      </c>
      <c r="D27" s="178" t="str">
        <f>VLOOKUP(C27,ListeAppel,2,FALSE)</f>
        <v>Nom 073</v>
      </c>
      <c r="E27" s="236" t="s">
        <v>70</v>
      </c>
      <c r="F27" s="60" t="s">
        <v>11</v>
      </c>
      <c r="G27" s="52" t="s">
        <v>67</v>
      </c>
      <c r="H27" s="52" t="s">
        <v>11</v>
      </c>
      <c r="I27" s="53" t="s">
        <v>11</v>
      </c>
      <c r="J27" s="307"/>
      <c r="K27" s="307"/>
      <c r="L27" s="400" t="s">
        <v>14</v>
      </c>
      <c r="M27" s="400" t="s">
        <v>14</v>
      </c>
      <c r="N27" s="400" t="s">
        <v>14</v>
      </c>
      <c r="O27" s="400" t="s">
        <v>14</v>
      </c>
      <c r="P27" s="400" t="s">
        <v>14</v>
      </c>
      <c r="Q27" s="400" t="s">
        <v>14</v>
      </c>
      <c r="R27" s="400" t="s">
        <v>14</v>
      </c>
      <c r="S27" s="400" t="s">
        <v>14</v>
      </c>
      <c r="T27" s="400" t="s">
        <v>14</v>
      </c>
      <c r="U27" s="400" t="s">
        <v>14</v>
      </c>
      <c r="V27" s="400" t="s">
        <v>14</v>
      </c>
      <c r="W27" s="400" t="s">
        <v>14</v>
      </c>
      <c r="X27" s="307"/>
      <c r="Y27" s="307"/>
      <c r="Z27" s="52" t="s">
        <v>11</v>
      </c>
      <c r="AA27" s="52" t="s">
        <v>11</v>
      </c>
      <c r="AB27" s="52" t="s">
        <v>11</v>
      </c>
      <c r="AC27" s="52" t="s">
        <v>67</v>
      </c>
      <c r="AD27" s="657" t="s">
        <v>11</v>
      </c>
      <c r="AE27" s="307"/>
      <c r="AF27" s="307"/>
      <c r="AG27" s="358" t="s">
        <v>7</v>
      </c>
      <c r="AH27" s="637" t="s">
        <v>11</v>
      </c>
      <c r="AI27" s="358" t="s">
        <v>7</v>
      </c>
      <c r="AJ27" s="358" t="s">
        <v>7</v>
      </c>
      <c r="AK27" s="34">
        <f>IF(CA27=0,"",TIME(0,CA27,0))</f>
        <v>0.13333333333333333</v>
      </c>
      <c r="AL27" s="157">
        <f t="shared" si="0"/>
        <v>8</v>
      </c>
      <c r="AM27" s="158">
        <f>SUM(AL27:AL28)/2</f>
        <v>7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1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192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12</v>
      </c>
      <c r="BL27" s="162">
        <f>SUM(BK27+BK28)/2</f>
        <v>12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3</v>
      </c>
      <c r="BR27" s="158">
        <f>SUM((BQ27+BQ28)/2)</f>
        <v>3.5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192</v>
      </c>
      <c r="CB27" s="35">
        <f>SUM(AM27+AO27+AQ27+AS27+AU27+AW27+BB27+BD27+BG27+AY27)</f>
        <v>8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238" t="s">
        <v>4</v>
      </c>
      <c r="F28" s="60" t="s">
        <v>11</v>
      </c>
      <c r="G28" s="358" t="s">
        <v>7</v>
      </c>
      <c r="H28" s="52" t="s">
        <v>11</v>
      </c>
      <c r="I28" s="53" t="s">
        <v>11</v>
      </c>
      <c r="J28" s="307"/>
      <c r="K28" s="307"/>
      <c r="L28" s="441" t="s">
        <v>14</v>
      </c>
      <c r="M28" s="441" t="s">
        <v>14</v>
      </c>
      <c r="N28" s="441" t="s">
        <v>14</v>
      </c>
      <c r="O28" s="441" t="s">
        <v>14</v>
      </c>
      <c r="P28" s="441" t="s">
        <v>14</v>
      </c>
      <c r="Q28" s="441" t="s">
        <v>14</v>
      </c>
      <c r="R28" s="441" t="s">
        <v>14</v>
      </c>
      <c r="S28" s="441" t="s">
        <v>14</v>
      </c>
      <c r="T28" s="441" t="s">
        <v>14</v>
      </c>
      <c r="U28" s="441" t="s">
        <v>14</v>
      </c>
      <c r="V28" s="441" t="s">
        <v>14</v>
      </c>
      <c r="W28" s="441" t="s">
        <v>14</v>
      </c>
      <c r="X28" s="307"/>
      <c r="Y28" s="307"/>
      <c r="Z28" s="52" t="s">
        <v>11</v>
      </c>
      <c r="AA28" s="52" t="s">
        <v>11</v>
      </c>
      <c r="AB28" s="52" t="s">
        <v>57</v>
      </c>
      <c r="AC28" s="52" t="s">
        <v>67</v>
      </c>
      <c r="AD28" s="52" t="s">
        <v>57</v>
      </c>
      <c r="AE28" s="307"/>
      <c r="AF28" s="307"/>
      <c r="AG28" s="358" t="s">
        <v>7</v>
      </c>
      <c r="AH28" s="766" t="s">
        <v>11</v>
      </c>
      <c r="AI28" s="358" t="s">
        <v>7</v>
      </c>
      <c r="AJ28" s="358" t="s">
        <v>7</v>
      </c>
      <c r="AK28" s="40"/>
      <c r="AL28" s="167">
        <f t="shared" si="0"/>
        <v>6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2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12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4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425</v>
      </c>
      <c r="B29" s="147" t="s">
        <v>179</v>
      </c>
      <c r="C29" s="806" t="s">
        <v>311</v>
      </c>
      <c r="D29" s="155" t="str">
        <f>VLOOKUP(C29,ListeAppel,2,FALSE)</f>
        <v xml:space="preserve">Nom 087 </v>
      </c>
      <c r="E29" s="156" t="s">
        <v>70</v>
      </c>
      <c r="F29" s="30" t="s">
        <v>11</v>
      </c>
      <c r="G29" s="47" t="s">
        <v>67</v>
      </c>
      <c r="H29" s="31" t="s">
        <v>11</v>
      </c>
      <c r="I29" s="32" t="s">
        <v>11</v>
      </c>
      <c r="J29" s="305"/>
      <c r="K29" s="305"/>
      <c r="L29" s="358" t="s">
        <v>7</v>
      </c>
      <c r="M29" s="31" t="s">
        <v>11</v>
      </c>
      <c r="N29" s="47" t="s">
        <v>67</v>
      </c>
      <c r="O29" s="31" t="s">
        <v>11</v>
      </c>
      <c r="P29" s="31" t="s">
        <v>11</v>
      </c>
      <c r="Q29" s="305"/>
      <c r="R29" s="305"/>
      <c r="S29" s="31" t="s">
        <v>11</v>
      </c>
      <c r="T29" s="353" t="s">
        <v>7</v>
      </c>
      <c r="U29" s="47" t="s">
        <v>67</v>
      </c>
      <c r="V29" s="31" t="s">
        <v>11</v>
      </c>
      <c r="W29" s="31" t="s">
        <v>11</v>
      </c>
      <c r="X29" s="305"/>
      <c r="Y29" s="305"/>
      <c r="Z29" s="31" t="s">
        <v>11</v>
      </c>
      <c r="AA29" s="31" t="s">
        <v>11</v>
      </c>
      <c r="AB29" s="491" t="s">
        <v>23</v>
      </c>
      <c r="AC29" s="31" t="s">
        <v>11</v>
      </c>
      <c r="AD29" s="31" t="s">
        <v>11</v>
      </c>
      <c r="AE29" s="305"/>
      <c r="AF29" s="305"/>
      <c r="AG29" s="31" t="s">
        <v>11</v>
      </c>
      <c r="AH29" s="31" t="s">
        <v>11</v>
      </c>
      <c r="AI29" s="47" t="s">
        <v>67</v>
      </c>
      <c r="AJ29" s="31" t="s">
        <v>11</v>
      </c>
      <c r="AK29" s="34">
        <f>IF(CA29=0,"",TIME(0,CA29,0))</f>
        <v>0.26666666666666666</v>
      </c>
      <c r="AL29" s="157">
        <f>COUNTIF(F29:AJ29,"P")</f>
        <v>16</v>
      </c>
      <c r="AM29" s="158">
        <f>SUM(AL29:AL30)/2</f>
        <v>16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384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1</v>
      </c>
      <c r="BP29" s="158">
        <f>SUM(BO29+BO30)/2</f>
        <v>1</v>
      </c>
      <c r="BQ29" s="158">
        <f>COUNTIF(F29:AJ29,"C")</f>
        <v>2</v>
      </c>
      <c r="BR29" s="158">
        <f>SUM((BQ29+BQ30)/2)</f>
        <v>2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384</v>
      </c>
      <c r="CB29" s="35">
        <f>SUM(AM29+AO29+AQ29+AS29+AU29+AW29+BB29+BD29+BG29+AY29)</f>
        <v>16</v>
      </c>
    </row>
    <row r="30" spans="1:80" ht="18.75" customHeight="1" thickBot="1" x14ac:dyDescent="0.3">
      <c r="A30" s="137" t="s">
        <v>425</v>
      </c>
      <c r="B30" s="147" t="s">
        <v>179</v>
      </c>
      <c r="C30" s="164" t="s">
        <v>6</v>
      </c>
      <c r="D30" s="165">
        <v>11554</v>
      </c>
      <c r="E30" s="166" t="s">
        <v>4</v>
      </c>
      <c r="F30" s="36" t="s">
        <v>11</v>
      </c>
      <c r="G30" s="49" t="s">
        <v>67</v>
      </c>
      <c r="H30" s="37" t="s">
        <v>11</v>
      </c>
      <c r="I30" s="38" t="s">
        <v>11</v>
      </c>
      <c r="J30" s="306"/>
      <c r="K30" s="306"/>
      <c r="L30" s="354" t="s">
        <v>7</v>
      </c>
      <c r="M30" s="37" t="s">
        <v>11</v>
      </c>
      <c r="N30" s="49" t="s">
        <v>67</v>
      </c>
      <c r="O30" s="37" t="s">
        <v>11</v>
      </c>
      <c r="P30" s="37" t="s">
        <v>11</v>
      </c>
      <c r="Q30" s="306"/>
      <c r="R30" s="306"/>
      <c r="S30" s="37" t="s">
        <v>11</v>
      </c>
      <c r="T30" s="354" t="s">
        <v>7</v>
      </c>
      <c r="U30" s="49" t="s">
        <v>67</v>
      </c>
      <c r="V30" s="37" t="s">
        <v>11</v>
      </c>
      <c r="W30" s="37" t="s">
        <v>11</v>
      </c>
      <c r="X30" s="306"/>
      <c r="Y30" s="306"/>
      <c r="Z30" s="37" t="s">
        <v>11</v>
      </c>
      <c r="AA30" s="37" t="s">
        <v>11</v>
      </c>
      <c r="AB30" s="492" t="s">
        <v>23</v>
      </c>
      <c r="AC30" s="37" t="s">
        <v>11</v>
      </c>
      <c r="AD30" s="37" t="s">
        <v>11</v>
      </c>
      <c r="AE30" s="306"/>
      <c r="AF30" s="306"/>
      <c r="AG30" s="37" t="s">
        <v>11</v>
      </c>
      <c r="AH30" s="37" t="s">
        <v>11</v>
      </c>
      <c r="AI30" s="49" t="s">
        <v>67</v>
      </c>
      <c r="AJ30" s="37" t="s">
        <v>11</v>
      </c>
      <c r="AK30" s="40"/>
      <c r="AL30" s="167">
        <f>COUNTIF(F30:AJ30,"P")</f>
        <v>16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1</v>
      </c>
      <c r="BP30" s="169"/>
      <c r="BQ30" s="168">
        <f>COUNTIF(F30:AJ30,"C")</f>
        <v>2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425</v>
      </c>
      <c r="B31" s="179" t="s">
        <v>180</v>
      </c>
      <c r="C31" s="1174" t="s">
        <v>180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425</v>
      </c>
      <c r="B32" s="179" t="s">
        <v>180</v>
      </c>
      <c r="C32" s="190"/>
      <c r="D32" s="45" t="s">
        <v>69</v>
      </c>
      <c r="E32" s="72"/>
      <c r="F32" s="24">
        <v>1</v>
      </c>
      <c r="G32" s="25">
        <v>2</v>
      </c>
      <c r="H32" s="25">
        <v>3</v>
      </c>
      <c r="I32" s="25">
        <v>4</v>
      </c>
      <c r="J32" s="300">
        <v>5</v>
      </c>
      <c r="K32" s="300">
        <v>6</v>
      </c>
      <c r="L32" s="25">
        <v>7</v>
      </c>
      <c r="M32" s="25">
        <v>8</v>
      </c>
      <c r="N32" s="25">
        <v>9</v>
      </c>
      <c r="O32" s="25">
        <v>10</v>
      </c>
      <c r="P32" s="25">
        <v>11</v>
      </c>
      <c r="Q32" s="300">
        <v>12</v>
      </c>
      <c r="R32" s="300">
        <v>13</v>
      </c>
      <c r="S32" s="25">
        <v>14</v>
      </c>
      <c r="T32" s="25">
        <v>15</v>
      </c>
      <c r="U32" s="25">
        <v>16</v>
      </c>
      <c r="V32" s="25">
        <v>17</v>
      </c>
      <c r="W32" s="25">
        <v>18</v>
      </c>
      <c r="X32" s="300">
        <v>19</v>
      </c>
      <c r="Y32" s="300">
        <v>20</v>
      </c>
      <c r="Z32" s="25">
        <v>21</v>
      </c>
      <c r="AA32" s="25">
        <v>22</v>
      </c>
      <c r="AB32" s="25">
        <v>23</v>
      </c>
      <c r="AC32" s="25">
        <v>24</v>
      </c>
      <c r="AD32" s="25">
        <v>25</v>
      </c>
      <c r="AE32" s="300">
        <v>26</v>
      </c>
      <c r="AF32" s="300">
        <v>27</v>
      </c>
      <c r="AG32" s="26">
        <v>28</v>
      </c>
      <c r="AH32" s="26">
        <v>29</v>
      </c>
      <c r="AI32" s="25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314</v>
      </c>
      <c r="D33" s="178" t="s">
        <v>191</v>
      </c>
      <c r="E33" s="156" t="s">
        <v>70</v>
      </c>
      <c r="F33" s="30" t="s">
        <v>11</v>
      </c>
      <c r="G33" s="55" t="s">
        <v>11</v>
      </c>
      <c r="H33" s="353" t="s">
        <v>7</v>
      </c>
      <c r="I33" s="55" t="s">
        <v>11</v>
      </c>
      <c r="J33" s="332"/>
      <c r="K33" s="305"/>
      <c r="L33" s="31" t="s">
        <v>11</v>
      </c>
      <c r="M33" s="55" t="s">
        <v>11</v>
      </c>
      <c r="N33" s="55" t="s">
        <v>11</v>
      </c>
      <c r="O33" s="31" t="s">
        <v>11</v>
      </c>
      <c r="P33" s="31" t="s">
        <v>11</v>
      </c>
      <c r="Q33" s="332"/>
      <c r="R33" s="305"/>
      <c r="S33" s="31" t="s">
        <v>11</v>
      </c>
      <c r="T33" s="31" t="s">
        <v>11</v>
      </c>
      <c r="U33" s="31" t="s">
        <v>11</v>
      </c>
      <c r="V33" s="31" t="s">
        <v>11</v>
      </c>
      <c r="W33" s="31" t="s">
        <v>11</v>
      </c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11</v>
      </c>
      <c r="AD33" s="656" t="s">
        <v>11</v>
      </c>
      <c r="AE33" s="305"/>
      <c r="AF33" s="305"/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0.3</v>
      </c>
      <c r="AL33" s="157">
        <f>COUNTIF(F33:AJ33,"P")</f>
        <v>18</v>
      </c>
      <c r="AM33" s="158">
        <f>SUM(AL33:AL34)/2</f>
        <v>17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1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432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432</v>
      </c>
      <c r="CB33" s="35">
        <f>SUM(AM33+AO33+AQ33+AS33+AU33+AW33+BB33+BD33+BG33+AY33)</f>
        <v>18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6" t="s">
        <v>11</v>
      </c>
      <c r="G34" s="56" t="s">
        <v>11</v>
      </c>
      <c r="H34" s="354" t="s">
        <v>7</v>
      </c>
      <c r="I34" s="56" t="s">
        <v>11</v>
      </c>
      <c r="J34" s="331"/>
      <c r="K34" s="306"/>
      <c r="L34" s="37" t="s">
        <v>11</v>
      </c>
      <c r="M34" s="56" t="s">
        <v>11</v>
      </c>
      <c r="N34" s="56" t="s">
        <v>11</v>
      </c>
      <c r="O34" s="37" t="s">
        <v>11</v>
      </c>
      <c r="P34" s="37" t="s">
        <v>11</v>
      </c>
      <c r="Q34" s="331"/>
      <c r="R34" s="306"/>
      <c r="S34" s="37" t="s">
        <v>11</v>
      </c>
      <c r="T34" s="37" t="s">
        <v>11</v>
      </c>
      <c r="U34" s="37" t="s">
        <v>11</v>
      </c>
      <c r="V34" s="37" t="s">
        <v>11</v>
      </c>
      <c r="W34" s="37" t="s">
        <v>57</v>
      </c>
      <c r="X34" s="306"/>
      <c r="Y34" s="306"/>
      <c r="Z34" s="37" t="s">
        <v>57</v>
      </c>
      <c r="AA34" s="37" t="s">
        <v>11</v>
      </c>
      <c r="AB34" s="37" t="s">
        <v>11</v>
      </c>
      <c r="AC34" s="37" t="s">
        <v>11</v>
      </c>
      <c r="AD34" s="37" t="s">
        <v>11</v>
      </c>
      <c r="AE34" s="306"/>
      <c r="AF34" s="306"/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>COUNTIF(F34:AJ34,"P")</f>
        <v>16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2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806" t="s">
        <v>315</v>
      </c>
      <c r="D35" s="155" t="str">
        <f>VLOOKUP(C35,ListeAppel,2,FALSE)</f>
        <v>Nom 008</v>
      </c>
      <c r="E35" s="156" t="s">
        <v>70</v>
      </c>
      <c r="F35" s="30" t="s">
        <v>11</v>
      </c>
      <c r="G35" s="31" t="s">
        <v>11</v>
      </c>
      <c r="H35" s="31" t="s">
        <v>11</v>
      </c>
      <c r="I35" s="31" t="s">
        <v>67</v>
      </c>
      <c r="J35" s="305"/>
      <c r="K35" s="305"/>
      <c r="L35" s="31" t="s">
        <v>11</v>
      </c>
      <c r="M35" s="31" t="s">
        <v>11</v>
      </c>
      <c r="N35" s="31" t="s">
        <v>11</v>
      </c>
      <c r="O35" s="31" t="s">
        <v>11</v>
      </c>
      <c r="P35" s="31" t="s">
        <v>67</v>
      </c>
      <c r="Q35" s="305"/>
      <c r="R35" s="305"/>
      <c r="S35" s="31" t="s">
        <v>11</v>
      </c>
      <c r="T35" s="31" t="s">
        <v>11</v>
      </c>
      <c r="U35" s="31" t="s">
        <v>11</v>
      </c>
      <c r="V35" s="31" t="s">
        <v>11</v>
      </c>
      <c r="W35" s="31" t="s">
        <v>67</v>
      </c>
      <c r="X35" s="305"/>
      <c r="Y35" s="305"/>
      <c r="Z35" s="31" t="s">
        <v>11</v>
      </c>
      <c r="AA35" s="31" t="s">
        <v>11</v>
      </c>
      <c r="AB35" s="31" t="s">
        <v>11</v>
      </c>
      <c r="AC35" s="31" t="s">
        <v>11</v>
      </c>
      <c r="AD35" s="31" t="s">
        <v>67</v>
      </c>
      <c r="AE35" s="305"/>
      <c r="AF35" s="305"/>
      <c r="AG35" s="31" t="s">
        <v>11</v>
      </c>
      <c r="AH35" s="31" t="s">
        <v>11</v>
      </c>
      <c r="AI35" s="31" t="s">
        <v>67</v>
      </c>
      <c r="AJ35" s="442" t="s">
        <v>11</v>
      </c>
      <c r="AK35" s="34">
        <f>IF(CA35=0,"",TIME(0,CA35,0))</f>
        <v>0.3</v>
      </c>
      <c r="AL35" s="157">
        <f t="shared" ref="AL35:AL42" si="19">COUNTIF(F35:AJ35,"P")</f>
        <v>18</v>
      </c>
      <c r="AM35" s="158">
        <f>SUM(AL35:AL36)/2</f>
        <v>17.5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0.5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432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0</v>
      </c>
      <c r="BL35" s="162">
        <f>SUM(BK35+BK36)/2</f>
        <v>0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432</v>
      </c>
      <c r="CB35" s="35">
        <f>SUM(AM35+AO35+AQ35+AS35+AU35+AW35+BB35+BD35+BG35+AY35)</f>
        <v>18</v>
      </c>
    </row>
    <row r="36" spans="1:80" ht="18.75" customHeight="1" thickBot="1" x14ac:dyDescent="0.3">
      <c r="A36" s="137" t="s">
        <v>425</v>
      </c>
      <c r="B36" s="179" t="s">
        <v>180</v>
      </c>
      <c r="C36" s="164" t="s">
        <v>6</v>
      </c>
      <c r="D36" s="165">
        <v>11335</v>
      </c>
      <c r="E36" s="166" t="s">
        <v>4</v>
      </c>
      <c r="F36" s="36" t="s">
        <v>11</v>
      </c>
      <c r="G36" s="37" t="s">
        <v>11</v>
      </c>
      <c r="H36" s="37" t="s">
        <v>11</v>
      </c>
      <c r="I36" s="37" t="s">
        <v>67</v>
      </c>
      <c r="J36" s="306"/>
      <c r="K36" s="306"/>
      <c r="L36" s="37" t="s">
        <v>11</v>
      </c>
      <c r="M36" s="37" t="s">
        <v>11</v>
      </c>
      <c r="N36" s="37" t="s">
        <v>11</v>
      </c>
      <c r="O36" s="37" t="s">
        <v>11</v>
      </c>
      <c r="P36" s="37" t="s">
        <v>67</v>
      </c>
      <c r="Q36" s="306"/>
      <c r="R36" s="306"/>
      <c r="S36" s="37" t="s">
        <v>11</v>
      </c>
      <c r="T36" s="37" t="s">
        <v>11</v>
      </c>
      <c r="U36" s="37" t="s">
        <v>11</v>
      </c>
      <c r="V36" s="37" t="s">
        <v>11</v>
      </c>
      <c r="W36" s="37" t="s">
        <v>67</v>
      </c>
      <c r="X36" s="306"/>
      <c r="Y36" s="306"/>
      <c r="Z36" s="37" t="s">
        <v>11</v>
      </c>
      <c r="AA36" s="37" t="s">
        <v>11</v>
      </c>
      <c r="AB36" s="37" t="s">
        <v>11</v>
      </c>
      <c r="AC36" s="37" t="s">
        <v>11</v>
      </c>
      <c r="AD36" s="37" t="s">
        <v>67</v>
      </c>
      <c r="AE36" s="306"/>
      <c r="AF36" s="306"/>
      <c r="AG36" s="37" t="s">
        <v>11</v>
      </c>
      <c r="AH36" s="37" t="s">
        <v>57</v>
      </c>
      <c r="AI36" s="37" t="s">
        <v>67</v>
      </c>
      <c r="AJ36" s="402" t="s">
        <v>11</v>
      </c>
      <c r="AK36" s="40"/>
      <c r="AL36" s="167">
        <f t="shared" si="19"/>
        <v>17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1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196">
        <v>3881</v>
      </c>
      <c r="D37" s="252" t="s">
        <v>200</v>
      </c>
      <c r="E37" s="236" t="s">
        <v>70</v>
      </c>
      <c r="F37" s="727" t="s">
        <v>11</v>
      </c>
      <c r="G37" s="31" t="s">
        <v>11</v>
      </c>
      <c r="H37" s="31" t="s">
        <v>11</v>
      </c>
      <c r="I37" s="353" t="s">
        <v>7</v>
      </c>
      <c r="J37" s="305"/>
      <c r="K37" s="305"/>
      <c r="L37" s="31" t="s">
        <v>11</v>
      </c>
      <c r="M37" s="362" t="s">
        <v>7</v>
      </c>
      <c r="N37" s="31" t="s">
        <v>11</v>
      </c>
      <c r="O37" s="31" t="s">
        <v>11</v>
      </c>
      <c r="P37" s="31" t="s">
        <v>11</v>
      </c>
      <c r="Q37" s="305"/>
      <c r="R37" s="305"/>
      <c r="S37" s="31" t="s">
        <v>11</v>
      </c>
      <c r="T37" s="362" t="s">
        <v>7</v>
      </c>
      <c r="U37" s="31" t="s">
        <v>11</v>
      </c>
      <c r="V37" s="31" t="s">
        <v>11</v>
      </c>
      <c r="W37" s="31" t="s">
        <v>11</v>
      </c>
      <c r="X37" s="305"/>
      <c r="Y37" s="305"/>
      <c r="Z37" s="31" t="s">
        <v>11</v>
      </c>
      <c r="AA37" s="47" t="s">
        <v>11</v>
      </c>
      <c r="AB37" s="353" t="s">
        <v>7</v>
      </c>
      <c r="AC37" s="31" t="s">
        <v>11</v>
      </c>
      <c r="AD37" s="656" t="s">
        <v>11</v>
      </c>
      <c r="AE37" s="305"/>
      <c r="AF37" s="305"/>
      <c r="AG37" s="31" t="s">
        <v>11</v>
      </c>
      <c r="AH37" s="353" t="s">
        <v>7</v>
      </c>
      <c r="AI37" s="31" t="s">
        <v>11</v>
      </c>
      <c r="AJ37" s="31" t="s">
        <v>11</v>
      </c>
      <c r="AK37" s="34">
        <f>IF(CA37=0,"",TIME(0,CA37,0))</f>
        <v>0.3</v>
      </c>
      <c r="AL37" s="157">
        <f>COUNTIF(F37:AJ37,"P")</f>
        <v>18</v>
      </c>
      <c r="AM37" s="158">
        <f>SUM(AL37:AL38)/2</f>
        <v>16.5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432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5</v>
      </c>
      <c r="BR37" s="158">
        <f>SUM((BQ37+BQ38)/2)</f>
        <v>5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432</v>
      </c>
      <c r="CB37" s="35">
        <f>SUM(AM37+AO37+AQ37+AS37+AU37+AW37+BB37+BD37+BG37+AY37)</f>
        <v>18</v>
      </c>
    </row>
    <row r="38" spans="1:80" ht="18.75" customHeight="1" thickBot="1" x14ac:dyDescent="0.3">
      <c r="A38" s="137" t="s">
        <v>425</v>
      </c>
      <c r="B38" s="179" t="s">
        <v>180</v>
      </c>
      <c r="C38" s="196" t="s">
        <v>6</v>
      </c>
      <c r="D38" s="254"/>
      <c r="E38" s="238" t="s">
        <v>4</v>
      </c>
      <c r="F38" s="728" t="s">
        <v>11</v>
      </c>
      <c r="G38" s="37" t="s">
        <v>11</v>
      </c>
      <c r="H38" s="37" t="s">
        <v>11</v>
      </c>
      <c r="I38" s="354" t="s">
        <v>7</v>
      </c>
      <c r="J38" s="306"/>
      <c r="K38" s="306"/>
      <c r="L38" s="37" t="s">
        <v>11</v>
      </c>
      <c r="M38" s="363" t="s">
        <v>7</v>
      </c>
      <c r="N38" s="440" t="s">
        <v>39</v>
      </c>
      <c r="O38" s="37" t="s">
        <v>11</v>
      </c>
      <c r="P38" s="37" t="s">
        <v>11</v>
      </c>
      <c r="Q38" s="306"/>
      <c r="R38" s="306"/>
      <c r="S38" s="37" t="s">
        <v>11</v>
      </c>
      <c r="T38" s="363" t="s">
        <v>7</v>
      </c>
      <c r="U38" s="37" t="s">
        <v>11</v>
      </c>
      <c r="V38" s="440" t="s">
        <v>39</v>
      </c>
      <c r="W38" s="37" t="s">
        <v>11</v>
      </c>
      <c r="X38" s="306"/>
      <c r="Y38" s="306"/>
      <c r="Z38" s="37" t="s">
        <v>11</v>
      </c>
      <c r="AA38" s="49" t="s">
        <v>11</v>
      </c>
      <c r="AB38" s="354" t="s">
        <v>7</v>
      </c>
      <c r="AC38" s="37" t="s">
        <v>11</v>
      </c>
      <c r="AD38" s="440" t="s">
        <v>39</v>
      </c>
      <c r="AE38" s="306"/>
      <c r="AF38" s="306"/>
      <c r="AG38" s="37" t="s">
        <v>11</v>
      </c>
      <c r="AH38" s="354" t="s">
        <v>7</v>
      </c>
      <c r="AI38" s="37" t="s">
        <v>11</v>
      </c>
      <c r="AJ38" s="37" t="s">
        <v>11</v>
      </c>
      <c r="AK38" s="40"/>
      <c r="AL38" s="167">
        <f>COUNTIF(F38:AJ38,"P")</f>
        <v>15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5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223</v>
      </c>
      <c r="E39" s="236" t="s">
        <v>70</v>
      </c>
      <c r="F39" s="729" t="s">
        <v>11</v>
      </c>
      <c r="G39" s="52" t="s">
        <v>11</v>
      </c>
      <c r="H39" s="353" t="s">
        <v>7</v>
      </c>
      <c r="I39" s="53" t="s">
        <v>11</v>
      </c>
      <c r="J39" s="307"/>
      <c r="K39" s="307"/>
      <c r="L39" s="52" t="s">
        <v>11</v>
      </c>
      <c r="M39" s="719" t="s">
        <v>11</v>
      </c>
      <c r="N39" s="52" t="s">
        <v>11</v>
      </c>
      <c r="O39" s="353" t="s">
        <v>7</v>
      </c>
      <c r="P39" s="52" t="s">
        <v>11</v>
      </c>
      <c r="Q39" s="307"/>
      <c r="R39" s="307"/>
      <c r="S39" s="52" t="s">
        <v>11</v>
      </c>
      <c r="T39" s="719" t="s">
        <v>11</v>
      </c>
      <c r="U39" s="52" t="s">
        <v>11</v>
      </c>
      <c r="V39" s="358" t="s">
        <v>7</v>
      </c>
      <c r="W39" s="52" t="s">
        <v>11</v>
      </c>
      <c r="X39" s="307"/>
      <c r="Y39" s="307"/>
      <c r="Z39" s="52" t="s">
        <v>11</v>
      </c>
      <c r="AA39" s="719" t="s">
        <v>11</v>
      </c>
      <c r="AB39" s="380" t="s">
        <v>11</v>
      </c>
      <c r="AC39" s="353" t="s">
        <v>7</v>
      </c>
      <c r="AD39" s="358" t="s">
        <v>7</v>
      </c>
      <c r="AE39" s="307"/>
      <c r="AF39" s="307"/>
      <c r="AG39" s="52" t="s">
        <v>11</v>
      </c>
      <c r="AH39" s="719" t="s">
        <v>11</v>
      </c>
      <c r="AI39" s="52" t="s">
        <v>11</v>
      </c>
      <c r="AJ39" s="353" t="s">
        <v>7</v>
      </c>
      <c r="AK39" s="34">
        <f>IF(CA39=0,"",TIME(0,CA39,0))</f>
        <v>0.28333333333333333</v>
      </c>
      <c r="AL39" s="157">
        <f>COUNTIF(F39:AJ39,"P")</f>
        <v>17</v>
      </c>
      <c r="AM39" s="158">
        <f>SUM(AL39:AL40)/2</f>
        <v>17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408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6</v>
      </c>
      <c r="BR39" s="158">
        <f>SUM((BQ39+BQ40)/2)</f>
        <v>6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408</v>
      </c>
      <c r="CB39" s="35">
        <f>SUM(AM39+AO39+AQ39+AS39+AU39+AW39+BB39+BD39+BG39+AY39)</f>
        <v>17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238" t="s">
        <v>4</v>
      </c>
      <c r="F40" s="729" t="s">
        <v>11</v>
      </c>
      <c r="G40" s="52" t="s">
        <v>11</v>
      </c>
      <c r="H40" s="354" t="s">
        <v>7</v>
      </c>
      <c r="I40" s="53" t="s">
        <v>11</v>
      </c>
      <c r="J40" s="307"/>
      <c r="K40" s="307"/>
      <c r="L40" s="52" t="s">
        <v>11</v>
      </c>
      <c r="M40" s="719" t="s">
        <v>11</v>
      </c>
      <c r="N40" s="52" t="s">
        <v>11</v>
      </c>
      <c r="O40" s="354" t="s">
        <v>7</v>
      </c>
      <c r="P40" s="52" t="s">
        <v>11</v>
      </c>
      <c r="Q40" s="307"/>
      <c r="R40" s="307"/>
      <c r="S40" s="52" t="s">
        <v>11</v>
      </c>
      <c r="T40" s="719" t="s">
        <v>11</v>
      </c>
      <c r="U40" s="52" t="s">
        <v>11</v>
      </c>
      <c r="V40" s="358" t="s">
        <v>7</v>
      </c>
      <c r="W40" s="52" t="s">
        <v>11</v>
      </c>
      <c r="X40" s="307"/>
      <c r="Y40" s="307"/>
      <c r="Z40" s="52" t="s">
        <v>11</v>
      </c>
      <c r="AA40" s="719" t="s">
        <v>11</v>
      </c>
      <c r="AB40" s="380" t="s">
        <v>11</v>
      </c>
      <c r="AC40" s="354" t="s">
        <v>7</v>
      </c>
      <c r="AD40" s="358" t="s">
        <v>7</v>
      </c>
      <c r="AE40" s="307"/>
      <c r="AF40" s="307"/>
      <c r="AG40" s="52" t="s">
        <v>11</v>
      </c>
      <c r="AH40" s="719" t="s">
        <v>11</v>
      </c>
      <c r="AI40" s="52" t="s">
        <v>11</v>
      </c>
      <c r="AJ40" s="354" t="s">
        <v>7</v>
      </c>
      <c r="AK40" s="40"/>
      <c r="AL40" s="167">
        <f>COUNTIF(F40:AJ40,"P")</f>
        <v>17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316</v>
      </c>
      <c r="D41" s="178" t="str">
        <f>VLOOKUP(C41,ListeAppel,2,FALSE)</f>
        <v>Nom 035</v>
      </c>
      <c r="E41" s="236" t="s">
        <v>70</v>
      </c>
      <c r="F41" s="727" t="s">
        <v>11</v>
      </c>
      <c r="G41" s="31" t="s">
        <v>11</v>
      </c>
      <c r="H41" s="31" t="s">
        <v>11</v>
      </c>
      <c r="I41" s="475" t="s">
        <v>7</v>
      </c>
      <c r="J41" s="353" t="s">
        <v>7</v>
      </c>
      <c r="K41" s="353" t="s">
        <v>7</v>
      </c>
      <c r="L41" s="353" t="s">
        <v>7</v>
      </c>
      <c r="M41" s="47" t="s">
        <v>11</v>
      </c>
      <c r="N41" s="353" t="s">
        <v>7</v>
      </c>
      <c r="O41" s="31" t="s">
        <v>11</v>
      </c>
      <c r="P41" s="31" t="s">
        <v>11</v>
      </c>
      <c r="Q41" s="305"/>
      <c r="R41" s="305"/>
      <c r="S41" s="353" t="s">
        <v>7</v>
      </c>
      <c r="T41" s="47" t="s">
        <v>11</v>
      </c>
      <c r="U41" s="353" t="s">
        <v>7</v>
      </c>
      <c r="V41" s="31" t="s">
        <v>11</v>
      </c>
      <c r="W41" s="31" t="s">
        <v>11</v>
      </c>
      <c r="X41" s="305"/>
      <c r="Y41" s="305"/>
      <c r="Z41" s="31" t="s">
        <v>11</v>
      </c>
      <c r="AA41" s="47" t="s">
        <v>11</v>
      </c>
      <c r="AB41" s="353" t="s">
        <v>7</v>
      </c>
      <c r="AC41" s="353" t="s">
        <v>7</v>
      </c>
      <c r="AD41" s="656" t="s">
        <v>11</v>
      </c>
      <c r="AE41" s="305"/>
      <c r="AF41" s="305"/>
      <c r="AG41" s="31" t="s">
        <v>11</v>
      </c>
      <c r="AH41" s="47" t="s">
        <v>11</v>
      </c>
      <c r="AI41" s="770" t="s">
        <v>35</v>
      </c>
      <c r="AJ41" s="353" t="s">
        <v>7</v>
      </c>
      <c r="AK41" s="34">
        <f>IF(CA41=0,"",TIME(0,CA41,0))</f>
        <v>0.23333333333333331</v>
      </c>
      <c r="AL41" s="157">
        <f t="shared" si="19"/>
        <v>14</v>
      </c>
      <c r="AM41" s="158">
        <f>SUM(AL41:AL42)/2</f>
        <v>13.5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0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336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10</v>
      </c>
      <c r="BR41" s="158">
        <f>SUM((BQ41+BQ42)/2)</f>
        <v>10</v>
      </c>
      <c r="BS41" s="158">
        <f t="shared" si="34"/>
        <v>0</v>
      </c>
      <c r="BT41" s="158">
        <f>SUM((BS41+BS42)/2)</f>
        <v>0</v>
      </c>
      <c r="BU41" s="158">
        <f t="shared" si="35"/>
        <v>1</v>
      </c>
      <c r="BV41" s="158">
        <f>SUM((BU41+BU42)/2)</f>
        <v>1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336</v>
      </c>
      <c r="CB41" s="35">
        <f>SUM(AM41+AO41+AQ41+AS41+AU41+AW41+BB41+BD41+BG41+AY41)</f>
        <v>14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6</v>
      </c>
      <c r="D42" s="165"/>
      <c r="E42" s="238" t="s">
        <v>4</v>
      </c>
      <c r="F42" s="728" t="s">
        <v>11</v>
      </c>
      <c r="G42" s="37" t="s">
        <v>57</v>
      </c>
      <c r="H42" s="37" t="s">
        <v>11</v>
      </c>
      <c r="I42" s="476" t="s">
        <v>7</v>
      </c>
      <c r="J42" s="354" t="s">
        <v>7</v>
      </c>
      <c r="K42" s="354" t="s">
        <v>7</v>
      </c>
      <c r="L42" s="354" t="s">
        <v>7</v>
      </c>
      <c r="M42" s="49" t="s">
        <v>11</v>
      </c>
      <c r="N42" s="354" t="s">
        <v>7</v>
      </c>
      <c r="O42" s="37" t="s">
        <v>11</v>
      </c>
      <c r="P42" s="37" t="s">
        <v>11</v>
      </c>
      <c r="Q42" s="306"/>
      <c r="R42" s="306"/>
      <c r="S42" s="354" t="s">
        <v>7</v>
      </c>
      <c r="T42" s="49" t="s">
        <v>11</v>
      </c>
      <c r="U42" s="354" t="s">
        <v>7</v>
      </c>
      <c r="V42" s="37" t="s">
        <v>11</v>
      </c>
      <c r="W42" s="37" t="s">
        <v>11</v>
      </c>
      <c r="X42" s="306"/>
      <c r="Y42" s="306"/>
      <c r="Z42" s="37" t="s">
        <v>11</v>
      </c>
      <c r="AA42" s="49" t="s">
        <v>11</v>
      </c>
      <c r="AB42" s="354" t="s">
        <v>7</v>
      </c>
      <c r="AC42" s="354" t="s">
        <v>7</v>
      </c>
      <c r="AD42" s="37" t="s">
        <v>11</v>
      </c>
      <c r="AE42" s="306"/>
      <c r="AF42" s="306"/>
      <c r="AG42" s="37" t="s">
        <v>11</v>
      </c>
      <c r="AH42" s="49" t="s">
        <v>11</v>
      </c>
      <c r="AI42" s="480" t="s">
        <v>35</v>
      </c>
      <c r="AJ42" s="354" t="s">
        <v>7</v>
      </c>
      <c r="AK42" s="40"/>
      <c r="AL42" s="167">
        <f t="shared" si="19"/>
        <v>13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0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10</v>
      </c>
      <c r="BR42" s="168"/>
      <c r="BS42" s="168">
        <f t="shared" si="34"/>
        <v>0</v>
      </c>
      <c r="BT42" s="169"/>
      <c r="BU42" s="168">
        <f t="shared" si="35"/>
        <v>1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180</v>
      </c>
      <c r="C43" s="806" t="s">
        <v>317</v>
      </c>
      <c r="D43" s="178" t="str">
        <f>VLOOKUP(C43,ListeAppel,2,FALSE)</f>
        <v>Nom 038</v>
      </c>
      <c r="E43" s="236" t="s">
        <v>70</v>
      </c>
      <c r="F43" s="376" t="s">
        <v>7</v>
      </c>
      <c r="G43" s="353" t="s">
        <v>7</v>
      </c>
      <c r="H43" s="353" t="s">
        <v>7</v>
      </c>
      <c r="I43" s="406" t="s">
        <v>41</v>
      </c>
      <c r="J43" s="305"/>
      <c r="K43" s="305"/>
      <c r="L43" s="406" t="s">
        <v>41</v>
      </c>
      <c r="M43" s="353" t="s">
        <v>7</v>
      </c>
      <c r="N43" s="353" t="s">
        <v>7</v>
      </c>
      <c r="O43" s="353" t="s">
        <v>7</v>
      </c>
      <c r="P43" s="406" t="s">
        <v>41</v>
      </c>
      <c r="Q43" s="305"/>
      <c r="R43" s="305"/>
      <c r="S43" s="406" t="s">
        <v>41</v>
      </c>
      <c r="T43" s="353" t="s">
        <v>7</v>
      </c>
      <c r="U43" s="353" t="s">
        <v>7</v>
      </c>
      <c r="V43" s="353" t="s">
        <v>7</v>
      </c>
      <c r="W43" s="406" t="s">
        <v>41</v>
      </c>
      <c r="X43" s="305"/>
      <c r="Y43" s="305"/>
      <c r="Z43" s="406" t="s">
        <v>41</v>
      </c>
      <c r="AA43" s="353" t="s">
        <v>7</v>
      </c>
      <c r="AB43" s="353" t="s">
        <v>7</v>
      </c>
      <c r="AC43" s="353" t="s">
        <v>7</v>
      </c>
      <c r="AD43" s="406" t="s">
        <v>41</v>
      </c>
      <c r="AE43" s="305"/>
      <c r="AF43" s="305"/>
      <c r="AG43" s="406" t="s">
        <v>41</v>
      </c>
      <c r="AH43" s="353" t="s">
        <v>7</v>
      </c>
      <c r="AI43" s="353" t="s">
        <v>7</v>
      </c>
      <c r="AJ43" s="353" t="s">
        <v>7</v>
      </c>
      <c r="AK43" s="34" t="str">
        <f>IF(CA43=0,"",TIME(0,CA43,0))</f>
        <v/>
      </c>
      <c r="AL43" s="157">
        <f>COUNTIF(F43:AJ43,"P")</f>
        <v>0</v>
      </c>
      <c r="AM43" s="158">
        <f>SUM(AL43:AL44)/2</f>
        <v>0</v>
      </c>
      <c r="AN43" s="158">
        <f>COUNTIF(F43:AJ43,"Mi")</f>
        <v>0</v>
      </c>
      <c r="AO43" s="158">
        <f>SUM((AN43+AN44)/2)</f>
        <v>0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>COUNTIF(F43:AJ43,"MT5")</f>
        <v>8</v>
      </c>
      <c r="BB43" s="159">
        <f>SUM((BA43+BA44)/2)</f>
        <v>10.5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15</v>
      </c>
      <c r="BR43" s="158">
        <f>SUM((BQ43+BQ44)/2)</f>
        <v>12.5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425</v>
      </c>
      <c r="B44" s="179" t="s">
        <v>180</v>
      </c>
      <c r="C44" s="164" t="s">
        <v>6</v>
      </c>
      <c r="D44" s="235" t="s">
        <v>79</v>
      </c>
      <c r="E44" s="238" t="s">
        <v>4</v>
      </c>
      <c r="F44" s="377" t="s">
        <v>7</v>
      </c>
      <c r="G44" s="354" t="s">
        <v>7</v>
      </c>
      <c r="H44" s="405" t="s">
        <v>41</v>
      </c>
      <c r="I44" s="405" t="s">
        <v>41</v>
      </c>
      <c r="J44" s="306"/>
      <c r="K44" s="306"/>
      <c r="L44" s="405" t="s">
        <v>41</v>
      </c>
      <c r="M44" s="354" t="s">
        <v>7</v>
      </c>
      <c r="N44" s="354" t="s">
        <v>7</v>
      </c>
      <c r="O44" s="405" t="s">
        <v>41</v>
      </c>
      <c r="P44" s="405" t="s">
        <v>41</v>
      </c>
      <c r="Q44" s="306"/>
      <c r="R44" s="306"/>
      <c r="S44" s="405" t="s">
        <v>41</v>
      </c>
      <c r="T44" s="354" t="s">
        <v>7</v>
      </c>
      <c r="U44" s="354" t="s">
        <v>7</v>
      </c>
      <c r="V44" s="405" t="s">
        <v>41</v>
      </c>
      <c r="W44" s="405" t="s">
        <v>41</v>
      </c>
      <c r="X44" s="306"/>
      <c r="Y44" s="306"/>
      <c r="Z44" s="405" t="s">
        <v>41</v>
      </c>
      <c r="AA44" s="354" t="s">
        <v>7</v>
      </c>
      <c r="AB44" s="354" t="s">
        <v>7</v>
      </c>
      <c r="AC44" s="405" t="s">
        <v>41</v>
      </c>
      <c r="AD44" s="405" t="s">
        <v>41</v>
      </c>
      <c r="AE44" s="306"/>
      <c r="AF44" s="306"/>
      <c r="AG44" s="405" t="s">
        <v>41</v>
      </c>
      <c r="AH44" s="354" t="s">
        <v>7</v>
      </c>
      <c r="AI44" s="354" t="s">
        <v>7</v>
      </c>
      <c r="AJ44" s="405" t="s">
        <v>41</v>
      </c>
      <c r="AK44" s="40"/>
      <c r="AL44" s="167">
        <f>COUNTIF(F44:AJ44,"P")</f>
        <v>0</v>
      </c>
      <c r="AM44" s="168"/>
      <c r="AN44" s="168">
        <f>COUNTIF(F44:AJ44,"Mi")</f>
        <v>0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13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 t="s">
        <v>425</v>
      </c>
      <c r="B45" s="179" t="s">
        <v>180</v>
      </c>
      <c r="C45" s="806" t="s">
        <v>318</v>
      </c>
      <c r="D45" s="178" t="str">
        <f>VLOOKUP(C45,ListeAppel,2,FALSE)</f>
        <v>Nom 042</v>
      </c>
      <c r="E45" s="156" t="s">
        <v>70</v>
      </c>
      <c r="F45" s="30" t="s">
        <v>75</v>
      </c>
      <c r="G45" s="31" t="s">
        <v>75</v>
      </c>
      <c r="H45" s="31" t="s">
        <v>75</v>
      </c>
      <c r="I45" s="406" t="s">
        <v>41</v>
      </c>
      <c r="J45" s="305"/>
      <c r="K45" s="305"/>
      <c r="L45" s="406" t="s">
        <v>41</v>
      </c>
      <c r="M45" s="31" t="s">
        <v>75</v>
      </c>
      <c r="N45" s="31" t="s">
        <v>75</v>
      </c>
      <c r="O45" s="31" t="s">
        <v>75</v>
      </c>
      <c r="P45" s="406" t="s">
        <v>41</v>
      </c>
      <c r="Q45" s="305"/>
      <c r="R45" s="305"/>
      <c r="S45" s="406" t="s">
        <v>41</v>
      </c>
      <c r="T45" s="31" t="s">
        <v>75</v>
      </c>
      <c r="U45" s="31" t="s">
        <v>75</v>
      </c>
      <c r="V45" s="31" t="s">
        <v>75</v>
      </c>
      <c r="W45" s="406" t="s">
        <v>41</v>
      </c>
      <c r="X45" s="305"/>
      <c r="Y45" s="305"/>
      <c r="Z45" s="406" t="s">
        <v>41</v>
      </c>
      <c r="AA45" s="31" t="s">
        <v>75</v>
      </c>
      <c r="AB45" s="31" t="s">
        <v>75</v>
      </c>
      <c r="AC45" s="31" t="s">
        <v>75</v>
      </c>
      <c r="AD45" s="406" t="s">
        <v>41</v>
      </c>
      <c r="AE45" s="305"/>
      <c r="AF45" s="305"/>
      <c r="AG45" s="406" t="s">
        <v>41</v>
      </c>
      <c r="AH45" s="353" t="s">
        <v>7</v>
      </c>
      <c r="AI45" s="31" t="s">
        <v>75</v>
      </c>
      <c r="AJ45" s="353" t="s">
        <v>7</v>
      </c>
      <c r="AK45" s="34" t="str">
        <f>IF(CA45=0,"",TIME(0,CA45,0))</f>
        <v/>
      </c>
      <c r="AL45" s="157">
        <f t="shared" ref="AL45:AL64" si="38">COUNTIF(F45:AJ45,"P")</f>
        <v>0</v>
      </c>
      <c r="AM45" s="158">
        <f>SUM(AL45:AL46)/2</f>
        <v>0</v>
      </c>
      <c r="AN45" s="158">
        <f t="shared" ref="AN45:AN64" si="39">COUNTIF(F45:AJ45,"Mi")</f>
        <v>0</v>
      </c>
      <c r="AO45" s="158">
        <f>SUM((AN45+AN46)/2)</f>
        <v>0</v>
      </c>
      <c r="AP45" s="159">
        <f t="shared" ref="AP45:AP64" si="40">COUNTIF(F45:AJ45,"VS")</f>
        <v>0</v>
      </c>
      <c r="AQ45" s="159">
        <f>SUM((AP45+AP46)/2)</f>
        <v>0</v>
      </c>
      <c r="AR45" s="158">
        <f t="shared" ref="AR45:AR64" si="41">COUNTIF(F45:AJ45,"C1")</f>
        <v>0</v>
      </c>
      <c r="AS45" s="159">
        <f>SUM((AR45+AR46)/2)</f>
        <v>0</v>
      </c>
      <c r="AT45" s="159">
        <f t="shared" ref="AT45:AT64" si="42">COUNTIF(F45:AJ45,"R1")</f>
        <v>0</v>
      </c>
      <c r="AU45" s="160">
        <f>SUM((AT45+AT46)/2)</f>
        <v>0</v>
      </c>
      <c r="AV45" s="158">
        <f t="shared" ref="AV45:AV64" si="43">COUNTIF(F45:AJ45,"CS")</f>
        <v>0</v>
      </c>
      <c r="AW45" s="158">
        <f>SUM((AV45+AV46)/2)</f>
        <v>0</v>
      </c>
      <c r="AX45" s="159">
        <f t="shared" ref="AX45:AX64" si="44">COUNTIF(F45:AJ45,"DA")</f>
        <v>0</v>
      </c>
      <c r="AY45" s="159">
        <f>SUM((AX45+AX46)/2)</f>
        <v>0</v>
      </c>
      <c r="AZ45" s="161">
        <f>SUM(AM45+AO45+AQ45+AS45+AW45+AY45+AU45)*24</f>
        <v>0</v>
      </c>
      <c r="BA45" s="159">
        <f t="shared" ref="BA45:BA64" si="45">COUNTIF(F45:AJ45,"MT5")</f>
        <v>8</v>
      </c>
      <c r="BB45" s="159">
        <f>SUM((BA45+BA46)/2)</f>
        <v>10.5</v>
      </c>
      <c r="BC45" s="159">
        <f t="shared" ref="BC45:BC64" si="46">COUNTIF(F45:AJ45,"MT6")</f>
        <v>0</v>
      </c>
      <c r="BD45" s="159">
        <f>SUM((BC45+BC46)/2)</f>
        <v>0</v>
      </c>
      <c r="BE45" s="159">
        <f>SUM((BD45+BD46)/2)</f>
        <v>0</v>
      </c>
      <c r="BF45" s="159">
        <f t="shared" ref="BF45:BF64" si="47">COUNTIF(F45:AJ45,"MT8")</f>
        <v>0</v>
      </c>
      <c r="BG45" s="159">
        <f>SUM((BF45+BF46)/2)</f>
        <v>0</v>
      </c>
      <c r="BH45" s="159">
        <f>SUM((BG45+BG46)/2)</f>
        <v>0</v>
      </c>
      <c r="BI45" s="159">
        <f t="shared" ref="BI45:BI64" si="48">COUNTIF(F45:AJ45,"A")</f>
        <v>0</v>
      </c>
      <c r="BJ45" s="159">
        <f>SUM((BI45+BI46)/2)</f>
        <v>0</v>
      </c>
      <c r="BK45" s="159">
        <f t="shared" ref="BK45:BK64" si="49">COUNTIF(F45:AJ45,"Ma")</f>
        <v>0</v>
      </c>
      <c r="BL45" s="162">
        <f>SUM(BK45+BK46)/2</f>
        <v>0</v>
      </c>
      <c r="BM45" s="158">
        <f t="shared" ref="BM45:BM64" si="50">COUNTIF(F45:AJ45,"MJ")</f>
        <v>0</v>
      </c>
      <c r="BN45" s="158">
        <f>SUM(BM45+BM46)/2</f>
        <v>0</v>
      </c>
      <c r="BO45" s="158">
        <f t="shared" ref="BO45:BO64" si="51">COUNTIF(F45:AJ45,"Jsc")</f>
        <v>0</v>
      </c>
      <c r="BP45" s="158">
        <f>SUM(BO45+BO46)/2</f>
        <v>0</v>
      </c>
      <c r="BQ45" s="158">
        <f t="shared" ref="BQ45:BQ64" si="52">COUNTIF(F45:AJ45,"C")</f>
        <v>2</v>
      </c>
      <c r="BR45" s="158">
        <f>SUM((BQ45+BQ46)/2)</f>
        <v>1.5</v>
      </c>
      <c r="BS45" s="158">
        <f t="shared" ref="BS45:BS64" si="53">COUNTIF(F45:AJ45,"CC")</f>
        <v>0</v>
      </c>
      <c r="BT45" s="158">
        <f>SUM((BS45+BS46)/2)</f>
        <v>0</v>
      </c>
      <c r="BU45" s="158">
        <f t="shared" ref="BU45:BU64" si="54">COUNTIF(F45:AJ45,"DS")</f>
        <v>0</v>
      </c>
      <c r="BV45" s="158">
        <f>SUM((BU45+BU46)/2)</f>
        <v>0</v>
      </c>
      <c r="BW45" s="159">
        <f t="shared" ref="BW45:BW64" si="55">COUNTIF(F45:AJ45,"MT")</f>
        <v>0</v>
      </c>
      <c r="BX45" s="159">
        <f>SUM((BW45+BW46)/2)</f>
        <v>0</v>
      </c>
      <c r="BY45" s="159">
        <f t="shared" ref="BY45:BY64" si="56">COUNTIF(F45:AJ45,"4/5")</f>
        <v>0</v>
      </c>
      <c r="BZ45" s="160">
        <f>SUM((BY45+BY46)/2)</f>
        <v>0</v>
      </c>
      <c r="CA45" s="163">
        <f>SUM(AZ45)</f>
        <v>0</v>
      </c>
      <c r="CB45" s="35">
        <f>SUM(AM45+AO45+AQ45+AS45+AU45+AW45+BB45+BD45+BG45+AY45)</f>
        <v>10.5</v>
      </c>
    </row>
    <row r="46" spans="1:80" ht="18.75" customHeight="1" thickBot="1" x14ac:dyDescent="0.3">
      <c r="A46" s="137" t="s">
        <v>425</v>
      </c>
      <c r="B46" s="179" t="s">
        <v>180</v>
      </c>
      <c r="C46" s="164" t="s">
        <v>10</v>
      </c>
      <c r="D46" s="235" t="s">
        <v>79</v>
      </c>
      <c r="E46" s="166" t="s">
        <v>4</v>
      </c>
      <c r="F46" s="36" t="s">
        <v>75</v>
      </c>
      <c r="G46" s="37" t="s">
        <v>75</v>
      </c>
      <c r="H46" s="405" t="s">
        <v>41</v>
      </c>
      <c r="I46" s="405" t="s">
        <v>41</v>
      </c>
      <c r="J46" s="306"/>
      <c r="K46" s="306"/>
      <c r="L46" s="405" t="s">
        <v>41</v>
      </c>
      <c r="M46" s="37" t="s">
        <v>75</v>
      </c>
      <c r="N46" s="37" t="s">
        <v>75</v>
      </c>
      <c r="O46" s="405" t="s">
        <v>41</v>
      </c>
      <c r="P46" s="405" t="s">
        <v>41</v>
      </c>
      <c r="Q46" s="306"/>
      <c r="R46" s="306"/>
      <c r="S46" s="405" t="s">
        <v>41</v>
      </c>
      <c r="T46" s="37" t="s">
        <v>75</v>
      </c>
      <c r="U46" s="37" t="s">
        <v>75</v>
      </c>
      <c r="V46" s="405" t="s">
        <v>41</v>
      </c>
      <c r="W46" s="405" t="s">
        <v>41</v>
      </c>
      <c r="X46" s="306"/>
      <c r="Y46" s="306"/>
      <c r="Z46" s="405" t="s">
        <v>41</v>
      </c>
      <c r="AA46" s="37" t="s">
        <v>75</v>
      </c>
      <c r="AB46" s="37" t="s">
        <v>75</v>
      </c>
      <c r="AC46" s="405" t="s">
        <v>41</v>
      </c>
      <c r="AD46" s="405" t="s">
        <v>41</v>
      </c>
      <c r="AE46" s="306"/>
      <c r="AF46" s="306"/>
      <c r="AG46" s="405" t="s">
        <v>41</v>
      </c>
      <c r="AH46" s="354" t="s">
        <v>7</v>
      </c>
      <c r="AI46" s="37" t="s">
        <v>75</v>
      </c>
      <c r="AJ46" s="405" t="s">
        <v>41</v>
      </c>
      <c r="AK46" s="40"/>
      <c r="AL46" s="167">
        <f t="shared" si="38"/>
        <v>0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0</v>
      </c>
      <c r="AW46" s="169"/>
      <c r="AX46" s="170">
        <f t="shared" si="44"/>
        <v>0</v>
      </c>
      <c r="AY46" s="171"/>
      <c r="AZ46" s="172"/>
      <c r="BA46" s="170">
        <f t="shared" si="45"/>
        <v>13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425</v>
      </c>
      <c r="B47" s="179" t="s">
        <v>183</v>
      </c>
      <c r="C47" s="807" t="s">
        <v>319</v>
      </c>
      <c r="D47" s="178" t="str">
        <f>VLOOKUP(C47,ListeAppel,2,FALSE)</f>
        <v>Nom 117</v>
      </c>
      <c r="E47" s="156" t="s">
        <v>70</v>
      </c>
      <c r="F47" s="30" t="s">
        <v>11</v>
      </c>
      <c r="G47" s="31" t="s">
        <v>11</v>
      </c>
      <c r="H47" s="31" t="s">
        <v>67</v>
      </c>
      <c r="I47" s="32" t="s">
        <v>11</v>
      </c>
      <c r="J47" s="305"/>
      <c r="K47" s="305"/>
      <c r="L47" s="31" t="s">
        <v>59</v>
      </c>
      <c r="M47" s="31" t="s">
        <v>59</v>
      </c>
      <c r="N47" s="31" t="s">
        <v>59</v>
      </c>
      <c r="O47" s="31" t="s">
        <v>59</v>
      </c>
      <c r="P47" s="31" t="s">
        <v>59</v>
      </c>
      <c r="Q47" s="305"/>
      <c r="R47" s="305"/>
      <c r="S47" s="31" t="s">
        <v>67</v>
      </c>
      <c r="T47" s="31" t="s">
        <v>11</v>
      </c>
      <c r="U47" s="31" t="s">
        <v>11</v>
      </c>
      <c r="V47" s="31" t="s">
        <v>11</v>
      </c>
      <c r="W47" s="485" t="s">
        <v>67</v>
      </c>
      <c r="X47" s="305"/>
      <c r="Y47" s="305"/>
      <c r="Z47" s="31" t="s">
        <v>67</v>
      </c>
      <c r="AA47" s="31" t="s">
        <v>11</v>
      </c>
      <c r="AB47" s="31" t="s">
        <v>11</v>
      </c>
      <c r="AC47" s="31" t="s">
        <v>67</v>
      </c>
      <c r="AD47" s="656" t="s">
        <v>11</v>
      </c>
      <c r="AE47" s="305"/>
      <c r="AF47" s="305"/>
      <c r="AG47" s="31" t="s">
        <v>11</v>
      </c>
      <c r="AH47" s="31" t="s">
        <v>11</v>
      </c>
      <c r="AI47" s="31" t="s">
        <v>67</v>
      </c>
      <c r="AJ47" s="442" t="s">
        <v>11</v>
      </c>
      <c r="AK47" s="34">
        <f>IF(CA47=0,"",TIME(0,CA47,0))</f>
        <v>0.20833333333333334</v>
      </c>
      <c r="AL47" s="157">
        <f>COUNTIF(F47:AJ47,"P")</f>
        <v>12</v>
      </c>
      <c r="AM47" s="158">
        <f>SUM(AL47:AL48)/2</f>
        <v>12.5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300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300</v>
      </c>
      <c r="CB47" s="35">
        <f>SUM(AM47+AO47+AQ47+AS47+AU47+AW47+BB47+BD47+BG47+AY47)</f>
        <v>12.5</v>
      </c>
    </row>
    <row r="48" spans="1:80" ht="18.75" customHeight="1" thickBot="1" x14ac:dyDescent="0.3">
      <c r="A48" s="137" t="s">
        <v>425</v>
      </c>
      <c r="B48" s="179" t="s">
        <v>183</v>
      </c>
      <c r="C48" s="192" t="s">
        <v>6</v>
      </c>
      <c r="D48" s="194"/>
      <c r="E48" s="166" t="s">
        <v>4</v>
      </c>
      <c r="F48" s="36" t="s">
        <v>11</v>
      </c>
      <c r="G48" s="37" t="s">
        <v>11</v>
      </c>
      <c r="H48" s="37" t="s">
        <v>67</v>
      </c>
      <c r="I48" s="38" t="s">
        <v>11</v>
      </c>
      <c r="J48" s="306"/>
      <c r="K48" s="306"/>
      <c r="L48" s="37" t="s">
        <v>59</v>
      </c>
      <c r="M48" s="37" t="s">
        <v>59</v>
      </c>
      <c r="N48" s="37" t="s">
        <v>59</v>
      </c>
      <c r="O48" s="37" t="s">
        <v>59</v>
      </c>
      <c r="P48" s="37" t="s">
        <v>59</v>
      </c>
      <c r="Q48" s="306"/>
      <c r="R48" s="306"/>
      <c r="S48" s="37" t="s">
        <v>67</v>
      </c>
      <c r="T48" s="37" t="s">
        <v>11</v>
      </c>
      <c r="U48" s="37" t="s">
        <v>11</v>
      </c>
      <c r="V48" s="37" t="s">
        <v>11</v>
      </c>
      <c r="W48" s="37" t="s">
        <v>11</v>
      </c>
      <c r="X48" s="306"/>
      <c r="Y48" s="306"/>
      <c r="Z48" s="37" t="s">
        <v>67</v>
      </c>
      <c r="AA48" s="37" t="s">
        <v>11</v>
      </c>
      <c r="AB48" s="37" t="s">
        <v>11</v>
      </c>
      <c r="AC48" s="37" t="s">
        <v>67</v>
      </c>
      <c r="AD48" s="37" t="s">
        <v>11</v>
      </c>
      <c r="AE48" s="306"/>
      <c r="AF48" s="306"/>
      <c r="AG48" s="37" t="s">
        <v>11</v>
      </c>
      <c r="AH48" s="37" t="s">
        <v>11</v>
      </c>
      <c r="AI48" s="37" t="s">
        <v>67</v>
      </c>
      <c r="AJ48" s="402" t="s">
        <v>11</v>
      </c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/>
      <c r="B49" s="179"/>
      <c r="C49" s="196">
        <v>4222</v>
      </c>
      <c r="D49" s="197" t="s">
        <v>242</v>
      </c>
      <c r="E49" s="156" t="s">
        <v>70</v>
      </c>
      <c r="F49" s="725" t="s">
        <v>11</v>
      </c>
      <c r="G49" s="353" t="s">
        <v>7</v>
      </c>
      <c r="H49" s="353" t="s">
        <v>7</v>
      </c>
      <c r="I49" s="473" t="s">
        <v>39</v>
      </c>
      <c r="J49" s="313"/>
      <c r="K49" s="313"/>
      <c r="L49" s="749" t="s">
        <v>11</v>
      </c>
      <c r="M49" s="749" t="s">
        <v>11</v>
      </c>
      <c r="N49" s="31" t="s">
        <v>11</v>
      </c>
      <c r="O49" s="31" t="s">
        <v>11</v>
      </c>
      <c r="P49" s="749" t="s">
        <v>11</v>
      </c>
      <c r="Q49" s="313"/>
      <c r="R49" s="313"/>
      <c r="S49" s="749" t="s">
        <v>11</v>
      </c>
      <c r="T49" s="764" t="s">
        <v>29</v>
      </c>
      <c r="U49" s="31" t="s">
        <v>11</v>
      </c>
      <c r="V49" s="31" t="s">
        <v>11</v>
      </c>
      <c r="W49" s="749" t="s">
        <v>11</v>
      </c>
      <c r="X49" s="313"/>
      <c r="Y49" s="313"/>
      <c r="Z49" s="749" t="s">
        <v>11</v>
      </c>
      <c r="AA49" s="749" t="s">
        <v>11</v>
      </c>
      <c r="AB49" s="31" t="s">
        <v>11</v>
      </c>
      <c r="AC49" s="31" t="s">
        <v>11</v>
      </c>
      <c r="AD49" s="750" t="s">
        <v>11</v>
      </c>
      <c r="AE49" s="313"/>
      <c r="AF49" s="313"/>
      <c r="AG49" s="749" t="s">
        <v>11</v>
      </c>
      <c r="AH49" s="749" t="s">
        <v>11</v>
      </c>
      <c r="AI49" s="764" t="s">
        <v>29</v>
      </c>
      <c r="AJ49" s="767" t="s">
        <v>11</v>
      </c>
      <c r="AK49" s="34">
        <f>IF(CA49=0,"",TIME(0,CA49,0))</f>
        <v>0.35000000000000003</v>
      </c>
      <c r="AL49" s="157">
        <f t="shared" si="38"/>
        <v>18</v>
      </c>
      <c r="AM49" s="158">
        <f>SUM(AL49:AL50)/2</f>
        <v>18.5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1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2</v>
      </c>
      <c r="AW49" s="158">
        <f>SUM((AV49+AV50)/2)</f>
        <v>2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504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2</v>
      </c>
      <c r="BR49" s="158">
        <f>SUM((BQ49+BQ50)/2)</f>
        <v>2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504</v>
      </c>
      <c r="CB49" s="35">
        <f>SUM(AM49+AO49+AQ49+AS49+AU49+AW49+BB49+BD49+BG49+AY49)</f>
        <v>21</v>
      </c>
    </row>
    <row r="50" spans="1:80" ht="18.75" customHeight="1" thickBot="1" x14ac:dyDescent="0.3">
      <c r="A50" s="137"/>
      <c r="B50" s="179"/>
      <c r="C50" s="164" t="s">
        <v>6</v>
      </c>
      <c r="D50" s="273"/>
      <c r="E50" s="166" t="s">
        <v>4</v>
      </c>
      <c r="F50" s="36" t="s">
        <v>11</v>
      </c>
      <c r="G50" s="354" t="s">
        <v>7</v>
      </c>
      <c r="H50" s="354" t="s">
        <v>7</v>
      </c>
      <c r="I50" s="275" t="s">
        <v>11</v>
      </c>
      <c r="J50" s="312"/>
      <c r="K50" s="312"/>
      <c r="L50" s="275" t="s">
        <v>11</v>
      </c>
      <c r="M50" s="275" t="s">
        <v>11</v>
      </c>
      <c r="N50" s="37" t="s">
        <v>11</v>
      </c>
      <c r="O50" s="37" t="s">
        <v>11</v>
      </c>
      <c r="P50" s="275" t="s">
        <v>11</v>
      </c>
      <c r="Q50" s="312"/>
      <c r="R50" s="312"/>
      <c r="S50" s="275" t="s">
        <v>11</v>
      </c>
      <c r="T50" s="435" t="s">
        <v>29</v>
      </c>
      <c r="U50" s="37" t="s">
        <v>11</v>
      </c>
      <c r="V50" s="37" t="s">
        <v>11</v>
      </c>
      <c r="W50" s="275" t="s">
        <v>11</v>
      </c>
      <c r="X50" s="312"/>
      <c r="Y50" s="312"/>
      <c r="Z50" s="275" t="s">
        <v>11</v>
      </c>
      <c r="AA50" s="275" t="s">
        <v>11</v>
      </c>
      <c r="AB50" s="37" t="s">
        <v>11</v>
      </c>
      <c r="AC50" s="37" t="s">
        <v>11</v>
      </c>
      <c r="AD50" s="275" t="s">
        <v>11</v>
      </c>
      <c r="AE50" s="312"/>
      <c r="AF50" s="312"/>
      <c r="AG50" s="275" t="s">
        <v>11</v>
      </c>
      <c r="AH50" s="275" t="s">
        <v>11</v>
      </c>
      <c r="AI50" s="435" t="s">
        <v>29</v>
      </c>
      <c r="AJ50" s="402" t="s">
        <v>11</v>
      </c>
      <c r="AK50" s="40"/>
      <c r="AL50" s="167">
        <f t="shared" si="38"/>
        <v>19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2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2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1130" t="s">
        <v>321</v>
      </c>
      <c r="D51" s="197" t="s">
        <v>244</v>
      </c>
      <c r="E51" s="156" t="s">
        <v>70</v>
      </c>
      <c r="F51" s="30" t="s">
        <v>11</v>
      </c>
      <c r="G51" s="31" t="s">
        <v>67</v>
      </c>
      <c r="H51" s="31" t="s">
        <v>11</v>
      </c>
      <c r="I51" s="32" t="s">
        <v>11</v>
      </c>
      <c r="J51" s="305"/>
      <c r="K51" s="305"/>
      <c r="L51" s="47" t="s">
        <v>11</v>
      </c>
      <c r="M51" s="31" t="s">
        <v>11</v>
      </c>
      <c r="N51" s="31" t="s">
        <v>67</v>
      </c>
      <c r="O51" s="31" t="s">
        <v>11</v>
      </c>
      <c r="P51" s="31" t="s">
        <v>11</v>
      </c>
      <c r="Q51" s="305"/>
      <c r="R51" s="305"/>
      <c r="S51" s="47" t="s">
        <v>11</v>
      </c>
      <c r="T51" s="31" t="s">
        <v>11</v>
      </c>
      <c r="U51" s="31" t="s">
        <v>67</v>
      </c>
      <c r="V51" s="31" t="s">
        <v>11</v>
      </c>
      <c r="W51" s="31" t="s">
        <v>11</v>
      </c>
      <c r="X51" s="305"/>
      <c r="Y51" s="305"/>
      <c r="Z51" s="47" t="s">
        <v>11</v>
      </c>
      <c r="AA51" s="47" t="s">
        <v>11</v>
      </c>
      <c r="AB51" s="31" t="s">
        <v>67</v>
      </c>
      <c r="AC51" s="31" t="s">
        <v>11</v>
      </c>
      <c r="AD51" s="656" t="s">
        <v>11</v>
      </c>
      <c r="AE51" s="305"/>
      <c r="AF51" s="305"/>
      <c r="AG51" s="47" t="s">
        <v>11</v>
      </c>
      <c r="AH51" s="31" t="s">
        <v>11</v>
      </c>
      <c r="AI51" s="31" t="s">
        <v>67</v>
      </c>
      <c r="AJ51" s="353" t="s">
        <v>7</v>
      </c>
      <c r="AK51" s="34">
        <f>IF(CA51=0,"",TIME(0,CA51,0))</f>
        <v>0.28333333333333333</v>
      </c>
      <c r="AL51" s="157">
        <f>COUNTIF(F51:AJ51,"P")</f>
        <v>17</v>
      </c>
      <c r="AM51" s="158">
        <f>SUM(AL51:AL52)/2</f>
        <v>16.5</v>
      </c>
      <c r="AN51" s="158">
        <f>COUNTIF(F51:AJ51,"Mi")</f>
        <v>0</v>
      </c>
      <c r="AO51" s="158">
        <f>SUM((AN51+AN52)/2)</f>
        <v>0</v>
      </c>
      <c r="AP51" s="159">
        <f>COUNTIF(F51:AJ51,"VS")</f>
        <v>0</v>
      </c>
      <c r="AQ51" s="159">
        <f>SUM((AP51+AP52)/2)</f>
        <v>0</v>
      </c>
      <c r="AR51" s="158">
        <f>COUNTIF(F51:AJ51,"C1")</f>
        <v>0</v>
      </c>
      <c r="AS51" s="159">
        <f>SUM((AR51+AR52)/2)</f>
        <v>0.5</v>
      </c>
      <c r="AT51" s="159">
        <f>COUNTIF(F51:AJ51,"R1")</f>
        <v>0</v>
      </c>
      <c r="AU51" s="160">
        <f>SUM((AT51+AT52)/2)</f>
        <v>0</v>
      </c>
      <c r="AV51" s="158">
        <f>COUNTIF(F51:AJ51,"CS")</f>
        <v>0</v>
      </c>
      <c r="AW51" s="158">
        <f>SUM((AV51+AV52)/2)</f>
        <v>0</v>
      </c>
      <c r="AX51" s="159">
        <f>COUNTIF(F51:AJ51,"DA")</f>
        <v>0</v>
      </c>
      <c r="AY51" s="159">
        <f>SUM((AX51+AX52)/2)</f>
        <v>0</v>
      </c>
      <c r="AZ51" s="161">
        <f>SUM(AM51+AO51+AQ51+AS51+AW51+AY51+AU51)*24</f>
        <v>408</v>
      </c>
      <c r="BA51" s="159">
        <f>COUNTIF(F51:AJ51,"MT5")</f>
        <v>0</v>
      </c>
      <c r="BB51" s="159">
        <f>SUM((BA51+BA52)/2)</f>
        <v>0</v>
      </c>
      <c r="BC51" s="159">
        <f>COUNTIF(F51:AJ51,"MT6")</f>
        <v>0</v>
      </c>
      <c r="BD51" s="159">
        <f>SUM((BC51+BC52)/2)</f>
        <v>0</v>
      </c>
      <c r="BE51" s="159">
        <f>SUM((BD51+BD52)/2)</f>
        <v>0</v>
      </c>
      <c r="BF51" s="159">
        <f>COUNTIF(F51:AJ51,"MT8")</f>
        <v>0</v>
      </c>
      <c r="BG51" s="159">
        <f>SUM((BF51+BF52)/2)</f>
        <v>0</v>
      </c>
      <c r="BH51" s="159">
        <f>SUM((BG51+BG52)/2)</f>
        <v>0</v>
      </c>
      <c r="BI51" s="159">
        <f>COUNTIF(F51:AJ51,"A")</f>
        <v>0</v>
      </c>
      <c r="BJ51" s="159">
        <f>SUM((BI51+BI52)/2)</f>
        <v>0</v>
      </c>
      <c r="BK51" s="159">
        <f>COUNTIF(F51:AJ51,"Ma")</f>
        <v>0</v>
      </c>
      <c r="BL51" s="162">
        <f>SUM(BK51+BK52)/2</f>
        <v>0</v>
      </c>
      <c r="BM51" s="158">
        <f>COUNTIF(F51:AJ51,"MJ")</f>
        <v>0</v>
      </c>
      <c r="BN51" s="158">
        <f>SUM(BM51+BM52)/2</f>
        <v>0</v>
      </c>
      <c r="BO51" s="158">
        <f>COUNTIF(F51:AJ51,"Jsc")</f>
        <v>0</v>
      </c>
      <c r="BP51" s="158">
        <f>SUM(BO51+BO52)/2</f>
        <v>0</v>
      </c>
      <c r="BQ51" s="158">
        <f>COUNTIF(F51:AJ51,"C")</f>
        <v>1</v>
      </c>
      <c r="BR51" s="158">
        <f>SUM((BQ51+BQ52)/2)</f>
        <v>1</v>
      </c>
      <c r="BS51" s="158">
        <f>COUNTIF(F51:AJ51,"CC")</f>
        <v>0</v>
      </c>
      <c r="BT51" s="158">
        <f>SUM((BS51+BS52)/2)</f>
        <v>0</v>
      </c>
      <c r="BU51" s="158">
        <f>COUNTIF(F51:AJ51,"DS")</f>
        <v>0</v>
      </c>
      <c r="BV51" s="158">
        <f>SUM((BU51+BU52)/2)</f>
        <v>0</v>
      </c>
      <c r="BW51" s="159">
        <f>COUNTIF(F51:AJ51,"MT")</f>
        <v>0</v>
      </c>
      <c r="BX51" s="159">
        <f>SUM((BW51+BW52)/2)</f>
        <v>0</v>
      </c>
      <c r="BY51" s="159">
        <f>COUNTIF(F51:AJ51,"4/5")</f>
        <v>0</v>
      </c>
      <c r="BZ51" s="160">
        <f>SUM((BY51+BY52)/2)</f>
        <v>0</v>
      </c>
      <c r="CA51" s="163">
        <f>SUM(AZ51)</f>
        <v>408</v>
      </c>
      <c r="CB51" s="35">
        <f>SUM(AM51+AO51+AQ51+AS51+AU51+AW51+BB51+BD51+BG51+AY51)</f>
        <v>17</v>
      </c>
    </row>
    <row r="52" spans="1:80" ht="18.75" customHeight="1" thickBot="1" x14ac:dyDescent="0.3">
      <c r="A52" s="137" t="s">
        <v>425</v>
      </c>
      <c r="B52" s="179" t="s">
        <v>180</v>
      </c>
      <c r="C52" s="196" t="s">
        <v>6</v>
      </c>
      <c r="D52" s="198"/>
      <c r="E52" s="166" t="s">
        <v>4</v>
      </c>
      <c r="F52" s="36" t="s">
        <v>11</v>
      </c>
      <c r="G52" s="37" t="s">
        <v>67</v>
      </c>
      <c r="H52" s="37" t="s">
        <v>11</v>
      </c>
      <c r="I52" s="38" t="s">
        <v>11</v>
      </c>
      <c r="J52" s="306"/>
      <c r="K52" s="306"/>
      <c r="L52" s="49" t="s">
        <v>11</v>
      </c>
      <c r="M52" s="37" t="s">
        <v>11</v>
      </c>
      <c r="N52" s="37" t="s">
        <v>67</v>
      </c>
      <c r="O52" s="37" t="s">
        <v>11</v>
      </c>
      <c r="P52" s="37" t="s">
        <v>11</v>
      </c>
      <c r="Q52" s="306"/>
      <c r="R52" s="306"/>
      <c r="S52" s="49" t="s">
        <v>11</v>
      </c>
      <c r="T52" s="37" t="s">
        <v>11</v>
      </c>
      <c r="U52" s="37" t="s">
        <v>67</v>
      </c>
      <c r="V52" s="37" t="s">
        <v>11</v>
      </c>
      <c r="W52" s="440" t="s">
        <v>39</v>
      </c>
      <c r="X52" s="306"/>
      <c r="Y52" s="306"/>
      <c r="Z52" s="49" t="s">
        <v>11</v>
      </c>
      <c r="AA52" s="49" t="s">
        <v>11</v>
      </c>
      <c r="AB52" s="37" t="s">
        <v>67</v>
      </c>
      <c r="AC52" s="37" t="s">
        <v>11</v>
      </c>
      <c r="AD52" s="37" t="s">
        <v>11</v>
      </c>
      <c r="AE52" s="306"/>
      <c r="AF52" s="306"/>
      <c r="AG52" s="49" t="s">
        <v>11</v>
      </c>
      <c r="AH52" s="37" t="s">
        <v>11</v>
      </c>
      <c r="AI52" s="37" t="s">
        <v>67</v>
      </c>
      <c r="AJ52" s="354" t="s">
        <v>7</v>
      </c>
      <c r="AK52" s="40"/>
      <c r="AL52" s="167">
        <f>COUNTIF(F52:AJ52,"P")</f>
        <v>16</v>
      </c>
      <c r="AM52" s="168"/>
      <c r="AN52" s="168">
        <f>COUNTIF(F52:AJ52,"Mi")</f>
        <v>0</v>
      </c>
      <c r="AO52" s="169"/>
      <c r="AP52" s="170">
        <f>COUNTIF(F52:AJ52,"VS")</f>
        <v>0</v>
      </c>
      <c r="AQ52" s="171"/>
      <c r="AR52" s="168">
        <f>COUNTIF(F52:AJ52,"C1")</f>
        <v>1</v>
      </c>
      <c r="AS52" s="168"/>
      <c r="AT52" s="168">
        <f>COUNTIF(F52:AJ52,"R1")</f>
        <v>0</v>
      </c>
      <c r="AU52" s="168"/>
      <c r="AV52" s="168">
        <f>COUNTIF(F52:AJ52,"CS")</f>
        <v>0</v>
      </c>
      <c r="AW52" s="169"/>
      <c r="AX52" s="170">
        <f>COUNTIF(F52:AJ52,"DA")</f>
        <v>0</v>
      </c>
      <c r="AY52" s="171"/>
      <c r="AZ52" s="172"/>
      <c r="BA52" s="170">
        <f>COUNTIF(F52:AJ52,"MT5")</f>
        <v>0</v>
      </c>
      <c r="BB52" s="171"/>
      <c r="BC52" s="170">
        <f>COUNTIF(F52:AJ52,"MT6")</f>
        <v>0</v>
      </c>
      <c r="BD52" s="171"/>
      <c r="BE52" s="171"/>
      <c r="BF52" s="170">
        <f>COUNTIF(F52:AJ52,"MT8")</f>
        <v>0</v>
      </c>
      <c r="BG52" s="171"/>
      <c r="BH52" s="171"/>
      <c r="BI52" s="170">
        <f>COUNTIF(F52:AJ52,"A")</f>
        <v>0</v>
      </c>
      <c r="BJ52" s="171"/>
      <c r="BK52" s="170">
        <f>COUNTIF(F52:AJ52,"Ma")</f>
        <v>0</v>
      </c>
      <c r="BL52" s="173"/>
      <c r="BM52" s="168">
        <f>COUNTIF(F52:AJ52,"MJ")</f>
        <v>0</v>
      </c>
      <c r="BN52" s="174"/>
      <c r="BO52" s="168">
        <f>COUNTIF(F52:AJ52,"Jsc")</f>
        <v>0</v>
      </c>
      <c r="BP52" s="169"/>
      <c r="BQ52" s="168">
        <f>COUNTIF(F52:AJ52,"C")</f>
        <v>1</v>
      </c>
      <c r="BR52" s="168"/>
      <c r="BS52" s="168">
        <f>COUNTIF(F52:AJ52,"CC")</f>
        <v>0</v>
      </c>
      <c r="BT52" s="169"/>
      <c r="BU52" s="168">
        <f>COUNTIF(F52:AJ52,"DS")</f>
        <v>0</v>
      </c>
      <c r="BV52" s="169"/>
      <c r="BW52" s="170">
        <f>COUNTIF(F52:AJ52,"MT")</f>
        <v>0</v>
      </c>
      <c r="BX52" s="171"/>
      <c r="BY52" s="170">
        <f>COUNTIF(F52:AJ52,"4/5")</f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 t="s">
        <v>323</v>
      </c>
      <c r="D53" s="178" t="str">
        <f>VLOOKUP(C53,ListeAppel,2,FALSE)</f>
        <v>Nom 062</v>
      </c>
      <c r="E53" s="156" t="s">
        <v>70</v>
      </c>
      <c r="F53" s="30" t="s">
        <v>11</v>
      </c>
      <c r="G53" s="31" t="s">
        <v>11</v>
      </c>
      <c r="H53" s="31" t="s">
        <v>11</v>
      </c>
      <c r="I53" s="32" t="s">
        <v>11</v>
      </c>
      <c r="J53" s="305"/>
      <c r="K53" s="305"/>
      <c r="L53" s="31" t="s">
        <v>11</v>
      </c>
      <c r="M53" s="31" t="s">
        <v>11</v>
      </c>
      <c r="N53" s="31" t="s">
        <v>11</v>
      </c>
      <c r="O53" s="31" t="s">
        <v>67</v>
      </c>
      <c r="P53" s="353" t="s">
        <v>7</v>
      </c>
      <c r="Q53" s="305"/>
      <c r="R53" s="305"/>
      <c r="S53" s="31" t="s">
        <v>11</v>
      </c>
      <c r="T53" s="31" t="s">
        <v>11</v>
      </c>
      <c r="U53" s="31" t="s">
        <v>11</v>
      </c>
      <c r="V53" s="31" t="s">
        <v>11</v>
      </c>
      <c r="W53" s="353" t="s">
        <v>7</v>
      </c>
      <c r="X53" s="305"/>
      <c r="Y53" s="305"/>
      <c r="Z53" s="31" t="s">
        <v>11</v>
      </c>
      <c r="AA53" s="31" t="s">
        <v>11</v>
      </c>
      <c r="AB53" s="31" t="s">
        <v>11</v>
      </c>
      <c r="AC53" s="31" t="s">
        <v>67</v>
      </c>
      <c r="AD53" s="656" t="s">
        <v>11</v>
      </c>
      <c r="AE53" s="305"/>
      <c r="AF53" s="305"/>
      <c r="AG53" s="31" t="s">
        <v>11</v>
      </c>
      <c r="AH53" s="31" t="s">
        <v>11</v>
      </c>
      <c r="AI53" s="353" t="s">
        <v>7</v>
      </c>
      <c r="AJ53" s="442" t="s">
        <v>11</v>
      </c>
      <c r="AK53" s="34">
        <f>IF(CA53=0,"",TIME(0,CA53,0))</f>
        <v>0.3</v>
      </c>
      <c r="AL53" s="157">
        <f t="shared" si="38"/>
        <v>18</v>
      </c>
      <c r="AM53" s="158">
        <f>SUM(AL53:AL54)/2</f>
        <v>18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3</v>
      </c>
      <c r="BR53" s="158">
        <f>SUM((BQ53+BQ54)/2)</f>
        <v>3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6</v>
      </c>
      <c r="D54" s="194"/>
      <c r="E54" s="166" t="s">
        <v>4</v>
      </c>
      <c r="F54" s="36" t="s">
        <v>11</v>
      </c>
      <c r="G54" s="37" t="s">
        <v>11</v>
      </c>
      <c r="H54" s="37" t="s">
        <v>11</v>
      </c>
      <c r="I54" s="38" t="s">
        <v>11</v>
      </c>
      <c r="J54" s="306"/>
      <c r="K54" s="306"/>
      <c r="L54" s="37" t="s">
        <v>11</v>
      </c>
      <c r="M54" s="37" t="s">
        <v>11</v>
      </c>
      <c r="N54" s="37" t="s">
        <v>11</v>
      </c>
      <c r="O54" s="37" t="s">
        <v>67</v>
      </c>
      <c r="P54" s="354" t="s">
        <v>7</v>
      </c>
      <c r="Q54" s="306"/>
      <c r="R54" s="306"/>
      <c r="S54" s="37" t="s">
        <v>11</v>
      </c>
      <c r="T54" s="37" t="s">
        <v>11</v>
      </c>
      <c r="U54" s="37" t="s">
        <v>11</v>
      </c>
      <c r="V54" s="37" t="s">
        <v>11</v>
      </c>
      <c r="W54" s="354" t="s">
        <v>7</v>
      </c>
      <c r="X54" s="306"/>
      <c r="Y54" s="306"/>
      <c r="Z54" s="37" t="s">
        <v>11</v>
      </c>
      <c r="AA54" s="37" t="s">
        <v>11</v>
      </c>
      <c r="AB54" s="37" t="s">
        <v>11</v>
      </c>
      <c r="AC54" s="37" t="s">
        <v>67</v>
      </c>
      <c r="AD54" s="37" t="s">
        <v>11</v>
      </c>
      <c r="AE54" s="306"/>
      <c r="AF54" s="306"/>
      <c r="AG54" s="37" t="s">
        <v>11</v>
      </c>
      <c r="AH54" s="37" t="s">
        <v>11</v>
      </c>
      <c r="AI54" s="354" t="s">
        <v>7</v>
      </c>
      <c r="AJ54" s="402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3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>
        <v>9741</v>
      </c>
      <c r="D55" s="178" t="s">
        <v>252</v>
      </c>
      <c r="E55" s="156" t="s">
        <v>70</v>
      </c>
      <c r="F55" s="489" t="s">
        <v>99</v>
      </c>
      <c r="G55" s="355" t="s">
        <v>99</v>
      </c>
      <c r="H55" s="355" t="s">
        <v>99</v>
      </c>
      <c r="I55" s="353" t="s">
        <v>7</v>
      </c>
      <c r="J55" s="305"/>
      <c r="K55" s="305"/>
      <c r="L55" s="31" t="s">
        <v>11</v>
      </c>
      <c r="M55" s="31" t="s">
        <v>11</v>
      </c>
      <c r="N55" s="31" t="s">
        <v>11</v>
      </c>
      <c r="O55" s="432" t="s">
        <v>28</v>
      </c>
      <c r="P55" s="432" t="s">
        <v>28</v>
      </c>
      <c r="Q55" s="305"/>
      <c r="R55" s="305"/>
      <c r="S55" s="353" t="s">
        <v>7</v>
      </c>
      <c r="T55" s="353" t="s">
        <v>7</v>
      </c>
      <c r="U55" s="31" t="s">
        <v>11</v>
      </c>
      <c r="V55" s="31" t="s">
        <v>11</v>
      </c>
      <c r="W55" s="31" t="s">
        <v>11</v>
      </c>
      <c r="X55" s="305"/>
      <c r="Y55" s="305"/>
      <c r="Z55" s="353" t="s">
        <v>7</v>
      </c>
      <c r="AA55" s="432" t="s">
        <v>28</v>
      </c>
      <c r="AB55" s="432" t="s">
        <v>28</v>
      </c>
      <c r="AC55" s="432" t="s">
        <v>28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432" t="s">
        <v>28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6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10</v>
      </c>
      <c r="BR55" s="158">
        <f>SUM((BQ55+BQ56)/2)</f>
        <v>10</v>
      </c>
      <c r="BS55" s="158">
        <f t="shared" si="53"/>
        <v>6</v>
      </c>
      <c r="BT55" s="158">
        <f>SUM((BS55+BS56)/2)</f>
        <v>6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8</v>
      </c>
      <c r="D56" s="165"/>
      <c r="E56" s="166" t="s">
        <v>4</v>
      </c>
      <c r="F56" s="490" t="s">
        <v>99</v>
      </c>
      <c r="G56" s="356" t="s">
        <v>99</v>
      </c>
      <c r="H56" s="356" t="s">
        <v>99</v>
      </c>
      <c r="I56" s="354" t="s">
        <v>7</v>
      </c>
      <c r="J56" s="306"/>
      <c r="K56" s="306"/>
      <c r="L56" s="37" t="s">
        <v>11</v>
      </c>
      <c r="M56" s="37" t="s">
        <v>11</v>
      </c>
      <c r="N56" s="37" t="s">
        <v>11</v>
      </c>
      <c r="O56" s="433" t="s">
        <v>28</v>
      </c>
      <c r="P56" s="433" t="s">
        <v>28</v>
      </c>
      <c r="Q56" s="306"/>
      <c r="R56" s="306"/>
      <c r="S56" s="354" t="s">
        <v>7</v>
      </c>
      <c r="T56" s="354" t="s">
        <v>7</v>
      </c>
      <c r="U56" s="37" t="s">
        <v>11</v>
      </c>
      <c r="V56" s="37" t="s">
        <v>11</v>
      </c>
      <c r="W56" s="37" t="s">
        <v>11</v>
      </c>
      <c r="X56" s="306"/>
      <c r="Y56" s="306"/>
      <c r="Z56" s="354" t="s">
        <v>7</v>
      </c>
      <c r="AA56" s="433" t="s">
        <v>28</v>
      </c>
      <c r="AB56" s="433" t="s">
        <v>28</v>
      </c>
      <c r="AC56" s="433" t="s">
        <v>28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433" t="s">
        <v>28</v>
      </c>
      <c r="AI56" s="354" t="s">
        <v>7</v>
      </c>
      <c r="AJ56" s="354" t="s">
        <v>7</v>
      </c>
      <c r="AK56" s="40"/>
      <c r="AL56" s="167">
        <f t="shared" si="38"/>
        <v>6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10</v>
      </c>
      <c r="BR56" s="168"/>
      <c r="BS56" s="168">
        <f t="shared" si="53"/>
        <v>6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7" t="s">
        <v>325</v>
      </c>
      <c r="D57" s="155" t="str">
        <f>VLOOKUP(C57,ListeAppel,2,FALSE)</f>
        <v>Nom 065</v>
      </c>
      <c r="E57" s="156" t="s">
        <v>70</v>
      </c>
      <c r="F57" s="30" t="s">
        <v>11</v>
      </c>
      <c r="G57" s="31" t="s">
        <v>67</v>
      </c>
      <c r="H57" s="31" t="s">
        <v>11</v>
      </c>
      <c r="I57" s="417" t="s">
        <v>13</v>
      </c>
      <c r="J57" s="305"/>
      <c r="K57" s="305"/>
      <c r="L57" s="31" t="s">
        <v>11</v>
      </c>
      <c r="M57" s="31" t="s">
        <v>11</v>
      </c>
      <c r="N57" s="31" t="s">
        <v>67</v>
      </c>
      <c r="O57" s="353" t="s">
        <v>7</v>
      </c>
      <c r="P57" s="31" t="s">
        <v>11</v>
      </c>
      <c r="Q57" s="305"/>
      <c r="R57" s="305"/>
      <c r="S57" s="31" t="s">
        <v>67</v>
      </c>
      <c r="T57" s="31" t="s">
        <v>11</v>
      </c>
      <c r="U57" s="31" t="s">
        <v>11</v>
      </c>
      <c r="V57" s="31" t="s">
        <v>11</v>
      </c>
      <c r="W57" s="353" t="s">
        <v>7</v>
      </c>
      <c r="X57" s="305"/>
      <c r="Y57" s="305"/>
      <c r="Z57" s="31" t="s">
        <v>67</v>
      </c>
      <c r="AA57" s="31" t="s">
        <v>11</v>
      </c>
      <c r="AB57" s="31" t="s">
        <v>11</v>
      </c>
      <c r="AC57" s="31" t="s">
        <v>67</v>
      </c>
      <c r="AD57" s="656" t="s">
        <v>11</v>
      </c>
      <c r="AE57" s="305"/>
      <c r="AF57" s="305"/>
      <c r="AG57" s="31" t="s">
        <v>11</v>
      </c>
      <c r="AH57" s="353" t="s">
        <v>7</v>
      </c>
      <c r="AI57" s="353" t="s">
        <v>7</v>
      </c>
      <c r="AJ57" s="31" t="s">
        <v>11</v>
      </c>
      <c r="AK57" s="34">
        <f>IF(CA57=0,"",TIME(0,CA57,0))</f>
        <v>0.23333333333333331</v>
      </c>
      <c r="AL57" s="157">
        <f t="shared" si="38"/>
        <v>13</v>
      </c>
      <c r="AM57" s="158">
        <f>SUM(AL57:AL58)/2</f>
        <v>13</v>
      </c>
      <c r="AN57" s="158">
        <f t="shared" si="39"/>
        <v>1</v>
      </c>
      <c r="AO57" s="158">
        <f>SUM((AN57+AN58)/2)</f>
        <v>1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</v>
      </c>
      <c r="AV57" s="158">
        <f t="shared" si="43"/>
        <v>0</v>
      </c>
      <c r="AW57" s="158">
        <f>SUM((AV57+AV58)/2)</f>
        <v>0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336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4</v>
      </c>
      <c r="BR57" s="158">
        <f>SUM((BQ57+BQ58)/2)</f>
        <v>4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10</v>
      </c>
      <c r="D58" s="165">
        <v>11600</v>
      </c>
      <c r="E58" s="166" t="s">
        <v>4</v>
      </c>
      <c r="F58" s="36" t="s">
        <v>11</v>
      </c>
      <c r="G58" s="37" t="s">
        <v>67</v>
      </c>
      <c r="H58" s="37" t="s">
        <v>11</v>
      </c>
      <c r="I58" s="418" t="s">
        <v>13</v>
      </c>
      <c r="J58" s="306"/>
      <c r="K58" s="306"/>
      <c r="L58" s="37" t="s">
        <v>11</v>
      </c>
      <c r="M58" s="37" t="s">
        <v>11</v>
      </c>
      <c r="N58" s="37" t="s">
        <v>67</v>
      </c>
      <c r="O58" s="354" t="s">
        <v>7</v>
      </c>
      <c r="P58" s="37" t="s">
        <v>11</v>
      </c>
      <c r="Q58" s="306"/>
      <c r="R58" s="306"/>
      <c r="S58" s="37" t="s">
        <v>67</v>
      </c>
      <c r="T58" s="37" t="s">
        <v>11</v>
      </c>
      <c r="U58" s="37" t="s">
        <v>11</v>
      </c>
      <c r="V58" s="37" t="s">
        <v>11</v>
      </c>
      <c r="W58" s="354" t="s">
        <v>7</v>
      </c>
      <c r="X58" s="306"/>
      <c r="Y58" s="306"/>
      <c r="Z58" s="37" t="s">
        <v>67</v>
      </c>
      <c r="AA58" s="37" t="s">
        <v>11</v>
      </c>
      <c r="AB58" s="37" t="s">
        <v>11</v>
      </c>
      <c r="AC58" s="37" t="s">
        <v>67</v>
      </c>
      <c r="AD58" s="37" t="s">
        <v>11</v>
      </c>
      <c r="AE58" s="306"/>
      <c r="AF58" s="306"/>
      <c r="AG58" s="37" t="s">
        <v>11</v>
      </c>
      <c r="AH58" s="354" t="s">
        <v>7</v>
      </c>
      <c r="AI58" s="354" t="s">
        <v>7</v>
      </c>
      <c r="AJ58" s="37" t="s">
        <v>11</v>
      </c>
      <c r="AK58" s="40"/>
      <c r="AL58" s="167">
        <f t="shared" si="38"/>
        <v>13</v>
      </c>
      <c r="AM58" s="168"/>
      <c r="AN58" s="168">
        <f t="shared" si="39"/>
        <v>1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0</v>
      </c>
      <c r="AU58" s="168"/>
      <c r="AV58" s="168">
        <f t="shared" si="43"/>
        <v>0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4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7" t="s">
        <v>326</v>
      </c>
      <c r="D59" s="155" t="str">
        <f>VLOOKUP(C59,ListeAppel,2,FALSE)</f>
        <v>Nom 069</v>
      </c>
      <c r="E59" s="156" t="s">
        <v>70</v>
      </c>
      <c r="F59" s="30" t="s">
        <v>11</v>
      </c>
      <c r="G59" s="31" t="s">
        <v>11</v>
      </c>
      <c r="H59" s="31" t="s">
        <v>11</v>
      </c>
      <c r="I59" s="31" t="s">
        <v>11</v>
      </c>
      <c r="J59" s="305"/>
      <c r="K59" s="305"/>
      <c r="L59" s="31" t="s">
        <v>11</v>
      </c>
      <c r="M59" s="31" t="s">
        <v>11</v>
      </c>
      <c r="N59" s="353" t="s">
        <v>7</v>
      </c>
      <c r="O59" s="31" t="s">
        <v>11</v>
      </c>
      <c r="P59" s="353" t="s">
        <v>7</v>
      </c>
      <c r="Q59" s="305"/>
      <c r="R59" s="305"/>
      <c r="S59" s="31" t="s">
        <v>11</v>
      </c>
      <c r="T59" s="31" t="s">
        <v>11</v>
      </c>
      <c r="U59" s="31" t="s">
        <v>11</v>
      </c>
      <c r="V59" s="473" t="s">
        <v>39</v>
      </c>
      <c r="W59" s="31" t="s">
        <v>33</v>
      </c>
      <c r="X59" s="305"/>
      <c r="Y59" s="305"/>
      <c r="Z59" s="31" t="s">
        <v>11</v>
      </c>
      <c r="AA59" s="31" t="s">
        <v>11</v>
      </c>
      <c r="AB59" s="353" t="s">
        <v>7</v>
      </c>
      <c r="AC59" s="31" t="s">
        <v>11</v>
      </c>
      <c r="AD59" s="656" t="s">
        <v>11</v>
      </c>
      <c r="AE59" s="305"/>
      <c r="AF59" s="305"/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0.26666666666666666</v>
      </c>
      <c r="AL59" s="157">
        <f>COUNTIF(F59:AJ59,"P")</f>
        <v>14</v>
      </c>
      <c r="AM59" s="158">
        <f>SUM(AL59:AL60)/2</f>
        <v>15</v>
      </c>
      <c r="AN59" s="158">
        <f>COUNTIF(F59:AJ59,"Mi")</f>
        <v>0</v>
      </c>
      <c r="AO59" s="158">
        <f>SUM((AN59+AN60)/2)</f>
        <v>0</v>
      </c>
      <c r="AP59" s="159">
        <f>COUNTIF(F59:AJ59,"VS")</f>
        <v>1</v>
      </c>
      <c r="AQ59" s="159">
        <f>SUM((AP59+AP60)/2)</f>
        <v>0.5</v>
      </c>
      <c r="AR59" s="158">
        <f>COUNTIF(F59:AJ59,"C1")</f>
        <v>1</v>
      </c>
      <c r="AS59" s="159">
        <f>SUM((AR59+AR60)/2)</f>
        <v>0.5</v>
      </c>
      <c r="AT59" s="159">
        <f>COUNTIF(F59:AJ59,"R1")</f>
        <v>0</v>
      </c>
      <c r="AU59" s="160">
        <f>SUM((AT59+AT60)/2)</f>
        <v>0</v>
      </c>
      <c r="AV59" s="158">
        <f>COUNTIF(F59:AJ59,"CS")</f>
        <v>0</v>
      </c>
      <c r="AW59" s="158">
        <f>SUM((AV59+AV60)/2)</f>
        <v>0</v>
      </c>
      <c r="AX59" s="159">
        <f>COUNTIF(F59:AJ59,"DA")</f>
        <v>0</v>
      </c>
      <c r="AY59" s="159">
        <f>SUM((AX59+AX60)/2)</f>
        <v>0</v>
      </c>
      <c r="AZ59" s="161">
        <f>SUM(AM59+AO59+AQ59+AS59+AW59+AY59+AU59)*24</f>
        <v>384</v>
      </c>
      <c r="BA59" s="159">
        <f>COUNTIF(F59:AJ59,"MT5")</f>
        <v>0</v>
      </c>
      <c r="BB59" s="159">
        <f>SUM((BA59+BA60)/2)</f>
        <v>0</v>
      </c>
      <c r="BC59" s="159">
        <f>COUNTIF(F59:AJ59,"MT6")</f>
        <v>0</v>
      </c>
      <c r="BD59" s="159">
        <f>SUM((BC59+BC60)/2)</f>
        <v>0</v>
      </c>
      <c r="BE59" s="159">
        <f>SUM((BD59+BD60)/2)</f>
        <v>0</v>
      </c>
      <c r="BF59" s="159">
        <f>COUNTIF(F59:AJ59,"MT8")</f>
        <v>0</v>
      </c>
      <c r="BG59" s="159">
        <f>SUM((BF59+BF60)/2)</f>
        <v>0</v>
      </c>
      <c r="BH59" s="159">
        <f>SUM((BG59+BG60)/2)</f>
        <v>0</v>
      </c>
      <c r="BI59" s="159">
        <f>COUNTIF(F59:AJ59,"A")</f>
        <v>0</v>
      </c>
      <c r="BJ59" s="159">
        <f>SUM((BI59+BI60)/2)</f>
        <v>0</v>
      </c>
      <c r="BK59" s="159">
        <f>COUNTIF(F59:AJ59,"Ma")</f>
        <v>0</v>
      </c>
      <c r="BL59" s="162">
        <f>SUM(BK59+BK60)/2</f>
        <v>0</v>
      </c>
      <c r="BM59" s="158">
        <f>COUNTIF(F59:AJ59,"MJ")</f>
        <v>0</v>
      </c>
      <c r="BN59" s="158">
        <f>SUM(BM59+BM60)/2</f>
        <v>0</v>
      </c>
      <c r="BO59" s="158">
        <f>COUNTIF(F59:AJ59,"Jsc")</f>
        <v>0</v>
      </c>
      <c r="BP59" s="158">
        <f>SUM(BO59+BO60)/2</f>
        <v>0</v>
      </c>
      <c r="BQ59" s="158">
        <f>COUNTIF(F59:AJ59,"C")</f>
        <v>7</v>
      </c>
      <c r="BR59" s="158">
        <f>SUM((BQ59+BQ60)/2)</f>
        <v>7</v>
      </c>
      <c r="BS59" s="158">
        <f>COUNTIF(F59:AJ59,"CC")</f>
        <v>0</v>
      </c>
      <c r="BT59" s="158">
        <f>SUM((BS59+BS60)/2)</f>
        <v>0</v>
      </c>
      <c r="BU59" s="158">
        <f>COUNTIF(F59:AJ59,"DS")</f>
        <v>0</v>
      </c>
      <c r="BV59" s="158">
        <f>SUM((BU59+BU60)/2)</f>
        <v>0</v>
      </c>
      <c r="BW59" s="159">
        <f>COUNTIF(F59:AJ59,"MT")</f>
        <v>0</v>
      </c>
      <c r="BX59" s="159">
        <f>SUM((BW59+BW60)/2)</f>
        <v>0</v>
      </c>
      <c r="BY59" s="159">
        <f>COUNTIF(F59:AJ59,"4/5")</f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425</v>
      </c>
      <c r="B60" s="179" t="s">
        <v>180</v>
      </c>
      <c r="C60" s="192" t="s">
        <v>6</v>
      </c>
      <c r="D60" s="165">
        <v>11133</v>
      </c>
      <c r="E60" s="166" t="s">
        <v>4</v>
      </c>
      <c r="F60" s="36" t="s">
        <v>11</v>
      </c>
      <c r="G60" s="37" t="s">
        <v>11</v>
      </c>
      <c r="H60" s="37" t="s">
        <v>11</v>
      </c>
      <c r="I60" s="37" t="s">
        <v>11</v>
      </c>
      <c r="J60" s="306"/>
      <c r="K60" s="306"/>
      <c r="L60" s="37" t="s">
        <v>11</v>
      </c>
      <c r="M60" s="37" t="s">
        <v>11</v>
      </c>
      <c r="N60" s="354" t="s">
        <v>7</v>
      </c>
      <c r="O60" s="37" t="s">
        <v>11</v>
      </c>
      <c r="P60" s="354" t="s">
        <v>7</v>
      </c>
      <c r="Q60" s="306"/>
      <c r="R60" s="306"/>
      <c r="S60" s="37" t="s">
        <v>11</v>
      </c>
      <c r="T60" s="37" t="s">
        <v>11</v>
      </c>
      <c r="U60" s="37" t="s">
        <v>11</v>
      </c>
      <c r="V60" s="37" t="s">
        <v>11</v>
      </c>
      <c r="W60" s="37" t="s">
        <v>11</v>
      </c>
      <c r="X60" s="306"/>
      <c r="Y60" s="306"/>
      <c r="Z60" s="37" t="s">
        <v>11</v>
      </c>
      <c r="AA60" s="37" t="s">
        <v>11</v>
      </c>
      <c r="AB60" s="354" t="s">
        <v>7</v>
      </c>
      <c r="AC60" s="37" t="s">
        <v>11</v>
      </c>
      <c r="AD60" s="37" t="s">
        <v>11</v>
      </c>
      <c r="AE60" s="306"/>
      <c r="AF60" s="306"/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>COUNTIF(F60:AJ60,"P")</f>
        <v>16</v>
      </c>
      <c r="AM60" s="168"/>
      <c r="AN60" s="168">
        <f>COUNTIF(F60:AJ60,"Mi")</f>
        <v>0</v>
      </c>
      <c r="AO60" s="169"/>
      <c r="AP60" s="170">
        <f>COUNTIF(F60:AJ60,"VS")</f>
        <v>0</v>
      </c>
      <c r="AQ60" s="171"/>
      <c r="AR60" s="168">
        <f>COUNTIF(F60:AJ60,"C1")</f>
        <v>0</v>
      </c>
      <c r="AS60" s="168"/>
      <c r="AT60" s="168">
        <f>COUNTIF(F60:AJ60,"R1")</f>
        <v>0</v>
      </c>
      <c r="AU60" s="168"/>
      <c r="AV60" s="168">
        <f>COUNTIF(F60:AJ60,"CS")</f>
        <v>0</v>
      </c>
      <c r="AW60" s="169"/>
      <c r="AX60" s="170">
        <f>COUNTIF(F60:AJ60,"DA")</f>
        <v>0</v>
      </c>
      <c r="AY60" s="171"/>
      <c r="AZ60" s="172"/>
      <c r="BA60" s="170">
        <f>COUNTIF(F60:AJ60,"MT5")</f>
        <v>0</v>
      </c>
      <c r="BB60" s="171"/>
      <c r="BC60" s="170">
        <f>COUNTIF(F60:AJ60,"MT6")</f>
        <v>0</v>
      </c>
      <c r="BD60" s="171"/>
      <c r="BE60" s="171"/>
      <c r="BF60" s="170">
        <f>COUNTIF(F60:AJ60,"MT8")</f>
        <v>0</v>
      </c>
      <c r="BG60" s="171"/>
      <c r="BH60" s="171"/>
      <c r="BI60" s="170">
        <f>COUNTIF(F60:AJ60,"A")</f>
        <v>0</v>
      </c>
      <c r="BJ60" s="171"/>
      <c r="BK60" s="170">
        <f>COUNTIF(F60:AJ60,"Ma")</f>
        <v>0</v>
      </c>
      <c r="BL60" s="173"/>
      <c r="BM60" s="168">
        <f>COUNTIF(F60:AJ60,"MJ")</f>
        <v>0</v>
      </c>
      <c r="BN60" s="174"/>
      <c r="BO60" s="168">
        <f>COUNTIF(F60:AJ60,"Jsc")</f>
        <v>0</v>
      </c>
      <c r="BP60" s="169"/>
      <c r="BQ60" s="168">
        <f>COUNTIF(F60:AJ60,"C")</f>
        <v>7</v>
      </c>
      <c r="BR60" s="168"/>
      <c r="BS60" s="168">
        <f>COUNTIF(F60:AJ60,"CC")</f>
        <v>0</v>
      </c>
      <c r="BT60" s="169"/>
      <c r="BU60" s="168">
        <f>COUNTIF(F60:AJ60,"DS")</f>
        <v>0</v>
      </c>
      <c r="BV60" s="169"/>
      <c r="BW60" s="170">
        <f>COUNTIF(F60:AJ60,"MT")</f>
        <v>0</v>
      </c>
      <c r="BX60" s="171"/>
      <c r="BY60" s="170">
        <f>COUNTIF(F60:AJ60,"4/5")</f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806" t="s">
        <v>327</v>
      </c>
      <c r="D61" s="178" t="str">
        <f>VLOOKUP(C61,ListeAppel,2,FALSE)</f>
        <v>Nom 071</v>
      </c>
      <c r="E61" s="156" t="s">
        <v>70</v>
      </c>
      <c r="F61" s="30" t="s">
        <v>11</v>
      </c>
      <c r="G61" s="408" t="s">
        <v>29</v>
      </c>
      <c r="H61" s="31" t="s">
        <v>11</v>
      </c>
      <c r="I61" s="32" t="s">
        <v>11</v>
      </c>
      <c r="J61" s="305"/>
      <c r="K61" s="305"/>
      <c r="L61" s="31" t="s">
        <v>11</v>
      </c>
      <c r="M61" s="31" t="s">
        <v>11</v>
      </c>
      <c r="N61" s="31" t="s">
        <v>11</v>
      </c>
      <c r="O61" s="31" t="s">
        <v>11</v>
      </c>
      <c r="P61" s="408" t="s">
        <v>29</v>
      </c>
      <c r="Q61" s="305"/>
      <c r="R61" s="305"/>
      <c r="S61" s="31" t="s">
        <v>11</v>
      </c>
      <c r="T61" s="353" t="s">
        <v>7</v>
      </c>
      <c r="U61" s="365" t="s">
        <v>14</v>
      </c>
      <c r="V61" s="365" t="s">
        <v>14</v>
      </c>
      <c r="W61" s="365" t="s">
        <v>14</v>
      </c>
      <c r="X61" s="305"/>
      <c r="Y61" s="305"/>
      <c r="Z61" s="408" t="s">
        <v>29</v>
      </c>
      <c r="AA61" s="31" t="s">
        <v>11</v>
      </c>
      <c r="AB61" s="353" t="s">
        <v>7</v>
      </c>
      <c r="AC61" s="31" t="s">
        <v>11</v>
      </c>
      <c r="AD61" s="656" t="s">
        <v>11</v>
      </c>
      <c r="AE61" s="305"/>
      <c r="AF61" s="305"/>
      <c r="AG61" s="31" t="s">
        <v>11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0.25</v>
      </c>
      <c r="AL61" s="157">
        <f t="shared" si="38"/>
        <v>12</v>
      </c>
      <c r="AM61" s="158">
        <f>SUM(AL61:AL62)/2</f>
        <v>11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1</v>
      </c>
      <c r="AV61" s="158">
        <f t="shared" si="43"/>
        <v>3</v>
      </c>
      <c r="AW61" s="158">
        <f>SUM((AV61+AV62)/2)</f>
        <v>3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3</v>
      </c>
      <c r="BL61" s="162">
        <f>SUM(BK61+BK62)/2</f>
        <v>3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5</v>
      </c>
      <c r="BR61" s="158">
        <f>SUM((BQ61+BQ62)/2)</f>
        <v>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360</v>
      </c>
      <c r="CB61" s="35">
        <f>SUM(AM61+AO61+AQ61+AS61+AU61+AW61+BB61+BD61+BG61+AY61)</f>
        <v>15</v>
      </c>
    </row>
    <row r="62" spans="1:80" ht="18.75" customHeight="1" thickBot="1" x14ac:dyDescent="0.3">
      <c r="A62" s="137" t="s">
        <v>425</v>
      </c>
      <c r="B62" s="179" t="s">
        <v>180</v>
      </c>
      <c r="C62" s="164" t="s">
        <v>6</v>
      </c>
      <c r="D62" s="194"/>
      <c r="E62" s="166" t="s">
        <v>4</v>
      </c>
      <c r="F62" s="36" t="s">
        <v>57</v>
      </c>
      <c r="G62" s="407" t="s">
        <v>29</v>
      </c>
      <c r="H62" s="37" t="s">
        <v>11</v>
      </c>
      <c r="I62" s="38" t="s">
        <v>57</v>
      </c>
      <c r="J62" s="306"/>
      <c r="K62" s="306"/>
      <c r="L62" s="37" t="s">
        <v>11</v>
      </c>
      <c r="M62" s="37" t="s">
        <v>11</v>
      </c>
      <c r="N62" s="37" t="s">
        <v>11</v>
      </c>
      <c r="O62" s="37" t="s">
        <v>11</v>
      </c>
      <c r="P62" s="407" t="s">
        <v>29</v>
      </c>
      <c r="Q62" s="306"/>
      <c r="R62" s="306"/>
      <c r="S62" s="37" t="s">
        <v>11</v>
      </c>
      <c r="T62" s="354" t="s">
        <v>7</v>
      </c>
      <c r="U62" s="367" t="s">
        <v>14</v>
      </c>
      <c r="V62" s="367" t="s">
        <v>14</v>
      </c>
      <c r="W62" s="367" t="s">
        <v>14</v>
      </c>
      <c r="X62" s="306"/>
      <c r="Y62" s="306"/>
      <c r="Z62" s="407" t="s">
        <v>29</v>
      </c>
      <c r="AA62" s="37" t="s">
        <v>11</v>
      </c>
      <c r="AB62" s="354" t="s">
        <v>7</v>
      </c>
      <c r="AC62" s="37" t="s">
        <v>11</v>
      </c>
      <c r="AD62" s="37" t="s">
        <v>11</v>
      </c>
      <c r="AE62" s="306"/>
      <c r="AF62" s="306"/>
      <c r="AG62" s="37" t="s">
        <v>11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10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2</v>
      </c>
      <c r="AU62" s="168"/>
      <c r="AV62" s="168">
        <f t="shared" si="43"/>
        <v>3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3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5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 t="s">
        <v>425</v>
      </c>
      <c r="B63" s="179" t="s">
        <v>180</v>
      </c>
      <c r="C63" s="808" t="s">
        <v>328</v>
      </c>
      <c r="D63" s="293" t="s">
        <v>267</v>
      </c>
      <c r="E63" s="156" t="s">
        <v>70</v>
      </c>
      <c r="F63" s="30" t="s">
        <v>11</v>
      </c>
      <c r="G63" s="31" t="s">
        <v>11</v>
      </c>
      <c r="H63" s="31" t="s">
        <v>11</v>
      </c>
      <c r="I63" s="32" t="s">
        <v>11</v>
      </c>
      <c r="J63" s="305"/>
      <c r="K63" s="305"/>
      <c r="L63" s="31" t="s">
        <v>67</v>
      </c>
      <c r="M63" s="31" t="s">
        <v>11</v>
      </c>
      <c r="N63" s="31" t="s">
        <v>11</v>
      </c>
      <c r="O63" s="31" t="s">
        <v>11</v>
      </c>
      <c r="P63" s="31" t="s">
        <v>11</v>
      </c>
      <c r="Q63" s="305"/>
      <c r="R63" s="305"/>
      <c r="S63" s="31" t="s">
        <v>67</v>
      </c>
      <c r="T63" s="31" t="s">
        <v>11</v>
      </c>
      <c r="U63" s="31" t="s">
        <v>11</v>
      </c>
      <c r="V63" s="31" t="s">
        <v>11</v>
      </c>
      <c r="W63" s="31" t="s">
        <v>11</v>
      </c>
      <c r="X63" s="305"/>
      <c r="Y63" s="305"/>
      <c r="Z63" s="353" t="s">
        <v>7</v>
      </c>
      <c r="AA63" s="353" t="s">
        <v>7</v>
      </c>
      <c r="AB63" s="353" t="s">
        <v>7</v>
      </c>
      <c r="AC63" s="353" t="s">
        <v>7</v>
      </c>
      <c r="AD63" s="353" t="s">
        <v>7</v>
      </c>
      <c r="AE63" s="305"/>
      <c r="AF63" s="305"/>
      <c r="AG63" s="31" t="s">
        <v>67</v>
      </c>
      <c r="AH63" s="31" t="s">
        <v>11</v>
      </c>
      <c r="AI63" s="31" t="s">
        <v>11</v>
      </c>
      <c r="AJ63" s="31" t="s">
        <v>11</v>
      </c>
      <c r="AK63" s="34">
        <f>IF(CA63=0,"",TIME(0,CA63,0))</f>
        <v>0.25</v>
      </c>
      <c r="AL63" s="157">
        <f t="shared" si="38"/>
        <v>15</v>
      </c>
      <c r="AM63" s="158">
        <f>SUM(AL63:AL64)/2</f>
        <v>15</v>
      </c>
      <c r="AN63" s="158">
        <f t="shared" si="39"/>
        <v>0</v>
      </c>
      <c r="AO63" s="158">
        <f>SUM((AN63+AN64)/2)</f>
        <v>0</v>
      </c>
      <c r="AP63" s="159">
        <f t="shared" si="40"/>
        <v>0</v>
      </c>
      <c r="AQ63" s="159">
        <f>SUM((AP63+AP64)/2)</f>
        <v>0</v>
      </c>
      <c r="AR63" s="158">
        <f t="shared" si="41"/>
        <v>0</v>
      </c>
      <c r="AS63" s="159">
        <f>SUM((AR63+AR64)/2)</f>
        <v>0</v>
      </c>
      <c r="AT63" s="159">
        <f t="shared" si="42"/>
        <v>0</v>
      </c>
      <c r="AU63" s="160">
        <f>SUM((AT63+AT64)/2)</f>
        <v>0</v>
      </c>
      <c r="AV63" s="158">
        <f t="shared" si="43"/>
        <v>0</v>
      </c>
      <c r="AW63" s="158">
        <f>SUM((AV63+AV64)/2)</f>
        <v>0</v>
      </c>
      <c r="AX63" s="159">
        <f t="shared" si="44"/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si="45"/>
        <v>0</v>
      </c>
      <c r="BB63" s="159">
        <f>SUM((BA63+BA64)/2)</f>
        <v>0</v>
      </c>
      <c r="BC63" s="159">
        <f t="shared" si="46"/>
        <v>0</v>
      </c>
      <c r="BD63" s="159">
        <f>SUM((BC63+BC64)/2)</f>
        <v>0</v>
      </c>
      <c r="BE63" s="159">
        <f>SUM((BD63+BD64)/2)</f>
        <v>0</v>
      </c>
      <c r="BF63" s="159">
        <f t="shared" si="47"/>
        <v>0</v>
      </c>
      <c r="BG63" s="159">
        <f>SUM((BF63+BF64)/2)</f>
        <v>0</v>
      </c>
      <c r="BH63" s="159">
        <f>SUM((BG63+BG64)/2)</f>
        <v>0</v>
      </c>
      <c r="BI63" s="159">
        <f t="shared" si="48"/>
        <v>0</v>
      </c>
      <c r="BJ63" s="159">
        <f>SUM((BI63+BI64)/2)</f>
        <v>0</v>
      </c>
      <c r="BK63" s="159">
        <f t="shared" si="49"/>
        <v>0</v>
      </c>
      <c r="BL63" s="162">
        <f>SUM(BK63+BK64)/2</f>
        <v>0</v>
      </c>
      <c r="BM63" s="158">
        <f t="shared" si="50"/>
        <v>0</v>
      </c>
      <c r="BN63" s="158">
        <f>SUM(BM63+BM64)/2</f>
        <v>0</v>
      </c>
      <c r="BO63" s="158">
        <f t="shared" si="51"/>
        <v>0</v>
      </c>
      <c r="BP63" s="158">
        <f>SUM(BO63+BO64)/2</f>
        <v>0</v>
      </c>
      <c r="BQ63" s="158">
        <f t="shared" si="52"/>
        <v>5</v>
      </c>
      <c r="BR63" s="158">
        <f>SUM((BQ63+BQ64)/2)</f>
        <v>5</v>
      </c>
      <c r="BS63" s="158">
        <f t="shared" si="53"/>
        <v>0</v>
      </c>
      <c r="BT63" s="158">
        <f>SUM((BS63+BS64)/2)</f>
        <v>0</v>
      </c>
      <c r="BU63" s="158">
        <f t="shared" si="54"/>
        <v>0</v>
      </c>
      <c r="BV63" s="158">
        <f>SUM((BU63+BU64)/2)</f>
        <v>0</v>
      </c>
      <c r="BW63" s="159">
        <f t="shared" si="55"/>
        <v>0</v>
      </c>
      <c r="BX63" s="159">
        <f>SUM((BW63+BW64)/2)</f>
        <v>0</v>
      </c>
      <c r="BY63" s="159">
        <f t="shared" si="56"/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 t="s">
        <v>425</v>
      </c>
      <c r="B64" s="179" t="s">
        <v>180</v>
      </c>
      <c r="C64" s="295" t="s">
        <v>6</v>
      </c>
      <c r="D64" s="294"/>
      <c r="E64" s="166" t="s">
        <v>4</v>
      </c>
      <c r="F64" s="36" t="s">
        <v>11</v>
      </c>
      <c r="G64" s="37" t="s">
        <v>11</v>
      </c>
      <c r="H64" s="37" t="s">
        <v>11</v>
      </c>
      <c r="I64" s="38" t="s">
        <v>11</v>
      </c>
      <c r="J64" s="306"/>
      <c r="K64" s="306"/>
      <c r="L64" s="37" t="s">
        <v>67</v>
      </c>
      <c r="M64" s="37" t="s">
        <v>11</v>
      </c>
      <c r="N64" s="37" t="s">
        <v>11</v>
      </c>
      <c r="O64" s="37" t="s">
        <v>11</v>
      </c>
      <c r="P64" s="37" t="s">
        <v>11</v>
      </c>
      <c r="Q64" s="306"/>
      <c r="R64" s="306"/>
      <c r="S64" s="37" t="s">
        <v>67</v>
      </c>
      <c r="T64" s="37" t="s">
        <v>11</v>
      </c>
      <c r="U64" s="37" t="s">
        <v>11</v>
      </c>
      <c r="V64" s="37" t="s">
        <v>11</v>
      </c>
      <c r="W64" s="37" t="s">
        <v>11</v>
      </c>
      <c r="X64" s="306"/>
      <c r="Y64" s="306"/>
      <c r="Z64" s="354" t="s">
        <v>7</v>
      </c>
      <c r="AA64" s="354" t="s">
        <v>7</v>
      </c>
      <c r="AB64" s="354" t="s">
        <v>7</v>
      </c>
      <c r="AC64" s="354" t="s">
        <v>7</v>
      </c>
      <c r="AD64" s="354" t="s">
        <v>7</v>
      </c>
      <c r="AE64" s="306"/>
      <c r="AF64" s="306"/>
      <c r="AG64" s="37" t="s">
        <v>67</v>
      </c>
      <c r="AH64" s="37" t="s">
        <v>11</v>
      </c>
      <c r="AI64" s="37" t="s">
        <v>11</v>
      </c>
      <c r="AJ64" s="37" t="s">
        <v>11</v>
      </c>
      <c r="AK64" s="40"/>
      <c r="AL64" s="167">
        <f t="shared" si="38"/>
        <v>15</v>
      </c>
      <c r="AM64" s="168"/>
      <c r="AN64" s="168">
        <f t="shared" si="39"/>
        <v>0</v>
      </c>
      <c r="AO64" s="169"/>
      <c r="AP64" s="170">
        <f t="shared" si="40"/>
        <v>0</v>
      </c>
      <c r="AQ64" s="171"/>
      <c r="AR64" s="168">
        <f t="shared" si="41"/>
        <v>0</v>
      </c>
      <c r="AS64" s="168"/>
      <c r="AT64" s="168">
        <f t="shared" si="42"/>
        <v>0</v>
      </c>
      <c r="AU64" s="168"/>
      <c r="AV64" s="168">
        <f t="shared" si="43"/>
        <v>0</v>
      </c>
      <c r="AW64" s="169"/>
      <c r="AX64" s="170">
        <f t="shared" si="44"/>
        <v>0</v>
      </c>
      <c r="AY64" s="171"/>
      <c r="AZ64" s="172"/>
      <c r="BA64" s="170">
        <f t="shared" si="45"/>
        <v>0</v>
      </c>
      <c r="BB64" s="171"/>
      <c r="BC64" s="170">
        <f t="shared" si="46"/>
        <v>0</v>
      </c>
      <c r="BD64" s="171"/>
      <c r="BE64" s="171"/>
      <c r="BF64" s="170">
        <f t="shared" si="47"/>
        <v>0</v>
      </c>
      <c r="BG64" s="171"/>
      <c r="BH64" s="171"/>
      <c r="BI64" s="170">
        <f t="shared" si="48"/>
        <v>0</v>
      </c>
      <c r="BJ64" s="171"/>
      <c r="BK64" s="170">
        <f t="shared" si="49"/>
        <v>0</v>
      </c>
      <c r="BL64" s="173"/>
      <c r="BM64" s="168">
        <f t="shared" si="50"/>
        <v>0</v>
      </c>
      <c r="BN64" s="174"/>
      <c r="BO64" s="168">
        <f t="shared" si="51"/>
        <v>0</v>
      </c>
      <c r="BP64" s="169"/>
      <c r="BQ64" s="168">
        <f t="shared" si="52"/>
        <v>5</v>
      </c>
      <c r="BR64" s="168"/>
      <c r="BS64" s="168">
        <f t="shared" si="53"/>
        <v>0</v>
      </c>
      <c r="BT64" s="169"/>
      <c r="BU64" s="168">
        <f t="shared" si="54"/>
        <v>0</v>
      </c>
      <c r="BV64" s="169"/>
      <c r="BW64" s="170">
        <f t="shared" si="55"/>
        <v>0</v>
      </c>
      <c r="BX64" s="171"/>
      <c r="BY64" s="170">
        <f t="shared" si="56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5605</v>
      </c>
      <c r="D65" s="252" t="s">
        <v>279</v>
      </c>
      <c r="E65" s="156" t="s">
        <v>70</v>
      </c>
      <c r="F65" s="626" t="s">
        <v>58</v>
      </c>
      <c r="G65" s="385" t="s">
        <v>58</v>
      </c>
      <c r="H65" s="385" t="s">
        <v>58</v>
      </c>
      <c r="I65" s="385" t="s">
        <v>58</v>
      </c>
      <c r="J65" s="305"/>
      <c r="K65" s="305"/>
      <c r="L65" s="385" t="s">
        <v>58</v>
      </c>
      <c r="M65" s="385" t="s">
        <v>58</v>
      </c>
      <c r="N65" s="385" t="s">
        <v>58</v>
      </c>
      <c r="O65" s="385" t="s">
        <v>58</v>
      </c>
      <c r="P65" s="385" t="s">
        <v>58</v>
      </c>
      <c r="Q65" s="305"/>
      <c r="R65" s="305"/>
      <c r="S65" s="385" t="s">
        <v>58</v>
      </c>
      <c r="T65" s="385" t="s">
        <v>58</v>
      </c>
      <c r="U65" s="385" t="s">
        <v>58</v>
      </c>
      <c r="V65" s="385" t="s">
        <v>58</v>
      </c>
      <c r="W65" s="385" t="s">
        <v>58</v>
      </c>
      <c r="X65" s="307"/>
      <c r="Y65" s="307"/>
      <c r="Z65" s="358" t="s">
        <v>7</v>
      </c>
      <c r="AA65" s="358" t="s">
        <v>7</v>
      </c>
      <c r="AB65" s="358" t="s">
        <v>7</v>
      </c>
      <c r="AC65" s="358" t="s">
        <v>7</v>
      </c>
      <c r="AD65" s="358" t="s">
        <v>7</v>
      </c>
      <c r="AE65" s="307"/>
      <c r="AF65" s="307"/>
      <c r="AG65" s="52" t="s">
        <v>11</v>
      </c>
      <c r="AH65" s="52" t="s">
        <v>11</v>
      </c>
      <c r="AI65" s="52" t="s">
        <v>11</v>
      </c>
      <c r="AJ65" s="52" t="s">
        <v>11</v>
      </c>
      <c r="AK65" s="34">
        <f>IF(CA65=0,"",TIME(0,CA65,0))</f>
        <v>7.4999999999999997E-2</v>
      </c>
      <c r="AL65" s="157">
        <f t="shared" ref="AL65:AL76" si="57">COUNTIF(F65:AJ65,"P")</f>
        <v>4</v>
      </c>
      <c r="AM65" s="158">
        <f>SUM(AL65:AL66)/2</f>
        <v>4</v>
      </c>
      <c r="AN65" s="158">
        <f t="shared" ref="AN65:AN76" si="58">COUNTIF(F65:AJ65,"Mi")</f>
        <v>0</v>
      </c>
      <c r="AO65" s="158">
        <f>SUM((AN65+AN66)/2)</f>
        <v>0.5</v>
      </c>
      <c r="AP65" s="159">
        <f t="shared" ref="AP65:AP76" si="59">COUNTIF(F65:AJ65,"VS")</f>
        <v>0</v>
      </c>
      <c r="AQ65" s="159">
        <f>SUM((AP65+AP66)/2)</f>
        <v>0</v>
      </c>
      <c r="AR65" s="158">
        <f t="shared" ref="AR65:AR76" si="60">COUNTIF(F65:AJ65,"C1")</f>
        <v>0</v>
      </c>
      <c r="AS65" s="159">
        <f>SUM((AR65+AR66)/2)</f>
        <v>0</v>
      </c>
      <c r="AT65" s="159">
        <f t="shared" ref="AT65:AT76" si="61">COUNTIF(F65:AJ65,"R1")</f>
        <v>0</v>
      </c>
      <c r="AU65" s="160">
        <f>SUM((AT65+AT66)/2)</f>
        <v>0</v>
      </c>
      <c r="AV65" s="158">
        <f t="shared" ref="AV65:AV76" si="62">COUNTIF(F65:AJ65,"CS")</f>
        <v>0</v>
      </c>
      <c r="AW65" s="158">
        <f>SUM((AV65+AV66)/2)</f>
        <v>0</v>
      </c>
      <c r="AX65" s="159">
        <f t="shared" ref="AX65:AX76" si="63">COUNTIF(F65:AJ65,"DA")</f>
        <v>0</v>
      </c>
      <c r="AY65" s="159">
        <f>SUM((AX65+AX66)/2)</f>
        <v>0</v>
      </c>
      <c r="AZ65" s="161">
        <f>SUM(AM65+AO65+AQ65+AS65+AW65+AY65+AU65)*24</f>
        <v>108</v>
      </c>
      <c r="BA65" s="159">
        <f t="shared" ref="BA65:BA76" si="64">COUNTIF(F65:AJ65,"MT5")</f>
        <v>0</v>
      </c>
      <c r="BB65" s="159">
        <f>SUM((BA65+BA66)/2)</f>
        <v>0</v>
      </c>
      <c r="BC65" s="159">
        <f t="shared" ref="BC65:BC76" si="65">COUNTIF(F65:AJ65,"MT6")</f>
        <v>0</v>
      </c>
      <c r="BD65" s="159">
        <f>SUM((BC65+BC66)/2)</f>
        <v>0</v>
      </c>
      <c r="BE65" s="159">
        <f>SUM((BD65+BD66)/2)</f>
        <v>0</v>
      </c>
      <c r="BF65" s="159">
        <f t="shared" ref="BF65:BF76" si="66">COUNTIF(F65:AJ65,"MT8")</f>
        <v>0</v>
      </c>
      <c r="BG65" s="159">
        <f>SUM((BF65+BF66)/2)</f>
        <v>0</v>
      </c>
      <c r="BH65" s="159">
        <f>SUM((BG65+BG66)/2)</f>
        <v>0</v>
      </c>
      <c r="BI65" s="159">
        <f t="shared" ref="BI65:BI76" si="67">COUNTIF(F65:AJ65,"A")</f>
        <v>0</v>
      </c>
      <c r="BJ65" s="159">
        <f>SUM((BI65+BI66)/2)</f>
        <v>0</v>
      </c>
      <c r="BK65" s="159">
        <f t="shared" ref="BK65:BK76" si="68">COUNTIF(F65:AJ65,"Ma")</f>
        <v>0</v>
      </c>
      <c r="BL65" s="162">
        <f>SUM(BK65+BK66)/2</f>
        <v>0</v>
      </c>
      <c r="BM65" s="158">
        <f t="shared" ref="BM65:BM76" si="69">COUNTIF(F65:AJ65,"MJ")</f>
        <v>0</v>
      </c>
      <c r="BN65" s="158">
        <f>SUM(BM65+BM66)/2</f>
        <v>0</v>
      </c>
      <c r="BO65" s="158">
        <f t="shared" ref="BO65:BO76" si="70">COUNTIF(F65:AJ65,"Jsc")</f>
        <v>0</v>
      </c>
      <c r="BP65" s="158">
        <f>SUM(BO65+BO66)/2</f>
        <v>0</v>
      </c>
      <c r="BQ65" s="158">
        <f t="shared" ref="BQ65:BQ76" si="71">COUNTIF(F65:AJ65,"C")</f>
        <v>5</v>
      </c>
      <c r="BR65" s="158">
        <f>SUM((BQ65+BQ66)/2)</f>
        <v>5</v>
      </c>
      <c r="BS65" s="158">
        <f t="shared" ref="BS65:BS76" si="72">COUNTIF(F65:AJ65,"CC")</f>
        <v>0</v>
      </c>
      <c r="BT65" s="158">
        <f>SUM((BS65+BS66)/2)</f>
        <v>0</v>
      </c>
      <c r="BU65" s="158">
        <f t="shared" ref="BU65:BU76" si="73">COUNTIF(F65:AJ65,"DS")</f>
        <v>0</v>
      </c>
      <c r="BV65" s="158">
        <f>SUM((BU65+BU66)/2)</f>
        <v>0</v>
      </c>
      <c r="BW65" s="159">
        <f t="shared" ref="BW65:BW76" si="74">COUNTIF(F65:AJ65,"MT")</f>
        <v>0</v>
      </c>
      <c r="BX65" s="159">
        <f>SUM((BW65+BW66)/2)</f>
        <v>0</v>
      </c>
      <c r="BY65" s="159">
        <f t="shared" ref="BY65:BY76" si="75">COUNTIF(F65:AJ65,"4/5")</f>
        <v>0</v>
      </c>
      <c r="BZ65" s="160">
        <f>SUM((BY65+BY66)/2)</f>
        <v>0</v>
      </c>
      <c r="CA65" s="163">
        <f>SUM(AZ65)</f>
        <v>108</v>
      </c>
      <c r="CB65" s="35">
        <f>SUM(AM65+AO65+AQ65+AS65+AU65+AW65+BB65+BD65+BG65+AY65)</f>
        <v>4.5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628" t="s">
        <v>58</v>
      </c>
      <c r="G66" s="352" t="s">
        <v>58</v>
      </c>
      <c r="H66" s="352" t="s">
        <v>58</v>
      </c>
      <c r="I66" s="352" t="s">
        <v>58</v>
      </c>
      <c r="J66" s="306"/>
      <c r="K66" s="306"/>
      <c r="L66" s="352" t="s">
        <v>58</v>
      </c>
      <c r="M66" s="352" t="s">
        <v>58</v>
      </c>
      <c r="N66" s="352" t="s">
        <v>58</v>
      </c>
      <c r="O66" s="352" t="s">
        <v>58</v>
      </c>
      <c r="P66" s="352" t="s">
        <v>13</v>
      </c>
      <c r="Q66" s="306"/>
      <c r="R66" s="306"/>
      <c r="S66" s="352" t="s">
        <v>58</v>
      </c>
      <c r="T66" s="352" t="s">
        <v>58</v>
      </c>
      <c r="U66" s="352" t="s">
        <v>58</v>
      </c>
      <c r="V66" s="352" t="s">
        <v>58</v>
      </c>
      <c r="W66" s="352" t="s">
        <v>58</v>
      </c>
      <c r="X66" s="306"/>
      <c r="Y66" s="306"/>
      <c r="Z66" s="354" t="s">
        <v>7</v>
      </c>
      <c r="AA66" s="354" t="s">
        <v>7</v>
      </c>
      <c r="AB66" s="354" t="s">
        <v>7</v>
      </c>
      <c r="AC66" s="354" t="s">
        <v>7</v>
      </c>
      <c r="AD66" s="354" t="s">
        <v>7</v>
      </c>
      <c r="AE66" s="306"/>
      <c r="AF66" s="306"/>
      <c r="AG66" s="37" t="s">
        <v>11</v>
      </c>
      <c r="AH66" s="37" t="s">
        <v>11</v>
      </c>
      <c r="AI66" s="56" t="s">
        <v>11</v>
      </c>
      <c r="AJ66" s="772" t="s">
        <v>11</v>
      </c>
      <c r="AK66" s="40"/>
      <c r="AL66" s="167">
        <f t="shared" si="57"/>
        <v>4</v>
      </c>
      <c r="AM66" s="168"/>
      <c r="AN66" s="168">
        <f t="shared" si="58"/>
        <v>1</v>
      </c>
      <c r="AO66" s="169"/>
      <c r="AP66" s="170">
        <f t="shared" si="59"/>
        <v>0</v>
      </c>
      <c r="AQ66" s="171"/>
      <c r="AR66" s="168">
        <f t="shared" si="60"/>
        <v>0</v>
      </c>
      <c r="AS66" s="168"/>
      <c r="AT66" s="168">
        <f t="shared" si="61"/>
        <v>0</v>
      </c>
      <c r="AU66" s="168"/>
      <c r="AV66" s="168">
        <f t="shared" si="62"/>
        <v>0</v>
      </c>
      <c r="AW66" s="169"/>
      <c r="AX66" s="170">
        <f t="shared" si="63"/>
        <v>0</v>
      </c>
      <c r="AY66" s="171"/>
      <c r="AZ66" s="172"/>
      <c r="BA66" s="170">
        <f t="shared" si="64"/>
        <v>0</v>
      </c>
      <c r="BB66" s="171"/>
      <c r="BC66" s="170">
        <f t="shared" si="65"/>
        <v>0</v>
      </c>
      <c r="BD66" s="171"/>
      <c r="BE66" s="171"/>
      <c r="BF66" s="170">
        <f t="shared" si="66"/>
        <v>0</v>
      </c>
      <c r="BG66" s="171"/>
      <c r="BH66" s="171"/>
      <c r="BI66" s="170">
        <f t="shared" si="67"/>
        <v>0</v>
      </c>
      <c r="BJ66" s="171"/>
      <c r="BK66" s="170">
        <f t="shared" si="68"/>
        <v>0</v>
      </c>
      <c r="BL66" s="173"/>
      <c r="BM66" s="168">
        <f t="shared" si="69"/>
        <v>0</v>
      </c>
      <c r="BN66" s="174"/>
      <c r="BO66" s="168">
        <f t="shared" si="70"/>
        <v>0</v>
      </c>
      <c r="BP66" s="169"/>
      <c r="BQ66" s="168">
        <f t="shared" si="71"/>
        <v>5</v>
      </c>
      <c r="BR66" s="168"/>
      <c r="BS66" s="168">
        <f t="shared" si="72"/>
        <v>0</v>
      </c>
      <c r="BT66" s="169"/>
      <c r="BU66" s="168">
        <f t="shared" si="73"/>
        <v>0</v>
      </c>
      <c r="BV66" s="169"/>
      <c r="BW66" s="170">
        <f t="shared" si="74"/>
        <v>0</v>
      </c>
      <c r="BX66" s="171"/>
      <c r="BY66" s="170">
        <f t="shared" si="75"/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6255</v>
      </c>
      <c r="D67" s="252" t="s">
        <v>281</v>
      </c>
      <c r="E67" s="209" t="s">
        <v>70</v>
      </c>
      <c r="F67" s="51" t="s">
        <v>11</v>
      </c>
      <c r="G67" s="52" t="s">
        <v>11</v>
      </c>
      <c r="H67" s="52" t="s">
        <v>67</v>
      </c>
      <c r="I67" s="53" t="s">
        <v>11</v>
      </c>
      <c r="J67" s="307"/>
      <c r="K67" s="307"/>
      <c r="L67" s="52" t="s">
        <v>67</v>
      </c>
      <c r="M67" s="52" t="s">
        <v>11</v>
      </c>
      <c r="N67" s="52" t="s">
        <v>11</v>
      </c>
      <c r="O67" s="52" t="s">
        <v>11</v>
      </c>
      <c r="P67" s="52" t="s">
        <v>11</v>
      </c>
      <c r="Q67" s="307"/>
      <c r="R67" s="307"/>
      <c r="S67" s="52" t="s">
        <v>11</v>
      </c>
      <c r="T67" s="400" t="s">
        <v>14</v>
      </c>
      <c r="U67" s="365" t="s">
        <v>14</v>
      </c>
      <c r="V67" s="365" t="s">
        <v>14</v>
      </c>
      <c r="W67" s="365" t="s">
        <v>14</v>
      </c>
      <c r="X67" s="307"/>
      <c r="Y67" s="307"/>
      <c r="Z67" s="52" t="s">
        <v>11</v>
      </c>
      <c r="AA67" s="52" t="s">
        <v>11</v>
      </c>
      <c r="AB67" s="52" t="s">
        <v>67</v>
      </c>
      <c r="AC67" s="52" t="s">
        <v>11</v>
      </c>
      <c r="AD67" s="52" t="s">
        <v>11</v>
      </c>
      <c r="AE67" s="307"/>
      <c r="AF67" s="307"/>
      <c r="AG67" s="52" t="s">
        <v>11</v>
      </c>
      <c r="AH67" s="52" t="s">
        <v>11</v>
      </c>
      <c r="AI67" s="52" t="s">
        <v>67</v>
      </c>
      <c r="AJ67" s="380" t="s">
        <v>11</v>
      </c>
      <c r="AK67" s="34">
        <f>IF(CA67=0,"",TIME(0,CA67,0))</f>
        <v>0.25</v>
      </c>
      <c r="AL67" s="157">
        <f>COUNTIF(F67:AJ67,"P")</f>
        <v>15</v>
      </c>
      <c r="AM67" s="158">
        <f>SUM(AL67:AL68)/2</f>
        <v>15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360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4</v>
      </c>
      <c r="BL67" s="162">
        <f>SUM(BK67+BK68)/2</f>
        <v>4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360</v>
      </c>
      <c r="CB67" s="35">
        <f>SUM(AM67+AO67+AQ67+AS67+AU67+AW67+BB67+BD67+BG67+AY67)</f>
        <v>15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7" t="s">
        <v>67</v>
      </c>
      <c r="I68" s="38" t="s">
        <v>11</v>
      </c>
      <c r="J68" s="306"/>
      <c r="K68" s="306"/>
      <c r="L68" s="37" t="s">
        <v>67</v>
      </c>
      <c r="M68" s="37" t="s">
        <v>11</v>
      </c>
      <c r="N68" s="37" t="s">
        <v>11</v>
      </c>
      <c r="O68" s="37" t="s">
        <v>11</v>
      </c>
      <c r="P68" s="37" t="s">
        <v>11</v>
      </c>
      <c r="Q68" s="306"/>
      <c r="R68" s="306"/>
      <c r="S68" s="37" t="s">
        <v>11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06"/>
      <c r="Y68" s="306"/>
      <c r="Z68" s="37" t="s">
        <v>11</v>
      </c>
      <c r="AA68" s="37" t="s">
        <v>11</v>
      </c>
      <c r="AB68" s="37" t="s">
        <v>67</v>
      </c>
      <c r="AC68" s="37" t="s">
        <v>11</v>
      </c>
      <c r="AD68" s="37" t="s">
        <v>11</v>
      </c>
      <c r="AE68" s="306"/>
      <c r="AF68" s="306"/>
      <c r="AG68" s="37" t="s">
        <v>11</v>
      </c>
      <c r="AH68" s="37" t="s">
        <v>11</v>
      </c>
      <c r="AI68" s="37" t="s">
        <v>67</v>
      </c>
      <c r="AJ68" s="768" t="s">
        <v>11</v>
      </c>
      <c r="AK68" s="40"/>
      <c r="AL68" s="167">
        <f>COUNTIF(F68:AJ68,"P")</f>
        <v>15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4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/>
      <c r="B69" s="179"/>
      <c r="C69" s="196">
        <v>9067</v>
      </c>
      <c r="D69" s="252" t="s">
        <v>284</v>
      </c>
      <c r="E69" s="236" t="s">
        <v>70</v>
      </c>
      <c r="F69" s="753" t="s">
        <v>11</v>
      </c>
      <c r="G69" s="358" t="s">
        <v>7</v>
      </c>
      <c r="H69" s="52" t="s">
        <v>11</v>
      </c>
      <c r="I69" s="53" t="s">
        <v>11</v>
      </c>
      <c r="J69" s="307"/>
      <c r="K69" s="307"/>
      <c r="L69" s="52" t="s">
        <v>11</v>
      </c>
      <c r="M69" s="52" t="s">
        <v>11</v>
      </c>
      <c r="N69" s="52" t="s">
        <v>11</v>
      </c>
      <c r="O69" s="52" t="s">
        <v>11</v>
      </c>
      <c r="P69" s="52" t="s">
        <v>11</v>
      </c>
      <c r="Q69" s="307"/>
      <c r="R69" s="307"/>
      <c r="S69" s="52" t="s">
        <v>11</v>
      </c>
      <c r="T69" s="52" t="s">
        <v>11</v>
      </c>
      <c r="U69" s="52" t="s">
        <v>11</v>
      </c>
      <c r="V69" s="52" t="s">
        <v>11</v>
      </c>
      <c r="W69" s="52" t="s">
        <v>11</v>
      </c>
      <c r="X69" s="307"/>
      <c r="Y69" s="307"/>
      <c r="Z69" s="52" t="s">
        <v>11</v>
      </c>
      <c r="AA69" s="52" t="s">
        <v>11</v>
      </c>
      <c r="AB69" s="380" t="s">
        <v>11</v>
      </c>
      <c r="AC69" s="52" t="s">
        <v>11</v>
      </c>
      <c r="AD69" s="52" t="s">
        <v>11</v>
      </c>
      <c r="AE69" s="307"/>
      <c r="AF69" s="307"/>
      <c r="AG69" s="385" t="s">
        <v>58</v>
      </c>
      <c r="AH69" s="385" t="s">
        <v>58</v>
      </c>
      <c r="AI69" s="385" t="s">
        <v>58</v>
      </c>
      <c r="AJ69" s="380" t="s">
        <v>11</v>
      </c>
      <c r="AK69" s="34">
        <f>IF(CA69=0,"",TIME(0,CA69,0))</f>
        <v>0.34166666666666662</v>
      </c>
      <c r="AL69" s="157">
        <f>COUNTIF(F69:AJ69,"P")</f>
        <v>19</v>
      </c>
      <c r="AM69" s="158">
        <f>SUM(AL69:AL70)/2</f>
        <v>20</v>
      </c>
      <c r="AN69" s="158">
        <f>COUNTIF(F69:AJ69,"Mi")</f>
        <v>0</v>
      </c>
      <c r="AO69" s="158">
        <f>SUM((AN69+AN70)/2)</f>
        <v>0</v>
      </c>
      <c r="AP69" s="159">
        <f>COUNTIF(F69:AJ69,"VS")</f>
        <v>0</v>
      </c>
      <c r="AQ69" s="159">
        <f>SUM((AP69+AP70)/2)</f>
        <v>0</v>
      </c>
      <c r="AR69" s="158">
        <f>COUNTIF(F69:AJ69,"C1")</f>
        <v>0</v>
      </c>
      <c r="AS69" s="159">
        <f>SUM((AR69+AR70)/2)</f>
        <v>0</v>
      </c>
      <c r="AT69" s="159">
        <f>COUNTIF(F69:AJ69,"R1")</f>
        <v>0</v>
      </c>
      <c r="AU69" s="160">
        <f>SUM((AT69+AT70)/2)</f>
        <v>0.5</v>
      </c>
      <c r="AV69" s="158">
        <f>COUNTIF(F69:AJ69,"CS")</f>
        <v>0</v>
      </c>
      <c r="AW69" s="158">
        <f>SUM((AV69+AV70)/2)</f>
        <v>0</v>
      </c>
      <c r="AX69" s="159">
        <f>COUNTIF(F69:AJ69,"DA")</f>
        <v>0</v>
      </c>
      <c r="AY69" s="159">
        <f>SUM((AX69+AX70)/2)</f>
        <v>0</v>
      </c>
      <c r="AZ69" s="161">
        <f>SUM(AM69+AO69+AQ69+AS69+AW69+AY69+AU69)*24</f>
        <v>492</v>
      </c>
      <c r="BA69" s="159">
        <f>COUNTIF(F69:AJ69,"MT5")</f>
        <v>0</v>
      </c>
      <c r="BB69" s="159">
        <f>SUM((BA69+BA70)/2)</f>
        <v>0</v>
      </c>
      <c r="BC69" s="159">
        <f>COUNTIF(F69:AJ69,"MT6")</f>
        <v>0</v>
      </c>
      <c r="BD69" s="159">
        <f>SUM((BC69+BC70)/2)</f>
        <v>0</v>
      </c>
      <c r="BE69" s="159">
        <f>SUM((BD69+BD70)/2)</f>
        <v>0</v>
      </c>
      <c r="BF69" s="159">
        <f>COUNTIF(F69:AJ69,"MT8")</f>
        <v>0</v>
      </c>
      <c r="BG69" s="159">
        <f>SUM((BF69+BF70)/2)</f>
        <v>0</v>
      </c>
      <c r="BH69" s="159">
        <f>SUM((BG69+BG70)/2)</f>
        <v>0</v>
      </c>
      <c r="BI69" s="159">
        <f>COUNTIF(F69:AJ69,"A")</f>
        <v>0</v>
      </c>
      <c r="BJ69" s="159">
        <f>SUM((BI69+BI70)/2)</f>
        <v>0</v>
      </c>
      <c r="BK69" s="159">
        <f>COUNTIF(F69:AJ69,"Ma")</f>
        <v>0</v>
      </c>
      <c r="BL69" s="162">
        <f>SUM(BK69+BK70)/2</f>
        <v>0</v>
      </c>
      <c r="BM69" s="158">
        <f>COUNTIF(F69:AJ69,"MJ")</f>
        <v>0</v>
      </c>
      <c r="BN69" s="158">
        <f>SUM(BM69+BM70)/2</f>
        <v>0</v>
      </c>
      <c r="BO69" s="158">
        <f>COUNTIF(F69:AJ69,"Jsc")</f>
        <v>0</v>
      </c>
      <c r="BP69" s="158">
        <f>SUM(BO69+BO70)/2</f>
        <v>0</v>
      </c>
      <c r="BQ69" s="158">
        <f>COUNTIF(F69:AJ69,"C")</f>
        <v>1</v>
      </c>
      <c r="BR69" s="158">
        <f>SUM((BQ69+BQ70)/2)</f>
        <v>1</v>
      </c>
      <c r="BS69" s="158">
        <f>COUNTIF(F69:AJ69,"CC")</f>
        <v>0</v>
      </c>
      <c r="BT69" s="158">
        <f>SUM((BS69+BS70)/2)</f>
        <v>0</v>
      </c>
      <c r="BU69" s="158">
        <f>COUNTIF(F69:AJ69,"DS")</f>
        <v>0</v>
      </c>
      <c r="BV69" s="158">
        <f>SUM((BU69+BU70)/2)</f>
        <v>0</v>
      </c>
      <c r="BW69" s="159">
        <f>COUNTIF(F69:AJ69,"MT")</f>
        <v>0</v>
      </c>
      <c r="BX69" s="159">
        <f>SUM((BW69+BW70)/2)</f>
        <v>0</v>
      </c>
      <c r="BY69" s="159">
        <f>COUNTIF(F69:AJ69,"4/5")</f>
        <v>0</v>
      </c>
      <c r="BZ69" s="160">
        <f>SUM((BY69+BY70)/2)</f>
        <v>0</v>
      </c>
      <c r="CA69" s="163">
        <f>SUM(AZ69)</f>
        <v>492</v>
      </c>
      <c r="CB69" s="35">
        <f>SUM(AM69+AO69+AQ69+AS69+AU69+AW69+BB69+BD69+BG69+AY69)</f>
        <v>20.5</v>
      </c>
    </row>
    <row r="70" spans="1:80" ht="18.75" customHeight="1" thickBot="1" x14ac:dyDescent="0.3">
      <c r="A70" s="137"/>
      <c r="B70" s="179"/>
      <c r="C70" s="164" t="s">
        <v>6</v>
      </c>
      <c r="D70" s="260"/>
      <c r="E70" s="238" t="s">
        <v>4</v>
      </c>
      <c r="F70" s="52" t="s">
        <v>11</v>
      </c>
      <c r="G70" s="358" t="s">
        <v>7</v>
      </c>
      <c r="H70" s="52" t="s">
        <v>11</v>
      </c>
      <c r="I70" s="53" t="s">
        <v>11</v>
      </c>
      <c r="J70" s="307"/>
      <c r="K70" s="307"/>
      <c r="L70" s="52" t="s">
        <v>11</v>
      </c>
      <c r="M70" s="56" t="s">
        <v>11</v>
      </c>
      <c r="N70" s="52" t="s">
        <v>11</v>
      </c>
      <c r="O70" s="52" t="s">
        <v>11</v>
      </c>
      <c r="P70" s="52" t="s">
        <v>11</v>
      </c>
      <c r="Q70" s="307"/>
      <c r="R70" s="307"/>
      <c r="S70" s="52" t="s">
        <v>11</v>
      </c>
      <c r="T70" s="52" t="s">
        <v>11</v>
      </c>
      <c r="U70" s="52" t="s">
        <v>11</v>
      </c>
      <c r="V70" s="52" t="s">
        <v>11</v>
      </c>
      <c r="W70" s="52" t="s">
        <v>11</v>
      </c>
      <c r="X70" s="307"/>
      <c r="Y70" s="307"/>
      <c r="Z70" s="52" t="s">
        <v>57</v>
      </c>
      <c r="AA70" s="52" t="s">
        <v>11</v>
      </c>
      <c r="AB70" s="380" t="s">
        <v>11</v>
      </c>
      <c r="AC70" s="52" t="s">
        <v>11</v>
      </c>
      <c r="AD70" s="52" t="s">
        <v>11</v>
      </c>
      <c r="AE70" s="307"/>
      <c r="AF70" s="307"/>
      <c r="AG70" s="37" t="s">
        <v>11</v>
      </c>
      <c r="AH70" s="37" t="s">
        <v>11</v>
      </c>
      <c r="AI70" s="56" t="s">
        <v>11</v>
      </c>
      <c r="AJ70" s="380" t="s">
        <v>11</v>
      </c>
      <c r="AK70" s="40"/>
      <c r="AL70" s="167">
        <f>COUNTIF(F70:AJ70,"P")</f>
        <v>21</v>
      </c>
      <c r="AM70" s="168"/>
      <c r="AN70" s="168">
        <f>COUNTIF(F70:AJ70,"Mi")</f>
        <v>0</v>
      </c>
      <c r="AO70" s="169"/>
      <c r="AP70" s="170">
        <f>COUNTIF(F70:AJ70,"VS")</f>
        <v>0</v>
      </c>
      <c r="AQ70" s="171"/>
      <c r="AR70" s="168">
        <f>COUNTIF(F70:AJ70,"C1")</f>
        <v>0</v>
      </c>
      <c r="AS70" s="168"/>
      <c r="AT70" s="168">
        <f>COUNTIF(F70:AJ70,"R1")</f>
        <v>1</v>
      </c>
      <c r="AU70" s="168"/>
      <c r="AV70" s="168">
        <f>COUNTIF(F70:AJ70,"CS")</f>
        <v>0</v>
      </c>
      <c r="AW70" s="169"/>
      <c r="AX70" s="170">
        <f>COUNTIF(F70:AJ70,"DA")</f>
        <v>0</v>
      </c>
      <c r="AY70" s="171"/>
      <c r="AZ70" s="172"/>
      <c r="BA70" s="170">
        <f>COUNTIF(F70:AJ70,"MT5")</f>
        <v>0</v>
      </c>
      <c r="BB70" s="171"/>
      <c r="BC70" s="170">
        <f>COUNTIF(F70:AJ70,"MT6")</f>
        <v>0</v>
      </c>
      <c r="BD70" s="171"/>
      <c r="BE70" s="171"/>
      <c r="BF70" s="170">
        <f>COUNTIF(F70:AJ70,"MT8")</f>
        <v>0</v>
      </c>
      <c r="BG70" s="171"/>
      <c r="BH70" s="171"/>
      <c r="BI70" s="170">
        <f>COUNTIF(F70:AJ70,"A")</f>
        <v>0</v>
      </c>
      <c r="BJ70" s="171"/>
      <c r="BK70" s="170">
        <f>COUNTIF(F70:AJ70,"Ma")</f>
        <v>0</v>
      </c>
      <c r="BL70" s="173"/>
      <c r="BM70" s="168">
        <f>COUNTIF(F70:AJ70,"MJ")</f>
        <v>0</v>
      </c>
      <c r="BN70" s="174"/>
      <c r="BO70" s="168">
        <f>COUNTIF(F70:AJ70,"Jsc")</f>
        <v>0</v>
      </c>
      <c r="BP70" s="169"/>
      <c r="BQ70" s="168">
        <f>COUNTIF(F70:AJ70,"C")</f>
        <v>1</v>
      </c>
      <c r="BR70" s="168"/>
      <c r="BS70" s="168">
        <f>COUNTIF(F70:AJ70,"CC")</f>
        <v>0</v>
      </c>
      <c r="BT70" s="169"/>
      <c r="BU70" s="168">
        <f>COUNTIF(F70:AJ70,"DS")</f>
        <v>0</v>
      </c>
      <c r="BV70" s="169"/>
      <c r="BW70" s="170">
        <f>COUNTIF(F70:AJ70,"MT")</f>
        <v>0</v>
      </c>
      <c r="BX70" s="171"/>
      <c r="BY70" s="170">
        <f>COUNTIF(F70:AJ70,"4/5")</f>
        <v>0</v>
      </c>
      <c r="BZ70" s="175"/>
      <c r="CA70" s="176"/>
      <c r="CB70" s="85"/>
    </row>
    <row r="71" spans="1:80" ht="18.75" customHeight="1" x14ac:dyDescent="0.25">
      <c r="A71" s="137" t="s">
        <v>425</v>
      </c>
      <c r="B71" s="179" t="s">
        <v>180</v>
      </c>
      <c r="C71" s="807" t="s">
        <v>331</v>
      </c>
      <c r="D71" s="178" t="str">
        <f>VLOOKUP(C71,ListeAppel,2,FALSE)</f>
        <v>Nom 098</v>
      </c>
      <c r="E71" s="156" t="s">
        <v>70</v>
      </c>
      <c r="F71" s="30" t="s">
        <v>11</v>
      </c>
      <c r="G71" s="31" t="s">
        <v>67</v>
      </c>
      <c r="H71" s="31" t="s">
        <v>11</v>
      </c>
      <c r="I71" s="32" t="s">
        <v>11</v>
      </c>
      <c r="J71" s="305"/>
      <c r="K71" s="305"/>
      <c r="L71" s="365" t="s">
        <v>14</v>
      </c>
      <c r="M71" s="365" t="s">
        <v>14</v>
      </c>
      <c r="N71" s="365" t="s">
        <v>14</v>
      </c>
      <c r="O71" s="365" t="s">
        <v>14</v>
      </c>
      <c r="P71" s="365" t="s">
        <v>14</v>
      </c>
      <c r="Q71" s="305"/>
      <c r="R71" s="305"/>
      <c r="S71" s="31" t="s">
        <v>11</v>
      </c>
      <c r="T71" s="31" t="s">
        <v>11</v>
      </c>
      <c r="U71" s="31" t="s">
        <v>67</v>
      </c>
      <c r="V71" s="31" t="s">
        <v>11</v>
      </c>
      <c r="W71" s="353" t="s">
        <v>7</v>
      </c>
      <c r="X71" s="305"/>
      <c r="Y71" s="305"/>
      <c r="Z71" s="31" t="s">
        <v>11</v>
      </c>
      <c r="AA71" s="442" t="s">
        <v>11</v>
      </c>
      <c r="AB71" s="31" t="s">
        <v>11</v>
      </c>
      <c r="AC71" s="31" t="s">
        <v>67</v>
      </c>
      <c r="AD71" s="656" t="s">
        <v>11</v>
      </c>
      <c r="AE71" s="305"/>
      <c r="AF71" s="305"/>
      <c r="AG71" s="385" t="s">
        <v>58</v>
      </c>
      <c r="AH71" s="385" t="s">
        <v>58</v>
      </c>
      <c r="AI71" s="385" t="s">
        <v>58</v>
      </c>
      <c r="AJ71" s="442" t="s">
        <v>11</v>
      </c>
      <c r="AK71" s="34">
        <f>IF(CA71=0,"",TIME(0,CA71,0))</f>
        <v>0.20833333333333334</v>
      </c>
      <c r="AL71" s="157">
        <f t="shared" si="57"/>
        <v>11</v>
      </c>
      <c r="AM71" s="158">
        <f>SUM(AL71:AL72)/2</f>
        <v>11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0.5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300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5</v>
      </c>
      <c r="BL71" s="162">
        <f>SUM(BK71+BK72)/2</f>
        <v>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300</v>
      </c>
      <c r="CB71" s="35">
        <f>SUM(AM71+AO71+AQ71+AS71+AU71+AW71+BB71+BD71+BG71+AY71)</f>
        <v>12.5</v>
      </c>
    </row>
    <row r="72" spans="1:80" ht="18.75" customHeight="1" thickBot="1" x14ac:dyDescent="0.3">
      <c r="A72" s="137" t="s">
        <v>425</v>
      </c>
      <c r="B72" s="179" t="s">
        <v>180</v>
      </c>
      <c r="C72" s="192" t="s">
        <v>10</v>
      </c>
      <c r="D72" s="194"/>
      <c r="E72" s="166" t="s">
        <v>4</v>
      </c>
      <c r="F72" s="36" t="s">
        <v>11</v>
      </c>
      <c r="G72" s="37" t="s">
        <v>67</v>
      </c>
      <c r="H72" s="37" t="s">
        <v>11</v>
      </c>
      <c r="I72" s="38" t="s">
        <v>11</v>
      </c>
      <c r="J72" s="306"/>
      <c r="K72" s="306"/>
      <c r="L72" s="367" t="s">
        <v>14</v>
      </c>
      <c r="M72" s="367" t="s">
        <v>14</v>
      </c>
      <c r="N72" s="367" t="s">
        <v>14</v>
      </c>
      <c r="O72" s="367" t="s">
        <v>14</v>
      </c>
      <c r="P72" s="367" t="s">
        <v>14</v>
      </c>
      <c r="Q72" s="306"/>
      <c r="R72" s="306"/>
      <c r="S72" s="37" t="s">
        <v>11</v>
      </c>
      <c r="T72" s="37" t="s">
        <v>11</v>
      </c>
      <c r="U72" s="37" t="s">
        <v>67</v>
      </c>
      <c r="V72" s="37" t="s">
        <v>11</v>
      </c>
      <c r="W72" s="354" t="s">
        <v>7</v>
      </c>
      <c r="X72" s="306"/>
      <c r="Y72" s="306"/>
      <c r="Z72" s="37" t="s">
        <v>11</v>
      </c>
      <c r="AA72" s="402" t="s">
        <v>11</v>
      </c>
      <c r="AB72" s="37" t="s">
        <v>11</v>
      </c>
      <c r="AC72" s="37" t="s">
        <v>67</v>
      </c>
      <c r="AD72" s="37" t="s">
        <v>11</v>
      </c>
      <c r="AE72" s="306"/>
      <c r="AF72" s="306"/>
      <c r="AG72" s="37" t="s">
        <v>57</v>
      </c>
      <c r="AH72" s="37" t="s">
        <v>57</v>
      </c>
      <c r="AI72" s="440" t="s">
        <v>39</v>
      </c>
      <c r="AJ72" s="402" t="s">
        <v>11</v>
      </c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1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/>
      <c r="B73" s="179"/>
      <c r="C73" s="807" t="s">
        <v>332</v>
      </c>
      <c r="D73" s="178" t="str">
        <f>VLOOKUP(C73,ListeAppel,2,FALSE)</f>
        <v>Nom 100</v>
      </c>
      <c r="E73" s="156" t="s">
        <v>70</v>
      </c>
      <c r="F73" s="51" t="s">
        <v>11</v>
      </c>
      <c r="G73" s="358" t="s">
        <v>7</v>
      </c>
      <c r="H73" s="52" t="s">
        <v>11</v>
      </c>
      <c r="I73" s="32" t="s">
        <v>11</v>
      </c>
      <c r="J73" s="307"/>
      <c r="K73" s="307"/>
      <c r="L73" s="52" t="s">
        <v>11</v>
      </c>
      <c r="M73" s="52" t="s">
        <v>11</v>
      </c>
      <c r="N73" s="52" t="s">
        <v>11</v>
      </c>
      <c r="O73" s="52" t="s">
        <v>11</v>
      </c>
      <c r="P73" s="52" t="s">
        <v>11</v>
      </c>
      <c r="Q73" s="307"/>
      <c r="R73" s="307"/>
      <c r="S73" s="52" t="s">
        <v>11</v>
      </c>
      <c r="T73" s="52" t="s">
        <v>11</v>
      </c>
      <c r="U73" s="52" t="s">
        <v>11</v>
      </c>
      <c r="V73" s="52" t="s">
        <v>11</v>
      </c>
      <c r="W73" s="358" t="s">
        <v>7</v>
      </c>
      <c r="X73" s="307"/>
      <c r="Y73" s="307"/>
      <c r="Z73" s="52" t="s">
        <v>11</v>
      </c>
      <c r="AA73" s="52" t="s">
        <v>11</v>
      </c>
      <c r="AB73" s="52" t="s">
        <v>11</v>
      </c>
      <c r="AC73" s="52" t="s">
        <v>11</v>
      </c>
      <c r="AD73" s="657" t="s">
        <v>11</v>
      </c>
      <c r="AE73" s="307"/>
      <c r="AF73" s="307"/>
      <c r="AG73" s="52" t="s">
        <v>11</v>
      </c>
      <c r="AH73" s="52" t="s">
        <v>11</v>
      </c>
      <c r="AI73" s="52" t="s">
        <v>11</v>
      </c>
      <c r="AJ73" s="353" t="s">
        <v>7</v>
      </c>
      <c r="AK73" s="34">
        <f>IF(CA73=0,"",TIME(0,CA73,0))</f>
        <v>0.33333333333333331</v>
      </c>
      <c r="AL73" s="157">
        <f t="shared" si="57"/>
        <v>20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1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480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3</v>
      </c>
      <c r="BR73" s="158">
        <f>SUM((BQ73+BQ74)/2)</f>
        <v>3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480</v>
      </c>
      <c r="CB73" s="35">
        <f>SUM(AM73+AO73+AQ73+AS73+AU73+AW73+BB73+BD73+BG73+AY73)</f>
        <v>20</v>
      </c>
    </row>
    <row r="74" spans="1:80" ht="18.75" customHeight="1" thickBot="1" x14ac:dyDescent="0.3">
      <c r="A74" s="137"/>
      <c r="B74" s="179"/>
      <c r="C74" s="192" t="s">
        <v>6</v>
      </c>
      <c r="D74" s="194"/>
      <c r="E74" s="166" t="s">
        <v>4</v>
      </c>
      <c r="F74" s="51" t="s">
        <v>11</v>
      </c>
      <c r="G74" s="358" t="s">
        <v>7</v>
      </c>
      <c r="H74" s="52" t="s">
        <v>11</v>
      </c>
      <c r="I74" s="53" t="s">
        <v>11</v>
      </c>
      <c r="J74" s="307"/>
      <c r="K74" s="307"/>
      <c r="L74" s="52" t="s">
        <v>11</v>
      </c>
      <c r="M74" s="52" t="s">
        <v>11</v>
      </c>
      <c r="N74" s="52" t="s">
        <v>11</v>
      </c>
      <c r="O74" s="52" t="s">
        <v>11</v>
      </c>
      <c r="P74" s="52" t="s">
        <v>11</v>
      </c>
      <c r="Q74" s="307"/>
      <c r="R74" s="307"/>
      <c r="S74" s="52" t="s">
        <v>57</v>
      </c>
      <c r="T74" s="52" t="s">
        <v>11</v>
      </c>
      <c r="U74" s="52" t="s">
        <v>11</v>
      </c>
      <c r="V74" s="52" t="s">
        <v>11</v>
      </c>
      <c r="W74" s="354" t="s">
        <v>7</v>
      </c>
      <c r="X74" s="307"/>
      <c r="Y74" s="307"/>
      <c r="Z74" s="52" t="s">
        <v>11</v>
      </c>
      <c r="AA74" s="52" t="s">
        <v>57</v>
      </c>
      <c r="AB74" s="52" t="s">
        <v>11</v>
      </c>
      <c r="AC74" s="52" t="s">
        <v>11</v>
      </c>
      <c r="AD74" s="52" t="s">
        <v>11</v>
      </c>
      <c r="AE74" s="307"/>
      <c r="AF74" s="307"/>
      <c r="AG74" s="52" t="s">
        <v>11</v>
      </c>
      <c r="AH74" s="52" t="s">
        <v>11</v>
      </c>
      <c r="AI74" s="52" t="s">
        <v>11</v>
      </c>
      <c r="AJ74" s="354" t="s">
        <v>7</v>
      </c>
      <c r="AK74" s="40"/>
      <c r="AL74" s="167">
        <f t="shared" si="57"/>
        <v>18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2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3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x14ac:dyDescent="0.25">
      <c r="A75" s="137" t="s">
        <v>425</v>
      </c>
      <c r="B75" s="179" t="s">
        <v>180</v>
      </c>
      <c r="C75" s="807" t="s">
        <v>333</v>
      </c>
      <c r="D75" s="178" t="s">
        <v>290</v>
      </c>
      <c r="E75" s="156" t="s">
        <v>70</v>
      </c>
      <c r="F75" s="369" t="s">
        <v>7</v>
      </c>
      <c r="G75" s="353" t="s">
        <v>7</v>
      </c>
      <c r="H75" s="353" t="s">
        <v>7</v>
      </c>
      <c r="I75" s="353" t="s">
        <v>7</v>
      </c>
      <c r="J75" s="353" t="s">
        <v>7</v>
      </c>
      <c r="K75" s="353" t="s">
        <v>7</v>
      </c>
      <c r="L75" s="353" t="s">
        <v>7</v>
      </c>
      <c r="M75" s="353" t="s">
        <v>7</v>
      </c>
      <c r="N75" s="353" t="s">
        <v>7</v>
      </c>
      <c r="O75" s="353" t="s">
        <v>7</v>
      </c>
      <c r="P75" s="353" t="s">
        <v>7</v>
      </c>
      <c r="Q75" s="353" t="s">
        <v>7</v>
      </c>
      <c r="R75" s="353" t="s">
        <v>7</v>
      </c>
      <c r="S75" s="353" t="s">
        <v>7</v>
      </c>
      <c r="T75" s="353" t="s">
        <v>7</v>
      </c>
      <c r="U75" s="353" t="s">
        <v>7</v>
      </c>
      <c r="V75" s="353" t="s">
        <v>7</v>
      </c>
      <c r="W75" s="353" t="s">
        <v>7</v>
      </c>
      <c r="X75" s="353" t="s">
        <v>7</v>
      </c>
      <c r="Y75" s="353" t="s">
        <v>7</v>
      </c>
      <c r="Z75" s="353" t="s">
        <v>7</v>
      </c>
      <c r="AA75" s="353" t="s">
        <v>7</v>
      </c>
      <c r="AB75" s="353" t="s">
        <v>7</v>
      </c>
      <c r="AC75" s="353" t="s">
        <v>7</v>
      </c>
      <c r="AD75" s="353" t="s">
        <v>7</v>
      </c>
      <c r="AE75" s="353" t="s">
        <v>7</v>
      </c>
      <c r="AF75" s="353" t="s">
        <v>7</v>
      </c>
      <c r="AG75" s="353" t="s">
        <v>7</v>
      </c>
      <c r="AH75" s="353" t="s">
        <v>7</v>
      </c>
      <c r="AI75" s="353" t="s">
        <v>7</v>
      </c>
      <c r="AJ75" s="353" t="s">
        <v>7</v>
      </c>
      <c r="AK75" s="34" t="str">
        <f>IF(CA75=0,"",TIME(0,CA75,0))</f>
        <v/>
      </c>
      <c r="AL75" s="157">
        <f t="shared" si="57"/>
        <v>0</v>
      </c>
      <c r="AM75" s="158">
        <f>SUM(AL75:AL76)/2</f>
        <v>0</v>
      </c>
      <c r="AN75" s="158">
        <f t="shared" si="58"/>
        <v>0</v>
      </c>
      <c r="AO75" s="158">
        <f>SUM((AN75+AN76)/2)</f>
        <v>0</v>
      </c>
      <c r="AP75" s="159">
        <f t="shared" si="59"/>
        <v>0</v>
      </c>
      <c r="AQ75" s="159">
        <f>SUM((AP75+AP76)/2)</f>
        <v>0</v>
      </c>
      <c r="AR75" s="158">
        <f t="shared" si="60"/>
        <v>0</v>
      </c>
      <c r="AS75" s="159">
        <f>SUM((AR75+AR76)/2)</f>
        <v>0</v>
      </c>
      <c r="AT75" s="159">
        <f t="shared" si="61"/>
        <v>0</v>
      </c>
      <c r="AU75" s="160">
        <f>SUM((AT75+AT76)/2)</f>
        <v>0</v>
      </c>
      <c r="AV75" s="158">
        <f t="shared" si="62"/>
        <v>0</v>
      </c>
      <c r="AW75" s="158">
        <f>SUM((AV75+AV76)/2)</f>
        <v>0</v>
      </c>
      <c r="AX75" s="159">
        <f t="shared" si="63"/>
        <v>0</v>
      </c>
      <c r="AY75" s="159">
        <f>SUM((AX75+AX76)/2)</f>
        <v>0</v>
      </c>
      <c r="AZ75" s="161">
        <f>SUM(AM75+AO75+AQ75+AS75+AW75+AY75+AU75)*24</f>
        <v>0</v>
      </c>
      <c r="BA75" s="159">
        <f t="shared" si="64"/>
        <v>0</v>
      </c>
      <c r="BB75" s="159">
        <f>SUM((BA75+BA76)/2)</f>
        <v>0</v>
      </c>
      <c r="BC75" s="159">
        <f t="shared" si="65"/>
        <v>0</v>
      </c>
      <c r="BD75" s="159">
        <f>SUM((BC75+BC76)/2)</f>
        <v>0</v>
      </c>
      <c r="BE75" s="159">
        <f>SUM((BD75+BD76)/2)</f>
        <v>0</v>
      </c>
      <c r="BF75" s="159">
        <f t="shared" si="66"/>
        <v>0</v>
      </c>
      <c r="BG75" s="159">
        <f>SUM((BF75+BF76)/2)</f>
        <v>0</v>
      </c>
      <c r="BH75" s="159">
        <f>SUM((BG75+BG76)/2)</f>
        <v>0</v>
      </c>
      <c r="BI75" s="159">
        <f t="shared" si="67"/>
        <v>0</v>
      </c>
      <c r="BJ75" s="159">
        <f>SUM((BI75+BI76)/2)</f>
        <v>0</v>
      </c>
      <c r="BK75" s="159">
        <f t="shared" si="68"/>
        <v>0</v>
      </c>
      <c r="BL75" s="162">
        <f>SUM(BK75+BK76)/2</f>
        <v>0</v>
      </c>
      <c r="BM75" s="158">
        <f t="shared" si="69"/>
        <v>0</v>
      </c>
      <c r="BN75" s="158">
        <f>SUM(BM75+BM76)/2</f>
        <v>0</v>
      </c>
      <c r="BO75" s="158">
        <f t="shared" si="70"/>
        <v>0</v>
      </c>
      <c r="BP75" s="158">
        <f>SUM(BO75+BO76)/2</f>
        <v>0</v>
      </c>
      <c r="BQ75" s="158">
        <f t="shared" si="71"/>
        <v>31</v>
      </c>
      <c r="BR75" s="158">
        <f>SUM((BQ75+BQ76)/2)</f>
        <v>31</v>
      </c>
      <c r="BS75" s="158">
        <f t="shared" si="72"/>
        <v>0</v>
      </c>
      <c r="BT75" s="158">
        <f>SUM((BS75+BS76)/2)</f>
        <v>0</v>
      </c>
      <c r="BU75" s="158">
        <f t="shared" si="73"/>
        <v>0</v>
      </c>
      <c r="BV75" s="158">
        <f>SUM((BU75+BU76)/2)</f>
        <v>0</v>
      </c>
      <c r="BW75" s="159">
        <f t="shared" si="74"/>
        <v>0</v>
      </c>
      <c r="BX75" s="159">
        <f>SUM((BW75+BW76)/2)</f>
        <v>0</v>
      </c>
      <c r="BY75" s="159">
        <f t="shared" si="75"/>
        <v>0</v>
      </c>
      <c r="BZ75" s="160">
        <f>SUM((BY75+BY76)/2)</f>
        <v>0</v>
      </c>
      <c r="CA75" s="163">
        <f>SUM(AZ75)</f>
        <v>0</v>
      </c>
      <c r="CB75" s="35">
        <f>SUM(AM75+AO75+AQ75+AS75+AU75+AW75+BB75+BD75+BG75+AY75)</f>
        <v>0</v>
      </c>
    </row>
    <row r="76" spans="1:80" ht="18.75" customHeight="1" thickBot="1" x14ac:dyDescent="0.3">
      <c r="A76" s="137" t="s">
        <v>425</v>
      </c>
      <c r="B76" s="179" t="s">
        <v>180</v>
      </c>
      <c r="C76" s="192" t="s">
        <v>6</v>
      </c>
      <c r="D76" s="194"/>
      <c r="E76" s="166" t="s">
        <v>4</v>
      </c>
      <c r="F76" s="370" t="s">
        <v>7</v>
      </c>
      <c r="G76" s="354" t="s">
        <v>7</v>
      </c>
      <c r="H76" s="354" t="s">
        <v>7</v>
      </c>
      <c r="I76" s="354" t="s">
        <v>7</v>
      </c>
      <c r="J76" s="354" t="s">
        <v>7</v>
      </c>
      <c r="K76" s="354" t="s">
        <v>7</v>
      </c>
      <c r="L76" s="354" t="s">
        <v>7</v>
      </c>
      <c r="M76" s="354" t="s">
        <v>7</v>
      </c>
      <c r="N76" s="354" t="s">
        <v>7</v>
      </c>
      <c r="O76" s="354" t="s">
        <v>7</v>
      </c>
      <c r="P76" s="354" t="s">
        <v>7</v>
      </c>
      <c r="Q76" s="354" t="s">
        <v>7</v>
      </c>
      <c r="R76" s="354" t="s">
        <v>7</v>
      </c>
      <c r="S76" s="354" t="s">
        <v>7</v>
      </c>
      <c r="T76" s="354" t="s">
        <v>7</v>
      </c>
      <c r="U76" s="354" t="s">
        <v>7</v>
      </c>
      <c r="V76" s="354" t="s">
        <v>7</v>
      </c>
      <c r="W76" s="354" t="s">
        <v>7</v>
      </c>
      <c r="X76" s="354" t="s">
        <v>7</v>
      </c>
      <c r="Y76" s="354" t="s">
        <v>7</v>
      </c>
      <c r="Z76" s="354" t="s">
        <v>7</v>
      </c>
      <c r="AA76" s="354" t="s">
        <v>7</v>
      </c>
      <c r="AB76" s="354" t="s">
        <v>7</v>
      </c>
      <c r="AC76" s="354" t="s">
        <v>7</v>
      </c>
      <c r="AD76" s="354" t="s">
        <v>7</v>
      </c>
      <c r="AE76" s="354" t="s">
        <v>7</v>
      </c>
      <c r="AF76" s="354" t="s">
        <v>7</v>
      </c>
      <c r="AG76" s="354" t="s">
        <v>7</v>
      </c>
      <c r="AH76" s="354" t="s">
        <v>7</v>
      </c>
      <c r="AI76" s="354" t="s">
        <v>7</v>
      </c>
      <c r="AJ76" s="354" t="s">
        <v>7</v>
      </c>
      <c r="AK76" s="40"/>
      <c r="AL76" s="167">
        <f t="shared" si="57"/>
        <v>0</v>
      </c>
      <c r="AM76" s="168"/>
      <c r="AN76" s="168">
        <f t="shared" si="58"/>
        <v>0</v>
      </c>
      <c r="AO76" s="169"/>
      <c r="AP76" s="170">
        <f t="shared" si="59"/>
        <v>0</v>
      </c>
      <c r="AQ76" s="171"/>
      <c r="AR76" s="168">
        <f t="shared" si="60"/>
        <v>0</v>
      </c>
      <c r="AS76" s="168"/>
      <c r="AT76" s="168">
        <f t="shared" si="61"/>
        <v>0</v>
      </c>
      <c r="AU76" s="168"/>
      <c r="AV76" s="168">
        <f t="shared" si="62"/>
        <v>0</v>
      </c>
      <c r="AW76" s="169"/>
      <c r="AX76" s="170">
        <f t="shared" si="63"/>
        <v>0</v>
      </c>
      <c r="AY76" s="171"/>
      <c r="AZ76" s="172"/>
      <c r="BA76" s="170">
        <f t="shared" si="64"/>
        <v>0</v>
      </c>
      <c r="BB76" s="171"/>
      <c r="BC76" s="170">
        <f t="shared" si="65"/>
        <v>0</v>
      </c>
      <c r="BD76" s="171"/>
      <c r="BE76" s="171"/>
      <c r="BF76" s="170">
        <f t="shared" si="66"/>
        <v>0</v>
      </c>
      <c r="BG76" s="171"/>
      <c r="BH76" s="171"/>
      <c r="BI76" s="170">
        <f t="shared" si="67"/>
        <v>0</v>
      </c>
      <c r="BJ76" s="171"/>
      <c r="BK76" s="170">
        <f t="shared" si="68"/>
        <v>0</v>
      </c>
      <c r="BL76" s="173"/>
      <c r="BM76" s="168">
        <f t="shared" si="69"/>
        <v>0</v>
      </c>
      <c r="BN76" s="174"/>
      <c r="BO76" s="168">
        <f t="shared" si="70"/>
        <v>0</v>
      </c>
      <c r="BP76" s="169"/>
      <c r="BQ76" s="168">
        <f t="shared" si="71"/>
        <v>31</v>
      </c>
      <c r="BR76" s="168"/>
      <c r="BS76" s="168">
        <f t="shared" si="72"/>
        <v>0</v>
      </c>
      <c r="BT76" s="169"/>
      <c r="BU76" s="168">
        <f t="shared" si="73"/>
        <v>0</v>
      </c>
      <c r="BV76" s="169"/>
      <c r="BW76" s="170">
        <f t="shared" si="74"/>
        <v>0</v>
      </c>
      <c r="BX76" s="171"/>
      <c r="BY76" s="170">
        <f t="shared" si="75"/>
        <v>0</v>
      </c>
      <c r="BZ76" s="175"/>
      <c r="CA76" s="176"/>
      <c r="CB76" s="85"/>
    </row>
    <row r="77" spans="1:80" ht="18.75" customHeight="1" thickBot="1" x14ac:dyDescent="0.3">
      <c r="A77" s="137" t="s">
        <v>425</v>
      </c>
      <c r="B77" s="179" t="s">
        <v>181</v>
      </c>
      <c r="C77" s="1174" t="s">
        <v>181</v>
      </c>
      <c r="D77" s="1175"/>
      <c r="AK77" s="34" t="str">
        <f>IF(CA77=0,"",TIME(0,CA77,0))</f>
        <v/>
      </c>
      <c r="BL77" s="82"/>
    </row>
    <row r="78" spans="1:80" ht="18.75" customHeight="1" thickBot="1" x14ac:dyDescent="0.3">
      <c r="A78" s="137" t="s">
        <v>425</v>
      </c>
      <c r="B78" s="179" t="s">
        <v>181</v>
      </c>
      <c r="D78" s="45" t="s">
        <v>69</v>
      </c>
      <c r="F78" s="24">
        <v>1</v>
      </c>
      <c r="G78" s="25">
        <v>2</v>
      </c>
      <c r="H78" s="25">
        <v>3</v>
      </c>
      <c r="I78" s="25">
        <v>4</v>
      </c>
      <c r="J78" s="300">
        <v>5</v>
      </c>
      <c r="K78" s="300">
        <v>6</v>
      </c>
      <c r="L78" s="25">
        <v>7</v>
      </c>
      <c r="M78" s="25">
        <v>8</v>
      </c>
      <c r="N78" s="25">
        <v>9</v>
      </c>
      <c r="O78" s="25">
        <v>10</v>
      </c>
      <c r="P78" s="25">
        <v>11</v>
      </c>
      <c r="Q78" s="300">
        <v>12</v>
      </c>
      <c r="R78" s="300">
        <v>13</v>
      </c>
      <c r="S78" s="25">
        <v>14</v>
      </c>
      <c r="T78" s="25">
        <v>15</v>
      </c>
      <c r="U78" s="25">
        <v>16</v>
      </c>
      <c r="V78" s="25">
        <v>17</v>
      </c>
      <c r="W78" s="25">
        <v>18</v>
      </c>
      <c r="X78" s="300">
        <v>19</v>
      </c>
      <c r="Y78" s="300">
        <v>20</v>
      </c>
      <c r="Z78" s="25">
        <v>21</v>
      </c>
      <c r="AA78" s="25">
        <v>22</v>
      </c>
      <c r="AB78" s="25">
        <v>23</v>
      </c>
      <c r="AC78" s="25">
        <v>24</v>
      </c>
      <c r="AD78" s="25">
        <v>25</v>
      </c>
      <c r="AE78" s="300">
        <v>26</v>
      </c>
      <c r="AF78" s="300">
        <v>27</v>
      </c>
      <c r="AG78" s="26">
        <v>28</v>
      </c>
      <c r="AH78" s="26">
        <v>29</v>
      </c>
      <c r="AI78" s="25">
        <v>30</v>
      </c>
      <c r="AJ78" s="129">
        <v>31</v>
      </c>
      <c r="AK78" s="40"/>
      <c r="BL78" s="82"/>
    </row>
    <row r="79" spans="1:80" ht="18.75" customHeight="1" x14ac:dyDescent="0.25">
      <c r="A79" s="137" t="s">
        <v>425</v>
      </c>
      <c r="B79" s="179" t="s">
        <v>181</v>
      </c>
      <c r="C79" s="1133" t="s">
        <v>334</v>
      </c>
      <c r="D79" s="293" t="s">
        <v>193</v>
      </c>
      <c r="E79" s="236" t="s">
        <v>70</v>
      </c>
      <c r="F79" s="30" t="s">
        <v>11</v>
      </c>
      <c r="G79" s="31" t="s">
        <v>11</v>
      </c>
      <c r="H79" s="31" t="s">
        <v>67</v>
      </c>
      <c r="I79" s="31" t="s">
        <v>67</v>
      </c>
      <c r="J79" s="305"/>
      <c r="K79" s="305"/>
      <c r="L79" s="31" t="s">
        <v>11</v>
      </c>
      <c r="M79" s="31" t="s">
        <v>11</v>
      </c>
      <c r="N79" s="31" t="s">
        <v>11</v>
      </c>
      <c r="O79" s="31" t="s">
        <v>11</v>
      </c>
      <c r="P79" s="31" t="s">
        <v>11</v>
      </c>
      <c r="Q79" s="305"/>
      <c r="R79" s="305"/>
      <c r="S79" s="353" t="s">
        <v>7</v>
      </c>
      <c r="T79" s="31" t="s">
        <v>11</v>
      </c>
      <c r="U79" s="31" t="s">
        <v>11</v>
      </c>
      <c r="V79" s="31" t="s">
        <v>11</v>
      </c>
      <c r="W79" s="31" t="s">
        <v>11</v>
      </c>
      <c r="X79" s="305"/>
      <c r="Y79" s="305"/>
      <c r="Z79" s="31" t="s">
        <v>11</v>
      </c>
      <c r="AA79" s="351" t="s">
        <v>58</v>
      </c>
      <c r="AB79" s="351" t="s">
        <v>58</v>
      </c>
      <c r="AC79" s="351" t="s">
        <v>58</v>
      </c>
      <c r="AD79" s="353" t="s">
        <v>7</v>
      </c>
      <c r="AE79" s="353" t="s">
        <v>7</v>
      </c>
      <c r="AF79" s="353" t="s">
        <v>7</v>
      </c>
      <c r="AG79" s="353" t="s">
        <v>7</v>
      </c>
      <c r="AH79" s="353" t="s">
        <v>7</v>
      </c>
      <c r="AI79" s="353" t="s">
        <v>7</v>
      </c>
      <c r="AJ79" s="353" t="s">
        <v>7</v>
      </c>
      <c r="AK79" s="34">
        <f>IF(CA79=0,"",TIME(0,CA79,0))</f>
        <v>0.20833333333333334</v>
      </c>
      <c r="AL79" s="157">
        <f t="shared" ref="AL79:AL84" si="76">COUNTIF(F79:AJ79,"P")</f>
        <v>12</v>
      </c>
      <c r="AM79" s="158">
        <f>SUM(AL79:AL80)/2</f>
        <v>9</v>
      </c>
      <c r="AN79" s="158">
        <f t="shared" ref="AN79:AN84" si="77">COUNTIF(F79:AJ79,"Mi")</f>
        <v>0</v>
      </c>
      <c r="AO79" s="158">
        <f>SUM((AN79+AN80)/2)</f>
        <v>0</v>
      </c>
      <c r="AP79" s="159">
        <f t="shared" ref="AP79:AP84" si="78">COUNTIF(F79:AJ79,"VS")</f>
        <v>0</v>
      </c>
      <c r="AQ79" s="159">
        <f>SUM((AP79+AP80)/2)</f>
        <v>0</v>
      </c>
      <c r="AR79" s="158">
        <f t="shared" ref="AR79:AR84" si="79">COUNTIF(F79:AJ79,"C1")</f>
        <v>0</v>
      </c>
      <c r="AS79" s="159">
        <f>SUM((AR79+AR80)/2)</f>
        <v>0.5</v>
      </c>
      <c r="AT79" s="159">
        <f t="shared" ref="AT79:AT84" si="80">COUNTIF(F79:AJ79,"R1")</f>
        <v>0</v>
      </c>
      <c r="AU79" s="160">
        <f>SUM((AT79+AT80)/2)</f>
        <v>3</v>
      </c>
      <c r="AV79" s="158">
        <f t="shared" ref="AV79:AV84" si="81">COUNTIF(F79:AJ79,"CS")</f>
        <v>0</v>
      </c>
      <c r="AW79" s="158">
        <f>SUM((AV79+AV80)/2)</f>
        <v>0</v>
      </c>
      <c r="AX79" s="159">
        <f t="shared" ref="AX79:AX84" si="82">COUNTIF(F79:AJ79,"DA")</f>
        <v>0</v>
      </c>
      <c r="AY79" s="159">
        <f>SUM((AX79+AX80)/2)</f>
        <v>0</v>
      </c>
      <c r="AZ79" s="161">
        <f>SUM(AM79+AO79+AQ79+AS79+AW79+AY79+AU79)*24</f>
        <v>300</v>
      </c>
      <c r="BA79" s="159">
        <f t="shared" ref="BA79:BA84" si="83">COUNTIF(F79:AJ79,"MT5")</f>
        <v>0</v>
      </c>
      <c r="BB79" s="159">
        <f>SUM((BA79+BA80)/2)</f>
        <v>0</v>
      </c>
      <c r="BC79" s="159">
        <f t="shared" ref="BC79:BC84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4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4" si="86">COUNTIF(F79:AJ79,"A")</f>
        <v>0</v>
      </c>
      <c r="BJ79" s="159">
        <f>SUM((BI79+BI80)/2)</f>
        <v>0</v>
      </c>
      <c r="BK79" s="159">
        <f t="shared" ref="BK79:BK84" si="87">COUNTIF(F79:AJ79,"Ma")</f>
        <v>0</v>
      </c>
      <c r="BL79" s="162">
        <f>SUM(BK79+BK80)/2</f>
        <v>0</v>
      </c>
      <c r="BM79" s="158">
        <f t="shared" ref="BM79:BM84" si="88">COUNTIF(F79:AJ79,"MJ")</f>
        <v>0</v>
      </c>
      <c r="BN79" s="158">
        <f>SUM(BM79+BM80)/2</f>
        <v>0</v>
      </c>
      <c r="BO79" s="158">
        <f t="shared" ref="BO79:BO84" si="89">COUNTIF(F79:AJ79,"Jsc")</f>
        <v>0</v>
      </c>
      <c r="BP79" s="158">
        <f>SUM(BO79+BO80)/2</f>
        <v>0</v>
      </c>
      <c r="BQ79" s="158">
        <f t="shared" ref="BQ79:BQ84" si="90">COUNTIF(F79:AJ79,"C")</f>
        <v>8</v>
      </c>
      <c r="BR79" s="158">
        <f>SUM((BQ79+BQ80)/2)</f>
        <v>8</v>
      </c>
      <c r="BS79" s="158">
        <f t="shared" ref="BS79:BS84" si="91">COUNTIF(F79:AJ79,"CC")</f>
        <v>0</v>
      </c>
      <c r="BT79" s="158">
        <f>SUM((BS79+BS80)/2)</f>
        <v>0</v>
      </c>
      <c r="BU79" s="158">
        <f t="shared" ref="BU79:BU84" si="92">COUNTIF(F79:AJ79,"DS")</f>
        <v>0</v>
      </c>
      <c r="BV79" s="158">
        <f>SUM((BU79+BU80)/2)</f>
        <v>0</v>
      </c>
      <c r="BW79" s="159">
        <f t="shared" ref="BW79:BW84" si="93">COUNTIF(F79:AJ79,"MT")</f>
        <v>0</v>
      </c>
      <c r="BX79" s="159">
        <f>SUM((BW79+BW80)/2)</f>
        <v>0</v>
      </c>
      <c r="BY79" s="159">
        <f t="shared" ref="BY79:BY84" si="94">COUNTIF(F79:AJ79,"4/5")</f>
        <v>0</v>
      </c>
      <c r="BZ79" s="160">
        <f>SUM((BY79+BY80)/2)</f>
        <v>0</v>
      </c>
      <c r="CA79" s="163">
        <f>SUM(AZ79)</f>
        <v>300</v>
      </c>
      <c r="CB79" s="35">
        <f>SUM(AM79+AO79+AQ79+AS79+AU79+AW79+BB79+BD79+BG79+AY79)</f>
        <v>12.5</v>
      </c>
    </row>
    <row r="80" spans="1:80" ht="18.75" customHeight="1" thickBot="1" x14ac:dyDescent="0.3">
      <c r="A80" s="137" t="s">
        <v>425</v>
      </c>
      <c r="B80" s="179" t="s">
        <v>181</v>
      </c>
      <c r="C80" s="710" t="s">
        <v>10</v>
      </c>
      <c r="D80" s="297"/>
      <c r="E80" s="238" t="s">
        <v>4</v>
      </c>
      <c r="F80" s="36" t="s">
        <v>11</v>
      </c>
      <c r="G80" s="37" t="s">
        <v>57</v>
      </c>
      <c r="H80" s="37" t="s">
        <v>67</v>
      </c>
      <c r="I80" s="38" t="s">
        <v>11</v>
      </c>
      <c r="J80" s="306"/>
      <c r="K80" s="306"/>
      <c r="L80" s="37" t="s">
        <v>11</v>
      </c>
      <c r="M80" s="37" t="s">
        <v>57</v>
      </c>
      <c r="N80" s="37" t="s">
        <v>57</v>
      </c>
      <c r="O80" s="37" t="s">
        <v>11</v>
      </c>
      <c r="P80" s="440" t="s">
        <v>39</v>
      </c>
      <c r="Q80" s="306"/>
      <c r="R80" s="306"/>
      <c r="S80" s="354" t="s">
        <v>7</v>
      </c>
      <c r="T80" s="37" t="s">
        <v>57</v>
      </c>
      <c r="U80" s="37" t="s">
        <v>57</v>
      </c>
      <c r="V80" s="37" t="s">
        <v>11</v>
      </c>
      <c r="W80" s="37" t="s">
        <v>57</v>
      </c>
      <c r="X80" s="306"/>
      <c r="Y80" s="306"/>
      <c r="Z80" s="37" t="s">
        <v>11</v>
      </c>
      <c r="AA80" s="352" t="s">
        <v>58</v>
      </c>
      <c r="AB80" s="352" t="s">
        <v>58</v>
      </c>
      <c r="AC80" s="352" t="s">
        <v>58</v>
      </c>
      <c r="AD80" s="354" t="s">
        <v>7</v>
      </c>
      <c r="AE80" s="354" t="s">
        <v>7</v>
      </c>
      <c r="AF80" s="354" t="s">
        <v>7</v>
      </c>
      <c r="AG80" s="354" t="s">
        <v>7</v>
      </c>
      <c r="AH80" s="354" t="s">
        <v>7</v>
      </c>
      <c r="AI80" s="354" t="s">
        <v>7</v>
      </c>
      <c r="AJ80" s="354" t="s">
        <v>7</v>
      </c>
      <c r="AK80" s="40"/>
      <c r="AL80" s="167">
        <f t="shared" si="76"/>
        <v>6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6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8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6" t="s">
        <v>336</v>
      </c>
      <c r="D81" s="155" t="str">
        <f>VLOOKUP(C81,ListeAppel,2,FALSE)</f>
        <v>Nom 023</v>
      </c>
      <c r="E81" s="156" t="s">
        <v>70</v>
      </c>
      <c r="F81" s="369" t="s">
        <v>7</v>
      </c>
      <c r="G81" s="353" t="s">
        <v>7</v>
      </c>
      <c r="H81" s="353" t="s">
        <v>7</v>
      </c>
      <c r="I81" s="475" t="s">
        <v>7</v>
      </c>
      <c r="J81" s="305"/>
      <c r="K81" s="305"/>
      <c r="L81" s="31" t="s">
        <v>11</v>
      </c>
      <c r="M81" s="31" t="s">
        <v>11</v>
      </c>
      <c r="N81" s="31" t="s">
        <v>11</v>
      </c>
      <c r="O81" s="31" t="s">
        <v>11</v>
      </c>
      <c r="P81" s="485" t="s">
        <v>67</v>
      </c>
      <c r="Q81" s="305"/>
      <c r="R81" s="305"/>
      <c r="S81" s="31" t="s">
        <v>11</v>
      </c>
      <c r="T81" s="598" t="s">
        <v>39</v>
      </c>
      <c r="U81" s="31" t="s">
        <v>11</v>
      </c>
      <c r="V81" s="31" t="s">
        <v>11</v>
      </c>
      <c r="W81" s="31" t="s">
        <v>67</v>
      </c>
      <c r="X81" s="305"/>
      <c r="Y81" s="305"/>
      <c r="Z81" s="31" t="s">
        <v>11</v>
      </c>
      <c r="AA81" s="31" t="s">
        <v>11</v>
      </c>
      <c r="AB81" s="31" t="s">
        <v>57</v>
      </c>
      <c r="AC81" s="31" t="s">
        <v>11</v>
      </c>
      <c r="AD81" s="656" t="s">
        <v>67</v>
      </c>
      <c r="AE81" s="305"/>
      <c r="AF81" s="305"/>
      <c r="AG81" s="31" t="s">
        <v>11</v>
      </c>
      <c r="AH81" s="31" t="s">
        <v>11</v>
      </c>
      <c r="AI81" s="31" t="s">
        <v>11</v>
      </c>
      <c r="AJ81" s="31" t="s">
        <v>67</v>
      </c>
      <c r="AK81" s="34">
        <f>IF(CA81=0,"",TIME(0,CA81,0))</f>
        <v>0.25</v>
      </c>
      <c r="AL81" s="157">
        <f t="shared" si="76"/>
        <v>13</v>
      </c>
      <c r="AM81" s="158">
        <f>SUM(AL81:AL82)/2</f>
        <v>13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1.5</v>
      </c>
      <c r="AT81" s="159">
        <f t="shared" si="80"/>
        <v>1</v>
      </c>
      <c r="AU81" s="160">
        <f>SUM((AT81+AT82)/2)</f>
        <v>0.5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360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4</v>
      </c>
      <c r="BR81" s="158">
        <f>SUM((BQ81+BQ82)/2)</f>
        <v>4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425</v>
      </c>
      <c r="B82" s="179" t="s">
        <v>181</v>
      </c>
      <c r="C82" s="202" t="s">
        <v>10</v>
      </c>
      <c r="D82" s="165">
        <v>11552</v>
      </c>
      <c r="E82" s="166" t="s">
        <v>4</v>
      </c>
      <c r="F82" s="370" t="s">
        <v>7</v>
      </c>
      <c r="G82" s="354" t="s">
        <v>7</v>
      </c>
      <c r="H82" s="354" t="s">
        <v>7</v>
      </c>
      <c r="I82" s="476" t="s">
        <v>7</v>
      </c>
      <c r="J82" s="306"/>
      <c r="K82" s="306"/>
      <c r="L82" s="37" t="s">
        <v>11</v>
      </c>
      <c r="M82" s="37" t="s">
        <v>11</v>
      </c>
      <c r="N82" s="37" t="s">
        <v>11</v>
      </c>
      <c r="O82" s="37" t="s">
        <v>11</v>
      </c>
      <c r="P82" s="37" t="s">
        <v>67</v>
      </c>
      <c r="Q82" s="306"/>
      <c r="R82" s="306"/>
      <c r="S82" s="440" t="s">
        <v>39</v>
      </c>
      <c r="T82" s="37" t="s">
        <v>11</v>
      </c>
      <c r="U82" s="37" t="s">
        <v>11</v>
      </c>
      <c r="V82" s="37" t="s">
        <v>11</v>
      </c>
      <c r="W82" s="37" t="s">
        <v>67</v>
      </c>
      <c r="X82" s="306"/>
      <c r="Y82" s="306"/>
      <c r="Z82" s="37" t="s">
        <v>11</v>
      </c>
      <c r="AA82" s="37" t="s">
        <v>11</v>
      </c>
      <c r="AB82" s="37" t="s">
        <v>11</v>
      </c>
      <c r="AC82" s="440" t="s">
        <v>39</v>
      </c>
      <c r="AD82" s="37" t="s">
        <v>67</v>
      </c>
      <c r="AE82" s="306"/>
      <c r="AF82" s="306"/>
      <c r="AG82" s="37" t="s">
        <v>11</v>
      </c>
      <c r="AH82" s="37" t="s">
        <v>11</v>
      </c>
      <c r="AI82" s="37" t="s">
        <v>11</v>
      </c>
      <c r="AJ82" s="37" t="s">
        <v>67</v>
      </c>
      <c r="AK82" s="40"/>
      <c r="AL82" s="167">
        <f t="shared" si="76"/>
        <v>13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2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4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425</v>
      </c>
      <c r="B83" s="179" t="s">
        <v>181</v>
      </c>
      <c r="C83" s="807" t="s">
        <v>339</v>
      </c>
      <c r="D83" s="155" t="s">
        <v>292</v>
      </c>
      <c r="E83" s="236" t="s">
        <v>70</v>
      </c>
      <c r="F83" s="376" t="s">
        <v>7</v>
      </c>
      <c r="G83" s="353" t="s">
        <v>7</v>
      </c>
      <c r="H83" s="353" t="s">
        <v>7</v>
      </c>
      <c r="I83" s="353" t="s">
        <v>7</v>
      </c>
      <c r="J83" s="305"/>
      <c r="K83" s="305"/>
      <c r="L83" s="31" t="s">
        <v>11</v>
      </c>
      <c r="M83" s="31" t="s">
        <v>11</v>
      </c>
      <c r="N83" s="380" t="s">
        <v>11</v>
      </c>
      <c r="O83" s="31" t="s">
        <v>11</v>
      </c>
      <c r="P83" s="31" t="s">
        <v>11</v>
      </c>
      <c r="Q83" s="305"/>
      <c r="R83" s="305"/>
      <c r="S83" s="31" t="s">
        <v>11</v>
      </c>
      <c r="T83" s="31" t="s">
        <v>11</v>
      </c>
      <c r="U83" s="31" t="s">
        <v>11</v>
      </c>
      <c r="V83" s="31" t="s">
        <v>11</v>
      </c>
      <c r="W83" s="31" t="s">
        <v>11</v>
      </c>
      <c r="X83" s="305"/>
      <c r="Y83" s="305"/>
      <c r="Z83" s="31" t="s">
        <v>11</v>
      </c>
      <c r="AA83" s="31" t="s">
        <v>11</v>
      </c>
      <c r="AB83" s="442" t="s">
        <v>11</v>
      </c>
      <c r="AC83" s="365" t="s">
        <v>14</v>
      </c>
      <c r="AD83" s="365" t="s">
        <v>14</v>
      </c>
      <c r="AE83" s="365" t="s">
        <v>14</v>
      </c>
      <c r="AF83" s="365" t="s">
        <v>14</v>
      </c>
      <c r="AG83" s="31" t="s">
        <v>11</v>
      </c>
      <c r="AH83" s="31" t="s">
        <v>11</v>
      </c>
      <c r="AI83" s="442" t="s">
        <v>11</v>
      </c>
      <c r="AJ83" s="442" t="s">
        <v>11</v>
      </c>
      <c r="AK83" s="34">
        <f>IF(CA83=0,"",TIME(0,CA83,0))</f>
        <v>0.28333333333333333</v>
      </c>
      <c r="AL83" s="157">
        <f t="shared" si="76"/>
        <v>17</v>
      </c>
      <c r="AM83" s="158">
        <f>SUM(AL83:AL84)/2</f>
        <v>17</v>
      </c>
      <c r="AN83" s="158">
        <f t="shared" si="77"/>
        <v>0</v>
      </c>
      <c r="AO83" s="158">
        <f>SUM((AN83+AN84)/2)</f>
        <v>0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408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4</v>
      </c>
      <c r="BL83" s="162">
        <f>SUM(BK83+BK84)/2</f>
        <v>4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4</v>
      </c>
      <c r="BR83" s="158">
        <f>SUM((BQ83+BQ84)/2)</f>
        <v>4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408</v>
      </c>
      <c r="CB83" s="35">
        <f>SUM(AM83+AO83+AQ83+AS83+AU83+AW83+BB83+BD83+BG83+AY83)</f>
        <v>17</v>
      </c>
    </row>
    <row r="84" spans="1:80" ht="18.75" customHeight="1" thickBot="1" x14ac:dyDescent="0.3">
      <c r="A84" s="137" t="s">
        <v>425</v>
      </c>
      <c r="B84" s="179" t="s">
        <v>181</v>
      </c>
      <c r="C84" s="202" t="s">
        <v>9</v>
      </c>
      <c r="D84" s="165">
        <v>11393</v>
      </c>
      <c r="E84" s="238" t="s">
        <v>4</v>
      </c>
      <c r="F84" s="377" t="s">
        <v>7</v>
      </c>
      <c r="G84" s="354" t="s">
        <v>7</v>
      </c>
      <c r="H84" s="354" t="s">
        <v>7</v>
      </c>
      <c r="I84" s="354" t="s">
        <v>7</v>
      </c>
      <c r="J84" s="306"/>
      <c r="K84" s="306"/>
      <c r="L84" s="37" t="s">
        <v>11</v>
      </c>
      <c r="M84" s="37" t="s">
        <v>11</v>
      </c>
      <c r="N84" s="510" t="s">
        <v>11</v>
      </c>
      <c r="O84" s="37" t="s">
        <v>11</v>
      </c>
      <c r="P84" s="37" t="s">
        <v>11</v>
      </c>
      <c r="Q84" s="306"/>
      <c r="R84" s="306"/>
      <c r="S84" s="37" t="s">
        <v>11</v>
      </c>
      <c r="T84" s="37" t="s">
        <v>11</v>
      </c>
      <c r="U84" s="37" t="s">
        <v>11</v>
      </c>
      <c r="V84" s="37" t="s">
        <v>11</v>
      </c>
      <c r="W84" s="37" t="s">
        <v>11</v>
      </c>
      <c r="X84" s="306"/>
      <c r="Y84" s="306"/>
      <c r="Z84" s="37" t="s">
        <v>11</v>
      </c>
      <c r="AA84" s="37" t="s">
        <v>11</v>
      </c>
      <c r="AB84" s="402" t="s">
        <v>11</v>
      </c>
      <c r="AC84" s="367" t="s">
        <v>14</v>
      </c>
      <c r="AD84" s="367" t="s">
        <v>14</v>
      </c>
      <c r="AE84" s="367" t="s">
        <v>14</v>
      </c>
      <c r="AF84" s="367" t="s">
        <v>14</v>
      </c>
      <c r="AG84" s="37" t="s">
        <v>11</v>
      </c>
      <c r="AH84" s="37" t="s">
        <v>11</v>
      </c>
      <c r="AI84" s="402" t="s">
        <v>11</v>
      </c>
      <c r="AJ84" s="402" t="s">
        <v>11</v>
      </c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4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4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425</v>
      </c>
      <c r="B85" s="179" t="s">
        <v>182</v>
      </c>
      <c r="C85" s="1174" t="s">
        <v>182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425</v>
      </c>
      <c r="B86" s="179" t="s">
        <v>182</v>
      </c>
      <c r="C86" s="190"/>
      <c r="D86" s="45" t="s">
        <v>69</v>
      </c>
      <c r="E86" s="204"/>
      <c r="F86" s="24">
        <v>1</v>
      </c>
      <c r="G86" s="25">
        <v>2</v>
      </c>
      <c r="H86" s="25">
        <v>3</v>
      </c>
      <c r="I86" s="25">
        <v>4</v>
      </c>
      <c r="J86" s="300">
        <v>5</v>
      </c>
      <c r="K86" s="300">
        <v>6</v>
      </c>
      <c r="L86" s="25">
        <v>7</v>
      </c>
      <c r="M86" s="25">
        <v>8</v>
      </c>
      <c r="N86" s="25">
        <v>9</v>
      </c>
      <c r="O86" s="25">
        <v>10</v>
      </c>
      <c r="P86" s="25">
        <v>11</v>
      </c>
      <c r="Q86" s="300">
        <v>12</v>
      </c>
      <c r="R86" s="300">
        <v>13</v>
      </c>
      <c r="S86" s="25">
        <v>14</v>
      </c>
      <c r="T86" s="25">
        <v>15</v>
      </c>
      <c r="U86" s="25">
        <v>16</v>
      </c>
      <c r="V86" s="25">
        <v>17</v>
      </c>
      <c r="W86" s="25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25">
        <v>25</v>
      </c>
      <c r="AE86" s="300">
        <v>26</v>
      </c>
      <c r="AF86" s="300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425</v>
      </c>
      <c r="B87" s="179" t="s">
        <v>182</v>
      </c>
      <c r="C87" s="1057" t="s">
        <v>340</v>
      </c>
      <c r="D87" s="155" t="str">
        <f>VLOOKUP(C87,ListeAppel,2,FALSE)</f>
        <v>Nom 010</v>
      </c>
      <c r="E87" s="156" t="s">
        <v>70</v>
      </c>
      <c r="F87" s="30" t="s">
        <v>11</v>
      </c>
      <c r="G87" s="31" t="s">
        <v>67</v>
      </c>
      <c r="H87" s="31" t="s">
        <v>11</v>
      </c>
      <c r="I87" s="32" t="s">
        <v>11</v>
      </c>
      <c r="J87" s="305"/>
      <c r="K87" s="305"/>
      <c r="L87" s="31" t="s">
        <v>11</v>
      </c>
      <c r="M87" s="31" t="s">
        <v>11</v>
      </c>
      <c r="N87" s="31" t="s">
        <v>67</v>
      </c>
      <c r="O87" s="31" t="s">
        <v>11</v>
      </c>
      <c r="P87" s="31" t="s">
        <v>11</v>
      </c>
      <c r="Q87" s="305"/>
      <c r="R87" s="305"/>
      <c r="S87" s="31" t="s">
        <v>11</v>
      </c>
      <c r="T87" s="353" t="s">
        <v>7</v>
      </c>
      <c r="U87" s="31" t="s">
        <v>67</v>
      </c>
      <c r="V87" s="31" t="s">
        <v>11</v>
      </c>
      <c r="W87" s="31" t="s">
        <v>11</v>
      </c>
      <c r="X87" s="305"/>
      <c r="Y87" s="305"/>
      <c r="Z87" s="31" t="s">
        <v>11</v>
      </c>
      <c r="AA87" s="31" t="s">
        <v>11</v>
      </c>
      <c r="AB87" s="31" t="s">
        <v>67</v>
      </c>
      <c r="AC87" s="31" t="s">
        <v>11</v>
      </c>
      <c r="AD87" s="31" t="s">
        <v>11</v>
      </c>
      <c r="AE87" s="305"/>
      <c r="AF87" s="305"/>
      <c r="AG87" s="31" t="s">
        <v>11</v>
      </c>
      <c r="AH87" s="31" t="s">
        <v>11</v>
      </c>
      <c r="AI87" s="31" t="s">
        <v>67</v>
      </c>
      <c r="AJ87" s="31" t="s">
        <v>11</v>
      </c>
      <c r="AK87" s="34">
        <f>IF(CA87=0,"",TIME(0,CA87,0))</f>
        <v>0.28333333333333333</v>
      </c>
      <c r="AL87" s="157">
        <f t="shared" ref="AL87:AL152" si="95">COUNTIF(F87:AJ87,"P")</f>
        <v>17</v>
      </c>
      <c r="AM87" s="158">
        <f>SUM(AL87:AL88)/2</f>
        <v>17</v>
      </c>
      <c r="AN87" s="158">
        <f t="shared" ref="AN87:AN152" si="96">COUNTIF(F87:AJ87,"Mi")</f>
        <v>0</v>
      </c>
      <c r="AO87" s="158">
        <f>SUM((AN87+AN88)/2)</f>
        <v>0</v>
      </c>
      <c r="AP87" s="159">
        <f t="shared" ref="AP87:AP152" si="97">COUNTIF(F87:AJ87,"VS")</f>
        <v>0</v>
      </c>
      <c r="AQ87" s="159">
        <f>SUM((AP87+AP88)/2)</f>
        <v>0</v>
      </c>
      <c r="AR87" s="158">
        <f t="shared" ref="AR87:AR152" si="98">COUNTIF(F87:AJ87,"C1")</f>
        <v>0</v>
      </c>
      <c r="AS87" s="159">
        <f>SUM((AR87+AR88)/2)</f>
        <v>0</v>
      </c>
      <c r="AT87" s="159">
        <f t="shared" ref="AT87:AT152" si="99">COUNTIF(F87:AJ87,"R1")</f>
        <v>0</v>
      </c>
      <c r="AU87" s="160">
        <f>SUM((AT87+AT88)/2)</f>
        <v>0</v>
      </c>
      <c r="AV87" s="158">
        <f t="shared" ref="AV87:AV152" si="100">COUNTIF(F87:AJ87,"CS")</f>
        <v>0</v>
      </c>
      <c r="AW87" s="158">
        <f>SUM((AV87+AV88)/2)</f>
        <v>0</v>
      </c>
      <c r="AX87" s="159">
        <f t="shared" ref="AX87:AX152" si="101">COUNTIF(F87:AJ87,"DA")</f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ref="BA87:BA152" si="102">COUNTIF(F87:AJ87,"MT5")</f>
        <v>0</v>
      </c>
      <c r="BB87" s="159">
        <f>SUM((BA87+BA88)/2)</f>
        <v>0</v>
      </c>
      <c r="BC87" s="159">
        <f t="shared" ref="BC87:BC152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2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2" si="105">COUNTIF(F87:AJ87,"A")</f>
        <v>0</v>
      </c>
      <c r="BJ87" s="159">
        <f>SUM((BI87+BI88)/2)</f>
        <v>0</v>
      </c>
      <c r="BK87" s="159">
        <f t="shared" ref="BK87:BK152" si="106">COUNTIF(F87:AJ87,"Ma")</f>
        <v>0</v>
      </c>
      <c r="BL87" s="162">
        <f>SUM(BK87+BK88)/2</f>
        <v>0</v>
      </c>
      <c r="BM87" s="158">
        <f t="shared" ref="BM87:BM152" si="107">COUNTIF(F87:AJ87,"MJ")</f>
        <v>0</v>
      </c>
      <c r="BN87" s="158">
        <f>SUM(BM87+BM88)/2</f>
        <v>0</v>
      </c>
      <c r="BO87" s="158">
        <f t="shared" ref="BO87:BO152" si="108">COUNTIF(F87:AJ87,"Jsc")</f>
        <v>0</v>
      </c>
      <c r="BP87" s="158">
        <f>SUM(BO87+BO88)/2</f>
        <v>0</v>
      </c>
      <c r="BQ87" s="158">
        <f t="shared" ref="BQ87:BQ152" si="109">COUNTIF(F87:AJ87,"C")</f>
        <v>1</v>
      </c>
      <c r="BR87" s="158">
        <f>SUM((BQ87+BQ88)/2)</f>
        <v>1</v>
      </c>
      <c r="BS87" s="158">
        <f t="shared" ref="BS87:BS152" si="110">COUNTIF(F87:AJ87,"CC")</f>
        <v>0</v>
      </c>
      <c r="BT87" s="158">
        <f>SUM((BS87+BS88)/2)</f>
        <v>0</v>
      </c>
      <c r="BU87" s="158">
        <f t="shared" ref="BU87:BU152" si="111">COUNTIF(F87:AJ87,"DS")</f>
        <v>0</v>
      </c>
      <c r="BV87" s="158">
        <f>SUM((BU87+BU88)/2)</f>
        <v>0</v>
      </c>
      <c r="BW87" s="159">
        <f t="shared" ref="BW87:BW152" si="112">COUNTIF(F87:AJ87,"MT")</f>
        <v>0</v>
      </c>
      <c r="BX87" s="159">
        <f>SUM((BW87+BW88)/2)</f>
        <v>0</v>
      </c>
      <c r="BY87" s="159">
        <f t="shared" ref="BY87:BY152" si="113">COUNTIF(F87:AJ87,"4/5")</f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425</v>
      </c>
      <c r="B88" s="179" t="s">
        <v>182</v>
      </c>
      <c r="C88" s="710" t="s">
        <v>6</v>
      </c>
      <c r="D88" s="165">
        <v>11436</v>
      </c>
      <c r="E88" s="166" t="s">
        <v>4</v>
      </c>
      <c r="F88" s="36" t="s">
        <v>11</v>
      </c>
      <c r="G88" s="37" t="s">
        <v>67</v>
      </c>
      <c r="H88" s="37" t="s">
        <v>11</v>
      </c>
      <c r="I88" s="38" t="s">
        <v>11</v>
      </c>
      <c r="J88" s="306"/>
      <c r="K88" s="306"/>
      <c r="L88" s="37" t="s">
        <v>11</v>
      </c>
      <c r="M88" s="37" t="s">
        <v>11</v>
      </c>
      <c r="N88" s="37" t="s">
        <v>67</v>
      </c>
      <c r="O88" s="37" t="s">
        <v>11</v>
      </c>
      <c r="P88" s="37" t="s">
        <v>11</v>
      </c>
      <c r="Q88" s="306"/>
      <c r="R88" s="306"/>
      <c r="S88" s="37" t="s">
        <v>11</v>
      </c>
      <c r="T88" s="354" t="s">
        <v>7</v>
      </c>
      <c r="U88" s="37" t="s">
        <v>67</v>
      </c>
      <c r="V88" s="37" t="s">
        <v>11</v>
      </c>
      <c r="W88" s="37" t="s">
        <v>11</v>
      </c>
      <c r="X88" s="306"/>
      <c r="Y88" s="306"/>
      <c r="Z88" s="37" t="s">
        <v>11</v>
      </c>
      <c r="AA88" s="37" t="s">
        <v>11</v>
      </c>
      <c r="AB88" s="37" t="s">
        <v>67</v>
      </c>
      <c r="AC88" s="37" t="s">
        <v>11</v>
      </c>
      <c r="AD88" s="37" t="s">
        <v>11</v>
      </c>
      <c r="AE88" s="306"/>
      <c r="AF88" s="306"/>
      <c r="AG88" s="37" t="s">
        <v>11</v>
      </c>
      <c r="AH88" s="37" t="s">
        <v>11</v>
      </c>
      <c r="AI88" s="37" t="s">
        <v>67</v>
      </c>
      <c r="AJ88" s="37" t="s">
        <v>11</v>
      </c>
      <c r="AK88" s="40"/>
      <c r="AL88" s="167">
        <f t="shared" si="95"/>
        <v>17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425</v>
      </c>
      <c r="B89" s="179" t="s">
        <v>182</v>
      </c>
      <c r="C89" s="1057" t="s">
        <v>341</v>
      </c>
      <c r="D89" s="178" t="str">
        <f>VLOOKUP(C89,ListeAppel,2,FALSE)</f>
        <v>Nom 020</v>
      </c>
      <c r="E89" s="156" t="s">
        <v>70</v>
      </c>
      <c r="F89" s="30" t="s">
        <v>11</v>
      </c>
      <c r="G89" s="408" t="s">
        <v>29</v>
      </c>
      <c r="H89" s="31" t="s">
        <v>11</v>
      </c>
      <c r="I89" s="32" t="s">
        <v>11</v>
      </c>
      <c r="J89" s="305"/>
      <c r="K89" s="305"/>
      <c r="L89" s="31" t="s">
        <v>11</v>
      </c>
      <c r="M89" s="31" t="s">
        <v>11</v>
      </c>
      <c r="N89" s="408" t="s">
        <v>29</v>
      </c>
      <c r="O89" s="31" t="s">
        <v>11</v>
      </c>
      <c r="P89" s="31" t="s">
        <v>11</v>
      </c>
      <c r="Q89" s="305"/>
      <c r="R89" s="305"/>
      <c r="S89" s="31" t="s">
        <v>11</v>
      </c>
      <c r="T89" s="31" t="s">
        <v>11</v>
      </c>
      <c r="U89" s="408" t="s">
        <v>29</v>
      </c>
      <c r="V89" s="31" t="s">
        <v>11</v>
      </c>
      <c r="W89" s="31" t="s">
        <v>11</v>
      </c>
      <c r="X89" s="305"/>
      <c r="Y89" s="305"/>
      <c r="Z89" s="408" t="s">
        <v>29</v>
      </c>
      <c r="AA89" s="31" t="s">
        <v>11</v>
      </c>
      <c r="AB89" s="408" t="s">
        <v>29</v>
      </c>
      <c r="AC89" s="353" t="s">
        <v>7</v>
      </c>
      <c r="AD89" s="353" t="s">
        <v>7</v>
      </c>
      <c r="AE89" s="305"/>
      <c r="AF89" s="305"/>
      <c r="AG89" s="31" t="s">
        <v>11</v>
      </c>
      <c r="AH89" s="31" t="s">
        <v>11</v>
      </c>
      <c r="AI89" s="408" t="s">
        <v>29</v>
      </c>
      <c r="AJ89" s="31" t="s">
        <v>11</v>
      </c>
      <c r="AK89" s="34">
        <f>IF(CA89=0,"",TIME(0,CA89,0))</f>
        <v>0.33333333333333331</v>
      </c>
      <c r="AL89" s="157">
        <f t="shared" si="95"/>
        <v>15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480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1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480</v>
      </c>
      <c r="CB89" s="35">
        <f>SUM(AM89+AO89+AQ89+AS89+AU89+AW89+BB89+BD89+BG89+AY89)</f>
        <v>20</v>
      </c>
    </row>
    <row r="90" spans="1:80" ht="18.75" customHeight="1" thickBot="1" x14ac:dyDescent="0.3">
      <c r="A90" s="137" t="s">
        <v>425</v>
      </c>
      <c r="B90" s="179" t="s">
        <v>182</v>
      </c>
      <c r="C90" s="710" t="s">
        <v>10</v>
      </c>
      <c r="D90" s="194"/>
      <c r="E90" s="166" t="s">
        <v>4</v>
      </c>
      <c r="F90" s="36" t="s">
        <v>11</v>
      </c>
      <c r="G90" s="407" t="s">
        <v>29</v>
      </c>
      <c r="H90" s="37" t="s">
        <v>11</v>
      </c>
      <c r="I90" s="38" t="s">
        <v>11</v>
      </c>
      <c r="J90" s="306"/>
      <c r="K90" s="306"/>
      <c r="L90" s="37" t="s">
        <v>11</v>
      </c>
      <c r="M90" s="37" t="s">
        <v>11</v>
      </c>
      <c r="N90" s="407" t="s">
        <v>29</v>
      </c>
      <c r="O90" s="37" t="s">
        <v>11</v>
      </c>
      <c r="P90" s="440" t="s">
        <v>39</v>
      </c>
      <c r="Q90" s="306"/>
      <c r="R90" s="306"/>
      <c r="S90" s="37" t="s">
        <v>11</v>
      </c>
      <c r="T90" s="433" t="s">
        <v>28</v>
      </c>
      <c r="U90" s="407" t="s">
        <v>29</v>
      </c>
      <c r="V90" s="37" t="s">
        <v>11</v>
      </c>
      <c r="W90" s="37" t="s">
        <v>11</v>
      </c>
      <c r="X90" s="306"/>
      <c r="Y90" s="306"/>
      <c r="Z90" s="407" t="s">
        <v>29</v>
      </c>
      <c r="AA90" s="433" t="s">
        <v>28</v>
      </c>
      <c r="AB90" s="407" t="s">
        <v>29</v>
      </c>
      <c r="AC90" s="354" t="s">
        <v>7</v>
      </c>
      <c r="AD90" s="354" t="s">
        <v>7</v>
      </c>
      <c r="AE90" s="306"/>
      <c r="AF90" s="306"/>
      <c r="AG90" s="37" t="s">
        <v>11</v>
      </c>
      <c r="AH90" s="37" t="s">
        <v>11</v>
      </c>
      <c r="AI90" s="407" t="s">
        <v>29</v>
      </c>
      <c r="AJ90" s="37" t="s">
        <v>11</v>
      </c>
      <c r="AK90" s="40"/>
      <c r="AL90" s="167">
        <f t="shared" si="95"/>
        <v>12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1</v>
      </c>
      <c r="AS90" s="168"/>
      <c r="AT90" s="168">
        <f t="shared" si="99"/>
        <v>0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1057">
        <v>8487</v>
      </c>
      <c r="D91" s="178" t="s">
        <v>214</v>
      </c>
      <c r="E91" s="156" t="s">
        <v>70</v>
      </c>
      <c r="F91" s="626" t="s">
        <v>58</v>
      </c>
      <c r="G91" s="52" t="s">
        <v>11</v>
      </c>
      <c r="H91" s="31" t="s">
        <v>67</v>
      </c>
      <c r="I91" s="53" t="s">
        <v>11</v>
      </c>
      <c r="J91" s="333"/>
      <c r="K91" s="307"/>
      <c r="L91" s="255" t="s">
        <v>11</v>
      </c>
      <c r="M91" s="31" t="s">
        <v>11</v>
      </c>
      <c r="N91" s="52" t="s">
        <v>11</v>
      </c>
      <c r="O91" s="52" t="s">
        <v>11</v>
      </c>
      <c r="P91" s="31" t="s">
        <v>67</v>
      </c>
      <c r="Q91" s="333"/>
      <c r="R91" s="307"/>
      <c r="S91" s="461" t="s">
        <v>7</v>
      </c>
      <c r="T91" s="52" t="s">
        <v>11</v>
      </c>
      <c r="U91" s="52" t="s">
        <v>11</v>
      </c>
      <c r="V91" s="31" t="s">
        <v>67</v>
      </c>
      <c r="W91" s="52" t="s">
        <v>11</v>
      </c>
      <c r="X91" s="333"/>
      <c r="Y91" s="307"/>
      <c r="Z91" s="52" t="s">
        <v>11</v>
      </c>
      <c r="AA91" s="52" t="s">
        <v>11</v>
      </c>
      <c r="AB91" s="52" t="s">
        <v>11</v>
      </c>
      <c r="AC91" s="52" t="s">
        <v>11</v>
      </c>
      <c r="AD91" s="52" t="s">
        <v>67</v>
      </c>
      <c r="AE91" s="307"/>
      <c r="AF91" s="307"/>
      <c r="AG91" s="358" t="s">
        <v>7</v>
      </c>
      <c r="AH91" s="52" t="s">
        <v>11</v>
      </c>
      <c r="AI91" s="52" t="s">
        <v>11</v>
      </c>
      <c r="AJ91" s="463" t="s">
        <v>115</v>
      </c>
      <c r="AK91" s="34">
        <f>IF(CA91=0,"",TIME(0,CA91,0))</f>
        <v>0.25</v>
      </c>
      <c r="AL91" s="157">
        <f t="shared" si="95"/>
        <v>15</v>
      </c>
      <c r="AM91" s="158">
        <f>SUM(AL91:AL92)/2</f>
        <v>13.5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1.5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425</v>
      </c>
      <c r="B92" s="179" t="s">
        <v>182</v>
      </c>
      <c r="C92" s="710" t="s">
        <v>10</v>
      </c>
      <c r="D92" s="194"/>
      <c r="E92" s="166" t="s">
        <v>4</v>
      </c>
      <c r="F92" s="626" t="s">
        <v>58</v>
      </c>
      <c r="G92" s="52" t="s">
        <v>11</v>
      </c>
      <c r="H92" s="52" t="s">
        <v>67</v>
      </c>
      <c r="I92" s="53" t="s">
        <v>11</v>
      </c>
      <c r="J92" s="333"/>
      <c r="K92" s="307"/>
      <c r="L92" s="255" t="s">
        <v>11</v>
      </c>
      <c r="M92" s="37" t="s">
        <v>11</v>
      </c>
      <c r="N92" s="37" t="s">
        <v>11</v>
      </c>
      <c r="O92" s="52" t="s">
        <v>11</v>
      </c>
      <c r="P92" s="52" t="s">
        <v>67</v>
      </c>
      <c r="Q92" s="333"/>
      <c r="R92" s="307"/>
      <c r="S92" s="461" t="s">
        <v>7</v>
      </c>
      <c r="T92" s="52" t="s">
        <v>11</v>
      </c>
      <c r="U92" s="427" t="s">
        <v>39</v>
      </c>
      <c r="V92" s="52" t="s">
        <v>67</v>
      </c>
      <c r="W92" s="52" t="s">
        <v>11</v>
      </c>
      <c r="X92" s="333"/>
      <c r="Y92" s="307"/>
      <c r="Z92" s="52" t="s">
        <v>11</v>
      </c>
      <c r="AA92" s="52" t="s">
        <v>11</v>
      </c>
      <c r="AB92" s="443" t="s">
        <v>39</v>
      </c>
      <c r="AC92" s="443" t="s">
        <v>39</v>
      </c>
      <c r="AD92" s="52" t="s">
        <v>67</v>
      </c>
      <c r="AE92" s="307"/>
      <c r="AF92" s="307"/>
      <c r="AG92" s="358" t="s">
        <v>7</v>
      </c>
      <c r="AH92" s="52" t="s">
        <v>11</v>
      </c>
      <c r="AI92" s="52" t="s">
        <v>11</v>
      </c>
      <c r="AJ92" s="52" t="s">
        <v>67</v>
      </c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3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808" t="s">
        <v>343</v>
      </c>
      <c r="D93" s="155" t="str">
        <f>VLOOKUP(C93,ListeAppel,2,FALSE)</f>
        <v>Nom 044</v>
      </c>
      <c r="E93" s="156" t="s">
        <v>70</v>
      </c>
      <c r="F93" s="30" t="s">
        <v>11</v>
      </c>
      <c r="G93" s="31" t="s">
        <v>11</v>
      </c>
      <c r="H93" s="31" t="s">
        <v>67</v>
      </c>
      <c r="I93" s="373" t="s">
        <v>45</v>
      </c>
      <c r="J93" s="305"/>
      <c r="K93" s="305"/>
      <c r="L93" s="31" t="s">
        <v>67</v>
      </c>
      <c r="M93" s="31" t="s">
        <v>11</v>
      </c>
      <c r="N93" s="31" t="s">
        <v>11</v>
      </c>
      <c r="O93" s="31" t="s">
        <v>11</v>
      </c>
      <c r="P93" s="373" t="s">
        <v>45</v>
      </c>
      <c r="Q93" s="305"/>
      <c r="R93" s="305"/>
      <c r="S93" s="31" t="s">
        <v>11</v>
      </c>
      <c r="T93" s="31" t="s">
        <v>11</v>
      </c>
      <c r="U93" s="31" t="s">
        <v>67</v>
      </c>
      <c r="V93" s="355" t="s">
        <v>13</v>
      </c>
      <c r="W93" s="373" t="s">
        <v>45</v>
      </c>
      <c r="X93" s="305"/>
      <c r="Y93" s="305"/>
      <c r="Z93" s="31" t="s">
        <v>11</v>
      </c>
      <c r="AA93" s="31" t="s">
        <v>11</v>
      </c>
      <c r="AB93" s="31" t="s">
        <v>67</v>
      </c>
      <c r="AC93" s="31" t="s">
        <v>11</v>
      </c>
      <c r="AD93" s="373" t="s">
        <v>45</v>
      </c>
      <c r="AE93" s="305"/>
      <c r="AF93" s="350"/>
      <c r="AG93" s="31" t="s">
        <v>11</v>
      </c>
      <c r="AH93" s="31" t="s">
        <v>11</v>
      </c>
      <c r="AI93" s="485" t="s">
        <v>115</v>
      </c>
      <c r="AJ93" s="442" t="s">
        <v>11</v>
      </c>
      <c r="AK93" s="34">
        <f>IF(CA93=0,"",TIME(0,CA93,0))</f>
        <v>0.23333333333333331</v>
      </c>
      <c r="AL93" s="157">
        <f t="shared" si="95"/>
        <v>13</v>
      </c>
      <c r="AM93" s="158">
        <f>SUM(AL93:AL94)/2</f>
        <v>12.5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425</v>
      </c>
      <c r="B94" s="179" t="s">
        <v>182</v>
      </c>
      <c r="C94" s="710" t="s">
        <v>3</v>
      </c>
      <c r="D94" s="195" t="s">
        <v>105</v>
      </c>
      <c r="E94" s="166" t="s">
        <v>4</v>
      </c>
      <c r="F94" s="36" t="s">
        <v>11</v>
      </c>
      <c r="G94" s="37" t="s">
        <v>11</v>
      </c>
      <c r="H94" s="37" t="s">
        <v>67</v>
      </c>
      <c r="I94" s="374" t="s">
        <v>45</v>
      </c>
      <c r="J94" s="306"/>
      <c r="K94" s="306"/>
      <c r="L94" s="37" t="s">
        <v>67</v>
      </c>
      <c r="M94" s="37" t="s">
        <v>11</v>
      </c>
      <c r="N94" s="37" t="s">
        <v>11</v>
      </c>
      <c r="O94" s="440" t="s">
        <v>39</v>
      </c>
      <c r="P94" s="374" t="s">
        <v>45</v>
      </c>
      <c r="Q94" s="306"/>
      <c r="R94" s="306"/>
      <c r="S94" s="37" t="s">
        <v>11</v>
      </c>
      <c r="T94" s="37" t="s">
        <v>11</v>
      </c>
      <c r="U94" s="37" t="s">
        <v>67</v>
      </c>
      <c r="V94" s="356" t="s">
        <v>13</v>
      </c>
      <c r="W94" s="374" t="s">
        <v>45</v>
      </c>
      <c r="X94" s="306"/>
      <c r="Y94" s="306"/>
      <c r="Z94" s="37" t="s">
        <v>11</v>
      </c>
      <c r="AA94" s="37" t="s">
        <v>11</v>
      </c>
      <c r="AB94" s="37" t="s">
        <v>67</v>
      </c>
      <c r="AC94" s="37" t="s">
        <v>11</v>
      </c>
      <c r="AD94" s="374" t="s">
        <v>45</v>
      </c>
      <c r="AE94" s="306"/>
      <c r="AF94" s="331"/>
      <c r="AG94" s="73" t="s">
        <v>11</v>
      </c>
      <c r="AH94" s="37" t="s">
        <v>11</v>
      </c>
      <c r="AI94" s="37" t="s">
        <v>67</v>
      </c>
      <c r="AJ94" s="402" t="s">
        <v>11</v>
      </c>
      <c r="AK94" s="40"/>
      <c r="AL94" s="167">
        <f t="shared" si="95"/>
        <v>12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1057" t="s">
        <v>344</v>
      </c>
      <c r="D95" s="178" t="str">
        <f>VLOOKUP(C95,ListeAppel,2,FALSE)</f>
        <v>Nom 057</v>
      </c>
      <c r="E95" s="156" t="s">
        <v>70</v>
      </c>
      <c r="F95" s="627" t="s">
        <v>58</v>
      </c>
      <c r="G95" s="31" t="s">
        <v>11</v>
      </c>
      <c r="H95" s="31" t="s">
        <v>11</v>
      </c>
      <c r="I95" s="32" t="s">
        <v>11</v>
      </c>
      <c r="J95" s="305"/>
      <c r="K95" s="305"/>
      <c r="L95" s="31" t="s">
        <v>11</v>
      </c>
      <c r="M95" s="31" t="s">
        <v>11</v>
      </c>
      <c r="N95" s="31" t="s">
        <v>11</v>
      </c>
      <c r="O95" s="31" t="s">
        <v>11</v>
      </c>
      <c r="P95" s="31" t="s">
        <v>11</v>
      </c>
      <c r="Q95" s="305"/>
      <c r="R95" s="305"/>
      <c r="S95" s="355" t="s">
        <v>13</v>
      </c>
      <c r="T95" s="355" t="s">
        <v>13</v>
      </c>
      <c r="U95" s="355" t="s">
        <v>13</v>
      </c>
      <c r="V95" s="355" t="s">
        <v>13</v>
      </c>
      <c r="W95" s="31" t="s">
        <v>11</v>
      </c>
      <c r="X95" s="305"/>
      <c r="Y95" s="305"/>
      <c r="Z95" s="355" t="s">
        <v>13</v>
      </c>
      <c r="AA95" s="31" t="s">
        <v>11</v>
      </c>
      <c r="AB95" s="31" t="s">
        <v>11</v>
      </c>
      <c r="AC95" s="52" t="s">
        <v>11</v>
      </c>
      <c r="AD95" s="31" t="s">
        <v>11</v>
      </c>
      <c r="AE95" s="305"/>
      <c r="AF95" s="305"/>
      <c r="AG95" s="31" t="s">
        <v>11</v>
      </c>
      <c r="AH95" s="31" t="s">
        <v>11</v>
      </c>
      <c r="AI95" s="442" t="s">
        <v>11</v>
      </c>
      <c r="AJ95" s="31" t="s">
        <v>11</v>
      </c>
      <c r="AK95" s="34">
        <f>IF(CA95=0,"",TIME(0,CA95,0))</f>
        <v>0.3666666666666667</v>
      </c>
      <c r="AL95" s="157">
        <f t="shared" si="95"/>
        <v>17</v>
      </c>
      <c r="AM95" s="158">
        <f>SUM(AL95:AL96)/2</f>
        <v>17</v>
      </c>
      <c r="AN95" s="158">
        <f t="shared" si="96"/>
        <v>5</v>
      </c>
      <c r="AO95" s="158">
        <f>SUM((AN95+AN96)/2)</f>
        <v>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528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528</v>
      </c>
      <c r="CB95" s="35">
        <f>SUM(AM95+AO95+AQ95+AS95+AU95+AW95+BB95+BD95+BG95+AY95)</f>
        <v>22</v>
      </c>
    </row>
    <row r="96" spans="1:80" ht="18.75" customHeight="1" thickBot="1" x14ac:dyDescent="0.3">
      <c r="A96" s="137" t="s">
        <v>425</v>
      </c>
      <c r="B96" s="179" t="s">
        <v>182</v>
      </c>
      <c r="C96" s="710" t="s">
        <v>10</v>
      </c>
      <c r="D96" s="194"/>
      <c r="E96" s="166" t="s">
        <v>4</v>
      </c>
      <c r="F96" s="628" t="s">
        <v>58</v>
      </c>
      <c r="G96" s="37" t="s">
        <v>11</v>
      </c>
      <c r="H96" s="37" t="s">
        <v>11</v>
      </c>
      <c r="I96" s="38" t="s">
        <v>11</v>
      </c>
      <c r="J96" s="306"/>
      <c r="K96" s="306"/>
      <c r="L96" s="37" t="s">
        <v>11</v>
      </c>
      <c r="M96" s="37" t="s">
        <v>11</v>
      </c>
      <c r="N96" s="37" t="s">
        <v>11</v>
      </c>
      <c r="O96" s="37" t="s">
        <v>11</v>
      </c>
      <c r="P96" s="37" t="s">
        <v>11</v>
      </c>
      <c r="Q96" s="306"/>
      <c r="R96" s="306"/>
      <c r="S96" s="356" t="s">
        <v>13</v>
      </c>
      <c r="T96" s="356" t="s">
        <v>13</v>
      </c>
      <c r="U96" s="356" t="s">
        <v>13</v>
      </c>
      <c r="V96" s="356" t="s">
        <v>13</v>
      </c>
      <c r="W96" s="37" t="s">
        <v>11</v>
      </c>
      <c r="X96" s="306"/>
      <c r="Y96" s="306"/>
      <c r="Z96" s="356" t="s">
        <v>13</v>
      </c>
      <c r="AA96" s="37" t="s">
        <v>11</v>
      </c>
      <c r="AB96" s="37" t="s">
        <v>11</v>
      </c>
      <c r="AC96" s="52" t="s">
        <v>11</v>
      </c>
      <c r="AD96" s="37" t="s">
        <v>11</v>
      </c>
      <c r="AE96" s="306"/>
      <c r="AF96" s="306"/>
      <c r="AG96" s="37" t="s">
        <v>11</v>
      </c>
      <c r="AH96" s="37" t="s">
        <v>11</v>
      </c>
      <c r="AI96" s="37" t="s">
        <v>11</v>
      </c>
      <c r="AJ96" s="37" t="s">
        <v>11</v>
      </c>
      <c r="AK96" s="40"/>
      <c r="AL96" s="167">
        <f t="shared" si="95"/>
        <v>17</v>
      </c>
      <c r="AM96" s="168"/>
      <c r="AN96" s="168">
        <f t="shared" si="96"/>
        <v>5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1057" t="s">
        <v>345</v>
      </c>
      <c r="D97" s="178" t="s">
        <v>270</v>
      </c>
      <c r="E97" s="156" t="s">
        <v>70</v>
      </c>
      <c r="F97" s="626" t="s">
        <v>58</v>
      </c>
      <c r="G97" s="52" t="s">
        <v>11</v>
      </c>
      <c r="H97" s="31" t="s">
        <v>67</v>
      </c>
      <c r="I97" s="53" t="s">
        <v>11</v>
      </c>
      <c r="J97" s="307"/>
      <c r="K97" s="307"/>
      <c r="L97" s="52" t="s">
        <v>11</v>
      </c>
      <c r="M97" s="52" t="s">
        <v>11</v>
      </c>
      <c r="N97" s="52" t="s">
        <v>11</v>
      </c>
      <c r="O97" s="31" t="s">
        <v>67</v>
      </c>
      <c r="P97" s="52" t="s">
        <v>11</v>
      </c>
      <c r="Q97" s="307"/>
      <c r="R97" s="307"/>
      <c r="S97" s="52" t="s">
        <v>11</v>
      </c>
      <c r="T97" s="52" t="s">
        <v>11</v>
      </c>
      <c r="U97" s="52" t="s">
        <v>11</v>
      </c>
      <c r="V97" s="52" t="s">
        <v>11</v>
      </c>
      <c r="W97" s="31" t="s">
        <v>67</v>
      </c>
      <c r="X97" s="307"/>
      <c r="Y97" s="307"/>
      <c r="Z97" s="52" t="s">
        <v>11</v>
      </c>
      <c r="AA97" s="52" t="s">
        <v>11</v>
      </c>
      <c r="AB97" s="358" t="s">
        <v>7</v>
      </c>
      <c r="AC97" s="268" t="s">
        <v>11</v>
      </c>
      <c r="AD97" s="52" t="s">
        <v>67</v>
      </c>
      <c r="AE97" s="307"/>
      <c r="AF97" s="307"/>
      <c r="AG97" s="52" t="s">
        <v>11</v>
      </c>
      <c r="AH97" s="52" t="s">
        <v>11</v>
      </c>
      <c r="AI97" s="52" t="s">
        <v>67</v>
      </c>
      <c r="AJ97" s="380" t="s">
        <v>11</v>
      </c>
      <c r="AK97" s="34">
        <f>IF(CA97=0,"",TIME(0,CA97,0))</f>
        <v>0.26666666666666666</v>
      </c>
      <c r="AL97" s="157">
        <f t="shared" si="95"/>
        <v>16</v>
      </c>
      <c r="AM97" s="158">
        <f>SUM(AL97:AL98)/2</f>
        <v>15.5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384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384</v>
      </c>
      <c r="CB97" s="35">
        <f>SUM(AM97+AO97+AQ97+AS97+AU97+AW97+BB97+BD97+BG97+AY97)</f>
        <v>16</v>
      </c>
    </row>
    <row r="98" spans="1:80" ht="18.75" customHeight="1" thickBot="1" x14ac:dyDescent="0.3">
      <c r="A98" s="137" t="s">
        <v>425</v>
      </c>
      <c r="B98" s="179" t="s">
        <v>182</v>
      </c>
      <c r="C98" s="710" t="s">
        <v>10</v>
      </c>
      <c r="D98" s="165"/>
      <c r="E98" s="166" t="s">
        <v>4</v>
      </c>
      <c r="F98" s="628" t="s">
        <v>58</v>
      </c>
      <c r="G98" s="37" t="s">
        <v>11</v>
      </c>
      <c r="H98" s="52" t="s">
        <v>67</v>
      </c>
      <c r="I98" s="53" t="s">
        <v>11</v>
      </c>
      <c r="J98" s="307"/>
      <c r="K98" s="307"/>
      <c r="L98" s="52" t="s">
        <v>11</v>
      </c>
      <c r="M98" s="52" t="s">
        <v>11</v>
      </c>
      <c r="N98" s="52" t="s">
        <v>11</v>
      </c>
      <c r="O98" s="52" t="s">
        <v>67</v>
      </c>
      <c r="P98" s="52" t="s">
        <v>11</v>
      </c>
      <c r="Q98" s="307"/>
      <c r="R98" s="307"/>
      <c r="S98" s="52" t="s">
        <v>11</v>
      </c>
      <c r="T98" s="52" t="s">
        <v>11</v>
      </c>
      <c r="U98" s="52" t="s">
        <v>11</v>
      </c>
      <c r="V98" s="427" t="s">
        <v>39</v>
      </c>
      <c r="W98" s="52" t="s">
        <v>67</v>
      </c>
      <c r="X98" s="307"/>
      <c r="Y98" s="307"/>
      <c r="Z98" s="56" t="s">
        <v>11</v>
      </c>
      <c r="AA98" s="52" t="s">
        <v>11</v>
      </c>
      <c r="AB98" s="358" t="s">
        <v>7</v>
      </c>
      <c r="AC98" s="52" t="s">
        <v>11</v>
      </c>
      <c r="AD98" s="52" t="s">
        <v>67</v>
      </c>
      <c r="AE98" s="307"/>
      <c r="AF98" s="307"/>
      <c r="AG98" s="52" t="s">
        <v>11</v>
      </c>
      <c r="AH98" s="52" t="s">
        <v>11</v>
      </c>
      <c r="AI98" s="52" t="s">
        <v>67</v>
      </c>
      <c r="AJ98" s="380" t="s">
        <v>11</v>
      </c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1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425</v>
      </c>
      <c r="B99" s="179" t="s">
        <v>182</v>
      </c>
      <c r="C99" s="1057" t="s">
        <v>346</v>
      </c>
      <c r="D99" s="178" t="str">
        <f>VLOOKUP(C99,ListeAppel,2,FALSE)</f>
        <v>Nom 085</v>
      </c>
      <c r="E99" s="236" t="s">
        <v>70</v>
      </c>
      <c r="F99" s="30" t="s">
        <v>75</v>
      </c>
      <c r="G99" s="268" t="s">
        <v>75</v>
      </c>
      <c r="H99" s="406" t="s">
        <v>41</v>
      </c>
      <c r="I99" s="406" t="s">
        <v>41</v>
      </c>
      <c r="J99" s="305"/>
      <c r="K99" s="305"/>
      <c r="L99" s="353" t="s">
        <v>7</v>
      </c>
      <c r="M99" s="31" t="s">
        <v>75</v>
      </c>
      <c r="N99" s="31" t="s">
        <v>75</v>
      </c>
      <c r="O99" s="406" t="s">
        <v>41</v>
      </c>
      <c r="P99" s="406" t="s">
        <v>41</v>
      </c>
      <c r="Q99" s="305"/>
      <c r="R99" s="305"/>
      <c r="S99" s="406" t="s">
        <v>41</v>
      </c>
      <c r="T99" s="353" t="s">
        <v>7</v>
      </c>
      <c r="U99" s="31" t="s">
        <v>75</v>
      </c>
      <c r="V99" s="406" t="s">
        <v>41</v>
      </c>
      <c r="W99" s="406" t="s">
        <v>41</v>
      </c>
      <c r="X99" s="305"/>
      <c r="Y99" s="305"/>
      <c r="Z99" s="52" t="s">
        <v>75</v>
      </c>
      <c r="AA99" s="33" t="s">
        <v>75</v>
      </c>
      <c r="AB99" s="31" t="s">
        <v>75</v>
      </c>
      <c r="AC99" s="406" t="s">
        <v>41</v>
      </c>
      <c r="AD99" s="406" t="s">
        <v>41</v>
      </c>
      <c r="AE99" s="305"/>
      <c r="AF99" s="305"/>
      <c r="AG99" s="406" t="s">
        <v>41</v>
      </c>
      <c r="AH99" s="31" t="s">
        <v>75</v>
      </c>
      <c r="AI99" s="353" t="s">
        <v>7</v>
      </c>
      <c r="AJ99" s="406" t="s">
        <v>41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11</v>
      </c>
      <c r="BB99" s="159">
        <f>SUM((BA99+BA100)/2)</f>
        <v>11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3</v>
      </c>
      <c r="BR99" s="158">
        <f>SUM((BQ99+BQ100)/2)</f>
        <v>3.5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11</v>
      </c>
    </row>
    <row r="100" spans="1:80" ht="18.75" customHeight="1" thickBot="1" x14ac:dyDescent="0.3">
      <c r="A100" s="137" t="s">
        <v>425</v>
      </c>
      <c r="B100" s="179" t="s">
        <v>182</v>
      </c>
      <c r="C100" s="721" t="s">
        <v>80</v>
      </c>
      <c r="D100" s="165"/>
      <c r="E100" s="238" t="s">
        <v>4</v>
      </c>
      <c r="F100" s="36" t="s">
        <v>75</v>
      </c>
      <c r="G100" s="453" t="s">
        <v>7</v>
      </c>
      <c r="H100" s="507" t="s">
        <v>41</v>
      </c>
      <c r="I100" s="405" t="s">
        <v>41</v>
      </c>
      <c r="J100" s="306"/>
      <c r="K100" s="306"/>
      <c r="L100" s="354" t="s">
        <v>7</v>
      </c>
      <c r="M100" s="37" t="s">
        <v>75</v>
      </c>
      <c r="N100" s="37" t="s">
        <v>75</v>
      </c>
      <c r="O100" s="405" t="s">
        <v>41</v>
      </c>
      <c r="P100" s="405" t="s">
        <v>41</v>
      </c>
      <c r="Q100" s="306"/>
      <c r="R100" s="306"/>
      <c r="S100" s="405" t="s">
        <v>41</v>
      </c>
      <c r="T100" s="354" t="s">
        <v>7</v>
      </c>
      <c r="U100" s="37" t="s">
        <v>75</v>
      </c>
      <c r="V100" s="405" t="s">
        <v>41</v>
      </c>
      <c r="W100" s="405" t="s">
        <v>41</v>
      </c>
      <c r="X100" s="306"/>
      <c r="Y100" s="306"/>
      <c r="Z100" s="37" t="s">
        <v>75</v>
      </c>
      <c r="AA100" s="37" t="s">
        <v>75</v>
      </c>
      <c r="AB100" s="37" t="s">
        <v>75</v>
      </c>
      <c r="AC100" s="405" t="s">
        <v>41</v>
      </c>
      <c r="AD100" s="405" t="s">
        <v>41</v>
      </c>
      <c r="AE100" s="306"/>
      <c r="AF100" s="306"/>
      <c r="AG100" s="405" t="s">
        <v>41</v>
      </c>
      <c r="AH100" s="37" t="s">
        <v>75</v>
      </c>
      <c r="AI100" s="354" t="s">
        <v>7</v>
      </c>
      <c r="AJ100" s="405" t="s">
        <v>41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11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4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425</v>
      </c>
      <c r="B101" s="179" t="s">
        <v>183</v>
      </c>
      <c r="C101" s="1174" t="s">
        <v>183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425</v>
      </c>
      <c r="B102" s="179" t="s">
        <v>183</v>
      </c>
      <c r="C102" s="190"/>
      <c r="D102" s="45" t="s">
        <v>69</v>
      </c>
      <c r="E102" s="204"/>
      <c r="F102" s="24">
        <v>1</v>
      </c>
      <c r="G102" s="25">
        <v>2</v>
      </c>
      <c r="H102" s="25">
        <v>3</v>
      </c>
      <c r="I102" s="25">
        <v>4</v>
      </c>
      <c r="J102" s="300">
        <v>5</v>
      </c>
      <c r="K102" s="300">
        <v>6</v>
      </c>
      <c r="L102" s="25">
        <v>7</v>
      </c>
      <c r="M102" s="25">
        <v>8</v>
      </c>
      <c r="N102" s="25">
        <v>9</v>
      </c>
      <c r="O102" s="25">
        <v>10</v>
      </c>
      <c r="P102" s="25">
        <v>11</v>
      </c>
      <c r="Q102" s="300">
        <v>12</v>
      </c>
      <c r="R102" s="300">
        <v>13</v>
      </c>
      <c r="S102" s="25">
        <v>14</v>
      </c>
      <c r="T102" s="25">
        <v>15</v>
      </c>
      <c r="U102" s="25">
        <v>16</v>
      </c>
      <c r="V102" s="25">
        <v>17</v>
      </c>
      <c r="W102" s="25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25">
        <v>25</v>
      </c>
      <c r="AE102" s="300">
        <v>26</v>
      </c>
      <c r="AF102" s="300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425</v>
      </c>
      <c r="B103" s="179" t="s">
        <v>183</v>
      </c>
      <c r="C103" s="806">
        <v>9622</v>
      </c>
      <c r="D103" s="178" t="s">
        <v>190</v>
      </c>
      <c r="E103" s="156" t="s">
        <v>70</v>
      </c>
      <c r="F103" s="30" t="s">
        <v>11</v>
      </c>
      <c r="G103" s="31" t="s">
        <v>11</v>
      </c>
      <c r="H103" s="31" t="s">
        <v>11</v>
      </c>
      <c r="I103" s="32" t="s">
        <v>11</v>
      </c>
      <c r="J103" s="305"/>
      <c r="K103" s="305"/>
      <c r="L103" s="31" t="s">
        <v>11</v>
      </c>
      <c r="M103" s="31" t="s">
        <v>11</v>
      </c>
      <c r="N103" s="355" t="s">
        <v>13</v>
      </c>
      <c r="O103" s="31" t="s">
        <v>11</v>
      </c>
      <c r="P103" s="31" t="s">
        <v>11</v>
      </c>
      <c r="Q103" s="305"/>
      <c r="R103" s="305"/>
      <c r="S103" s="31" t="s">
        <v>11</v>
      </c>
      <c r="T103" s="31" t="s">
        <v>11</v>
      </c>
      <c r="U103" s="355" t="s">
        <v>13</v>
      </c>
      <c r="V103" s="31" t="s">
        <v>11</v>
      </c>
      <c r="W103" s="31" t="s">
        <v>11</v>
      </c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55" t="s">
        <v>13</v>
      </c>
      <c r="AE103" s="305"/>
      <c r="AF103" s="305"/>
      <c r="AG103" s="31" t="s">
        <v>11</v>
      </c>
      <c r="AH103" s="31" t="s">
        <v>11</v>
      </c>
      <c r="AI103" s="31" t="s">
        <v>11</v>
      </c>
      <c r="AJ103" s="442" t="s">
        <v>11</v>
      </c>
      <c r="AK103" s="34">
        <f>IF(CA103=0,"",TIME(0,CA103,0))</f>
        <v>0.3833333333333333</v>
      </c>
      <c r="AL103" s="157">
        <f>COUNTIF(F103:AJ103,"P")</f>
        <v>20</v>
      </c>
      <c r="AM103" s="158">
        <f>SUM(AL103:AL104)/2</f>
        <v>18</v>
      </c>
      <c r="AN103" s="158">
        <f>COUNTIF(F103:AJ103,"Mi")</f>
        <v>3</v>
      </c>
      <c r="AO103" s="158">
        <f>SUM((AN103+AN104)/2)</f>
        <v>3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552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552</v>
      </c>
      <c r="CB103" s="35">
        <f>SUM(AM103+AO103+AQ103+AS103+AU103+AW103+BB103+BD103+BG103+AY103)</f>
        <v>23</v>
      </c>
    </row>
    <row r="104" spans="1:80" ht="18.75" customHeight="1" thickBot="1" x14ac:dyDescent="0.3">
      <c r="A104" s="137" t="s">
        <v>425</v>
      </c>
      <c r="B104" s="179" t="s">
        <v>183</v>
      </c>
      <c r="C104" s="164" t="s">
        <v>6</v>
      </c>
      <c r="D104" s="194"/>
      <c r="E104" s="166" t="s">
        <v>4</v>
      </c>
      <c r="F104" s="36" t="s">
        <v>11</v>
      </c>
      <c r="G104" s="37" t="s">
        <v>11</v>
      </c>
      <c r="H104" s="440" t="s">
        <v>39</v>
      </c>
      <c r="I104" s="38" t="s">
        <v>11</v>
      </c>
      <c r="J104" s="306"/>
      <c r="K104" s="306"/>
      <c r="L104" s="37" t="s">
        <v>11</v>
      </c>
      <c r="M104" s="37" t="s">
        <v>11</v>
      </c>
      <c r="N104" s="356" t="s">
        <v>13</v>
      </c>
      <c r="O104" s="37" t="s">
        <v>11</v>
      </c>
      <c r="P104" s="37" t="s">
        <v>11</v>
      </c>
      <c r="Q104" s="306"/>
      <c r="R104" s="306"/>
      <c r="S104" s="37" t="s">
        <v>11</v>
      </c>
      <c r="T104" s="395" t="s">
        <v>39</v>
      </c>
      <c r="U104" s="356" t="s">
        <v>13</v>
      </c>
      <c r="V104" s="37" t="s">
        <v>11</v>
      </c>
      <c r="W104" s="37" t="s">
        <v>11</v>
      </c>
      <c r="X104" s="306"/>
      <c r="Y104" s="306"/>
      <c r="Z104" s="440" t="s">
        <v>39</v>
      </c>
      <c r="AA104" s="37" t="s">
        <v>11</v>
      </c>
      <c r="AB104" s="37" t="s">
        <v>11</v>
      </c>
      <c r="AC104" s="37" t="s">
        <v>11</v>
      </c>
      <c r="AD104" s="356" t="s">
        <v>13</v>
      </c>
      <c r="AE104" s="306"/>
      <c r="AF104" s="306"/>
      <c r="AG104" s="37" t="s">
        <v>33</v>
      </c>
      <c r="AH104" s="37" t="s">
        <v>11</v>
      </c>
      <c r="AI104" s="37" t="s">
        <v>11</v>
      </c>
      <c r="AJ104" s="402" t="s">
        <v>11</v>
      </c>
      <c r="AK104" s="40"/>
      <c r="AL104" s="167">
        <f>COUNTIF(F104:AJ104,"P")</f>
        <v>16</v>
      </c>
      <c r="AM104" s="168"/>
      <c r="AN104" s="168">
        <f>COUNTIF(F104:AJ104,"Mi")</f>
        <v>3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425</v>
      </c>
      <c r="B105" s="179" t="s">
        <v>183</v>
      </c>
      <c r="C105" s="806">
        <v>8914</v>
      </c>
      <c r="D105" s="178" t="s">
        <v>219</v>
      </c>
      <c r="E105" s="156" t="s">
        <v>70</v>
      </c>
      <c r="F105" s="30" t="s">
        <v>11</v>
      </c>
      <c r="G105" s="570" t="s">
        <v>29</v>
      </c>
      <c r="H105" s="570" t="s">
        <v>29</v>
      </c>
      <c r="I105" s="32" t="s">
        <v>11</v>
      </c>
      <c r="J105" s="305"/>
      <c r="K105" s="305"/>
      <c r="L105" s="31" t="s">
        <v>11</v>
      </c>
      <c r="M105" s="55" t="s">
        <v>11</v>
      </c>
      <c r="N105" s="31" t="s">
        <v>11</v>
      </c>
      <c r="O105" s="31" t="s">
        <v>11</v>
      </c>
      <c r="P105" s="357" t="s">
        <v>7</v>
      </c>
      <c r="Q105" s="353" t="s">
        <v>7</v>
      </c>
      <c r="R105" s="353" t="s">
        <v>7</v>
      </c>
      <c r="S105" s="353" t="s">
        <v>7</v>
      </c>
      <c r="T105" s="55" t="s">
        <v>11</v>
      </c>
      <c r="U105" s="31" t="s">
        <v>11</v>
      </c>
      <c r="V105" s="31" t="s">
        <v>11</v>
      </c>
      <c r="W105" s="31" t="s">
        <v>11</v>
      </c>
      <c r="X105" s="305"/>
      <c r="Y105" s="305"/>
      <c r="Z105" s="570" t="s">
        <v>29</v>
      </c>
      <c r="AA105" s="31" t="s">
        <v>11</v>
      </c>
      <c r="AB105" s="31" t="s">
        <v>11</v>
      </c>
      <c r="AC105" s="31" t="s">
        <v>11</v>
      </c>
      <c r="AD105" s="570" t="s">
        <v>29</v>
      </c>
      <c r="AE105" s="305"/>
      <c r="AF105" s="305"/>
      <c r="AG105" s="31" t="s">
        <v>11</v>
      </c>
      <c r="AH105" s="31" t="s">
        <v>11</v>
      </c>
      <c r="AI105" s="31" t="s">
        <v>11</v>
      </c>
      <c r="AJ105" s="442" t="s">
        <v>11</v>
      </c>
      <c r="AK105" s="34">
        <f>IF(CA105=0,"",TIME(0,CA105,0))</f>
        <v>0.35000000000000003</v>
      </c>
      <c r="AL105" s="157">
        <f>COUNTIF(F105:AJ105,"P")</f>
        <v>17</v>
      </c>
      <c r="AM105" s="158">
        <f>SUM(AL105:AL106)/2</f>
        <v>17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4</v>
      </c>
      <c r="AW105" s="158">
        <f>SUM((AV105+AV106)/2)</f>
        <v>4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504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4</v>
      </c>
      <c r="BR105" s="158">
        <f>SUM((BQ105+BQ106)/2)</f>
        <v>4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504</v>
      </c>
      <c r="CB105" s="35">
        <f>SUM(AM105+AO105+AQ105+AS105+AU105+AW105+BB105+BD105+BG105+AY105)</f>
        <v>21</v>
      </c>
    </row>
    <row r="106" spans="1:80" ht="18.75" customHeight="1" thickBot="1" x14ac:dyDescent="0.3">
      <c r="A106" s="137" t="s">
        <v>425</v>
      </c>
      <c r="B106" s="179" t="s">
        <v>183</v>
      </c>
      <c r="C106" s="192" t="s">
        <v>6</v>
      </c>
      <c r="D106" s="194"/>
      <c r="E106" s="166" t="s">
        <v>4</v>
      </c>
      <c r="F106" s="36" t="s">
        <v>11</v>
      </c>
      <c r="G106" s="569" t="s">
        <v>29</v>
      </c>
      <c r="H106" s="569" t="s">
        <v>29</v>
      </c>
      <c r="I106" s="56" t="s">
        <v>11</v>
      </c>
      <c r="J106" s="306"/>
      <c r="K106" s="306"/>
      <c r="L106" s="37" t="s">
        <v>11</v>
      </c>
      <c r="M106" s="56" t="s">
        <v>11</v>
      </c>
      <c r="N106" s="37" t="s">
        <v>11</v>
      </c>
      <c r="O106" s="37" t="s">
        <v>11</v>
      </c>
      <c r="P106" s="453" t="s">
        <v>7</v>
      </c>
      <c r="Q106" s="354" t="s">
        <v>7</v>
      </c>
      <c r="R106" s="354" t="s">
        <v>7</v>
      </c>
      <c r="S106" s="354" t="s">
        <v>7</v>
      </c>
      <c r="T106" s="56" t="s">
        <v>11</v>
      </c>
      <c r="U106" s="37" t="s">
        <v>11</v>
      </c>
      <c r="V106" s="37" t="s">
        <v>11</v>
      </c>
      <c r="W106" s="37" t="s">
        <v>11</v>
      </c>
      <c r="X106" s="306"/>
      <c r="Y106" s="306"/>
      <c r="Z106" s="569" t="s">
        <v>29</v>
      </c>
      <c r="AA106" s="37" t="s">
        <v>11</v>
      </c>
      <c r="AB106" s="37" t="s">
        <v>11</v>
      </c>
      <c r="AC106" s="37" t="s">
        <v>11</v>
      </c>
      <c r="AD106" s="569" t="s">
        <v>29</v>
      </c>
      <c r="AE106" s="306"/>
      <c r="AF106" s="306"/>
      <c r="AG106" s="37" t="s">
        <v>11</v>
      </c>
      <c r="AH106" s="37" t="s">
        <v>11</v>
      </c>
      <c r="AI106" s="37" t="s">
        <v>11</v>
      </c>
      <c r="AJ106" s="402" t="s">
        <v>11</v>
      </c>
      <c r="AK106" s="40"/>
      <c r="AL106" s="167">
        <f>COUNTIF(F106:AJ106,"P")</f>
        <v>17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0</v>
      </c>
      <c r="AS106" s="168"/>
      <c r="AT106" s="168">
        <f>COUNTIF(F106:AJ106,"R1")</f>
        <v>0</v>
      </c>
      <c r="AU106" s="168"/>
      <c r="AV106" s="168">
        <f>COUNTIF(F106:AJ106,"CS")</f>
        <v>4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4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806" t="s">
        <v>351</v>
      </c>
      <c r="D107" s="178" t="str">
        <f>VLOOKUP(C107,ListeAppel,2,FALSE)</f>
        <v>Nom 032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32" t="s">
        <v>108</v>
      </c>
      <c r="J107" s="305"/>
      <c r="K107" s="305"/>
      <c r="L107" s="31" t="s">
        <v>11</v>
      </c>
      <c r="M107" s="31" t="s">
        <v>11</v>
      </c>
      <c r="N107" s="31" t="s">
        <v>11</v>
      </c>
      <c r="O107" s="31" t="s">
        <v>11</v>
      </c>
      <c r="P107" s="353" t="s">
        <v>7</v>
      </c>
      <c r="Q107" s="305"/>
      <c r="R107" s="305"/>
      <c r="S107" s="32" t="s">
        <v>33</v>
      </c>
      <c r="T107" s="31" t="s">
        <v>11</v>
      </c>
      <c r="U107" s="31" t="s">
        <v>11</v>
      </c>
      <c r="V107" s="31" t="s">
        <v>11</v>
      </c>
      <c r="W107" s="31" t="s">
        <v>11</v>
      </c>
      <c r="X107" s="305"/>
      <c r="Y107" s="305"/>
      <c r="Z107" s="353" t="s">
        <v>7</v>
      </c>
      <c r="AA107" s="31" t="s">
        <v>11</v>
      </c>
      <c r="AB107" s="353" t="s">
        <v>7</v>
      </c>
      <c r="AC107" s="485" t="s">
        <v>108</v>
      </c>
      <c r="AD107" s="353" t="s">
        <v>7</v>
      </c>
      <c r="AE107" s="353" t="s">
        <v>7</v>
      </c>
      <c r="AF107" s="353" t="s">
        <v>7</v>
      </c>
      <c r="AG107" s="353" t="s">
        <v>7</v>
      </c>
      <c r="AH107" s="353" t="s">
        <v>7</v>
      </c>
      <c r="AI107" s="353" t="s">
        <v>7</v>
      </c>
      <c r="AJ107" s="353" t="s">
        <v>7</v>
      </c>
      <c r="AK107" s="34">
        <f>IF(CA107=0,"",TIME(0,CA107,0))</f>
        <v>0.21666666666666667</v>
      </c>
      <c r="AL107" s="157">
        <f t="shared" si="95"/>
        <v>12</v>
      </c>
      <c r="AM107" s="158">
        <f>SUM(AL107:AL108)/2</f>
        <v>11</v>
      </c>
      <c r="AN107" s="158">
        <f t="shared" si="96"/>
        <v>0</v>
      </c>
      <c r="AO107" s="158">
        <f>SUM((AN107+AN108)/2)</f>
        <v>0</v>
      </c>
      <c r="AP107" s="159">
        <f t="shared" si="97"/>
        <v>1</v>
      </c>
      <c r="AQ107" s="159">
        <f>SUM((AP107+AP108)/2)</f>
        <v>1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1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312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0</v>
      </c>
      <c r="BL107" s="162">
        <f>SUM(BK107+BK108)/2</f>
        <v>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10</v>
      </c>
      <c r="BR107" s="158">
        <f>SUM((BQ107+BQ108)/2)</f>
        <v>10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312</v>
      </c>
      <c r="CB107" s="35">
        <f>SUM(AM107+AO107+AQ107+AS107+AU107+AW107+BB107+BD107+BG107+AY107)</f>
        <v>13</v>
      </c>
    </row>
    <row r="108" spans="1:80" ht="18.75" customHeight="1" thickBot="1" x14ac:dyDescent="0.3">
      <c r="A108" s="137" t="s">
        <v>425</v>
      </c>
      <c r="B108" s="179" t="s">
        <v>183</v>
      </c>
      <c r="C108" s="164" t="s">
        <v>10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38" t="s">
        <v>108</v>
      </c>
      <c r="J108" s="306"/>
      <c r="K108" s="306"/>
      <c r="L108" s="37" t="s">
        <v>11</v>
      </c>
      <c r="M108" s="37" t="s">
        <v>11</v>
      </c>
      <c r="N108" s="37" t="s">
        <v>11</v>
      </c>
      <c r="O108" s="37" t="s">
        <v>57</v>
      </c>
      <c r="P108" s="354" t="s">
        <v>7</v>
      </c>
      <c r="Q108" s="306"/>
      <c r="R108" s="306"/>
      <c r="S108" s="37" t="s">
        <v>11</v>
      </c>
      <c r="T108" s="37" t="s">
        <v>11</v>
      </c>
      <c r="U108" s="37" t="s">
        <v>11</v>
      </c>
      <c r="V108" s="37" t="s">
        <v>11</v>
      </c>
      <c r="W108" s="396" t="s">
        <v>33</v>
      </c>
      <c r="X108" s="306"/>
      <c r="Y108" s="306"/>
      <c r="Z108" s="354" t="s">
        <v>7</v>
      </c>
      <c r="AA108" s="37" t="s">
        <v>57</v>
      </c>
      <c r="AB108" s="354" t="s">
        <v>7</v>
      </c>
      <c r="AC108" s="37" t="s">
        <v>108</v>
      </c>
      <c r="AD108" s="354" t="s">
        <v>7</v>
      </c>
      <c r="AE108" s="354" t="s">
        <v>7</v>
      </c>
      <c r="AF108" s="354" t="s">
        <v>7</v>
      </c>
      <c r="AG108" s="354" t="s">
        <v>7</v>
      </c>
      <c r="AH108" s="354" t="s">
        <v>7</v>
      </c>
      <c r="AI108" s="354" t="s">
        <v>7</v>
      </c>
      <c r="AJ108" s="354" t="s">
        <v>7</v>
      </c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2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10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807" t="s">
        <v>353</v>
      </c>
      <c r="D109" s="178" t="str">
        <f>VLOOKUP(C109,ListeAppel,2,FALSE)</f>
        <v>Nom 050</v>
      </c>
      <c r="E109" s="156" t="s">
        <v>70</v>
      </c>
      <c r="F109" s="30" t="s">
        <v>11</v>
      </c>
      <c r="G109" s="31" t="s">
        <v>11</v>
      </c>
      <c r="H109" s="31" t="s">
        <v>11</v>
      </c>
      <c r="I109" s="32" t="s">
        <v>11</v>
      </c>
      <c r="J109" s="305"/>
      <c r="K109" s="305"/>
      <c r="L109" s="31" t="s">
        <v>11</v>
      </c>
      <c r="M109" s="31" t="s">
        <v>11</v>
      </c>
      <c r="N109" s="355" t="s">
        <v>13</v>
      </c>
      <c r="O109" s="31" t="s">
        <v>11</v>
      </c>
      <c r="P109" s="31" t="s">
        <v>11</v>
      </c>
      <c r="Q109" s="305"/>
      <c r="R109" s="305"/>
      <c r="S109" s="746" t="s">
        <v>28</v>
      </c>
      <c r="T109" s="31" t="s">
        <v>11</v>
      </c>
      <c r="U109" s="355" t="s">
        <v>13</v>
      </c>
      <c r="V109" s="31" t="s">
        <v>11</v>
      </c>
      <c r="W109" s="31" t="s">
        <v>11</v>
      </c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55" t="s">
        <v>13</v>
      </c>
      <c r="AE109" s="305"/>
      <c r="AF109" s="305"/>
      <c r="AG109" s="31" t="s">
        <v>11</v>
      </c>
      <c r="AH109" s="31" t="s">
        <v>11</v>
      </c>
      <c r="AI109" s="31" t="s">
        <v>11</v>
      </c>
      <c r="AJ109" s="31" t="s">
        <v>11</v>
      </c>
      <c r="AK109" s="34">
        <f>IF(CA109=0,"",TIME(0,CA109,0))</f>
        <v>0.3666666666666667</v>
      </c>
      <c r="AL109" s="157">
        <f t="shared" si="95"/>
        <v>19</v>
      </c>
      <c r="AM109" s="158">
        <f>SUM(AL109:AL110)/2</f>
        <v>18.5</v>
      </c>
      <c r="AN109" s="158">
        <f t="shared" si="96"/>
        <v>3</v>
      </c>
      <c r="AO109" s="158">
        <f>SUM((AN109+AN110)/2)</f>
        <v>3.5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528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0</v>
      </c>
      <c r="BR109" s="158">
        <f>SUM((BQ109+BQ110)/2)</f>
        <v>0</v>
      </c>
      <c r="BS109" s="158">
        <f t="shared" si="110"/>
        <v>1</v>
      </c>
      <c r="BT109" s="158">
        <f>SUM((BS109+BS110)/2)</f>
        <v>1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528</v>
      </c>
      <c r="CB109" s="35">
        <f>SUM(AM109+AO109+AQ109+AS109+AU109+AW109+BB109+BD109+BG109+AY109)</f>
        <v>22</v>
      </c>
    </row>
    <row r="110" spans="1:80" ht="18.75" customHeight="1" thickBot="1" x14ac:dyDescent="0.3">
      <c r="A110" s="137" t="s">
        <v>425</v>
      </c>
      <c r="B110" s="179" t="s">
        <v>183</v>
      </c>
      <c r="C110" s="192" t="s">
        <v>6</v>
      </c>
      <c r="D110" s="194"/>
      <c r="E110" s="166" t="s">
        <v>4</v>
      </c>
      <c r="F110" s="490" t="s">
        <v>13</v>
      </c>
      <c r="G110" s="37" t="s">
        <v>11</v>
      </c>
      <c r="H110" s="37" t="s">
        <v>11</v>
      </c>
      <c r="I110" s="38" t="s">
        <v>11</v>
      </c>
      <c r="J110" s="306"/>
      <c r="K110" s="306"/>
      <c r="L110" s="37" t="s">
        <v>11</v>
      </c>
      <c r="M110" s="37" t="s">
        <v>11</v>
      </c>
      <c r="N110" s="356" t="s">
        <v>13</v>
      </c>
      <c r="O110" s="37" t="s">
        <v>11</v>
      </c>
      <c r="P110" s="37" t="s">
        <v>11</v>
      </c>
      <c r="Q110" s="306"/>
      <c r="R110" s="306"/>
      <c r="S110" s="433" t="s">
        <v>28</v>
      </c>
      <c r="T110" s="37" t="s">
        <v>11</v>
      </c>
      <c r="U110" s="356" t="s">
        <v>13</v>
      </c>
      <c r="V110" s="37" t="s">
        <v>11</v>
      </c>
      <c r="W110" s="37" t="s">
        <v>11</v>
      </c>
      <c r="X110" s="306"/>
      <c r="Y110" s="306"/>
      <c r="Z110" s="37" t="s">
        <v>11</v>
      </c>
      <c r="AA110" s="50" t="s">
        <v>11</v>
      </c>
      <c r="AB110" s="37" t="s">
        <v>11</v>
      </c>
      <c r="AC110" s="37" t="s">
        <v>11</v>
      </c>
      <c r="AD110" s="356" t="s">
        <v>13</v>
      </c>
      <c r="AE110" s="306"/>
      <c r="AF110" s="306"/>
      <c r="AG110" s="37" t="s">
        <v>11</v>
      </c>
      <c r="AH110" s="37" t="s">
        <v>11</v>
      </c>
      <c r="AI110" s="37" t="s">
        <v>11</v>
      </c>
      <c r="AJ110" s="37" t="s">
        <v>11</v>
      </c>
      <c r="AK110" s="40"/>
      <c r="AL110" s="167">
        <f t="shared" si="95"/>
        <v>18</v>
      </c>
      <c r="AM110" s="168"/>
      <c r="AN110" s="168">
        <f t="shared" si="96"/>
        <v>4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0</v>
      </c>
      <c r="BR110" s="168"/>
      <c r="BS110" s="168">
        <f t="shared" si="110"/>
        <v>1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7" t="s">
        <v>354</v>
      </c>
      <c r="D111" s="178" t="str">
        <f>VLOOKUP(C111,ListeAppel,2,FALSE)</f>
        <v>Nom 051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05"/>
      <c r="K111" s="305"/>
      <c r="L111" s="31" t="s">
        <v>11</v>
      </c>
      <c r="M111" s="31" t="s">
        <v>11</v>
      </c>
      <c r="N111" s="31" t="s">
        <v>11</v>
      </c>
      <c r="O111" s="31" t="s">
        <v>11</v>
      </c>
      <c r="P111" s="31" t="s">
        <v>11</v>
      </c>
      <c r="Q111" s="305"/>
      <c r="R111" s="305"/>
      <c r="S111" s="31" t="s">
        <v>11</v>
      </c>
      <c r="T111" s="31" t="s">
        <v>11</v>
      </c>
      <c r="U111" s="353" t="s">
        <v>7</v>
      </c>
      <c r="V111" s="442" t="s">
        <v>11</v>
      </c>
      <c r="W111" s="31" t="s">
        <v>11</v>
      </c>
      <c r="X111" s="305"/>
      <c r="Y111" s="305"/>
      <c r="Z111" s="353" t="s">
        <v>7</v>
      </c>
      <c r="AA111" s="353" t="s">
        <v>7</v>
      </c>
      <c r="AB111" s="353" t="s">
        <v>7</v>
      </c>
      <c r="AC111" s="353" t="s">
        <v>7</v>
      </c>
      <c r="AD111" s="353" t="s">
        <v>7</v>
      </c>
      <c r="AE111" s="305"/>
      <c r="AF111" s="305"/>
      <c r="AG111" s="31" t="s">
        <v>11</v>
      </c>
      <c r="AH111" s="31" t="s">
        <v>11</v>
      </c>
      <c r="AI111" s="31" t="s">
        <v>11</v>
      </c>
      <c r="AJ111" s="31" t="s">
        <v>11</v>
      </c>
      <c r="AK111" s="34">
        <f>IF(CA111=0,"",TIME(0,CA111,0))</f>
        <v>0.28333333333333333</v>
      </c>
      <c r="AL111" s="157">
        <f t="shared" si="95"/>
        <v>17</v>
      </c>
      <c r="AM111" s="158">
        <f>SUM(AL111:AL112)/2</f>
        <v>17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408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6</v>
      </c>
      <c r="BR111" s="158">
        <f>SUM((BQ111+BQ112)/2)</f>
        <v>6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408</v>
      </c>
      <c r="CB111" s="35">
        <f>SUM(AM111+AO111+AQ111+AS111+AU111+AW111+BB111+BD111+BG111+AY111)</f>
        <v>17</v>
      </c>
    </row>
    <row r="112" spans="1:80" ht="18.75" customHeight="1" thickBot="1" x14ac:dyDescent="0.3">
      <c r="A112" s="137" t="s">
        <v>425</v>
      </c>
      <c r="B112" s="179" t="s">
        <v>183</v>
      </c>
      <c r="C112" s="192" t="s">
        <v>10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06"/>
      <c r="K112" s="306"/>
      <c r="L112" s="37" t="s">
        <v>11</v>
      </c>
      <c r="M112" s="37" t="s">
        <v>11</v>
      </c>
      <c r="N112" s="37" t="s">
        <v>11</v>
      </c>
      <c r="O112" s="37" t="s">
        <v>11</v>
      </c>
      <c r="P112" s="37" t="s">
        <v>11</v>
      </c>
      <c r="Q112" s="306"/>
      <c r="R112" s="306"/>
      <c r="S112" s="37" t="s">
        <v>11</v>
      </c>
      <c r="T112" s="37" t="s">
        <v>11</v>
      </c>
      <c r="U112" s="354" t="s">
        <v>7</v>
      </c>
      <c r="V112" s="37" t="s">
        <v>11</v>
      </c>
      <c r="W112" s="37" t="s">
        <v>11</v>
      </c>
      <c r="X112" s="306"/>
      <c r="Y112" s="306"/>
      <c r="Z112" s="354" t="s">
        <v>7</v>
      </c>
      <c r="AA112" s="354" t="s">
        <v>7</v>
      </c>
      <c r="AB112" s="354" t="s">
        <v>7</v>
      </c>
      <c r="AC112" s="354" t="s">
        <v>7</v>
      </c>
      <c r="AD112" s="354" t="s">
        <v>7</v>
      </c>
      <c r="AE112" s="306"/>
      <c r="AF112" s="306"/>
      <c r="AG112" s="37" t="s">
        <v>11</v>
      </c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17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6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6" t="s">
        <v>355</v>
      </c>
      <c r="D113" s="155" t="str">
        <f>VLOOKUP(C113,ListeAppel,2,FALSE)</f>
        <v>Nom 058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05"/>
      <c r="K113" s="305"/>
      <c r="L113" s="31" t="s">
        <v>11</v>
      </c>
      <c r="M113" s="31" t="s">
        <v>11</v>
      </c>
      <c r="N113" s="31" t="s">
        <v>11</v>
      </c>
      <c r="O113" s="31" t="s">
        <v>11</v>
      </c>
      <c r="P113" s="31" t="s">
        <v>11</v>
      </c>
      <c r="Q113" s="305"/>
      <c r="R113" s="305"/>
      <c r="S113" s="353" t="s">
        <v>7</v>
      </c>
      <c r="T113" s="31" t="s">
        <v>11</v>
      </c>
      <c r="U113" s="31" t="s">
        <v>11</v>
      </c>
      <c r="V113" s="442" t="s">
        <v>11</v>
      </c>
      <c r="W113" s="31" t="s">
        <v>11</v>
      </c>
      <c r="X113" s="305"/>
      <c r="Y113" s="305"/>
      <c r="Z113" s="31" t="s">
        <v>11</v>
      </c>
      <c r="AA113" s="31" t="s">
        <v>11</v>
      </c>
      <c r="AB113" s="31" t="s">
        <v>11</v>
      </c>
      <c r="AC113" s="31" t="s">
        <v>11</v>
      </c>
      <c r="AD113" s="31" t="s">
        <v>11</v>
      </c>
      <c r="AE113" s="305"/>
      <c r="AF113" s="305"/>
      <c r="AG113" s="31" t="s">
        <v>11</v>
      </c>
      <c r="AH113" s="31" t="s">
        <v>11</v>
      </c>
      <c r="AI113" s="31" t="s">
        <v>11</v>
      </c>
      <c r="AJ113" s="31" t="s">
        <v>11</v>
      </c>
      <c r="AK113" s="34">
        <f>IF(CA113=0,"",TIME(0,CA113,0))</f>
        <v>0.3666666666666667</v>
      </c>
      <c r="AL113" s="157">
        <f t="shared" si="95"/>
        <v>22</v>
      </c>
      <c r="AM113" s="158">
        <f>SUM(AL113:AL114)/2</f>
        <v>20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0.5</v>
      </c>
      <c r="AR113" s="158">
        <f t="shared" si="98"/>
        <v>0</v>
      </c>
      <c r="AS113" s="159">
        <f>SUM((AR113+AR114)/2)</f>
        <v>1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528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528</v>
      </c>
      <c r="CB113" s="35">
        <f>SUM(AM113+AO113+AQ113+AS113+AU113+AW113+BB113+BD113+BG113+AY113)</f>
        <v>22</v>
      </c>
    </row>
    <row r="114" spans="1:80" ht="18.75" customHeight="1" thickBot="1" x14ac:dyDescent="0.3">
      <c r="A114" s="137" t="s">
        <v>425</v>
      </c>
      <c r="B114" s="179" t="s">
        <v>183</v>
      </c>
      <c r="C114" s="164" t="s">
        <v>6</v>
      </c>
      <c r="D114" s="165">
        <v>10995</v>
      </c>
      <c r="E114" s="166" t="s">
        <v>4</v>
      </c>
      <c r="F114" s="36" t="s">
        <v>11</v>
      </c>
      <c r="G114" s="37" t="s">
        <v>11</v>
      </c>
      <c r="H114" s="37" t="s">
        <v>11</v>
      </c>
      <c r="I114" s="56" t="s">
        <v>11</v>
      </c>
      <c r="J114" s="306"/>
      <c r="K114" s="306"/>
      <c r="L114" s="37" t="s">
        <v>11</v>
      </c>
      <c r="M114" s="37" t="s">
        <v>11</v>
      </c>
      <c r="N114" s="37" t="s">
        <v>11</v>
      </c>
      <c r="O114" s="37" t="s">
        <v>11</v>
      </c>
      <c r="P114" s="37" t="s">
        <v>57</v>
      </c>
      <c r="Q114" s="306"/>
      <c r="R114" s="306"/>
      <c r="S114" s="354" t="s">
        <v>7</v>
      </c>
      <c r="T114" s="37" t="s">
        <v>11</v>
      </c>
      <c r="U114" s="37" t="s">
        <v>11</v>
      </c>
      <c r="V114" s="37" t="s">
        <v>33</v>
      </c>
      <c r="W114" s="440" t="s">
        <v>39</v>
      </c>
      <c r="X114" s="306"/>
      <c r="Y114" s="306"/>
      <c r="Z114" s="37" t="s">
        <v>11</v>
      </c>
      <c r="AA114" s="37" t="s">
        <v>11</v>
      </c>
      <c r="AB114" s="37" t="s">
        <v>11</v>
      </c>
      <c r="AC114" s="37" t="s">
        <v>11</v>
      </c>
      <c r="AD114" s="440" t="s">
        <v>39</v>
      </c>
      <c r="AE114" s="306"/>
      <c r="AF114" s="306"/>
      <c r="AG114" s="37" t="s">
        <v>11</v>
      </c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1</v>
      </c>
      <c r="AQ114" s="171"/>
      <c r="AR114" s="168">
        <f t="shared" si="98"/>
        <v>2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6">
        <v>3578</v>
      </c>
      <c r="D115" s="178" t="s">
        <v>258</v>
      </c>
      <c r="E115" s="236" t="s">
        <v>70</v>
      </c>
      <c r="F115" s="30" t="s">
        <v>11</v>
      </c>
      <c r="G115" s="31" t="s">
        <v>11</v>
      </c>
      <c r="H115" s="442" t="s">
        <v>11</v>
      </c>
      <c r="I115" s="32" t="s">
        <v>11</v>
      </c>
      <c r="J115" s="305"/>
      <c r="K115" s="305"/>
      <c r="L115" s="31" t="s">
        <v>11</v>
      </c>
      <c r="M115" s="31" t="s">
        <v>11</v>
      </c>
      <c r="N115" s="31" t="s">
        <v>11</v>
      </c>
      <c r="O115" s="365" t="s">
        <v>14</v>
      </c>
      <c r="P115" s="365" t="s">
        <v>14</v>
      </c>
      <c r="Q115" s="305"/>
      <c r="R115" s="305"/>
      <c r="S115" s="520" t="s">
        <v>24</v>
      </c>
      <c r="T115" s="365" t="s">
        <v>14</v>
      </c>
      <c r="U115" s="365" t="s">
        <v>14</v>
      </c>
      <c r="V115" s="365" t="s">
        <v>14</v>
      </c>
      <c r="W115" s="365" t="s">
        <v>14</v>
      </c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1" t="s">
        <v>11</v>
      </c>
      <c r="AE115" s="305"/>
      <c r="AF115" s="305"/>
      <c r="AG115" s="31" t="s">
        <v>11</v>
      </c>
      <c r="AH115" s="31" t="s">
        <v>11</v>
      </c>
      <c r="AI115" s="31" t="s">
        <v>11</v>
      </c>
      <c r="AJ115" s="442" t="s">
        <v>11</v>
      </c>
      <c r="AK115" s="34">
        <f>IF(CA115=0,"",TIME(0,CA115,0))</f>
        <v>0.26666666666666666</v>
      </c>
      <c r="AL115" s="157">
        <f>COUNTIF(F115:AJ115,"P")</f>
        <v>16</v>
      </c>
      <c r="AM115" s="158">
        <f>SUM(AL115:AL116)/2</f>
        <v>12</v>
      </c>
      <c r="AN115" s="158">
        <f>COUNTIF(F115:AJ115,"Mi")</f>
        <v>0</v>
      </c>
      <c r="AO115" s="158">
        <f>SUM((AN115+AN116)/2)</f>
        <v>0</v>
      </c>
      <c r="AP115" s="159">
        <f>COUNTIF(F115:AJ115,"VS")</f>
        <v>0</v>
      </c>
      <c r="AQ115" s="159">
        <f>SUM((AP115+AP116)/2)</f>
        <v>0</v>
      </c>
      <c r="AR115" s="158">
        <f>COUNTIF(F115:AJ115,"C1")</f>
        <v>0</v>
      </c>
      <c r="AS115" s="159">
        <f>SUM((AR115+AR116)/2)</f>
        <v>4</v>
      </c>
      <c r="AT115" s="159">
        <f>COUNTIF(F115:AJ115,"R1")</f>
        <v>0</v>
      </c>
      <c r="AU115" s="160">
        <f>SUM((AT115+AT116)/2)</f>
        <v>0</v>
      </c>
      <c r="AV115" s="158">
        <f>COUNTIF(F115:AJ115,"CS")</f>
        <v>0</v>
      </c>
      <c r="AW115" s="158">
        <f>SUM((AV115+AV116)/2)</f>
        <v>0</v>
      </c>
      <c r="AX115" s="159">
        <f>COUNTIF(F115:AJ115,"DA")</f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>COUNTIF(F115:AJ115,"MT5")</f>
        <v>0</v>
      </c>
      <c r="BB115" s="159">
        <f>SUM((BA115+BA116)/2)</f>
        <v>0</v>
      </c>
      <c r="BC115" s="159">
        <f>COUNTIF(F115:AJ115,"MT6")</f>
        <v>0</v>
      </c>
      <c r="BD115" s="159">
        <f>SUM((BC115+BC116)/2)</f>
        <v>0</v>
      </c>
      <c r="BE115" s="159">
        <f>SUM((BD115+BD116)/2)</f>
        <v>0</v>
      </c>
      <c r="BF115" s="159">
        <f>COUNTIF(F115:AJ115,"MT8")</f>
        <v>0</v>
      </c>
      <c r="BG115" s="159">
        <f>SUM((BF115+BF116)/2)</f>
        <v>0</v>
      </c>
      <c r="BH115" s="159">
        <f>SUM((BG115+BG116)/2)</f>
        <v>0</v>
      </c>
      <c r="BI115" s="159">
        <f>COUNTIF(F115:AJ115,"A")</f>
        <v>0</v>
      </c>
      <c r="BJ115" s="159">
        <f>SUM((BI115+BI116)/2)</f>
        <v>0</v>
      </c>
      <c r="BK115" s="159">
        <f>COUNTIF(F115:AJ115,"Ma")</f>
        <v>6</v>
      </c>
      <c r="BL115" s="162">
        <f>SUM(BK115+BK116)/2</f>
        <v>6</v>
      </c>
      <c r="BM115" s="158">
        <f>COUNTIF(F115:AJ115,"MJ")</f>
        <v>1</v>
      </c>
      <c r="BN115" s="158">
        <f>SUM(BM115+BM116)/2</f>
        <v>1</v>
      </c>
      <c r="BO115" s="158">
        <f>COUNTIF(F115:AJ115,"Jsc")</f>
        <v>0</v>
      </c>
      <c r="BP115" s="158">
        <f>SUM(BO115+BO116)/2</f>
        <v>0</v>
      </c>
      <c r="BQ115" s="158">
        <f>COUNTIF(F115:AJ115,"C")</f>
        <v>0</v>
      </c>
      <c r="BR115" s="158">
        <f>SUM((BQ115+BQ116)/2)</f>
        <v>0</v>
      </c>
      <c r="BS115" s="158">
        <f>COUNTIF(F115:AJ115,"CC")</f>
        <v>0</v>
      </c>
      <c r="BT115" s="158">
        <f>SUM((BS115+BS116)/2)</f>
        <v>0</v>
      </c>
      <c r="BU115" s="158">
        <f>COUNTIF(F115:AJ115,"DS")</f>
        <v>0</v>
      </c>
      <c r="BV115" s="158">
        <f>SUM((BU115+BU116)/2)</f>
        <v>0</v>
      </c>
      <c r="BW115" s="159">
        <f>COUNTIF(F115:AJ115,"MT")</f>
        <v>0</v>
      </c>
      <c r="BX115" s="159">
        <f>SUM((BW115+BW116)/2)</f>
        <v>0</v>
      </c>
      <c r="BY115" s="159">
        <f>COUNTIF(F115:AJ115,"4/5")</f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425</v>
      </c>
      <c r="B116" s="179" t="s">
        <v>183</v>
      </c>
      <c r="C116" s="192" t="s">
        <v>6</v>
      </c>
      <c r="D116" s="165"/>
      <c r="E116" s="238" t="s">
        <v>4</v>
      </c>
      <c r="F116" s="755" t="s">
        <v>39</v>
      </c>
      <c r="G116" s="756" t="s">
        <v>39</v>
      </c>
      <c r="H116" s="402" t="s">
        <v>11</v>
      </c>
      <c r="I116" s="38" t="s">
        <v>11</v>
      </c>
      <c r="J116" s="306"/>
      <c r="K116" s="306"/>
      <c r="L116" s="395" t="s">
        <v>39</v>
      </c>
      <c r="M116" s="37" t="s">
        <v>11</v>
      </c>
      <c r="N116" s="756" t="s">
        <v>39</v>
      </c>
      <c r="O116" s="367" t="s">
        <v>14</v>
      </c>
      <c r="P116" s="367" t="s">
        <v>14</v>
      </c>
      <c r="Q116" s="306"/>
      <c r="R116" s="306"/>
      <c r="S116" s="638" t="s">
        <v>24</v>
      </c>
      <c r="T116" s="367" t="s">
        <v>14</v>
      </c>
      <c r="U116" s="367" t="s">
        <v>14</v>
      </c>
      <c r="V116" s="367" t="s">
        <v>14</v>
      </c>
      <c r="W116" s="367" t="s">
        <v>14</v>
      </c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440" t="s">
        <v>39</v>
      </c>
      <c r="AE116" s="306"/>
      <c r="AF116" s="306"/>
      <c r="AG116" s="395" t="s">
        <v>39</v>
      </c>
      <c r="AH116" s="395" t="s">
        <v>39</v>
      </c>
      <c r="AI116" s="395" t="s">
        <v>39</v>
      </c>
      <c r="AJ116" s="402" t="s">
        <v>11</v>
      </c>
      <c r="AK116" s="40"/>
      <c r="AL116" s="167">
        <f>COUNTIF(F116:AJ116,"P")</f>
        <v>8</v>
      </c>
      <c r="AM116" s="168"/>
      <c r="AN116" s="168">
        <f>COUNTIF(F116:AJ116,"Mi")</f>
        <v>0</v>
      </c>
      <c r="AO116" s="169"/>
      <c r="AP116" s="170">
        <f>COUNTIF(F116:AJ116,"VS")</f>
        <v>0</v>
      </c>
      <c r="AQ116" s="171"/>
      <c r="AR116" s="168">
        <f>COUNTIF(F116:AJ116,"C1")</f>
        <v>8</v>
      </c>
      <c r="AS116" s="168"/>
      <c r="AT116" s="168">
        <f>COUNTIF(F116:AJ116,"R1")</f>
        <v>0</v>
      </c>
      <c r="AU116" s="168"/>
      <c r="AV116" s="168">
        <f>COUNTIF(F116:AJ116,"CS")</f>
        <v>0</v>
      </c>
      <c r="AW116" s="169"/>
      <c r="AX116" s="170">
        <f>COUNTIF(F116:AJ116,"DA")</f>
        <v>0</v>
      </c>
      <c r="AY116" s="171"/>
      <c r="AZ116" s="172"/>
      <c r="BA116" s="170">
        <f>COUNTIF(F116:AJ116,"MT5")</f>
        <v>0</v>
      </c>
      <c r="BB116" s="171"/>
      <c r="BC116" s="170">
        <f>COUNTIF(F116:AJ116,"MT6")</f>
        <v>0</v>
      </c>
      <c r="BD116" s="171"/>
      <c r="BE116" s="171"/>
      <c r="BF116" s="170">
        <f>COUNTIF(F116:AJ116,"MT8")</f>
        <v>0</v>
      </c>
      <c r="BG116" s="171"/>
      <c r="BH116" s="171"/>
      <c r="BI116" s="170">
        <f>COUNTIF(F116:AJ116,"A")</f>
        <v>0</v>
      </c>
      <c r="BJ116" s="171"/>
      <c r="BK116" s="170">
        <f>COUNTIF(F116:AJ116,"Ma")</f>
        <v>6</v>
      </c>
      <c r="BL116" s="173"/>
      <c r="BM116" s="168">
        <f>COUNTIF(F116:AJ116,"MJ")</f>
        <v>1</v>
      </c>
      <c r="BN116" s="174"/>
      <c r="BO116" s="168">
        <f>COUNTIF(F116:AJ116,"Jsc")</f>
        <v>0</v>
      </c>
      <c r="BP116" s="169"/>
      <c r="BQ116" s="168">
        <f>COUNTIF(F116:AJ116,"C")</f>
        <v>0</v>
      </c>
      <c r="BR116" s="168"/>
      <c r="BS116" s="168">
        <f>COUNTIF(F116:AJ116,"CC")</f>
        <v>0</v>
      </c>
      <c r="BT116" s="169"/>
      <c r="BU116" s="168">
        <f>COUNTIF(F116:AJ116,"DS")</f>
        <v>0</v>
      </c>
      <c r="BV116" s="169"/>
      <c r="BW116" s="170">
        <f>COUNTIF(F116:AJ116,"MT")</f>
        <v>0</v>
      </c>
      <c r="BX116" s="171"/>
      <c r="BY116" s="170">
        <f>COUNTIF(F116:AJ116,"4/5")</f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806" t="s">
        <v>358</v>
      </c>
      <c r="D117" s="155" t="str">
        <f>VLOOKUP(C117,ListeAppel,2,FALSE)</f>
        <v>Nom 076</v>
      </c>
      <c r="E117" s="15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05"/>
      <c r="K117" s="305"/>
      <c r="L117" s="31" t="s">
        <v>11</v>
      </c>
      <c r="M117" s="31" t="s">
        <v>11</v>
      </c>
      <c r="N117" s="31" t="s">
        <v>11</v>
      </c>
      <c r="O117" s="31" t="s">
        <v>11</v>
      </c>
      <c r="P117" s="31" t="s">
        <v>11</v>
      </c>
      <c r="Q117" s="305"/>
      <c r="R117" s="305"/>
      <c r="S117" s="31" t="s">
        <v>11</v>
      </c>
      <c r="T117" s="31" t="s">
        <v>11</v>
      </c>
      <c r="U117" s="353" t="s">
        <v>7</v>
      </c>
      <c r="V117" s="31" t="s">
        <v>11</v>
      </c>
      <c r="W117" s="31" t="s">
        <v>11</v>
      </c>
      <c r="X117" s="305"/>
      <c r="Y117" s="305"/>
      <c r="Z117" s="31" t="s">
        <v>11</v>
      </c>
      <c r="AA117" s="353" t="s">
        <v>7</v>
      </c>
      <c r="AB117" s="31" t="s">
        <v>11</v>
      </c>
      <c r="AC117" s="353" t="s">
        <v>7</v>
      </c>
      <c r="AD117" s="31" t="s">
        <v>11</v>
      </c>
      <c r="AE117" s="305"/>
      <c r="AF117" s="305"/>
      <c r="AG117" s="31" t="s">
        <v>11</v>
      </c>
      <c r="AH117" s="31" t="s">
        <v>11</v>
      </c>
      <c r="AI117" s="31" t="s">
        <v>11</v>
      </c>
      <c r="AJ117" s="31" t="s">
        <v>11</v>
      </c>
      <c r="AK117" s="34">
        <f>IF(CA117=0,"",TIME(0,CA117,0))</f>
        <v>0.33333333333333331</v>
      </c>
      <c r="AL117" s="157">
        <f t="shared" si="95"/>
        <v>20</v>
      </c>
      <c r="AM117" s="158">
        <f>SUM(AL117:AL118)/2</f>
        <v>20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480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480</v>
      </c>
      <c r="CB117" s="35">
        <f>SUM(AM117+AO117+AQ117+AS117+AU117+AW117+BB117+BD117+BG117+AY117)</f>
        <v>20</v>
      </c>
    </row>
    <row r="118" spans="1:80" ht="18.75" customHeight="1" thickBot="1" x14ac:dyDescent="0.3">
      <c r="A118" s="137" t="s">
        <v>425</v>
      </c>
      <c r="B118" s="179" t="s">
        <v>183</v>
      </c>
      <c r="C118" s="207" t="s">
        <v>10</v>
      </c>
      <c r="D118" s="165">
        <v>11491</v>
      </c>
      <c r="E118" s="166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06"/>
      <c r="K118" s="306"/>
      <c r="L118" s="37" t="s">
        <v>11</v>
      </c>
      <c r="M118" s="37" t="s">
        <v>11</v>
      </c>
      <c r="N118" s="37" t="s">
        <v>11</v>
      </c>
      <c r="O118" s="37" t="s">
        <v>11</v>
      </c>
      <c r="P118" s="37" t="s">
        <v>11</v>
      </c>
      <c r="Q118" s="306"/>
      <c r="R118" s="306"/>
      <c r="S118" s="37" t="s">
        <v>11</v>
      </c>
      <c r="T118" s="37" t="s">
        <v>11</v>
      </c>
      <c r="U118" s="354" t="s">
        <v>7</v>
      </c>
      <c r="V118" s="37" t="s">
        <v>11</v>
      </c>
      <c r="W118" s="37" t="s">
        <v>11</v>
      </c>
      <c r="X118" s="306"/>
      <c r="Y118" s="306"/>
      <c r="Z118" s="37" t="s">
        <v>11</v>
      </c>
      <c r="AA118" s="354" t="s">
        <v>7</v>
      </c>
      <c r="AB118" s="37" t="s">
        <v>11</v>
      </c>
      <c r="AC118" s="354" t="s">
        <v>7</v>
      </c>
      <c r="AD118" s="37" t="s">
        <v>11</v>
      </c>
      <c r="AE118" s="306"/>
      <c r="AF118" s="306"/>
      <c r="AG118" s="37" t="s">
        <v>11</v>
      </c>
      <c r="AH118" s="37" t="s">
        <v>11</v>
      </c>
      <c r="AI118" s="37" t="s">
        <v>11</v>
      </c>
      <c r="AJ118" s="37" t="s">
        <v>11</v>
      </c>
      <c r="AK118" s="40"/>
      <c r="AL118" s="167">
        <f t="shared" si="95"/>
        <v>20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425</v>
      </c>
      <c r="B119" s="179" t="s">
        <v>183</v>
      </c>
      <c r="C119" s="807" t="s">
        <v>359</v>
      </c>
      <c r="D119" s="155" t="str">
        <f>VLOOKUP(C119,ListeAppel,2,FALSE)</f>
        <v>Nom 094</v>
      </c>
      <c r="E119" s="156" t="s">
        <v>70</v>
      </c>
      <c r="F119" s="30" t="s">
        <v>11</v>
      </c>
      <c r="G119" s="31" t="s">
        <v>11</v>
      </c>
      <c r="H119" s="31" t="s">
        <v>11</v>
      </c>
      <c r="I119" s="32" t="s">
        <v>67</v>
      </c>
      <c r="J119" s="305"/>
      <c r="K119" s="305"/>
      <c r="L119" s="31" t="s">
        <v>11</v>
      </c>
      <c r="M119" s="31" t="s">
        <v>11</v>
      </c>
      <c r="N119" s="31" t="s">
        <v>11</v>
      </c>
      <c r="O119" s="31" t="s">
        <v>11</v>
      </c>
      <c r="P119" s="31" t="s">
        <v>67</v>
      </c>
      <c r="Q119" s="305"/>
      <c r="R119" s="305"/>
      <c r="S119" s="31" t="s">
        <v>11</v>
      </c>
      <c r="T119" s="353" t="s">
        <v>7</v>
      </c>
      <c r="U119" s="31" t="s">
        <v>67</v>
      </c>
      <c r="V119" s="31" t="s">
        <v>11</v>
      </c>
      <c r="W119" s="31" t="s">
        <v>11</v>
      </c>
      <c r="X119" s="305"/>
      <c r="Y119" s="305"/>
      <c r="Z119" s="353" t="s">
        <v>7</v>
      </c>
      <c r="AA119" s="353" t="s">
        <v>7</v>
      </c>
      <c r="AB119" s="353" t="s">
        <v>7</v>
      </c>
      <c r="AC119" s="353" t="s">
        <v>7</v>
      </c>
      <c r="AD119" s="353" t="s">
        <v>7</v>
      </c>
      <c r="AE119" s="305"/>
      <c r="AF119" s="305"/>
      <c r="AG119" s="31" t="s">
        <v>11</v>
      </c>
      <c r="AH119" s="31" t="s">
        <v>67</v>
      </c>
      <c r="AI119" s="31" t="s">
        <v>11</v>
      </c>
      <c r="AJ119" s="31" t="s">
        <v>11</v>
      </c>
      <c r="AK119" s="34">
        <f>IF(CA119=0,"",TIME(0,CA119,0))</f>
        <v>0.21666666666666667</v>
      </c>
      <c r="AL119" s="157">
        <f t="shared" si="95"/>
        <v>13</v>
      </c>
      <c r="AM119" s="158">
        <f>SUM(AL119:AL120)/2</f>
        <v>13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6</v>
      </c>
      <c r="BR119" s="158">
        <f>SUM((BQ119+BQ120)/2)</f>
        <v>6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425</v>
      </c>
      <c r="B120" s="179" t="s">
        <v>183</v>
      </c>
      <c r="C120" s="202" t="s">
        <v>10</v>
      </c>
      <c r="D120" s="165">
        <v>11576</v>
      </c>
      <c r="E120" s="166" t="s">
        <v>4</v>
      </c>
      <c r="F120" s="36" t="s">
        <v>11</v>
      </c>
      <c r="G120" s="37" t="s">
        <v>11</v>
      </c>
      <c r="H120" s="37" t="s">
        <v>11</v>
      </c>
      <c r="I120" s="38" t="s">
        <v>67</v>
      </c>
      <c r="J120" s="306"/>
      <c r="K120" s="306"/>
      <c r="L120" s="37" t="s">
        <v>11</v>
      </c>
      <c r="M120" s="37" t="s">
        <v>11</v>
      </c>
      <c r="N120" s="37" t="s">
        <v>11</v>
      </c>
      <c r="O120" s="37" t="s">
        <v>11</v>
      </c>
      <c r="P120" s="37" t="s">
        <v>67</v>
      </c>
      <c r="Q120" s="306"/>
      <c r="R120" s="306"/>
      <c r="S120" s="37" t="s">
        <v>11</v>
      </c>
      <c r="T120" s="354" t="s">
        <v>7</v>
      </c>
      <c r="U120" s="37" t="s">
        <v>67</v>
      </c>
      <c r="V120" s="37" t="s">
        <v>11</v>
      </c>
      <c r="W120" s="37" t="s">
        <v>11</v>
      </c>
      <c r="X120" s="306"/>
      <c r="Y120" s="306"/>
      <c r="Z120" s="354" t="s">
        <v>7</v>
      </c>
      <c r="AA120" s="354" t="s">
        <v>7</v>
      </c>
      <c r="AB120" s="354" t="s">
        <v>7</v>
      </c>
      <c r="AC120" s="354" t="s">
        <v>7</v>
      </c>
      <c r="AD120" s="354" t="s">
        <v>7</v>
      </c>
      <c r="AE120" s="306"/>
      <c r="AF120" s="306"/>
      <c r="AG120" s="37" t="s">
        <v>11</v>
      </c>
      <c r="AH120" s="37" t="s">
        <v>67</v>
      </c>
      <c r="AI120" s="37" t="s">
        <v>11</v>
      </c>
      <c r="AJ120" s="37" t="s">
        <v>11</v>
      </c>
      <c r="AK120" s="40"/>
      <c r="AL120" s="167">
        <f t="shared" si="95"/>
        <v>13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6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s="146" customFormat="1" ht="18.75" customHeight="1" thickBot="1" x14ac:dyDescent="0.3">
      <c r="A121" s="137" t="s">
        <v>425</v>
      </c>
      <c r="B121" s="179" t="s">
        <v>184</v>
      </c>
      <c r="C121" s="1174" t="s">
        <v>184</v>
      </c>
      <c r="D121" s="1175"/>
      <c r="E121" s="204"/>
      <c r="F121" s="59"/>
      <c r="G121" s="60"/>
      <c r="H121" s="60"/>
      <c r="I121" s="61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34" t="str">
        <f>IF(CA121=0,"",TIME(0,CA121,0))</f>
        <v/>
      </c>
      <c r="AL121" s="180"/>
      <c r="AM121" s="180"/>
      <c r="AN121" s="180"/>
      <c r="AO121" s="181"/>
      <c r="AP121" s="180"/>
      <c r="AQ121" s="181"/>
      <c r="AR121" s="180"/>
      <c r="AS121" s="180"/>
      <c r="AT121" s="180"/>
      <c r="AU121" s="180"/>
      <c r="AV121" s="180"/>
      <c r="AW121" s="181"/>
      <c r="AX121" s="180"/>
      <c r="AY121" s="181"/>
      <c r="AZ121" s="205"/>
      <c r="BA121" s="180"/>
      <c r="BB121" s="181"/>
      <c r="BC121" s="180"/>
      <c r="BD121" s="181"/>
      <c r="BE121" s="181"/>
      <c r="BF121" s="180"/>
      <c r="BG121" s="181"/>
      <c r="BH121" s="181"/>
      <c r="BI121" s="180"/>
      <c r="BJ121" s="181"/>
      <c r="BK121" s="180"/>
      <c r="BL121" s="206"/>
      <c r="BM121" s="180"/>
      <c r="BN121" s="186"/>
      <c r="BO121" s="180"/>
      <c r="BP121" s="181"/>
      <c r="BQ121" s="180"/>
      <c r="BR121" s="180"/>
      <c r="BS121" s="180"/>
      <c r="BT121" s="181"/>
      <c r="BU121" s="180"/>
      <c r="BV121" s="181"/>
      <c r="BW121" s="180"/>
      <c r="BX121" s="181"/>
      <c r="BY121" s="180"/>
      <c r="BZ121" s="181"/>
      <c r="CA121" s="205"/>
      <c r="CB121" s="145"/>
    </row>
    <row r="122" spans="1:80" s="146" customFormat="1" ht="18.75" customHeight="1" thickBot="1" x14ac:dyDescent="0.3">
      <c r="A122" s="137" t="s">
        <v>425</v>
      </c>
      <c r="B122" s="179" t="s">
        <v>184</v>
      </c>
      <c r="C122" s="190"/>
      <c r="D122" s="45" t="s">
        <v>69</v>
      </c>
      <c r="E122" s="204"/>
      <c r="F122" s="24">
        <v>1</v>
      </c>
      <c r="G122" s="25">
        <v>2</v>
      </c>
      <c r="H122" s="25">
        <v>3</v>
      </c>
      <c r="I122" s="25">
        <v>4</v>
      </c>
      <c r="J122" s="300">
        <v>5</v>
      </c>
      <c r="K122" s="300">
        <v>6</v>
      </c>
      <c r="L122" s="25">
        <v>7</v>
      </c>
      <c r="M122" s="25">
        <v>8</v>
      </c>
      <c r="N122" s="25">
        <v>9</v>
      </c>
      <c r="O122" s="25">
        <v>10</v>
      </c>
      <c r="P122" s="25">
        <v>11</v>
      </c>
      <c r="Q122" s="300">
        <v>12</v>
      </c>
      <c r="R122" s="300">
        <v>13</v>
      </c>
      <c r="S122" s="25">
        <v>14</v>
      </c>
      <c r="T122" s="25">
        <v>15</v>
      </c>
      <c r="U122" s="25">
        <v>16</v>
      </c>
      <c r="V122" s="25">
        <v>17</v>
      </c>
      <c r="W122" s="25">
        <v>18</v>
      </c>
      <c r="X122" s="300">
        <v>19</v>
      </c>
      <c r="Y122" s="300">
        <v>20</v>
      </c>
      <c r="Z122" s="25">
        <v>21</v>
      </c>
      <c r="AA122" s="25">
        <v>22</v>
      </c>
      <c r="AB122" s="25">
        <v>23</v>
      </c>
      <c r="AC122" s="25">
        <v>24</v>
      </c>
      <c r="AD122" s="25">
        <v>25</v>
      </c>
      <c r="AE122" s="300">
        <v>26</v>
      </c>
      <c r="AF122" s="300">
        <v>27</v>
      </c>
      <c r="AG122" s="26">
        <v>28</v>
      </c>
      <c r="AH122" s="26">
        <v>29</v>
      </c>
      <c r="AI122" s="25">
        <v>30</v>
      </c>
      <c r="AJ122" s="129">
        <v>31</v>
      </c>
      <c r="AK122" s="40"/>
      <c r="AL122" s="180"/>
      <c r="AM122" s="180"/>
      <c r="AN122" s="180"/>
      <c r="AO122" s="181"/>
      <c r="AP122" s="180"/>
      <c r="AQ122" s="181"/>
      <c r="AR122" s="180"/>
      <c r="AS122" s="180"/>
      <c r="AT122" s="180"/>
      <c r="AU122" s="180"/>
      <c r="AV122" s="180"/>
      <c r="AW122" s="181"/>
      <c r="AX122" s="180"/>
      <c r="AY122" s="181"/>
      <c r="AZ122" s="205"/>
      <c r="BA122" s="180"/>
      <c r="BB122" s="181"/>
      <c r="BC122" s="180"/>
      <c r="BD122" s="181"/>
      <c r="BE122" s="181"/>
      <c r="BF122" s="180"/>
      <c r="BG122" s="181"/>
      <c r="BH122" s="181"/>
      <c r="BI122" s="180"/>
      <c r="BJ122" s="181"/>
      <c r="BK122" s="180"/>
      <c r="BL122" s="206"/>
      <c r="BM122" s="180"/>
      <c r="BN122" s="186"/>
      <c r="BO122" s="180"/>
      <c r="BP122" s="181"/>
      <c r="BQ122" s="180"/>
      <c r="BR122" s="180"/>
      <c r="BS122" s="180"/>
      <c r="BT122" s="181"/>
      <c r="BU122" s="180"/>
      <c r="BV122" s="181"/>
      <c r="BW122" s="180"/>
      <c r="BX122" s="181"/>
      <c r="BY122" s="180"/>
      <c r="BZ122" s="181"/>
      <c r="CA122" s="205"/>
      <c r="CB122" s="145"/>
    </row>
    <row r="123" spans="1:80" ht="18.75" customHeight="1" x14ac:dyDescent="0.25">
      <c r="A123" s="137" t="s">
        <v>425</v>
      </c>
      <c r="B123" s="179" t="s">
        <v>184</v>
      </c>
      <c r="C123" s="1057">
        <v>2919</v>
      </c>
      <c r="D123" s="178" t="s">
        <v>201</v>
      </c>
      <c r="E123" s="156" t="s">
        <v>70</v>
      </c>
      <c r="F123" s="30" t="s">
        <v>11</v>
      </c>
      <c r="G123" s="31" t="s">
        <v>11</v>
      </c>
      <c r="H123" s="31" t="s">
        <v>11</v>
      </c>
      <c r="I123" s="32" t="s">
        <v>11</v>
      </c>
      <c r="J123" s="305"/>
      <c r="K123" s="305"/>
      <c r="L123" s="31" t="s">
        <v>11</v>
      </c>
      <c r="M123" s="31" t="s">
        <v>11</v>
      </c>
      <c r="N123" s="31" t="s">
        <v>11</v>
      </c>
      <c r="O123" s="31" t="s">
        <v>11</v>
      </c>
      <c r="P123" s="31" t="s">
        <v>11</v>
      </c>
      <c r="Q123" s="305"/>
      <c r="R123" s="305"/>
      <c r="S123" s="31" t="s">
        <v>11</v>
      </c>
      <c r="T123" s="31" t="s">
        <v>11</v>
      </c>
      <c r="U123" s="31" t="s">
        <v>11</v>
      </c>
      <c r="V123" s="31" t="s">
        <v>11</v>
      </c>
      <c r="W123" s="31" t="s">
        <v>11</v>
      </c>
      <c r="X123" s="305"/>
      <c r="Y123" s="305"/>
      <c r="Z123" s="355" t="s">
        <v>13</v>
      </c>
      <c r="AA123" s="31" t="s">
        <v>11</v>
      </c>
      <c r="AB123" s="31" t="s">
        <v>11</v>
      </c>
      <c r="AC123" s="31" t="s">
        <v>11</v>
      </c>
      <c r="AD123" s="31" t="s">
        <v>11</v>
      </c>
      <c r="AE123" s="305"/>
      <c r="AF123" s="305"/>
      <c r="AG123" s="31" t="s">
        <v>11</v>
      </c>
      <c r="AH123" s="31" t="s">
        <v>11</v>
      </c>
      <c r="AI123" s="31" t="s">
        <v>11</v>
      </c>
      <c r="AJ123" s="31" t="s">
        <v>11</v>
      </c>
      <c r="AK123" s="34">
        <f>IF(CA123=0,"",TIME(0,CA123,0))</f>
        <v>0.3833333333333333</v>
      </c>
      <c r="AL123" s="157">
        <f t="shared" si="95"/>
        <v>22</v>
      </c>
      <c r="AM123" s="158">
        <f>SUM(AL123:AL124)/2</f>
        <v>22.5</v>
      </c>
      <c r="AN123" s="158">
        <f t="shared" si="96"/>
        <v>1</v>
      </c>
      <c r="AO123" s="158">
        <f>SUM((AN123+AN124)/2)</f>
        <v>0.5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552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552</v>
      </c>
      <c r="CB123" s="35">
        <f>SUM(AM123+AO123+AQ123+AS123+AU123+AW123+BB123+BD123+BG123+AY123)</f>
        <v>23</v>
      </c>
    </row>
    <row r="124" spans="1:80" ht="18.75" customHeight="1" thickBot="1" x14ac:dyDescent="0.3">
      <c r="A124" s="137" t="s">
        <v>425</v>
      </c>
      <c r="B124" s="179" t="s">
        <v>184</v>
      </c>
      <c r="C124" s="710" t="s">
        <v>6</v>
      </c>
      <c r="D124" s="194"/>
      <c r="E124" s="166" t="s">
        <v>4</v>
      </c>
      <c r="F124" s="36" t="s">
        <v>11</v>
      </c>
      <c r="G124" s="37" t="s">
        <v>11</v>
      </c>
      <c r="H124" s="37" t="s">
        <v>11</v>
      </c>
      <c r="I124" s="38" t="s">
        <v>11</v>
      </c>
      <c r="J124" s="306"/>
      <c r="K124" s="306"/>
      <c r="L124" s="37" t="s">
        <v>11</v>
      </c>
      <c r="M124" s="37" t="s">
        <v>11</v>
      </c>
      <c r="N124" s="37" t="s">
        <v>11</v>
      </c>
      <c r="O124" s="37" t="s">
        <v>11</v>
      </c>
      <c r="P124" s="37" t="s">
        <v>11</v>
      </c>
      <c r="Q124" s="306"/>
      <c r="R124" s="306"/>
      <c r="S124" s="37" t="s">
        <v>11</v>
      </c>
      <c r="T124" s="37" t="s">
        <v>11</v>
      </c>
      <c r="U124" s="37" t="s">
        <v>11</v>
      </c>
      <c r="V124" s="37" t="s">
        <v>11</v>
      </c>
      <c r="W124" s="37" t="s">
        <v>11</v>
      </c>
      <c r="X124" s="306"/>
      <c r="Y124" s="306"/>
      <c r="Z124" s="37" t="s">
        <v>11</v>
      </c>
      <c r="AA124" s="37" t="s">
        <v>11</v>
      </c>
      <c r="AB124" s="37" t="s">
        <v>11</v>
      </c>
      <c r="AC124" s="37" t="s">
        <v>11</v>
      </c>
      <c r="AD124" s="37" t="s">
        <v>11</v>
      </c>
      <c r="AE124" s="306"/>
      <c r="AF124" s="306"/>
      <c r="AG124" s="37" t="s">
        <v>11</v>
      </c>
      <c r="AH124" s="37" t="s">
        <v>11</v>
      </c>
      <c r="AI124" s="37" t="s">
        <v>11</v>
      </c>
      <c r="AJ124" s="37" t="s">
        <v>11</v>
      </c>
      <c r="AK124" s="40"/>
      <c r="AL124" s="167">
        <f t="shared" si="95"/>
        <v>23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425</v>
      </c>
      <c r="B125" s="179" t="s">
        <v>184</v>
      </c>
      <c r="C125" s="808" t="s">
        <v>361</v>
      </c>
      <c r="D125" s="155" t="str">
        <f>VLOOKUP(C125,ListeAppel,2,FALSE)</f>
        <v>Nom 026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05"/>
      <c r="K125" s="305"/>
      <c r="L125" s="31" t="s">
        <v>11</v>
      </c>
      <c r="M125" s="31" t="s">
        <v>11</v>
      </c>
      <c r="N125" s="31" t="s">
        <v>11</v>
      </c>
      <c r="O125" s="31" t="s">
        <v>11</v>
      </c>
      <c r="P125" s="31" t="s">
        <v>11</v>
      </c>
      <c r="Q125" s="305"/>
      <c r="R125" s="305"/>
      <c r="S125" s="31" t="s">
        <v>11</v>
      </c>
      <c r="T125" s="31" t="s">
        <v>11</v>
      </c>
      <c r="U125" s="31" t="s">
        <v>11</v>
      </c>
      <c r="V125" s="31" t="s">
        <v>11</v>
      </c>
      <c r="W125" s="31" t="s">
        <v>11</v>
      </c>
      <c r="X125" s="305"/>
      <c r="Y125" s="305"/>
      <c r="Z125" s="408" t="s">
        <v>29</v>
      </c>
      <c r="AA125" s="31" t="s">
        <v>11</v>
      </c>
      <c r="AB125" s="31" t="s">
        <v>11</v>
      </c>
      <c r="AC125" s="31" t="s">
        <v>11</v>
      </c>
      <c r="AD125" s="31" t="s">
        <v>11</v>
      </c>
      <c r="AE125" s="305"/>
      <c r="AF125" s="305"/>
      <c r="AG125" s="31" t="s">
        <v>11</v>
      </c>
      <c r="AH125" s="31" t="s">
        <v>11</v>
      </c>
      <c r="AI125" s="353" t="s">
        <v>7</v>
      </c>
      <c r="AJ125" s="353" t="s">
        <v>7</v>
      </c>
      <c r="AK125" s="34">
        <f>IF(CA125=0,"",TIME(0,CA125,0))</f>
        <v>0.35000000000000003</v>
      </c>
      <c r="AL125" s="157">
        <f t="shared" si="95"/>
        <v>20</v>
      </c>
      <c r="AM125" s="158">
        <f>SUM(AL125:AL126)/2</f>
        <v>19.5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0.5</v>
      </c>
      <c r="AV125" s="158">
        <f t="shared" si="100"/>
        <v>1</v>
      </c>
      <c r="AW125" s="158">
        <f>SUM((AV125+AV126)/2)</f>
        <v>1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504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2</v>
      </c>
      <c r="BR125" s="158">
        <f>SUM((BQ125+BQ126)/2)</f>
        <v>2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504</v>
      </c>
      <c r="CB125" s="35">
        <f>SUM(AM125+AO125+AQ125+AS125+AU125+AW125+BB125+BD125+BG125+AY125)</f>
        <v>21</v>
      </c>
    </row>
    <row r="126" spans="1:80" ht="18.75" customHeight="1" thickBot="1" x14ac:dyDescent="0.3">
      <c r="A126" s="137" t="s">
        <v>425</v>
      </c>
      <c r="B126" s="179" t="s">
        <v>184</v>
      </c>
      <c r="C126" s="717" t="s">
        <v>9</v>
      </c>
      <c r="D126" s="165">
        <v>11108</v>
      </c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06"/>
      <c r="K126" s="306"/>
      <c r="L126" s="37" t="s">
        <v>11</v>
      </c>
      <c r="M126" s="37" t="s">
        <v>57</v>
      </c>
      <c r="N126" s="37" t="s">
        <v>11</v>
      </c>
      <c r="O126" s="37" t="s">
        <v>11</v>
      </c>
      <c r="P126" s="37" t="s">
        <v>11</v>
      </c>
      <c r="Q126" s="306"/>
      <c r="R126" s="306"/>
      <c r="S126" s="37" t="s">
        <v>11</v>
      </c>
      <c r="T126" s="37" t="s">
        <v>11</v>
      </c>
      <c r="U126" s="37" t="s">
        <v>11</v>
      </c>
      <c r="V126" s="37" t="s">
        <v>11</v>
      </c>
      <c r="W126" s="37" t="s">
        <v>11</v>
      </c>
      <c r="X126" s="306"/>
      <c r="Y126" s="306"/>
      <c r="Z126" s="407" t="s">
        <v>29</v>
      </c>
      <c r="AA126" s="37" t="s">
        <v>11</v>
      </c>
      <c r="AB126" s="37" t="s">
        <v>11</v>
      </c>
      <c r="AC126" s="37" t="s">
        <v>11</v>
      </c>
      <c r="AD126" s="37" t="s">
        <v>11</v>
      </c>
      <c r="AE126" s="306"/>
      <c r="AF126" s="306"/>
      <c r="AG126" s="37" t="s">
        <v>11</v>
      </c>
      <c r="AH126" s="37" t="s">
        <v>11</v>
      </c>
      <c r="AI126" s="354" t="s">
        <v>7</v>
      </c>
      <c r="AJ126" s="354" t="s">
        <v>7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1</v>
      </c>
      <c r="AU126" s="168"/>
      <c r="AV126" s="168">
        <f t="shared" si="100"/>
        <v>1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2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187</v>
      </c>
      <c r="C127" s="808">
        <v>1738</v>
      </c>
      <c r="D127" s="178" t="s">
        <v>229</v>
      </c>
      <c r="E127" s="266" t="s">
        <v>70</v>
      </c>
      <c r="F127" s="258" t="s">
        <v>11</v>
      </c>
      <c r="G127" s="58" t="s">
        <v>11</v>
      </c>
      <c r="H127" s="58" t="s">
        <v>11</v>
      </c>
      <c r="I127" s="373" t="s">
        <v>45</v>
      </c>
      <c r="J127" s="334"/>
      <c r="K127" s="334"/>
      <c r="L127" s="58" t="s">
        <v>11</v>
      </c>
      <c r="M127" s="400" t="s">
        <v>14</v>
      </c>
      <c r="N127" s="400" t="s">
        <v>14</v>
      </c>
      <c r="O127" s="400" t="s">
        <v>14</v>
      </c>
      <c r="P127" s="400" t="s">
        <v>14</v>
      </c>
      <c r="Q127" s="400" t="s">
        <v>14</v>
      </c>
      <c r="R127" s="400" t="s">
        <v>14</v>
      </c>
      <c r="S127" s="400" t="s">
        <v>14</v>
      </c>
      <c r="T127" s="400" t="s">
        <v>14</v>
      </c>
      <c r="U127" s="400" t="s">
        <v>14</v>
      </c>
      <c r="V127" s="400" t="s">
        <v>14</v>
      </c>
      <c r="W127" s="400" t="s">
        <v>14</v>
      </c>
      <c r="X127" s="334"/>
      <c r="Y127" s="334"/>
      <c r="Z127" s="58" t="s">
        <v>11</v>
      </c>
      <c r="AA127" s="58" t="s">
        <v>11</v>
      </c>
      <c r="AB127" s="58" t="s">
        <v>11</v>
      </c>
      <c r="AC127" s="58" t="s">
        <v>11</v>
      </c>
      <c r="AD127" s="373" t="s">
        <v>45</v>
      </c>
      <c r="AE127" s="334"/>
      <c r="AF127" s="334"/>
      <c r="AG127" s="464" t="s">
        <v>14</v>
      </c>
      <c r="AH127" s="464" t="s">
        <v>14</v>
      </c>
      <c r="AI127" s="464" t="s">
        <v>14</v>
      </c>
      <c r="AJ127" s="464" t="s">
        <v>14</v>
      </c>
      <c r="AK127" s="34">
        <f>IF(CA127=0,"",TIME(0,CA127,0))</f>
        <v>0.13333333333333333</v>
      </c>
      <c r="AL127" s="157">
        <f>COUNTIF(F127:AJ127,"P")</f>
        <v>8</v>
      </c>
      <c r="AM127" s="158">
        <f>SUM(AL127:AL128)/2</f>
        <v>8</v>
      </c>
      <c r="AN127" s="158">
        <f>COUNTIF(F127:AJ127,"Mi")</f>
        <v>0</v>
      </c>
      <c r="AO127" s="158">
        <f>SUM((AN127+AN128)/2)</f>
        <v>0</v>
      </c>
      <c r="AP127" s="159">
        <f>COUNTIF(F127:AJ127,"VS")</f>
        <v>0</v>
      </c>
      <c r="AQ127" s="159">
        <f>SUM((AP127+AP128)/2)</f>
        <v>0</v>
      </c>
      <c r="AR127" s="158">
        <f>COUNTIF(F127:AJ127,"C1")</f>
        <v>0</v>
      </c>
      <c r="AS127" s="159">
        <f>SUM((AR127+AR128)/2)</f>
        <v>0</v>
      </c>
      <c r="AT127" s="159">
        <f>COUNTIF(F127:AJ127,"R1")</f>
        <v>0</v>
      </c>
      <c r="AU127" s="160">
        <f>SUM((AT127+AT128)/2)</f>
        <v>0</v>
      </c>
      <c r="AV127" s="158">
        <f>COUNTIF(F127:AJ127,"CS")</f>
        <v>0</v>
      </c>
      <c r="AW127" s="158">
        <f>SUM((AV127+AV128)/2)</f>
        <v>0</v>
      </c>
      <c r="AX127" s="159">
        <f>COUNTIF(F127:AJ127,"DA")</f>
        <v>0</v>
      </c>
      <c r="AY127" s="159">
        <f>SUM((AX127+AX128)/2)</f>
        <v>0</v>
      </c>
      <c r="AZ127" s="161">
        <f>SUM(AM127+AO127+AQ127+AS127+AW127+AY127+AU127)*24</f>
        <v>192</v>
      </c>
      <c r="BA127" s="159">
        <f>COUNTIF(F127:AJ127,"MT5")</f>
        <v>0</v>
      </c>
      <c r="BB127" s="159">
        <f>SUM((BA127+BA128)/2)</f>
        <v>0</v>
      </c>
      <c r="BC127" s="159">
        <f>COUNTIF(F127:AJ127,"MT6")</f>
        <v>0</v>
      </c>
      <c r="BD127" s="159">
        <f>SUM((BC127+BC128)/2)</f>
        <v>0</v>
      </c>
      <c r="BE127" s="159">
        <f>SUM((BD127+BD128)/2)</f>
        <v>0</v>
      </c>
      <c r="BF127" s="159">
        <f>COUNTIF(F127:AJ127,"MT8")</f>
        <v>0</v>
      </c>
      <c r="BG127" s="159">
        <f>SUM((BF127+BF128)/2)</f>
        <v>0</v>
      </c>
      <c r="BH127" s="159">
        <f>SUM((BG127+BG128)/2)</f>
        <v>0</v>
      </c>
      <c r="BI127" s="159">
        <f>COUNTIF(F127:AJ127,"A")</f>
        <v>0</v>
      </c>
      <c r="BJ127" s="159">
        <f>SUM((BI127+BI128)/2)</f>
        <v>0</v>
      </c>
      <c r="BK127" s="159">
        <f>COUNTIF(F127:AJ127,"Ma")</f>
        <v>15</v>
      </c>
      <c r="BL127" s="162">
        <f>SUM(BK127+BK128)/2</f>
        <v>15</v>
      </c>
      <c r="BM127" s="158">
        <f>COUNTIF(F127:AJ127,"MJ")</f>
        <v>0</v>
      </c>
      <c r="BN127" s="158">
        <f>SUM(BM127+BM128)/2</f>
        <v>0</v>
      </c>
      <c r="BO127" s="158">
        <f>COUNTIF(F127:AJ127,"Jsc")</f>
        <v>0</v>
      </c>
      <c r="BP127" s="158">
        <f>SUM(BO127+BO128)/2</f>
        <v>0</v>
      </c>
      <c r="BQ127" s="158">
        <f>COUNTIF(F127:AJ127,"C")</f>
        <v>0</v>
      </c>
      <c r="BR127" s="158">
        <f>SUM((BQ127+BQ128)/2)</f>
        <v>0</v>
      </c>
      <c r="BS127" s="158">
        <f>COUNTIF(F127:AJ127,"CC")</f>
        <v>0</v>
      </c>
      <c r="BT127" s="158">
        <f>SUM((BS127+BS128)/2)</f>
        <v>0</v>
      </c>
      <c r="BU127" s="158">
        <f>COUNTIF(F127:AJ127,"DS")</f>
        <v>0</v>
      </c>
      <c r="BV127" s="158">
        <f>SUM((BU127+BU128)/2)</f>
        <v>0</v>
      </c>
      <c r="BW127" s="159">
        <f>COUNTIF(F127:AJ127,"MT")</f>
        <v>0</v>
      </c>
      <c r="BX127" s="159">
        <f>SUM((BW127+BW128)/2)</f>
        <v>0</v>
      </c>
      <c r="BY127" s="159">
        <f>COUNTIF(F127:AJ127,"4/5")</f>
        <v>2</v>
      </c>
      <c r="BZ127" s="160">
        <f>SUM((BY127+BY128)/2)</f>
        <v>2</v>
      </c>
      <c r="CA127" s="163">
        <f>SUM(AZ127)</f>
        <v>192</v>
      </c>
      <c r="CB127" s="35">
        <f>SUM(AM127+AO127+AQ127+AS127+AU127+AW127+BB127+BD127+BG127+AY127)</f>
        <v>8</v>
      </c>
    </row>
    <row r="128" spans="1:80" ht="18.75" customHeight="1" thickBot="1" x14ac:dyDescent="0.3">
      <c r="A128" s="137" t="s">
        <v>425</v>
      </c>
      <c r="B128" s="179" t="s">
        <v>187</v>
      </c>
      <c r="C128" s="710" t="s">
        <v>3</v>
      </c>
      <c r="D128" s="276" t="s">
        <v>97</v>
      </c>
      <c r="E128" s="238" t="s">
        <v>4</v>
      </c>
      <c r="F128" s="36" t="s">
        <v>11</v>
      </c>
      <c r="G128" s="37" t="s">
        <v>11</v>
      </c>
      <c r="H128" s="37" t="s">
        <v>11</v>
      </c>
      <c r="I128" s="374" t="s">
        <v>45</v>
      </c>
      <c r="J128" s="306"/>
      <c r="K128" s="306"/>
      <c r="L128" s="37" t="s">
        <v>11</v>
      </c>
      <c r="M128" s="367" t="s">
        <v>14</v>
      </c>
      <c r="N128" s="367" t="s">
        <v>14</v>
      </c>
      <c r="O128" s="367" t="s">
        <v>14</v>
      </c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67" t="s">
        <v>14</v>
      </c>
      <c r="V128" s="367" t="s">
        <v>14</v>
      </c>
      <c r="W128" s="367" t="s">
        <v>14</v>
      </c>
      <c r="X128" s="306"/>
      <c r="Y128" s="306"/>
      <c r="Z128" s="37" t="s">
        <v>11</v>
      </c>
      <c r="AA128" s="37" t="s">
        <v>11</v>
      </c>
      <c r="AB128" s="37" t="s">
        <v>11</v>
      </c>
      <c r="AC128" s="37" t="s">
        <v>11</v>
      </c>
      <c r="AD128" s="374" t="s">
        <v>45</v>
      </c>
      <c r="AE128" s="306"/>
      <c r="AF128" s="306"/>
      <c r="AG128" s="367" t="s">
        <v>14</v>
      </c>
      <c r="AH128" s="367" t="s">
        <v>14</v>
      </c>
      <c r="AI128" s="367" t="s">
        <v>14</v>
      </c>
      <c r="AJ128" s="367" t="s">
        <v>14</v>
      </c>
      <c r="AK128" s="40"/>
      <c r="AL128" s="167">
        <f>COUNTIF(F128:AJ128,"P")</f>
        <v>8</v>
      </c>
      <c r="AM128" s="168"/>
      <c r="AN128" s="168">
        <f>COUNTIF(F128:AJ128,"Mi")</f>
        <v>0</v>
      </c>
      <c r="AO128" s="169"/>
      <c r="AP128" s="170">
        <f>COUNTIF(F128:AJ128,"VS")</f>
        <v>0</v>
      </c>
      <c r="AQ128" s="171"/>
      <c r="AR128" s="168">
        <f>COUNTIF(F128:AJ128,"C1")</f>
        <v>0</v>
      </c>
      <c r="AS128" s="168"/>
      <c r="AT128" s="168">
        <f>COUNTIF(F128:AJ128,"R1")</f>
        <v>0</v>
      </c>
      <c r="AU128" s="168"/>
      <c r="AV128" s="168">
        <f>COUNTIF(F128:AJ128,"CS")</f>
        <v>0</v>
      </c>
      <c r="AW128" s="169"/>
      <c r="AX128" s="170">
        <f>COUNTIF(F128:AJ128,"DA")</f>
        <v>0</v>
      </c>
      <c r="AY128" s="171"/>
      <c r="AZ128" s="172"/>
      <c r="BA128" s="170">
        <f>COUNTIF(F128:AJ128,"MT5")</f>
        <v>0</v>
      </c>
      <c r="BB128" s="171"/>
      <c r="BC128" s="170">
        <f>COUNTIF(F128:AJ128,"MT6")</f>
        <v>0</v>
      </c>
      <c r="BD128" s="171"/>
      <c r="BE128" s="171"/>
      <c r="BF128" s="170">
        <f>COUNTIF(F128:AJ128,"MT8")</f>
        <v>0</v>
      </c>
      <c r="BG128" s="171"/>
      <c r="BH128" s="171"/>
      <c r="BI128" s="170">
        <f>COUNTIF(F128:AJ128,"A")</f>
        <v>0</v>
      </c>
      <c r="BJ128" s="171"/>
      <c r="BK128" s="170">
        <f>COUNTIF(F128:AJ128,"Ma")</f>
        <v>15</v>
      </c>
      <c r="BL128" s="173"/>
      <c r="BM128" s="168">
        <f>COUNTIF(F128:AJ128,"MJ")</f>
        <v>0</v>
      </c>
      <c r="BN128" s="174"/>
      <c r="BO128" s="168">
        <f>COUNTIF(F128:AJ128,"Jsc")</f>
        <v>0</v>
      </c>
      <c r="BP128" s="169"/>
      <c r="BQ128" s="168">
        <f>COUNTIF(F128:AJ128,"C")</f>
        <v>0</v>
      </c>
      <c r="BR128" s="168"/>
      <c r="BS128" s="168">
        <f>COUNTIF(F128:AJ128,"CC")</f>
        <v>0</v>
      </c>
      <c r="BT128" s="169"/>
      <c r="BU128" s="168">
        <f>COUNTIF(F128:AJ128,"DS")</f>
        <v>0</v>
      </c>
      <c r="BV128" s="169"/>
      <c r="BW128" s="170">
        <f>COUNTIF(F128:AJ128,"MT")</f>
        <v>0</v>
      </c>
      <c r="BX128" s="171"/>
      <c r="BY128" s="170">
        <f>COUNTIF(F128:AJ128,"4/5")</f>
        <v>2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184</v>
      </c>
      <c r="C129" s="808" t="s">
        <v>362</v>
      </c>
      <c r="D129" s="155" t="str">
        <f>VLOOKUP(C129,ListeAppel,2,FALSE)</f>
        <v>Nom 063</v>
      </c>
      <c r="E129" s="156" t="s">
        <v>70</v>
      </c>
      <c r="F129" s="30" t="s">
        <v>11</v>
      </c>
      <c r="G129" s="31" t="s">
        <v>11</v>
      </c>
      <c r="H129" s="31" t="s">
        <v>11</v>
      </c>
      <c r="I129" s="32" t="s">
        <v>11</v>
      </c>
      <c r="J129" s="305"/>
      <c r="K129" s="305"/>
      <c r="L129" s="31" t="s">
        <v>11</v>
      </c>
      <c r="M129" s="31" t="s">
        <v>11</v>
      </c>
      <c r="N129" s="31" t="s">
        <v>11</v>
      </c>
      <c r="O129" s="31" t="s">
        <v>11</v>
      </c>
      <c r="P129" s="31" t="s">
        <v>11</v>
      </c>
      <c r="Q129" s="305"/>
      <c r="R129" s="305"/>
      <c r="S129" s="31" t="s">
        <v>11</v>
      </c>
      <c r="T129" s="31" t="s">
        <v>11</v>
      </c>
      <c r="U129" s="31" t="s">
        <v>11</v>
      </c>
      <c r="V129" s="31" t="s">
        <v>11</v>
      </c>
      <c r="W129" s="31" t="s">
        <v>11</v>
      </c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656" t="s">
        <v>11</v>
      </c>
      <c r="AE129" s="305"/>
      <c r="AF129" s="305"/>
      <c r="AG129" s="31" t="s">
        <v>11</v>
      </c>
      <c r="AH129" s="31" t="s">
        <v>11</v>
      </c>
      <c r="AI129" s="31" t="s">
        <v>11</v>
      </c>
      <c r="AJ129" s="31" t="s">
        <v>11</v>
      </c>
      <c r="AK129" s="34">
        <f>IF(CA129=0,"",TIME(0,CA129,0))</f>
        <v>0.3833333333333333</v>
      </c>
      <c r="AL129" s="157">
        <f t="shared" si="95"/>
        <v>23</v>
      </c>
      <c r="AM129" s="158">
        <f>SUM(AL129:AL130)/2</f>
        <v>22.5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552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552</v>
      </c>
      <c r="CB129" s="35">
        <f>SUM(AM129+AO129+AQ129+AS129+AU129+AW129+BB129+BD129+BG129+AY129)</f>
        <v>23</v>
      </c>
    </row>
    <row r="130" spans="1:80" ht="18.75" customHeight="1" thickBot="1" x14ac:dyDescent="0.3">
      <c r="A130" s="137" t="s">
        <v>425</v>
      </c>
      <c r="B130" s="179" t="s">
        <v>184</v>
      </c>
      <c r="C130" s="710" t="s">
        <v>8</v>
      </c>
      <c r="D130" s="165">
        <v>11108</v>
      </c>
      <c r="E130" s="166" t="s">
        <v>4</v>
      </c>
      <c r="F130" s="36" t="s">
        <v>11</v>
      </c>
      <c r="G130" s="37" t="s">
        <v>11</v>
      </c>
      <c r="H130" s="37" t="s">
        <v>11</v>
      </c>
      <c r="I130" s="38" t="s">
        <v>57</v>
      </c>
      <c r="J130" s="306"/>
      <c r="K130" s="306"/>
      <c r="L130" s="37" t="s">
        <v>11</v>
      </c>
      <c r="M130" s="37" t="s">
        <v>11</v>
      </c>
      <c r="N130" s="37" t="s">
        <v>11</v>
      </c>
      <c r="O130" s="37" t="s">
        <v>11</v>
      </c>
      <c r="P130" s="37" t="s">
        <v>11</v>
      </c>
      <c r="Q130" s="306"/>
      <c r="R130" s="306"/>
      <c r="S130" s="37" t="s">
        <v>11</v>
      </c>
      <c r="T130" s="37" t="s">
        <v>11</v>
      </c>
      <c r="U130" s="37" t="s">
        <v>11</v>
      </c>
      <c r="V130" s="37" t="s">
        <v>11</v>
      </c>
      <c r="W130" s="37" t="s">
        <v>11</v>
      </c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7" t="s">
        <v>11</v>
      </c>
      <c r="AE130" s="306"/>
      <c r="AF130" s="306"/>
      <c r="AG130" s="37" t="s">
        <v>11</v>
      </c>
      <c r="AH130" s="37" t="s">
        <v>11</v>
      </c>
      <c r="AI130" s="37" t="s">
        <v>11</v>
      </c>
      <c r="AJ130" s="37" t="s">
        <v>11</v>
      </c>
      <c r="AK130" s="40"/>
      <c r="AL130" s="167">
        <f t="shared" si="95"/>
        <v>22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425</v>
      </c>
      <c r="B131" s="179" t="s">
        <v>184</v>
      </c>
      <c r="C131" s="718">
        <v>4659</v>
      </c>
      <c r="D131" s="252" t="s">
        <v>291</v>
      </c>
      <c r="E131" s="156" t="s">
        <v>70</v>
      </c>
      <c r="F131" s="30" t="s">
        <v>11</v>
      </c>
      <c r="G131" s="52" t="s">
        <v>11</v>
      </c>
      <c r="H131" s="400" t="s">
        <v>14</v>
      </c>
      <c r="I131" s="400" t="s">
        <v>14</v>
      </c>
      <c r="J131" s="400" t="s">
        <v>14</v>
      </c>
      <c r="K131" s="400" t="s">
        <v>14</v>
      </c>
      <c r="L131" s="400" t="s">
        <v>14</v>
      </c>
      <c r="M131" s="400" t="s">
        <v>14</v>
      </c>
      <c r="N131" s="400" t="s">
        <v>14</v>
      </c>
      <c r="O131" s="400" t="s">
        <v>14</v>
      </c>
      <c r="P131" s="400" t="s">
        <v>14</v>
      </c>
      <c r="Q131" s="307"/>
      <c r="R131" s="307"/>
      <c r="S131" s="373" t="s">
        <v>45</v>
      </c>
      <c r="T131" s="52" t="s">
        <v>11</v>
      </c>
      <c r="U131" s="52" t="s">
        <v>11</v>
      </c>
      <c r="V131" s="52" t="s">
        <v>11</v>
      </c>
      <c r="W131" s="52" t="s">
        <v>11</v>
      </c>
      <c r="X131" s="307"/>
      <c r="Y131" s="307"/>
      <c r="Z131" s="373" t="s">
        <v>45</v>
      </c>
      <c r="AA131" s="52" t="s">
        <v>11</v>
      </c>
      <c r="AB131" s="358" t="s">
        <v>7</v>
      </c>
      <c r="AC131" s="52" t="s">
        <v>11</v>
      </c>
      <c r="AD131" s="657" t="s">
        <v>11</v>
      </c>
      <c r="AE131" s="307"/>
      <c r="AF131" s="307"/>
      <c r="AG131" s="373" t="s">
        <v>45</v>
      </c>
      <c r="AH131" s="52" t="s">
        <v>11</v>
      </c>
      <c r="AI131" s="52" t="s">
        <v>11</v>
      </c>
      <c r="AJ131" s="380" t="s">
        <v>11</v>
      </c>
      <c r="AK131" s="34">
        <f>IF(CA131=0,"",TIME(0,CA131,0))</f>
        <v>0.19999999999999998</v>
      </c>
      <c r="AL131" s="157">
        <f t="shared" ref="AL131:AL136" si="114">COUNTIF(F131:AJ131,"P")</f>
        <v>12</v>
      </c>
      <c r="AM131" s="158">
        <f>SUM(AL131:AL132)/2</f>
        <v>11.5</v>
      </c>
      <c r="AN131" s="158">
        <f t="shared" ref="AN131:AN136" si="115">COUNTIF(F131:AJ131,"Mi")</f>
        <v>0</v>
      </c>
      <c r="AO131" s="158">
        <f>SUM((AN131+AN132)/2)</f>
        <v>0</v>
      </c>
      <c r="AP131" s="159">
        <f t="shared" ref="AP131:AP136" si="116">COUNTIF(F131:AJ131,"VS")</f>
        <v>0</v>
      </c>
      <c r="AQ131" s="159">
        <f>SUM((AP131+AP132)/2)</f>
        <v>0.5</v>
      </c>
      <c r="AR131" s="158">
        <f t="shared" ref="AR131:AR136" si="117">COUNTIF(F131:AJ131,"C1")</f>
        <v>0</v>
      </c>
      <c r="AS131" s="159">
        <f>SUM((AR131+AR132)/2)</f>
        <v>0</v>
      </c>
      <c r="AT131" s="159">
        <f t="shared" ref="AT131:AT136" si="118">COUNTIF(F131:AJ131,"R1")</f>
        <v>0</v>
      </c>
      <c r="AU131" s="160">
        <f>SUM((AT131+AT132)/2)</f>
        <v>0</v>
      </c>
      <c r="AV131" s="158">
        <f t="shared" ref="AV131:AV136" si="119">COUNTIF(F131:AJ131,"CS")</f>
        <v>0</v>
      </c>
      <c r="AW131" s="158">
        <f>SUM((AV131+AV132)/2)</f>
        <v>0</v>
      </c>
      <c r="AX131" s="159">
        <f t="shared" ref="AX131:AX136" si="120">COUNTIF(F131:AJ131,"DA")</f>
        <v>0</v>
      </c>
      <c r="AY131" s="159">
        <f>SUM((AX131+AX132)/2)</f>
        <v>0</v>
      </c>
      <c r="AZ131" s="161">
        <f>SUM(AM131+AO131+AQ131+AS131+AW131+AY131+AU131)*24</f>
        <v>288</v>
      </c>
      <c r="BA131" s="159">
        <f t="shared" ref="BA131:BA136" si="121">COUNTIF(F131:AJ131,"MT5")</f>
        <v>0</v>
      </c>
      <c r="BB131" s="159">
        <f>SUM((BA131+BA132)/2)</f>
        <v>0</v>
      </c>
      <c r="BC131" s="159">
        <f t="shared" ref="BC131:BC136" si="122"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 t="shared" ref="BF131:BF136" si="123"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 t="shared" ref="BI131:BI136" si="124">COUNTIF(F131:AJ131,"A")</f>
        <v>0</v>
      </c>
      <c r="BJ131" s="159">
        <f>SUM((BI131+BI132)/2)</f>
        <v>0</v>
      </c>
      <c r="BK131" s="159">
        <f t="shared" ref="BK131:BK136" si="125">COUNTIF(F131:AJ131,"Ma")</f>
        <v>9</v>
      </c>
      <c r="BL131" s="162">
        <f>SUM(BK131+BK132)/2</f>
        <v>9</v>
      </c>
      <c r="BM131" s="158">
        <f t="shared" ref="BM131:BM136" si="126">COUNTIF(F131:AJ131,"MJ")</f>
        <v>0</v>
      </c>
      <c r="BN131" s="158">
        <f>SUM(BM131+BM132)/2</f>
        <v>0</v>
      </c>
      <c r="BO131" s="158">
        <f t="shared" ref="BO131:BO136" si="127">COUNTIF(F131:AJ131,"Jsc")</f>
        <v>0</v>
      </c>
      <c r="BP131" s="158">
        <f>SUM(BO131+BO132)/2</f>
        <v>0</v>
      </c>
      <c r="BQ131" s="158">
        <f t="shared" ref="BQ131:BQ136" si="128">COUNTIF(F131:AJ131,"C")</f>
        <v>1</v>
      </c>
      <c r="BR131" s="158">
        <f>SUM((BQ131+BQ132)/2)</f>
        <v>1</v>
      </c>
      <c r="BS131" s="158">
        <f t="shared" ref="BS131:BS136" si="129">COUNTIF(F131:AJ131,"CC")</f>
        <v>0</v>
      </c>
      <c r="BT131" s="158">
        <f>SUM((BS131+BS132)/2)</f>
        <v>0</v>
      </c>
      <c r="BU131" s="158">
        <f t="shared" ref="BU131:BU136" si="130">COUNTIF(F131:AJ131,"DS")</f>
        <v>0</v>
      </c>
      <c r="BV131" s="158">
        <f>SUM((BU131+BU132)/2)</f>
        <v>0</v>
      </c>
      <c r="BW131" s="159">
        <f t="shared" ref="BW131:BW136" si="131">COUNTIF(F131:AJ131,"MT")</f>
        <v>0</v>
      </c>
      <c r="BX131" s="159">
        <f>SUM((BW131+BW132)/2)</f>
        <v>0</v>
      </c>
      <c r="BY131" s="159">
        <f t="shared" ref="BY131:BY136" si="132">COUNTIF(F131:AJ131,"4/5")</f>
        <v>3</v>
      </c>
      <c r="BZ131" s="160">
        <f>SUM((BY131+BY132)/2)</f>
        <v>3</v>
      </c>
      <c r="CA131" s="163">
        <f>SUM(AZ131)</f>
        <v>288</v>
      </c>
      <c r="CB131" s="35">
        <f>SUM(AM131+AO131+AQ131+AS131+AU131+AW131+BB131+BD131+BG131+AY131)</f>
        <v>12</v>
      </c>
    </row>
    <row r="132" spans="1:80" ht="18.75" customHeight="1" thickBot="1" x14ac:dyDescent="0.3">
      <c r="A132" s="137" t="s">
        <v>425</v>
      </c>
      <c r="B132" s="179" t="s">
        <v>184</v>
      </c>
      <c r="C132" s="717" t="s">
        <v>6</v>
      </c>
      <c r="D132" s="276" t="s">
        <v>103</v>
      </c>
      <c r="E132" s="166" t="s">
        <v>4</v>
      </c>
      <c r="F132" s="36" t="s">
        <v>11</v>
      </c>
      <c r="G132" s="37" t="s">
        <v>11</v>
      </c>
      <c r="H132" s="367" t="s">
        <v>14</v>
      </c>
      <c r="I132" s="367" t="s">
        <v>14</v>
      </c>
      <c r="J132" s="367" t="s">
        <v>14</v>
      </c>
      <c r="K132" s="367" t="s">
        <v>14</v>
      </c>
      <c r="L132" s="367" t="s">
        <v>14</v>
      </c>
      <c r="M132" s="367" t="s">
        <v>14</v>
      </c>
      <c r="N132" s="367" t="s">
        <v>14</v>
      </c>
      <c r="O132" s="367" t="s">
        <v>14</v>
      </c>
      <c r="P132" s="367" t="s">
        <v>14</v>
      </c>
      <c r="Q132" s="306"/>
      <c r="R132" s="306"/>
      <c r="S132" s="374" t="s">
        <v>45</v>
      </c>
      <c r="T132" s="37" t="s">
        <v>11</v>
      </c>
      <c r="U132" s="37" t="s">
        <v>11</v>
      </c>
      <c r="V132" s="37" t="s">
        <v>11</v>
      </c>
      <c r="W132" s="37" t="s">
        <v>11</v>
      </c>
      <c r="X132" s="306"/>
      <c r="Y132" s="306"/>
      <c r="Z132" s="374" t="s">
        <v>45</v>
      </c>
      <c r="AA132" s="37" t="s">
        <v>33</v>
      </c>
      <c r="AB132" s="354" t="s">
        <v>7</v>
      </c>
      <c r="AC132" s="37" t="s">
        <v>11</v>
      </c>
      <c r="AD132" s="37" t="s">
        <v>11</v>
      </c>
      <c r="AE132" s="306"/>
      <c r="AF132" s="306"/>
      <c r="AG132" s="374" t="s">
        <v>45</v>
      </c>
      <c r="AH132" s="37" t="s">
        <v>11</v>
      </c>
      <c r="AI132" s="37" t="s">
        <v>11</v>
      </c>
      <c r="AJ132" s="768" t="s">
        <v>11</v>
      </c>
      <c r="AK132" s="40"/>
      <c r="AL132" s="167">
        <f t="shared" si="114"/>
        <v>11</v>
      </c>
      <c r="AM132" s="168"/>
      <c r="AN132" s="168">
        <f t="shared" si="115"/>
        <v>0</v>
      </c>
      <c r="AO132" s="169"/>
      <c r="AP132" s="170">
        <f t="shared" si="116"/>
        <v>1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9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1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3</v>
      </c>
      <c r="BZ132" s="175"/>
      <c r="CA132" s="176"/>
      <c r="CB132" s="85"/>
    </row>
    <row r="133" spans="1:80" ht="18.75" customHeight="1" x14ac:dyDescent="0.25">
      <c r="A133" s="137"/>
      <c r="B133" s="179"/>
      <c r="C133" s="722">
        <v>4500</v>
      </c>
      <c r="D133" s="252" t="s">
        <v>294</v>
      </c>
      <c r="E133" s="209" t="s">
        <v>70</v>
      </c>
      <c r="F133" s="51" t="s">
        <v>11</v>
      </c>
      <c r="G133" s="52" t="s">
        <v>11</v>
      </c>
      <c r="H133" s="52" t="s">
        <v>11</v>
      </c>
      <c r="I133" s="53" t="s">
        <v>11</v>
      </c>
      <c r="J133" s="307"/>
      <c r="K133" s="307"/>
      <c r="L133" s="52" t="s">
        <v>11</v>
      </c>
      <c r="M133" s="52" t="s">
        <v>11</v>
      </c>
      <c r="N133" s="52" t="s">
        <v>11</v>
      </c>
      <c r="O133" s="52" t="s">
        <v>11</v>
      </c>
      <c r="P133" s="52" t="s">
        <v>11</v>
      </c>
      <c r="Q133" s="307"/>
      <c r="R133" s="307"/>
      <c r="S133" s="378" t="s">
        <v>13</v>
      </c>
      <c r="T133" s="378" t="s">
        <v>13</v>
      </c>
      <c r="U133" s="378" t="s">
        <v>13</v>
      </c>
      <c r="V133" s="52" t="s">
        <v>11</v>
      </c>
      <c r="W133" s="52" t="s">
        <v>11</v>
      </c>
      <c r="X133" s="307"/>
      <c r="Y133" s="307"/>
      <c r="Z133" s="52" t="s">
        <v>11</v>
      </c>
      <c r="AA133" s="380" t="s">
        <v>11</v>
      </c>
      <c r="AB133" s="52" t="s">
        <v>11</v>
      </c>
      <c r="AC133" s="52" t="s">
        <v>11</v>
      </c>
      <c r="AD133" s="52" t="s">
        <v>11</v>
      </c>
      <c r="AE133" s="307"/>
      <c r="AF133" s="307"/>
      <c r="AG133" s="52" t="s">
        <v>11</v>
      </c>
      <c r="AH133" s="52" t="s">
        <v>11</v>
      </c>
      <c r="AI133" s="52" t="s">
        <v>11</v>
      </c>
      <c r="AJ133" s="52" t="s">
        <v>11</v>
      </c>
      <c r="AK133" s="34">
        <f>IF(CA133=0,"",TIME(0,CA133,0))</f>
        <v>0.3833333333333333</v>
      </c>
      <c r="AL133" s="157">
        <f t="shared" si="114"/>
        <v>20</v>
      </c>
      <c r="AM133" s="158">
        <f>SUM(AL133:AL134)/2</f>
        <v>19.5</v>
      </c>
      <c r="AN133" s="158">
        <f t="shared" si="115"/>
        <v>3</v>
      </c>
      <c r="AO133" s="158">
        <f>SUM((AN133+AN134)/2)</f>
        <v>3</v>
      </c>
      <c r="AP133" s="159">
        <f t="shared" si="116"/>
        <v>0</v>
      </c>
      <c r="AQ133" s="159">
        <f>SUM((AP133+AP134)/2)</f>
        <v>0.5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552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552</v>
      </c>
      <c r="CB133" s="35">
        <f>SUM(AM133+AO133+AQ133+AS133+AU133+AW133+BB133+BD133+BG133+AY133)</f>
        <v>23</v>
      </c>
    </row>
    <row r="134" spans="1:80" ht="18.75" customHeight="1" thickBot="1" x14ac:dyDescent="0.3">
      <c r="A134" s="137"/>
      <c r="B134" s="179"/>
      <c r="C134" s="717" t="s">
        <v>10</v>
      </c>
      <c r="D134" s="254"/>
      <c r="E134" s="166" t="s">
        <v>4</v>
      </c>
      <c r="F134" s="36" t="s">
        <v>11</v>
      </c>
      <c r="G134" s="37" t="s">
        <v>11</v>
      </c>
      <c r="H134" s="37" t="s">
        <v>11</v>
      </c>
      <c r="I134" s="38" t="s">
        <v>11</v>
      </c>
      <c r="J134" s="306"/>
      <c r="K134" s="306"/>
      <c r="L134" s="37" t="s">
        <v>11</v>
      </c>
      <c r="M134" s="37" t="s">
        <v>33</v>
      </c>
      <c r="N134" s="37" t="s">
        <v>11</v>
      </c>
      <c r="O134" s="37" t="s">
        <v>11</v>
      </c>
      <c r="P134" s="37" t="s">
        <v>11</v>
      </c>
      <c r="Q134" s="306"/>
      <c r="R134" s="306"/>
      <c r="S134" s="356" t="s">
        <v>13</v>
      </c>
      <c r="T134" s="356" t="s">
        <v>13</v>
      </c>
      <c r="U134" s="356" t="s">
        <v>13</v>
      </c>
      <c r="V134" s="37" t="s">
        <v>11</v>
      </c>
      <c r="W134" s="37" t="s">
        <v>11</v>
      </c>
      <c r="X134" s="306"/>
      <c r="Y134" s="306"/>
      <c r="Z134" s="37" t="s">
        <v>11</v>
      </c>
      <c r="AA134" s="37" t="s">
        <v>11</v>
      </c>
      <c r="AB134" s="37" t="s">
        <v>11</v>
      </c>
      <c r="AC134" s="37" t="s">
        <v>11</v>
      </c>
      <c r="AD134" s="37" t="s">
        <v>11</v>
      </c>
      <c r="AE134" s="306"/>
      <c r="AF134" s="306"/>
      <c r="AG134" s="37" t="s">
        <v>11</v>
      </c>
      <c r="AH134" s="37" t="s">
        <v>11</v>
      </c>
      <c r="AI134" s="37" t="s">
        <v>11</v>
      </c>
      <c r="AJ134" s="67" t="s">
        <v>11</v>
      </c>
      <c r="AK134" s="40"/>
      <c r="AL134" s="167">
        <f t="shared" si="114"/>
        <v>19</v>
      </c>
      <c r="AM134" s="168"/>
      <c r="AN134" s="168">
        <f t="shared" si="115"/>
        <v>3</v>
      </c>
      <c r="AO134" s="169"/>
      <c r="AP134" s="170">
        <f t="shared" si="116"/>
        <v>1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808">
        <v>2625</v>
      </c>
      <c r="D135" s="178" t="s">
        <v>296</v>
      </c>
      <c r="E135" s="156" t="s">
        <v>70</v>
      </c>
      <c r="F135" s="51" t="s">
        <v>11</v>
      </c>
      <c r="G135" s="52" t="s">
        <v>11</v>
      </c>
      <c r="H135" s="52" t="s">
        <v>11</v>
      </c>
      <c r="I135" s="32" t="s">
        <v>11</v>
      </c>
      <c r="J135" s="307"/>
      <c r="K135" s="307"/>
      <c r="L135" s="400" t="s">
        <v>14</v>
      </c>
      <c r="M135" s="400" t="s">
        <v>14</v>
      </c>
      <c r="N135" s="400" t="s">
        <v>14</v>
      </c>
      <c r="O135" s="400" t="s">
        <v>14</v>
      </c>
      <c r="P135" s="400" t="s">
        <v>14</v>
      </c>
      <c r="Q135" s="307"/>
      <c r="R135" s="307"/>
      <c r="S135" s="52" t="s">
        <v>11</v>
      </c>
      <c r="T135" s="52" t="s">
        <v>11</v>
      </c>
      <c r="U135" s="52" t="s">
        <v>11</v>
      </c>
      <c r="V135" s="52" t="s">
        <v>11</v>
      </c>
      <c r="W135" s="52" t="s">
        <v>11</v>
      </c>
      <c r="X135" s="307"/>
      <c r="Y135" s="307"/>
      <c r="Z135" s="52" t="s">
        <v>11</v>
      </c>
      <c r="AA135" s="52" t="s">
        <v>11</v>
      </c>
      <c r="AB135" s="52" t="s">
        <v>11</v>
      </c>
      <c r="AC135" s="358" t="s">
        <v>7</v>
      </c>
      <c r="AD135" s="657" t="s">
        <v>11</v>
      </c>
      <c r="AE135" s="307"/>
      <c r="AF135" s="307"/>
      <c r="AG135" s="52" t="s">
        <v>11</v>
      </c>
      <c r="AH135" s="52" t="s">
        <v>11</v>
      </c>
      <c r="AI135" s="52" t="s">
        <v>11</v>
      </c>
      <c r="AJ135" s="380" t="s">
        <v>11</v>
      </c>
      <c r="AK135" s="34">
        <f>IF(CA135=0,"",TIME(0,CA135,0))</f>
        <v>0.28333333333333333</v>
      </c>
      <c r="AL135" s="157">
        <f t="shared" si="114"/>
        <v>17</v>
      </c>
      <c r="AM135" s="158">
        <f>SUM(AL135:AL136)/2</f>
        <v>16.5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5</v>
      </c>
      <c r="BL135" s="162">
        <f>SUM(BK135+BK136)/2</f>
        <v>5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/>
      <c r="B136" s="179"/>
      <c r="C136" s="710" t="s">
        <v>8</v>
      </c>
      <c r="D136" s="194"/>
      <c r="E136" s="166" t="s">
        <v>4</v>
      </c>
      <c r="F136" s="51" t="s">
        <v>11</v>
      </c>
      <c r="G136" s="52" t="s">
        <v>57</v>
      </c>
      <c r="H136" s="52" t="s">
        <v>11</v>
      </c>
      <c r="I136" s="53" t="s">
        <v>11</v>
      </c>
      <c r="J136" s="307"/>
      <c r="K136" s="307"/>
      <c r="L136" s="367" t="s">
        <v>14</v>
      </c>
      <c r="M136" s="367" t="s">
        <v>14</v>
      </c>
      <c r="N136" s="367" t="s">
        <v>14</v>
      </c>
      <c r="O136" s="367" t="s">
        <v>14</v>
      </c>
      <c r="P136" s="367" t="s">
        <v>14</v>
      </c>
      <c r="Q136" s="307"/>
      <c r="R136" s="307"/>
      <c r="S136" s="52" t="s">
        <v>11</v>
      </c>
      <c r="T136" s="56" t="s">
        <v>11</v>
      </c>
      <c r="U136" s="52" t="s">
        <v>11</v>
      </c>
      <c r="V136" s="52" t="s">
        <v>11</v>
      </c>
      <c r="W136" s="52" t="s">
        <v>11</v>
      </c>
      <c r="X136" s="307"/>
      <c r="Y136" s="307"/>
      <c r="Z136" s="52" t="s">
        <v>11</v>
      </c>
      <c r="AA136" s="52" t="s">
        <v>11</v>
      </c>
      <c r="AB136" s="52" t="s">
        <v>11</v>
      </c>
      <c r="AC136" s="358" t="s">
        <v>7</v>
      </c>
      <c r="AD136" s="52" t="s">
        <v>11</v>
      </c>
      <c r="AE136" s="307"/>
      <c r="AF136" s="307"/>
      <c r="AG136" s="52" t="s">
        <v>11</v>
      </c>
      <c r="AH136" s="52" t="s">
        <v>11</v>
      </c>
      <c r="AI136" s="52" t="s">
        <v>11</v>
      </c>
      <c r="AJ136" s="380" t="s">
        <v>11</v>
      </c>
      <c r="AK136" s="40"/>
      <c r="AL136" s="167">
        <f t="shared" si="114"/>
        <v>16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1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5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 t="s">
        <v>425</v>
      </c>
      <c r="B137" s="179" t="s">
        <v>184</v>
      </c>
      <c r="C137" s="723">
        <v>8106</v>
      </c>
      <c r="D137" s="178" t="s">
        <v>299</v>
      </c>
      <c r="E137" s="156" t="s">
        <v>70</v>
      </c>
      <c r="F137" s="30" t="s">
        <v>11</v>
      </c>
      <c r="G137" s="31" t="s">
        <v>11</v>
      </c>
      <c r="H137" s="31" t="s">
        <v>11</v>
      </c>
      <c r="I137" s="32" t="s">
        <v>11</v>
      </c>
      <c r="J137" s="305"/>
      <c r="K137" s="305"/>
      <c r="L137" s="55" t="s">
        <v>11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305"/>
      <c r="R137" s="305"/>
      <c r="S137" s="355" t="s">
        <v>13</v>
      </c>
      <c r="T137" s="378" t="s">
        <v>13</v>
      </c>
      <c r="U137" s="355" t="s">
        <v>13</v>
      </c>
      <c r="V137" s="31" t="s">
        <v>11</v>
      </c>
      <c r="W137" s="353" t="s">
        <v>7</v>
      </c>
      <c r="X137" s="305"/>
      <c r="Y137" s="305"/>
      <c r="Z137" s="355" t="s">
        <v>13</v>
      </c>
      <c r="AA137" s="31" t="s">
        <v>11</v>
      </c>
      <c r="AB137" s="31" t="s">
        <v>11</v>
      </c>
      <c r="AC137" s="31" t="s">
        <v>11</v>
      </c>
      <c r="AD137" s="31" t="s">
        <v>11</v>
      </c>
      <c r="AE137" s="305"/>
      <c r="AF137" s="305"/>
      <c r="AG137" s="31" t="s">
        <v>11</v>
      </c>
      <c r="AH137" s="31" t="s">
        <v>11</v>
      </c>
      <c r="AI137" s="31" t="s">
        <v>11</v>
      </c>
      <c r="AJ137" s="31" t="s">
        <v>11</v>
      </c>
      <c r="AK137" s="34">
        <f>IF(CA137=0,"",TIME(0,CA137,0))</f>
        <v>0.3</v>
      </c>
      <c r="AL137" s="157">
        <f t="shared" si="95"/>
        <v>14</v>
      </c>
      <c r="AM137" s="158">
        <f>SUM(AL137:AL138)/2</f>
        <v>14.5</v>
      </c>
      <c r="AN137" s="158">
        <f t="shared" si="96"/>
        <v>4</v>
      </c>
      <c r="AO137" s="158">
        <f>SUM((AN137+AN138)/2)</f>
        <v>3.5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4</v>
      </c>
      <c r="BL137" s="162">
        <f>SUM(BK137+BK138)/2</f>
        <v>4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1</v>
      </c>
      <c r="BR137" s="158">
        <f>SUM((BQ137+BQ138)/2)</f>
        <v>1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425</v>
      </c>
      <c r="B138" s="179" t="s">
        <v>184</v>
      </c>
      <c r="C138" s="717" t="s">
        <v>6</v>
      </c>
      <c r="D138" s="194"/>
      <c r="E138" s="166" t="s">
        <v>4</v>
      </c>
      <c r="F138" s="36" t="s">
        <v>11</v>
      </c>
      <c r="G138" s="37" t="s">
        <v>11</v>
      </c>
      <c r="H138" s="37" t="s">
        <v>11</v>
      </c>
      <c r="I138" s="38" t="s">
        <v>11</v>
      </c>
      <c r="J138" s="306"/>
      <c r="K138" s="306"/>
      <c r="L138" s="37" t="s">
        <v>11</v>
      </c>
      <c r="M138" s="400" t="s">
        <v>14</v>
      </c>
      <c r="N138" s="367" t="s">
        <v>14</v>
      </c>
      <c r="O138" s="367" t="s">
        <v>14</v>
      </c>
      <c r="P138" s="441" t="s">
        <v>14</v>
      </c>
      <c r="Q138" s="306"/>
      <c r="R138" s="306"/>
      <c r="S138" s="356" t="s">
        <v>13</v>
      </c>
      <c r="T138" s="356" t="s">
        <v>13</v>
      </c>
      <c r="U138" s="356" t="s">
        <v>13</v>
      </c>
      <c r="V138" s="37" t="s">
        <v>11</v>
      </c>
      <c r="W138" s="354" t="s">
        <v>7</v>
      </c>
      <c r="X138" s="306"/>
      <c r="Y138" s="306"/>
      <c r="Z138" s="37" t="s">
        <v>11</v>
      </c>
      <c r="AA138" s="37" t="s">
        <v>11</v>
      </c>
      <c r="AB138" s="37" t="s">
        <v>11</v>
      </c>
      <c r="AC138" s="37" t="s">
        <v>11</v>
      </c>
      <c r="AD138" s="37" t="s">
        <v>11</v>
      </c>
      <c r="AE138" s="306"/>
      <c r="AF138" s="306"/>
      <c r="AG138" s="37" t="s">
        <v>11</v>
      </c>
      <c r="AH138" s="37" t="s">
        <v>11</v>
      </c>
      <c r="AI138" s="37" t="s">
        <v>11</v>
      </c>
      <c r="AJ138" s="37" t="s">
        <v>11</v>
      </c>
      <c r="AK138" s="40"/>
      <c r="AL138" s="167">
        <f t="shared" si="95"/>
        <v>15</v>
      </c>
      <c r="AM138" s="168"/>
      <c r="AN138" s="168">
        <f t="shared" si="96"/>
        <v>3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0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4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1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s="146" customFormat="1" ht="18.75" customHeight="1" thickBot="1" x14ac:dyDescent="0.3">
      <c r="A139" s="137" t="s">
        <v>425</v>
      </c>
      <c r="B139" s="179" t="s">
        <v>185</v>
      </c>
      <c r="C139" s="1174" t="s">
        <v>185</v>
      </c>
      <c r="D139" s="1175"/>
      <c r="E139" s="204"/>
      <c r="F139" s="59"/>
      <c r="G139" s="60"/>
      <c r="H139" s="60"/>
      <c r="I139" s="61"/>
      <c r="J139" s="60"/>
      <c r="K139" s="60"/>
      <c r="L139" s="60"/>
      <c r="M139" s="429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34" t="str">
        <f>IF(CA139=0,"",TIME(0,CA139,0))</f>
        <v/>
      </c>
      <c r="AL139" s="180"/>
      <c r="AM139" s="180"/>
      <c r="AN139" s="180"/>
      <c r="AO139" s="181"/>
      <c r="AP139" s="180"/>
      <c r="AQ139" s="181"/>
      <c r="AR139" s="180"/>
      <c r="AS139" s="180"/>
      <c r="AT139" s="180"/>
      <c r="AU139" s="180"/>
      <c r="AV139" s="180"/>
      <c r="AW139" s="181"/>
      <c r="AX139" s="180"/>
      <c r="AY139" s="181"/>
      <c r="AZ139" s="205"/>
      <c r="BA139" s="180"/>
      <c r="BB139" s="181"/>
      <c r="BC139" s="180"/>
      <c r="BD139" s="181"/>
      <c r="BE139" s="181"/>
      <c r="BF139" s="180"/>
      <c r="BG139" s="181"/>
      <c r="BH139" s="181"/>
      <c r="BI139" s="180"/>
      <c r="BJ139" s="181"/>
      <c r="BK139" s="180"/>
      <c r="BL139" s="206"/>
      <c r="BM139" s="180"/>
      <c r="BN139" s="186"/>
      <c r="BO139" s="180"/>
      <c r="BP139" s="181"/>
      <c r="BQ139" s="180"/>
      <c r="BR139" s="180"/>
      <c r="BS139" s="180"/>
      <c r="BT139" s="181"/>
      <c r="BU139" s="180"/>
      <c r="BV139" s="181"/>
      <c r="BW139" s="180"/>
      <c r="BX139" s="181"/>
      <c r="BY139" s="180"/>
      <c r="BZ139" s="181"/>
      <c r="CA139" s="205"/>
      <c r="CB139" s="145"/>
    </row>
    <row r="140" spans="1:80" s="146" customFormat="1" ht="18.75" customHeight="1" thickBot="1" x14ac:dyDescent="0.3">
      <c r="A140" s="137" t="s">
        <v>425</v>
      </c>
      <c r="B140" s="179" t="s">
        <v>185</v>
      </c>
      <c r="C140" s="190"/>
      <c r="D140" s="45" t="s">
        <v>69</v>
      </c>
      <c r="E140" s="204"/>
      <c r="F140" s="24">
        <v>1</v>
      </c>
      <c r="G140" s="25">
        <v>2</v>
      </c>
      <c r="H140" s="25">
        <v>3</v>
      </c>
      <c r="I140" s="25">
        <v>4</v>
      </c>
      <c r="J140" s="300">
        <v>5</v>
      </c>
      <c r="K140" s="300">
        <v>6</v>
      </c>
      <c r="L140" s="25">
        <v>7</v>
      </c>
      <c r="M140" s="25">
        <v>8</v>
      </c>
      <c r="N140" s="25">
        <v>9</v>
      </c>
      <c r="O140" s="25">
        <v>10</v>
      </c>
      <c r="P140" s="25">
        <v>11</v>
      </c>
      <c r="Q140" s="300">
        <v>12</v>
      </c>
      <c r="R140" s="300">
        <v>13</v>
      </c>
      <c r="S140" s="25">
        <v>14</v>
      </c>
      <c r="T140" s="25">
        <v>15</v>
      </c>
      <c r="U140" s="25">
        <v>16</v>
      </c>
      <c r="V140" s="25">
        <v>17</v>
      </c>
      <c r="W140" s="25">
        <v>18</v>
      </c>
      <c r="X140" s="300">
        <v>19</v>
      </c>
      <c r="Y140" s="300">
        <v>20</v>
      </c>
      <c r="Z140" s="25">
        <v>21</v>
      </c>
      <c r="AA140" s="25">
        <v>22</v>
      </c>
      <c r="AB140" s="25">
        <v>23</v>
      </c>
      <c r="AC140" s="25">
        <v>24</v>
      </c>
      <c r="AD140" s="25">
        <v>25</v>
      </c>
      <c r="AE140" s="300">
        <v>26</v>
      </c>
      <c r="AF140" s="300">
        <v>27</v>
      </c>
      <c r="AG140" s="26">
        <v>28</v>
      </c>
      <c r="AH140" s="26">
        <v>29</v>
      </c>
      <c r="AI140" s="25">
        <v>30</v>
      </c>
      <c r="AJ140" s="129">
        <v>31</v>
      </c>
      <c r="AK140" s="40"/>
      <c r="AL140" s="180"/>
      <c r="AM140" s="180"/>
      <c r="AN140" s="180"/>
      <c r="AO140" s="181"/>
      <c r="AP140" s="180"/>
      <c r="AQ140" s="181"/>
      <c r="AR140" s="180"/>
      <c r="AS140" s="180"/>
      <c r="AT140" s="180"/>
      <c r="AU140" s="180"/>
      <c r="AV140" s="180"/>
      <c r="AW140" s="181"/>
      <c r="AX140" s="180"/>
      <c r="AY140" s="181"/>
      <c r="AZ140" s="205"/>
      <c r="BA140" s="180"/>
      <c r="BB140" s="181"/>
      <c r="BC140" s="180"/>
      <c r="BD140" s="181"/>
      <c r="BE140" s="181"/>
      <c r="BF140" s="180"/>
      <c r="BG140" s="181"/>
      <c r="BH140" s="181"/>
      <c r="BI140" s="180"/>
      <c r="BJ140" s="181"/>
      <c r="BK140" s="180"/>
      <c r="BL140" s="206"/>
      <c r="BM140" s="180"/>
      <c r="BN140" s="186"/>
      <c r="BO140" s="180"/>
      <c r="BP140" s="181"/>
      <c r="BQ140" s="180"/>
      <c r="BR140" s="180"/>
      <c r="BS140" s="180"/>
      <c r="BT140" s="181"/>
      <c r="BU140" s="180"/>
      <c r="BV140" s="181"/>
      <c r="BW140" s="180"/>
      <c r="BX140" s="181"/>
      <c r="BY140" s="180"/>
      <c r="BZ140" s="181"/>
      <c r="CA140" s="205"/>
      <c r="CB140" s="145"/>
    </row>
    <row r="141" spans="1:80" s="146" customFormat="1" ht="18.75" customHeight="1" x14ac:dyDescent="0.25">
      <c r="A141" s="137" t="s">
        <v>425</v>
      </c>
      <c r="B141" s="179" t="s">
        <v>185</v>
      </c>
      <c r="C141" s="1057">
        <v>6922</v>
      </c>
      <c r="D141" s="178" t="s">
        <v>196</v>
      </c>
      <c r="E141" s="156" t="s">
        <v>70</v>
      </c>
      <c r="F141" s="30" t="s">
        <v>11</v>
      </c>
      <c r="G141" s="31" t="s">
        <v>11</v>
      </c>
      <c r="H141" s="31" t="s">
        <v>11</v>
      </c>
      <c r="I141" s="400" t="s">
        <v>14</v>
      </c>
      <c r="J141" s="305"/>
      <c r="K141" s="305"/>
      <c r="L141" s="31" t="s">
        <v>11</v>
      </c>
      <c r="M141" s="55" t="s">
        <v>11</v>
      </c>
      <c r="N141" s="31" t="s">
        <v>11</v>
      </c>
      <c r="O141" s="31" t="s">
        <v>11</v>
      </c>
      <c r="P141" s="31" t="s">
        <v>11</v>
      </c>
      <c r="Q141" s="305"/>
      <c r="R141" s="305"/>
      <c r="S141" s="31" t="s">
        <v>11</v>
      </c>
      <c r="T141" s="55" t="s">
        <v>11</v>
      </c>
      <c r="U141" s="353" t="s">
        <v>7</v>
      </c>
      <c r="V141" s="31" t="s">
        <v>11</v>
      </c>
      <c r="W141" s="31" t="s">
        <v>11</v>
      </c>
      <c r="X141" s="305"/>
      <c r="Y141" s="305"/>
      <c r="Z141" s="31" t="s">
        <v>11</v>
      </c>
      <c r="AA141" s="31" t="s">
        <v>11</v>
      </c>
      <c r="AB141" s="31" t="s">
        <v>11</v>
      </c>
      <c r="AC141" s="31" t="s">
        <v>11</v>
      </c>
      <c r="AD141" s="656" t="s">
        <v>11</v>
      </c>
      <c r="AE141" s="305"/>
      <c r="AF141" s="305"/>
      <c r="AG141" s="31" t="s">
        <v>11</v>
      </c>
      <c r="AH141" s="31" t="s">
        <v>11</v>
      </c>
      <c r="AI141" s="31" t="s">
        <v>11</v>
      </c>
      <c r="AJ141" s="31" t="s">
        <v>11</v>
      </c>
      <c r="AK141" s="34">
        <f>IF(CA141=0,"",TIME(0,CA141,0))</f>
        <v>0.35000000000000003</v>
      </c>
      <c r="AL141" s="157">
        <f t="shared" ref="AL141:AL146" si="133">COUNTIF(F141:AJ141,"P")</f>
        <v>21</v>
      </c>
      <c r="AM141" s="158">
        <f>SUM(AL141:AL142)/2</f>
        <v>21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504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1</v>
      </c>
      <c r="BL141" s="162">
        <f>SUM(BK141+BK142)/2</f>
        <v>1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1</v>
      </c>
      <c r="BR141" s="158">
        <f>SUM((BQ141+BQ142)/2)</f>
        <v>1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0</v>
      </c>
      <c r="BZ141" s="160">
        <f>SUM((BY141+BY142)/2)</f>
        <v>0</v>
      </c>
      <c r="CA141" s="163">
        <f>SUM(AZ141)</f>
        <v>504</v>
      </c>
      <c r="CB141" s="35">
        <f>SUM(AM141+AO141+AQ141+AS141+AU141+AW141+BB141+BD141+BG141+AY141)</f>
        <v>21</v>
      </c>
    </row>
    <row r="142" spans="1:80" s="146" customFormat="1" ht="18.75" customHeight="1" thickBot="1" x14ac:dyDescent="0.3">
      <c r="A142" s="137" t="s">
        <v>425</v>
      </c>
      <c r="B142" s="179" t="s">
        <v>185</v>
      </c>
      <c r="C142" s="710" t="s">
        <v>8</v>
      </c>
      <c r="D142" s="165"/>
      <c r="E142" s="166" t="s">
        <v>4</v>
      </c>
      <c r="F142" s="745" t="s">
        <v>11</v>
      </c>
      <c r="G142" s="37" t="s">
        <v>11</v>
      </c>
      <c r="H142" s="37" t="s">
        <v>11</v>
      </c>
      <c r="I142" s="400" t="s">
        <v>14</v>
      </c>
      <c r="J142" s="306"/>
      <c r="K142" s="306"/>
      <c r="L142" s="37" t="s">
        <v>11</v>
      </c>
      <c r="M142" s="37" t="s">
        <v>11</v>
      </c>
      <c r="N142" s="37" t="s">
        <v>11</v>
      </c>
      <c r="O142" s="37" t="s">
        <v>11</v>
      </c>
      <c r="P142" s="37" t="s">
        <v>11</v>
      </c>
      <c r="Q142" s="306"/>
      <c r="R142" s="306"/>
      <c r="S142" s="37" t="s">
        <v>11</v>
      </c>
      <c r="T142" s="37" t="s">
        <v>11</v>
      </c>
      <c r="U142" s="354" t="s">
        <v>7</v>
      </c>
      <c r="V142" s="37" t="s">
        <v>11</v>
      </c>
      <c r="W142" s="37" t="s">
        <v>11</v>
      </c>
      <c r="X142" s="306"/>
      <c r="Y142" s="306"/>
      <c r="Z142" s="37" t="s">
        <v>11</v>
      </c>
      <c r="AA142" s="37" t="s">
        <v>11</v>
      </c>
      <c r="AB142" s="37" t="s">
        <v>11</v>
      </c>
      <c r="AC142" s="37" t="s">
        <v>11</v>
      </c>
      <c r="AD142" s="37" t="s">
        <v>11</v>
      </c>
      <c r="AE142" s="306"/>
      <c r="AF142" s="306"/>
      <c r="AG142" s="37" t="s">
        <v>11</v>
      </c>
      <c r="AH142" s="37" t="s">
        <v>11</v>
      </c>
      <c r="AI142" s="37" t="s">
        <v>11</v>
      </c>
      <c r="AJ142" s="37" t="s">
        <v>11</v>
      </c>
      <c r="AK142" s="40"/>
      <c r="AL142" s="167">
        <f t="shared" si="133"/>
        <v>21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 t="s">
        <v>425</v>
      </c>
      <c r="B143" s="179" t="s">
        <v>185</v>
      </c>
      <c r="C143" s="808" t="s">
        <v>366</v>
      </c>
      <c r="D143" s="155" t="str">
        <f>VLOOKUP(C143,ListeAppel,2,FALSE)</f>
        <v>Nom 028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475" t="s">
        <v>7</v>
      </c>
      <c r="J143" s="305"/>
      <c r="K143" s="305"/>
      <c r="L143" s="31" t="s">
        <v>11</v>
      </c>
      <c r="M143" s="31" t="s">
        <v>11</v>
      </c>
      <c r="N143" s="31" t="s">
        <v>11</v>
      </c>
      <c r="O143" s="31" t="s">
        <v>11</v>
      </c>
      <c r="P143" s="31" t="s">
        <v>11</v>
      </c>
      <c r="Q143" s="305"/>
      <c r="R143" s="305"/>
      <c r="S143" s="31" t="s">
        <v>11</v>
      </c>
      <c r="T143" s="31" t="s">
        <v>11</v>
      </c>
      <c r="U143" s="353" t="s">
        <v>7</v>
      </c>
      <c r="V143" s="31" t="s">
        <v>11</v>
      </c>
      <c r="W143" s="31" t="s">
        <v>11</v>
      </c>
      <c r="X143" s="305"/>
      <c r="Y143" s="305"/>
      <c r="Z143" s="31" t="s">
        <v>11</v>
      </c>
      <c r="AA143" s="31" t="s">
        <v>11</v>
      </c>
      <c r="AB143" s="31" t="s">
        <v>11</v>
      </c>
      <c r="AC143" s="31" t="s">
        <v>11</v>
      </c>
      <c r="AD143" s="353" t="s">
        <v>7</v>
      </c>
      <c r="AE143" s="305"/>
      <c r="AF143" s="305"/>
      <c r="AG143" s="31" t="s">
        <v>11</v>
      </c>
      <c r="AH143" s="31" t="s">
        <v>11</v>
      </c>
      <c r="AI143" s="31" t="s">
        <v>11</v>
      </c>
      <c r="AJ143" s="31" t="s">
        <v>11</v>
      </c>
      <c r="AK143" s="34">
        <f>IF(CA143=0,"",TIME(0,CA143,0))</f>
        <v>0.33333333333333331</v>
      </c>
      <c r="AL143" s="157">
        <f t="shared" si="133"/>
        <v>20</v>
      </c>
      <c r="AM143" s="158">
        <f>SUM(AL143:AL144)/2</f>
        <v>20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480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3</v>
      </c>
      <c r="BR143" s="158">
        <f>SUM((BQ143+BQ144)/2)</f>
        <v>3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480</v>
      </c>
      <c r="CB143" s="35">
        <f>SUM(AM143+AO143+AQ143+AS143+AU143+AW143+BB143+BD143+BG143+AY143)</f>
        <v>20</v>
      </c>
    </row>
    <row r="144" spans="1:80" ht="18.75" customHeight="1" thickBot="1" x14ac:dyDescent="0.3">
      <c r="A144" s="137" t="s">
        <v>425</v>
      </c>
      <c r="B144" s="179" t="s">
        <v>185</v>
      </c>
      <c r="C144" s="710" t="s">
        <v>8</v>
      </c>
      <c r="D144" s="165">
        <v>12403</v>
      </c>
      <c r="E144" s="166" t="s">
        <v>4</v>
      </c>
      <c r="F144" s="36" t="s">
        <v>11</v>
      </c>
      <c r="G144" s="37" t="s">
        <v>11</v>
      </c>
      <c r="H144" s="37" t="s">
        <v>11</v>
      </c>
      <c r="I144" s="476" t="s">
        <v>7</v>
      </c>
      <c r="J144" s="306"/>
      <c r="K144" s="306"/>
      <c r="L144" s="37" t="s">
        <v>11</v>
      </c>
      <c r="M144" s="37" t="s">
        <v>11</v>
      </c>
      <c r="N144" s="37" t="s">
        <v>11</v>
      </c>
      <c r="O144" s="37" t="s">
        <v>11</v>
      </c>
      <c r="P144" s="37" t="s">
        <v>11</v>
      </c>
      <c r="Q144" s="306" t="s">
        <v>174</v>
      </c>
      <c r="R144" s="306"/>
      <c r="S144" s="37" t="s">
        <v>11</v>
      </c>
      <c r="T144" s="37" t="s">
        <v>11</v>
      </c>
      <c r="U144" s="354" t="s">
        <v>7</v>
      </c>
      <c r="V144" s="37" t="s">
        <v>11</v>
      </c>
      <c r="W144" s="37" t="s">
        <v>11</v>
      </c>
      <c r="X144" s="306"/>
      <c r="Y144" s="306"/>
      <c r="Z144" s="37" t="s">
        <v>11</v>
      </c>
      <c r="AA144" s="37" t="s">
        <v>11</v>
      </c>
      <c r="AB144" s="37" t="s">
        <v>11</v>
      </c>
      <c r="AC144" s="37" t="s">
        <v>11</v>
      </c>
      <c r="AD144" s="354" t="s">
        <v>7</v>
      </c>
      <c r="AE144" s="306"/>
      <c r="AF144" s="306"/>
      <c r="AG144" s="37" t="s">
        <v>11</v>
      </c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20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3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 t="s">
        <v>185</v>
      </c>
      <c r="C145" s="1057">
        <v>3123</v>
      </c>
      <c r="D145" s="178" t="s">
        <v>234</v>
      </c>
      <c r="E145" s="156" t="s">
        <v>70</v>
      </c>
      <c r="F145" s="561" t="s">
        <v>8</v>
      </c>
      <c r="G145" s="400" t="s">
        <v>8</v>
      </c>
      <c r="H145" s="400" t="s">
        <v>8</v>
      </c>
      <c r="I145" s="400" t="s">
        <v>8</v>
      </c>
      <c r="J145" s="400" t="s">
        <v>8</v>
      </c>
      <c r="K145" s="400" t="s">
        <v>8</v>
      </c>
      <c r="L145" s="400" t="s">
        <v>8</v>
      </c>
      <c r="M145" s="400" t="s">
        <v>8</v>
      </c>
      <c r="N145" s="400" t="s">
        <v>8</v>
      </c>
      <c r="O145" s="400" t="s">
        <v>8</v>
      </c>
      <c r="P145" s="400" t="s">
        <v>8</v>
      </c>
      <c r="Q145" s="400" t="s">
        <v>8</v>
      </c>
      <c r="R145" s="400" t="s">
        <v>8</v>
      </c>
      <c r="S145" s="400" t="s">
        <v>8</v>
      </c>
      <c r="T145" s="400" t="s">
        <v>8</v>
      </c>
      <c r="U145" s="400" t="s">
        <v>8</v>
      </c>
      <c r="V145" s="400" t="s">
        <v>8</v>
      </c>
      <c r="W145" s="400" t="s">
        <v>8</v>
      </c>
      <c r="X145" s="400" t="s">
        <v>8</v>
      </c>
      <c r="Y145" s="400" t="s">
        <v>8</v>
      </c>
      <c r="Z145" s="400" t="s">
        <v>8</v>
      </c>
      <c r="AA145" s="400" t="s">
        <v>8</v>
      </c>
      <c r="AB145" s="400" t="s">
        <v>8</v>
      </c>
      <c r="AC145" s="400" t="s">
        <v>8</v>
      </c>
      <c r="AD145" s="400" t="s">
        <v>8</v>
      </c>
      <c r="AE145" s="400" t="s">
        <v>8</v>
      </c>
      <c r="AF145" s="400" t="s">
        <v>8</v>
      </c>
      <c r="AG145" s="400" t="s">
        <v>8</v>
      </c>
      <c r="AH145" s="400" t="s">
        <v>8</v>
      </c>
      <c r="AI145" s="400" t="s">
        <v>8</v>
      </c>
      <c r="AJ145" s="400" t="s">
        <v>8</v>
      </c>
      <c r="AK145" s="34" t="str">
        <f>IF(CA145=0,"",TIME(0,CA145,0))</f>
        <v/>
      </c>
      <c r="AL145" s="157">
        <f t="shared" si="133"/>
        <v>0</v>
      </c>
      <c r="AM145" s="158">
        <f>SUM(AL145:AL146)/2</f>
        <v>0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0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31</v>
      </c>
      <c r="BJ145" s="159">
        <f>SUM((BI145+BI146)/2)</f>
        <v>31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0</v>
      </c>
      <c r="BR145" s="158">
        <f>SUM((BQ145+BQ146)/2)</f>
        <v>0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0</v>
      </c>
      <c r="CB145" s="35">
        <f>SUM(AM145+AO145+AQ145+AS145+AU145+AW145+BB145+BD145+BG145+AY145)</f>
        <v>0</v>
      </c>
    </row>
    <row r="146" spans="1:80" ht="18.75" customHeight="1" thickBot="1" x14ac:dyDescent="0.3">
      <c r="A146" s="137"/>
      <c r="B146" s="179" t="s">
        <v>185</v>
      </c>
      <c r="C146" s="710" t="s">
        <v>8</v>
      </c>
      <c r="D146" s="194"/>
      <c r="E146" s="166" t="s">
        <v>4</v>
      </c>
      <c r="F146" s="561" t="s">
        <v>8</v>
      </c>
      <c r="G146" s="400" t="s">
        <v>8</v>
      </c>
      <c r="H146" s="400" t="s">
        <v>8</v>
      </c>
      <c r="I146" s="400" t="s">
        <v>8</v>
      </c>
      <c r="J146" s="400" t="s">
        <v>8</v>
      </c>
      <c r="K146" s="400" t="s">
        <v>8</v>
      </c>
      <c r="L146" s="400" t="s">
        <v>8</v>
      </c>
      <c r="M146" s="400" t="s">
        <v>8</v>
      </c>
      <c r="N146" s="400" t="s">
        <v>8</v>
      </c>
      <c r="O146" s="400" t="s">
        <v>8</v>
      </c>
      <c r="P146" s="400" t="s">
        <v>8</v>
      </c>
      <c r="Q146" s="400" t="s">
        <v>8</v>
      </c>
      <c r="R146" s="400" t="s">
        <v>8</v>
      </c>
      <c r="S146" s="400" t="s">
        <v>8</v>
      </c>
      <c r="T146" s="400" t="s">
        <v>8</v>
      </c>
      <c r="U146" s="400" t="s">
        <v>8</v>
      </c>
      <c r="V146" s="400" t="s">
        <v>8</v>
      </c>
      <c r="W146" s="400" t="s">
        <v>8</v>
      </c>
      <c r="X146" s="400" t="s">
        <v>8</v>
      </c>
      <c r="Y146" s="400" t="s">
        <v>8</v>
      </c>
      <c r="Z146" s="400" t="s">
        <v>8</v>
      </c>
      <c r="AA146" s="400" t="s">
        <v>8</v>
      </c>
      <c r="AB146" s="400" t="s">
        <v>8</v>
      </c>
      <c r="AC146" s="400" t="s">
        <v>8</v>
      </c>
      <c r="AD146" s="400" t="s">
        <v>8</v>
      </c>
      <c r="AE146" s="400" t="s">
        <v>8</v>
      </c>
      <c r="AF146" s="400" t="s">
        <v>8</v>
      </c>
      <c r="AG146" s="400" t="s">
        <v>8</v>
      </c>
      <c r="AH146" s="400" t="s">
        <v>8</v>
      </c>
      <c r="AI146" s="400" t="s">
        <v>8</v>
      </c>
      <c r="AJ146" s="400" t="s">
        <v>8</v>
      </c>
      <c r="AK146" s="40"/>
      <c r="AL146" s="167">
        <f t="shared" si="133"/>
        <v>0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31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0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425</v>
      </c>
      <c r="B147" s="179" t="s">
        <v>185</v>
      </c>
      <c r="C147" s="1057" t="s">
        <v>368</v>
      </c>
      <c r="D147" s="155" t="str">
        <f>VLOOKUP(C147,ListeAppel,2,FALSE)</f>
        <v>Nom 046</v>
      </c>
      <c r="E147" s="156" t="s">
        <v>70</v>
      </c>
      <c r="F147" s="30" t="s">
        <v>11</v>
      </c>
      <c r="G147" s="31" t="s">
        <v>11</v>
      </c>
      <c r="H147" s="31" t="s">
        <v>11</v>
      </c>
      <c r="I147" s="57" t="s">
        <v>11</v>
      </c>
      <c r="J147" s="305"/>
      <c r="K147" s="305"/>
      <c r="L147" s="31" t="s">
        <v>11</v>
      </c>
      <c r="M147" s="31" t="s">
        <v>11</v>
      </c>
      <c r="N147" s="31" t="s">
        <v>11</v>
      </c>
      <c r="O147" s="365" t="s">
        <v>14</v>
      </c>
      <c r="P147" s="365" t="s">
        <v>14</v>
      </c>
      <c r="Q147" s="305"/>
      <c r="R147" s="305"/>
      <c r="S147" s="31" t="s">
        <v>11</v>
      </c>
      <c r="T147" s="31" t="s">
        <v>11</v>
      </c>
      <c r="U147" s="31" t="s">
        <v>11</v>
      </c>
      <c r="V147" s="31" t="s">
        <v>11</v>
      </c>
      <c r="W147" s="31" t="s">
        <v>11</v>
      </c>
      <c r="X147" s="305"/>
      <c r="Y147" s="305"/>
      <c r="Z147" s="31" t="s">
        <v>11</v>
      </c>
      <c r="AA147" s="31" t="s">
        <v>11</v>
      </c>
      <c r="AB147" s="31" t="s">
        <v>11</v>
      </c>
      <c r="AC147" s="31" t="s">
        <v>11</v>
      </c>
      <c r="AD147" s="656" t="s">
        <v>11</v>
      </c>
      <c r="AE147" s="305"/>
      <c r="AF147" s="305"/>
      <c r="AG147" s="31" t="s">
        <v>11</v>
      </c>
      <c r="AH147" s="31" t="s">
        <v>11</v>
      </c>
      <c r="AI147" s="31" t="s">
        <v>11</v>
      </c>
      <c r="AJ147" s="31" t="s">
        <v>11</v>
      </c>
      <c r="AK147" s="34">
        <f>IF(CA147=0,"",TIME(0,CA147,0))</f>
        <v>0.35000000000000003</v>
      </c>
      <c r="AL147" s="157">
        <f t="shared" si="95"/>
        <v>21</v>
      </c>
      <c r="AM147" s="158">
        <f>SUM(AL147:AL148)/2</f>
        <v>20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1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504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2</v>
      </c>
      <c r="BL147" s="162">
        <f>SUM(BK147+BK148)/2</f>
        <v>2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0</v>
      </c>
      <c r="BR147" s="158">
        <f>SUM((BQ147+BQ148)/2)</f>
        <v>0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504</v>
      </c>
      <c r="CB147" s="35">
        <f>SUM(AM147+AO147+AQ147+AS147+AU147+AW147+BB147+BD147+BG147+AY147)</f>
        <v>21</v>
      </c>
    </row>
    <row r="148" spans="1:80" ht="18.75" customHeight="1" thickBot="1" x14ac:dyDescent="0.3">
      <c r="A148" s="137" t="s">
        <v>425</v>
      </c>
      <c r="B148" s="179" t="s">
        <v>185</v>
      </c>
      <c r="C148" s="710" t="s">
        <v>8</v>
      </c>
      <c r="D148" s="165">
        <v>11052</v>
      </c>
      <c r="E148" s="166" t="s">
        <v>4</v>
      </c>
      <c r="F148" s="36" t="s">
        <v>11</v>
      </c>
      <c r="G148" s="37" t="s">
        <v>11</v>
      </c>
      <c r="H148" s="37" t="s">
        <v>11</v>
      </c>
      <c r="I148" s="38" t="s">
        <v>11</v>
      </c>
      <c r="J148" s="306"/>
      <c r="K148" s="306"/>
      <c r="L148" s="37" t="s">
        <v>11</v>
      </c>
      <c r="M148" s="37" t="s">
        <v>11</v>
      </c>
      <c r="N148" s="37" t="s">
        <v>11</v>
      </c>
      <c r="O148" s="367" t="s">
        <v>14</v>
      </c>
      <c r="P148" s="367" t="s">
        <v>14</v>
      </c>
      <c r="Q148" s="306"/>
      <c r="R148" s="306"/>
      <c r="S148" s="37" t="s">
        <v>11</v>
      </c>
      <c r="T148" s="395" t="s">
        <v>39</v>
      </c>
      <c r="U148" s="440" t="s">
        <v>39</v>
      </c>
      <c r="V148" s="37" t="s">
        <v>11</v>
      </c>
      <c r="W148" s="37" t="s">
        <v>11</v>
      </c>
      <c r="X148" s="306"/>
      <c r="Y148" s="306"/>
      <c r="Z148" s="37" t="s">
        <v>11</v>
      </c>
      <c r="AA148" s="37" t="s">
        <v>11</v>
      </c>
      <c r="AB148" s="37" t="s">
        <v>11</v>
      </c>
      <c r="AC148" s="37" t="s">
        <v>11</v>
      </c>
      <c r="AD148" s="37" t="s">
        <v>11</v>
      </c>
      <c r="AE148" s="306"/>
      <c r="AF148" s="306"/>
      <c r="AG148" s="37" t="s">
        <v>11</v>
      </c>
      <c r="AH148" s="37" t="s">
        <v>11</v>
      </c>
      <c r="AI148" s="37" t="s">
        <v>11</v>
      </c>
      <c r="AJ148" s="37" t="s">
        <v>11</v>
      </c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2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2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0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425</v>
      </c>
      <c r="B149" s="179" t="s">
        <v>185</v>
      </c>
      <c r="C149" s="1057" t="s">
        <v>369</v>
      </c>
      <c r="D149" s="178" t="str">
        <f>VLOOKUP(C149,ListeAppel,2,FALSE)</f>
        <v>Nom 121</v>
      </c>
      <c r="E149" s="156" t="s">
        <v>70</v>
      </c>
      <c r="F149" s="30" t="s">
        <v>75</v>
      </c>
      <c r="G149" s="31" t="s">
        <v>75</v>
      </c>
      <c r="H149" s="31" t="s">
        <v>75</v>
      </c>
      <c r="I149" s="475" t="s">
        <v>7</v>
      </c>
      <c r="J149" s="305"/>
      <c r="K149" s="305"/>
      <c r="L149" s="31" t="s">
        <v>75</v>
      </c>
      <c r="M149" s="353" t="s">
        <v>7</v>
      </c>
      <c r="N149" s="353" t="s">
        <v>7</v>
      </c>
      <c r="O149" s="31" t="s">
        <v>75</v>
      </c>
      <c r="P149" s="31" t="s">
        <v>75</v>
      </c>
      <c r="Q149" s="305"/>
      <c r="R149" s="305"/>
      <c r="S149" s="31" t="s">
        <v>75</v>
      </c>
      <c r="T149" s="31" t="s">
        <v>75</v>
      </c>
      <c r="U149" s="353" t="s">
        <v>7</v>
      </c>
      <c r="V149" s="442" t="s">
        <v>75</v>
      </c>
      <c r="W149" s="31" t="s">
        <v>75</v>
      </c>
      <c r="X149" s="305"/>
      <c r="Y149" s="305"/>
      <c r="Z149" s="31" t="s">
        <v>11</v>
      </c>
      <c r="AA149" s="31" t="s">
        <v>11</v>
      </c>
      <c r="AB149" s="31" t="s">
        <v>11</v>
      </c>
      <c r="AC149" s="31" t="s">
        <v>11</v>
      </c>
      <c r="AD149" s="491" t="s">
        <v>23</v>
      </c>
      <c r="AE149" s="305"/>
      <c r="AF149" s="305"/>
      <c r="AG149" s="31" t="s">
        <v>11</v>
      </c>
      <c r="AH149" s="31" t="s">
        <v>11</v>
      </c>
      <c r="AI149" s="31" t="s">
        <v>11</v>
      </c>
      <c r="AJ149" s="353" t="s">
        <v>7</v>
      </c>
      <c r="AK149" s="34">
        <f>IF(CA149=0,"",TIME(0,CA149,0))</f>
        <v>0.11666666666666665</v>
      </c>
      <c r="AL149" s="157">
        <f t="shared" si="95"/>
        <v>7</v>
      </c>
      <c r="AM149" s="158">
        <f>SUM(AL149:AL150)/2</f>
        <v>7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168</v>
      </c>
      <c r="BA149" s="159">
        <f t="shared" si="102"/>
        <v>0</v>
      </c>
      <c r="BB149" s="159">
        <f>SUM((BA149+BA150)/2)</f>
        <v>7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5</v>
      </c>
      <c r="BR149" s="158">
        <f>SUM((BQ149+BQ150)/2)</f>
        <v>3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168</v>
      </c>
      <c r="CB149" s="35">
        <f>SUM(AM149+AO149+AQ149+AS149+AU149+AW149+BB149+BD149+BG149+AY149)</f>
        <v>14</v>
      </c>
    </row>
    <row r="150" spans="1:80" ht="18.75" customHeight="1" thickBot="1" x14ac:dyDescent="0.3">
      <c r="A150" s="137" t="s">
        <v>425</v>
      </c>
      <c r="B150" s="179" t="s">
        <v>185</v>
      </c>
      <c r="C150" s="710" t="s">
        <v>8</v>
      </c>
      <c r="D150" s="194"/>
      <c r="E150" s="166" t="s">
        <v>4</v>
      </c>
      <c r="F150" s="751" t="s">
        <v>41</v>
      </c>
      <c r="G150" s="405" t="s">
        <v>41</v>
      </c>
      <c r="H150" s="405" t="s">
        <v>41</v>
      </c>
      <c r="I150" s="405" t="s">
        <v>41</v>
      </c>
      <c r="J150" s="306"/>
      <c r="K150" s="306"/>
      <c r="L150" s="405" t="s">
        <v>41</v>
      </c>
      <c r="M150" s="405" t="s">
        <v>41</v>
      </c>
      <c r="N150" s="405" t="s">
        <v>41</v>
      </c>
      <c r="O150" s="405" t="s">
        <v>41</v>
      </c>
      <c r="P150" s="405" t="s">
        <v>41</v>
      </c>
      <c r="Q150" s="306"/>
      <c r="R150" s="306"/>
      <c r="S150" s="405" t="s">
        <v>41</v>
      </c>
      <c r="T150" s="405" t="s">
        <v>41</v>
      </c>
      <c r="U150" s="405" t="s">
        <v>41</v>
      </c>
      <c r="V150" s="405" t="s">
        <v>41</v>
      </c>
      <c r="W150" s="405" t="s">
        <v>41</v>
      </c>
      <c r="X150" s="306"/>
      <c r="Y150" s="306"/>
      <c r="Z150" s="37" t="s">
        <v>11</v>
      </c>
      <c r="AA150" s="37" t="s">
        <v>11</v>
      </c>
      <c r="AB150" s="37" t="s">
        <v>11</v>
      </c>
      <c r="AC150" s="37" t="s">
        <v>11</v>
      </c>
      <c r="AD150" s="492" t="s">
        <v>23</v>
      </c>
      <c r="AE150" s="306"/>
      <c r="AF150" s="306"/>
      <c r="AG150" s="37" t="s">
        <v>11</v>
      </c>
      <c r="AH150" s="37" t="s">
        <v>11</v>
      </c>
      <c r="AI150" s="37" t="s">
        <v>11</v>
      </c>
      <c r="AJ150" s="354" t="s">
        <v>7</v>
      </c>
      <c r="AK150" s="40"/>
      <c r="AL150" s="167">
        <f t="shared" si="95"/>
        <v>7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14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425</v>
      </c>
      <c r="B151" s="179" t="s">
        <v>185</v>
      </c>
      <c r="C151" s="1057" t="s">
        <v>370</v>
      </c>
      <c r="D151" s="155" t="str">
        <f>VLOOKUP(C151,REF!A31:C145,2,FALSE)</f>
        <v>Nom 110</v>
      </c>
      <c r="E151" s="156" t="s">
        <v>70</v>
      </c>
      <c r="F151" s="369" t="s">
        <v>7</v>
      </c>
      <c r="G151" s="31" t="s">
        <v>11</v>
      </c>
      <c r="H151" s="353" t="s">
        <v>7</v>
      </c>
      <c r="I151" s="32" t="s">
        <v>11</v>
      </c>
      <c r="J151" s="305"/>
      <c r="K151" s="305"/>
      <c r="L151" s="31" t="s">
        <v>11</v>
      </c>
      <c r="M151" s="31" t="s">
        <v>11</v>
      </c>
      <c r="N151" s="31" t="s">
        <v>11</v>
      </c>
      <c r="O151" s="31" t="s">
        <v>11</v>
      </c>
      <c r="P151" s="31" t="s">
        <v>11</v>
      </c>
      <c r="Q151" s="305"/>
      <c r="R151" s="305"/>
      <c r="S151" s="31" t="s">
        <v>11</v>
      </c>
      <c r="T151" s="432" t="s">
        <v>28</v>
      </c>
      <c r="U151" s="31" t="s">
        <v>11</v>
      </c>
      <c r="V151" s="442" t="s">
        <v>11</v>
      </c>
      <c r="W151" s="31" t="s">
        <v>11</v>
      </c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1" t="s">
        <v>11</v>
      </c>
      <c r="AE151" s="305"/>
      <c r="AF151" s="305"/>
      <c r="AG151" s="31" t="s">
        <v>11</v>
      </c>
      <c r="AH151" s="31" t="s">
        <v>11</v>
      </c>
      <c r="AI151" s="31" t="s">
        <v>11</v>
      </c>
      <c r="AJ151" s="520" t="s">
        <v>24</v>
      </c>
      <c r="AK151" s="34">
        <f>IF(CA151=0,"",TIME(0,CA151,0))</f>
        <v>0.3</v>
      </c>
      <c r="AL151" s="157">
        <f t="shared" si="95"/>
        <v>18</v>
      </c>
      <c r="AM151" s="158">
        <f>SUM(AL151:AL152)/2</f>
        <v>17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432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0</v>
      </c>
      <c r="BL151" s="162">
        <f>SUM(BK151+BK152)/2</f>
        <v>0</v>
      </c>
      <c r="BM151" s="158">
        <f t="shared" si="107"/>
        <v>1</v>
      </c>
      <c r="BN151" s="158">
        <f>SUM(BM151+BM152)/2</f>
        <v>1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1</v>
      </c>
      <c r="BT151" s="158">
        <f>SUM((BS151+BS152)/2)</f>
        <v>1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432</v>
      </c>
      <c r="CB151" s="35">
        <f>SUM(AM151+AO151+AQ151+AS151+AU151+AW151+BB151+BD151+BG151+AY151)</f>
        <v>18</v>
      </c>
    </row>
    <row r="152" spans="1:80" ht="18.75" customHeight="1" thickBot="1" x14ac:dyDescent="0.3">
      <c r="A152" s="137" t="s">
        <v>425</v>
      </c>
      <c r="B152" s="179" t="s">
        <v>185</v>
      </c>
      <c r="C152" s="710" t="s">
        <v>8</v>
      </c>
      <c r="D152" s="194"/>
      <c r="E152" s="166" t="s">
        <v>4</v>
      </c>
      <c r="F152" s="370" t="s">
        <v>7</v>
      </c>
      <c r="G152" s="37" t="s">
        <v>11</v>
      </c>
      <c r="H152" s="354" t="s">
        <v>7</v>
      </c>
      <c r="I152" s="538" t="s">
        <v>39</v>
      </c>
      <c r="J152" s="306"/>
      <c r="K152" s="306"/>
      <c r="L152" s="37" t="s">
        <v>11</v>
      </c>
      <c r="M152" s="440" t="s">
        <v>39</v>
      </c>
      <c r="N152" s="37" t="s">
        <v>11</v>
      </c>
      <c r="O152" s="37" t="s">
        <v>11</v>
      </c>
      <c r="P152" s="37" t="s">
        <v>11</v>
      </c>
      <c r="Q152" s="306"/>
      <c r="R152" s="306"/>
      <c r="S152" s="37" t="s">
        <v>11</v>
      </c>
      <c r="T152" s="433" t="s">
        <v>28</v>
      </c>
      <c r="U152" s="37" t="s">
        <v>11</v>
      </c>
      <c r="V152" s="37" t="s">
        <v>11</v>
      </c>
      <c r="W152" s="37" t="s">
        <v>11</v>
      </c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7" t="s">
        <v>11</v>
      </c>
      <c r="AE152" s="306"/>
      <c r="AF152" s="306"/>
      <c r="AG152" s="37" t="s">
        <v>11</v>
      </c>
      <c r="AH152" s="37" t="s">
        <v>11</v>
      </c>
      <c r="AI152" s="37" t="s">
        <v>11</v>
      </c>
      <c r="AJ152" s="638" t="s">
        <v>24</v>
      </c>
      <c r="AK152" s="40"/>
      <c r="AL152" s="167">
        <f t="shared" si="95"/>
        <v>16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0</v>
      </c>
      <c r="BL152" s="173"/>
      <c r="BM152" s="168">
        <f t="shared" si="107"/>
        <v>1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1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s="146" customFormat="1" ht="18.75" customHeight="1" thickBot="1" x14ac:dyDescent="0.3">
      <c r="A153" s="137" t="s">
        <v>425</v>
      </c>
      <c r="B153" s="179" t="s">
        <v>186</v>
      </c>
      <c r="C153" s="1174" t="s">
        <v>186</v>
      </c>
      <c r="D153" s="1175"/>
      <c r="E153" s="204"/>
      <c r="F153" s="59"/>
      <c r="G153" s="60"/>
      <c r="H153" s="60"/>
      <c r="I153" s="61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34" t="str">
        <f>IF(CA153=0,"",TIME(0,CA153,0))</f>
        <v/>
      </c>
      <c r="AL153" s="180"/>
      <c r="AM153" s="180"/>
      <c r="AN153" s="180"/>
      <c r="AO153" s="181"/>
      <c r="AP153" s="180"/>
      <c r="AQ153" s="181"/>
      <c r="AR153" s="180"/>
      <c r="AS153" s="180"/>
      <c r="AT153" s="180"/>
      <c r="AU153" s="180"/>
      <c r="AV153" s="180"/>
      <c r="AW153" s="181"/>
      <c r="AX153" s="180"/>
      <c r="AY153" s="181"/>
      <c r="AZ153" s="205"/>
      <c r="BA153" s="180"/>
      <c r="BB153" s="181"/>
      <c r="BC153" s="180"/>
      <c r="BD153" s="181"/>
      <c r="BE153" s="181"/>
      <c r="BF153" s="180"/>
      <c r="BG153" s="181"/>
      <c r="BH153" s="181"/>
      <c r="BI153" s="180"/>
      <c r="BJ153" s="181"/>
      <c r="BK153" s="180"/>
      <c r="BL153" s="206"/>
      <c r="BM153" s="180"/>
      <c r="BN153" s="186"/>
      <c r="BO153" s="180"/>
      <c r="BP153" s="181"/>
      <c r="BQ153" s="180"/>
      <c r="BR153" s="180"/>
      <c r="BS153" s="180"/>
      <c r="BT153" s="181"/>
      <c r="BU153" s="180"/>
      <c r="BV153" s="181"/>
      <c r="BW153" s="180"/>
      <c r="BX153" s="181"/>
      <c r="BY153" s="180"/>
      <c r="BZ153" s="181"/>
      <c r="CA153" s="205"/>
      <c r="CB153" s="145"/>
    </row>
    <row r="154" spans="1:80" s="146" customFormat="1" ht="18.75" customHeight="1" thickBot="1" x14ac:dyDescent="0.3">
      <c r="A154" s="137" t="s">
        <v>425</v>
      </c>
      <c r="B154" s="179" t="s">
        <v>186</v>
      </c>
      <c r="C154" s="190"/>
      <c r="D154" s="45" t="s">
        <v>69</v>
      </c>
      <c r="E154" s="740"/>
      <c r="F154" s="470">
        <v>1</v>
      </c>
      <c r="G154" s="25">
        <v>2</v>
      </c>
      <c r="H154" s="25">
        <v>3</v>
      </c>
      <c r="I154" s="25">
        <v>4</v>
      </c>
      <c r="J154" s="300">
        <v>5</v>
      </c>
      <c r="K154" s="300">
        <v>6</v>
      </c>
      <c r="L154" s="25">
        <v>7</v>
      </c>
      <c r="M154" s="25">
        <v>8</v>
      </c>
      <c r="N154" s="25">
        <v>9</v>
      </c>
      <c r="O154" s="25">
        <v>10</v>
      </c>
      <c r="P154" s="25">
        <v>11</v>
      </c>
      <c r="Q154" s="300">
        <v>12</v>
      </c>
      <c r="R154" s="300">
        <v>13</v>
      </c>
      <c r="S154" s="25">
        <v>14</v>
      </c>
      <c r="T154" s="25">
        <v>15</v>
      </c>
      <c r="U154" s="25">
        <v>16</v>
      </c>
      <c r="V154" s="25">
        <v>17</v>
      </c>
      <c r="W154" s="25">
        <v>18</v>
      </c>
      <c r="X154" s="300">
        <v>19</v>
      </c>
      <c r="Y154" s="300">
        <v>20</v>
      </c>
      <c r="Z154" s="25">
        <v>21</v>
      </c>
      <c r="AA154" s="25">
        <v>22</v>
      </c>
      <c r="AB154" s="25">
        <v>23</v>
      </c>
      <c r="AC154" s="25">
        <v>24</v>
      </c>
      <c r="AD154" s="25">
        <v>25</v>
      </c>
      <c r="AE154" s="300">
        <v>26</v>
      </c>
      <c r="AF154" s="300">
        <v>27</v>
      </c>
      <c r="AG154" s="26">
        <v>28</v>
      </c>
      <c r="AH154" s="26">
        <v>29</v>
      </c>
      <c r="AI154" s="25">
        <v>30</v>
      </c>
      <c r="AJ154" s="129">
        <v>31</v>
      </c>
      <c r="AK154" s="40"/>
      <c r="AL154" s="180"/>
      <c r="AM154" s="180"/>
      <c r="AN154" s="180"/>
      <c r="AO154" s="181"/>
      <c r="AP154" s="180"/>
      <c r="AQ154" s="181"/>
      <c r="AR154" s="180"/>
      <c r="AS154" s="180"/>
      <c r="AT154" s="180"/>
      <c r="AU154" s="180"/>
      <c r="AV154" s="180"/>
      <c r="AW154" s="181"/>
      <c r="AX154" s="180"/>
      <c r="AY154" s="181"/>
      <c r="AZ154" s="205"/>
      <c r="BA154" s="180"/>
      <c r="BB154" s="181"/>
      <c r="BC154" s="180"/>
      <c r="BD154" s="181"/>
      <c r="BE154" s="181"/>
      <c r="BF154" s="180"/>
      <c r="BG154" s="181"/>
      <c r="BH154" s="181"/>
      <c r="BI154" s="180"/>
      <c r="BJ154" s="181"/>
      <c r="BK154" s="180"/>
      <c r="BL154" s="206"/>
      <c r="BM154" s="180"/>
      <c r="BN154" s="186"/>
      <c r="BO154" s="180"/>
      <c r="BP154" s="181"/>
      <c r="BQ154" s="180"/>
      <c r="BR154" s="180"/>
      <c r="BS154" s="180"/>
      <c r="BT154" s="181"/>
      <c r="BU154" s="180"/>
      <c r="BV154" s="181"/>
      <c r="BW154" s="180"/>
      <c r="BX154" s="181"/>
      <c r="BY154" s="180"/>
      <c r="BZ154" s="181"/>
      <c r="CA154" s="205"/>
      <c r="CB154" s="145"/>
    </row>
    <row r="155" spans="1:80" ht="18.75" customHeight="1" x14ac:dyDescent="0.25">
      <c r="A155" s="137" t="s">
        <v>425</v>
      </c>
      <c r="B155" s="179" t="s">
        <v>186</v>
      </c>
      <c r="C155" s="1057" t="s">
        <v>371</v>
      </c>
      <c r="D155" s="155" t="str">
        <f>VLOOKUP(C155,ListeAppel,2,FALSE)</f>
        <v xml:space="preserve">Nom 013 </v>
      </c>
      <c r="E155" s="741" t="s">
        <v>70</v>
      </c>
      <c r="F155" s="53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65" t="s">
        <v>14</v>
      </c>
      <c r="AK155" s="34" t="str">
        <f>IF(CA155=0,"",TIME(0,CA155,0))</f>
        <v/>
      </c>
      <c r="AL155" s="157">
        <f t="shared" ref="AL155:AL162" si="152">COUNTIF(F155:AJ155,"P")</f>
        <v>0</v>
      </c>
      <c r="AM155" s="158">
        <f>SUM(AL155:AL156)/2</f>
        <v>0</v>
      </c>
      <c r="AN155" s="158">
        <f t="shared" ref="AN155:AN162" si="153">COUNTIF(F155:AJ155,"Mi")</f>
        <v>0</v>
      </c>
      <c r="AO155" s="158">
        <f>SUM((AN155+AN156)/2)</f>
        <v>0</v>
      </c>
      <c r="AP155" s="159">
        <f t="shared" ref="AP155:AP162" si="154">COUNTIF(F155:AJ155,"VS")</f>
        <v>0</v>
      </c>
      <c r="AQ155" s="159">
        <f>SUM((AP155+AP156)/2)</f>
        <v>0</v>
      </c>
      <c r="AR155" s="158">
        <f t="shared" ref="AR155:AR162" si="155">COUNTIF(F155:AJ155,"C1")</f>
        <v>0</v>
      </c>
      <c r="AS155" s="159">
        <f>SUM((AR155+AR156)/2)</f>
        <v>0</v>
      </c>
      <c r="AT155" s="159">
        <f t="shared" ref="AT155:AT162" si="156">COUNTIF(F155:AJ155,"R1")</f>
        <v>0</v>
      </c>
      <c r="AU155" s="160">
        <f>SUM((AT155+AT156)/2)</f>
        <v>0</v>
      </c>
      <c r="AV155" s="158">
        <f t="shared" ref="AV155:AV162" si="157">COUNTIF(F155:AJ155,"CS")</f>
        <v>0</v>
      </c>
      <c r="AW155" s="158">
        <f>SUM((AV155+AV156)/2)</f>
        <v>0</v>
      </c>
      <c r="AX155" s="159">
        <f t="shared" ref="AX155:AX162" si="158">COUNTIF(F155:AJ155,"DA")</f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ref="BA155:BA162" si="159">COUNTIF(F155:AJ155,"MT5")</f>
        <v>0</v>
      </c>
      <c r="BB155" s="159">
        <f>SUM((BA155+BA156)/2)</f>
        <v>0</v>
      </c>
      <c r="BC155" s="159">
        <f t="shared" ref="BC155:BC162" si="160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2" si="161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2" si="162">COUNTIF(F155:AJ155,"A")</f>
        <v>0</v>
      </c>
      <c r="BJ155" s="159">
        <f>SUM((BI155+BI156)/2)</f>
        <v>0</v>
      </c>
      <c r="BK155" s="159">
        <f t="shared" ref="BK155:BK162" si="163">COUNTIF(F155:AJ155,"Ma")</f>
        <v>31</v>
      </c>
      <c r="BL155" s="162">
        <f>SUM(BK155+BK156)/2</f>
        <v>31</v>
      </c>
      <c r="BM155" s="158">
        <f t="shared" ref="BM155:BM162" si="164">COUNTIF(F155:AJ155,"MJ")</f>
        <v>0</v>
      </c>
      <c r="BN155" s="158">
        <f>SUM(BM155+BM156)/2</f>
        <v>0</v>
      </c>
      <c r="BO155" s="158">
        <f t="shared" ref="BO155:BO162" si="165">COUNTIF(F155:AJ155,"Jsc")</f>
        <v>0</v>
      </c>
      <c r="BP155" s="158">
        <f>SUM(BO155+BO156)/2</f>
        <v>0</v>
      </c>
      <c r="BQ155" s="158">
        <f t="shared" ref="BQ155:BQ162" si="166">COUNTIF(F155:AJ155,"C")</f>
        <v>0</v>
      </c>
      <c r="BR155" s="158">
        <f>SUM((BQ155+BQ156)/2)</f>
        <v>0</v>
      </c>
      <c r="BS155" s="158">
        <f t="shared" ref="BS155:BS162" si="167">COUNTIF(F155:AJ155,"CC")</f>
        <v>0</v>
      </c>
      <c r="BT155" s="158">
        <f>SUM((BS155+BS156)/2)</f>
        <v>0</v>
      </c>
      <c r="BU155" s="158">
        <f t="shared" ref="BU155:BU162" si="168">COUNTIF(F155:AJ155,"DS")</f>
        <v>0</v>
      </c>
      <c r="BV155" s="158">
        <f>SUM((BU155+BU156)/2)</f>
        <v>0</v>
      </c>
      <c r="BW155" s="159">
        <f t="shared" ref="BW155:BW162" si="169">COUNTIF(F155:AJ155,"MT")</f>
        <v>0</v>
      </c>
      <c r="BX155" s="159">
        <f>SUM((BW155+BW156)/2)</f>
        <v>0</v>
      </c>
      <c r="BY155" s="159">
        <f t="shared" ref="BY155:BY162" si="170">COUNTIF(F155:AJ155,"4/5")</f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425</v>
      </c>
      <c r="B156" s="179" t="s">
        <v>186</v>
      </c>
      <c r="C156" s="717" t="s">
        <v>9</v>
      </c>
      <c r="D156" s="165">
        <v>11621</v>
      </c>
      <c r="E156" s="742" t="s">
        <v>4</v>
      </c>
      <c r="F156" s="504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67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425</v>
      </c>
      <c r="B157" s="179" t="s">
        <v>186</v>
      </c>
      <c r="C157" s="1057" t="s">
        <v>372</v>
      </c>
      <c r="D157" s="155" t="str">
        <f>VLOOKUP(C157,ListeAppel,2,FALSE)</f>
        <v>Nom 024</v>
      </c>
      <c r="E157" s="741" t="s">
        <v>70</v>
      </c>
      <c r="F157" s="53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si="152"/>
        <v>0</v>
      </c>
      <c r="AM157" s="158">
        <f>SUM(AL157:AL158)/2</f>
        <v>0</v>
      </c>
      <c r="AN157" s="158">
        <f t="shared" si="153"/>
        <v>0</v>
      </c>
      <c r="AO157" s="158">
        <f>SUM((AN157+AN158)/2)</f>
        <v>0</v>
      </c>
      <c r="AP157" s="159">
        <f t="shared" si="154"/>
        <v>0</v>
      </c>
      <c r="AQ157" s="159">
        <f>SUM((AP157+AP158)/2)</f>
        <v>0</v>
      </c>
      <c r="AR157" s="158">
        <f t="shared" si="155"/>
        <v>0</v>
      </c>
      <c r="AS157" s="159">
        <f>SUM((AR157+AR158)/2)</f>
        <v>0</v>
      </c>
      <c r="AT157" s="159">
        <f t="shared" si="156"/>
        <v>0</v>
      </c>
      <c r="AU157" s="160">
        <f>SUM((AT157+AT158)/2)</f>
        <v>0</v>
      </c>
      <c r="AV157" s="158">
        <f t="shared" si="157"/>
        <v>0</v>
      </c>
      <c r="AW157" s="158">
        <f>SUM((AV157+AV158)/2)</f>
        <v>0</v>
      </c>
      <c r="AX157" s="159">
        <f t="shared" si="158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159"/>
        <v>0</v>
      </c>
      <c r="BB157" s="159">
        <f>SUM((BA157+BA158)/2)</f>
        <v>0</v>
      </c>
      <c r="BC157" s="159">
        <f t="shared" si="160"/>
        <v>0</v>
      </c>
      <c r="BD157" s="159">
        <f>SUM((BC157+BC158)/2)</f>
        <v>0</v>
      </c>
      <c r="BE157" s="159">
        <f>SUM((BD157+BD158)/2)</f>
        <v>0</v>
      </c>
      <c r="BF157" s="159">
        <f t="shared" si="161"/>
        <v>0</v>
      </c>
      <c r="BG157" s="159">
        <f>SUM((BF157+BF158)/2)</f>
        <v>0</v>
      </c>
      <c r="BH157" s="159">
        <f>SUM((BG157+BG158)/2)</f>
        <v>0</v>
      </c>
      <c r="BI157" s="159">
        <f t="shared" si="162"/>
        <v>0</v>
      </c>
      <c r="BJ157" s="159">
        <f>SUM((BI157+BI158)/2)</f>
        <v>0</v>
      </c>
      <c r="BK157" s="159">
        <f t="shared" si="163"/>
        <v>31</v>
      </c>
      <c r="BL157" s="162">
        <f>SUM(BK157+BK158)/2</f>
        <v>31</v>
      </c>
      <c r="BM157" s="158">
        <f t="shared" si="164"/>
        <v>0</v>
      </c>
      <c r="BN157" s="158">
        <f>SUM(BM157+BM158)/2</f>
        <v>0</v>
      </c>
      <c r="BO157" s="158">
        <f t="shared" si="165"/>
        <v>0</v>
      </c>
      <c r="BP157" s="158">
        <f>SUM(BO157+BO158)/2</f>
        <v>0</v>
      </c>
      <c r="BQ157" s="158">
        <f t="shared" si="166"/>
        <v>0</v>
      </c>
      <c r="BR157" s="158">
        <f>SUM((BQ157+BQ158)/2)</f>
        <v>0</v>
      </c>
      <c r="BS157" s="158">
        <f t="shared" si="167"/>
        <v>0</v>
      </c>
      <c r="BT157" s="158">
        <f>SUM((BS157+BS158)/2)</f>
        <v>0</v>
      </c>
      <c r="BU157" s="158">
        <f t="shared" si="168"/>
        <v>0</v>
      </c>
      <c r="BV157" s="158">
        <f>SUM((BU157+BU158)/2)</f>
        <v>0</v>
      </c>
      <c r="BW157" s="159">
        <f t="shared" si="169"/>
        <v>0</v>
      </c>
      <c r="BX157" s="159">
        <f>SUM((BW157+BW158)/2)</f>
        <v>0</v>
      </c>
      <c r="BY157" s="159">
        <f t="shared" si="170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425</v>
      </c>
      <c r="B158" s="179" t="s">
        <v>186</v>
      </c>
      <c r="C158" s="710" t="s">
        <v>8</v>
      </c>
      <c r="D158" s="165">
        <v>11621</v>
      </c>
      <c r="E158" s="742" t="s">
        <v>4</v>
      </c>
      <c r="F158" s="504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/>
      <c r="B159" s="179"/>
      <c r="C159" s="1057" t="s">
        <v>373</v>
      </c>
      <c r="D159" s="155" t="str">
        <f>VLOOKUP(C159,ListeAppel,2,FALSE)</f>
        <v>Nom 067</v>
      </c>
      <c r="E159" s="156" t="s">
        <v>70</v>
      </c>
      <c r="F159" s="51" t="s">
        <v>11</v>
      </c>
      <c r="G159" s="52" t="s">
        <v>11</v>
      </c>
      <c r="H159" s="52" t="s">
        <v>11</v>
      </c>
      <c r="I159" s="53" t="s">
        <v>11</v>
      </c>
      <c r="J159" s="307"/>
      <c r="K159" s="307"/>
      <c r="L159" s="52" t="s">
        <v>11</v>
      </c>
      <c r="M159" s="52" t="s">
        <v>11</v>
      </c>
      <c r="N159" s="52" t="s">
        <v>11</v>
      </c>
      <c r="O159" s="52" t="s">
        <v>11</v>
      </c>
      <c r="P159" s="52" t="s">
        <v>11</v>
      </c>
      <c r="Q159" s="307"/>
      <c r="R159" s="307"/>
      <c r="S159" s="52" t="s">
        <v>11</v>
      </c>
      <c r="T159" s="52" t="s">
        <v>11</v>
      </c>
      <c r="U159" s="52" t="s">
        <v>11</v>
      </c>
      <c r="V159" s="52" t="s">
        <v>11</v>
      </c>
      <c r="W159" s="52" t="s">
        <v>11</v>
      </c>
      <c r="X159" s="307"/>
      <c r="Y159" s="307"/>
      <c r="Z159" s="52" t="s">
        <v>11</v>
      </c>
      <c r="AA159" s="52" t="s">
        <v>11</v>
      </c>
      <c r="AB159" s="52" t="s">
        <v>11</v>
      </c>
      <c r="AC159" s="52" t="s">
        <v>11</v>
      </c>
      <c r="AD159" s="657" t="s">
        <v>11</v>
      </c>
      <c r="AE159" s="307"/>
      <c r="AF159" s="307"/>
      <c r="AG159" s="52" t="s">
        <v>11</v>
      </c>
      <c r="AH159" s="52" t="s">
        <v>11</v>
      </c>
      <c r="AI159" s="52" t="s">
        <v>11</v>
      </c>
      <c r="AJ159" s="358" t="s">
        <v>7</v>
      </c>
      <c r="AK159" s="34">
        <f>IF(CA159=0,"",TIME(0,CA159,0))</f>
        <v>0.3666666666666667</v>
      </c>
      <c r="AL159" s="157">
        <f>COUNTIF(F159:AJ159,"P")</f>
        <v>22</v>
      </c>
      <c r="AM159" s="158">
        <f>SUM(AL159:AL160)/2</f>
        <v>20</v>
      </c>
      <c r="AN159" s="158">
        <f>COUNTIF(F159:AJ159,"Mi")</f>
        <v>0</v>
      </c>
      <c r="AO159" s="158">
        <f>SUM((AN159+AN160)/2)</f>
        <v>0</v>
      </c>
      <c r="AP159" s="159">
        <f>COUNTIF(F159:AJ159,"VS")</f>
        <v>0</v>
      </c>
      <c r="AQ159" s="159">
        <f>SUM((AP159+AP160)/2)</f>
        <v>0</v>
      </c>
      <c r="AR159" s="158">
        <f>COUNTIF(F159:AJ159,"C1")</f>
        <v>0</v>
      </c>
      <c r="AS159" s="159">
        <f>SUM((AR159+AR160)/2)</f>
        <v>0.5</v>
      </c>
      <c r="AT159" s="159">
        <f>COUNTIF(F159:AJ159,"R1")</f>
        <v>0</v>
      </c>
      <c r="AU159" s="160">
        <f>SUM((AT159+AT160)/2)</f>
        <v>1.5</v>
      </c>
      <c r="AV159" s="158">
        <f>COUNTIF(F159:AJ159,"CS")</f>
        <v>0</v>
      </c>
      <c r="AW159" s="158">
        <f>SUM((AV159+AV160)/2)</f>
        <v>0</v>
      </c>
      <c r="AX159" s="159">
        <f>COUNTIF(F159:AJ159,"DA")</f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>COUNTIF(F159:AJ159,"MT5")</f>
        <v>0</v>
      </c>
      <c r="BB159" s="159">
        <f>SUM((BA159+BA160)/2)</f>
        <v>0</v>
      </c>
      <c r="BC159" s="159">
        <f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>COUNTIF(F159:AJ159,"A")</f>
        <v>0</v>
      </c>
      <c r="BJ159" s="159">
        <f>SUM((BI159+BI160)/2)</f>
        <v>0</v>
      </c>
      <c r="BK159" s="159">
        <f>COUNTIF(F159:AJ159,"Ma")</f>
        <v>0</v>
      </c>
      <c r="BL159" s="162">
        <f>SUM(BK159+BK160)/2</f>
        <v>0</v>
      </c>
      <c r="BM159" s="158">
        <f>COUNTIF(F159:AJ159,"MJ")</f>
        <v>0</v>
      </c>
      <c r="BN159" s="158">
        <f>SUM(BM159+BM160)/2</f>
        <v>0</v>
      </c>
      <c r="BO159" s="158">
        <f>COUNTIF(F159:AJ159,"Jsc")</f>
        <v>0</v>
      </c>
      <c r="BP159" s="158">
        <f>SUM(BO159+BO160)/2</f>
        <v>0</v>
      </c>
      <c r="BQ159" s="158">
        <f>COUNTIF(F159:AJ159,"C")</f>
        <v>1</v>
      </c>
      <c r="BR159" s="158">
        <f>SUM((BQ159+BQ160)/2)</f>
        <v>1</v>
      </c>
      <c r="BS159" s="158">
        <f>COUNTIF(F159:AJ159,"CC")</f>
        <v>0</v>
      </c>
      <c r="BT159" s="158">
        <f>SUM((BS159+BS160)/2)</f>
        <v>0</v>
      </c>
      <c r="BU159" s="158">
        <f>COUNTIF(F159:AJ159,"DS")</f>
        <v>0</v>
      </c>
      <c r="BV159" s="158">
        <f>SUM((BU159+BU160)/2)</f>
        <v>0</v>
      </c>
      <c r="BW159" s="159">
        <f>COUNTIF(F159:AJ159,"MT")</f>
        <v>0</v>
      </c>
      <c r="BX159" s="159">
        <f>SUM((BW159+BW160)/2)</f>
        <v>0</v>
      </c>
      <c r="BY159" s="159">
        <f>COUNTIF(F159:AJ159,"4/5")</f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/>
      <c r="B160" s="179"/>
      <c r="C160" s="710" t="s">
        <v>8</v>
      </c>
      <c r="D160" s="165">
        <v>11621</v>
      </c>
      <c r="E160" s="166" t="s">
        <v>4</v>
      </c>
      <c r="F160" s="51" t="s">
        <v>11</v>
      </c>
      <c r="G160" s="52" t="s">
        <v>11</v>
      </c>
      <c r="H160" s="52" t="s">
        <v>11</v>
      </c>
      <c r="I160" s="53" t="s">
        <v>57</v>
      </c>
      <c r="J160" s="307"/>
      <c r="K160" s="307"/>
      <c r="L160" s="52" t="s">
        <v>11</v>
      </c>
      <c r="M160" s="52" t="s">
        <v>11</v>
      </c>
      <c r="N160" s="427" t="s">
        <v>39</v>
      </c>
      <c r="O160" s="52" t="s">
        <v>11</v>
      </c>
      <c r="P160" s="52" t="s">
        <v>11</v>
      </c>
      <c r="Q160" s="307"/>
      <c r="R160" s="307"/>
      <c r="S160" s="52" t="s">
        <v>11</v>
      </c>
      <c r="T160" s="52" t="s">
        <v>11</v>
      </c>
      <c r="U160" s="52" t="s">
        <v>11</v>
      </c>
      <c r="V160" s="52" t="s">
        <v>11</v>
      </c>
      <c r="W160" s="52" t="s">
        <v>57</v>
      </c>
      <c r="X160" s="307"/>
      <c r="Y160" s="307"/>
      <c r="Z160" s="52" t="s">
        <v>11</v>
      </c>
      <c r="AA160" s="52" t="s">
        <v>11</v>
      </c>
      <c r="AB160" s="52" t="s">
        <v>11</v>
      </c>
      <c r="AC160" s="56" t="s">
        <v>11</v>
      </c>
      <c r="AD160" s="56" t="s">
        <v>11</v>
      </c>
      <c r="AE160" s="307"/>
      <c r="AF160" s="307"/>
      <c r="AG160" s="52" t="s">
        <v>11</v>
      </c>
      <c r="AH160" s="52" t="s">
        <v>11</v>
      </c>
      <c r="AI160" s="52" t="s">
        <v>57</v>
      </c>
      <c r="AJ160" s="358" t="s">
        <v>7</v>
      </c>
      <c r="AK160" s="40"/>
      <c r="AL160" s="167">
        <f>COUNTIF(F160:AJ160,"P")</f>
        <v>18</v>
      </c>
      <c r="AM160" s="168"/>
      <c r="AN160" s="168">
        <f>COUNTIF(F160:AJ160,"Mi")</f>
        <v>0</v>
      </c>
      <c r="AO160" s="169"/>
      <c r="AP160" s="170">
        <f>COUNTIF(F160:AJ160,"VS")</f>
        <v>0</v>
      </c>
      <c r="AQ160" s="171"/>
      <c r="AR160" s="168">
        <f>COUNTIF(F160:AJ160,"C1")</f>
        <v>1</v>
      </c>
      <c r="AS160" s="168"/>
      <c r="AT160" s="168">
        <f>COUNTIF(F160:AJ160,"R1")</f>
        <v>3</v>
      </c>
      <c r="AU160" s="168"/>
      <c r="AV160" s="168">
        <f>COUNTIF(F160:AJ160,"CS")</f>
        <v>0</v>
      </c>
      <c r="AW160" s="169"/>
      <c r="AX160" s="170">
        <f>COUNTIF(F160:AJ160,"DA")</f>
        <v>0</v>
      </c>
      <c r="AY160" s="171"/>
      <c r="AZ160" s="172"/>
      <c r="BA160" s="170">
        <f>COUNTIF(F160:AJ160,"MT5")</f>
        <v>0</v>
      </c>
      <c r="BB160" s="171"/>
      <c r="BC160" s="170">
        <f>COUNTIF(F160:AJ160,"MT6")</f>
        <v>0</v>
      </c>
      <c r="BD160" s="171"/>
      <c r="BE160" s="171"/>
      <c r="BF160" s="170">
        <f>COUNTIF(F160:AJ160,"MT8")</f>
        <v>0</v>
      </c>
      <c r="BG160" s="171"/>
      <c r="BH160" s="171"/>
      <c r="BI160" s="170">
        <f>COUNTIF(F160:AJ160,"A")</f>
        <v>0</v>
      </c>
      <c r="BJ160" s="171"/>
      <c r="BK160" s="170">
        <f>COUNTIF(F160:AJ160,"Ma")</f>
        <v>0</v>
      </c>
      <c r="BL160" s="173"/>
      <c r="BM160" s="168">
        <f>COUNTIF(F160:AJ160,"MJ")</f>
        <v>0</v>
      </c>
      <c r="BN160" s="174"/>
      <c r="BO160" s="168">
        <f>COUNTIF(F160:AJ160,"Jsc")</f>
        <v>0</v>
      </c>
      <c r="BP160" s="169"/>
      <c r="BQ160" s="168">
        <f>COUNTIF(F160:AJ160,"C")</f>
        <v>1</v>
      </c>
      <c r="BR160" s="168"/>
      <c r="BS160" s="168">
        <f>COUNTIF(F160:AJ160,"CC")</f>
        <v>0</v>
      </c>
      <c r="BT160" s="169"/>
      <c r="BU160" s="168">
        <f>COUNTIF(F160:AJ160,"DS")</f>
        <v>0</v>
      </c>
      <c r="BV160" s="169"/>
      <c r="BW160" s="170">
        <f>COUNTIF(F160:AJ160,"MT")</f>
        <v>0</v>
      </c>
      <c r="BX160" s="171"/>
      <c r="BY160" s="170">
        <f>COUNTIF(F160:AJ160,"4/5")</f>
        <v>0</v>
      </c>
      <c r="BZ160" s="175"/>
      <c r="CA160" s="176"/>
      <c r="CB160" s="85"/>
    </row>
    <row r="161" spans="1:80" ht="18.75" customHeight="1" x14ac:dyDescent="0.25">
      <c r="A161" s="137" t="s">
        <v>425</v>
      </c>
      <c r="B161" s="179" t="s">
        <v>186</v>
      </c>
      <c r="C161" s="1057">
        <v>1623</v>
      </c>
      <c r="D161" s="178" t="s">
        <v>293</v>
      </c>
      <c r="E161" s="156" t="s">
        <v>70</v>
      </c>
      <c r="F161" s="369" t="s">
        <v>7</v>
      </c>
      <c r="G161" s="31" t="s">
        <v>11</v>
      </c>
      <c r="H161" s="353" t="s">
        <v>7</v>
      </c>
      <c r="I161" s="57" t="s">
        <v>11</v>
      </c>
      <c r="J161" s="305"/>
      <c r="K161" s="305"/>
      <c r="L161" s="353" t="s">
        <v>7</v>
      </c>
      <c r="M161" s="353" t="s">
        <v>7</v>
      </c>
      <c r="N161" s="31" t="s">
        <v>11</v>
      </c>
      <c r="O161" s="31" t="s">
        <v>11</v>
      </c>
      <c r="P161" s="31" t="s">
        <v>11</v>
      </c>
      <c r="Q161" s="305"/>
      <c r="R161" s="305"/>
      <c r="S161" s="31" t="s">
        <v>11</v>
      </c>
      <c r="T161" s="353" t="s">
        <v>7</v>
      </c>
      <c r="U161" s="31" t="s">
        <v>11</v>
      </c>
      <c r="V161" s="355" t="s">
        <v>13</v>
      </c>
      <c r="W161" s="31" t="s">
        <v>11</v>
      </c>
      <c r="X161" s="305"/>
      <c r="Y161" s="305"/>
      <c r="Z161" s="268" t="s">
        <v>11</v>
      </c>
      <c r="AA161" s="353" t="s">
        <v>7</v>
      </c>
      <c r="AB161" s="31" t="s">
        <v>11</v>
      </c>
      <c r="AC161" s="358" t="s">
        <v>7</v>
      </c>
      <c r="AD161" s="358" t="s">
        <v>7</v>
      </c>
      <c r="AE161" s="305"/>
      <c r="AF161" s="305"/>
      <c r="AG161" s="31" t="s">
        <v>11</v>
      </c>
      <c r="AH161" s="31" t="s">
        <v>11</v>
      </c>
      <c r="AI161" s="31" t="s">
        <v>11</v>
      </c>
      <c r="AJ161" s="31" t="s">
        <v>11</v>
      </c>
      <c r="AK161" s="34">
        <f>IF(CA161=0,"",TIME(0,CA161,0))</f>
        <v>0.25</v>
      </c>
      <c r="AL161" s="157">
        <f t="shared" si="152"/>
        <v>14</v>
      </c>
      <c r="AM161" s="158">
        <f>SUM(AL161:AL162)/2</f>
        <v>14</v>
      </c>
      <c r="AN161" s="158">
        <f t="shared" si="153"/>
        <v>1</v>
      </c>
      <c r="AO161" s="158">
        <f>SUM((AN161+AN162)/2)</f>
        <v>1</v>
      </c>
      <c r="AP161" s="159">
        <f t="shared" si="154"/>
        <v>0</v>
      </c>
      <c r="AQ161" s="159">
        <f>SUM((AP161+AP162)/2)</f>
        <v>0</v>
      </c>
      <c r="AR161" s="158">
        <f t="shared" si="155"/>
        <v>0</v>
      </c>
      <c r="AS161" s="159">
        <f>SUM((AR161+AR162)/2)</f>
        <v>0</v>
      </c>
      <c r="AT161" s="159">
        <f t="shared" si="156"/>
        <v>0</v>
      </c>
      <c r="AU161" s="160">
        <f>SUM((AT161+AT162)/2)</f>
        <v>0</v>
      </c>
      <c r="AV161" s="158">
        <f t="shared" si="157"/>
        <v>0</v>
      </c>
      <c r="AW161" s="158">
        <f>SUM((AV161+AV162)/2)</f>
        <v>0</v>
      </c>
      <c r="AX161" s="159">
        <f t="shared" si="158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59"/>
        <v>0</v>
      </c>
      <c r="BB161" s="159">
        <f>SUM((BA161+BA162)/2)</f>
        <v>0</v>
      </c>
      <c r="BC161" s="159">
        <f t="shared" si="160"/>
        <v>0</v>
      </c>
      <c r="BD161" s="159">
        <f>SUM((BC161+BC162)/2)</f>
        <v>0</v>
      </c>
      <c r="BE161" s="159">
        <f>SUM((BD161+BD162)/2)</f>
        <v>0</v>
      </c>
      <c r="BF161" s="159">
        <f t="shared" si="161"/>
        <v>0</v>
      </c>
      <c r="BG161" s="159">
        <f>SUM((BF161+BF162)/2)</f>
        <v>0</v>
      </c>
      <c r="BH161" s="159">
        <f>SUM((BG161+BG162)/2)</f>
        <v>0</v>
      </c>
      <c r="BI161" s="159">
        <f t="shared" si="162"/>
        <v>0</v>
      </c>
      <c r="BJ161" s="159">
        <f>SUM((BI161+BI162)/2)</f>
        <v>0</v>
      </c>
      <c r="BK161" s="159">
        <f t="shared" si="163"/>
        <v>0</v>
      </c>
      <c r="BL161" s="162">
        <f>SUM(BK161+BK162)/2</f>
        <v>0</v>
      </c>
      <c r="BM161" s="158">
        <f t="shared" si="164"/>
        <v>0</v>
      </c>
      <c r="BN161" s="158">
        <f>SUM(BM161+BM162)/2</f>
        <v>0</v>
      </c>
      <c r="BO161" s="158">
        <f t="shared" si="165"/>
        <v>0</v>
      </c>
      <c r="BP161" s="158">
        <f>SUM(BO161+BO162)/2</f>
        <v>0</v>
      </c>
      <c r="BQ161" s="158">
        <f t="shared" si="166"/>
        <v>8</v>
      </c>
      <c r="BR161" s="158">
        <f>SUM((BQ161+BQ162)/2)</f>
        <v>8</v>
      </c>
      <c r="BS161" s="158">
        <f t="shared" si="167"/>
        <v>0</v>
      </c>
      <c r="BT161" s="158">
        <f>SUM((BS161+BS162)/2)</f>
        <v>0</v>
      </c>
      <c r="BU161" s="158">
        <f t="shared" si="168"/>
        <v>0</v>
      </c>
      <c r="BV161" s="158">
        <f>SUM((BU161+BU162)/2)</f>
        <v>0</v>
      </c>
      <c r="BW161" s="159">
        <f t="shared" si="169"/>
        <v>0</v>
      </c>
      <c r="BX161" s="159">
        <f>SUM((BW161+BW162)/2)</f>
        <v>0</v>
      </c>
      <c r="BY161" s="159">
        <f t="shared" si="170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425</v>
      </c>
      <c r="B162" s="179" t="s">
        <v>186</v>
      </c>
      <c r="C162" s="710" t="s">
        <v>10</v>
      </c>
      <c r="D162" s="165"/>
      <c r="E162" s="166" t="s">
        <v>4</v>
      </c>
      <c r="F162" s="370" t="s">
        <v>7</v>
      </c>
      <c r="G162" s="37" t="s">
        <v>11</v>
      </c>
      <c r="H162" s="354" t="s">
        <v>7</v>
      </c>
      <c r="I162" s="38" t="s">
        <v>11</v>
      </c>
      <c r="J162" s="306"/>
      <c r="K162" s="306"/>
      <c r="L162" s="354" t="s">
        <v>7</v>
      </c>
      <c r="M162" s="354" t="s">
        <v>7</v>
      </c>
      <c r="N162" s="37" t="s">
        <v>11</v>
      </c>
      <c r="O162" s="37" t="s">
        <v>11</v>
      </c>
      <c r="P162" s="37" t="s">
        <v>11</v>
      </c>
      <c r="Q162" s="306"/>
      <c r="R162" s="306"/>
      <c r="S162" s="37" t="s">
        <v>11</v>
      </c>
      <c r="T162" s="354" t="s">
        <v>7</v>
      </c>
      <c r="U162" s="37" t="s">
        <v>11</v>
      </c>
      <c r="V162" s="356" t="s">
        <v>13</v>
      </c>
      <c r="W162" s="37" t="s">
        <v>11</v>
      </c>
      <c r="X162" s="306"/>
      <c r="Y162" s="306"/>
      <c r="Z162" s="37" t="s">
        <v>11</v>
      </c>
      <c r="AA162" s="354" t="s">
        <v>7</v>
      </c>
      <c r="AB162" s="37" t="s">
        <v>11</v>
      </c>
      <c r="AC162" s="354" t="s">
        <v>7</v>
      </c>
      <c r="AD162" s="453" t="s">
        <v>7</v>
      </c>
      <c r="AE162" s="306"/>
      <c r="AF162" s="306"/>
      <c r="AG162" s="37" t="s">
        <v>11</v>
      </c>
      <c r="AH162" s="37" t="s">
        <v>11</v>
      </c>
      <c r="AI162" s="37" t="s">
        <v>11</v>
      </c>
      <c r="AJ162" s="37" t="s">
        <v>11</v>
      </c>
      <c r="AK162" s="40"/>
      <c r="AL162" s="167">
        <f t="shared" si="152"/>
        <v>14</v>
      </c>
      <c r="AM162" s="168"/>
      <c r="AN162" s="168">
        <f t="shared" si="153"/>
        <v>1</v>
      </c>
      <c r="AO162" s="169"/>
      <c r="AP162" s="170">
        <f t="shared" si="154"/>
        <v>0</v>
      </c>
      <c r="AQ162" s="171"/>
      <c r="AR162" s="168">
        <f t="shared" si="155"/>
        <v>0</v>
      </c>
      <c r="AS162" s="168"/>
      <c r="AT162" s="168">
        <f t="shared" si="156"/>
        <v>0</v>
      </c>
      <c r="AU162" s="168"/>
      <c r="AV162" s="168">
        <f t="shared" si="157"/>
        <v>0</v>
      </c>
      <c r="AW162" s="169"/>
      <c r="AX162" s="170">
        <f t="shared" si="158"/>
        <v>0</v>
      </c>
      <c r="AY162" s="171"/>
      <c r="AZ162" s="172"/>
      <c r="BA162" s="170">
        <f t="shared" si="159"/>
        <v>0</v>
      </c>
      <c r="BB162" s="171"/>
      <c r="BC162" s="170">
        <f t="shared" si="160"/>
        <v>0</v>
      </c>
      <c r="BD162" s="171"/>
      <c r="BE162" s="171"/>
      <c r="BF162" s="170">
        <f t="shared" si="161"/>
        <v>0</v>
      </c>
      <c r="BG162" s="171"/>
      <c r="BH162" s="171"/>
      <c r="BI162" s="170">
        <f t="shared" si="162"/>
        <v>0</v>
      </c>
      <c r="BJ162" s="171"/>
      <c r="BK162" s="170">
        <f t="shared" si="163"/>
        <v>0</v>
      </c>
      <c r="BL162" s="173"/>
      <c r="BM162" s="168">
        <f t="shared" si="164"/>
        <v>0</v>
      </c>
      <c r="BN162" s="174"/>
      <c r="BO162" s="168">
        <f t="shared" si="165"/>
        <v>0</v>
      </c>
      <c r="BP162" s="169"/>
      <c r="BQ162" s="168">
        <f t="shared" si="166"/>
        <v>8</v>
      </c>
      <c r="BR162" s="168"/>
      <c r="BS162" s="168">
        <f t="shared" si="167"/>
        <v>0</v>
      </c>
      <c r="BT162" s="169"/>
      <c r="BU162" s="168">
        <f t="shared" si="168"/>
        <v>0</v>
      </c>
      <c r="BV162" s="169"/>
      <c r="BW162" s="170">
        <f t="shared" si="169"/>
        <v>0</v>
      </c>
      <c r="BX162" s="171"/>
      <c r="BY162" s="170">
        <f t="shared" si="170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425</v>
      </c>
      <c r="B163" s="179" t="s">
        <v>187</v>
      </c>
      <c r="C163" s="1174" t="s">
        <v>187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425</v>
      </c>
      <c r="B164" s="179" t="s">
        <v>187</v>
      </c>
      <c r="C164" s="190"/>
      <c r="D164" s="45" t="s">
        <v>69</v>
      </c>
      <c r="E164" s="204"/>
      <c r="F164" s="24">
        <v>1</v>
      </c>
      <c r="G164" s="25">
        <v>2</v>
      </c>
      <c r="H164" s="25">
        <v>3</v>
      </c>
      <c r="I164" s="25">
        <v>4</v>
      </c>
      <c r="J164" s="300">
        <v>5</v>
      </c>
      <c r="K164" s="300">
        <v>6</v>
      </c>
      <c r="L164" s="25">
        <v>7</v>
      </c>
      <c r="M164" s="25">
        <v>8</v>
      </c>
      <c r="N164" s="25">
        <v>9</v>
      </c>
      <c r="O164" s="25">
        <v>10</v>
      </c>
      <c r="P164" s="25">
        <v>11</v>
      </c>
      <c r="Q164" s="300">
        <v>12</v>
      </c>
      <c r="R164" s="300">
        <v>13</v>
      </c>
      <c r="S164" s="25">
        <v>14</v>
      </c>
      <c r="T164" s="25">
        <v>15</v>
      </c>
      <c r="U164" s="25">
        <v>16</v>
      </c>
      <c r="V164" s="25">
        <v>17</v>
      </c>
      <c r="W164" s="25">
        <v>18</v>
      </c>
      <c r="X164" s="300">
        <v>19</v>
      </c>
      <c r="Y164" s="300">
        <v>20</v>
      </c>
      <c r="Z164" s="25">
        <v>21</v>
      </c>
      <c r="AA164" s="25">
        <v>22</v>
      </c>
      <c r="AB164" s="25">
        <v>23</v>
      </c>
      <c r="AC164" s="25">
        <v>24</v>
      </c>
      <c r="AD164" s="25">
        <v>25</v>
      </c>
      <c r="AE164" s="300">
        <v>26</v>
      </c>
      <c r="AF164" s="300">
        <v>27</v>
      </c>
      <c r="AG164" s="26">
        <v>28</v>
      </c>
      <c r="AH164" s="26">
        <v>29</v>
      </c>
      <c r="AI164" s="25">
        <v>30</v>
      </c>
      <c r="AJ164" s="1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425</v>
      </c>
      <c r="B165" s="179" t="s">
        <v>187</v>
      </c>
      <c r="C165" s="808">
        <v>4373</v>
      </c>
      <c r="D165" s="178" t="e">
        <f>VLOOKUP(C165,ListeAppel,2,FALSE)</f>
        <v>#N/A</v>
      </c>
      <c r="E165" s="156" t="s">
        <v>70</v>
      </c>
      <c r="F165" s="364" t="s">
        <v>14</v>
      </c>
      <c r="G165" s="365" t="s">
        <v>14</v>
      </c>
      <c r="H165" s="365" t="s">
        <v>14</v>
      </c>
      <c r="I165" s="365" t="s">
        <v>14</v>
      </c>
      <c r="J165" s="305"/>
      <c r="K165" s="305"/>
      <c r="L165" s="31" t="s">
        <v>11</v>
      </c>
      <c r="M165" s="31" t="s">
        <v>11</v>
      </c>
      <c r="N165" s="353" t="s">
        <v>7</v>
      </c>
      <c r="O165" s="31" t="s">
        <v>11</v>
      </c>
      <c r="P165" s="31" t="s">
        <v>11</v>
      </c>
      <c r="Q165" s="305"/>
      <c r="R165" s="305"/>
      <c r="S165" s="442" t="s">
        <v>11</v>
      </c>
      <c r="T165" s="31" t="s">
        <v>11</v>
      </c>
      <c r="U165" s="353" t="s">
        <v>7</v>
      </c>
      <c r="V165" s="31" t="s">
        <v>11</v>
      </c>
      <c r="W165" s="353" t="s">
        <v>7</v>
      </c>
      <c r="X165" s="353" t="s">
        <v>7</v>
      </c>
      <c r="Y165" s="353" t="s">
        <v>7</v>
      </c>
      <c r="Z165" s="353" t="s">
        <v>7</v>
      </c>
      <c r="AA165" s="353" t="s">
        <v>7</v>
      </c>
      <c r="AB165" s="353" t="s">
        <v>7</v>
      </c>
      <c r="AC165" s="353" t="s">
        <v>7</v>
      </c>
      <c r="AD165" s="353" t="s">
        <v>7</v>
      </c>
      <c r="AE165" s="305"/>
      <c r="AF165" s="305"/>
      <c r="AG165" s="31" t="s">
        <v>11</v>
      </c>
      <c r="AH165" s="31" t="s">
        <v>11</v>
      </c>
      <c r="AI165" s="31" t="s">
        <v>11</v>
      </c>
      <c r="AJ165" s="31" t="s">
        <v>11</v>
      </c>
      <c r="AK165" s="34">
        <f>IF(CA165=0,"",TIME(0,CA165,0))</f>
        <v>0.18333333333333335</v>
      </c>
      <c r="AL165" s="157">
        <f t="shared" ref="AL165:AL188" si="171">COUNTIF(F165:AJ165,"P")</f>
        <v>11</v>
      </c>
      <c r="AM165" s="158">
        <f>SUM(AL165:AL166)/2</f>
        <v>11</v>
      </c>
      <c r="AN165" s="158">
        <f t="shared" ref="AN165:AN188" si="172">COUNTIF(F165:AJ165,"Mi")</f>
        <v>0</v>
      </c>
      <c r="AO165" s="158">
        <f>SUM((AN165+AN166)/2)</f>
        <v>0</v>
      </c>
      <c r="AP165" s="159">
        <f t="shared" ref="AP165:AP188" si="173">COUNTIF(F165:AJ165,"VS")</f>
        <v>0</v>
      </c>
      <c r="AQ165" s="159">
        <f>SUM((AP165+AP166)/2)</f>
        <v>0</v>
      </c>
      <c r="AR165" s="158">
        <f t="shared" ref="AR165:AR188" si="174">COUNTIF(F165:AJ165,"C1")</f>
        <v>0</v>
      </c>
      <c r="AS165" s="159">
        <f>SUM((AR165+AR166)/2)</f>
        <v>0</v>
      </c>
      <c r="AT165" s="159">
        <f t="shared" ref="AT165:AT188" si="175">COUNTIF(F165:AJ165,"R1")</f>
        <v>0</v>
      </c>
      <c r="AU165" s="160">
        <f>SUM((AT165+AT166)/2)</f>
        <v>0</v>
      </c>
      <c r="AV165" s="158">
        <f t="shared" ref="AV165:AV188" si="176">COUNTIF(F165:AJ165,"CS")</f>
        <v>0</v>
      </c>
      <c r="AW165" s="158">
        <f>SUM((AV165+AV166)/2)</f>
        <v>0</v>
      </c>
      <c r="AX165" s="159">
        <f t="shared" ref="AX165:AX188" si="177">COUNTIF(F165:AJ165,"DA")</f>
        <v>0</v>
      </c>
      <c r="AY165" s="159">
        <f>SUM((AX165+AX166)/2)</f>
        <v>0</v>
      </c>
      <c r="AZ165" s="161">
        <f>SUM(AM165+AO165+AQ165+AS165+AW165+AY165+AU165)*24</f>
        <v>264</v>
      </c>
      <c r="BA165" s="159">
        <f t="shared" ref="BA165:BA188" si="178">COUNTIF(F165:AJ165,"MT5")</f>
        <v>0</v>
      </c>
      <c r="BB165" s="159">
        <f>SUM((BA165+BA166)/2)</f>
        <v>0</v>
      </c>
      <c r="BC165" s="159">
        <f t="shared" ref="BC165:BC188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8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8" si="181">COUNTIF(F165:AJ165,"A")</f>
        <v>0</v>
      </c>
      <c r="BJ165" s="159">
        <f>SUM((BI165+BI166)/2)</f>
        <v>0</v>
      </c>
      <c r="BK165" s="159">
        <f t="shared" ref="BK165:BK188" si="182">COUNTIF(F165:AJ165,"Ma")</f>
        <v>4</v>
      </c>
      <c r="BL165" s="162">
        <f>SUM(BK165+BK166)/2</f>
        <v>4</v>
      </c>
      <c r="BM165" s="158">
        <f t="shared" ref="BM165:BM188" si="183">COUNTIF(F165:AJ165,"MJ")</f>
        <v>0</v>
      </c>
      <c r="BN165" s="158">
        <f>SUM(BM165+BM166)/2</f>
        <v>0</v>
      </c>
      <c r="BO165" s="158">
        <f t="shared" ref="BO165:BO188" si="184">COUNTIF(F165:AJ165,"Jsc")</f>
        <v>0</v>
      </c>
      <c r="BP165" s="158">
        <f>SUM(BO165+BO166)/2</f>
        <v>0</v>
      </c>
      <c r="BQ165" s="158">
        <f t="shared" ref="BQ165:BQ188" si="185">COUNTIF(F165:AJ165,"C")</f>
        <v>10</v>
      </c>
      <c r="BR165" s="158">
        <f>SUM((BQ165+BQ166)/2)</f>
        <v>10</v>
      </c>
      <c r="BS165" s="158">
        <f t="shared" ref="BS165:BS188" si="186">COUNTIF(F165:AJ165,"CC")</f>
        <v>0</v>
      </c>
      <c r="BT165" s="158">
        <f>SUM((BS165+BS166)/2)</f>
        <v>0</v>
      </c>
      <c r="BU165" s="158">
        <f t="shared" ref="BU165:BU188" si="187">COUNTIF(F165:AJ165,"DS")</f>
        <v>0</v>
      </c>
      <c r="BV165" s="158">
        <f>SUM((BU165+BU166)/2)</f>
        <v>0</v>
      </c>
      <c r="BW165" s="159">
        <f t="shared" ref="BW165:BW188" si="188">COUNTIF(F165:AJ165,"MT")</f>
        <v>0</v>
      </c>
      <c r="BX165" s="159">
        <f>SUM((BW165+BW166)/2)</f>
        <v>0</v>
      </c>
      <c r="BY165" s="159">
        <f t="shared" ref="BY165:BY188" si="189">COUNTIF(F165:AJ165,"4/5")</f>
        <v>0</v>
      </c>
      <c r="BZ165" s="160">
        <f>SUM((BY165+BY166)/2)</f>
        <v>0</v>
      </c>
      <c r="CA165" s="163">
        <f>SUM(AZ165)</f>
        <v>264</v>
      </c>
      <c r="CB165" s="35">
        <f>SUM(AM165+AO165+AQ165+AS165+AU165+AW165+BB165+BD165+BG165+AY165)</f>
        <v>11</v>
      </c>
    </row>
    <row r="166" spans="1:80" ht="18.75" customHeight="1" thickBot="1" x14ac:dyDescent="0.3">
      <c r="A166" s="137" t="s">
        <v>425</v>
      </c>
      <c r="B166" s="179" t="s">
        <v>187</v>
      </c>
      <c r="C166" s="717" t="s">
        <v>6</v>
      </c>
      <c r="D166" s="194"/>
      <c r="E166" s="166" t="s">
        <v>4</v>
      </c>
      <c r="F166" s="366" t="s">
        <v>14</v>
      </c>
      <c r="G166" s="367" t="s">
        <v>14</v>
      </c>
      <c r="H166" s="367" t="s">
        <v>14</v>
      </c>
      <c r="I166" s="367" t="s">
        <v>14</v>
      </c>
      <c r="J166" s="306"/>
      <c r="K166" s="306"/>
      <c r="L166" s="37" t="s">
        <v>11</v>
      </c>
      <c r="M166" s="37" t="s">
        <v>11</v>
      </c>
      <c r="N166" s="354" t="s">
        <v>7</v>
      </c>
      <c r="O166" s="37" t="s">
        <v>11</v>
      </c>
      <c r="P166" s="37" t="s">
        <v>11</v>
      </c>
      <c r="Q166" s="306"/>
      <c r="R166" s="306"/>
      <c r="S166" s="37" t="s">
        <v>11</v>
      </c>
      <c r="T166" s="37" t="s">
        <v>11</v>
      </c>
      <c r="U166" s="354" t="s">
        <v>7</v>
      </c>
      <c r="V166" s="37" t="s">
        <v>11</v>
      </c>
      <c r="W166" s="354" t="s">
        <v>7</v>
      </c>
      <c r="X166" s="354" t="s">
        <v>7</v>
      </c>
      <c r="Y166" s="354" t="s">
        <v>7</v>
      </c>
      <c r="Z166" s="354" t="s">
        <v>7</v>
      </c>
      <c r="AA166" s="354" t="s">
        <v>7</v>
      </c>
      <c r="AB166" s="354" t="s">
        <v>7</v>
      </c>
      <c r="AC166" s="354" t="s">
        <v>7</v>
      </c>
      <c r="AD166" s="354" t="s">
        <v>7</v>
      </c>
      <c r="AE166" s="306"/>
      <c r="AF166" s="306"/>
      <c r="AG166" s="37" t="s">
        <v>11</v>
      </c>
      <c r="AH166" s="37" t="s">
        <v>11</v>
      </c>
      <c r="AI166" s="37" t="s">
        <v>11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4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10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1777</v>
      </c>
      <c r="D167" s="178" t="s">
        <v>208</v>
      </c>
      <c r="E167" s="266" t="s">
        <v>70</v>
      </c>
      <c r="F167" s="757" t="s">
        <v>7</v>
      </c>
      <c r="G167" s="52" t="s">
        <v>57</v>
      </c>
      <c r="H167" s="52" t="s">
        <v>11</v>
      </c>
      <c r="I167" s="53" t="s">
        <v>11</v>
      </c>
      <c r="J167" s="307"/>
      <c r="K167" s="307"/>
      <c r="L167" s="52" t="s">
        <v>11</v>
      </c>
      <c r="M167" s="52" t="s">
        <v>11</v>
      </c>
      <c r="N167" s="52" t="s">
        <v>11</v>
      </c>
      <c r="O167" s="52" t="s">
        <v>11</v>
      </c>
      <c r="P167" s="754" t="s">
        <v>7</v>
      </c>
      <c r="Q167" s="307"/>
      <c r="R167" s="307"/>
      <c r="S167" s="52" t="s">
        <v>11</v>
      </c>
      <c r="T167" s="52" t="s">
        <v>11</v>
      </c>
      <c r="U167" s="52" t="s">
        <v>11</v>
      </c>
      <c r="V167" s="754" t="s">
        <v>7</v>
      </c>
      <c r="W167" s="52" t="s">
        <v>11</v>
      </c>
      <c r="X167" s="307"/>
      <c r="Y167" s="307"/>
      <c r="Z167" s="594" t="s">
        <v>7</v>
      </c>
      <c r="AA167" s="385" t="s">
        <v>58</v>
      </c>
      <c r="AB167" s="385" t="s">
        <v>58</v>
      </c>
      <c r="AC167" s="385" t="s">
        <v>58</v>
      </c>
      <c r="AD167" s="385" t="s">
        <v>58</v>
      </c>
      <c r="AE167" s="307"/>
      <c r="AF167" s="307"/>
      <c r="AG167" s="52" t="s">
        <v>11</v>
      </c>
      <c r="AH167" s="52" t="s">
        <v>11</v>
      </c>
      <c r="AI167" s="380" t="s">
        <v>11</v>
      </c>
      <c r="AJ167" s="754" t="s">
        <v>7</v>
      </c>
      <c r="AK167" s="34">
        <f>IF(CA167=0,"",TIME(0,CA167,0))</f>
        <v>0.23333333333333331</v>
      </c>
      <c r="AL167" s="210">
        <f t="shared" si="171"/>
        <v>13</v>
      </c>
      <c r="AM167" s="211">
        <f>SUM(AL167:AL168)/2</f>
        <v>12.5</v>
      </c>
      <c r="AN167" s="211">
        <f t="shared" si="172"/>
        <v>0</v>
      </c>
      <c r="AO167" s="211">
        <f>SUM((AN167+AN168)/2)</f>
        <v>0</v>
      </c>
      <c r="AP167" s="212">
        <f t="shared" si="173"/>
        <v>0</v>
      </c>
      <c r="AQ167" s="212">
        <f>SUM((AP167+AP168)/2)</f>
        <v>0</v>
      </c>
      <c r="AR167" s="211">
        <f t="shared" si="174"/>
        <v>0</v>
      </c>
      <c r="AS167" s="212">
        <f>SUM((AR167+AR168)/2)</f>
        <v>0.5</v>
      </c>
      <c r="AT167" s="212">
        <f t="shared" si="175"/>
        <v>1</v>
      </c>
      <c r="AU167" s="213">
        <f>SUM((AT167+AT168)/2)</f>
        <v>1</v>
      </c>
      <c r="AV167" s="211">
        <f t="shared" si="176"/>
        <v>0</v>
      </c>
      <c r="AW167" s="211">
        <f>SUM((AV167+AV168)/2)</f>
        <v>0</v>
      </c>
      <c r="AX167" s="212">
        <f t="shared" si="177"/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 t="shared" si="178"/>
        <v>0</v>
      </c>
      <c r="BB167" s="212">
        <f>SUM((BA167+BA168)/2)</f>
        <v>0</v>
      </c>
      <c r="BC167" s="212">
        <f t="shared" si="179"/>
        <v>0</v>
      </c>
      <c r="BD167" s="212">
        <f>SUM((BC167+BC168)/2)</f>
        <v>0</v>
      </c>
      <c r="BE167" s="212">
        <f>SUM((BD167+BD168)/2)</f>
        <v>0</v>
      </c>
      <c r="BF167" s="212">
        <f t="shared" si="180"/>
        <v>0</v>
      </c>
      <c r="BG167" s="212">
        <f>SUM((BF167+BF168)/2)</f>
        <v>0</v>
      </c>
      <c r="BH167" s="212">
        <f>SUM((BG167+BG168)/2)</f>
        <v>0</v>
      </c>
      <c r="BI167" s="212">
        <f t="shared" si="181"/>
        <v>0</v>
      </c>
      <c r="BJ167" s="212">
        <f>SUM((BI167+BI168)/2)</f>
        <v>0</v>
      </c>
      <c r="BK167" s="212">
        <f t="shared" si="182"/>
        <v>0</v>
      </c>
      <c r="BL167" s="215">
        <f>SUM(BK167+BK168)/2</f>
        <v>0</v>
      </c>
      <c r="BM167" s="211">
        <f t="shared" si="183"/>
        <v>0</v>
      </c>
      <c r="BN167" s="211">
        <f>SUM(BM167+BM168)/2</f>
        <v>0</v>
      </c>
      <c r="BO167" s="211">
        <f t="shared" si="184"/>
        <v>0</v>
      </c>
      <c r="BP167" s="211">
        <f>SUM(BO167+BO168)/2</f>
        <v>0</v>
      </c>
      <c r="BQ167" s="211">
        <f t="shared" si="185"/>
        <v>5</v>
      </c>
      <c r="BR167" s="211">
        <f>SUM((BQ167+BQ168)/2)</f>
        <v>5</v>
      </c>
      <c r="BS167" s="211">
        <f t="shared" si="186"/>
        <v>0</v>
      </c>
      <c r="BT167" s="211">
        <f>SUM((BS167+BS168)/2)</f>
        <v>0</v>
      </c>
      <c r="BU167" s="211">
        <f t="shared" si="187"/>
        <v>0</v>
      </c>
      <c r="BV167" s="211">
        <f>SUM((BU167+BU168)/2)</f>
        <v>0</v>
      </c>
      <c r="BW167" s="212">
        <f t="shared" si="188"/>
        <v>0</v>
      </c>
      <c r="BX167" s="212">
        <f>SUM((BW167+BW168)/2)</f>
        <v>0</v>
      </c>
      <c r="BY167" s="212">
        <f t="shared" si="189"/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6</v>
      </c>
      <c r="D168" s="194"/>
      <c r="E168" s="238" t="s">
        <v>4</v>
      </c>
      <c r="F168" s="370" t="s">
        <v>7</v>
      </c>
      <c r="G168" s="37" t="s">
        <v>11</v>
      </c>
      <c r="H168" s="37" t="s">
        <v>11</v>
      </c>
      <c r="I168" s="38" t="s">
        <v>11</v>
      </c>
      <c r="J168" s="306"/>
      <c r="K168" s="306"/>
      <c r="L168" s="37" t="s">
        <v>11</v>
      </c>
      <c r="M168" s="37" t="s">
        <v>11</v>
      </c>
      <c r="N168" s="37" t="s">
        <v>57</v>
      </c>
      <c r="O168" s="493" t="s">
        <v>39</v>
      </c>
      <c r="P168" s="354" t="s">
        <v>7</v>
      </c>
      <c r="Q168" s="306"/>
      <c r="R168" s="306"/>
      <c r="S168" s="37" t="s">
        <v>11</v>
      </c>
      <c r="T168" s="37" t="s">
        <v>11</v>
      </c>
      <c r="U168" s="37" t="s">
        <v>11</v>
      </c>
      <c r="V168" s="354" t="s">
        <v>7</v>
      </c>
      <c r="W168" s="37" t="s">
        <v>11</v>
      </c>
      <c r="X168" s="306"/>
      <c r="Y168" s="306"/>
      <c r="Z168" s="354" t="s">
        <v>7</v>
      </c>
      <c r="AA168" s="352" t="s">
        <v>58</v>
      </c>
      <c r="AB168" s="352" t="s">
        <v>58</v>
      </c>
      <c r="AC168" s="352" t="s">
        <v>58</v>
      </c>
      <c r="AD168" s="352" t="s">
        <v>58</v>
      </c>
      <c r="AE168" s="306"/>
      <c r="AF168" s="306"/>
      <c r="AG168" s="37" t="s">
        <v>11</v>
      </c>
      <c r="AH168" s="37" t="s">
        <v>11</v>
      </c>
      <c r="AI168" s="37" t="s">
        <v>11</v>
      </c>
      <c r="AJ168" s="487" t="s">
        <v>7</v>
      </c>
      <c r="AK168" s="40"/>
      <c r="AL168" s="167">
        <f t="shared" si="171"/>
        <v>12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1</v>
      </c>
      <c r="AS168" s="168"/>
      <c r="AT168" s="168">
        <f t="shared" si="175"/>
        <v>1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5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226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307"/>
      <c r="K169" s="307"/>
      <c r="L169" s="52" t="s">
        <v>11</v>
      </c>
      <c r="M169" s="52" t="s">
        <v>11</v>
      </c>
      <c r="N169" s="52" t="s">
        <v>11</v>
      </c>
      <c r="O169" s="52" t="s">
        <v>11</v>
      </c>
      <c r="P169" s="52" t="s">
        <v>11</v>
      </c>
      <c r="Q169" s="307"/>
      <c r="R169" s="307"/>
      <c r="S169" s="52" t="s">
        <v>11</v>
      </c>
      <c r="T169" s="52" t="s">
        <v>11</v>
      </c>
      <c r="U169" s="52" t="s">
        <v>11</v>
      </c>
      <c r="V169" s="52" t="s">
        <v>11</v>
      </c>
      <c r="W169" s="52" t="s">
        <v>11</v>
      </c>
      <c r="X169" s="307"/>
      <c r="Y169" s="307"/>
      <c r="Z169" s="52" t="s">
        <v>11</v>
      </c>
      <c r="AA169" s="52" t="s">
        <v>11</v>
      </c>
      <c r="AB169" s="358" t="s">
        <v>7</v>
      </c>
      <c r="AC169" s="358" t="s">
        <v>7</v>
      </c>
      <c r="AD169" s="358" t="s">
        <v>7</v>
      </c>
      <c r="AE169" s="358" t="s">
        <v>7</v>
      </c>
      <c r="AF169" s="358" t="s">
        <v>7</v>
      </c>
      <c r="AG169" s="358" t="s">
        <v>7</v>
      </c>
      <c r="AH169" s="52" t="s">
        <v>11</v>
      </c>
      <c r="AI169" s="52" t="s">
        <v>11</v>
      </c>
      <c r="AJ169" s="380" t="s">
        <v>11</v>
      </c>
      <c r="AK169" s="34">
        <f>IF(CA169=0,"",TIME(0,CA169,0))</f>
        <v>0.31666666666666665</v>
      </c>
      <c r="AL169" s="210">
        <f>COUNTIF(F169:AJ169,"P")</f>
        <v>19</v>
      </c>
      <c r="AM169" s="211">
        <f>SUM(AL169:AL170)/2</f>
        <v>18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1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456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6</v>
      </c>
      <c r="BR169" s="211">
        <f>SUM((BQ169+BQ170)/2)</f>
        <v>6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456</v>
      </c>
      <c r="CB169" s="35">
        <f>SUM(AM169+AO169+AQ169+AS169+AU169+AW169+BB169+BD169+BG169+AY169)</f>
        <v>19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38" t="s">
        <v>11</v>
      </c>
      <c r="J170" s="307"/>
      <c r="K170" s="307"/>
      <c r="L170" s="52" t="s">
        <v>33</v>
      </c>
      <c r="M170" s="52" t="s">
        <v>11</v>
      </c>
      <c r="N170" s="52" t="s">
        <v>11</v>
      </c>
      <c r="O170" s="52" t="s">
        <v>11</v>
      </c>
      <c r="P170" s="52" t="s">
        <v>11</v>
      </c>
      <c r="Q170" s="307"/>
      <c r="R170" s="307"/>
      <c r="S170" s="52" t="s">
        <v>11</v>
      </c>
      <c r="T170" s="52" t="s">
        <v>11</v>
      </c>
      <c r="U170" s="52" t="s">
        <v>11</v>
      </c>
      <c r="V170" s="52" t="s">
        <v>11</v>
      </c>
      <c r="W170" s="52" t="s">
        <v>11</v>
      </c>
      <c r="X170" s="307"/>
      <c r="Y170" s="307"/>
      <c r="Z170" s="52" t="s">
        <v>11</v>
      </c>
      <c r="AA170" s="52" t="s">
        <v>33</v>
      </c>
      <c r="AB170" s="358" t="s">
        <v>7</v>
      </c>
      <c r="AC170" s="358" t="s">
        <v>7</v>
      </c>
      <c r="AD170" s="358" t="s">
        <v>7</v>
      </c>
      <c r="AE170" s="358" t="s">
        <v>7</v>
      </c>
      <c r="AF170" s="358" t="s">
        <v>7</v>
      </c>
      <c r="AG170" s="358" t="s">
        <v>7</v>
      </c>
      <c r="AH170" s="52" t="s">
        <v>11</v>
      </c>
      <c r="AI170" s="52" t="s">
        <v>11</v>
      </c>
      <c r="AJ170" s="380" t="s">
        <v>11</v>
      </c>
      <c r="AK170" s="40"/>
      <c r="AL170" s="167">
        <f>COUNTIF(F170:AJ170,"P")</f>
        <v>17</v>
      </c>
      <c r="AM170" s="168"/>
      <c r="AN170" s="168">
        <f>COUNTIF(F170:AJ170,"Mi")</f>
        <v>0</v>
      </c>
      <c r="AO170" s="169"/>
      <c r="AP170" s="170">
        <f>COUNTIF(F170:AJ170,"VS")</f>
        <v>2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6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425</v>
      </c>
      <c r="B171" s="179" t="s">
        <v>187</v>
      </c>
      <c r="C171" s="808" t="s">
        <v>376</v>
      </c>
      <c r="D171" s="178" t="str">
        <f>VLOOKUP(C171,ListeAppel,2,FALSE)</f>
        <v>Nom 039</v>
      </c>
      <c r="E171" s="156" t="s">
        <v>70</v>
      </c>
      <c r="F171" s="30" t="s">
        <v>11</v>
      </c>
      <c r="G171" s="31" t="s">
        <v>11</v>
      </c>
      <c r="H171" s="31" t="s">
        <v>11</v>
      </c>
      <c r="I171" s="53" t="s">
        <v>11</v>
      </c>
      <c r="J171" s="305"/>
      <c r="K171" s="305"/>
      <c r="L171" s="31" t="s">
        <v>11</v>
      </c>
      <c r="M171" s="31" t="s">
        <v>11</v>
      </c>
      <c r="N171" s="31" t="s">
        <v>11</v>
      </c>
      <c r="O171" s="31" t="s">
        <v>11</v>
      </c>
      <c r="P171" s="31" t="s">
        <v>11</v>
      </c>
      <c r="Q171" s="305"/>
      <c r="R171" s="305"/>
      <c r="S171" s="31" t="s">
        <v>11</v>
      </c>
      <c r="T171" s="31" t="s">
        <v>11</v>
      </c>
      <c r="U171" s="353" t="s">
        <v>7</v>
      </c>
      <c r="V171" s="55" t="s">
        <v>11</v>
      </c>
      <c r="W171" s="31" t="s">
        <v>11</v>
      </c>
      <c r="X171" s="305"/>
      <c r="Y171" s="305"/>
      <c r="Z171" s="31" t="s">
        <v>11</v>
      </c>
      <c r="AA171" s="31" t="s">
        <v>11</v>
      </c>
      <c r="AB171" s="31" t="s">
        <v>11</v>
      </c>
      <c r="AC171" s="31" t="s">
        <v>11</v>
      </c>
      <c r="AD171" s="353" t="s">
        <v>7</v>
      </c>
      <c r="AE171" s="305"/>
      <c r="AF171" s="305"/>
      <c r="AG171" s="31" t="s">
        <v>11</v>
      </c>
      <c r="AH171" s="31" t="s">
        <v>11</v>
      </c>
      <c r="AI171" s="31" t="s">
        <v>11</v>
      </c>
      <c r="AJ171" s="442" t="s">
        <v>11</v>
      </c>
      <c r="AK171" s="34">
        <f>IF(CA171=0,"",TIME(0,CA171,0))</f>
        <v>0.35000000000000003</v>
      </c>
      <c r="AL171" s="157">
        <f t="shared" si="171"/>
        <v>21</v>
      </c>
      <c r="AM171" s="158">
        <f>SUM(AL171:AL172)/2</f>
        <v>20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1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425</v>
      </c>
      <c r="B172" s="179" t="s">
        <v>187</v>
      </c>
      <c r="C172" s="717" t="s">
        <v>6</v>
      </c>
      <c r="D172" s="194"/>
      <c r="E172" s="166" t="s">
        <v>4</v>
      </c>
      <c r="F172" s="36" t="s">
        <v>11</v>
      </c>
      <c r="G172" s="37" t="s">
        <v>11</v>
      </c>
      <c r="H172" s="37" t="s">
        <v>11</v>
      </c>
      <c r="I172" s="38" t="s">
        <v>11</v>
      </c>
      <c r="J172" s="306"/>
      <c r="K172" s="306"/>
      <c r="L172" s="37" t="s">
        <v>11</v>
      </c>
      <c r="M172" s="37" t="s">
        <v>11</v>
      </c>
      <c r="N172" s="37" t="s">
        <v>11</v>
      </c>
      <c r="O172" s="37" t="s">
        <v>11</v>
      </c>
      <c r="P172" s="37" t="s">
        <v>11</v>
      </c>
      <c r="Q172" s="306"/>
      <c r="R172" s="306"/>
      <c r="S172" s="37" t="s">
        <v>11</v>
      </c>
      <c r="T172" s="37" t="s">
        <v>57</v>
      </c>
      <c r="U172" s="354" t="s">
        <v>7</v>
      </c>
      <c r="V172" s="510" t="s">
        <v>11</v>
      </c>
      <c r="W172" s="37" t="s">
        <v>11</v>
      </c>
      <c r="X172" s="306"/>
      <c r="Y172" s="306"/>
      <c r="Z172" s="37" t="s">
        <v>11</v>
      </c>
      <c r="AA172" s="37" t="s">
        <v>11</v>
      </c>
      <c r="AB172" s="37" t="s">
        <v>11</v>
      </c>
      <c r="AC172" s="37" t="s">
        <v>11</v>
      </c>
      <c r="AD172" s="354" t="s">
        <v>7</v>
      </c>
      <c r="AE172" s="306"/>
      <c r="AF172" s="306"/>
      <c r="AG172" s="37" t="s">
        <v>57</v>
      </c>
      <c r="AH172" s="37" t="s">
        <v>11</v>
      </c>
      <c r="AI172" s="37" t="s">
        <v>11</v>
      </c>
      <c r="AJ172" s="402" t="s">
        <v>11</v>
      </c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2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8" t="s">
        <v>378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53" t="s">
        <v>11</v>
      </c>
      <c r="J173" s="305"/>
      <c r="K173" s="305"/>
      <c r="L173" s="31" t="s">
        <v>11</v>
      </c>
      <c r="M173" s="31" t="s">
        <v>11</v>
      </c>
      <c r="N173" s="31" t="s">
        <v>11</v>
      </c>
      <c r="O173" s="31" t="s">
        <v>11</v>
      </c>
      <c r="P173" s="31" t="s">
        <v>11</v>
      </c>
      <c r="Q173" s="305"/>
      <c r="R173" s="305"/>
      <c r="S173" s="31" t="s">
        <v>11</v>
      </c>
      <c r="T173" s="491" t="s">
        <v>23</v>
      </c>
      <c r="U173" s="31" t="s">
        <v>11</v>
      </c>
      <c r="V173" s="31" t="s">
        <v>11</v>
      </c>
      <c r="W173" s="31" t="s">
        <v>11</v>
      </c>
      <c r="X173" s="305"/>
      <c r="Y173" s="305"/>
      <c r="Z173" s="31" t="s">
        <v>11</v>
      </c>
      <c r="AA173" s="31" t="s">
        <v>11</v>
      </c>
      <c r="AB173" s="31" t="s">
        <v>11</v>
      </c>
      <c r="AC173" s="31" t="s">
        <v>11</v>
      </c>
      <c r="AD173" s="31" t="s">
        <v>11</v>
      </c>
      <c r="AE173" s="305"/>
      <c r="AF173" s="305"/>
      <c r="AG173" s="31" t="s">
        <v>11</v>
      </c>
      <c r="AH173" s="31" t="s">
        <v>11</v>
      </c>
      <c r="AI173" s="31" t="s">
        <v>11</v>
      </c>
      <c r="AJ173" s="31" t="s">
        <v>11</v>
      </c>
      <c r="AK173" s="34">
        <f>IF(CA173=0,"",TIME(0,CA173,0))</f>
        <v>0.3666666666666667</v>
      </c>
      <c r="AL173" s="157">
        <f>COUNTIF(F173:AJ173,"P")</f>
        <v>22</v>
      </c>
      <c r="AM173" s="158">
        <f>SUM(AL173:AL174)/2</f>
        <v>22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528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1</v>
      </c>
      <c r="BP173" s="158">
        <f>SUM(BO173+BO174)/2</f>
        <v>1</v>
      </c>
      <c r="BQ173" s="158">
        <f>COUNTIF(F173:AJ173,"C")</f>
        <v>0</v>
      </c>
      <c r="BR173" s="158">
        <f>SUM((BQ173+BQ174)/2)</f>
        <v>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528</v>
      </c>
      <c r="CB173" s="35">
        <f>SUM(AM173+AO173+AQ173+AS173+AU173+AW173+BB173+BD173+BG173+AY173)</f>
        <v>22</v>
      </c>
    </row>
    <row r="174" spans="1:80" ht="18.75" customHeight="1" thickBot="1" x14ac:dyDescent="0.3">
      <c r="A174" s="137" t="s">
        <v>425</v>
      </c>
      <c r="B174" s="179" t="s">
        <v>187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06"/>
      <c r="K174" s="306"/>
      <c r="L174" s="37" t="s">
        <v>11</v>
      </c>
      <c r="M174" s="37" t="s">
        <v>11</v>
      </c>
      <c r="N174" s="37" t="s">
        <v>11</v>
      </c>
      <c r="O174" s="37" t="s">
        <v>11</v>
      </c>
      <c r="P174" s="37" t="s">
        <v>11</v>
      </c>
      <c r="Q174" s="306"/>
      <c r="R174" s="306"/>
      <c r="S174" s="37" t="s">
        <v>11</v>
      </c>
      <c r="T174" s="492" t="s">
        <v>23</v>
      </c>
      <c r="U174" s="37" t="s">
        <v>11</v>
      </c>
      <c r="V174" s="37" t="s">
        <v>11</v>
      </c>
      <c r="W174" s="37" t="s">
        <v>11</v>
      </c>
      <c r="X174" s="306"/>
      <c r="Y174" s="306"/>
      <c r="Z174" s="37" t="s">
        <v>11</v>
      </c>
      <c r="AA174" s="37" t="s">
        <v>11</v>
      </c>
      <c r="AB174" s="37" t="s">
        <v>11</v>
      </c>
      <c r="AC174" s="37" t="s">
        <v>11</v>
      </c>
      <c r="AD174" s="37" t="s">
        <v>11</v>
      </c>
      <c r="AE174" s="306"/>
      <c r="AF174" s="306"/>
      <c r="AG174" s="37" t="s">
        <v>11</v>
      </c>
      <c r="AH174" s="37" t="s">
        <v>11</v>
      </c>
      <c r="AI174" s="37" t="s">
        <v>11</v>
      </c>
      <c r="AJ174" s="37" t="s">
        <v>11</v>
      </c>
      <c r="AK174" s="40"/>
      <c r="AL174" s="167">
        <f>COUNTIF(F174:AJ174,"P")</f>
        <v>22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0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1</v>
      </c>
      <c r="BP174" s="169"/>
      <c r="BQ174" s="168">
        <f>COUNTIF(F174:AJ174,"C")</f>
        <v>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8">
        <v>8995</v>
      </c>
      <c r="D175" s="178" t="s">
        <v>269</v>
      </c>
      <c r="E175" s="156" t="s">
        <v>70</v>
      </c>
      <c r="F175" s="51" t="s">
        <v>11</v>
      </c>
      <c r="G175" s="52" t="s">
        <v>11</v>
      </c>
      <c r="H175" s="358" t="s">
        <v>7</v>
      </c>
      <c r="I175" s="53" t="s">
        <v>57</v>
      </c>
      <c r="J175" s="307"/>
      <c r="K175" s="307"/>
      <c r="L175" s="358" t="s">
        <v>7</v>
      </c>
      <c r="M175" s="358" t="s">
        <v>7</v>
      </c>
      <c r="N175" s="52" t="s">
        <v>11</v>
      </c>
      <c r="O175" s="52" t="s">
        <v>11</v>
      </c>
      <c r="P175" s="358" t="s">
        <v>7</v>
      </c>
      <c r="Q175" s="307"/>
      <c r="R175" s="307"/>
      <c r="S175" s="52" t="s">
        <v>11</v>
      </c>
      <c r="T175" s="52" t="s">
        <v>11</v>
      </c>
      <c r="U175" s="52" t="s">
        <v>11</v>
      </c>
      <c r="V175" s="52" t="s">
        <v>11</v>
      </c>
      <c r="W175" s="52" t="s">
        <v>11</v>
      </c>
      <c r="X175" s="307"/>
      <c r="Y175" s="307"/>
      <c r="Z175" s="31" t="s">
        <v>11</v>
      </c>
      <c r="AA175" s="31" t="s">
        <v>11</v>
      </c>
      <c r="AB175" s="31" t="s">
        <v>11</v>
      </c>
      <c r="AC175" s="358" t="s">
        <v>7</v>
      </c>
      <c r="AD175" s="358" t="s">
        <v>7</v>
      </c>
      <c r="AE175" s="305"/>
      <c r="AF175" s="305"/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 t="shared" si="171"/>
        <v>16</v>
      </c>
      <c r="AM175" s="158">
        <f>SUM(AL175:AL176)/2</f>
        <v>16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6</v>
      </c>
      <c r="BR175" s="158">
        <f>SUM((BQ175+BQ176)/2)</f>
        <v>6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425</v>
      </c>
      <c r="B176" s="179" t="s">
        <v>187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358" t="s">
        <v>7</v>
      </c>
      <c r="I176" s="56" t="s">
        <v>11</v>
      </c>
      <c r="J176" s="307"/>
      <c r="K176" s="307"/>
      <c r="L176" s="358" t="s">
        <v>7</v>
      </c>
      <c r="M176" s="358" t="s">
        <v>7</v>
      </c>
      <c r="N176" s="52" t="s">
        <v>11</v>
      </c>
      <c r="O176" s="52" t="s">
        <v>11</v>
      </c>
      <c r="P176" s="358" t="s">
        <v>7</v>
      </c>
      <c r="Q176" s="307"/>
      <c r="R176" s="307"/>
      <c r="S176" s="52" t="s">
        <v>11</v>
      </c>
      <c r="T176" s="52" t="s">
        <v>11</v>
      </c>
      <c r="U176" s="52" t="s">
        <v>11</v>
      </c>
      <c r="V176" s="52" t="s">
        <v>11</v>
      </c>
      <c r="W176" s="52" t="s">
        <v>11</v>
      </c>
      <c r="X176" s="307"/>
      <c r="Y176" s="307"/>
      <c r="Z176" s="37" t="s">
        <v>11</v>
      </c>
      <c r="AA176" s="37" t="s">
        <v>11</v>
      </c>
      <c r="AB176" s="37" t="s">
        <v>11</v>
      </c>
      <c r="AC176" s="358" t="s">
        <v>7</v>
      </c>
      <c r="AD176" s="453" t="s">
        <v>7</v>
      </c>
      <c r="AE176" s="306"/>
      <c r="AF176" s="306"/>
      <c r="AG176" s="395" t="s">
        <v>39</v>
      </c>
      <c r="AH176" s="37" t="s">
        <v>11</v>
      </c>
      <c r="AI176" s="37" t="s">
        <v>11</v>
      </c>
      <c r="AJ176" s="37" t="s">
        <v>11</v>
      </c>
      <c r="AK176" s="40"/>
      <c r="AL176" s="167">
        <f t="shared" si="171"/>
        <v>16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6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8" t="s">
        <v>379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53" t="s">
        <v>11</v>
      </c>
      <c r="J177" s="305"/>
      <c r="K177" s="305"/>
      <c r="L177" s="31" t="s">
        <v>11</v>
      </c>
      <c r="M177" s="31" t="s">
        <v>11</v>
      </c>
      <c r="N177" s="31" t="s">
        <v>11</v>
      </c>
      <c r="O177" s="31" t="s">
        <v>11</v>
      </c>
      <c r="P177" s="31" t="s">
        <v>11</v>
      </c>
      <c r="Q177" s="305"/>
      <c r="R177" s="305"/>
      <c r="S177" s="31" t="s">
        <v>11</v>
      </c>
      <c r="T177" s="31" t="s">
        <v>11</v>
      </c>
      <c r="U177" s="31" t="s">
        <v>11</v>
      </c>
      <c r="V177" s="31" t="s">
        <v>11</v>
      </c>
      <c r="W177" s="31" t="s">
        <v>11</v>
      </c>
      <c r="X177" s="305"/>
      <c r="Y177" s="305"/>
      <c r="Z177" s="358" t="s">
        <v>7</v>
      </c>
      <c r="AA177" s="358" t="s">
        <v>7</v>
      </c>
      <c r="AB177" s="358" t="s">
        <v>7</v>
      </c>
      <c r="AC177" s="494" t="s">
        <v>7</v>
      </c>
      <c r="AD177" s="358" t="s">
        <v>7</v>
      </c>
      <c r="AE177" s="358" t="s">
        <v>7</v>
      </c>
      <c r="AF177" s="358" t="s">
        <v>7</v>
      </c>
      <c r="AG177" s="358" t="s">
        <v>7</v>
      </c>
      <c r="AH177" s="358" t="s">
        <v>7</v>
      </c>
      <c r="AI177" s="358" t="s">
        <v>7</v>
      </c>
      <c r="AJ177" s="358" t="s">
        <v>7</v>
      </c>
      <c r="AK177" s="34">
        <f>IF(CA177=0,"",TIME(0,CA177,0))</f>
        <v>0.24166666666666667</v>
      </c>
      <c r="AL177" s="157">
        <f t="shared" si="171"/>
        <v>14</v>
      </c>
      <c r="AM177" s="158">
        <f>SUM(AL177:AL178)/2</f>
        <v>14.5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348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11</v>
      </c>
      <c r="BR177" s="158">
        <f>SUM((BQ177+BQ178)/2)</f>
        <v>10.5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348</v>
      </c>
      <c r="CB177" s="35">
        <f>SUM(AM177+AO177+AQ177+AS177+AU177+AW177+BB177+BD177+BG177+AY177)</f>
        <v>14.5</v>
      </c>
    </row>
    <row r="178" spans="1:80" ht="18.75" customHeight="1" thickBot="1" x14ac:dyDescent="0.3">
      <c r="A178" s="137" t="s">
        <v>425</v>
      </c>
      <c r="B178" s="179" t="s">
        <v>187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06"/>
      <c r="K178" s="306"/>
      <c r="L178" s="37" t="s">
        <v>11</v>
      </c>
      <c r="M178" s="37" t="s">
        <v>11</v>
      </c>
      <c r="N178" s="37" t="s">
        <v>11</v>
      </c>
      <c r="O178" s="37" t="s">
        <v>11</v>
      </c>
      <c r="P178" s="37" t="s">
        <v>11</v>
      </c>
      <c r="Q178" s="306"/>
      <c r="R178" s="306"/>
      <c r="S178" s="37" t="s">
        <v>11</v>
      </c>
      <c r="T178" s="37" t="s">
        <v>11</v>
      </c>
      <c r="U178" s="37" t="s">
        <v>11</v>
      </c>
      <c r="V178" s="37" t="s">
        <v>11</v>
      </c>
      <c r="W178" s="37" t="s">
        <v>11</v>
      </c>
      <c r="X178" s="306"/>
      <c r="Y178" s="306"/>
      <c r="Z178" s="358" t="s">
        <v>7</v>
      </c>
      <c r="AA178" s="358" t="s">
        <v>7</v>
      </c>
      <c r="AB178" s="358" t="s">
        <v>7</v>
      </c>
      <c r="AC178" s="358" t="s">
        <v>7</v>
      </c>
      <c r="AD178" s="358" t="s">
        <v>7</v>
      </c>
      <c r="AE178" s="358" t="s">
        <v>7</v>
      </c>
      <c r="AF178" s="358" t="s">
        <v>7</v>
      </c>
      <c r="AG178" s="358" t="s">
        <v>7</v>
      </c>
      <c r="AH178" s="358" t="s">
        <v>11</v>
      </c>
      <c r="AI178" s="358" t="s">
        <v>7</v>
      </c>
      <c r="AJ178" s="358" t="s">
        <v>7</v>
      </c>
      <c r="AK178" s="40"/>
      <c r="AL178" s="167">
        <f t="shared" si="171"/>
        <v>15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10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187</v>
      </c>
      <c r="C179" s="808" t="s">
        <v>380</v>
      </c>
      <c r="D179" s="178" t="str">
        <f>VLOOKUP(C179,ListeAppel,2,FALSE)</f>
        <v>Nom 089</v>
      </c>
      <c r="E179" s="156" t="s">
        <v>70</v>
      </c>
      <c r="F179" s="364" t="s">
        <v>14</v>
      </c>
      <c r="G179" s="365" t="s">
        <v>14</v>
      </c>
      <c r="H179" s="365" t="s">
        <v>14</v>
      </c>
      <c r="I179" s="365" t="s">
        <v>14</v>
      </c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65" t="s">
        <v>14</v>
      </c>
      <c r="P179" s="365" t="s">
        <v>14</v>
      </c>
      <c r="Q179" s="305"/>
      <c r="R179" s="305"/>
      <c r="S179" s="31" t="s">
        <v>11</v>
      </c>
      <c r="T179" s="31" t="s">
        <v>11</v>
      </c>
      <c r="U179" s="31" t="s">
        <v>11</v>
      </c>
      <c r="V179" s="442" t="s">
        <v>11</v>
      </c>
      <c r="W179" s="31" t="s">
        <v>11</v>
      </c>
      <c r="X179" s="305"/>
      <c r="Y179" s="305"/>
      <c r="Z179" s="31" t="s">
        <v>11</v>
      </c>
      <c r="AA179" s="31" t="s">
        <v>11</v>
      </c>
      <c r="AB179" s="31" t="s">
        <v>11</v>
      </c>
      <c r="AC179" s="31" t="s">
        <v>11</v>
      </c>
      <c r="AD179" s="353" t="s">
        <v>7</v>
      </c>
      <c r="AE179" s="305"/>
      <c r="AF179" s="305"/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13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11</v>
      </c>
      <c r="BL179" s="162">
        <f>SUM(BK179+BK180)/2</f>
        <v>11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</v>
      </c>
      <c r="BR179" s="158">
        <f>SUM((BQ179+BQ180)/2)</f>
        <v>1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425</v>
      </c>
      <c r="B180" s="179" t="s">
        <v>187</v>
      </c>
      <c r="C180" s="717" t="s">
        <v>9</v>
      </c>
      <c r="D180" s="194"/>
      <c r="E180" s="166" t="s">
        <v>4</v>
      </c>
      <c r="F180" s="366" t="s">
        <v>14</v>
      </c>
      <c r="G180" s="367" t="s">
        <v>14</v>
      </c>
      <c r="H180" s="367" t="s">
        <v>14</v>
      </c>
      <c r="I180" s="367" t="s">
        <v>14</v>
      </c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67" t="s">
        <v>14</v>
      </c>
      <c r="P180" s="367" t="s">
        <v>14</v>
      </c>
      <c r="Q180" s="306"/>
      <c r="R180" s="306"/>
      <c r="S180" s="37" t="s">
        <v>11</v>
      </c>
      <c r="T180" s="37" t="s">
        <v>11</v>
      </c>
      <c r="U180" s="37" t="s">
        <v>11</v>
      </c>
      <c r="V180" s="37" t="s">
        <v>11</v>
      </c>
      <c r="W180" s="37" t="s">
        <v>11</v>
      </c>
      <c r="X180" s="306"/>
      <c r="Y180" s="306"/>
      <c r="Z180" s="37" t="s">
        <v>11</v>
      </c>
      <c r="AA180" s="37" t="s">
        <v>11</v>
      </c>
      <c r="AB180" s="37" t="s">
        <v>11</v>
      </c>
      <c r="AC180" s="37" t="s">
        <v>11</v>
      </c>
      <c r="AD180" s="354" t="s">
        <v>7</v>
      </c>
      <c r="AE180" s="306"/>
      <c r="AF180" s="306"/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71"/>
        <v>13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11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425</v>
      </c>
      <c r="B181" s="179" t="s">
        <v>189</v>
      </c>
      <c r="C181" s="1057" t="s">
        <v>381</v>
      </c>
      <c r="D181" s="178" t="s">
        <v>288</v>
      </c>
      <c r="E181" s="156" t="s">
        <v>70</v>
      </c>
      <c r="F181" s="51" t="s">
        <v>11</v>
      </c>
      <c r="G181" s="52" t="s">
        <v>11</v>
      </c>
      <c r="H181" s="52" t="s">
        <v>11</v>
      </c>
      <c r="I181" s="53" t="s">
        <v>11</v>
      </c>
      <c r="J181" s="307"/>
      <c r="K181" s="307"/>
      <c r="L181" s="365" t="s">
        <v>14</v>
      </c>
      <c r="M181" s="365" t="s">
        <v>14</v>
      </c>
      <c r="N181" s="52" t="s">
        <v>11</v>
      </c>
      <c r="O181" s="52" t="s">
        <v>11</v>
      </c>
      <c r="P181" s="52" t="s">
        <v>11</v>
      </c>
      <c r="Q181" s="307"/>
      <c r="R181" s="307"/>
      <c r="S181" s="52" t="s">
        <v>11</v>
      </c>
      <c r="T181" s="52" t="s">
        <v>11</v>
      </c>
      <c r="U181" s="52" t="s">
        <v>11</v>
      </c>
      <c r="V181" s="52" t="s">
        <v>11</v>
      </c>
      <c r="W181" s="52" t="s">
        <v>11</v>
      </c>
      <c r="X181" s="307"/>
      <c r="Y181" s="307"/>
      <c r="Z181" s="461" t="s">
        <v>7</v>
      </c>
      <c r="AA181" s="52" t="s">
        <v>11</v>
      </c>
      <c r="AB181" s="365" t="s">
        <v>14</v>
      </c>
      <c r="AC181" s="52" t="s">
        <v>11</v>
      </c>
      <c r="AD181" s="657" t="s">
        <v>11</v>
      </c>
      <c r="AE181" s="307"/>
      <c r="AF181" s="307"/>
      <c r="AG181" s="358" t="s">
        <v>7</v>
      </c>
      <c r="AH181" s="358" t="s">
        <v>7</v>
      </c>
      <c r="AI181" s="358" t="s">
        <v>7</v>
      </c>
      <c r="AJ181" s="358" t="s">
        <v>7</v>
      </c>
      <c r="AK181" s="34">
        <f>IF(CA181=0,"",TIME(0,CA181,0))</f>
        <v>0.25</v>
      </c>
      <c r="AL181" s="157">
        <f t="shared" ref="AL181:AL186" si="190">COUNTIF(F181:AJ181,"P")</f>
        <v>15</v>
      </c>
      <c r="AM181" s="158">
        <f>SUM(AL181:AL182)/2</f>
        <v>15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360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3</v>
      </c>
      <c r="BL181" s="162">
        <f>SUM(BK181+BK182)/2</f>
        <v>3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5</v>
      </c>
      <c r="BR181" s="158">
        <f>SUM((BQ181+BQ182)/2)</f>
        <v>5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360</v>
      </c>
      <c r="CB181" s="35">
        <f>SUM(AM181+AO181+AQ181+AS181+AU181+AW181+BB181+BD181+BG181+AY181)</f>
        <v>15</v>
      </c>
    </row>
    <row r="182" spans="1:80" ht="18.75" customHeight="1" thickBot="1" x14ac:dyDescent="0.3">
      <c r="A182" s="137" t="s">
        <v>425</v>
      </c>
      <c r="B182" s="179" t="s">
        <v>189</v>
      </c>
      <c r="C182" s="718" t="s">
        <v>6</v>
      </c>
      <c r="D182" s="254"/>
      <c r="E182" s="166" t="s">
        <v>4</v>
      </c>
      <c r="F182" s="36" t="s">
        <v>11</v>
      </c>
      <c r="G182" s="37" t="s">
        <v>11</v>
      </c>
      <c r="H182" s="37" t="s">
        <v>11</v>
      </c>
      <c r="I182" s="37" t="s">
        <v>11</v>
      </c>
      <c r="J182" s="306"/>
      <c r="K182" s="306"/>
      <c r="L182" s="367" t="s">
        <v>14</v>
      </c>
      <c r="M182" s="367" t="s">
        <v>14</v>
      </c>
      <c r="N182" s="37" t="s">
        <v>11</v>
      </c>
      <c r="O182" s="37" t="s">
        <v>11</v>
      </c>
      <c r="P182" s="37" t="s">
        <v>11</v>
      </c>
      <c r="Q182" s="306"/>
      <c r="R182" s="306"/>
      <c r="S182" s="37" t="s">
        <v>11</v>
      </c>
      <c r="T182" s="37" t="s">
        <v>11</v>
      </c>
      <c r="U182" s="37" t="s">
        <v>11</v>
      </c>
      <c r="V182" s="37" t="s">
        <v>11</v>
      </c>
      <c r="W182" s="37" t="s">
        <v>11</v>
      </c>
      <c r="X182" s="306"/>
      <c r="Y182" s="306"/>
      <c r="Z182" s="453" t="s">
        <v>7</v>
      </c>
      <c r="AA182" s="37" t="s">
        <v>11</v>
      </c>
      <c r="AB182" s="367" t="s">
        <v>14</v>
      </c>
      <c r="AC182" s="37" t="s">
        <v>11</v>
      </c>
      <c r="AD182" s="37" t="s">
        <v>11</v>
      </c>
      <c r="AE182" s="306"/>
      <c r="AF182" s="306"/>
      <c r="AG182" s="354" t="s">
        <v>7</v>
      </c>
      <c r="AH182" s="453" t="s">
        <v>7</v>
      </c>
      <c r="AI182" s="354" t="s">
        <v>7</v>
      </c>
      <c r="AJ182" s="354" t="s">
        <v>7</v>
      </c>
      <c r="AK182" s="40"/>
      <c r="AL182" s="167">
        <f t="shared" si="190"/>
        <v>15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3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5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295</v>
      </c>
      <c r="E183" s="156" t="s">
        <v>70</v>
      </c>
      <c r="F183" s="51" t="s">
        <v>11</v>
      </c>
      <c r="G183" s="442" t="s">
        <v>11</v>
      </c>
      <c r="H183" s="52" t="s">
        <v>106</v>
      </c>
      <c r="I183" s="53" t="s">
        <v>11</v>
      </c>
      <c r="J183" s="307"/>
      <c r="K183" s="307"/>
      <c r="L183" s="385" t="s">
        <v>58</v>
      </c>
      <c r="M183" s="385" t="s">
        <v>58</v>
      </c>
      <c r="N183" s="385" t="s">
        <v>58</v>
      </c>
      <c r="O183" s="52" t="s">
        <v>11</v>
      </c>
      <c r="P183" s="52" t="s">
        <v>11</v>
      </c>
      <c r="Q183" s="307"/>
      <c r="R183" s="307"/>
      <c r="S183" s="52" t="s">
        <v>11</v>
      </c>
      <c r="T183" s="52" t="s">
        <v>11</v>
      </c>
      <c r="U183" s="52" t="s">
        <v>11</v>
      </c>
      <c r="V183" s="52" t="s">
        <v>11</v>
      </c>
      <c r="W183" s="52" t="s">
        <v>11</v>
      </c>
      <c r="X183" s="307"/>
      <c r="Y183" s="307"/>
      <c r="Z183" s="52" t="s">
        <v>11</v>
      </c>
      <c r="AA183" s="52" t="s">
        <v>11</v>
      </c>
      <c r="AB183" s="52" t="s">
        <v>11</v>
      </c>
      <c r="AC183" s="52" t="s">
        <v>11</v>
      </c>
      <c r="AD183" s="442" t="s">
        <v>11</v>
      </c>
      <c r="AE183" s="307"/>
      <c r="AF183" s="307"/>
      <c r="AG183" s="52" t="s">
        <v>11</v>
      </c>
      <c r="AH183" s="52" t="s">
        <v>11</v>
      </c>
      <c r="AI183" s="52" t="s">
        <v>67</v>
      </c>
      <c r="AJ183" s="52" t="s">
        <v>11</v>
      </c>
      <c r="AK183" s="34">
        <f>IF(CA183=0,"",TIME(0,CA183,0))</f>
        <v>0.29166666666666669</v>
      </c>
      <c r="AL183" s="157">
        <f t="shared" si="190"/>
        <v>18</v>
      </c>
      <c r="AM183" s="158">
        <f>SUM(AL183:AL184)/2</f>
        <v>17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420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420</v>
      </c>
      <c r="CB183" s="35">
        <f>SUM(AM183+AO183+AQ183+AS183+AU183+AW183+BB183+BD183+BG183+AY183)</f>
        <v>17.5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36" t="s">
        <v>11</v>
      </c>
      <c r="G184" s="402" t="s">
        <v>11</v>
      </c>
      <c r="H184" s="37" t="s">
        <v>106</v>
      </c>
      <c r="I184" s="38" t="s">
        <v>11</v>
      </c>
      <c r="J184" s="306"/>
      <c r="K184" s="306"/>
      <c r="L184" s="352" t="s">
        <v>58</v>
      </c>
      <c r="M184" s="352" t="s">
        <v>58</v>
      </c>
      <c r="N184" s="352" t="s">
        <v>58</v>
      </c>
      <c r="O184" s="37" t="s">
        <v>11</v>
      </c>
      <c r="P184" s="37" t="s">
        <v>11</v>
      </c>
      <c r="Q184" s="306"/>
      <c r="R184" s="306"/>
      <c r="S184" s="37" t="s">
        <v>57</v>
      </c>
      <c r="T184" s="37" t="s">
        <v>11</v>
      </c>
      <c r="U184" s="37" t="s">
        <v>67</v>
      </c>
      <c r="V184" s="37" t="s">
        <v>11</v>
      </c>
      <c r="W184" s="37" t="s">
        <v>11</v>
      </c>
      <c r="X184" s="306"/>
      <c r="Y184" s="306"/>
      <c r="Z184" s="37" t="s">
        <v>11</v>
      </c>
      <c r="AA184" s="37" t="s">
        <v>11</v>
      </c>
      <c r="AB184" s="37" t="s">
        <v>67</v>
      </c>
      <c r="AC184" s="37" t="s">
        <v>11</v>
      </c>
      <c r="AD184" s="402" t="s">
        <v>11</v>
      </c>
      <c r="AE184" s="306"/>
      <c r="AF184" s="306"/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297</v>
      </c>
      <c r="E185" s="236" t="s">
        <v>70</v>
      </c>
      <c r="F185" s="52" t="s">
        <v>11</v>
      </c>
      <c r="G185" s="385" t="s">
        <v>58</v>
      </c>
      <c r="H185" s="385" t="s">
        <v>58</v>
      </c>
      <c r="I185" s="385" t="s">
        <v>58</v>
      </c>
      <c r="J185" s="307"/>
      <c r="K185" s="307"/>
      <c r="L185" s="385" t="s">
        <v>58</v>
      </c>
      <c r="M185" s="385" t="s">
        <v>58</v>
      </c>
      <c r="N185" s="385" t="s">
        <v>58</v>
      </c>
      <c r="O185" s="385" t="s">
        <v>58</v>
      </c>
      <c r="P185" s="385" t="s">
        <v>58</v>
      </c>
      <c r="Q185" s="307"/>
      <c r="R185" s="307"/>
      <c r="S185" s="385" t="s">
        <v>58</v>
      </c>
      <c r="T185" s="385" t="s">
        <v>58</v>
      </c>
      <c r="U185" s="385" t="s">
        <v>58</v>
      </c>
      <c r="V185" s="385" t="s">
        <v>58</v>
      </c>
      <c r="W185" s="385" t="s">
        <v>58</v>
      </c>
      <c r="X185" s="307"/>
      <c r="Y185" s="307"/>
      <c r="Z185" s="385" t="s">
        <v>58</v>
      </c>
      <c r="AA185" s="385" t="s">
        <v>58</v>
      </c>
      <c r="AB185" s="385" t="s">
        <v>58</v>
      </c>
      <c r="AC185" s="385" t="s">
        <v>58</v>
      </c>
      <c r="AD185" s="385" t="s">
        <v>58</v>
      </c>
      <c r="AE185" s="307"/>
      <c r="AF185" s="307"/>
      <c r="AG185" s="52" t="s">
        <v>11</v>
      </c>
      <c r="AH185" s="52" t="s">
        <v>11</v>
      </c>
      <c r="AI185" s="52" t="s">
        <v>11</v>
      </c>
      <c r="AJ185" s="52" t="s">
        <v>11</v>
      </c>
      <c r="AK185" s="34">
        <f>IF(CA185=0,"",TIME(0,CA185,0))</f>
        <v>8.3333333333333329E-2</v>
      </c>
      <c r="AL185" s="157">
        <f t="shared" si="190"/>
        <v>5</v>
      </c>
      <c r="AM185" s="158">
        <f>SUM(AL185:AL186)/2</f>
        <v>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120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120</v>
      </c>
      <c r="CB185" s="35">
        <f>SUM(AM185+AO185+AQ185+AS185+AU185+AW185+BB185+BD185+BG185+AY185)</f>
        <v>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52" t="s">
        <v>11</v>
      </c>
      <c r="G186" s="385" t="s">
        <v>58</v>
      </c>
      <c r="H186" s="385" t="s">
        <v>58</v>
      </c>
      <c r="I186" s="385" t="s">
        <v>58</v>
      </c>
      <c r="J186" s="307"/>
      <c r="K186" s="307"/>
      <c r="L186" s="385" t="s">
        <v>58</v>
      </c>
      <c r="M186" s="431" t="s">
        <v>58</v>
      </c>
      <c r="N186" s="385" t="s">
        <v>58</v>
      </c>
      <c r="O186" s="385" t="s">
        <v>58</v>
      </c>
      <c r="P186" s="385" t="s">
        <v>58</v>
      </c>
      <c r="Q186" s="307"/>
      <c r="R186" s="307"/>
      <c r="S186" s="385" t="s">
        <v>58</v>
      </c>
      <c r="T186" s="385" t="s">
        <v>58</v>
      </c>
      <c r="U186" s="385" t="s">
        <v>58</v>
      </c>
      <c r="V186" s="385" t="s">
        <v>58</v>
      </c>
      <c r="W186" s="385" t="s">
        <v>58</v>
      </c>
      <c r="X186" s="307"/>
      <c r="Y186" s="307"/>
      <c r="Z186" s="385" t="s">
        <v>58</v>
      </c>
      <c r="AA186" s="385" t="s">
        <v>58</v>
      </c>
      <c r="AB186" s="385" t="s">
        <v>58</v>
      </c>
      <c r="AC186" s="385" t="s">
        <v>58</v>
      </c>
      <c r="AD186" s="385" t="s">
        <v>58</v>
      </c>
      <c r="AE186" s="307"/>
      <c r="AF186" s="307"/>
      <c r="AG186" s="52" t="s">
        <v>11</v>
      </c>
      <c r="AH186" s="52" t="s">
        <v>11</v>
      </c>
      <c r="AI186" s="52" t="s">
        <v>11</v>
      </c>
      <c r="AJ186" s="52" t="s">
        <v>11</v>
      </c>
      <c r="AK186" s="40"/>
      <c r="AL186" s="167">
        <f t="shared" si="190"/>
        <v>5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425</v>
      </c>
      <c r="B187" s="179" t="s">
        <v>187</v>
      </c>
      <c r="C187" s="808" t="s">
        <v>383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475" t="s">
        <v>7</v>
      </c>
      <c r="J187" s="305"/>
      <c r="K187" s="305"/>
      <c r="L187" s="31" t="s">
        <v>11</v>
      </c>
      <c r="M187" s="31" t="s">
        <v>108</v>
      </c>
      <c r="N187" s="31" t="s">
        <v>11</v>
      </c>
      <c r="O187" s="31" t="s">
        <v>108</v>
      </c>
      <c r="P187" s="31" t="s">
        <v>11</v>
      </c>
      <c r="Q187" s="305"/>
      <c r="R187" s="305"/>
      <c r="S187" s="353" t="s">
        <v>7</v>
      </c>
      <c r="T187" s="31" t="s">
        <v>11</v>
      </c>
      <c r="U187" s="353" t="s">
        <v>7</v>
      </c>
      <c r="V187" s="353" t="s">
        <v>7</v>
      </c>
      <c r="W187" s="31" t="s">
        <v>11</v>
      </c>
      <c r="X187" s="305"/>
      <c r="Y187" s="305"/>
      <c r="Z187" s="365" t="s">
        <v>8</v>
      </c>
      <c r="AA187" s="365" t="s">
        <v>8</v>
      </c>
      <c r="AB187" s="365" t="s">
        <v>8</v>
      </c>
      <c r="AC187" s="365" t="s">
        <v>8</v>
      </c>
      <c r="AD187" s="365" t="s">
        <v>8</v>
      </c>
      <c r="AE187" s="305"/>
      <c r="AF187" s="305"/>
      <c r="AG187" s="31" t="s">
        <v>11</v>
      </c>
      <c r="AH187" s="365" t="s">
        <v>14</v>
      </c>
      <c r="AI187" s="365" t="s">
        <v>14</v>
      </c>
      <c r="AJ187" s="365" t="s">
        <v>14</v>
      </c>
      <c r="AK187" s="34">
        <f>IF(CA187=0,"",TIME(0,CA187,0))</f>
        <v>9.9999999999999992E-2</v>
      </c>
      <c r="AL187" s="157">
        <f t="shared" si="171"/>
        <v>6</v>
      </c>
      <c r="AM187" s="158">
        <f>SUM(AL187:AL188)/2</f>
        <v>6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144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5</v>
      </c>
      <c r="BJ187" s="159">
        <f>SUM((BI187+BI188)/2)</f>
        <v>5</v>
      </c>
      <c r="BK187" s="159">
        <f t="shared" si="182"/>
        <v>3</v>
      </c>
      <c r="BL187" s="162">
        <f>SUM(BK187+BK188)/2</f>
        <v>3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7</v>
      </c>
      <c r="BR187" s="158">
        <f>SUM((BQ187+BQ188)/2)</f>
        <v>7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144</v>
      </c>
      <c r="CB187" s="35">
        <f>SUM(AM187+AO187+AQ187+AS187+AU187+AW187+BB187+BD187+BG187+AY187)</f>
        <v>6</v>
      </c>
    </row>
    <row r="188" spans="1:80" ht="18.75" customHeight="1" thickBot="1" x14ac:dyDescent="0.3">
      <c r="A188" s="137" t="s">
        <v>425</v>
      </c>
      <c r="B188" s="179" t="s">
        <v>187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476" t="s">
        <v>7</v>
      </c>
      <c r="J188" s="306"/>
      <c r="K188" s="306"/>
      <c r="L188" s="37" t="s">
        <v>11</v>
      </c>
      <c r="M188" s="37" t="s">
        <v>108</v>
      </c>
      <c r="N188" s="37" t="s">
        <v>11</v>
      </c>
      <c r="O188" s="37" t="s">
        <v>108</v>
      </c>
      <c r="P188" s="37" t="s">
        <v>11</v>
      </c>
      <c r="Q188" s="306"/>
      <c r="R188" s="306"/>
      <c r="S188" s="354" t="s">
        <v>7</v>
      </c>
      <c r="T188" s="37" t="s">
        <v>11</v>
      </c>
      <c r="U188" s="354" t="s">
        <v>7</v>
      </c>
      <c r="V188" s="354" t="s">
        <v>7</v>
      </c>
      <c r="W188" s="37" t="s">
        <v>11</v>
      </c>
      <c r="X188" s="306"/>
      <c r="Y188" s="306"/>
      <c r="Z188" s="367" t="s">
        <v>8</v>
      </c>
      <c r="AA188" s="367" t="s">
        <v>8</v>
      </c>
      <c r="AB188" s="367" t="s">
        <v>8</v>
      </c>
      <c r="AC188" s="367" t="s">
        <v>8</v>
      </c>
      <c r="AD188" s="367" t="s">
        <v>8</v>
      </c>
      <c r="AE188" s="306"/>
      <c r="AF188" s="306"/>
      <c r="AG188" s="37" t="s">
        <v>11</v>
      </c>
      <c r="AH188" s="367" t="s">
        <v>14</v>
      </c>
      <c r="AI188" s="367" t="s">
        <v>14</v>
      </c>
      <c r="AJ188" s="367" t="s">
        <v>14</v>
      </c>
      <c r="AK188" s="40"/>
      <c r="AL188" s="167">
        <f t="shared" si="171"/>
        <v>6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5</v>
      </c>
      <c r="BJ188" s="171"/>
      <c r="BK188" s="170">
        <f t="shared" si="182"/>
        <v>3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7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425</v>
      </c>
      <c r="B189" s="179" t="s">
        <v>188</v>
      </c>
      <c r="C189" s="1174" t="s">
        <v>188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425</v>
      </c>
      <c r="B190" s="179" t="s">
        <v>188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300">
        <v>5</v>
      </c>
      <c r="K190" s="300">
        <v>6</v>
      </c>
      <c r="L190" s="25">
        <v>7</v>
      </c>
      <c r="M190" s="25">
        <v>8</v>
      </c>
      <c r="N190" s="25">
        <v>9</v>
      </c>
      <c r="O190" s="25">
        <v>10</v>
      </c>
      <c r="P190" s="25">
        <v>11</v>
      </c>
      <c r="Q190" s="300">
        <v>12</v>
      </c>
      <c r="R190" s="300">
        <v>13</v>
      </c>
      <c r="S190" s="25">
        <v>14</v>
      </c>
      <c r="T190" s="25">
        <v>15</v>
      </c>
      <c r="U190" s="25">
        <v>16</v>
      </c>
      <c r="V190" s="25">
        <v>17</v>
      </c>
      <c r="W190" s="25">
        <v>18</v>
      </c>
      <c r="X190" s="300">
        <v>19</v>
      </c>
      <c r="Y190" s="300">
        <v>20</v>
      </c>
      <c r="Z190" s="25">
        <v>21</v>
      </c>
      <c r="AA190" s="25">
        <v>22</v>
      </c>
      <c r="AB190" s="25">
        <v>23</v>
      </c>
      <c r="AC190" s="25">
        <v>24</v>
      </c>
      <c r="AD190" s="25">
        <v>25</v>
      </c>
      <c r="AE190" s="300">
        <v>26</v>
      </c>
      <c r="AF190" s="300">
        <v>27</v>
      </c>
      <c r="AG190" s="26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425</v>
      </c>
      <c r="B191" s="179" t="s">
        <v>188</v>
      </c>
      <c r="C191" s="1057">
        <v>3062</v>
      </c>
      <c r="D191" s="178" t="s">
        <v>198</v>
      </c>
      <c r="E191" s="156" t="s">
        <v>70</v>
      </c>
      <c r="F191" s="30" t="s">
        <v>11</v>
      </c>
      <c r="G191" s="442" t="s">
        <v>11</v>
      </c>
      <c r="H191" s="31" t="s">
        <v>11</v>
      </c>
      <c r="I191" s="32" t="s">
        <v>11</v>
      </c>
      <c r="J191" s="305"/>
      <c r="K191" s="305"/>
      <c r="L191" s="31" t="s">
        <v>11</v>
      </c>
      <c r="M191" s="31" t="s">
        <v>11</v>
      </c>
      <c r="N191" s="31" t="s">
        <v>11</v>
      </c>
      <c r="O191" s="31" t="s">
        <v>11</v>
      </c>
      <c r="P191" s="31" t="s">
        <v>11</v>
      </c>
      <c r="Q191" s="305"/>
      <c r="R191" s="305"/>
      <c r="S191" s="31" t="s">
        <v>11</v>
      </c>
      <c r="T191" s="31" t="s">
        <v>11</v>
      </c>
      <c r="U191" s="31" t="s">
        <v>11</v>
      </c>
      <c r="V191" s="31" t="s">
        <v>11</v>
      </c>
      <c r="W191" s="353" t="s">
        <v>7</v>
      </c>
      <c r="X191" s="305"/>
      <c r="Y191" s="305"/>
      <c r="Z191" s="31" t="s">
        <v>11</v>
      </c>
      <c r="AA191" s="31" t="s">
        <v>11</v>
      </c>
      <c r="AB191" s="380" t="s">
        <v>11</v>
      </c>
      <c r="AC191" s="31" t="s">
        <v>11</v>
      </c>
      <c r="AD191" s="31" t="s">
        <v>11</v>
      </c>
      <c r="AE191" s="305"/>
      <c r="AF191" s="305"/>
      <c r="AG191" s="31" t="s">
        <v>11</v>
      </c>
      <c r="AH191" s="31" t="s">
        <v>11</v>
      </c>
      <c r="AI191" s="31" t="s">
        <v>11</v>
      </c>
      <c r="AJ191" s="442" t="s">
        <v>11</v>
      </c>
      <c r="AK191" s="34">
        <f>IF(CA191=0,"",TIME(0,CA191,0))</f>
        <v>0.3666666666666667</v>
      </c>
      <c r="AL191" s="157">
        <f t="shared" ref="AL191:AL200" si="209">COUNTIF(F191:AJ191,"P")</f>
        <v>22</v>
      </c>
      <c r="AM191" s="158">
        <f>SUM(AL191:AL192)/2</f>
        <v>22</v>
      </c>
      <c r="AN191" s="158">
        <f t="shared" ref="AN191:AN200" si="210">COUNTIF(F191:AJ191,"Mi")</f>
        <v>0</v>
      </c>
      <c r="AO191" s="158">
        <f>SUM((AN191+AN192)/2)</f>
        <v>0</v>
      </c>
      <c r="AP191" s="159">
        <f t="shared" ref="AP191:AP200" si="211">COUNTIF(F191:AJ191,"VS")</f>
        <v>0</v>
      </c>
      <c r="AQ191" s="159">
        <f>SUM((AP191+AP192)/2)</f>
        <v>0</v>
      </c>
      <c r="AR191" s="158">
        <f t="shared" ref="AR191:AR200" si="212">COUNTIF(F191:AJ191,"C1")</f>
        <v>0</v>
      </c>
      <c r="AS191" s="159">
        <f>SUM((AR191+AR192)/2)</f>
        <v>0</v>
      </c>
      <c r="AT191" s="159">
        <f t="shared" ref="AT191:AT200" si="213">COUNTIF(F191:AJ191,"R1")</f>
        <v>0</v>
      </c>
      <c r="AU191" s="160">
        <f>SUM((AT191+AT192)/2)</f>
        <v>0</v>
      </c>
      <c r="AV191" s="158">
        <f t="shared" ref="AV191:AV200" si="214">COUNTIF(F191:AJ191,"CS")</f>
        <v>0</v>
      </c>
      <c r="AW191" s="158">
        <f>SUM((AV191+AV192)/2)</f>
        <v>0</v>
      </c>
      <c r="AX191" s="159">
        <f t="shared" ref="AX191:AX200" si="215">COUNTIF(F191:AJ191,"DA")</f>
        <v>0</v>
      </c>
      <c r="AY191" s="159">
        <f>SUM((AX191+AX192)/2)</f>
        <v>0</v>
      </c>
      <c r="AZ191" s="161">
        <f>SUM(AM191+AO191+AQ191+AS191+AW191+AY191+AU191)*24</f>
        <v>528</v>
      </c>
      <c r="BA191" s="159">
        <f t="shared" ref="BA191:BA200" si="216">COUNTIF(F191:AJ191,"MT5")</f>
        <v>0</v>
      </c>
      <c r="BB191" s="159">
        <f>SUM((BA191+BA192)/2)</f>
        <v>0</v>
      </c>
      <c r="BC191" s="159">
        <f t="shared" ref="BC191:BC200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200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200" si="219">COUNTIF(F191:AJ191,"A")</f>
        <v>0</v>
      </c>
      <c r="BJ191" s="159">
        <f>SUM((BI191+BI192)/2)</f>
        <v>0</v>
      </c>
      <c r="BK191" s="159">
        <f t="shared" ref="BK191:BK200" si="220">COUNTIF(F191:AJ191,"Ma")</f>
        <v>0</v>
      </c>
      <c r="BL191" s="162">
        <f>SUM(BK191+BK192)/2</f>
        <v>0</v>
      </c>
      <c r="BM191" s="158">
        <f t="shared" ref="BM191:BM200" si="221">COUNTIF(F191:AJ191,"MJ")</f>
        <v>0</v>
      </c>
      <c r="BN191" s="158">
        <f>SUM(BM191+BM192)/2</f>
        <v>0</v>
      </c>
      <c r="BO191" s="158">
        <f t="shared" ref="BO191:BO200" si="222">COUNTIF(F191:AJ191,"Jsc")</f>
        <v>0</v>
      </c>
      <c r="BP191" s="158">
        <f>SUM(BO191+BO192)/2</f>
        <v>0</v>
      </c>
      <c r="BQ191" s="158">
        <f t="shared" ref="BQ191:BQ200" si="223">COUNTIF(F191:AJ191,"C")</f>
        <v>1</v>
      </c>
      <c r="BR191" s="158">
        <f>SUM((BQ191+BQ192)/2)</f>
        <v>1</v>
      </c>
      <c r="BS191" s="158">
        <f t="shared" ref="BS191:BS200" si="224">COUNTIF(F191:AJ191,"CC")</f>
        <v>0</v>
      </c>
      <c r="BT191" s="158">
        <f>SUM((BS191+BS192)/2)</f>
        <v>0</v>
      </c>
      <c r="BU191" s="158">
        <f t="shared" ref="BU191:BU200" si="225">COUNTIF(F191:AJ191,"DS")</f>
        <v>0</v>
      </c>
      <c r="BV191" s="158">
        <f>SUM((BU191+BU192)/2)</f>
        <v>0</v>
      </c>
      <c r="BW191" s="159">
        <f t="shared" ref="BW191:BW200" si="226">COUNTIF(F191:AJ191,"MT")</f>
        <v>0</v>
      </c>
      <c r="BX191" s="159">
        <f>SUM((BW191+BW192)/2)</f>
        <v>0</v>
      </c>
      <c r="BY191" s="159">
        <f t="shared" ref="BY191:BY200" si="227">COUNTIF(F191:AJ191,"4/5")</f>
        <v>0</v>
      </c>
      <c r="BZ191" s="160">
        <f>SUM((BY191+BY192)/2)</f>
        <v>0</v>
      </c>
      <c r="CA191" s="163">
        <f>SUM(AZ191)</f>
        <v>528</v>
      </c>
      <c r="CB191" s="35">
        <f>SUM(AM191+AO191+AQ191+AS191+AU191+AW191+BB191+BD191+BG191+AY191)</f>
        <v>22</v>
      </c>
    </row>
    <row r="192" spans="1:80" ht="18.75" customHeight="1" thickBot="1" x14ac:dyDescent="0.3">
      <c r="A192" s="137" t="s">
        <v>425</v>
      </c>
      <c r="B192" s="179" t="s">
        <v>188</v>
      </c>
      <c r="C192" s="710" t="s">
        <v>6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06"/>
      <c r="K192" s="306"/>
      <c r="L192" s="37" t="s">
        <v>11</v>
      </c>
      <c r="M192" s="37" t="s">
        <v>11</v>
      </c>
      <c r="N192" s="37" t="s">
        <v>11</v>
      </c>
      <c r="O192" s="37" t="s">
        <v>11</v>
      </c>
      <c r="P192" s="37" t="s">
        <v>11</v>
      </c>
      <c r="Q192" s="306"/>
      <c r="R192" s="306"/>
      <c r="S192" s="37" t="s">
        <v>11</v>
      </c>
      <c r="T192" s="37" t="s">
        <v>11</v>
      </c>
      <c r="U192" s="37" t="s">
        <v>11</v>
      </c>
      <c r="V192" s="37" t="s">
        <v>11</v>
      </c>
      <c r="W192" s="354" t="s">
        <v>7</v>
      </c>
      <c r="X192" s="306"/>
      <c r="Y192" s="306"/>
      <c r="Z192" s="37" t="s">
        <v>11</v>
      </c>
      <c r="AA192" s="37" t="s">
        <v>11</v>
      </c>
      <c r="AB192" s="380" t="s">
        <v>11</v>
      </c>
      <c r="AC192" s="37" t="s">
        <v>11</v>
      </c>
      <c r="AD192" s="37" t="s">
        <v>11</v>
      </c>
      <c r="AE192" s="306"/>
      <c r="AF192" s="306"/>
      <c r="AG192" s="37" t="s">
        <v>11</v>
      </c>
      <c r="AH192" s="37" t="s">
        <v>11</v>
      </c>
      <c r="AI192" s="37" t="s">
        <v>11</v>
      </c>
      <c r="AJ192" s="402" t="s">
        <v>11</v>
      </c>
      <c r="AK192" s="40"/>
      <c r="AL192" s="167">
        <f t="shared" si="209"/>
        <v>22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 t="s">
        <v>425</v>
      </c>
      <c r="B193" s="179" t="s">
        <v>188</v>
      </c>
      <c r="C193" s="1057">
        <v>7035</v>
      </c>
      <c r="D193" s="178" t="s">
        <v>206</v>
      </c>
      <c r="E193" s="236" t="s">
        <v>70</v>
      </c>
      <c r="F193" s="762" t="s">
        <v>28</v>
      </c>
      <c r="G193" s="432" t="s">
        <v>28</v>
      </c>
      <c r="H193" s="432" t="s">
        <v>28</v>
      </c>
      <c r="I193" s="432" t="s">
        <v>28</v>
      </c>
      <c r="J193" s="432" t="s">
        <v>28</v>
      </c>
      <c r="K193" s="432" t="s">
        <v>28</v>
      </c>
      <c r="L193" s="432" t="s">
        <v>28</v>
      </c>
      <c r="M193" s="432" t="s">
        <v>28</v>
      </c>
      <c r="N193" s="432" t="s">
        <v>28</v>
      </c>
      <c r="O193" s="432" t="s">
        <v>28</v>
      </c>
      <c r="P193" s="432" t="s">
        <v>28</v>
      </c>
      <c r="Q193" s="432" t="s">
        <v>28</v>
      </c>
      <c r="R193" s="432" t="s">
        <v>28</v>
      </c>
      <c r="S193" s="432" t="s">
        <v>28</v>
      </c>
      <c r="T193" s="432" t="s">
        <v>28</v>
      </c>
      <c r="U193" s="432" t="s">
        <v>28</v>
      </c>
      <c r="V193" s="432" t="s">
        <v>28</v>
      </c>
      <c r="W193" s="432" t="s">
        <v>28</v>
      </c>
      <c r="X193" s="432" t="s">
        <v>28</v>
      </c>
      <c r="Y193" s="432" t="s">
        <v>28</v>
      </c>
      <c r="Z193" s="432" t="s">
        <v>28</v>
      </c>
      <c r="AA193" s="432" t="s">
        <v>28</v>
      </c>
      <c r="AB193" s="432" t="s">
        <v>28</v>
      </c>
      <c r="AC193" s="432" t="s">
        <v>28</v>
      </c>
      <c r="AD193" s="432" t="s">
        <v>28</v>
      </c>
      <c r="AE193" s="432" t="s">
        <v>28</v>
      </c>
      <c r="AF193" s="432" t="s">
        <v>28</v>
      </c>
      <c r="AG193" s="432" t="s">
        <v>28</v>
      </c>
      <c r="AH193" s="432" t="s">
        <v>28</v>
      </c>
      <c r="AI193" s="432" t="s">
        <v>28</v>
      </c>
      <c r="AJ193" s="432" t="s">
        <v>28</v>
      </c>
      <c r="AK193" s="34" t="str">
        <f>IF(CA193=0,"",TIME(0,CA193,0))</f>
        <v/>
      </c>
      <c r="AL193" s="157">
        <f t="shared" si="209"/>
        <v>0</v>
      </c>
      <c r="AM193" s="158">
        <f>SUM(AL193:AL194)/2</f>
        <v>0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31</v>
      </c>
      <c r="BT193" s="158">
        <f>SUM((BS193+BS194)/2)</f>
        <v>31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0</v>
      </c>
      <c r="CB193" s="35">
        <f>SUM(AM193+AO193+AQ193+AS193+AU193+AW193+BB193+BD193+BG193+AY193)</f>
        <v>0</v>
      </c>
    </row>
    <row r="194" spans="1:80" ht="18.75" customHeight="1" thickBot="1" x14ac:dyDescent="0.3">
      <c r="A194" s="137" t="s">
        <v>425</v>
      </c>
      <c r="B194" s="179" t="s">
        <v>188</v>
      </c>
      <c r="C194" s="710" t="s">
        <v>3</v>
      </c>
      <c r="D194" s="194"/>
      <c r="E194" s="238" t="s">
        <v>4</v>
      </c>
      <c r="F194" s="763" t="s">
        <v>28</v>
      </c>
      <c r="G194" s="433" t="s">
        <v>28</v>
      </c>
      <c r="H194" s="433" t="s">
        <v>28</v>
      </c>
      <c r="I194" s="433" t="s">
        <v>28</v>
      </c>
      <c r="J194" s="433" t="s">
        <v>28</v>
      </c>
      <c r="K194" s="433" t="s">
        <v>28</v>
      </c>
      <c r="L194" s="433" t="s">
        <v>28</v>
      </c>
      <c r="M194" s="433" t="s">
        <v>28</v>
      </c>
      <c r="N194" s="433" t="s">
        <v>28</v>
      </c>
      <c r="O194" s="433" t="s">
        <v>28</v>
      </c>
      <c r="P194" s="433" t="s">
        <v>28</v>
      </c>
      <c r="Q194" s="433" t="s">
        <v>28</v>
      </c>
      <c r="R194" s="433" t="s">
        <v>28</v>
      </c>
      <c r="S194" s="433" t="s">
        <v>28</v>
      </c>
      <c r="T194" s="433" t="s">
        <v>28</v>
      </c>
      <c r="U194" s="433" t="s">
        <v>28</v>
      </c>
      <c r="V194" s="433" t="s">
        <v>28</v>
      </c>
      <c r="W194" s="433" t="s">
        <v>28</v>
      </c>
      <c r="X194" s="433" t="s">
        <v>28</v>
      </c>
      <c r="Y194" s="433" t="s">
        <v>28</v>
      </c>
      <c r="Z194" s="433" t="s">
        <v>28</v>
      </c>
      <c r="AA194" s="433" t="s">
        <v>28</v>
      </c>
      <c r="AB194" s="433" t="s">
        <v>28</v>
      </c>
      <c r="AC194" s="433" t="s">
        <v>28</v>
      </c>
      <c r="AD194" s="433" t="s">
        <v>28</v>
      </c>
      <c r="AE194" s="433" t="s">
        <v>28</v>
      </c>
      <c r="AF194" s="433" t="s">
        <v>28</v>
      </c>
      <c r="AG194" s="433" t="s">
        <v>28</v>
      </c>
      <c r="AH194" s="433" t="s">
        <v>28</v>
      </c>
      <c r="AI194" s="433" t="s">
        <v>28</v>
      </c>
      <c r="AJ194" s="433" t="s">
        <v>28</v>
      </c>
      <c r="AK194" s="40"/>
      <c r="AL194" s="167">
        <f t="shared" si="209"/>
        <v>0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31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207</v>
      </c>
      <c r="E195" s="156" t="s">
        <v>70</v>
      </c>
      <c r="F195" s="51" t="s">
        <v>11</v>
      </c>
      <c r="G195" s="52" t="s">
        <v>67</v>
      </c>
      <c r="H195" s="52" t="s">
        <v>11</v>
      </c>
      <c r="I195" s="53" t="s">
        <v>11</v>
      </c>
      <c r="J195" s="307"/>
      <c r="K195" s="307"/>
      <c r="L195" s="52" t="s">
        <v>11</v>
      </c>
      <c r="M195" s="52" t="s">
        <v>11</v>
      </c>
      <c r="N195" s="52" t="s">
        <v>67</v>
      </c>
      <c r="O195" s="52" t="s">
        <v>11</v>
      </c>
      <c r="P195" s="52" t="s">
        <v>11</v>
      </c>
      <c r="Q195" s="307"/>
      <c r="R195" s="307"/>
      <c r="S195" s="52" t="s">
        <v>11</v>
      </c>
      <c r="T195" s="518" t="s">
        <v>28</v>
      </c>
      <c r="U195" s="52" t="s">
        <v>67</v>
      </c>
      <c r="V195" s="52" t="s">
        <v>11</v>
      </c>
      <c r="W195" s="358" t="s">
        <v>7</v>
      </c>
      <c r="X195" s="307"/>
      <c r="Y195" s="307"/>
      <c r="Z195" s="52" t="s">
        <v>11</v>
      </c>
      <c r="AA195" s="358" t="s">
        <v>7</v>
      </c>
      <c r="AB195" s="52" t="s">
        <v>11</v>
      </c>
      <c r="AC195" s="52" t="s">
        <v>11</v>
      </c>
      <c r="AD195" s="657" t="s">
        <v>11</v>
      </c>
      <c r="AE195" s="307"/>
      <c r="AF195" s="307"/>
      <c r="AG195" s="52" t="s">
        <v>11</v>
      </c>
      <c r="AH195" s="52" t="s">
        <v>11</v>
      </c>
      <c r="AI195" s="52" t="s">
        <v>67</v>
      </c>
      <c r="AJ195" s="380" t="s">
        <v>11</v>
      </c>
      <c r="AK195" s="34">
        <f>IF(CA195=0,"",TIME(0,CA195,0))</f>
        <v>0.27499999999999997</v>
      </c>
      <c r="AL195" s="157">
        <f t="shared" si="209"/>
        <v>16</v>
      </c>
      <c r="AM195" s="158">
        <f>SUM(AL195:AL196)/2</f>
        <v>16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396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1</v>
      </c>
      <c r="BT195" s="158">
        <f>SUM((BS195+BS196)/2)</f>
        <v>0.5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396</v>
      </c>
      <c r="CB195" s="35">
        <f>SUM(AM195+AO195+AQ195+AS195+AU195+AW195+BB195+BD195+BG195+AY195)</f>
        <v>16.5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67</v>
      </c>
      <c r="H196" s="37" t="s">
        <v>11</v>
      </c>
      <c r="I196" s="38" t="s">
        <v>11</v>
      </c>
      <c r="J196" s="306"/>
      <c r="K196" s="306"/>
      <c r="L196" s="37" t="s">
        <v>11</v>
      </c>
      <c r="M196" s="37" t="s">
        <v>11</v>
      </c>
      <c r="N196" s="37" t="s">
        <v>67</v>
      </c>
      <c r="O196" s="37" t="s">
        <v>11</v>
      </c>
      <c r="P196" s="37" t="s">
        <v>11</v>
      </c>
      <c r="Q196" s="306"/>
      <c r="R196" s="306"/>
      <c r="S196" s="37" t="s">
        <v>11</v>
      </c>
      <c r="T196" s="37" t="s">
        <v>11</v>
      </c>
      <c r="U196" s="37" t="s">
        <v>67</v>
      </c>
      <c r="V196" s="37" t="s">
        <v>11</v>
      </c>
      <c r="W196" s="354" t="s">
        <v>7</v>
      </c>
      <c r="X196" s="306"/>
      <c r="Y196" s="306"/>
      <c r="Z196" s="37" t="s">
        <v>11</v>
      </c>
      <c r="AA196" s="453" t="s">
        <v>7</v>
      </c>
      <c r="AB196" s="37" t="s">
        <v>11</v>
      </c>
      <c r="AC196" s="37" t="s">
        <v>11</v>
      </c>
      <c r="AD196" s="37" t="s">
        <v>57</v>
      </c>
      <c r="AE196" s="306"/>
      <c r="AF196" s="306"/>
      <c r="AG196" s="37" t="s">
        <v>11</v>
      </c>
      <c r="AH196" s="37" t="s">
        <v>11</v>
      </c>
      <c r="AI196" s="37" t="s">
        <v>67</v>
      </c>
      <c r="AJ196" s="768" t="s">
        <v>11</v>
      </c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386</v>
      </c>
      <c r="D197" s="178" t="s">
        <v>232</v>
      </c>
      <c r="E197" s="156" t="s">
        <v>70</v>
      </c>
      <c r="F197" s="51" t="s">
        <v>11</v>
      </c>
      <c r="G197" s="52" t="s">
        <v>11</v>
      </c>
      <c r="H197" s="52" t="s">
        <v>11</v>
      </c>
      <c r="I197" s="53" t="s">
        <v>11</v>
      </c>
      <c r="J197" s="307"/>
      <c r="K197" s="307"/>
      <c r="L197" s="52" t="s">
        <v>11</v>
      </c>
      <c r="M197" s="52" t="s">
        <v>11</v>
      </c>
      <c r="N197" s="52" t="s">
        <v>11</v>
      </c>
      <c r="O197" s="378" t="s">
        <v>13</v>
      </c>
      <c r="P197" s="52" t="s">
        <v>11</v>
      </c>
      <c r="Q197" s="307"/>
      <c r="R197" s="307"/>
      <c r="S197" s="52" t="s">
        <v>11</v>
      </c>
      <c r="T197" s="52" t="s">
        <v>11</v>
      </c>
      <c r="U197" s="463" t="s">
        <v>33</v>
      </c>
      <c r="V197" s="52" t="s">
        <v>11</v>
      </c>
      <c r="W197" s="52" t="s">
        <v>11</v>
      </c>
      <c r="X197" s="307"/>
      <c r="Y197" s="307"/>
      <c r="Z197" s="52" t="s">
        <v>11</v>
      </c>
      <c r="AA197" s="358" t="s">
        <v>7</v>
      </c>
      <c r="AB197" s="358" t="s">
        <v>7</v>
      </c>
      <c r="AC197" s="52" t="s">
        <v>11</v>
      </c>
      <c r="AD197" s="657" t="s">
        <v>11</v>
      </c>
      <c r="AE197" s="307"/>
      <c r="AF197" s="307"/>
      <c r="AG197" s="52" t="s">
        <v>11</v>
      </c>
      <c r="AH197" s="52" t="s">
        <v>11</v>
      </c>
      <c r="AI197" s="52" t="s">
        <v>11</v>
      </c>
      <c r="AJ197" s="380" t="s">
        <v>11</v>
      </c>
      <c r="AK197" s="34">
        <f>IF(CA197=0,"",TIME(0,CA197,0))</f>
        <v>0.35000000000000003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1</v>
      </c>
      <c r="AQ197" s="159">
        <f>SUM((AP197+AP198)/2)</f>
        <v>0.5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504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504</v>
      </c>
      <c r="CB197" s="35">
        <f>SUM(AM197+AO197+AQ197+AS197+AU197+AW197+BB197+BD197+BG197+AY197)</f>
        <v>21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52" t="s">
        <v>11</v>
      </c>
      <c r="I198" s="53" t="s">
        <v>11</v>
      </c>
      <c r="J198" s="307"/>
      <c r="K198" s="307"/>
      <c r="L198" s="52" t="s">
        <v>11</v>
      </c>
      <c r="M198" s="52" t="s">
        <v>11</v>
      </c>
      <c r="N198" s="52" t="s">
        <v>11</v>
      </c>
      <c r="O198" s="356" t="s">
        <v>13</v>
      </c>
      <c r="P198" s="52" t="s">
        <v>11</v>
      </c>
      <c r="Q198" s="307"/>
      <c r="R198" s="307"/>
      <c r="S198" s="52" t="s">
        <v>11</v>
      </c>
      <c r="T198" s="52" t="s">
        <v>11</v>
      </c>
      <c r="U198" s="52" t="s">
        <v>11</v>
      </c>
      <c r="V198" s="52" t="s">
        <v>11</v>
      </c>
      <c r="W198" s="52" t="s">
        <v>57</v>
      </c>
      <c r="X198" s="307"/>
      <c r="Y198" s="307"/>
      <c r="Z198" s="52" t="s">
        <v>11</v>
      </c>
      <c r="AA198" s="358" t="s">
        <v>7</v>
      </c>
      <c r="AB198" s="358" t="s">
        <v>7</v>
      </c>
      <c r="AC198" s="52" t="s">
        <v>11</v>
      </c>
      <c r="AD198" s="52" t="s">
        <v>11</v>
      </c>
      <c r="AE198" s="307"/>
      <c r="AF198" s="307"/>
      <c r="AG198" s="52" t="s">
        <v>11</v>
      </c>
      <c r="AH198" s="52" t="s">
        <v>11</v>
      </c>
      <c r="AI198" s="52" t="s">
        <v>11</v>
      </c>
      <c r="AJ198" s="380" t="s">
        <v>11</v>
      </c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ht="18.75" customHeight="1" x14ac:dyDescent="0.25">
      <c r="A199" s="137" t="s">
        <v>425</v>
      </c>
      <c r="B199" s="179" t="s">
        <v>188</v>
      </c>
      <c r="C199" s="1057">
        <v>7841</v>
      </c>
      <c r="D199" s="178" t="s">
        <v>272</v>
      </c>
      <c r="E199" s="156" t="s">
        <v>70</v>
      </c>
      <c r="F199" s="30" t="s">
        <v>11</v>
      </c>
      <c r="G199" s="31" t="s">
        <v>33</v>
      </c>
      <c r="H199" s="31" t="s">
        <v>11</v>
      </c>
      <c r="I199" s="32" t="s">
        <v>11</v>
      </c>
      <c r="J199" s="305"/>
      <c r="K199" s="305"/>
      <c r="L199" s="31" t="s">
        <v>11</v>
      </c>
      <c r="M199" s="31" t="s">
        <v>11</v>
      </c>
      <c r="N199" s="31" t="s">
        <v>11</v>
      </c>
      <c r="O199" s="31" t="s">
        <v>11</v>
      </c>
      <c r="P199" s="31" t="s">
        <v>11</v>
      </c>
      <c r="Q199" s="305"/>
      <c r="R199" s="305"/>
      <c r="S199" s="353" t="s">
        <v>7</v>
      </c>
      <c r="T199" s="31" t="s">
        <v>11</v>
      </c>
      <c r="U199" s="31" t="s">
        <v>11</v>
      </c>
      <c r="V199" s="31" t="s">
        <v>11</v>
      </c>
      <c r="W199" s="31" t="s">
        <v>11</v>
      </c>
      <c r="X199" s="305"/>
      <c r="Y199" s="305"/>
      <c r="Z199" s="31" t="s">
        <v>11</v>
      </c>
      <c r="AA199" s="31" t="s">
        <v>11</v>
      </c>
      <c r="AB199" s="528" t="s">
        <v>11</v>
      </c>
      <c r="AC199" s="31" t="s">
        <v>11</v>
      </c>
      <c r="AD199" s="31" t="s">
        <v>11</v>
      </c>
      <c r="AE199" s="305"/>
      <c r="AF199" s="305"/>
      <c r="AG199" s="31" t="s">
        <v>11</v>
      </c>
      <c r="AH199" s="31" t="s">
        <v>11</v>
      </c>
      <c r="AI199" s="31" t="s">
        <v>11</v>
      </c>
      <c r="AJ199" s="31" t="s">
        <v>11</v>
      </c>
      <c r="AK199" s="34">
        <f>IF(CA199=0,"",TIME(0,CA199,0))</f>
        <v>0.3666666666666667</v>
      </c>
      <c r="AL199" s="157">
        <f t="shared" si="209"/>
        <v>21</v>
      </c>
      <c r="AM199" s="158">
        <f>SUM(AL199:AL200)/2</f>
        <v>21.5</v>
      </c>
      <c r="AN199" s="158">
        <f t="shared" si="210"/>
        <v>0</v>
      </c>
      <c r="AO199" s="158">
        <f>SUM((AN199+AN200)/2)</f>
        <v>0</v>
      </c>
      <c r="AP199" s="159">
        <f t="shared" si="211"/>
        <v>1</v>
      </c>
      <c r="AQ199" s="159">
        <f>SUM((AP199+AP200)/2)</f>
        <v>0.5</v>
      </c>
      <c r="AR199" s="158">
        <f t="shared" si="212"/>
        <v>0</v>
      </c>
      <c r="AS199" s="159">
        <f>SUM((AR199+AR200)/2)</f>
        <v>0</v>
      </c>
      <c r="AT199" s="159">
        <f t="shared" si="213"/>
        <v>0</v>
      </c>
      <c r="AU199" s="160">
        <f>SUM((AT199+AT200)/2)</f>
        <v>0</v>
      </c>
      <c r="AV199" s="158">
        <f t="shared" si="214"/>
        <v>0</v>
      </c>
      <c r="AW199" s="158">
        <f>SUM((AV199+AV200)/2)</f>
        <v>0</v>
      </c>
      <c r="AX199" s="159">
        <f t="shared" si="215"/>
        <v>0</v>
      </c>
      <c r="AY199" s="159">
        <f>SUM((AX199+AX200)/2)</f>
        <v>0</v>
      </c>
      <c r="AZ199" s="161">
        <f>SUM(AM199+AO199+AQ199+AS199+AW199+AY199+AU199)*24</f>
        <v>528</v>
      </c>
      <c r="BA199" s="159">
        <f t="shared" si="216"/>
        <v>0</v>
      </c>
      <c r="BB199" s="159">
        <f>SUM((BA199+BA200)/2)</f>
        <v>0</v>
      </c>
      <c r="BC199" s="159">
        <f t="shared" si="217"/>
        <v>0</v>
      </c>
      <c r="BD199" s="159">
        <f>SUM((BC199+BC200)/2)</f>
        <v>0</v>
      </c>
      <c r="BE199" s="159">
        <f>SUM((BD199+BD200)/2)</f>
        <v>0</v>
      </c>
      <c r="BF199" s="159">
        <f t="shared" si="218"/>
        <v>0</v>
      </c>
      <c r="BG199" s="159">
        <f>SUM((BF199+BF200)/2)</f>
        <v>0</v>
      </c>
      <c r="BH199" s="159">
        <f>SUM((BG199+BG200)/2)</f>
        <v>0</v>
      </c>
      <c r="BI199" s="159">
        <f t="shared" si="219"/>
        <v>0</v>
      </c>
      <c r="BJ199" s="159">
        <f>SUM((BI199+BI200)/2)</f>
        <v>0</v>
      </c>
      <c r="BK199" s="159">
        <f t="shared" si="220"/>
        <v>0</v>
      </c>
      <c r="BL199" s="162">
        <f>SUM(BK199+BK200)/2</f>
        <v>0</v>
      </c>
      <c r="BM199" s="158">
        <f t="shared" si="221"/>
        <v>0</v>
      </c>
      <c r="BN199" s="158">
        <f>SUM(BM199+BM200)/2</f>
        <v>0</v>
      </c>
      <c r="BO199" s="158">
        <f t="shared" si="222"/>
        <v>0</v>
      </c>
      <c r="BP199" s="158">
        <f>SUM(BO199+BO200)/2</f>
        <v>0</v>
      </c>
      <c r="BQ199" s="158">
        <f t="shared" si="223"/>
        <v>1</v>
      </c>
      <c r="BR199" s="158">
        <f>SUM((BQ199+BQ200)/2)</f>
        <v>1</v>
      </c>
      <c r="BS199" s="158">
        <f t="shared" si="224"/>
        <v>0</v>
      </c>
      <c r="BT199" s="158">
        <f>SUM((BS199+BS200)/2)</f>
        <v>0</v>
      </c>
      <c r="BU199" s="158">
        <f t="shared" si="225"/>
        <v>0</v>
      </c>
      <c r="BV199" s="158">
        <f>SUM((BU199+BU200)/2)</f>
        <v>0</v>
      </c>
      <c r="BW199" s="159">
        <f t="shared" si="226"/>
        <v>0</v>
      </c>
      <c r="BX199" s="159">
        <f>SUM((BW199+BW200)/2)</f>
        <v>0</v>
      </c>
      <c r="BY199" s="159">
        <f t="shared" si="227"/>
        <v>0</v>
      </c>
      <c r="BZ199" s="160">
        <f>SUM((BY199+BY200)/2)</f>
        <v>0</v>
      </c>
      <c r="CA199" s="163">
        <f>SUM(AZ199)</f>
        <v>528</v>
      </c>
      <c r="CB199" s="35">
        <f>SUM(AM199+AO199+AQ199+AS199+AU199+AW199+BB199+BD199+BG199+AY199)</f>
        <v>22</v>
      </c>
    </row>
    <row r="200" spans="1:80" ht="18.75" customHeight="1" thickBot="1" x14ac:dyDescent="0.3">
      <c r="A200" s="137" t="s">
        <v>425</v>
      </c>
      <c r="B200" s="179" t="s">
        <v>188</v>
      </c>
      <c r="C200" s="710" t="s">
        <v>6</v>
      </c>
      <c r="D200" s="194"/>
      <c r="E200" s="166" t="s">
        <v>4</v>
      </c>
      <c r="F200" s="36" t="s">
        <v>11</v>
      </c>
      <c r="G200" s="37" t="s">
        <v>11</v>
      </c>
      <c r="H200" s="37" t="s">
        <v>11</v>
      </c>
      <c r="I200" s="38" t="s">
        <v>11</v>
      </c>
      <c r="J200" s="306"/>
      <c r="K200" s="306"/>
      <c r="L200" s="37" t="s">
        <v>11</v>
      </c>
      <c r="M200" s="37" t="s">
        <v>11</v>
      </c>
      <c r="N200" s="37" t="s">
        <v>11</v>
      </c>
      <c r="O200" s="37" t="s">
        <v>11</v>
      </c>
      <c r="P200" s="37" t="s">
        <v>11</v>
      </c>
      <c r="Q200" s="306"/>
      <c r="R200" s="306"/>
      <c r="S200" s="354" t="s">
        <v>7</v>
      </c>
      <c r="T200" s="37" t="s">
        <v>11</v>
      </c>
      <c r="U200" s="37" t="s">
        <v>11</v>
      </c>
      <c r="V200" s="37" t="s">
        <v>11</v>
      </c>
      <c r="W200" s="37" t="s">
        <v>11</v>
      </c>
      <c r="X200" s="306"/>
      <c r="Y200" s="306"/>
      <c r="Z200" s="37" t="s">
        <v>11</v>
      </c>
      <c r="AA200" s="37" t="s">
        <v>11</v>
      </c>
      <c r="AB200" s="510" t="s">
        <v>11</v>
      </c>
      <c r="AC200" s="37" t="s">
        <v>11</v>
      </c>
      <c r="AD200" s="37" t="s">
        <v>11</v>
      </c>
      <c r="AE200" s="306"/>
      <c r="AF200" s="306"/>
      <c r="AG200" s="37" t="s">
        <v>11</v>
      </c>
      <c r="AH200" s="37" t="s">
        <v>11</v>
      </c>
      <c r="AI200" s="37" t="s">
        <v>11</v>
      </c>
      <c r="AJ200" s="37" t="s">
        <v>11</v>
      </c>
      <c r="AK200" s="40"/>
      <c r="AL200" s="167">
        <f t="shared" si="209"/>
        <v>22</v>
      </c>
      <c r="AM200" s="168"/>
      <c r="AN200" s="168">
        <f t="shared" si="210"/>
        <v>0</v>
      </c>
      <c r="AO200" s="169"/>
      <c r="AP200" s="170">
        <f t="shared" si="211"/>
        <v>0</v>
      </c>
      <c r="AQ200" s="171"/>
      <c r="AR200" s="168">
        <f t="shared" si="212"/>
        <v>0</v>
      </c>
      <c r="AS200" s="168"/>
      <c r="AT200" s="168">
        <f t="shared" si="213"/>
        <v>0</v>
      </c>
      <c r="AU200" s="168"/>
      <c r="AV200" s="168">
        <f t="shared" si="214"/>
        <v>0</v>
      </c>
      <c r="AW200" s="169"/>
      <c r="AX200" s="170">
        <f t="shared" si="215"/>
        <v>0</v>
      </c>
      <c r="AY200" s="171"/>
      <c r="AZ200" s="172"/>
      <c r="BA200" s="170">
        <f t="shared" si="216"/>
        <v>0</v>
      </c>
      <c r="BB200" s="171"/>
      <c r="BC200" s="170">
        <f t="shared" si="217"/>
        <v>0</v>
      </c>
      <c r="BD200" s="171"/>
      <c r="BE200" s="171"/>
      <c r="BF200" s="170">
        <f t="shared" si="218"/>
        <v>0</v>
      </c>
      <c r="BG200" s="171"/>
      <c r="BH200" s="171"/>
      <c r="BI200" s="170">
        <f t="shared" si="219"/>
        <v>0</v>
      </c>
      <c r="BJ200" s="171"/>
      <c r="BK200" s="170">
        <f t="shared" si="220"/>
        <v>0</v>
      </c>
      <c r="BL200" s="173"/>
      <c r="BM200" s="168">
        <f t="shared" si="221"/>
        <v>0</v>
      </c>
      <c r="BN200" s="174"/>
      <c r="BO200" s="168">
        <f t="shared" si="222"/>
        <v>0</v>
      </c>
      <c r="BP200" s="169"/>
      <c r="BQ200" s="168">
        <f t="shared" si="223"/>
        <v>1</v>
      </c>
      <c r="BR200" s="168"/>
      <c r="BS200" s="168">
        <f t="shared" si="224"/>
        <v>0</v>
      </c>
      <c r="BT200" s="169"/>
      <c r="BU200" s="168">
        <f t="shared" si="225"/>
        <v>0</v>
      </c>
      <c r="BV200" s="169"/>
      <c r="BW200" s="170">
        <f t="shared" si="226"/>
        <v>0</v>
      </c>
      <c r="BX200" s="171"/>
      <c r="BY200" s="170">
        <f t="shared" si="227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425</v>
      </c>
      <c r="B201" s="179" t="s">
        <v>189</v>
      </c>
      <c r="C201" s="1174" t="s">
        <v>189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425</v>
      </c>
      <c r="B202" s="179" t="s">
        <v>189</v>
      </c>
      <c r="C202" s="190"/>
      <c r="D202" s="45" t="s">
        <v>69</v>
      </c>
      <c r="E202" s="204"/>
      <c r="F202" s="24">
        <v>1</v>
      </c>
      <c r="G202" s="25">
        <v>2</v>
      </c>
      <c r="H202" s="25">
        <v>3</v>
      </c>
      <c r="I202" s="25">
        <v>4</v>
      </c>
      <c r="J202" s="300">
        <v>5</v>
      </c>
      <c r="K202" s="300">
        <v>6</v>
      </c>
      <c r="L202" s="25">
        <v>7</v>
      </c>
      <c r="M202" s="25">
        <v>8</v>
      </c>
      <c r="N202" s="25">
        <v>9</v>
      </c>
      <c r="O202" s="25">
        <v>10</v>
      </c>
      <c r="P202" s="25">
        <v>11</v>
      </c>
      <c r="Q202" s="300">
        <v>12</v>
      </c>
      <c r="R202" s="300">
        <v>13</v>
      </c>
      <c r="S202" s="25">
        <v>14</v>
      </c>
      <c r="T202" s="25">
        <v>15</v>
      </c>
      <c r="U202" s="25">
        <v>16</v>
      </c>
      <c r="V202" s="25">
        <v>17</v>
      </c>
      <c r="W202" s="25">
        <v>18</v>
      </c>
      <c r="X202" s="300">
        <v>19</v>
      </c>
      <c r="Y202" s="300">
        <v>20</v>
      </c>
      <c r="Z202" s="25">
        <v>21</v>
      </c>
      <c r="AA202" s="25">
        <v>22</v>
      </c>
      <c r="AB202" s="25">
        <v>23</v>
      </c>
      <c r="AC202" s="25">
        <v>24</v>
      </c>
      <c r="AD202" s="25">
        <v>25</v>
      </c>
      <c r="AE202" s="300">
        <v>26</v>
      </c>
      <c r="AF202" s="300">
        <v>27</v>
      </c>
      <c r="AG202" s="26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425</v>
      </c>
      <c r="B203" s="179" t="s">
        <v>189</v>
      </c>
      <c r="C203" s="1057" t="s">
        <v>387</v>
      </c>
      <c r="D203" s="155" t="str">
        <f>VLOOKUP(C203,ListeAppel,2,FALSE)</f>
        <v>Nom 006</v>
      </c>
      <c r="E203" s="156" t="s">
        <v>70</v>
      </c>
      <c r="F203" s="51" t="s">
        <v>11</v>
      </c>
      <c r="G203" s="355" t="s">
        <v>13</v>
      </c>
      <c r="H203" s="355" t="s">
        <v>13</v>
      </c>
      <c r="I203" s="55" t="s">
        <v>11</v>
      </c>
      <c r="J203" s="332"/>
      <c r="K203" s="332"/>
      <c r="L203" s="31" t="s">
        <v>11</v>
      </c>
      <c r="M203" s="355" t="s">
        <v>13</v>
      </c>
      <c r="N203" s="31" t="s">
        <v>11</v>
      </c>
      <c r="O203" s="31" t="s">
        <v>11</v>
      </c>
      <c r="P203" s="31" t="s">
        <v>11</v>
      </c>
      <c r="Q203" s="305"/>
      <c r="R203" s="305"/>
      <c r="S203" s="31" t="s">
        <v>11</v>
      </c>
      <c r="T203" s="55" t="s">
        <v>11</v>
      </c>
      <c r="U203" s="31" t="s">
        <v>11</v>
      </c>
      <c r="V203" s="355" t="s">
        <v>13</v>
      </c>
      <c r="W203" s="55" t="s">
        <v>11</v>
      </c>
      <c r="X203" s="305"/>
      <c r="Y203" s="332"/>
      <c r="Z203" s="31" t="s">
        <v>11</v>
      </c>
      <c r="AA203" s="31" t="s">
        <v>11</v>
      </c>
      <c r="AB203" s="31" t="s">
        <v>11</v>
      </c>
      <c r="AC203" s="355" t="s">
        <v>13</v>
      </c>
      <c r="AD203" s="355" t="s">
        <v>13</v>
      </c>
      <c r="AE203" s="305"/>
      <c r="AF203" s="305"/>
      <c r="AG203" s="31" t="s">
        <v>11</v>
      </c>
      <c r="AH203" s="31" t="s">
        <v>11</v>
      </c>
      <c r="AI203" s="31" t="s">
        <v>11</v>
      </c>
      <c r="AJ203" s="442" t="s">
        <v>11</v>
      </c>
      <c r="AK203" s="34">
        <f>IF(CA203=0,"",TIME(0,CA203,0))</f>
        <v>0.3833333333333333</v>
      </c>
      <c r="AL203" s="157">
        <f t="shared" ref="AL203:AL248" si="228">COUNTIF(F203:AJ203,"P")</f>
        <v>17</v>
      </c>
      <c r="AM203" s="158">
        <f>SUM(AL203:AL204)/2</f>
        <v>17</v>
      </c>
      <c r="AN203" s="158">
        <f t="shared" ref="AN203:AN248" si="229">COUNTIF(F203:AJ203,"Mi")</f>
        <v>6</v>
      </c>
      <c r="AO203" s="158">
        <f>SUM((AN203+AN204)/2)</f>
        <v>6</v>
      </c>
      <c r="AP203" s="159">
        <f t="shared" ref="AP203:AP248" si="230">COUNTIF(F203:AJ203,"VS")</f>
        <v>0</v>
      </c>
      <c r="AQ203" s="159">
        <f>SUM((AP203+AP204)/2)</f>
        <v>0</v>
      </c>
      <c r="AR203" s="158">
        <f t="shared" ref="AR203:AR248" si="231">COUNTIF(F203:AJ203,"C1")</f>
        <v>0</v>
      </c>
      <c r="AS203" s="159">
        <f>SUM((AR203+AR204)/2)</f>
        <v>0</v>
      </c>
      <c r="AT203" s="159">
        <f t="shared" ref="AT203:AT248" si="232">COUNTIF(F203:AJ203,"R1")</f>
        <v>0</v>
      </c>
      <c r="AU203" s="160">
        <f>SUM((AT203+AT204)/2)</f>
        <v>0</v>
      </c>
      <c r="AV203" s="158">
        <f t="shared" ref="AV203:AV248" si="233">COUNTIF(F203:AJ203,"CS")</f>
        <v>0</v>
      </c>
      <c r="AW203" s="158">
        <f>SUM((AV203+AV204)/2)</f>
        <v>0</v>
      </c>
      <c r="AX203" s="159">
        <f t="shared" ref="AX203:AX248" si="234">COUNTIF(F203:AJ203,"DA")</f>
        <v>0</v>
      </c>
      <c r="AY203" s="159">
        <f>SUM((AX203+AX204)/2)</f>
        <v>0</v>
      </c>
      <c r="AZ203" s="161">
        <f>SUM(AM203+AO203+AQ203+AS203+AW203+AY203+AU203)*24</f>
        <v>552</v>
      </c>
      <c r="BA203" s="159">
        <f t="shared" ref="BA203:BA248" si="235">COUNTIF(F203:AJ203,"MT5")</f>
        <v>0</v>
      </c>
      <c r="BB203" s="159">
        <f>SUM((BA203+BA204)/2)</f>
        <v>0</v>
      </c>
      <c r="BC203" s="159">
        <f t="shared" ref="BC203:BC248" si="236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37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38">COUNTIF(F203:AJ203,"A")</f>
        <v>0</v>
      </c>
      <c r="BJ203" s="159">
        <f>SUM((BI203+BI204)/2)</f>
        <v>0</v>
      </c>
      <c r="BK203" s="159">
        <f t="shared" ref="BK203:BK248" si="239">COUNTIF(F203:AJ203,"Ma")</f>
        <v>0</v>
      </c>
      <c r="BL203" s="162">
        <f>SUM(BK203+BK204)/2</f>
        <v>0</v>
      </c>
      <c r="BM203" s="158">
        <f t="shared" ref="BM203:BM248" si="240">COUNTIF(F203:AJ203,"MJ")</f>
        <v>0</v>
      </c>
      <c r="BN203" s="158">
        <f>SUM(BM203+BM204)/2</f>
        <v>0</v>
      </c>
      <c r="BO203" s="158">
        <f t="shared" ref="BO203:BO248" si="241">COUNTIF(F203:AJ203,"Jsc")</f>
        <v>0</v>
      </c>
      <c r="BP203" s="158">
        <f>SUM(BO203+BO204)/2</f>
        <v>0</v>
      </c>
      <c r="BQ203" s="158">
        <f t="shared" ref="BQ203:BQ248" si="242">COUNTIF(F203:AJ203,"C")</f>
        <v>0</v>
      </c>
      <c r="BR203" s="158">
        <f>SUM((BQ203+BQ204)/2)</f>
        <v>0</v>
      </c>
      <c r="BS203" s="158">
        <f t="shared" ref="BS203:BS248" si="243">COUNTIF(F203:AJ203,"CC")</f>
        <v>0</v>
      </c>
      <c r="BT203" s="158">
        <f>SUM((BS203+BS204)/2)</f>
        <v>0</v>
      </c>
      <c r="BU203" s="158">
        <f t="shared" ref="BU203:BU248" si="244">COUNTIF(F203:AJ203,"DS")</f>
        <v>0</v>
      </c>
      <c r="BV203" s="158">
        <f>SUM((BU203+BU204)/2)</f>
        <v>0</v>
      </c>
      <c r="BW203" s="159">
        <f t="shared" ref="BW203:BW248" si="245">COUNTIF(F203:AJ203,"MT")</f>
        <v>0</v>
      </c>
      <c r="BX203" s="159">
        <f>SUM((BW203+BW204)/2)</f>
        <v>0</v>
      </c>
      <c r="BY203" s="159">
        <f t="shared" ref="BY203:BY248" si="246">COUNTIF(F203:AJ203,"4/5")</f>
        <v>0</v>
      </c>
      <c r="BZ203" s="160">
        <f>SUM((BY203+BY204)/2)</f>
        <v>0</v>
      </c>
      <c r="CA203" s="163">
        <f>SUM(AZ203)</f>
        <v>552</v>
      </c>
      <c r="CB203" s="35">
        <f>SUM(AM203+AO203+AQ203+AS203+AU203+AW203+BB203+BD203+BG203+AY203)</f>
        <v>23</v>
      </c>
    </row>
    <row r="204" spans="1:80" ht="18.75" customHeight="1" thickBot="1" x14ac:dyDescent="0.3">
      <c r="A204" s="137" t="s">
        <v>425</v>
      </c>
      <c r="B204" s="179" t="s">
        <v>189</v>
      </c>
      <c r="C204" s="710" t="s">
        <v>10</v>
      </c>
      <c r="D204" s="165">
        <v>11608</v>
      </c>
      <c r="E204" s="166" t="s">
        <v>4</v>
      </c>
      <c r="F204" s="51" t="s">
        <v>11</v>
      </c>
      <c r="G204" s="356" t="s">
        <v>13</v>
      </c>
      <c r="H204" s="356" t="s">
        <v>13</v>
      </c>
      <c r="I204" s="56" t="s">
        <v>11</v>
      </c>
      <c r="J204" s="331"/>
      <c r="K204" s="331"/>
      <c r="L204" s="37" t="s">
        <v>11</v>
      </c>
      <c r="M204" s="356" t="s">
        <v>13</v>
      </c>
      <c r="N204" s="37" t="s">
        <v>11</v>
      </c>
      <c r="O204" s="37" t="s">
        <v>11</v>
      </c>
      <c r="P204" s="37" t="s">
        <v>11</v>
      </c>
      <c r="Q204" s="306"/>
      <c r="R204" s="306"/>
      <c r="S204" s="37" t="s">
        <v>11</v>
      </c>
      <c r="T204" s="56" t="s">
        <v>11</v>
      </c>
      <c r="U204" s="37" t="s">
        <v>11</v>
      </c>
      <c r="V204" s="356" t="s">
        <v>13</v>
      </c>
      <c r="W204" s="56" t="s">
        <v>11</v>
      </c>
      <c r="X204" s="306"/>
      <c r="Y204" s="331"/>
      <c r="Z204" s="37" t="s">
        <v>11</v>
      </c>
      <c r="AA204" s="37" t="s">
        <v>11</v>
      </c>
      <c r="AB204" s="37" t="s">
        <v>11</v>
      </c>
      <c r="AC204" s="356" t="s">
        <v>13</v>
      </c>
      <c r="AD204" s="356" t="s">
        <v>13</v>
      </c>
      <c r="AE204" s="306"/>
      <c r="AF204" s="306"/>
      <c r="AG204" s="37" t="s">
        <v>11</v>
      </c>
      <c r="AH204" s="37" t="s">
        <v>11</v>
      </c>
      <c r="AI204" s="37" t="s">
        <v>11</v>
      </c>
      <c r="AJ204" s="402" t="s">
        <v>11</v>
      </c>
      <c r="AK204" s="40"/>
      <c r="AL204" s="167">
        <f t="shared" si="228"/>
        <v>17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0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808" t="s">
        <v>388</v>
      </c>
      <c r="D205" s="178" t="str">
        <f>VLOOKUP(C205,ListeAppel,2,FALSE)</f>
        <v>Nom 015</v>
      </c>
      <c r="E205" s="156" t="s">
        <v>70</v>
      </c>
      <c r="F205" s="489" t="s">
        <v>13</v>
      </c>
      <c r="G205" s="353" t="s">
        <v>7</v>
      </c>
      <c r="H205" s="355" t="s">
        <v>13</v>
      </c>
      <c r="I205" s="32" t="s">
        <v>11</v>
      </c>
      <c r="J205" s="305"/>
      <c r="K205" s="305"/>
      <c r="L205" s="31" t="s">
        <v>67</v>
      </c>
      <c r="M205" s="31" t="s">
        <v>11</v>
      </c>
      <c r="N205" s="31" t="s">
        <v>11</v>
      </c>
      <c r="O205" s="355" t="s">
        <v>13</v>
      </c>
      <c r="P205" s="31" t="s">
        <v>11</v>
      </c>
      <c r="Q205" s="305"/>
      <c r="R205" s="305"/>
      <c r="S205" s="55" t="s">
        <v>11</v>
      </c>
      <c r="T205" s="355" t="s">
        <v>13</v>
      </c>
      <c r="U205" s="31" t="s">
        <v>11</v>
      </c>
      <c r="V205" s="31" t="s">
        <v>11</v>
      </c>
      <c r="W205" s="31" t="s">
        <v>11</v>
      </c>
      <c r="X205" s="305"/>
      <c r="Y205" s="305"/>
      <c r="Z205" s="31" t="s">
        <v>11</v>
      </c>
      <c r="AA205" s="467" t="s">
        <v>176</v>
      </c>
      <c r="AB205" s="31" t="s">
        <v>11</v>
      </c>
      <c r="AC205" s="355" t="s">
        <v>13</v>
      </c>
      <c r="AD205" s="355" t="s">
        <v>13</v>
      </c>
      <c r="AE205" s="305"/>
      <c r="AF205" s="305"/>
      <c r="AG205" s="31" t="s">
        <v>11</v>
      </c>
      <c r="AH205" s="31" t="s">
        <v>11</v>
      </c>
      <c r="AI205" s="31" t="s">
        <v>11</v>
      </c>
      <c r="AJ205" s="31" t="s">
        <v>11</v>
      </c>
      <c r="AK205" s="34">
        <f>IF(CA205=0,"",TIME(0,CA205,0))</f>
        <v>0.34166666666666662</v>
      </c>
      <c r="AL205" s="157">
        <f t="shared" si="228"/>
        <v>14</v>
      </c>
      <c r="AM205" s="158">
        <f>SUM(AL205:AL206)/2</f>
        <v>12.5</v>
      </c>
      <c r="AN205" s="158">
        <f t="shared" si="229"/>
        <v>6</v>
      </c>
      <c r="AO205" s="158">
        <f>SUM((AN205+AN206)/2)</f>
        <v>7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0.5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492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</v>
      </c>
      <c r="BR205" s="158">
        <f>SUM((BQ205+BQ206)/2)</f>
        <v>1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492</v>
      </c>
      <c r="CB205" s="35">
        <f>SUM(AM205+AO205+AQ205+AS205+AU205+AW205+BB205+BD205+BG205+AY205)</f>
        <v>20.5</v>
      </c>
    </row>
    <row r="206" spans="1:80" ht="18.75" customHeight="1" thickBot="1" x14ac:dyDescent="0.3">
      <c r="A206" s="137" t="s">
        <v>425</v>
      </c>
      <c r="B206" s="179" t="s">
        <v>189</v>
      </c>
      <c r="C206" s="710" t="s">
        <v>10</v>
      </c>
      <c r="D206" s="194"/>
      <c r="E206" s="166" t="s">
        <v>4</v>
      </c>
      <c r="F206" s="490" t="s">
        <v>13</v>
      </c>
      <c r="G206" s="354" t="s">
        <v>7</v>
      </c>
      <c r="H206" s="356" t="s">
        <v>13</v>
      </c>
      <c r="I206" s="38" t="s">
        <v>11</v>
      </c>
      <c r="J206" s="306"/>
      <c r="K206" s="306"/>
      <c r="L206" s="37" t="s">
        <v>67</v>
      </c>
      <c r="M206" s="37" t="s">
        <v>11</v>
      </c>
      <c r="N206" s="37" t="s">
        <v>11</v>
      </c>
      <c r="O206" s="356" t="s">
        <v>13</v>
      </c>
      <c r="P206" s="37" t="s">
        <v>11</v>
      </c>
      <c r="Q206" s="306"/>
      <c r="R206" s="306"/>
      <c r="S206" s="56" t="s">
        <v>11</v>
      </c>
      <c r="T206" s="356" t="s">
        <v>13</v>
      </c>
      <c r="U206" s="37" t="s">
        <v>11</v>
      </c>
      <c r="V206" s="356" t="s">
        <v>13</v>
      </c>
      <c r="W206" s="37" t="s">
        <v>11</v>
      </c>
      <c r="X206" s="306"/>
      <c r="Y206" s="306"/>
      <c r="Z206" s="37" t="s">
        <v>11</v>
      </c>
      <c r="AA206" s="37" t="s">
        <v>11</v>
      </c>
      <c r="AB206" s="37" t="s">
        <v>11</v>
      </c>
      <c r="AC206" s="356" t="s">
        <v>13</v>
      </c>
      <c r="AD206" s="356" t="s">
        <v>13</v>
      </c>
      <c r="AE206" s="306"/>
      <c r="AF206" s="306"/>
      <c r="AG206" s="37" t="s">
        <v>57</v>
      </c>
      <c r="AH206" s="440" t="s">
        <v>39</v>
      </c>
      <c r="AI206" s="356" t="s">
        <v>13</v>
      </c>
      <c r="AJ206" s="37" t="s">
        <v>11</v>
      </c>
      <c r="AK206" s="40"/>
      <c r="AL206" s="167">
        <f t="shared" si="228"/>
        <v>11</v>
      </c>
      <c r="AM206" s="168"/>
      <c r="AN206" s="168">
        <f t="shared" si="229"/>
        <v>8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1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718">
        <v>4998</v>
      </c>
      <c r="D207" s="208" t="s">
        <v>205</v>
      </c>
      <c r="E207" s="156" t="s">
        <v>70</v>
      </c>
      <c r="F207" s="51" t="s">
        <v>11</v>
      </c>
      <c r="G207" s="31" t="s">
        <v>67</v>
      </c>
      <c r="H207" s="378" t="s">
        <v>13</v>
      </c>
      <c r="I207" s="53" t="s">
        <v>11</v>
      </c>
      <c r="J207" s="307"/>
      <c r="K207" s="307"/>
      <c r="L207" s="31" t="s">
        <v>67</v>
      </c>
      <c r="M207" s="378" t="s">
        <v>13</v>
      </c>
      <c r="N207" s="31" t="s">
        <v>67</v>
      </c>
      <c r="O207" s="52" t="s">
        <v>11</v>
      </c>
      <c r="P207" s="358" t="s">
        <v>7</v>
      </c>
      <c r="Q207" s="307"/>
      <c r="R207" s="307"/>
      <c r="S207" s="255" t="s">
        <v>11</v>
      </c>
      <c r="T207" s="52" t="s">
        <v>11</v>
      </c>
      <c r="U207" s="378" t="s">
        <v>13</v>
      </c>
      <c r="V207" s="52" t="s">
        <v>11</v>
      </c>
      <c r="W207" s="378" t="s">
        <v>13</v>
      </c>
      <c r="X207" s="307"/>
      <c r="Y207" s="307"/>
      <c r="Z207" s="52" t="s">
        <v>11</v>
      </c>
      <c r="AA207" s="378" t="s">
        <v>13</v>
      </c>
      <c r="AB207" s="31" t="s">
        <v>11</v>
      </c>
      <c r="AC207" s="52" t="s">
        <v>11</v>
      </c>
      <c r="AD207" s="358" t="s">
        <v>7</v>
      </c>
      <c r="AE207" s="307"/>
      <c r="AF207" s="307"/>
      <c r="AG207" s="52" t="s">
        <v>11</v>
      </c>
      <c r="AH207" s="378" t="s">
        <v>13</v>
      </c>
      <c r="AI207" s="31" t="s">
        <v>67</v>
      </c>
      <c r="AJ207" s="378" t="s">
        <v>13</v>
      </c>
      <c r="AK207" s="34">
        <f>IF(CA207=0,"",TIME(0,CA207,0))</f>
        <v>0.28333333333333333</v>
      </c>
      <c r="AL207" s="157">
        <f t="shared" si="228"/>
        <v>10</v>
      </c>
      <c r="AM207" s="158">
        <f>SUM(AL207:AL208)/2</f>
        <v>9.5</v>
      </c>
      <c r="AN207" s="158">
        <f t="shared" si="229"/>
        <v>7</v>
      </c>
      <c r="AO207" s="158">
        <f>SUM((AN207+AN208)/2)</f>
        <v>7.5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408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2</v>
      </c>
      <c r="BR207" s="158">
        <f>SUM((BQ207+BQ208)/2)</f>
        <v>2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408</v>
      </c>
      <c r="CB207" s="35">
        <f>SUM(AM207+AO207+AQ207+AS207+AU207+AW207+BB207+BD207+BG207+AY207)</f>
        <v>17</v>
      </c>
    </row>
    <row r="208" spans="1:80" ht="18.75" customHeight="1" thickBot="1" x14ac:dyDescent="0.3">
      <c r="A208" s="137" t="s">
        <v>425</v>
      </c>
      <c r="B208" s="179" t="s">
        <v>189</v>
      </c>
      <c r="C208" s="718" t="s">
        <v>6</v>
      </c>
      <c r="D208" s="254">
        <v>10876</v>
      </c>
      <c r="E208" s="166" t="s">
        <v>4</v>
      </c>
      <c r="F208" s="51" t="s">
        <v>11</v>
      </c>
      <c r="G208" s="37" t="s">
        <v>67</v>
      </c>
      <c r="H208" s="378" t="s">
        <v>13</v>
      </c>
      <c r="I208" s="53" t="s">
        <v>11</v>
      </c>
      <c r="J208" s="307"/>
      <c r="K208" s="307"/>
      <c r="L208" s="37" t="s">
        <v>67</v>
      </c>
      <c r="M208" s="378" t="s">
        <v>13</v>
      </c>
      <c r="N208" s="37" t="s">
        <v>67</v>
      </c>
      <c r="O208" s="52" t="s">
        <v>11</v>
      </c>
      <c r="P208" s="358" t="s">
        <v>7</v>
      </c>
      <c r="Q208" s="307"/>
      <c r="R208" s="307"/>
      <c r="S208" s="255" t="s">
        <v>11</v>
      </c>
      <c r="T208" s="52" t="s">
        <v>11</v>
      </c>
      <c r="U208" s="378" t="s">
        <v>13</v>
      </c>
      <c r="V208" s="378" t="s">
        <v>13</v>
      </c>
      <c r="W208" s="378" t="s">
        <v>13</v>
      </c>
      <c r="X208" s="307"/>
      <c r="Y208" s="307"/>
      <c r="Z208" s="52" t="s">
        <v>11</v>
      </c>
      <c r="AA208" s="378" t="s">
        <v>13</v>
      </c>
      <c r="AB208" s="356" t="s">
        <v>13</v>
      </c>
      <c r="AC208" s="52" t="s">
        <v>11</v>
      </c>
      <c r="AD208" s="358" t="s">
        <v>7</v>
      </c>
      <c r="AE208" s="307"/>
      <c r="AF208" s="307"/>
      <c r="AG208" s="52" t="s">
        <v>11</v>
      </c>
      <c r="AH208" s="52" t="s">
        <v>11</v>
      </c>
      <c r="AI208" s="37" t="s">
        <v>67</v>
      </c>
      <c r="AJ208" s="378" t="s">
        <v>13</v>
      </c>
      <c r="AK208" s="40"/>
      <c r="AL208" s="167">
        <f t="shared" si="228"/>
        <v>9</v>
      </c>
      <c r="AM208" s="168"/>
      <c r="AN208" s="168">
        <f t="shared" si="229"/>
        <v>8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2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8" t="s">
        <v>390</v>
      </c>
      <c r="D209" s="178" t="str">
        <f>VLOOKUP(C209,ListeAppel,2,FALSE)</f>
        <v>Nom 021</v>
      </c>
      <c r="E209" s="156" t="s">
        <v>70</v>
      </c>
      <c r="F209" s="489" t="s">
        <v>13</v>
      </c>
      <c r="G209" s="52" t="s">
        <v>67</v>
      </c>
      <c r="H209" s="355" t="s">
        <v>13</v>
      </c>
      <c r="I209" s="57" t="s">
        <v>11</v>
      </c>
      <c r="J209" s="332"/>
      <c r="K209" s="332"/>
      <c r="L209" s="268" t="s">
        <v>67</v>
      </c>
      <c r="M209" s="31" t="s">
        <v>11</v>
      </c>
      <c r="N209" s="52" t="s">
        <v>67</v>
      </c>
      <c r="O209" s="355" t="s">
        <v>13</v>
      </c>
      <c r="P209" s="31" t="s">
        <v>11</v>
      </c>
      <c r="Q209" s="332"/>
      <c r="R209" s="332"/>
      <c r="S209" s="55" t="s">
        <v>11</v>
      </c>
      <c r="T209" s="355" t="s">
        <v>13</v>
      </c>
      <c r="U209" s="31" t="s">
        <v>67</v>
      </c>
      <c r="V209" s="31" t="s">
        <v>11</v>
      </c>
      <c r="W209" s="31" t="s">
        <v>67</v>
      </c>
      <c r="X209" s="332"/>
      <c r="Y209" s="332"/>
      <c r="Z209" s="357" t="s">
        <v>7</v>
      </c>
      <c r="AA209" s="353" t="s">
        <v>7</v>
      </c>
      <c r="AB209" s="353" t="s">
        <v>7</v>
      </c>
      <c r="AC209" s="357" t="s">
        <v>7</v>
      </c>
      <c r="AD209" s="357" t="s">
        <v>7</v>
      </c>
      <c r="AE209" s="353" t="s">
        <v>7</v>
      </c>
      <c r="AF209" s="353" t="s">
        <v>7</v>
      </c>
      <c r="AG209" s="353" t="s">
        <v>7</v>
      </c>
      <c r="AH209" s="353" t="s">
        <v>7</v>
      </c>
      <c r="AI209" s="353" t="s">
        <v>7</v>
      </c>
      <c r="AJ209" s="353" t="s">
        <v>7</v>
      </c>
      <c r="AK209" s="34">
        <f>IF(CA209=0,"",TIME(0,CA209,0))</f>
        <v>0.15</v>
      </c>
      <c r="AL209" s="157">
        <f t="shared" si="228"/>
        <v>5</v>
      </c>
      <c r="AM209" s="158">
        <f>SUM(AL209:AL210)/2</f>
        <v>4.5</v>
      </c>
      <c r="AN209" s="158">
        <f t="shared" si="229"/>
        <v>4</v>
      </c>
      <c r="AO209" s="158">
        <f>SUM((AN209+AN210)/2)</f>
        <v>4.5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216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11</v>
      </c>
      <c r="BR209" s="158">
        <f>SUM((BQ209+BQ210)/2)</f>
        <v>11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216</v>
      </c>
      <c r="CB209" s="35">
        <f>SUM(AM209+AO209+AQ209+AS209+AU209+AW209+BB209+BD209+BG209+AY209)</f>
        <v>9</v>
      </c>
    </row>
    <row r="210" spans="1:80" ht="18.75" customHeight="1" thickBot="1" x14ac:dyDescent="0.3">
      <c r="A210" s="137" t="s">
        <v>425</v>
      </c>
      <c r="B210" s="179" t="s">
        <v>189</v>
      </c>
      <c r="C210" s="710" t="s">
        <v>3</v>
      </c>
      <c r="D210" s="165"/>
      <c r="E210" s="166" t="s">
        <v>4</v>
      </c>
      <c r="F210" s="490" t="s">
        <v>13</v>
      </c>
      <c r="G210" s="52" t="s">
        <v>67</v>
      </c>
      <c r="H210" s="356" t="s">
        <v>13</v>
      </c>
      <c r="I210" s="38" t="s">
        <v>11</v>
      </c>
      <c r="J210" s="331"/>
      <c r="K210" s="331"/>
      <c r="L210" s="52" t="s">
        <v>67</v>
      </c>
      <c r="M210" s="37" t="s">
        <v>11</v>
      </c>
      <c r="N210" s="52" t="s">
        <v>67</v>
      </c>
      <c r="O210" s="356" t="s">
        <v>13</v>
      </c>
      <c r="P210" s="37" t="s">
        <v>11</v>
      </c>
      <c r="Q210" s="331"/>
      <c r="R210" s="331"/>
      <c r="S210" s="56" t="s">
        <v>11</v>
      </c>
      <c r="T210" s="356" t="s">
        <v>13</v>
      </c>
      <c r="U210" s="37" t="s">
        <v>67</v>
      </c>
      <c r="V210" s="356" t="s">
        <v>13</v>
      </c>
      <c r="W210" s="37" t="s">
        <v>67</v>
      </c>
      <c r="X210" s="331"/>
      <c r="Y210" s="331"/>
      <c r="Z210" s="453" t="s">
        <v>7</v>
      </c>
      <c r="AA210" s="354" t="s">
        <v>7</v>
      </c>
      <c r="AB210" s="354" t="s">
        <v>7</v>
      </c>
      <c r="AC210" s="462" t="s">
        <v>7</v>
      </c>
      <c r="AD210" s="462" t="s">
        <v>7</v>
      </c>
      <c r="AE210" s="354" t="s">
        <v>7</v>
      </c>
      <c r="AF210" s="354" t="s">
        <v>7</v>
      </c>
      <c r="AG210" s="354" t="s">
        <v>7</v>
      </c>
      <c r="AH210" s="354" t="s">
        <v>7</v>
      </c>
      <c r="AI210" s="354" t="s">
        <v>7</v>
      </c>
      <c r="AJ210" s="354" t="s">
        <v>7</v>
      </c>
      <c r="AK210" s="40"/>
      <c r="AL210" s="167">
        <f t="shared" si="228"/>
        <v>4</v>
      </c>
      <c r="AM210" s="168"/>
      <c r="AN210" s="168">
        <f t="shared" si="229"/>
        <v>5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11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808" t="s">
        <v>391</v>
      </c>
      <c r="D211" s="178" t="str">
        <f>VLOOKUP(C211,ListeAppel,2,FALSE)</f>
        <v>Nom 027</v>
      </c>
      <c r="E211" s="156" t="s">
        <v>70</v>
      </c>
      <c r="F211" s="752" t="s">
        <v>67</v>
      </c>
      <c r="G211" s="31" t="s">
        <v>11</v>
      </c>
      <c r="H211" s="31" t="s">
        <v>11</v>
      </c>
      <c r="I211" s="53" t="s">
        <v>11</v>
      </c>
      <c r="J211" s="332"/>
      <c r="K211" s="332"/>
      <c r="L211" s="31" t="s">
        <v>67</v>
      </c>
      <c r="M211" s="55" t="s">
        <v>11</v>
      </c>
      <c r="N211" s="31" t="s">
        <v>11</v>
      </c>
      <c r="O211" s="31" t="s">
        <v>11</v>
      </c>
      <c r="P211" s="31" t="s">
        <v>67</v>
      </c>
      <c r="Q211" s="332"/>
      <c r="R211" s="332"/>
      <c r="S211" s="31" t="s">
        <v>67</v>
      </c>
      <c r="T211" s="55" t="s">
        <v>11</v>
      </c>
      <c r="U211" s="31" t="s">
        <v>11</v>
      </c>
      <c r="V211" s="31" t="s">
        <v>11</v>
      </c>
      <c r="W211" s="31" t="s">
        <v>67</v>
      </c>
      <c r="X211" s="332"/>
      <c r="Y211" s="332"/>
      <c r="Z211" s="31" t="s">
        <v>67</v>
      </c>
      <c r="AA211" s="31" t="s">
        <v>67</v>
      </c>
      <c r="AB211" s="31" t="s">
        <v>11</v>
      </c>
      <c r="AC211" s="31" t="s">
        <v>11</v>
      </c>
      <c r="AD211" s="656" t="s">
        <v>11</v>
      </c>
      <c r="AE211" s="305"/>
      <c r="AF211" s="305"/>
      <c r="AG211" s="31" t="s">
        <v>67</v>
      </c>
      <c r="AH211" s="31" t="s">
        <v>11</v>
      </c>
      <c r="AI211" s="31" t="s">
        <v>11</v>
      </c>
      <c r="AJ211" s="442" t="s">
        <v>11</v>
      </c>
      <c r="AK211" s="34">
        <f>IF(CA211=0,"",TIME(0,CA211,0))</f>
        <v>0.25</v>
      </c>
      <c r="AL211" s="157">
        <f t="shared" si="228"/>
        <v>15</v>
      </c>
      <c r="AM211" s="158">
        <f>SUM(AL211:AL212)/2</f>
        <v>14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1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425</v>
      </c>
      <c r="B212" s="179" t="s">
        <v>189</v>
      </c>
      <c r="C212" s="710" t="s">
        <v>6</v>
      </c>
      <c r="D212" s="194"/>
      <c r="E212" s="166" t="s">
        <v>4</v>
      </c>
      <c r="F212" s="36" t="s">
        <v>67</v>
      </c>
      <c r="G212" s="37" t="s">
        <v>11</v>
      </c>
      <c r="H212" s="37" t="s">
        <v>11</v>
      </c>
      <c r="I212" s="38" t="s">
        <v>11</v>
      </c>
      <c r="J212" s="331"/>
      <c r="K212" s="331"/>
      <c r="L212" s="37" t="s">
        <v>67</v>
      </c>
      <c r="M212" s="56" t="s">
        <v>11</v>
      </c>
      <c r="N212" s="37" t="s">
        <v>11</v>
      </c>
      <c r="O212" s="37" t="s">
        <v>57</v>
      </c>
      <c r="P212" s="37" t="s">
        <v>67</v>
      </c>
      <c r="Q212" s="331"/>
      <c r="R212" s="331"/>
      <c r="S212" s="37" t="s">
        <v>67</v>
      </c>
      <c r="T212" s="56" t="s">
        <v>11</v>
      </c>
      <c r="U212" s="37" t="s">
        <v>11</v>
      </c>
      <c r="V212" s="37" t="s">
        <v>11</v>
      </c>
      <c r="W212" s="37" t="s">
        <v>67</v>
      </c>
      <c r="X212" s="331"/>
      <c r="Y212" s="331"/>
      <c r="Z212" s="37" t="s">
        <v>67</v>
      </c>
      <c r="AA212" s="37" t="s">
        <v>67</v>
      </c>
      <c r="AB212" s="37" t="s">
        <v>11</v>
      </c>
      <c r="AC212" s="37" t="s">
        <v>11</v>
      </c>
      <c r="AD212" s="37" t="s">
        <v>57</v>
      </c>
      <c r="AE212" s="306"/>
      <c r="AF212" s="306"/>
      <c r="AG212" s="37" t="s">
        <v>67</v>
      </c>
      <c r="AH212" s="37" t="s">
        <v>11</v>
      </c>
      <c r="AI212" s="37" t="s">
        <v>11</v>
      </c>
      <c r="AJ212" s="402" t="s">
        <v>11</v>
      </c>
      <c r="AK212" s="40"/>
      <c r="AL212" s="167">
        <f t="shared" si="228"/>
        <v>13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2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1058" t="s">
        <v>392</v>
      </c>
      <c r="D213" s="201" t="str">
        <f>VLOOKUP(C213,ListeAppel,2,FALSE)</f>
        <v>Nom 029</v>
      </c>
      <c r="E213" s="156" t="s">
        <v>70</v>
      </c>
      <c r="F213" s="627" t="s">
        <v>58</v>
      </c>
      <c r="G213" s="485" t="s">
        <v>67</v>
      </c>
      <c r="H213" s="31" t="s">
        <v>11</v>
      </c>
      <c r="I213" s="55" t="s">
        <v>11</v>
      </c>
      <c r="J213" s="305"/>
      <c r="K213" s="305"/>
      <c r="L213" s="31" t="s">
        <v>11</v>
      </c>
      <c r="M213" s="55" t="s">
        <v>11</v>
      </c>
      <c r="N213" s="31" t="s">
        <v>11</v>
      </c>
      <c r="O213" s="33" t="s">
        <v>67</v>
      </c>
      <c r="P213" s="55" t="s">
        <v>11</v>
      </c>
      <c r="Q213" s="305"/>
      <c r="R213" s="305"/>
      <c r="S213" s="31" t="s">
        <v>11</v>
      </c>
      <c r="T213" s="55" t="s">
        <v>11</v>
      </c>
      <c r="U213" s="31" t="s">
        <v>11</v>
      </c>
      <c r="V213" s="31" t="s">
        <v>11</v>
      </c>
      <c r="W213" s="31" t="s">
        <v>67</v>
      </c>
      <c r="X213" s="305"/>
      <c r="Y213" s="305"/>
      <c r="Z213" s="31" t="s">
        <v>67</v>
      </c>
      <c r="AA213" s="31" t="s">
        <v>11</v>
      </c>
      <c r="AB213" s="31" t="s">
        <v>11</v>
      </c>
      <c r="AC213" s="31" t="s">
        <v>11</v>
      </c>
      <c r="AD213" s="31" t="s">
        <v>67</v>
      </c>
      <c r="AE213" s="305"/>
      <c r="AF213" s="305"/>
      <c r="AG213" s="353" t="s">
        <v>7</v>
      </c>
      <c r="AH213" s="353" t="s">
        <v>7</v>
      </c>
      <c r="AI213" s="353" t="s">
        <v>7</v>
      </c>
      <c r="AJ213" s="353" t="s">
        <v>7</v>
      </c>
      <c r="AK213" s="34">
        <f>IF(CA213=0,"",TIME(0,CA213,0))</f>
        <v>0.21666666666666667</v>
      </c>
      <c r="AL213" s="157">
        <f t="shared" si="228"/>
        <v>13</v>
      </c>
      <c r="AM213" s="158">
        <f>SUM(AL213:AL214)/2</f>
        <v>13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312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4</v>
      </c>
      <c r="BR213" s="158">
        <f>SUM((BQ213+BQ214)/2)</f>
        <v>4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312</v>
      </c>
      <c r="CB213" s="35">
        <f>SUM(AM213+AO213+AQ213+AS213+AU213+AW213+BB213+BD213+BG213+AY213)</f>
        <v>13</v>
      </c>
    </row>
    <row r="214" spans="1:80" ht="18.75" customHeight="1" thickBot="1" x14ac:dyDescent="0.3">
      <c r="A214" s="137" t="s">
        <v>425</v>
      </c>
      <c r="B214" s="179" t="s">
        <v>189</v>
      </c>
      <c r="C214" s="271" t="s">
        <v>80</v>
      </c>
      <c r="D214" s="194"/>
      <c r="E214" s="166" t="s">
        <v>4</v>
      </c>
      <c r="F214" s="628" t="s">
        <v>58</v>
      </c>
      <c r="G214" s="37" t="s">
        <v>67</v>
      </c>
      <c r="H214" s="37" t="s">
        <v>11</v>
      </c>
      <c r="I214" s="56" t="s">
        <v>11</v>
      </c>
      <c r="J214" s="306"/>
      <c r="K214" s="306"/>
      <c r="L214" s="37" t="s">
        <v>11</v>
      </c>
      <c r="M214" s="56" t="s">
        <v>11</v>
      </c>
      <c r="N214" s="37" t="s">
        <v>11</v>
      </c>
      <c r="O214" s="37" t="s">
        <v>67</v>
      </c>
      <c r="P214" s="56" t="s">
        <v>11</v>
      </c>
      <c r="Q214" s="306"/>
      <c r="R214" s="306"/>
      <c r="S214" s="37" t="s">
        <v>11</v>
      </c>
      <c r="T214" s="56" t="s">
        <v>11</v>
      </c>
      <c r="U214" s="37" t="s">
        <v>11</v>
      </c>
      <c r="V214" s="37" t="s">
        <v>11</v>
      </c>
      <c r="W214" s="37" t="s">
        <v>67</v>
      </c>
      <c r="X214" s="306"/>
      <c r="Y214" s="306"/>
      <c r="Z214" s="37" t="s">
        <v>67</v>
      </c>
      <c r="AA214" s="37" t="s">
        <v>11</v>
      </c>
      <c r="AB214" s="37" t="s">
        <v>11</v>
      </c>
      <c r="AC214" s="37" t="s">
        <v>11</v>
      </c>
      <c r="AD214" s="37" t="s">
        <v>67</v>
      </c>
      <c r="AE214" s="306"/>
      <c r="AF214" s="306"/>
      <c r="AG214" s="354" t="s">
        <v>7</v>
      </c>
      <c r="AH214" s="354" t="s">
        <v>7</v>
      </c>
      <c r="AI214" s="354" t="s">
        <v>7</v>
      </c>
      <c r="AJ214" s="354" t="s">
        <v>7</v>
      </c>
      <c r="AK214" s="40"/>
      <c r="AL214" s="167">
        <f t="shared" si="228"/>
        <v>13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4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718">
        <v>8965</v>
      </c>
      <c r="D215" s="208" t="s">
        <v>222</v>
      </c>
      <c r="E215" s="156" t="s">
        <v>70</v>
      </c>
      <c r="F215" s="30" t="s">
        <v>11</v>
      </c>
      <c r="G215" s="31" t="s">
        <v>11</v>
      </c>
      <c r="H215" s="355" t="s">
        <v>13</v>
      </c>
      <c r="I215" s="55" t="s">
        <v>11</v>
      </c>
      <c r="J215" s="305"/>
      <c r="K215" s="305"/>
      <c r="L215" s="31" t="s">
        <v>59</v>
      </c>
      <c r="M215" s="31" t="s">
        <v>59</v>
      </c>
      <c r="N215" s="31" t="s">
        <v>59</v>
      </c>
      <c r="O215" s="31" t="s">
        <v>11</v>
      </c>
      <c r="P215" s="55" t="s">
        <v>11</v>
      </c>
      <c r="Q215" s="305"/>
      <c r="R215" s="305"/>
      <c r="S215" s="351" t="s">
        <v>59</v>
      </c>
      <c r="T215" s="351" t="s">
        <v>59</v>
      </c>
      <c r="U215" s="351" t="s">
        <v>59</v>
      </c>
      <c r="V215" s="351" t="s">
        <v>59</v>
      </c>
      <c r="W215" s="351" t="s">
        <v>59</v>
      </c>
      <c r="X215" s="305"/>
      <c r="Y215" s="305"/>
      <c r="Z215" s="351" t="s">
        <v>59</v>
      </c>
      <c r="AA215" s="351" t="s">
        <v>59</v>
      </c>
      <c r="AB215" s="351" t="s">
        <v>59</v>
      </c>
      <c r="AC215" s="351" t="s">
        <v>59</v>
      </c>
      <c r="AD215" s="351" t="s">
        <v>59</v>
      </c>
      <c r="AE215" s="305"/>
      <c r="AF215" s="305"/>
      <c r="AG215" s="351" t="s">
        <v>59</v>
      </c>
      <c r="AH215" s="351" t="s">
        <v>59</v>
      </c>
      <c r="AI215" s="351" t="s">
        <v>59</v>
      </c>
      <c r="AJ215" s="351" t="s">
        <v>59</v>
      </c>
      <c r="AK215" s="34">
        <f>IF(CA215=0,"",TIME(0,CA215,0))</f>
        <v>9.9999999999999992E-2</v>
      </c>
      <c r="AL215" s="157">
        <f t="shared" si="228"/>
        <v>5</v>
      </c>
      <c r="AM215" s="158">
        <f>SUM(AL215:AL216)/2</f>
        <v>5.5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144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0</v>
      </c>
      <c r="BR215" s="158">
        <f>SUM((BQ215+BQ216)/2)</f>
        <v>0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144</v>
      </c>
      <c r="CB215" s="35">
        <f>SUM(AM215+AO215+AQ215+AS215+AU215+AW215+BB215+BD215+BG215+AY215)</f>
        <v>6</v>
      </c>
    </row>
    <row r="216" spans="1:80" ht="18.75" customHeight="1" thickBot="1" x14ac:dyDescent="0.3">
      <c r="A216" s="137" t="s">
        <v>425</v>
      </c>
      <c r="B216" s="179" t="s">
        <v>189</v>
      </c>
      <c r="C216" s="718" t="s">
        <v>6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7" t="s">
        <v>11</v>
      </c>
      <c r="I216" s="56" t="s">
        <v>11</v>
      </c>
      <c r="J216" s="306"/>
      <c r="K216" s="306"/>
      <c r="L216" s="37" t="s">
        <v>59</v>
      </c>
      <c r="M216" s="37" t="s">
        <v>59</v>
      </c>
      <c r="N216" s="37" t="s">
        <v>59</v>
      </c>
      <c r="O216" s="37" t="s">
        <v>11</v>
      </c>
      <c r="P216" s="56" t="s">
        <v>11</v>
      </c>
      <c r="Q216" s="306"/>
      <c r="R216" s="306"/>
      <c r="S216" s="352" t="s">
        <v>59</v>
      </c>
      <c r="T216" s="352" t="s">
        <v>59</v>
      </c>
      <c r="U216" s="352" t="s">
        <v>59</v>
      </c>
      <c r="V216" s="352" t="s">
        <v>59</v>
      </c>
      <c r="W216" s="352" t="s">
        <v>59</v>
      </c>
      <c r="X216" s="306"/>
      <c r="Y216" s="306"/>
      <c r="Z216" s="352" t="s">
        <v>59</v>
      </c>
      <c r="AA216" s="352" t="s">
        <v>59</v>
      </c>
      <c r="AB216" s="352" t="s">
        <v>59</v>
      </c>
      <c r="AC216" s="352" t="s">
        <v>59</v>
      </c>
      <c r="AD216" s="352" t="s">
        <v>59</v>
      </c>
      <c r="AE216" s="306"/>
      <c r="AF216" s="306"/>
      <c r="AG216" s="352" t="s">
        <v>59</v>
      </c>
      <c r="AH216" s="352" t="s">
        <v>59</v>
      </c>
      <c r="AI216" s="352" t="s">
        <v>59</v>
      </c>
      <c r="AJ216" s="352" t="s">
        <v>59</v>
      </c>
      <c r="AK216" s="40"/>
      <c r="AL216" s="167">
        <f t="shared" si="228"/>
        <v>6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0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 t="s">
        <v>425</v>
      </c>
      <c r="B217" s="179" t="s">
        <v>189</v>
      </c>
      <c r="C217" s="1058" t="s">
        <v>394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55" t="s">
        <v>13</v>
      </c>
      <c r="I217" s="55" t="s">
        <v>11</v>
      </c>
      <c r="J217" s="305"/>
      <c r="K217" s="332"/>
      <c r="L217" s="31" t="s">
        <v>11</v>
      </c>
      <c r="M217" s="31" t="s">
        <v>11</v>
      </c>
      <c r="N217" s="353" t="s">
        <v>7</v>
      </c>
      <c r="O217" s="31" t="s">
        <v>11</v>
      </c>
      <c r="P217" s="31" t="s">
        <v>67</v>
      </c>
      <c r="Q217" s="305"/>
      <c r="R217" s="305"/>
      <c r="S217" s="353" t="s">
        <v>7</v>
      </c>
      <c r="T217" s="31" t="s">
        <v>11</v>
      </c>
      <c r="U217" s="353" t="s">
        <v>7</v>
      </c>
      <c r="V217" s="31" t="s">
        <v>11</v>
      </c>
      <c r="W217" s="353" t="s">
        <v>7</v>
      </c>
      <c r="X217" s="305"/>
      <c r="Y217" s="305"/>
      <c r="Z217" s="52" t="s">
        <v>11</v>
      </c>
      <c r="AA217" s="31" t="s">
        <v>11</v>
      </c>
      <c r="AB217" s="353" t="s">
        <v>7</v>
      </c>
      <c r="AC217" s="31" t="s">
        <v>11</v>
      </c>
      <c r="AD217" s="31" t="s">
        <v>67</v>
      </c>
      <c r="AE217" s="305"/>
      <c r="AF217" s="305"/>
      <c r="AG217" s="355" t="s">
        <v>13</v>
      </c>
      <c r="AH217" s="55" t="s">
        <v>11</v>
      </c>
      <c r="AI217" s="31" t="s">
        <v>11</v>
      </c>
      <c r="AJ217" s="353" t="s">
        <v>7</v>
      </c>
      <c r="AK217" s="34">
        <f>IF(CA217=0,"",TIME(0,CA217,0))</f>
        <v>0.23333333333333331</v>
      </c>
      <c r="AL217" s="157">
        <f t="shared" si="228"/>
        <v>12</v>
      </c>
      <c r="AM217" s="158">
        <f>SUM(AL217:AL218)/2</f>
        <v>13</v>
      </c>
      <c r="AN217" s="158">
        <f t="shared" si="229"/>
        <v>2</v>
      </c>
      <c r="AO217" s="158">
        <f>SUM((AN217+AN218)/2)</f>
        <v>1</v>
      </c>
      <c r="AP217" s="159">
        <f t="shared" si="230"/>
        <v>0</v>
      </c>
      <c r="AQ217" s="159">
        <f>SUM((AP217+AP218)/2)</f>
        <v>0</v>
      </c>
      <c r="AR217" s="158">
        <f t="shared" si="231"/>
        <v>0</v>
      </c>
      <c r="AS217" s="159">
        <f>SUM((AR217+AR218)/2)</f>
        <v>0</v>
      </c>
      <c r="AT217" s="159">
        <f t="shared" si="232"/>
        <v>0</v>
      </c>
      <c r="AU217" s="160">
        <f>SUM((AT217+AT218)/2)</f>
        <v>0</v>
      </c>
      <c r="AV217" s="158">
        <f t="shared" si="233"/>
        <v>0</v>
      </c>
      <c r="AW217" s="158">
        <f>SUM((AV217+AV218)/2)</f>
        <v>0</v>
      </c>
      <c r="AX217" s="159">
        <f t="shared" si="234"/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 t="shared" si="235"/>
        <v>0</v>
      </c>
      <c r="BB217" s="159">
        <f>SUM((BA217+BA218)/2)</f>
        <v>0</v>
      </c>
      <c r="BC217" s="159">
        <f t="shared" si="236"/>
        <v>0</v>
      </c>
      <c r="BD217" s="159">
        <f>SUM((BC217+BC218)/2)</f>
        <v>0</v>
      </c>
      <c r="BE217" s="159">
        <f>SUM((BD217+BD218)/2)</f>
        <v>0</v>
      </c>
      <c r="BF217" s="159">
        <f t="shared" si="237"/>
        <v>0</v>
      </c>
      <c r="BG217" s="159">
        <f>SUM((BF217+BF218)/2)</f>
        <v>0</v>
      </c>
      <c r="BH217" s="159">
        <f>SUM((BG217+BG218)/2)</f>
        <v>0</v>
      </c>
      <c r="BI217" s="159">
        <f t="shared" si="238"/>
        <v>0</v>
      </c>
      <c r="BJ217" s="159">
        <f>SUM((BI217+BI218)/2)</f>
        <v>0</v>
      </c>
      <c r="BK217" s="159">
        <f t="shared" si="239"/>
        <v>0</v>
      </c>
      <c r="BL217" s="162">
        <f>SUM(BK217+BK218)/2</f>
        <v>0</v>
      </c>
      <c r="BM217" s="158">
        <f t="shared" si="240"/>
        <v>0</v>
      </c>
      <c r="BN217" s="158">
        <f>SUM(BM217+BM218)/2</f>
        <v>0</v>
      </c>
      <c r="BO217" s="158">
        <f t="shared" si="241"/>
        <v>0</v>
      </c>
      <c r="BP217" s="158">
        <f>SUM(BO217+BO218)/2</f>
        <v>0</v>
      </c>
      <c r="BQ217" s="158">
        <f t="shared" si="242"/>
        <v>7</v>
      </c>
      <c r="BR217" s="158">
        <f>SUM((BQ217+BQ218)/2)</f>
        <v>7</v>
      </c>
      <c r="BS217" s="158">
        <f t="shared" si="243"/>
        <v>0</v>
      </c>
      <c r="BT217" s="158">
        <f>SUM((BS217+BS218)/2)</f>
        <v>0</v>
      </c>
      <c r="BU217" s="158">
        <f t="shared" si="244"/>
        <v>0</v>
      </c>
      <c r="BV217" s="158">
        <f>SUM((BU217+BU218)/2)</f>
        <v>0</v>
      </c>
      <c r="BW217" s="159">
        <f t="shared" si="245"/>
        <v>0</v>
      </c>
      <c r="BX217" s="159">
        <f>SUM((BW217+BW218)/2)</f>
        <v>0</v>
      </c>
      <c r="BY217" s="159">
        <f t="shared" si="246"/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 t="s">
        <v>425</v>
      </c>
      <c r="B218" s="179" t="s">
        <v>189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7" t="s">
        <v>11</v>
      </c>
      <c r="I218" s="38" t="s">
        <v>11</v>
      </c>
      <c r="J218" s="306"/>
      <c r="K218" s="331"/>
      <c r="L218" s="37" t="s">
        <v>11</v>
      </c>
      <c r="M218" s="37" t="s">
        <v>11</v>
      </c>
      <c r="N218" s="354" t="s">
        <v>7</v>
      </c>
      <c r="O218" s="37" t="s">
        <v>11</v>
      </c>
      <c r="P218" s="37" t="s">
        <v>67</v>
      </c>
      <c r="Q218" s="306"/>
      <c r="R218" s="306"/>
      <c r="S218" s="354" t="s">
        <v>7</v>
      </c>
      <c r="T218" s="37" t="s">
        <v>11</v>
      </c>
      <c r="U218" s="354" t="s">
        <v>7</v>
      </c>
      <c r="V218" s="37" t="s">
        <v>11</v>
      </c>
      <c r="W218" s="354" t="s">
        <v>7</v>
      </c>
      <c r="X218" s="306"/>
      <c r="Y218" s="306"/>
      <c r="Z218" s="56" t="s">
        <v>11</v>
      </c>
      <c r="AA218" s="37" t="s">
        <v>11</v>
      </c>
      <c r="AB218" s="354" t="s">
        <v>7</v>
      </c>
      <c r="AC218" s="37" t="s">
        <v>11</v>
      </c>
      <c r="AD218" s="37" t="s">
        <v>67</v>
      </c>
      <c r="AE218" s="306"/>
      <c r="AF218" s="306"/>
      <c r="AG218" s="37" t="s">
        <v>11</v>
      </c>
      <c r="AH218" s="56" t="s">
        <v>11</v>
      </c>
      <c r="AI218" s="37" t="s">
        <v>11</v>
      </c>
      <c r="AJ218" s="354" t="s">
        <v>7</v>
      </c>
      <c r="AK218" s="40"/>
      <c r="AL218" s="167">
        <f t="shared" si="228"/>
        <v>14</v>
      </c>
      <c r="AM218" s="168"/>
      <c r="AN218" s="168">
        <f t="shared" si="229"/>
        <v>0</v>
      </c>
      <c r="AO218" s="169"/>
      <c r="AP218" s="170">
        <f t="shared" si="230"/>
        <v>0</v>
      </c>
      <c r="AQ218" s="171"/>
      <c r="AR218" s="168">
        <f t="shared" si="231"/>
        <v>0</v>
      </c>
      <c r="AS218" s="168"/>
      <c r="AT218" s="168">
        <f t="shared" si="232"/>
        <v>0</v>
      </c>
      <c r="AU218" s="168"/>
      <c r="AV218" s="168">
        <f t="shared" si="233"/>
        <v>0</v>
      </c>
      <c r="AW218" s="169"/>
      <c r="AX218" s="170">
        <f t="shared" si="234"/>
        <v>0</v>
      </c>
      <c r="AY218" s="171"/>
      <c r="AZ218" s="172"/>
      <c r="BA218" s="170">
        <f t="shared" si="235"/>
        <v>0</v>
      </c>
      <c r="BB218" s="171"/>
      <c r="BC218" s="170">
        <f t="shared" si="236"/>
        <v>0</v>
      </c>
      <c r="BD218" s="171"/>
      <c r="BE218" s="171"/>
      <c r="BF218" s="170">
        <f t="shared" si="237"/>
        <v>0</v>
      </c>
      <c r="BG218" s="171"/>
      <c r="BH218" s="171"/>
      <c r="BI218" s="170">
        <f t="shared" si="238"/>
        <v>0</v>
      </c>
      <c r="BJ218" s="171"/>
      <c r="BK218" s="170">
        <f t="shared" si="239"/>
        <v>0</v>
      </c>
      <c r="BL218" s="173"/>
      <c r="BM218" s="168">
        <f t="shared" si="240"/>
        <v>0</v>
      </c>
      <c r="BN218" s="174"/>
      <c r="BO218" s="168">
        <f t="shared" si="241"/>
        <v>0</v>
      </c>
      <c r="BP218" s="169"/>
      <c r="BQ218" s="168">
        <f t="shared" si="242"/>
        <v>7</v>
      </c>
      <c r="BR218" s="168"/>
      <c r="BS218" s="168">
        <f t="shared" si="243"/>
        <v>0</v>
      </c>
      <c r="BT218" s="169"/>
      <c r="BU218" s="168">
        <f t="shared" si="244"/>
        <v>0</v>
      </c>
      <c r="BV218" s="169"/>
      <c r="BW218" s="170">
        <f t="shared" si="245"/>
        <v>0</v>
      </c>
      <c r="BX218" s="171"/>
      <c r="BY218" s="170">
        <f t="shared" si="246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237</v>
      </c>
      <c r="E219" s="156" t="s">
        <v>70</v>
      </c>
      <c r="F219" s="51" t="s">
        <v>11</v>
      </c>
      <c r="G219" s="52" t="s">
        <v>11</v>
      </c>
      <c r="H219" s="52" t="s">
        <v>11</v>
      </c>
      <c r="I219" s="53" t="s">
        <v>11</v>
      </c>
      <c r="J219" s="307"/>
      <c r="K219" s="333"/>
      <c r="L219" s="52" t="s">
        <v>11</v>
      </c>
      <c r="M219" s="52" t="s">
        <v>11</v>
      </c>
      <c r="N219" s="52" t="s">
        <v>11</v>
      </c>
      <c r="O219" s="52" t="s">
        <v>11</v>
      </c>
      <c r="P219" s="52" t="s">
        <v>11</v>
      </c>
      <c r="Q219" s="307"/>
      <c r="R219" s="307"/>
      <c r="S219" s="52" t="s">
        <v>11</v>
      </c>
      <c r="T219" s="52" t="s">
        <v>11</v>
      </c>
      <c r="U219" s="52" t="s">
        <v>11</v>
      </c>
      <c r="V219" s="378" t="s">
        <v>13</v>
      </c>
      <c r="W219" s="378" t="s">
        <v>13</v>
      </c>
      <c r="X219" s="307"/>
      <c r="Y219" s="307"/>
      <c r="Z219" s="52" t="s">
        <v>11</v>
      </c>
      <c r="AA219" s="52" t="s">
        <v>11</v>
      </c>
      <c r="AB219" s="378" t="s">
        <v>13</v>
      </c>
      <c r="AC219" s="52" t="s">
        <v>11</v>
      </c>
      <c r="AD219" s="771" t="s">
        <v>35</v>
      </c>
      <c r="AE219" s="307"/>
      <c r="AF219" s="307"/>
      <c r="AG219" s="385" t="s">
        <v>58</v>
      </c>
      <c r="AH219" s="385" t="s">
        <v>58</v>
      </c>
      <c r="AI219" s="385" t="s">
        <v>58</v>
      </c>
      <c r="AJ219" s="380" t="s">
        <v>11</v>
      </c>
      <c r="AK219" s="34">
        <f>IF(CA219=0,"",TIME(0,CA219,0))</f>
        <v>0.34166666666666662</v>
      </c>
      <c r="AL219" s="157">
        <f>COUNTIF(F219:AJ219,"P")</f>
        <v>16</v>
      </c>
      <c r="AM219" s="158">
        <f>SUM(AL219:AL220)/2</f>
        <v>17</v>
      </c>
      <c r="AN219" s="158">
        <f>COUNTIF(F219:AJ219,"Mi")</f>
        <v>3</v>
      </c>
      <c r="AO219" s="158">
        <f>SUM((AN219+AN220)/2)</f>
        <v>3.5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492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0</v>
      </c>
      <c r="BR219" s="158">
        <f>SUM((BQ219+BQ220)/2)</f>
        <v>0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1</v>
      </c>
      <c r="BV219" s="158">
        <f>SUM((BU219+BU220)/2)</f>
        <v>1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492</v>
      </c>
      <c r="CB219" s="35">
        <f>SUM(AM219+AO219+AQ219+AS219+AU219+AW219+BB219+BD219+BG219+AY219)</f>
        <v>20.5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52" t="s">
        <v>11</v>
      </c>
      <c r="I220" s="53" t="s">
        <v>11</v>
      </c>
      <c r="J220" s="307"/>
      <c r="K220" s="333"/>
      <c r="L220" s="52" t="s">
        <v>11</v>
      </c>
      <c r="M220" s="52" t="s">
        <v>11</v>
      </c>
      <c r="N220" s="52" t="s">
        <v>11</v>
      </c>
      <c r="O220" s="52" t="s">
        <v>11</v>
      </c>
      <c r="P220" s="52" t="s">
        <v>11</v>
      </c>
      <c r="Q220" s="307"/>
      <c r="R220" s="307"/>
      <c r="S220" s="52" t="s">
        <v>11</v>
      </c>
      <c r="T220" s="52" t="s">
        <v>11</v>
      </c>
      <c r="U220" s="378" t="s">
        <v>13</v>
      </c>
      <c r="V220" s="378" t="s">
        <v>13</v>
      </c>
      <c r="W220" s="378" t="s">
        <v>13</v>
      </c>
      <c r="X220" s="307"/>
      <c r="Y220" s="307"/>
      <c r="Z220" s="52" t="s">
        <v>11</v>
      </c>
      <c r="AA220" s="52" t="s">
        <v>11</v>
      </c>
      <c r="AB220" s="378" t="s">
        <v>13</v>
      </c>
      <c r="AC220" s="52" t="s">
        <v>11</v>
      </c>
      <c r="AD220" s="596" t="s">
        <v>35</v>
      </c>
      <c r="AE220" s="307"/>
      <c r="AF220" s="307"/>
      <c r="AG220" s="52" t="s">
        <v>11</v>
      </c>
      <c r="AH220" s="52" t="s">
        <v>11</v>
      </c>
      <c r="AI220" s="52" t="s">
        <v>11</v>
      </c>
      <c r="AJ220" s="380" t="s">
        <v>11</v>
      </c>
      <c r="AK220" s="40"/>
      <c r="AL220" s="167">
        <f>COUNTIF(F220:AJ220,"P")</f>
        <v>18</v>
      </c>
      <c r="AM220" s="168"/>
      <c r="AN220" s="168">
        <f>COUNTIF(F220:AJ220,"Mi")</f>
        <v>4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0</v>
      </c>
      <c r="BR220" s="168"/>
      <c r="BS220" s="168">
        <f>COUNTIF(F220:AJ220,"CC")</f>
        <v>0</v>
      </c>
      <c r="BT220" s="169"/>
      <c r="BU220" s="168">
        <f>COUNTIF(F220:AJ220,"DS")</f>
        <v>1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058" t="s">
        <v>397</v>
      </c>
      <c r="D221" s="178" t="str">
        <f>VLOOKUP(C221,ListeAppel,2,FALSE)</f>
        <v>Nom 055</v>
      </c>
      <c r="E221" s="156" t="s">
        <v>70</v>
      </c>
      <c r="F221" s="30" t="s">
        <v>11</v>
      </c>
      <c r="G221" s="373" t="s">
        <v>45</v>
      </c>
      <c r="H221" s="31" t="s">
        <v>11</v>
      </c>
      <c r="I221" s="32" t="s">
        <v>11</v>
      </c>
      <c r="J221" s="332"/>
      <c r="K221" s="332"/>
      <c r="L221" s="31" t="s">
        <v>11</v>
      </c>
      <c r="M221" s="55" t="s">
        <v>11</v>
      </c>
      <c r="N221" s="373" t="s">
        <v>45</v>
      </c>
      <c r="O221" s="268" t="s">
        <v>11</v>
      </c>
      <c r="P221" s="55" t="s">
        <v>11</v>
      </c>
      <c r="Q221" s="332"/>
      <c r="R221" s="332"/>
      <c r="S221" s="31" t="s">
        <v>11</v>
      </c>
      <c r="T221" s="31" t="s">
        <v>11</v>
      </c>
      <c r="U221" s="373" t="s">
        <v>45</v>
      </c>
      <c r="V221" s="31" t="s">
        <v>11</v>
      </c>
      <c r="W221" s="55" t="s">
        <v>11</v>
      </c>
      <c r="X221" s="332"/>
      <c r="Y221" s="332"/>
      <c r="Z221" s="31" t="s">
        <v>11</v>
      </c>
      <c r="AA221" s="55" t="s">
        <v>11</v>
      </c>
      <c r="AB221" s="373" t="s">
        <v>45</v>
      </c>
      <c r="AC221" s="31" t="s">
        <v>11</v>
      </c>
      <c r="AD221" s="31" t="s">
        <v>11</v>
      </c>
      <c r="AE221" s="305"/>
      <c r="AF221" s="305"/>
      <c r="AG221" s="31" t="s">
        <v>11</v>
      </c>
      <c r="AH221" s="31" t="s">
        <v>11</v>
      </c>
      <c r="AI221" s="373" t="s">
        <v>45</v>
      </c>
      <c r="AJ221" s="353" t="s">
        <v>7</v>
      </c>
      <c r="AK221" s="34">
        <f>IF(CA221=0,"",TIME(0,CA221,0))</f>
        <v>0.28333333333333333</v>
      </c>
      <c r="AL221" s="157">
        <f t="shared" si="228"/>
        <v>17</v>
      </c>
      <c r="AM221" s="158">
        <f>SUM(AL221:AL222)/2</f>
        <v>16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0.5</v>
      </c>
      <c r="AT221" s="159">
        <f t="shared" si="232"/>
        <v>0</v>
      </c>
      <c r="AU221" s="160">
        <f>SUM((AT221+AT222)/2)</f>
        <v>0.5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5</v>
      </c>
      <c r="BZ221" s="160">
        <f>SUM((BY221+BY222)/2)</f>
        <v>5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425</v>
      </c>
      <c r="B222" s="179" t="s">
        <v>189</v>
      </c>
      <c r="C222" s="717" t="s">
        <v>9</v>
      </c>
      <c r="D222" s="276" t="s">
        <v>104</v>
      </c>
      <c r="E222" s="166" t="s">
        <v>4</v>
      </c>
      <c r="F222" s="36" t="s">
        <v>11</v>
      </c>
      <c r="G222" s="374" t="s">
        <v>45</v>
      </c>
      <c r="H222" s="37" t="s">
        <v>11</v>
      </c>
      <c r="I222" s="38" t="s">
        <v>11</v>
      </c>
      <c r="J222" s="306"/>
      <c r="K222" s="306"/>
      <c r="L222" s="37" t="s">
        <v>11</v>
      </c>
      <c r="M222" s="37" t="s">
        <v>11</v>
      </c>
      <c r="N222" s="374" t="s">
        <v>45</v>
      </c>
      <c r="O222" s="52" t="s">
        <v>11</v>
      </c>
      <c r="P222" s="37" t="s">
        <v>57</v>
      </c>
      <c r="Q222" s="306"/>
      <c r="R222" s="306"/>
      <c r="S222" s="37" t="s">
        <v>11</v>
      </c>
      <c r="T222" s="37" t="s">
        <v>11</v>
      </c>
      <c r="U222" s="374" t="s">
        <v>45</v>
      </c>
      <c r="V222" s="37" t="s">
        <v>11</v>
      </c>
      <c r="W222" s="37" t="s">
        <v>11</v>
      </c>
      <c r="X222" s="306"/>
      <c r="Y222" s="306"/>
      <c r="Z222" s="37" t="s">
        <v>11</v>
      </c>
      <c r="AA222" s="37" t="s">
        <v>11</v>
      </c>
      <c r="AB222" s="374" t="s">
        <v>45</v>
      </c>
      <c r="AC222" s="440" t="s">
        <v>39</v>
      </c>
      <c r="AD222" s="37" t="s">
        <v>11</v>
      </c>
      <c r="AE222" s="306"/>
      <c r="AF222" s="306"/>
      <c r="AG222" s="37" t="s">
        <v>11</v>
      </c>
      <c r="AH222" s="37" t="s">
        <v>11</v>
      </c>
      <c r="AI222" s="374" t="s">
        <v>45</v>
      </c>
      <c r="AJ222" s="354" t="s">
        <v>7</v>
      </c>
      <c r="AK222" s="40"/>
      <c r="AL222" s="167">
        <f t="shared" si="228"/>
        <v>15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1</v>
      </c>
      <c r="AS222" s="168"/>
      <c r="AT222" s="168">
        <f t="shared" si="232"/>
        <v>1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5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1057" t="s">
        <v>398</v>
      </c>
      <c r="D223" s="155" t="str">
        <f>VLOOKUP(C223,ListeAppel,2,FALSE)</f>
        <v>Nom 061</v>
      </c>
      <c r="E223" s="156" t="s">
        <v>70</v>
      </c>
      <c r="F223" s="46" t="s">
        <v>11</v>
      </c>
      <c r="G223" s="31" t="s">
        <v>11</v>
      </c>
      <c r="H223" s="355" t="s">
        <v>13</v>
      </c>
      <c r="I223" s="373" t="s">
        <v>45</v>
      </c>
      <c r="J223" s="305"/>
      <c r="K223" s="305"/>
      <c r="L223" s="55" t="s">
        <v>11</v>
      </c>
      <c r="M223" s="47" t="s">
        <v>11</v>
      </c>
      <c r="N223" s="31" t="s">
        <v>11</v>
      </c>
      <c r="O223" s="355" t="s">
        <v>13</v>
      </c>
      <c r="P223" s="373" t="s">
        <v>45</v>
      </c>
      <c r="Q223" s="305"/>
      <c r="R223" s="305"/>
      <c r="S223" s="31" t="s">
        <v>11</v>
      </c>
      <c r="T223" s="47" t="s">
        <v>11</v>
      </c>
      <c r="U223" s="31" t="s">
        <v>11</v>
      </c>
      <c r="V223" s="31" t="s">
        <v>11</v>
      </c>
      <c r="W223" s="373" t="s">
        <v>45</v>
      </c>
      <c r="X223" s="305"/>
      <c r="Y223" s="305"/>
      <c r="Z223" s="31" t="s">
        <v>11</v>
      </c>
      <c r="AA223" s="47" t="s">
        <v>11</v>
      </c>
      <c r="AB223" s="31" t="s">
        <v>11</v>
      </c>
      <c r="AC223" s="355" t="s">
        <v>13</v>
      </c>
      <c r="AD223" s="373" t="s">
        <v>45</v>
      </c>
      <c r="AE223" s="305"/>
      <c r="AF223" s="305"/>
      <c r="AG223" s="353" t="s">
        <v>7</v>
      </c>
      <c r="AH223" s="353" t="s">
        <v>7</v>
      </c>
      <c r="AI223" s="353" t="s">
        <v>7</v>
      </c>
      <c r="AJ223" s="353" t="s">
        <v>7</v>
      </c>
      <c r="AK223" s="34">
        <f>IF(CA223=0,"",TIME(0,CA223,0))</f>
        <v>0.25</v>
      </c>
      <c r="AL223" s="157">
        <f t="shared" si="228"/>
        <v>12</v>
      </c>
      <c r="AM223" s="158">
        <f>SUM(AL223:AL224)/2</f>
        <v>12.5</v>
      </c>
      <c r="AN223" s="158">
        <f t="shared" si="229"/>
        <v>3</v>
      </c>
      <c r="AO223" s="158">
        <f>SUM((AN223+AN224)/2)</f>
        <v>2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4</v>
      </c>
      <c r="BR223" s="158">
        <f>SUM((BQ223+BQ224)/2)</f>
        <v>4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4</v>
      </c>
      <c r="BZ223" s="160">
        <f>SUM((BY223+BY224)/2)</f>
        <v>4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425</v>
      </c>
      <c r="B224" s="179" t="s">
        <v>189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" t="s">
        <v>11</v>
      </c>
      <c r="H224" s="356" t="s">
        <v>13</v>
      </c>
      <c r="I224" s="374" t="s">
        <v>45</v>
      </c>
      <c r="J224" s="306"/>
      <c r="K224" s="306"/>
      <c r="L224" s="56" t="s">
        <v>11</v>
      </c>
      <c r="M224" s="56" t="s">
        <v>11</v>
      </c>
      <c r="N224" s="37" t="s">
        <v>11</v>
      </c>
      <c r="O224" s="37" t="s">
        <v>11</v>
      </c>
      <c r="P224" s="374" t="s">
        <v>45</v>
      </c>
      <c r="Q224" s="306"/>
      <c r="R224" s="306"/>
      <c r="S224" s="37" t="s">
        <v>11</v>
      </c>
      <c r="T224" s="49" t="s">
        <v>57</v>
      </c>
      <c r="U224" s="37" t="s">
        <v>11</v>
      </c>
      <c r="V224" s="37" t="s">
        <v>11</v>
      </c>
      <c r="W224" s="374" t="s">
        <v>45</v>
      </c>
      <c r="X224" s="306"/>
      <c r="Y224" s="306"/>
      <c r="Z224" s="37" t="s">
        <v>11</v>
      </c>
      <c r="AA224" s="49" t="s">
        <v>11</v>
      </c>
      <c r="AB224" s="37" t="s">
        <v>11</v>
      </c>
      <c r="AC224" s="37" t="s">
        <v>11</v>
      </c>
      <c r="AD224" s="374" t="s">
        <v>45</v>
      </c>
      <c r="AE224" s="306"/>
      <c r="AF224" s="306"/>
      <c r="AG224" s="354" t="s">
        <v>7</v>
      </c>
      <c r="AH224" s="354" t="s">
        <v>7</v>
      </c>
      <c r="AI224" s="354" t="s">
        <v>7</v>
      </c>
      <c r="AJ224" s="354" t="s">
        <v>7</v>
      </c>
      <c r="AK224" s="40"/>
      <c r="AL224" s="167">
        <f t="shared" si="228"/>
        <v>13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4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4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1057" t="s">
        <v>399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1" t="s">
        <v>11</v>
      </c>
      <c r="I225" s="32" t="s">
        <v>11</v>
      </c>
      <c r="J225" s="332"/>
      <c r="K225" s="305"/>
      <c r="L225" s="31" t="s">
        <v>11</v>
      </c>
      <c r="M225" s="55" t="s">
        <v>11</v>
      </c>
      <c r="N225" s="31" t="s">
        <v>11</v>
      </c>
      <c r="O225" s="31" t="s">
        <v>11</v>
      </c>
      <c r="P225" s="55" t="s">
        <v>11</v>
      </c>
      <c r="Q225" s="305"/>
      <c r="R225" s="305"/>
      <c r="S225" s="31" t="s">
        <v>11</v>
      </c>
      <c r="T225" s="31" t="s">
        <v>11</v>
      </c>
      <c r="U225" s="31" t="s">
        <v>11</v>
      </c>
      <c r="V225" s="31" t="s">
        <v>11</v>
      </c>
      <c r="W225" s="55" t="s">
        <v>11</v>
      </c>
      <c r="X225" s="332"/>
      <c r="Y225" s="305"/>
      <c r="Z225" s="31" t="s">
        <v>11</v>
      </c>
      <c r="AA225" s="31" t="s">
        <v>11</v>
      </c>
      <c r="AB225" s="31" t="s">
        <v>11</v>
      </c>
      <c r="AC225" s="31" t="s">
        <v>11</v>
      </c>
      <c r="AD225" s="31" t="s">
        <v>11</v>
      </c>
      <c r="AE225" s="305"/>
      <c r="AF225" s="305"/>
      <c r="AG225" s="31" t="s">
        <v>11</v>
      </c>
      <c r="AH225" s="31" t="s">
        <v>11</v>
      </c>
      <c r="AI225" s="31" t="s">
        <v>67</v>
      </c>
      <c r="AJ225" s="442" t="s">
        <v>11</v>
      </c>
      <c r="AK225" s="34">
        <f>IF(CA225=0,"",TIME(0,CA225,0))</f>
        <v>0.3666666666666667</v>
      </c>
      <c r="AL225" s="157">
        <f t="shared" si="228"/>
        <v>22</v>
      </c>
      <c r="AM225" s="158">
        <f>SUM(AL225:AL226)/2</f>
        <v>21.5</v>
      </c>
      <c r="AN225" s="158">
        <f t="shared" si="229"/>
        <v>0</v>
      </c>
      <c r="AO225" s="158">
        <f>SUM((AN225+AN226)/2)</f>
        <v>0</v>
      </c>
      <c r="AP225" s="159">
        <f t="shared" si="230"/>
        <v>0</v>
      </c>
      <c r="AQ225" s="159">
        <f>SUM((AP225+AP226)/2)</f>
        <v>0</v>
      </c>
      <c r="AR225" s="158">
        <f t="shared" si="231"/>
        <v>0</v>
      </c>
      <c r="AS225" s="159">
        <f>SUM((AR225+AR226)/2)</f>
        <v>0</v>
      </c>
      <c r="AT225" s="159">
        <f t="shared" si="232"/>
        <v>0</v>
      </c>
      <c r="AU225" s="160">
        <f>SUM((AT225+AT226)/2)</f>
        <v>0.5</v>
      </c>
      <c r="AV225" s="158">
        <f t="shared" si="233"/>
        <v>0</v>
      </c>
      <c r="AW225" s="158">
        <f>SUM((AV225+AV226)/2)</f>
        <v>0</v>
      </c>
      <c r="AX225" s="159">
        <f t="shared" si="234"/>
        <v>0</v>
      </c>
      <c r="AY225" s="159">
        <f>SUM((AX225+AX226)/2)</f>
        <v>0</v>
      </c>
      <c r="AZ225" s="161">
        <f>SUM(AM225+AO225+AQ225+AS225+AW225+AY225+AU225)*24</f>
        <v>528</v>
      </c>
      <c r="BA225" s="159">
        <f t="shared" si="235"/>
        <v>0</v>
      </c>
      <c r="BB225" s="159">
        <f>SUM((BA225+BA226)/2)</f>
        <v>0</v>
      </c>
      <c r="BC225" s="159">
        <f t="shared" si="236"/>
        <v>0</v>
      </c>
      <c r="BD225" s="159">
        <f>SUM((BC225+BC226)/2)</f>
        <v>0</v>
      </c>
      <c r="BE225" s="159">
        <f>SUM((BD225+BD226)/2)</f>
        <v>0</v>
      </c>
      <c r="BF225" s="159">
        <f t="shared" si="237"/>
        <v>0</v>
      </c>
      <c r="BG225" s="159">
        <f>SUM((BF225+BF226)/2)</f>
        <v>0</v>
      </c>
      <c r="BH225" s="159">
        <f>SUM((BG225+BG226)/2)</f>
        <v>0</v>
      </c>
      <c r="BI225" s="159">
        <f t="shared" si="238"/>
        <v>0</v>
      </c>
      <c r="BJ225" s="159">
        <f>SUM((BI225+BI226)/2)</f>
        <v>0</v>
      </c>
      <c r="BK225" s="159">
        <f t="shared" si="239"/>
        <v>0</v>
      </c>
      <c r="BL225" s="162">
        <f>SUM(BK225+BK226)/2</f>
        <v>0</v>
      </c>
      <c r="BM225" s="158">
        <f t="shared" si="240"/>
        <v>0</v>
      </c>
      <c r="BN225" s="158">
        <f>SUM(BM225+BM226)/2</f>
        <v>0</v>
      </c>
      <c r="BO225" s="158">
        <f t="shared" si="241"/>
        <v>0</v>
      </c>
      <c r="BP225" s="158">
        <f>SUM(BO225+BO226)/2</f>
        <v>0</v>
      </c>
      <c r="BQ225" s="158">
        <f t="shared" si="242"/>
        <v>0</v>
      </c>
      <c r="BR225" s="158">
        <f>SUM((BQ225+BQ226)/2)</f>
        <v>0</v>
      </c>
      <c r="BS225" s="158">
        <f t="shared" si="243"/>
        <v>0</v>
      </c>
      <c r="BT225" s="158">
        <f>SUM((BS225+BS226)/2)</f>
        <v>0</v>
      </c>
      <c r="BU225" s="158">
        <f t="shared" si="244"/>
        <v>0</v>
      </c>
      <c r="BV225" s="158">
        <f>SUM((BU225+BU226)/2)</f>
        <v>0</v>
      </c>
      <c r="BW225" s="159">
        <f t="shared" si="245"/>
        <v>0</v>
      </c>
      <c r="BX225" s="159">
        <f>SUM((BW225+BW226)/2)</f>
        <v>0</v>
      </c>
      <c r="BY225" s="159">
        <f t="shared" si="246"/>
        <v>0</v>
      </c>
      <c r="BZ225" s="160">
        <f>SUM((BY225+BY226)/2)</f>
        <v>0</v>
      </c>
      <c r="CA225" s="163">
        <f>SUM(AZ225)</f>
        <v>528</v>
      </c>
      <c r="CB225" s="35">
        <f>SUM(AM225+AO225+AQ225+AS225+AU225+AW225+BB225+BD225+BG225+AY225)</f>
        <v>22</v>
      </c>
    </row>
    <row r="226" spans="1:80" ht="18.75" customHeight="1" thickBot="1" x14ac:dyDescent="0.3">
      <c r="A226" s="137" t="s">
        <v>425</v>
      </c>
      <c r="B226" s="179" t="s">
        <v>189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7" t="s">
        <v>11</v>
      </c>
      <c r="I226" s="38" t="s">
        <v>11</v>
      </c>
      <c r="J226" s="331"/>
      <c r="K226" s="331"/>
      <c r="L226" s="37" t="s">
        <v>11</v>
      </c>
      <c r="M226" s="56" t="s">
        <v>11</v>
      </c>
      <c r="N226" s="37" t="s">
        <v>11</v>
      </c>
      <c r="O226" s="37" t="s">
        <v>11</v>
      </c>
      <c r="P226" s="56" t="s">
        <v>11</v>
      </c>
      <c r="Q226" s="306"/>
      <c r="R226" s="306"/>
      <c r="S226" s="37" t="s">
        <v>11</v>
      </c>
      <c r="T226" s="37" t="s">
        <v>57</v>
      </c>
      <c r="U226" s="37" t="s">
        <v>11</v>
      </c>
      <c r="V226" s="37" t="s">
        <v>11</v>
      </c>
      <c r="W226" s="56" t="s">
        <v>11</v>
      </c>
      <c r="X226" s="331"/>
      <c r="Y226" s="306"/>
      <c r="Z226" s="37" t="s">
        <v>11</v>
      </c>
      <c r="AA226" s="37" t="s">
        <v>11</v>
      </c>
      <c r="AB226" s="37" t="s">
        <v>11</v>
      </c>
      <c r="AC226" s="37" t="s">
        <v>11</v>
      </c>
      <c r="AD226" s="37" t="s">
        <v>11</v>
      </c>
      <c r="AE226" s="306"/>
      <c r="AF226" s="306"/>
      <c r="AG226" s="37" t="s">
        <v>11</v>
      </c>
      <c r="AH226" s="37" t="s">
        <v>11</v>
      </c>
      <c r="AI226" s="37" t="s">
        <v>67</v>
      </c>
      <c r="AJ226" s="402" t="s">
        <v>11</v>
      </c>
      <c r="AK226" s="40"/>
      <c r="AL226" s="167">
        <f t="shared" si="228"/>
        <v>21</v>
      </c>
      <c r="AM226" s="168"/>
      <c r="AN226" s="168">
        <f t="shared" si="229"/>
        <v>0</v>
      </c>
      <c r="AO226" s="169"/>
      <c r="AP226" s="170">
        <f t="shared" si="230"/>
        <v>0</v>
      </c>
      <c r="AQ226" s="171"/>
      <c r="AR226" s="168">
        <f t="shared" si="231"/>
        <v>0</v>
      </c>
      <c r="AS226" s="168"/>
      <c r="AT226" s="168">
        <f t="shared" si="232"/>
        <v>1</v>
      </c>
      <c r="AU226" s="168"/>
      <c r="AV226" s="168">
        <f t="shared" si="233"/>
        <v>0</v>
      </c>
      <c r="AW226" s="169"/>
      <c r="AX226" s="170">
        <f t="shared" si="234"/>
        <v>0</v>
      </c>
      <c r="AY226" s="171"/>
      <c r="AZ226" s="172"/>
      <c r="BA226" s="170">
        <f t="shared" si="235"/>
        <v>0</v>
      </c>
      <c r="BB226" s="171"/>
      <c r="BC226" s="170">
        <f t="shared" si="236"/>
        <v>0</v>
      </c>
      <c r="BD226" s="171"/>
      <c r="BE226" s="171"/>
      <c r="BF226" s="170">
        <f t="shared" si="237"/>
        <v>0</v>
      </c>
      <c r="BG226" s="171"/>
      <c r="BH226" s="171"/>
      <c r="BI226" s="170">
        <f t="shared" si="238"/>
        <v>0</v>
      </c>
      <c r="BJ226" s="171"/>
      <c r="BK226" s="170">
        <f t="shared" si="239"/>
        <v>0</v>
      </c>
      <c r="BL226" s="173"/>
      <c r="BM226" s="168">
        <f t="shared" si="240"/>
        <v>0</v>
      </c>
      <c r="BN226" s="174"/>
      <c r="BO226" s="168">
        <f t="shared" si="241"/>
        <v>0</v>
      </c>
      <c r="BP226" s="169"/>
      <c r="BQ226" s="168">
        <f t="shared" si="242"/>
        <v>0</v>
      </c>
      <c r="BR226" s="168"/>
      <c r="BS226" s="168">
        <f t="shared" si="243"/>
        <v>0</v>
      </c>
      <c r="BT226" s="169"/>
      <c r="BU226" s="168">
        <f t="shared" si="244"/>
        <v>0</v>
      </c>
      <c r="BV226" s="169"/>
      <c r="BW226" s="170">
        <f t="shared" si="245"/>
        <v>0</v>
      </c>
      <c r="BX226" s="171"/>
      <c r="BY226" s="170">
        <f t="shared" si="246"/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1057" t="s">
        <v>400</v>
      </c>
      <c r="D227" s="201" t="str">
        <f>VLOOKUP(C227,ListeAppel,2,FALSE)</f>
        <v>Nom 071</v>
      </c>
      <c r="E227" s="156" t="s">
        <v>70</v>
      </c>
      <c r="F227" s="51" t="s">
        <v>11</v>
      </c>
      <c r="G227" s="570" t="s">
        <v>29</v>
      </c>
      <c r="H227" s="570" t="s">
        <v>29</v>
      </c>
      <c r="I227" s="612" t="s">
        <v>13</v>
      </c>
      <c r="J227" s="333"/>
      <c r="K227" s="333"/>
      <c r="L227" s="52" t="s">
        <v>11</v>
      </c>
      <c r="M227" s="52" t="s">
        <v>11</v>
      </c>
      <c r="N227" s="31" t="s">
        <v>67</v>
      </c>
      <c r="O227" s="378" t="s">
        <v>13</v>
      </c>
      <c r="P227" s="461" t="s">
        <v>7</v>
      </c>
      <c r="Q227" s="358" t="s">
        <v>7</v>
      </c>
      <c r="R227" s="358" t="s">
        <v>7</v>
      </c>
      <c r="S227" s="358" t="s">
        <v>7</v>
      </c>
      <c r="T227" s="358" t="s">
        <v>7</v>
      </c>
      <c r="U227" s="358" t="s">
        <v>7</v>
      </c>
      <c r="V227" s="358" t="s">
        <v>7</v>
      </c>
      <c r="W227" s="255" t="s">
        <v>11</v>
      </c>
      <c r="X227" s="307"/>
      <c r="Y227" s="307"/>
      <c r="Z227" s="358" t="s">
        <v>7</v>
      </c>
      <c r="AA227" s="52" t="s">
        <v>11</v>
      </c>
      <c r="AB227" s="52" t="s">
        <v>11</v>
      </c>
      <c r="AC227" s="52" t="s">
        <v>67</v>
      </c>
      <c r="AD227" s="52" t="s">
        <v>11</v>
      </c>
      <c r="AE227" s="307"/>
      <c r="AF227" s="307"/>
      <c r="AG227" s="52" t="s">
        <v>11</v>
      </c>
      <c r="AH227" s="52" t="s">
        <v>11</v>
      </c>
      <c r="AI227" s="52" t="s">
        <v>11</v>
      </c>
      <c r="AJ227" s="52" t="s">
        <v>11</v>
      </c>
      <c r="AK227" s="34">
        <f>IF(CA227=0,"",TIME(0,CA227,0))</f>
        <v>0.25</v>
      </c>
      <c r="AL227" s="157">
        <f>COUNTIF(F227:AJ227,"P")</f>
        <v>11</v>
      </c>
      <c r="AM227" s="158">
        <f>SUM(AL227:AL228)/2</f>
        <v>11</v>
      </c>
      <c r="AN227" s="158">
        <f>COUNTIF(F227:AJ227,"Mi")</f>
        <v>2</v>
      </c>
      <c r="AO227" s="158">
        <f>SUM((AN227+AN228)/2)</f>
        <v>2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2</v>
      </c>
      <c r="AW227" s="158">
        <f>SUM((AV227+AV228)/2)</f>
        <v>2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8</v>
      </c>
      <c r="BR227" s="158">
        <f>SUM((BQ227+BQ228)/2)</f>
        <v>8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425</v>
      </c>
      <c r="B228" s="179" t="s">
        <v>189</v>
      </c>
      <c r="C228" s="710" t="s">
        <v>6</v>
      </c>
      <c r="D228" s="194"/>
      <c r="E228" s="166" t="s">
        <v>4</v>
      </c>
      <c r="F228" s="51" t="s">
        <v>11</v>
      </c>
      <c r="G228" s="569" t="s">
        <v>29</v>
      </c>
      <c r="H228" s="569" t="s">
        <v>29</v>
      </c>
      <c r="I228" s="612" t="s">
        <v>13</v>
      </c>
      <c r="J228" s="333"/>
      <c r="K228" s="333"/>
      <c r="L228" s="52" t="s">
        <v>11</v>
      </c>
      <c r="M228" s="52" t="s">
        <v>11</v>
      </c>
      <c r="N228" s="37" t="s">
        <v>67</v>
      </c>
      <c r="O228" s="378" t="s">
        <v>13</v>
      </c>
      <c r="P228" s="461" t="s">
        <v>7</v>
      </c>
      <c r="Q228" s="358" t="s">
        <v>7</v>
      </c>
      <c r="R228" s="358" t="s">
        <v>7</v>
      </c>
      <c r="S228" s="358" t="s">
        <v>7</v>
      </c>
      <c r="T228" s="358" t="s">
        <v>7</v>
      </c>
      <c r="U228" s="358" t="s">
        <v>7</v>
      </c>
      <c r="V228" s="358" t="s">
        <v>7</v>
      </c>
      <c r="W228" s="255" t="s">
        <v>11</v>
      </c>
      <c r="X228" s="307"/>
      <c r="Y228" s="307"/>
      <c r="Z228" s="358" t="s">
        <v>7</v>
      </c>
      <c r="AA228" s="52" t="s">
        <v>11</v>
      </c>
      <c r="AB228" s="52" t="s">
        <v>11</v>
      </c>
      <c r="AC228" s="52" t="s">
        <v>67</v>
      </c>
      <c r="AD228" s="52" t="s">
        <v>11</v>
      </c>
      <c r="AE228" s="307"/>
      <c r="AF228" s="307"/>
      <c r="AG228" s="37" t="s">
        <v>11</v>
      </c>
      <c r="AH228" s="37" t="s">
        <v>11</v>
      </c>
      <c r="AI228" s="37" t="s">
        <v>11</v>
      </c>
      <c r="AJ228" s="67" t="s">
        <v>11</v>
      </c>
      <c r="AK228" s="40"/>
      <c r="AL228" s="167">
        <f>COUNTIF(F228:AJ228,"P")</f>
        <v>11</v>
      </c>
      <c r="AM228" s="168"/>
      <c r="AN228" s="168">
        <f>COUNTIF(F228:AJ228,"Mi")</f>
        <v>2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2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8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057" t="s">
        <v>401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11</v>
      </c>
      <c r="H229" s="353" t="s">
        <v>7</v>
      </c>
      <c r="I229" s="32" t="s">
        <v>11</v>
      </c>
      <c r="J229" s="332"/>
      <c r="K229" s="332"/>
      <c r="L229" s="31" t="s">
        <v>67</v>
      </c>
      <c r="M229" s="31" t="s">
        <v>11</v>
      </c>
      <c r="N229" s="31" t="s">
        <v>11</v>
      </c>
      <c r="O229" s="31" t="s">
        <v>11</v>
      </c>
      <c r="P229" s="31" t="s">
        <v>67</v>
      </c>
      <c r="Q229" s="305"/>
      <c r="R229" s="332"/>
      <c r="S229" s="55" t="s">
        <v>11</v>
      </c>
      <c r="T229" s="31" t="s">
        <v>11</v>
      </c>
      <c r="U229" s="31" t="s">
        <v>11</v>
      </c>
      <c r="V229" s="31" t="s">
        <v>11</v>
      </c>
      <c r="W229" s="31" t="s">
        <v>67</v>
      </c>
      <c r="X229" s="305"/>
      <c r="Y229" s="332"/>
      <c r="Z229" s="31" t="s">
        <v>11</v>
      </c>
      <c r="AA229" s="31" t="s">
        <v>11</v>
      </c>
      <c r="AB229" s="31" t="s">
        <v>11</v>
      </c>
      <c r="AC229" s="353" t="s">
        <v>7</v>
      </c>
      <c r="AD229" s="353" t="s">
        <v>7</v>
      </c>
      <c r="AE229" s="305"/>
      <c r="AF229" s="305"/>
      <c r="AG229" s="358" t="s">
        <v>7</v>
      </c>
      <c r="AH229" s="358" t="s">
        <v>7</v>
      </c>
      <c r="AI229" s="358" t="s">
        <v>7</v>
      </c>
      <c r="AJ229" s="358" t="s">
        <v>7</v>
      </c>
      <c r="AK229" s="34">
        <f>IF(CA229=0,"",TIME(0,CA229,0))</f>
        <v>0.21666666666666667</v>
      </c>
      <c r="AL229" s="157">
        <f t="shared" si="228"/>
        <v>13</v>
      </c>
      <c r="AM229" s="158">
        <f>SUM(AL229:AL230)/2</f>
        <v>12.5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7</v>
      </c>
      <c r="BR229" s="158">
        <f>SUM((BQ229+BQ230)/2)</f>
        <v>7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425</v>
      </c>
      <c r="B230" s="179" t="s">
        <v>189</v>
      </c>
      <c r="C230" s="271" t="s">
        <v>80</v>
      </c>
      <c r="D230" s="194"/>
      <c r="E230" s="166" t="s">
        <v>4</v>
      </c>
      <c r="F230" s="36" t="s">
        <v>11</v>
      </c>
      <c r="G230" s="37" t="s">
        <v>57</v>
      </c>
      <c r="H230" s="354" t="s">
        <v>7</v>
      </c>
      <c r="I230" s="38" t="s">
        <v>11</v>
      </c>
      <c r="J230" s="331"/>
      <c r="K230" s="331"/>
      <c r="L230" s="37" t="s">
        <v>67</v>
      </c>
      <c r="M230" s="37" t="s">
        <v>11</v>
      </c>
      <c r="N230" s="37" t="s">
        <v>11</v>
      </c>
      <c r="O230" s="37" t="s">
        <v>11</v>
      </c>
      <c r="P230" s="37" t="s">
        <v>67</v>
      </c>
      <c r="Q230" s="306"/>
      <c r="R230" s="331"/>
      <c r="S230" s="56" t="s">
        <v>11</v>
      </c>
      <c r="T230" s="37" t="s">
        <v>11</v>
      </c>
      <c r="U230" s="37" t="s">
        <v>11</v>
      </c>
      <c r="V230" s="37" t="s">
        <v>11</v>
      </c>
      <c r="W230" s="37" t="s">
        <v>67</v>
      </c>
      <c r="X230" s="306"/>
      <c r="Y230" s="331"/>
      <c r="Z230" s="37" t="s">
        <v>11</v>
      </c>
      <c r="AA230" s="37" t="s">
        <v>11</v>
      </c>
      <c r="AB230" s="37" t="s">
        <v>11</v>
      </c>
      <c r="AC230" s="354" t="s">
        <v>7</v>
      </c>
      <c r="AD230" s="354" t="s">
        <v>7</v>
      </c>
      <c r="AE230" s="306"/>
      <c r="AF230" s="306"/>
      <c r="AG230" s="453" t="s">
        <v>7</v>
      </c>
      <c r="AH230" s="453" t="s">
        <v>7</v>
      </c>
      <c r="AI230" s="453" t="s">
        <v>7</v>
      </c>
      <c r="AJ230" s="453" t="s">
        <v>7</v>
      </c>
      <c r="AK230" s="40"/>
      <c r="AL230" s="167">
        <f t="shared" si="228"/>
        <v>12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7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189</v>
      </c>
      <c r="C231" s="1131" t="s">
        <v>402</v>
      </c>
      <c r="D231" s="178" t="s">
        <v>264</v>
      </c>
      <c r="E231" s="156" t="s">
        <v>70</v>
      </c>
      <c r="F231" s="30" t="s">
        <v>11</v>
      </c>
      <c r="G231" s="31" t="s">
        <v>11</v>
      </c>
      <c r="H231" s="355" t="s">
        <v>13</v>
      </c>
      <c r="I231" s="55" t="s">
        <v>11</v>
      </c>
      <c r="J231" s="305"/>
      <c r="K231" s="305"/>
      <c r="L231" s="31" t="s">
        <v>67</v>
      </c>
      <c r="M231" s="454" t="s">
        <v>13</v>
      </c>
      <c r="N231" s="31" t="s">
        <v>11</v>
      </c>
      <c r="O231" s="353" t="s">
        <v>7</v>
      </c>
      <c r="P231" s="358" t="s">
        <v>7</v>
      </c>
      <c r="Q231" s="332"/>
      <c r="R231" s="305"/>
      <c r="S231" s="31" t="s">
        <v>11</v>
      </c>
      <c r="T231" s="31" t="s">
        <v>11</v>
      </c>
      <c r="U231" s="454" t="s">
        <v>13</v>
      </c>
      <c r="V231" s="31" t="s">
        <v>11</v>
      </c>
      <c r="W231" s="355" t="s">
        <v>13</v>
      </c>
      <c r="X231" s="332"/>
      <c r="Y231" s="332"/>
      <c r="Z231" s="31" t="s">
        <v>11</v>
      </c>
      <c r="AA231" s="454" t="s">
        <v>13</v>
      </c>
      <c r="AB231" s="355" t="s">
        <v>13</v>
      </c>
      <c r="AC231" s="31" t="s">
        <v>11</v>
      </c>
      <c r="AD231" s="355" t="s">
        <v>13</v>
      </c>
      <c r="AE231" s="305"/>
      <c r="AF231" s="305"/>
      <c r="AG231" s="353" t="s">
        <v>7</v>
      </c>
      <c r="AH231" s="355" t="s">
        <v>13</v>
      </c>
      <c r="AI231" s="31" t="s">
        <v>11</v>
      </c>
      <c r="AJ231" s="355" t="s">
        <v>13</v>
      </c>
      <c r="AK231" s="34">
        <f>IF(CA231=0,"",TIME(0,CA231,0))</f>
        <v>0.31666666666666665</v>
      </c>
      <c r="AL231" s="157">
        <f t="shared" si="228"/>
        <v>10</v>
      </c>
      <c r="AM231" s="158">
        <f>SUM(AL231:AL232)/2</f>
        <v>9.5</v>
      </c>
      <c r="AN231" s="158">
        <f t="shared" si="229"/>
        <v>9</v>
      </c>
      <c r="AO231" s="158">
        <f>SUM((AN231+AN232)/2)</f>
        <v>9</v>
      </c>
      <c r="AP231" s="159">
        <f t="shared" si="230"/>
        <v>0</v>
      </c>
      <c r="AQ231" s="159">
        <f>SUM((AP231+AP232)/2)</f>
        <v>0</v>
      </c>
      <c r="AR231" s="158">
        <f t="shared" si="231"/>
        <v>0</v>
      </c>
      <c r="AS231" s="159">
        <f>SUM((AR231+AR232)/2)</f>
        <v>0</v>
      </c>
      <c r="AT231" s="159">
        <f t="shared" si="232"/>
        <v>0</v>
      </c>
      <c r="AU231" s="160">
        <f>SUM((AT231+AT232)/2)</f>
        <v>0.5</v>
      </c>
      <c r="AV231" s="158">
        <f t="shared" si="233"/>
        <v>0</v>
      </c>
      <c r="AW231" s="158">
        <f>SUM((AV231+AV232)/2)</f>
        <v>0</v>
      </c>
      <c r="AX231" s="159">
        <f t="shared" si="234"/>
        <v>0</v>
      </c>
      <c r="AY231" s="159">
        <f>SUM((AX231+AX232)/2)</f>
        <v>0</v>
      </c>
      <c r="AZ231" s="161">
        <f>SUM(AM231+AO231+AQ231+AS231+AW231+AY231+AU231)*24</f>
        <v>456</v>
      </c>
      <c r="BA231" s="159">
        <f t="shared" si="235"/>
        <v>0</v>
      </c>
      <c r="BB231" s="159">
        <f>SUM((BA231+BA232)/2)</f>
        <v>0</v>
      </c>
      <c r="BC231" s="159">
        <f t="shared" si="236"/>
        <v>0</v>
      </c>
      <c r="BD231" s="159">
        <f>SUM((BC231+BC232)/2)</f>
        <v>0</v>
      </c>
      <c r="BE231" s="159">
        <f>SUM((BD231+BD232)/2)</f>
        <v>0</v>
      </c>
      <c r="BF231" s="159">
        <f t="shared" si="237"/>
        <v>0</v>
      </c>
      <c r="BG231" s="159">
        <f>SUM((BF231+BF232)/2)</f>
        <v>0</v>
      </c>
      <c r="BH231" s="159">
        <f>SUM((BG231+BG232)/2)</f>
        <v>0</v>
      </c>
      <c r="BI231" s="159">
        <f t="shared" si="238"/>
        <v>0</v>
      </c>
      <c r="BJ231" s="159">
        <f>SUM((BI231+BI232)/2)</f>
        <v>0</v>
      </c>
      <c r="BK231" s="159">
        <f t="shared" si="239"/>
        <v>0</v>
      </c>
      <c r="BL231" s="162">
        <f>SUM(BK231+BK232)/2</f>
        <v>0</v>
      </c>
      <c r="BM231" s="158">
        <f t="shared" si="240"/>
        <v>0</v>
      </c>
      <c r="BN231" s="158">
        <f>SUM(BM231+BM232)/2</f>
        <v>0</v>
      </c>
      <c r="BO231" s="158">
        <f t="shared" si="241"/>
        <v>0</v>
      </c>
      <c r="BP231" s="158">
        <f>SUM(BO231+BO232)/2</f>
        <v>0</v>
      </c>
      <c r="BQ231" s="158">
        <f t="shared" si="242"/>
        <v>3</v>
      </c>
      <c r="BR231" s="158">
        <f>SUM((BQ231+BQ232)/2)</f>
        <v>3</v>
      </c>
      <c r="BS231" s="158">
        <f t="shared" si="243"/>
        <v>0</v>
      </c>
      <c r="BT231" s="158">
        <f>SUM((BS231+BS232)/2)</f>
        <v>0</v>
      </c>
      <c r="BU231" s="158">
        <f t="shared" si="244"/>
        <v>0</v>
      </c>
      <c r="BV231" s="158">
        <f>SUM((BU231+BU232)/2)</f>
        <v>0</v>
      </c>
      <c r="BW231" s="159">
        <f t="shared" si="245"/>
        <v>0</v>
      </c>
      <c r="BX231" s="159">
        <f>SUM((BW231+BW232)/2)</f>
        <v>0</v>
      </c>
      <c r="BY231" s="159">
        <f t="shared" si="246"/>
        <v>0</v>
      </c>
      <c r="BZ231" s="160">
        <f>SUM((BY231+BY232)/2)</f>
        <v>0</v>
      </c>
      <c r="CA231" s="163">
        <f>SUM(AZ231)</f>
        <v>456</v>
      </c>
      <c r="CB231" s="35">
        <f>SUM(AM231+AO231+AQ231+AS231+AU231+AW231+BB231+BD231+BG231+AY231)</f>
        <v>19</v>
      </c>
    </row>
    <row r="232" spans="1:80" ht="18.75" customHeight="1" thickBot="1" x14ac:dyDescent="0.3">
      <c r="A232" s="137" t="s">
        <v>425</v>
      </c>
      <c r="B232" s="179" t="s">
        <v>189</v>
      </c>
      <c r="C232" s="717" t="s">
        <v>6</v>
      </c>
      <c r="D232" s="165"/>
      <c r="E232" s="166" t="s">
        <v>4</v>
      </c>
      <c r="F232" s="36" t="s">
        <v>11</v>
      </c>
      <c r="G232" s="37" t="s">
        <v>11</v>
      </c>
      <c r="H232" s="356" t="s">
        <v>13</v>
      </c>
      <c r="I232" s="38" t="s">
        <v>11</v>
      </c>
      <c r="J232" s="306"/>
      <c r="K232" s="306"/>
      <c r="L232" s="37" t="s">
        <v>67</v>
      </c>
      <c r="M232" s="459" t="s">
        <v>13</v>
      </c>
      <c r="N232" s="37" t="s">
        <v>11</v>
      </c>
      <c r="O232" s="354" t="s">
        <v>7</v>
      </c>
      <c r="P232" s="358" t="s">
        <v>7</v>
      </c>
      <c r="Q232" s="331"/>
      <c r="R232" s="306"/>
      <c r="S232" s="37" t="s">
        <v>11</v>
      </c>
      <c r="T232" s="37" t="s">
        <v>11</v>
      </c>
      <c r="U232" s="459" t="s">
        <v>13</v>
      </c>
      <c r="V232" s="356" t="s">
        <v>13</v>
      </c>
      <c r="W232" s="356" t="s">
        <v>13</v>
      </c>
      <c r="X232" s="331"/>
      <c r="Y232" s="331"/>
      <c r="Z232" s="37" t="s">
        <v>11</v>
      </c>
      <c r="AA232" s="459" t="s">
        <v>13</v>
      </c>
      <c r="AB232" s="356" t="s">
        <v>13</v>
      </c>
      <c r="AC232" s="37" t="s">
        <v>11</v>
      </c>
      <c r="AD232" s="356" t="s">
        <v>13</v>
      </c>
      <c r="AE232" s="306"/>
      <c r="AF232" s="306"/>
      <c r="AG232" s="354" t="s">
        <v>7</v>
      </c>
      <c r="AH232" s="37" t="s">
        <v>11</v>
      </c>
      <c r="AI232" s="37" t="s">
        <v>57</v>
      </c>
      <c r="AJ232" s="356" t="s">
        <v>13</v>
      </c>
      <c r="AK232" s="40"/>
      <c r="AL232" s="167">
        <f t="shared" si="228"/>
        <v>9</v>
      </c>
      <c r="AM232" s="168"/>
      <c r="AN232" s="168">
        <f t="shared" si="229"/>
        <v>9</v>
      </c>
      <c r="AO232" s="169"/>
      <c r="AP232" s="170">
        <f t="shared" si="230"/>
        <v>0</v>
      </c>
      <c r="AQ232" s="171"/>
      <c r="AR232" s="168">
        <f t="shared" si="231"/>
        <v>0</v>
      </c>
      <c r="AS232" s="168"/>
      <c r="AT232" s="168">
        <f t="shared" si="232"/>
        <v>1</v>
      </c>
      <c r="AU232" s="168"/>
      <c r="AV232" s="168">
        <f t="shared" si="233"/>
        <v>0</v>
      </c>
      <c r="AW232" s="169"/>
      <c r="AX232" s="170">
        <f t="shared" si="234"/>
        <v>0</v>
      </c>
      <c r="AY232" s="171"/>
      <c r="AZ232" s="172"/>
      <c r="BA232" s="170">
        <f t="shared" si="235"/>
        <v>0</v>
      </c>
      <c r="BB232" s="171"/>
      <c r="BC232" s="170">
        <f t="shared" si="236"/>
        <v>0</v>
      </c>
      <c r="BD232" s="171"/>
      <c r="BE232" s="171"/>
      <c r="BF232" s="170">
        <f t="shared" si="237"/>
        <v>0</v>
      </c>
      <c r="BG232" s="171"/>
      <c r="BH232" s="171"/>
      <c r="BI232" s="170">
        <f t="shared" si="238"/>
        <v>0</v>
      </c>
      <c r="BJ232" s="171"/>
      <c r="BK232" s="170">
        <f t="shared" si="239"/>
        <v>0</v>
      </c>
      <c r="BL232" s="173"/>
      <c r="BM232" s="168">
        <f t="shared" si="240"/>
        <v>0</v>
      </c>
      <c r="BN232" s="174"/>
      <c r="BO232" s="168">
        <f t="shared" si="241"/>
        <v>0</v>
      </c>
      <c r="BP232" s="169"/>
      <c r="BQ232" s="168">
        <f t="shared" si="242"/>
        <v>3</v>
      </c>
      <c r="BR232" s="168"/>
      <c r="BS232" s="168">
        <f t="shared" si="243"/>
        <v>0</v>
      </c>
      <c r="BT232" s="169"/>
      <c r="BU232" s="168">
        <f t="shared" si="244"/>
        <v>0</v>
      </c>
      <c r="BV232" s="169"/>
      <c r="BW232" s="170">
        <f t="shared" si="245"/>
        <v>0</v>
      </c>
      <c r="BX232" s="171"/>
      <c r="BY232" s="170">
        <f t="shared" si="246"/>
        <v>0</v>
      </c>
      <c r="BZ232" s="175"/>
      <c r="CA232" s="176"/>
      <c r="CB232" s="85"/>
    </row>
    <row r="233" spans="1:80" ht="18.75" customHeight="1" x14ac:dyDescent="0.25">
      <c r="A233" s="137" t="s">
        <v>425</v>
      </c>
      <c r="B233" s="179" t="s">
        <v>182</v>
      </c>
      <c r="C233" s="718">
        <v>2464</v>
      </c>
      <c r="D233" s="178" t="s">
        <v>268</v>
      </c>
      <c r="E233" s="156" t="s">
        <v>70</v>
      </c>
      <c r="F233" s="627" t="s">
        <v>58</v>
      </c>
      <c r="G233" s="31" t="s">
        <v>11</v>
      </c>
      <c r="H233" s="353" t="s">
        <v>7</v>
      </c>
      <c r="I233" s="55" t="s">
        <v>11</v>
      </c>
      <c r="J233" s="305"/>
      <c r="K233" s="305"/>
      <c r="L233" s="55" t="s">
        <v>11</v>
      </c>
      <c r="M233" s="55" t="s">
        <v>11</v>
      </c>
      <c r="N233" s="31" t="s">
        <v>11</v>
      </c>
      <c r="O233" s="358" t="s">
        <v>7</v>
      </c>
      <c r="P233" s="55" t="s">
        <v>11</v>
      </c>
      <c r="Q233" s="332"/>
      <c r="R233" s="305"/>
      <c r="S233" s="31" t="s">
        <v>11</v>
      </c>
      <c r="T233" s="31" t="s">
        <v>11</v>
      </c>
      <c r="U233" s="55" t="s">
        <v>11</v>
      </c>
      <c r="V233" s="31" t="s">
        <v>11</v>
      </c>
      <c r="W233" s="353" t="s">
        <v>7</v>
      </c>
      <c r="X233" s="332"/>
      <c r="Y233" s="332"/>
      <c r="Z233" s="31" t="s">
        <v>11</v>
      </c>
      <c r="AA233" s="454" t="s">
        <v>13</v>
      </c>
      <c r="AB233" s="31" t="s">
        <v>11</v>
      </c>
      <c r="AC233" s="355" t="s">
        <v>13</v>
      </c>
      <c r="AD233" s="355" t="s">
        <v>13</v>
      </c>
      <c r="AE233" s="305"/>
      <c r="AF233" s="305"/>
      <c r="AG233" s="353" t="s">
        <v>7</v>
      </c>
      <c r="AH233" s="358" t="s">
        <v>7</v>
      </c>
      <c r="AI233" s="358" t="s">
        <v>7</v>
      </c>
      <c r="AJ233" s="358" t="s">
        <v>7</v>
      </c>
      <c r="AK233" s="34">
        <f>IF(CA233=0,"",TIME(0,CA233,0))</f>
        <v>0.25</v>
      </c>
      <c r="AL233" s="157">
        <f>COUNTIF(F233:AJ233,"P")</f>
        <v>12</v>
      </c>
      <c r="AM233" s="158">
        <f>SUM(AL233:AL234)/2</f>
        <v>12.5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7</v>
      </c>
      <c r="BR233" s="158">
        <f>SUM((BQ233+BQ234)/2)</f>
        <v>7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425</v>
      </c>
      <c r="B234" s="179" t="s">
        <v>182</v>
      </c>
      <c r="C234" s="717" t="s">
        <v>6</v>
      </c>
      <c r="D234" s="165"/>
      <c r="E234" s="166" t="s">
        <v>4</v>
      </c>
      <c r="F234" s="628" t="s">
        <v>58</v>
      </c>
      <c r="G234" s="37" t="s">
        <v>11</v>
      </c>
      <c r="H234" s="354" t="s">
        <v>7</v>
      </c>
      <c r="I234" s="38" t="s">
        <v>11</v>
      </c>
      <c r="J234" s="306"/>
      <c r="K234" s="306"/>
      <c r="L234" s="56" t="s">
        <v>11</v>
      </c>
      <c r="M234" s="56" t="s">
        <v>11</v>
      </c>
      <c r="N234" s="37" t="s">
        <v>11</v>
      </c>
      <c r="O234" s="453" t="s">
        <v>7</v>
      </c>
      <c r="P234" s="56" t="s">
        <v>11</v>
      </c>
      <c r="Q234" s="331"/>
      <c r="R234" s="306"/>
      <c r="S234" s="37" t="s">
        <v>11</v>
      </c>
      <c r="T234" s="37" t="s">
        <v>11</v>
      </c>
      <c r="U234" s="56" t="s">
        <v>11</v>
      </c>
      <c r="V234" s="37" t="s">
        <v>11</v>
      </c>
      <c r="W234" s="354" t="s">
        <v>7</v>
      </c>
      <c r="X234" s="331"/>
      <c r="Y234" s="331"/>
      <c r="Z234" s="37" t="s">
        <v>11</v>
      </c>
      <c r="AA234" s="56" t="s">
        <v>11</v>
      </c>
      <c r="AB234" s="37" t="s">
        <v>11</v>
      </c>
      <c r="AC234" s="356" t="s">
        <v>13</v>
      </c>
      <c r="AD234" s="37" t="s">
        <v>57</v>
      </c>
      <c r="AE234" s="306"/>
      <c r="AF234" s="306"/>
      <c r="AG234" s="354" t="s">
        <v>7</v>
      </c>
      <c r="AH234" s="453" t="s">
        <v>7</v>
      </c>
      <c r="AI234" s="358" t="s">
        <v>7</v>
      </c>
      <c r="AJ234" s="358" t="s">
        <v>7</v>
      </c>
      <c r="AK234" s="40"/>
      <c r="AL234" s="167">
        <f>COUNTIF(F234:AJ234,"P")</f>
        <v>13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7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273</v>
      </c>
      <c r="E235" s="156" t="s">
        <v>70</v>
      </c>
      <c r="F235" s="51" t="s">
        <v>11</v>
      </c>
      <c r="G235" s="52" t="s">
        <v>11</v>
      </c>
      <c r="H235" s="52" t="s">
        <v>11</v>
      </c>
      <c r="I235" s="55" t="s">
        <v>11</v>
      </c>
      <c r="J235" s="307"/>
      <c r="K235" s="307"/>
      <c r="L235" s="385" t="s">
        <v>58</v>
      </c>
      <c r="M235" s="385" t="s">
        <v>58</v>
      </c>
      <c r="N235" s="385" t="s">
        <v>58</v>
      </c>
      <c r="O235" s="385" t="s">
        <v>58</v>
      </c>
      <c r="P235" s="385" t="s">
        <v>58</v>
      </c>
      <c r="Q235" s="307"/>
      <c r="R235" s="307"/>
      <c r="S235" s="52" t="s">
        <v>11</v>
      </c>
      <c r="T235" s="52" t="s">
        <v>11</v>
      </c>
      <c r="U235" s="52" t="s">
        <v>11</v>
      </c>
      <c r="V235" s="378" t="s">
        <v>13</v>
      </c>
      <c r="W235" s="52" t="s">
        <v>11</v>
      </c>
      <c r="X235" s="307"/>
      <c r="Y235" s="307"/>
      <c r="Z235" s="385" t="s">
        <v>58</v>
      </c>
      <c r="AA235" s="385" t="s">
        <v>58</v>
      </c>
      <c r="AB235" s="385" t="s">
        <v>58</v>
      </c>
      <c r="AC235" s="385" t="s">
        <v>58</v>
      </c>
      <c r="AD235" s="385" t="s">
        <v>58</v>
      </c>
      <c r="AE235" s="307"/>
      <c r="AF235" s="307"/>
      <c r="AG235" s="358" t="s">
        <v>7</v>
      </c>
      <c r="AH235" s="358" t="s">
        <v>7</v>
      </c>
      <c r="AI235" s="494" t="s">
        <v>7</v>
      </c>
      <c r="AJ235" s="486" t="s">
        <v>7</v>
      </c>
      <c r="AK235" s="34">
        <f>IF(CA235=0,"",TIME(0,CA235,0))</f>
        <v>0.15</v>
      </c>
      <c r="AL235" s="157">
        <f>COUNTIF(F235:AJ235,"P")</f>
        <v>8</v>
      </c>
      <c r="AM235" s="158">
        <f>SUM(AL235:AL236)/2</f>
        <v>8</v>
      </c>
      <c r="AN235" s="158">
        <f>COUNTIF(F235:AJ235,"Mi")</f>
        <v>1</v>
      </c>
      <c r="AO235" s="158">
        <f>SUM((AN235+AN236)/2)</f>
        <v>0.5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0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216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4</v>
      </c>
      <c r="BR235" s="158">
        <f>SUM((BQ235+BQ236)/2)</f>
        <v>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216</v>
      </c>
      <c r="CB235" s="35">
        <f>SUM(AM235+AO235+AQ235+AS235+AU235+AW235+BB235+BD235+BG235+AY235)</f>
        <v>9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51" t="s">
        <v>11</v>
      </c>
      <c r="G236" s="52" t="s">
        <v>11</v>
      </c>
      <c r="H236" s="52" t="s">
        <v>11</v>
      </c>
      <c r="I236" s="38" t="s">
        <v>11</v>
      </c>
      <c r="J236" s="307"/>
      <c r="K236" s="307"/>
      <c r="L236" s="385" t="s">
        <v>58</v>
      </c>
      <c r="M236" s="385" t="s">
        <v>58</v>
      </c>
      <c r="N236" s="385" t="s">
        <v>58</v>
      </c>
      <c r="O236" s="385" t="s">
        <v>58</v>
      </c>
      <c r="P236" s="385" t="s">
        <v>58</v>
      </c>
      <c r="Q236" s="307"/>
      <c r="R236" s="307"/>
      <c r="S236" s="56" t="s">
        <v>11</v>
      </c>
      <c r="T236" s="52" t="s">
        <v>11</v>
      </c>
      <c r="U236" s="52" t="s">
        <v>11</v>
      </c>
      <c r="V236" s="52" t="s">
        <v>11</v>
      </c>
      <c r="W236" s="52" t="s">
        <v>57</v>
      </c>
      <c r="X236" s="307"/>
      <c r="Y236" s="307"/>
      <c r="Z236" s="385" t="s">
        <v>58</v>
      </c>
      <c r="AA236" s="385" t="s">
        <v>58</v>
      </c>
      <c r="AB236" s="385" t="s">
        <v>58</v>
      </c>
      <c r="AC236" s="385" t="s">
        <v>58</v>
      </c>
      <c r="AD236" s="385" t="s">
        <v>58</v>
      </c>
      <c r="AE236" s="307"/>
      <c r="AF236" s="307"/>
      <c r="AG236" s="358" t="s">
        <v>7</v>
      </c>
      <c r="AH236" s="358" t="s">
        <v>7</v>
      </c>
      <c r="AI236" s="358" t="s">
        <v>7</v>
      </c>
      <c r="AJ236" s="358" t="s">
        <v>7</v>
      </c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1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808" t="s">
        <v>405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05"/>
      <c r="K237" s="305"/>
      <c r="L237" s="31" t="s">
        <v>11</v>
      </c>
      <c r="M237" s="31" t="s">
        <v>11</v>
      </c>
      <c r="N237" s="31" t="s">
        <v>11</v>
      </c>
      <c r="O237" s="408" t="s">
        <v>29</v>
      </c>
      <c r="P237" s="31" t="s">
        <v>11</v>
      </c>
      <c r="Q237" s="305"/>
      <c r="R237" s="305"/>
      <c r="S237" s="52" t="s">
        <v>11</v>
      </c>
      <c r="T237" s="31" t="s">
        <v>11</v>
      </c>
      <c r="U237" s="408" t="s">
        <v>29</v>
      </c>
      <c r="V237" s="31" t="s">
        <v>11</v>
      </c>
      <c r="W237" s="31" t="s">
        <v>11</v>
      </c>
      <c r="X237" s="305"/>
      <c r="Y237" s="305"/>
      <c r="Z237" s="31" t="s">
        <v>11</v>
      </c>
      <c r="AA237" s="473" t="s">
        <v>39</v>
      </c>
      <c r="AB237" s="31" t="s">
        <v>11</v>
      </c>
      <c r="AC237" s="351" t="s">
        <v>58</v>
      </c>
      <c r="AD237" s="494" t="s">
        <v>7</v>
      </c>
      <c r="AE237" s="305"/>
      <c r="AF237" s="305"/>
      <c r="AG237" s="55" t="s">
        <v>11</v>
      </c>
      <c r="AH237" s="55" t="s">
        <v>11</v>
      </c>
      <c r="AI237" s="55" t="s">
        <v>11</v>
      </c>
      <c r="AJ237" s="31" t="s">
        <v>11</v>
      </c>
      <c r="AK237" s="34">
        <f>IF(CA237=0,"",TIME(0,CA237,0))</f>
        <v>0.35000000000000003</v>
      </c>
      <c r="AL237" s="157">
        <f t="shared" si="228"/>
        <v>18</v>
      </c>
      <c r="AM237" s="158">
        <f>SUM(AL237:AL238)/2</f>
        <v>18.5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1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2</v>
      </c>
      <c r="AW237" s="158">
        <f>SUM((AV237+AV238)/2)</f>
        <v>2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504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1</v>
      </c>
      <c r="BR237" s="158">
        <f>SUM((BQ237+BQ238)/2)</f>
        <v>1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504</v>
      </c>
      <c r="CB237" s="35">
        <f>SUM(AM237+AO237+AQ237+AS237+AU237+AW237+BB237+BD237+BG237+AY237)</f>
        <v>21</v>
      </c>
    </row>
    <row r="238" spans="1:80" ht="18.75" customHeight="1" thickBot="1" x14ac:dyDescent="0.3">
      <c r="A238" s="137" t="s">
        <v>425</v>
      </c>
      <c r="B238" s="179" t="s">
        <v>189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06"/>
      <c r="K238" s="306"/>
      <c r="L238" s="37" t="s">
        <v>11</v>
      </c>
      <c r="M238" s="37" t="s">
        <v>11</v>
      </c>
      <c r="N238" s="37" t="s">
        <v>11</v>
      </c>
      <c r="O238" s="407" t="s">
        <v>29</v>
      </c>
      <c r="P238" s="37" t="s">
        <v>11</v>
      </c>
      <c r="Q238" s="306"/>
      <c r="R238" s="306"/>
      <c r="S238" s="50" t="s">
        <v>11</v>
      </c>
      <c r="T238" s="37" t="s">
        <v>11</v>
      </c>
      <c r="U238" s="407" t="s">
        <v>29</v>
      </c>
      <c r="V238" s="37" t="s">
        <v>11</v>
      </c>
      <c r="W238" s="37" t="s">
        <v>11</v>
      </c>
      <c r="X238" s="306"/>
      <c r="Y238" s="306"/>
      <c r="Z238" s="37" t="s">
        <v>11</v>
      </c>
      <c r="AA238" s="37" t="s">
        <v>11</v>
      </c>
      <c r="AB238" s="37" t="s">
        <v>11</v>
      </c>
      <c r="AC238" s="352" t="s">
        <v>58</v>
      </c>
      <c r="AD238" s="358" t="s">
        <v>7</v>
      </c>
      <c r="AE238" s="306"/>
      <c r="AF238" s="306"/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19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2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1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718">
        <v>2648</v>
      </c>
      <c r="D239" s="178" t="s">
        <v>277</v>
      </c>
      <c r="E239" s="156" t="s">
        <v>70</v>
      </c>
      <c r="F239" s="30" t="s">
        <v>11</v>
      </c>
      <c r="G239" s="31" t="s">
        <v>11</v>
      </c>
      <c r="H239" s="31" t="s">
        <v>11</v>
      </c>
      <c r="I239" s="32" t="s">
        <v>11</v>
      </c>
      <c r="J239" s="305"/>
      <c r="K239" s="305"/>
      <c r="L239" s="31" t="s">
        <v>11</v>
      </c>
      <c r="M239" s="31" t="s">
        <v>11</v>
      </c>
      <c r="N239" s="31" t="s">
        <v>11</v>
      </c>
      <c r="O239" s="355" t="s">
        <v>13</v>
      </c>
      <c r="P239" s="31" t="s">
        <v>11</v>
      </c>
      <c r="Q239" s="305"/>
      <c r="R239" s="305"/>
      <c r="S239" s="52" t="s">
        <v>11</v>
      </c>
      <c r="T239" s="31" t="s">
        <v>11</v>
      </c>
      <c r="U239" s="31" t="s">
        <v>11</v>
      </c>
      <c r="V239" s="355" t="s">
        <v>13</v>
      </c>
      <c r="W239" s="31" t="s">
        <v>11</v>
      </c>
      <c r="X239" s="305"/>
      <c r="Y239" s="305"/>
      <c r="Z239" s="353" t="s">
        <v>7</v>
      </c>
      <c r="AA239" s="353" t="s">
        <v>7</v>
      </c>
      <c r="AB239" s="353" t="s">
        <v>7</v>
      </c>
      <c r="AC239" s="353" t="s">
        <v>7</v>
      </c>
      <c r="AD239" s="353" t="s">
        <v>7</v>
      </c>
      <c r="AE239" s="305"/>
      <c r="AF239" s="305"/>
      <c r="AG239" s="31" t="s">
        <v>11</v>
      </c>
      <c r="AH239" s="31" t="s">
        <v>11</v>
      </c>
      <c r="AI239" s="31" t="s">
        <v>11</v>
      </c>
      <c r="AJ239" s="442" t="s">
        <v>11</v>
      </c>
      <c r="AK239" s="34">
        <f>IF(CA239=0,"",TIME(0,CA239,0))</f>
        <v>0.3</v>
      </c>
      <c r="AL239" s="157">
        <f t="shared" si="228"/>
        <v>16</v>
      </c>
      <c r="AM239" s="158">
        <f>SUM(AL239:AL240)/2</f>
        <v>17</v>
      </c>
      <c r="AN239" s="158">
        <f t="shared" si="229"/>
        <v>2</v>
      </c>
      <c r="AO239" s="158">
        <f>SUM((AN239+AN240)/2)</f>
        <v>1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432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5</v>
      </c>
      <c r="BR239" s="158">
        <f>SUM((BQ239+BQ240)/2)</f>
        <v>5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432</v>
      </c>
      <c r="CB239" s="35">
        <f>SUM(AM239+AO239+AQ239+AS239+AU239+AW239+BB239+BD239+BG239+AY239)</f>
        <v>18</v>
      </c>
    </row>
    <row r="240" spans="1:80" ht="18.75" customHeight="1" thickBot="1" x14ac:dyDescent="0.3">
      <c r="A240" s="137" t="s">
        <v>425</v>
      </c>
      <c r="B240" s="179" t="s">
        <v>189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7" t="s">
        <v>11</v>
      </c>
      <c r="I240" s="38" t="s">
        <v>11</v>
      </c>
      <c r="J240" s="306"/>
      <c r="K240" s="306"/>
      <c r="L240" s="37" t="s">
        <v>11</v>
      </c>
      <c r="M240" s="37" t="s">
        <v>11</v>
      </c>
      <c r="N240" s="37" t="s">
        <v>11</v>
      </c>
      <c r="O240" s="37" t="s">
        <v>11</v>
      </c>
      <c r="P240" s="37" t="s">
        <v>11</v>
      </c>
      <c r="Q240" s="306"/>
      <c r="R240" s="306"/>
      <c r="S240" s="50" t="s">
        <v>11</v>
      </c>
      <c r="T240" s="37" t="s">
        <v>11</v>
      </c>
      <c r="U240" s="37" t="s">
        <v>11</v>
      </c>
      <c r="V240" s="37" t="s">
        <v>11</v>
      </c>
      <c r="W240" s="37" t="s">
        <v>11</v>
      </c>
      <c r="X240" s="306"/>
      <c r="Y240" s="306"/>
      <c r="Z240" s="354" t="s">
        <v>7</v>
      </c>
      <c r="AA240" s="354" t="s">
        <v>7</v>
      </c>
      <c r="AB240" s="354" t="s">
        <v>7</v>
      </c>
      <c r="AC240" s="354" t="s">
        <v>7</v>
      </c>
      <c r="AD240" s="354" t="s">
        <v>7</v>
      </c>
      <c r="AE240" s="306"/>
      <c r="AF240" s="306"/>
      <c r="AG240" s="37" t="s">
        <v>11</v>
      </c>
      <c r="AH240" s="37" t="s">
        <v>11</v>
      </c>
      <c r="AI240" s="37" t="s">
        <v>11</v>
      </c>
      <c r="AJ240" s="402" t="s">
        <v>11</v>
      </c>
      <c r="AK240" s="40"/>
      <c r="AL240" s="167">
        <f t="shared" si="228"/>
        <v>18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5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1057">
        <v>5925</v>
      </c>
      <c r="D241" s="178" t="s">
        <v>280</v>
      </c>
      <c r="E241" s="156" t="s">
        <v>70</v>
      </c>
      <c r="F241" s="30" t="s">
        <v>11</v>
      </c>
      <c r="G241" s="31" t="s">
        <v>11</v>
      </c>
      <c r="H241" s="31" t="s">
        <v>11</v>
      </c>
      <c r="I241" s="417" t="s">
        <v>13</v>
      </c>
      <c r="J241" s="305"/>
      <c r="K241" s="305"/>
      <c r="L241" s="31" t="s">
        <v>11</v>
      </c>
      <c r="M241" s="31" t="s">
        <v>67</v>
      </c>
      <c r="N241" s="31" t="s">
        <v>11</v>
      </c>
      <c r="O241" s="358" t="s">
        <v>7</v>
      </c>
      <c r="P241" s="31" t="s">
        <v>11</v>
      </c>
      <c r="Q241" s="305"/>
      <c r="R241" s="305"/>
      <c r="S241" s="52" t="s">
        <v>11</v>
      </c>
      <c r="T241" s="52" t="s">
        <v>11</v>
      </c>
      <c r="U241" s="31" t="s">
        <v>11</v>
      </c>
      <c r="V241" s="31" t="s">
        <v>11</v>
      </c>
      <c r="W241" s="31" t="s">
        <v>11</v>
      </c>
      <c r="X241" s="305"/>
      <c r="Y241" s="305"/>
      <c r="Z241" s="31" t="s">
        <v>11</v>
      </c>
      <c r="AA241" s="31" t="s">
        <v>11</v>
      </c>
      <c r="AB241" s="31" t="s">
        <v>11</v>
      </c>
      <c r="AC241" s="31" t="s">
        <v>11</v>
      </c>
      <c r="AD241" s="31" t="s">
        <v>11</v>
      </c>
      <c r="AE241" s="305"/>
      <c r="AF241" s="305"/>
      <c r="AG241" s="353" t="s">
        <v>7</v>
      </c>
      <c r="AH241" s="353" t="s">
        <v>7</v>
      </c>
      <c r="AI241" s="353" t="s">
        <v>7</v>
      </c>
      <c r="AJ241" s="353" t="s">
        <v>7</v>
      </c>
      <c r="AK241" s="34">
        <f>IF(CA241=0,"",TIME(0,CA241,0))</f>
        <v>0.28333333333333333</v>
      </c>
      <c r="AL241" s="157">
        <f t="shared" si="228"/>
        <v>16</v>
      </c>
      <c r="AM241" s="158">
        <f>SUM(AL241:AL242)/2</f>
        <v>14</v>
      </c>
      <c r="AN241" s="158">
        <f t="shared" si="229"/>
        <v>1</v>
      </c>
      <c r="AO241" s="158">
        <f>SUM((AN241+AN242)/2)</f>
        <v>1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1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408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5</v>
      </c>
      <c r="BR241" s="158">
        <f>SUM((BQ241+BQ242)/2)</f>
        <v>5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408</v>
      </c>
      <c r="CB241" s="35">
        <f>SUM(AM241+AO241+AQ241+AS241+AU241+AW241+BB241+BD241+BG241+AY241)</f>
        <v>17</v>
      </c>
    </row>
    <row r="242" spans="1:80" ht="18.75" customHeight="1" thickBot="1" x14ac:dyDescent="0.3">
      <c r="A242" s="137" t="s">
        <v>425</v>
      </c>
      <c r="B242" s="179" t="s">
        <v>189</v>
      </c>
      <c r="C242" s="710" t="s">
        <v>6</v>
      </c>
      <c r="D242" s="165"/>
      <c r="E242" s="166" t="s">
        <v>4</v>
      </c>
      <c r="F242" s="36" t="s">
        <v>11</v>
      </c>
      <c r="G242" s="37" t="s">
        <v>11</v>
      </c>
      <c r="H242" s="37" t="s">
        <v>11</v>
      </c>
      <c r="I242" s="418" t="s">
        <v>13</v>
      </c>
      <c r="J242" s="306"/>
      <c r="K242" s="306"/>
      <c r="L242" s="37" t="s">
        <v>11</v>
      </c>
      <c r="M242" s="37" t="s">
        <v>67</v>
      </c>
      <c r="N242" s="37" t="s">
        <v>11</v>
      </c>
      <c r="O242" s="358" t="s">
        <v>7</v>
      </c>
      <c r="P242" s="37" t="s">
        <v>11</v>
      </c>
      <c r="Q242" s="306"/>
      <c r="R242" s="306"/>
      <c r="S242" s="50" t="s">
        <v>11</v>
      </c>
      <c r="T242" s="760" t="s">
        <v>39</v>
      </c>
      <c r="U242" s="37" t="s">
        <v>11</v>
      </c>
      <c r="V242" s="37" t="s">
        <v>11</v>
      </c>
      <c r="W242" s="760" t="s">
        <v>39</v>
      </c>
      <c r="X242" s="306"/>
      <c r="Y242" s="306"/>
      <c r="Z242" s="37" t="s">
        <v>11</v>
      </c>
      <c r="AA242" s="37" t="s">
        <v>11</v>
      </c>
      <c r="AB242" s="37" t="s">
        <v>11</v>
      </c>
      <c r="AC242" s="37" t="s">
        <v>57</v>
      </c>
      <c r="AD242" s="37" t="s">
        <v>57</v>
      </c>
      <c r="AE242" s="306"/>
      <c r="AF242" s="306"/>
      <c r="AG242" s="354" t="s">
        <v>7</v>
      </c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12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2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5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1057" t="s">
        <v>408</v>
      </c>
      <c r="D243" s="155" t="str">
        <f>VLOOKUP(C243,ListeAppel,2,FALSE)</f>
        <v>Nom 093</v>
      </c>
      <c r="E243" s="156" t="s">
        <v>70</v>
      </c>
      <c r="F243" s="30" t="s">
        <v>11</v>
      </c>
      <c r="G243" s="31" t="s">
        <v>11</v>
      </c>
      <c r="H243" s="31" t="s">
        <v>11</v>
      </c>
      <c r="I243" s="55" t="s">
        <v>11</v>
      </c>
      <c r="J243" s="332"/>
      <c r="K243" s="305"/>
      <c r="L243" s="55" t="s">
        <v>11</v>
      </c>
      <c r="M243" s="55" t="s">
        <v>11</v>
      </c>
      <c r="N243" s="31" t="s">
        <v>11</v>
      </c>
      <c r="O243" s="31" t="s">
        <v>11</v>
      </c>
      <c r="P243" s="55" t="s">
        <v>11</v>
      </c>
      <c r="Q243" s="305"/>
      <c r="R243" s="332"/>
      <c r="S243" s="55" t="s">
        <v>11</v>
      </c>
      <c r="T243" s="55" t="s">
        <v>11</v>
      </c>
      <c r="U243" s="31" t="s">
        <v>11</v>
      </c>
      <c r="V243" s="31" t="s">
        <v>11</v>
      </c>
      <c r="W243" s="55" t="s">
        <v>11</v>
      </c>
      <c r="X243" s="305"/>
      <c r="Y243" s="332"/>
      <c r="Z243" s="55" t="s">
        <v>11</v>
      </c>
      <c r="AA243" s="55" t="s">
        <v>11</v>
      </c>
      <c r="AB243" s="31" t="s">
        <v>11</v>
      </c>
      <c r="AC243" s="31" t="s">
        <v>11</v>
      </c>
      <c r="AD243" s="656" t="s">
        <v>11</v>
      </c>
      <c r="AE243" s="305"/>
      <c r="AF243" s="305"/>
      <c r="AG243" s="31" t="s">
        <v>11</v>
      </c>
      <c r="AH243" s="31" t="s">
        <v>11</v>
      </c>
      <c r="AI243" s="31" t="s">
        <v>11</v>
      </c>
      <c r="AJ243" s="442" t="s">
        <v>11</v>
      </c>
      <c r="AK243" s="34">
        <f>IF(CA243=0,"",TIME(0,CA243,0))</f>
        <v>0.3833333333333333</v>
      </c>
      <c r="AL243" s="157">
        <f t="shared" si="228"/>
        <v>23</v>
      </c>
      <c r="AM243" s="158">
        <f>SUM(AL243:AL244)/2</f>
        <v>22.5</v>
      </c>
      <c r="AN243" s="158">
        <f t="shared" si="229"/>
        <v>0</v>
      </c>
      <c r="AO243" s="158">
        <f>SUM((AN243+AN244)/2)</f>
        <v>0</v>
      </c>
      <c r="AP243" s="159">
        <f t="shared" si="230"/>
        <v>0</v>
      </c>
      <c r="AQ243" s="159">
        <f>SUM((AP243+AP244)/2)</f>
        <v>0</v>
      </c>
      <c r="AR243" s="158">
        <f t="shared" si="231"/>
        <v>0</v>
      </c>
      <c r="AS243" s="159">
        <f>SUM((AR243+AR244)/2)</f>
        <v>0</v>
      </c>
      <c r="AT243" s="159">
        <f t="shared" si="232"/>
        <v>0</v>
      </c>
      <c r="AU243" s="160">
        <f>SUM((AT243+AT244)/2)</f>
        <v>0.5</v>
      </c>
      <c r="AV243" s="158">
        <f t="shared" si="233"/>
        <v>0</v>
      </c>
      <c r="AW243" s="158">
        <f>SUM((AV243+AV244)/2)</f>
        <v>0</v>
      </c>
      <c r="AX243" s="159">
        <f t="shared" si="234"/>
        <v>0</v>
      </c>
      <c r="AY243" s="159">
        <f>SUM((AX243+AX244)/2)</f>
        <v>0</v>
      </c>
      <c r="AZ243" s="161">
        <f>SUM(AM243+AO243+AQ243+AS243+AW243+AY243+AU243)*24</f>
        <v>552</v>
      </c>
      <c r="BA243" s="159">
        <f t="shared" si="235"/>
        <v>0</v>
      </c>
      <c r="BB243" s="159">
        <f>SUM((BA243+BA244)/2)</f>
        <v>0</v>
      </c>
      <c r="BC243" s="159">
        <f t="shared" si="236"/>
        <v>0</v>
      </c>
      <c r="BD243" s="159">
        <f>SUM((BC243+BC244)/2)</f>
        <v>0</v>
      </c>
      <c r="BE243" s="159">
        <f>SUM((BD243+BD244)/2)</f>
        <v>0</v>
      </c>
      <c r="BF243" s="159">
        <f t="shared" si="237"/>
        <v>0</v>
      </c>
      <c r="BG243" s="159">
        <f>SUM((BF243+BF244)/2)</f>
        <v>0</v>
      </c>
      <c r="BH243" s="159">
        <f>SUM((BG243+BG244)/2)</f>
        <v>0</v>
      </c>
      <c r="BI243" s="159">
        <f t="shared" si="238"/>
        <v>0</v>
      </c>
      <c r="BJ243" s="159">
        <f>SUM((BI243+BI244)/2)</f>
        <v>0</v>
      </c>
      <c r="BK243" s="159">
        <f t="shared" si="239"/>
        <v>0</v>
      </c>
      <c r="BL243" s="162">
        <f>SUM(BK243+BK244)/2</f>
        <v>0</v>
      </c>
      <c r="BM243" s="158">
        <f t="shared" si="240"/>
        <v>0</v>
      </c>
      <c r="BN243" s="158">
        <f>SUM(BM243+BM244)/2</f>
        <v>0</v>
      </c>
      <c r="BO243" s="158">
        <f t="shared" si="241"/>
        <v>0</v>
      </c>
      <c r="BP243" s="158">
        <f>SUM(BO243+BO244)/2</f>
        <v>0</v>
      </c>
      <c r="BQ243" s="158">
        <f t="shared" si="242"/>
        <v>0</v>
      </c>
      <c r="BR243" s="158">
        <f>SUM((BQ243+BQ244)/2)</f>
        <v>0</v>
      </c>
      <c r="BS243" s="158">
        <f t="shared" si="243"/>
        <v>0</v>
      </c>
      <c r="BT243" s="158">
        <f>SUM((BS243+BS244)/2)</f>
        <v>0</v>
      </c>
      <c r="BU243" s="158">
        <f t="shared" si="244"/>
        <v>0</v>
      </c>
      <c r="BV243" s="158">
        <f>SUM((BU243+BU244)/2)</f>
        <v>0</v>
      </c>
      <c r="BW243" s="159">
        <f t="shared" si="245"/>
        <v>0</v>
      </c>
      <c r="BX243" s="159">
        <f>SUM((BW243+BW244)/2)</f>
        <v>0</v>
      </c>
      <c r="BY243" s="159">
        <f t="shared" si="246"/>
        <v>0</v>
      </c>
      <c r="BZ243" s="160">
        <f>SUM((BY243+BY244)/2)</f>
        <v>0</v>
      </c>
      <c r="CA243" s="163">
        <f>SUM(AZ243)</f>
        <v>552</v>
      </c>
      <c r="CB243" s="35">
        <f>SUM(AM243+AO243+AQ243+AS243+AU243+AW243+BB243+BD243+BG243+AY243)</f>
        <v>23</v>
      </c>
    </row>
    <row r="244" spans="1:80" ht="18.75" customHeight="1" thickBot="1" x14ac:dyDescent="0.3">
      <c r="A244" s="137" t="s">
        <v>425</v>
      </c>
      <c r="B244" s="179" t="s">
        <v>189</v>
      </c>
      <c r="C244" s="710" t="s">
        <v>6</v>
      </c>
      <c r="D244" s="165">
        <v>11460</v>
      </c>
      <c r="E244" s="166" t="s">
        <v>4</v>
      </c>
      <c r="F244" s="36" t="s">
        <v>11</v>
      </c>
      <c r="G244" s="37" t="s">
        <v>11</v>
      </c>
      <c r="H244" s="37" t="s">
        <v>11</v>
      </c>
      <c r="I244" s="56" t="s">
        <v>11</v>
      </c>
      <c r="J244" s="331"/>
      <c r="K244" s="306"/>
      <c r="L244" s="56" t="s">
        <v>11</v>
      </c>
      <c r="M244" s="56" t="s">
        <v>11</v>
      </c>
      <c r="N244" s="37" t="s">
        <v>11</v>
      </c>
      <c r="O244" s="37" t="s">
        <v>11</v>
      </c>
      <c r="P244" s="56" t="s">
        <v>11</v>
      </c>
      <c r="Q244" s="306"/>
      <c r="R244" s="331"/>
      <c r="S244" s="56" t="s">
        <v>11</v>
      </c>
      <c r="T244" s="56" t="s">
        <v>11</v>
      </c>
      <c r="U244" s="37" t="s">
        <v>11</v>
      </c>
      <c r="V244" s="37" t="s">
        <v>11</v>
      </c>
      <c r="W244" s="56" t="s">
        <v>11</v>
      </c>
      <c r="X244" s="306"/>
      <c r="Y244" s="331"/>
      <c r="Z244" s="56" t="s">
        <v>11</v>
      </c>
      <c r="AA244" s="56" t="s">
        <v>11</v>
      </c>
      <c r="AB244" s="37" t="s">
        <v>11</v>
      </c>
      <c r="AC244" s="37" t="s">
        <v>11</v>
      </c>
      <c r="AD244" s="37" t="s">
        <v>57</v>
      </c>
      <c r="AE244" s="306"/>
      <c r="AF244" s="306"/>
      <c r="AG244" s="37" t="s">
        <v>11</v>
      </c>
      <c r="AH244" s="37" t="s">
        <v>11</v>
      </c>
      <c r="AI244" s="37" t="s">
        <v>11</v>
      </c>
      <c r="AJ244" s="402" t="s">
        <v>11</v>
      </c>
      <c r="AK244" s="40"/>
      <c r="AL244" s="167">
        <f t="shared" si="228"/>
        <v>22</v>
      </c>
      <c r="AM244" s="168"/>
      <c r="AN244" s="168">
        <f t="shared" si="229"/>
        <v>0</v>
      </c>
      <c r="AO244" s="169"/>
      <c r="AP244" s="170">
        <f t="shared" si="230"/>
        <v>0</v>
      </c>
      <c r="AQ244" s="171"/>
      <c r="AR244" s="168">
        <f t="shared" si="231"/>
        <v>0</v>
      </c>
      <c r="AS244" s="168"/>
      <c r="AT244" s="168">
        <f t="shared" si="232"/>
        <v>1</v>
      </c>
      <c r="AU244" s="168"/>
      <c r="AV244" s="168">
        <f t="shared" si="233"/>
        <v>0</v>
      </c>
      <c r="AW244" s="169"/>
      <c r="AX244" s="170">
        <f t="shared" si="234"/>
        <v>0</v>
      </c>
      <c r="AY244" s="171"/>
      <c r="AZ244" s="172"/>
      <c r="BA244" s="170">
        <f t="shared" si="235"/>
        <v>0</v>
      </c>
      <c r="BB244" s="171"/>
      <c r="BC244" s="170">
        <f t="shared" si="236"/>
        <v>0</v>
      </c>
      <c r="BD244" s="171"/>
      <c r="BE244" s="171"/>
      <c r="BF244" s="170">
        <f t="shared" si="237"/>
        <v>0</v>
      </c>
      <c r="BG244" s="171"/>
      <c r="BH244" s="171"/>
      <c r="BI244" s="170">
        <f t="shared" si="238"/>
        <v>0</v>
      </c>
      <c r="BJ244" s="171"/>
      <c r="BK244" s="170">
        <f t="shared" si="239"/>
        <v>0</v>
      </c>
      <c r="BL244" s="173"/>
      <c r="BM244" s="168">
        <f t="shared" si="240"/>
        <v>0</v>
      </c>
      <c r="BN244" s="174"/>
      <c r="BO244" s="168">
        <f t="shared" si="241"/>
        <v>0</v>
      </c>
      <c r="BP244" s="169"/>
      <c r="BQ244" s="168">
        <f t="shared" si="242"/>
        <v>0</v>
      </c>
      <c r="BR244" s="168"/>
      <c r="BS244" s="168">
        <f t="shared" si="243"/>
        <v>0</v>
      </c>
      <c r="BT244" s="169"/>
      <c r="BU244" s="168">
        <f t="shared" si="244"/>
        <v>0</v>
      </c>
      <c r="BV244" s="169"/>
      <c r="BW244" s="170">
        <f t="shared" si="245"/>
        <v>0</v>
      </c>
      <c r="BX244" s="171"/>
      <c r="BY244" s="170">
        <f t="shared" si="246"/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8" t="s">
        <v>409</v>
      </c>
      <c r="D245" s="178" t="str">
        <f>VLOOKUP(C245,ListeAppel,2,FALSE)</f>
        <v>Nom 096</v>
      </c>
      <c r="E245" s="156" t="s">
        <v>70</v>
      </c>
      <c r="F245" s="30" t="s">
        <v>11</v>
      </c>
      <c r="G245" s="353" t="s">
        <v>7</v>
      </c>
      <c r="H245" s="31" t="s">
        <v>11</v>
      </c>
      <c r="I245" s="55" t="s">
        <v>11</v>
      </c>
      <c r="J245" s="305"/>
      <c r="K245" s="305"/>
      <c r="L245" s="31" t="s">
        <v>11</v>
      </c>
      <c r="M245" s="55" t="s">
        <v>11</v>
      </c>
      <c r="N245" s="353" t="s">
        <v>7</v>
      </c>
      <c r="O245" s="380" t="s">
        <v>11</v>
      </c>
      <c r="P245" s="353" t="s">
        <v>7</v>
      </c>
      <c r="Q245" s="305"/>
      <c r="R245" s="332"/>
      <c r="S245" s="31" t="s">
        <v>11</v>
      </c>
      <c r="T245" s="31" t="s">
        <v>11</v>
      </c>
      <c r="U245" s="357" t="s">
        <v>7</v>
      </c>
      <c r="V245" s="473" t="s">
        <v>39</v>
      </c>
      <c r="W245" s="31" t="s">
        <v>11</v>
      </c>
      <c r="X245" s="305"/>
      <c r="Y245" s="305"/>
      <c r="Z245" s="357" t="s">
        <v>7</v>
      </c>
      <c r="AA245" s="353" t="s">
        <v>7</v>
      </c>
      <c r="AB245" s="31" t="s">
        <v>57</v>
      </c>
      <c r="AC245" s="442" t="s">
        <v>11</v>
      </c>
      <c r="AD245" s="656" t="s">
        <v>11</v>
      </c>
      <c r="AE245" s="332"/>
      <c r="AF245" s="305"/>
      <c r="AG245" s="353" t="s">
        <v>7</v>
      </c>
      <c r="AH245" s="353" t="s">
        <v>7</v>
      </c>
      <c r="AI245" s="55" t="s">
        <v>11</v>
      </c>
      <c r="AJ245" s="442" t="s">
        <v>11</v>
      </c>
      <c r="AK245" s="34">
        <f>IF(CA245=0,"",TIME(0,CA245,0))</f>
        <v>0.25</v>
      </c>
      <c r="AL245" s="157">
        <f>COUNTIF(F245:AJ245,"P")</f>
        <v>13</v>
      </c>
      <c r="AM245" s="158">
        <f>SUM(AL245:AL246)/2</f>
        <v>14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1</v>
      </c>
      <c r="AS245" s="159">
        <f>SUM((AR245+AR246)/2)</f>
        <v>0.5</v>
      </c>
      <c r="AT245" s="159">
        <f>COUNTIF(F245:AJ245,"R1")</f>
        <v>1</v>
      </c>
      <c r="AU245" s="160">
        <f>SUM((AT245+AT246)/2)</f>
        <v>0.5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360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8</v>
      </c>
      <c r="BR245" s="158">
        <f>SUM((BQ245+BQ246)/2)</f>
        <v>8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360</v>
      </c>
      <c r="CB245" s="35">
        <f>SUM(AM245+AO245+AQ245+AS245+AU245+AW245+BB245+BD245+BG245+AY245)</f>
        <v>15</v>
      </c>
    </row>
    <row r="246" spans="1:80" ht="18.75" customHeight="1" thickBot="1" x14ac:dyDescent="0.3">
      <c r="A246" s="137" t="s">
        <v>425</v>
      </c>
      <c r="B246" s="179" t="s">
        <v>189</v>
      </c>
      <c r="C246" s="717" t="s">
        <v>3</v>
      </c>
      <c r="D246" s="194"/>
      <c r="E246" s="166" t="s">
        <v>4</v>
      </c>
      <c r="F246" s="36" t="s">
        <v>11</v>
      </c>
      <c r="G246" s="354" t="s">
        <v>7</v>
      </c>
      <c r="H246" s="37" t="s">
        <v>11</v>
      </c>
      <c r="I246" s="37" t="s">
        <v>11</v>
      </c>
      <c r="J246" s="306"/>
      <c r="K246" s="306"/>
      <c r="L246" s="37" t="s">
        <v>11</v>
      </c>
      <c r="M246" s="56" t="s">
        <v>11</v>
      </c>
      <c r="N246" s="354" t="s">
        <v>7</v>
      </c>
      <c r="O246" s="510" t="s">
        <v>11</v>
      </c>
      <c r="P246" s="354" t="s">
        <v>7</v>
      </c>
      <c r="Q246" s="306"/>
      <c r="R246" s="331"/>
      <c r="S246" s="37" t="s">
        <v>11</v>
      </c>
      <c r="T246" s="37" t="s">
        <v>11</v>
      </c>
      <c r="U246" s="453" t="s">
        <v>7</v>
      </c>
      <c r="V246" s="37" t="s">
        <v>11</v>
      </c>
      <c r="W246" s="37" t="s">
        <v>11</v>
      </c>
      <c r="X246" s="306"/>
      <c r="Y246" s="306"/>
      <c r="Z246" s="453" t="s">
        <v>7</v>
      </c>
      <c r="AA246" s="354" t="s">
        <v>7</v>
      </c>
      <c r="AB246" s="37" t="s">
        <v>11</v>
      </c>
      <c r="AC246" s="402" t="s">
        <v>11</v>
      </c>
      <c r="AD246" s="37" t="s">
        <v>11</v>
      </c>
      <c r="AE246" s="331"/>
      <c r="AF246" s="306"/>
      <c r="AG246" s="354" t="s">
        <v>7</v>
      </c>
      <c r="AH246" s="354" t="s">
        <v>7</v>
      </c>
      <c r="AI246" s="56" t="s">
        <v>11</v>
      </c>
      <c r="AJ246" s="402" t="s">
        <v>11</v>
      </c>
      <c r="AK246" s="40"/>
      <c r="AL246" s="167">
        <f>COUNTIF(F246:AJ246,"P")</f>
        <v>15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8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425</v>
      </c>
      <c r="B247" s="179" t="s">
        <v>189</v>
      </c>
      <c r="C247" s="808">
        <v>4162</v>
      </c>
      <c r="D247" s="178" t="s">
        <v>286</v>
      </c>
      <c r="E247" s="156" t="s">
        <v>70</v>
      </c>
      <c r="F247" s="30" t="s">
        <v>11</v>
      </c>
      <c r="G247" s="31" t="s">
        <v>11</v>
      </c>
      <c r="H247" s="55" t="s">
        <v>11</v>
      </c>
      <c r="I247" s="31" t="s">
        <v>11</v>
      </c>
      <c r="J247" s="305"/>
      <c r="K247" s="305"/>
      <c r="L247" s="31" t="s">
        <v>11</v>
      </c>
      <c r="M247" s="55" t="s">
        <v>11</v>
      </c>
      <c r="N247" s="31" t="s">
        <v>11</v>
      </c>
      <c r="O247" s="31" t="s">
        <v>11</v>
      </c>
      <c r="P247" s="31" t="s">
        <v>11</v>
      </c>
      <c r="Q247" s="305"/>
      <c r="R247" s="332"/>
      <c r="S247" s="31" t="s">
        <v>11</v>
      </c>
      <c r="T247" s="31" t="s">
        <v>11</v>
      </c>
      <c r="U247" s="55" t="s">
        <v>11</v>
      </c>
      <c r="V247" s="31" t="s">
        <v>11</v>
      </c>
      <c r="W247" s="31" t="s">
        <v>11</v>
      </c>
      <c r="X247" s="305"/>
      <c r="Y247" s="305"/>
      <c r="Z247" s="55" t="s">
        <v>11</v>
      </c>
      <c r="AA247" s="31" t="s">
        <v>11</v>
      </c>
      <c r="AB247" s="31" t="s">
        <v>11</v>
      </c>
      <c r="AC247" s="31" t="s">
        <v>11</v>
      </c>
      <c r="AD247" s="31" t="s">
        <v>11</v>
      </c>
      <c r="AE247" s="332"/>
      <c r="AF247" s="305"/>
      <c r="AG247" s="31" t="s">
        <v>11</v>
      </c>
      <c r="AH247" s="31" t="s">
        <v>11</v>
      </c>
      <c r="AI247" s="55" t="s">
        <v>11</v>
      </c>
      <c r="AJ247" s="31" t="s">
        <v>11</v>
      </c>
      <c r="AK247" s="34">
        <f>IF(CA247=0,"",TIME(0,CA247,0))</f>
        <v>0.3833333333333333</v>
      </c>
      <c r="AL247" s="157">
        <f t="shared" si="228"/>
        <v>23</v>
      </c>
      <c r="AM247" s="158">
        <f>SUM(AL247:AL248)/2</f>
        <v>21</v>
      </c>
      <c r="AN247" s="158">
        <f t="shared" si="229"/>
        <v>0</v>
      </c>
      <c r="AO247" s="158">
        <f>SUM((AN247+AN248)/2)</f>
        <v>0</v>
      </c>
      <c r="AP247" s="159">
        <f t="shared" si="230"/>
        <v>0</v>
      </c>
      <c r="AQ247" s="159">
        <f>SUM((AP247+AP248)/2)</f>
        <v>0</v>
      </c>
      <c r="AR247" s="158">
        <f t="shared" si="231"/>
        <v>0</v>
      </c>
      <c r="AS247" s="159">
        <f>SUM((AR247+AR248)/2)</f>
        <v>2</v>
      </c>
      <c r="AT247" s="159">
        <f t="shared" si="232"/>
        <v>0</v>
      </c>
      <c r="AU247" s="160">
        <f>SUM((AT247+AT248)/2)</f>
        <v>0</v>
      </c>
      <c r="AV247" s="158">
        <f t="shared" si="233"/>
        <v>0</v>
      </c>
      <c r="AW247" s="158">
        <f>SUM((AV247+AV248)/2)</f>
        <v>0</v>
      </c>
      <c r="AX247" s="159">
        <f t="shared" si="234"/>
        <v>0</v>
      </c>
      <c r="AY247" s="159">
        <f>SUM((AX247+AX248)/2)</f>
        <v>0</v>
      </c>
      <c r="AZ247" s="161">
        <f>SUM(AM247+AO247+AQ247+AS247+AW247+AY247+AU247)*24</f>
        <v>552</v>
      </c>
      <c r="BA247" s="159">
        <f t="shared" si="235"/>
        <v>0</v>
      </c>
      <c r="BB247" s="159">
        <f>SUM((BA247+BA248)/2)</f>
        <v>0</v>
      </c>
      <c r="BC247" s="159">
        <f t="shared" si="236"/>
        <v>0</v>
      </c>
      <c r="BD247" s="159">
        <f>SUM((BC247+BC248)/2)</f>
        <v>0</v>
      </c>
      <c r="BE247" s="159">
        <f>SUM((BD247+BD248)/2)</f>
        <v>0</v>
      </c>
      <c r="BF247" s="159">
        <f t="shared" si="237"/>
        <v>0</v>
      </c>
      <c r="BG247" s="159">
        <f>SUM((BF247+BF248)/2)</f>
        <v>0</v>
      </c>
      <c r="BH247" s="159">
        <f>SUM((BG247+BG248)/2)</f>
        <v>0</v>
      </c>
      <c r="BI247" s="159">
        <f t="shared" si="238"/>
        <v>0</v>
      </c>
      <c r="BJ247" s="159">
        <f>SUM((BI247+BI248)/2)</f>
        <v>0</v>
      </c>
      <c r="BK247" s="159">
        <f t="shared" si="239"/>
        <v>0</v>
      </c>
      <c r="BL247" s="162">
        <f>SUM(BK247+BK248)/2</f>
        <v>0</v>
      </c>
      <c r="BM247" s="158">
        <f t="shared" si="240"/>
        <v>0</v>
      </c>
      <c r="BN247" s="158">
        <f>SUM(BM247+BM248)/2</f>
        <v>0</v>
      </c>
      <c r="BO247" s="158">
        <f t="shared" si="241"/>
        <v>0</v>
      </c>
      <c r="BP247" s="158">
        <f>SUM(BO247+BO248)/2</f>
        <v>0</v>
      </c>
      <c r="BQ247" s="158">
        <f t="shared" si="242"/>
        <v>0</v>
      </c>
      <c r="BR247" s="158">
        <f>SUM((BQ247+BQ248)/2)</f>
        <v>0</v>
      </c>
      <c r="BS247" s="158">
        <f t="shared" si="243"/>
        <v>0</v>
      </c>
      <c r="BT247" s="158">
        <f>SUM((BS247+BS248)/2)</f>
        <v>0</v>
      </c>
      <c r="BU247" s="158">
        <f t="shared" si="244"/>
        <v>0</v>
      </c>
      <c r="BV247" s="158">
        <f>SUM((BU247+BU248)/2)</f>
        <v>0</v>
      </c>
      <c r="BW247" s="159">
        <f t="shared" si="245"/>
        <v>0</v>
      </c>
      <c r="BX247" s="159">
        <f>SUM((BW247+BW248)/2)</f>
        <v>0</v>
      </c>
      <c r="BY247" s="159">
        <f t="shared" si="246"/>
        <v>0</v>
      </c>
      <c r="BZ247" s="160">
        <f>SUM((BY247+BY248)/2)</f>
        <v>0</v>
      </c>
      <c r="CA247" s="163">
        <f>SUM(AZ247)</f>
        <v>552</v>
      </c>
      <c r="CB247" s="35">
        <f>SUM(AM247+AO247+AQ247+AS247+AU247+AW247+BB247+BD247+BG247+AY247)</f>
        <v>23</v>
      </c>
    </row>
    <row r="248" spans="1:80" ht="18.75" customHeight="1" thickBot="1" x14ac:dyDescent="0.3">
      <c r="A248" s="137" t="s">
        <v>425</v>
      </c>
      <c r="B248" s="179" t="s">
        <v>189</v>
      </c>
      <c r="C248" s="717" t="s">
        <v>8</v>
      </c>
      <c r="D248" s="194"/>
      <c r="E248" s="166" t="s">
        <v>4</v>
      </c>
      <c r="F248" s="36" t="s">
        <v>11</v>
      </c>
      <c r="G248" s="37" t="s">
        <v>11</v>
      </c>
      <c r="H248" s="56" t="s">
        <v>11</v>
      </c>
      <c r="I248" s="440" t="s">
        <v>39</v>
      </c>
      <c r="J248" s="306"/>
      <c r="K248" s="306"/>
      <c r="L248" s="37" t="s">
        <v>11</v>
      </c>
      <c r="M248" s="37" t="s">
        <v>11</v>
      </c>
      <c r="N248" s="37" t="s">
        <v>11</v>
      </c>
      <c r="O248" s="37" t="s">
        <v>11</v>
      </c>
      <c r="P248" s="395" t="s">
        <v>39</v>
      </c>
      <c r="Q248" s="306"/>
      <c r="R248" s="331"/>
      <c r="S248" s="37" t="s">
        <v>11</v>
      </c>
      <c r="T248" s="37" t="s">
        <v>11</v>
      </c>
      <c r="U248" s="56" t="s">
        <v>11</v>
      </c>
      <c r="V248" s="37" t="s">
        <v>11</v>
      </c>
      <c r="W248" s="440" t="s">
        <v>39</v>
      </c>
      <c r="X248" s="306"/>
      <c r="Y248" s="306"/>
      <c r="Z248" s="56" t="s">
        <v>11</v>
      </c>
      <c r="AA248" s="37" t="s">
        <v>11</v>
      </c>
      <c r="AB248" s="37" t="s">
        <v>11</v>
      </c>
      <c r="AC248" s="37" t="s">
        <v>11</v>
      </c>
      <c r="AD248" s="440" t="s">
        <v>39</v>
      </c>
      <c r="AE248" s="331"/>
      <c r="AF248" s="306"/>
      <c r="AG248" s="37" t="s">
        <v>11</v>
      </c>
      <c r="AH248" s="37" t="s">
        <v>11</v>
      </c>
      <c r="AI248" s="56" t="s">
        <v>11</v>
      </c>
      <c r="AJ248" s="37" t="s">
        <v>11</v>
      </c>
      <c r="AK248" s="40"/>
      <c r="AL248" s="167">
        <f t="shared" si="228"/>
        <v>19</v>
      </c>
      <c r="AM248" s="168"/>
      <c r="AN248" s="168">
        <f t="shared" si="229"/>
        <v>0</v>
      </c>
      <c r="AO248" s="169"/>
      <c r="AP248" s="170">
        <f t="shared" si="230"/>
        <v>0</v>
      </c>
      <c r="AQ248" s="171"/>
      <c r="AR248" s="168">
        <f t="shared" si="231"/>
        <v>4</v>
      </c>
      <c r="AS248" s="168"/>
      <c r="AT248" s="168">
        <f t="shared" si="232"/>
        <v>0</v>
      </c>
      <c r="AU248" s="168"/>
      <c r="AV248" s="168">
        <f t="shared" si="233"/>
        <v>0</v>
      </c>
      <c r="AW248" s="169"/>
      <c r="AX248" s="170">
        <f t="shared" si="234"/>
        <v>0</v>
      </c>
      <c r="AY248" s="171"/>
      <c r="AZ248" s="172"/>
      <c r="BA248" s="170">
        <f t="shared" si="235"/>
        <v>0</v>
      </c>
      <c r="BB248" s="171"/>
      <c r="BC248" s="170">
        <f t="shared" si="236"/>
        <v>0</v>
      </c>
      <c r="BD248" s="171"/>
      <c r="BE248" s="171"/>
      <c r="BF248" s="170">
        <f t="shared" si="237"/>
        <v>0</v>
      </c>
      <c r="BG248" s="171"/>
      <c r="BH248" s="171"/>
      <c r="BI248" s="170">
        <f t="shared" si="238"/>
        <v>0</v>
      </c>
      <c r="BJ248" s="171"/>
      <c r="BK248" s="170">
        <f t="shared" si="239"/>
        <v>0</v>
      </c>
      <c r="BL248" s="173"/>
      <c r="BM248" s="168">
        <f t="shared" si="240"/>
        <v>0</v>
      </c>
      <c r="BN248" s="174"/>
      <c r="BO248" s="168">
        <f t="shared" si="241"/>
        <v>0</v>
      </c>
      <c r="BP248" s="169"/>
      <c r="BQ248" s="168">
        <f t="shared" si="242"/>
        <v>0</v>
      </c>
      <c r="BR248" s="168"/>
      <c r="BS248" s="168">
        <f t="shared" si="243"/>
        <v>0</v>
      </c>
      <c r="BT248" s="169"/>
      <c r="BU248" s="168">
        <f t="shared" si="244"/>
        <v>0</v>
      </c>
      <c r="BV248" s="169"/>
      <c r="BW248" s="170">
        <f t="shared" si="245"/>
        <v>0</v>
      </c>
      <c r="BX248" s="171"/>
      <c r="BY248" s="170">
        <f t="shared" si="246"/>
        <v>0</v>
      </c>
      <c r="BZ248" s="175"/>
      <c r="CA248" s="176"/>
      <c r="CB248" s="85"/>
    </row>
  </sheetData>
  <autoFilter ref="A13:B248"/>
  <mergeCells count="63">
    <mergeCell ref="C201:D201"/>
    <mergeCell ref="C101:D101"/>
    <mergeCell ref="C121:D121"/>
    <mergeCell ref="C139:D139"/>
    <mergeCell ref="C153:D153"/>
    <mergeCell ref="C163:D163"/>
    <mergeCell ref="C189:D189"/>
    <mergeCell ref="BY19:BY20"/>
    <mergeCell ref="CA19:CA20"/>
    <mergeCell ref="C31:D31"/>
    <mergeCell ref="C77:D77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5:D85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9:C30">
    <cfRule type="cellIs" dxfId="4032" priority="5173" operator="equal">
      <formula>"C"</formula>
    </cfRule>
  </conditionalFormatting>
  <conditionalFormatting sqref="AE25:AF28 F35:H36 AE35:AJ36 F85:AJ85 F18:AJ18 J99:K100 F123:AJ124 F105:F106 J105:L106 N105:O106 Q105:S106 U105:Y106 F148:N148 F93:H94 Q93:V94 X93:AC94 F45:G46 Q43:R46 X43:Y46 J43:K46 AE43:AF46 AI45:AI46 F75:AJ76 N37:S38 U37:Z42 F178:Y178 F55:F56 F114:H114 W113:AJ113 W179:AC179 J150:K150 W149:AJ149 F152:AJ152 F151:U151 W151:AJ151 Q99:S100 V99:Y100 AB99 AE99:AF100 F179:G180 H179:U179 H180:AC180 F182:K182 G69:AA70 G37:L42 J35:O36 F147:H147 J147:N147 F169:H169 F172:Y172 F171:H171 J171:Y171 F177:H177 J177:Y177 F181:H181 J181:K181 F185:AJ186 F183:H183 J183:O183 J114:AJ114 AD63:AD64 Q150:R150 W111:AC111 F25:O26 N93:O94 M91:M94 J93:L94 F89:U90 N92:P92 Q147:AJ148 N41:S42 N39:N40 P39:S40 F184:O184 P183:AC184 F95:AB96 X150:AJ150 AH169:AJ170 F170:AG170 J169:AG169 Q35:AC36 F149:U149 V112:AC112 F111:U113 N91:O91 F67:T68 X67:AC68 F47:AJ48 F110:AJ110 F109:T109 V109:AJ109 AE183:AG184 AA105:AC106 AD111:AJ112 F27:W28 AC65:AD66 AA171:AJ172 AB39:AG42 AC37:AG38 AI37:AJ42 F63:AC66 F61:T62 X61:AC62 F247:AJ248 F107:AJ108 J55:AJ56 F53:AJ54 F57:AC60 AC69:AC72 AD95:AJ96 AH94:AJ94 AE93:AE94 AG93:AJ93 AE105:AJ106 AD179:AJ180 AE70:AJ70 AE69:AF69 AJ69 AE57:AJ68 W89:AJ90 F115:AJ120 AI181:AJ184 L181:AG182">
    <cfRule type="cellIs" dxfId="4031" priority="5162" operator="equal">
      <formula>"Me"</formula>
    </cfRule>
  </conditionalFormatting>
  <conditionalFormatting sqref="AE27:AJ28 AE25:AF26 F25:O26 F27:W28 AH25:AH28">
    <cfRule type="cellIs" dxfId="4030" priority="5160" operator="equal">
      <formula>"Me"</formula>
    </cfRule>
  </conditionalFormatting>
  <conditionalFormatting sqref="D53">
    <cfRule type="cellIs" dxfId="4029" priority="5159" operator="equal">
      <formula>"C"</formula>
    </cfRule>
  </conditionalFormatting>
  <conditionalFormatting sqref="D53">
    <cfRule type="cellIs" dxfId="4028" priority="5157" operator="equal">
      <formula>"B"</formula>
    </cfRule>
    <cfRule type="cellIs" dxfId="4027" priority="5158" operator="equal">
      <formula>"A"</formula>
    </cfRule>
  </conditionalFormatting>
  <conditionalFormatting sqref="S35:AC36 F35:H36 AE35:AJ36 F85:O85 S85:AJ85 F18:AJ18 J99:K100 F123:AJ124 F105:F106 J105:L106 N105:O106 Q105:S106 U105:Y106 F148:N148 F93:H94 Q93:V94 X93:AC94 F45:G46 X43:Y46 J43:K46 AE43:AF46 AI45:AI46 F75:AJ76 N37:S38 U37:Z42 AE27:AJ28 F178:Y178 F55:F56 H65:W66 F114:H114 W113:AJ113 W179:AC179 J150:K150 W149:AJ149 F152:AJ152 F151:U151 W151:AJ151 S69:AA70 AE25:AF26 Q99:S100 V99:Y100 AB99 AE99:AF100 F179:G180 H179:U179 H180:AC180 F182:K182 G69:O70 G37:L42 J35:O36 F147:H147 J147:N147 F169:H169 F172:Y172 F171:H171 J171:Y171 F177:H177 J177:Y177 F181:H181 J181:K181 F185:AJ186 F183:H183 J183:O183 J114:AJ114 AD63:AD64 Q150:R150 W111:AC111 F57:O68 F25:O26 N93:O94 M91:M94 J93:L94 F89:U90 N92:P92 Q147:AJ148 N41:S42 N39:N40 P39:S40 F184:O184 P183:AC184 F95:AB96 X150:AJ150 AH169:AJ170 F170:AG170 J169:AG169 F149:U149 V112:AC112 F111:U113 N91:O91 S67:T68 X67:AC68 F47:AJ48 F110:AJ110 F109:T109 V109:AJ109 AE183:AG184 AA105:AC106 AD111:AJ112 F27:W28 AC65:AD66 AA171:AJ172 AB39:AG42 AC37:AG38 AI37:AJ42 S63:AC66 S61:T62 X61:AC62 F247:AJ248 F107:AJ108 J55:AJ56 F53:AJ54 S57:AC60 AC69:AC72 AD95:AJ96 AH94:AJ94 AE93:AE94 AG93:AJ93 AE105:AJ106 AH25:AH28 AD179:AJ180 AE70:AJ70 AE69:AF69 AJ69 AE57:AJ68 W89:AJ90 F115:AJ120 AI181:AJ184 L181:AG182">
    <cfRule type="cellIs" dxfId="4026" priority="5153" operator="equal">
      <formula>"TD"</formula>
    </cfRule>
  </conditionalFormatting>
  <conditionalFormatting sqref="X21:X24 X27:X28 S25:X26 S21:V24">
    <cfRule type="cellIs" dxfId="4025" priority="5085" operator="equal">
      <formula>"Me"</formula>
    </cfRule>
  </conditionalFormatting>
  <conditionalFormatting sqref="X21:X24 X27:X28 S25:X26 S21:V24">
    <cfRule type="cellIs" dxfId="4024" priority="5084" operator="equal">
      <formula>"TD"</formula>
    </cfRule>
  </conditionalFormatting>
  <conditionalFormatting sqref="AD58 AD64:AD70 AD36 AD62 AD60">
    <cfRule type="cellIs" dxfId="4023" priority="5119" operator="equal">
      <formula>"Me"</formula>
    </cfRule>
  </conditionalFormatting>
  <conditionalFormatting sqref="AD58 AD64:AD70 AD36 AD62 AD60">
    <cfRule type="cellIs" dxfId="4022" priority="5118" operator="equal">
      <formula>"TD"</formula>
    </cfRule>
  </conditionalFormatting>
  <conditionalFormatting sqref="AD57 AD63 AD35 AD61 AD59">
    <cfRule type="cellIs" dxfId="4021" priority="5112" operator="equal">
      <formula>"Me"</formula>
    </cfRule>
  </conditionalFormatting>
  <conditionalFormatting sqref="AD57 AD63 AD35 AD61 AD59">
    <cfRule type="cellIs" dxfId="4020" priority="5111" operator="equal">
      <formula>"TD"</formula>
    </cfRule>
  </conditionalFormatting>
  <conditionalFormatting sqref="Y21:Y28 AA21:AC22 AA25:AC28">
    <cfRule type="cellIs" dxfId="4019" priority="5105" operator="equal">
      <formula>"Me"</formula>
    </cfRule>
  </conditionalFormatting>
  <conditionalFormatting sqref="Y21:Y28 AA21:AC22 AA25:AC28">
    <cfRule type="cellIs" dxfId="4018" priority="5104" operator="equal">
      <formula>"TD"</formula>
    </cfRule>
  </conditionalFormatting>
  <conditionalFormatting sqref="Z21:Z28">
    <cfRule type="cellIs" dxfId="4017" priority="5098" operator="equal">
      <formula>"Me"</formula>
    </cfRule>
  </conditionalFormatting>
  <conditionalFormatting sqref="Z21:Z28">
    <cfRule type="cellIs" dxfId="4016" priority="5097" operator="equal">
      <formula>"TD"</formula>
    </cfRule>
  </conditionalFormatting>
  <conditionalFormatting sqref="P25:R26 Q27:W28">
    <cfRule type="cellIs" dxfId="4015" priority="5078" operator="equal">
      <formula>"Me"</formula>
    </cfRule>
  </conditionalFormatting>
  <conditionalFormatting sqref="AD25:AD28">
    <cfRule type="cellIs" dxfId="4014" priority="5075" operator="equal">
      <formula>"Me"</formula>
    </cfRule>
  </conditionalFormatting>
  <conditionalFormatting sqref="AD25:AD28">
    <cfRule type="cellIs" dxfId="4013" priority="5074" operator="equal">
      <formula>"TD"</formula>
    </cfRule>
  </conditionalFormatting>
  <conditionalFormatting sqref="F85:AJ85 F18:AJ18 J99:K100 F123:AJ124 F35:H36 F105:F106 J105:L106 N105:O106 Q105:S106 U105:Y106 F148:N148 F93:H94 Q93:V94 X93:AC94 F45:G46 Q43:R46 X43:Y46 AE43:AF46 J43:K46 AI45:AI46 F75:AJ76 N37:S38 U37:Z42 F178:Y178 F55:F56 F114:H114 W113:AJ113 W179:AC179 J150:K150 W149:AJ149 F152:AJ152 F151:U151 W151:AJ151 AC70:AJ70 AH25:AH26 Q99:S100 V99:Y100 AB99 AE99:AF100 F179:G180 H179:U179 H180:AC180 F182:K182 G69:AA70 G37:L42 J35:O36 F147:H147 J147:N147 F169:H169 F172:Y172 F171:H171 J171:Y171 F177:H177 J177:Y177 F181:H181 J181:K181 F185:AJ186 F183:H183 J183:O183 J114:AJ114 Q150:R150 W111:AC111 N93:O94 M91:M94 J93:L94 F89:U90 N92:P92 Q147:AJ148 N41:S42 N39:N40 P39:S40 F184:O184 P183:AC184 F95:AB96 X150:AJ150 AH169:AJ170 F170:AG170 J169:AG169 Q35:AJ36 F149:U149 V112:AC112 F111:U113 N91:O91 F67:T68 X67:AJ68 F47:AJ48 F110:AJ110 F109:T109 V109:AJ109 AE183:AG184 AA105:AC106 AD111:AJ112 F25:AF26 AA171:AJ172 AB39:AG42 AC37:AG38 AI37:AJ42 F61:T62 F247:AJ248 F107:AJ108 J55:AJ56 F53:AJ54 AD95:AJ96 AH94:AJ94 AE93:AE94 AG93:AJ93 AE105:AJ106 F27:AJ28 AD179:AJ180 AC69:AF69 AJ69 F57:AJ60 X61:AJ62 F63:AJ66 W89:AJ90 F115:AJ120 AI181:AJ184 L181:AG182">
    <cfRule type="cellIs" dxfId="4012" priority="5050" operator="equal">
      <formula>"PR"</formula>
    </cfRule>
  </conditionalFormatting>
  <conditionalFormatting sqref="Z53:Z54">
    <cfRule type="cellIs" dxfId="4011" priority="5000" operator="equal">
      <formula>"Me"</formula>
    </cfRule>
  </conditionalFormatting>
  <conditionalFormatting sqref="Z53:Z54">
    <cfRule type="cellIs" dxfId="4010" priority="4999" operator="equal">
      <formula>"TD"</formula>
    </cfRule>
  </conditionalFormatting>
  <conditionalFormatting sqref="AG63 AG35 AG59:AJ59 AG57:AI57 AG61:AJ61">
    <cfRule type="cellIs" dxfId="4009" priority="4986" operator="equal">
      <formula>"Me"</formula>
    </cfRule>
  </conditionalFormatting>
  <conditionalFormatting sqref="AG63 AG35 AG59:AJ59 AG57:AI57 AG61:AJ61">
    <cfRule type="cellIs" dxfId="4008" priority="4985" operator="equal">
      <formula>"TD"</formula>
    </cfRule>
  </conditionalFormatting>
  <conditionalFormatting sqref="AD54">
    <cfRule type="cellIs" dxfId="4007" priority="4972" operator="equal">
      <formula>"Me"</formula>
    </cfRule>
  </conditionalFormatting>
  <conditionalFormatting sqref="AD54">
    <cfRule type="cellIs" dxfId="4006" priority="4971" operator="equal">
      <formula>"TD"</formula>
    </cfRule>
  </conditionalFormatting>
  <conditionalFormatting sqref="AI53:AI54">
    <cfRule type="cellIs" dxfId="4005" priority="4936" operator="equal">
      <formula>"Me"</formula>
    </cfRule>
  </conditionalFormatting>
  <conditionalFormatting sqref="AI53:AI54">
    <cfRule type="cellIs" dxfId="4004" priority="4935" operator="equal">
      <formula>"TD"</formula>
    </cfRule>
  </conditionalFormatting>
  <conditionalFormatting sqref="AG64:AG68 AG36 AG60:AJ60 AG70 AG58:AI58 AG62:AJ62">
    <cfRule type="cellIs" dxfId="4003" priority="4929" operator="equal">
      <formula>"Me"</formula>
    </cfRule>
  </conditionalFormatting>
  <conditionalFormatting sqref="AG64:AG68 AG36 AG60:AJ60 AG70 AG58:AI58 AG62:AJ62">
    <cfRule type="cellIs" dxfId="4002" priority="4928" operator="equal">
      <formula>"TD"</formula>
    </cfRule>
  </conditionalFormatting>
  <conditionalFormatting sqref="AG64:AG68 AG36 AG60:AJ60 AG70 AG58:AI58 AG62:AJ62">
    <cfRule type="cellIs" dxfId="4001" priority="4922" operator="equal">
      <formula>"Me"</formula>
    </cfRule>
  </conditionalFormatting>
  <conditionalFormatting sqref="AG64:AG68 AG36 AG60:AJ60 AG70 AG58:AI58 AG62:AJ62">
    <cfRule type="cellIs" dxfId="4000" priority="4921" operator="equal">
      <formula>"TD"</formula>
    </cfRule>
  </conditionalFormatting>
  <conditionalFormatting sqref="AG64:AG68 AG36 AG60:AJ60 AG70 AG58:AI58 AG62:AJ62">
    <cfRule type="cellIs" dxfId="3999" priority="4915" operator="equal">
      <formula>"Me"</formula>
    </cfRule>
  </conditionalFormatting>
  <conditionalFormatting sqref="AG64:AG68 AG36 AG60:AJ60 AG70 AG58:AI58 AG62:AJ62">
    <cfRule type="cellIs" dxfId="3998" priority="4914" operator="equal">
      <formula>"TD"</formula>
    </cfRule>
  </conditionalFormatting>
  <conditionalFormatting sqref="AG64:AG68 AG36 AG60:AJ60 AG70 AG58:AI58 AG62:AJ62">
    <cfRule type="cellIs" dxfId="3997" priority="4908" operator="equal">
      <formula>"Me"</formula>
    </cfRule>
  </conditionalFormatting>
  <conditionalFormatting sqref="AG64:AG68 AG36 AG60:AJ60 AG70 AG58:AI58 AG62:AJ62">
    <cfRule type="cellIs" dxfId="3996" priority="4907" operator="equal">
      <formula>"TD"</formula>
    </cfRule>
  </conditionalFormatting>
  <conditionalFormatting sqref="AG64:AG68 AG36 AG60:AJ60 AG70 AG58:AI58 AG62:AJ62">
    <cfRule type="cellIs" dxfId="3995" priority="4901" operator="equal">
      <formula>"Me"</formula>
    </cfRule>
  </conditionalFormatting>
  <conditionalFormatting sqref="AG64:AG68 AG36 AG60:AJ60 AG70 AG58:AI58 AG62:AJ62">
    <cfRule type="cellIs" dxfId="3994" priority="4900" operator="equal">
      <formula>"TD"</formula>
    </cfRule>
  </conditionalFormatting>
  <conditionalFormatting sqref="AG51:AG52">
    <cfRule type="cellIs" dxfId="3993" priority="4848" operator="equal">
      <formula>"Me"</formula>
    </cfRule>
  </conditionalFormatting>
  <conditionalFormatting sqref="AG51:AG52">
    <cfRule type="cellIs" dxfId="3992" priority="4847" operator="equal">
      <formula>"TD"</formula>
    </cfRule>
  </conditionalFormatting>
  <conditionalFormatting sqref="R55:V56">
    <cfRule type="cellIs" dxfId="3991" priority="4832" operator="equal">
      <formula>"Me"</formula>
    </cfRule>
  </conditionalFormatting>
  <conditionalFormatting sqref="R55:V56">
    <cfRule type="cellIs" dxfId="3990" priority="4831" operator="equal">
      <formula>"TD"</formula>
    </cfRule>
  </conditionalFormatting>
  <conditionalFormatting sqref="S55:T56">
    <cfRule type="cellIs" dxfId="3989" priority="4825" operator="equal">
      <formula>"Me"</formula>
    </cfRule>
  </conditionalFormatting>
  <conditionalFormatting sqref="S55:T56">
    <cfRule type="cellIs" dxfId="3988" priority="4824" operator="equal">
      <formula>"TD"</formula>
    </cfRule>
  </conditionalFormatting>
  <conditionalFormatting sqref="U55:U56">
    <cfRule type="cellIs" dxfId="3987" priority="4818" operator="equal">
      <formula>"Me"</formula>
    </cfRule>
  </conditionalFormatting>
  <conditionalFormatting sqref="U55:U56">
    <cfRule type="cellIs" dxfId="3986" priority="4817" operator="equal">
      <formula>"TD"</formula>
    </cfRule>
  </conditionalFormatting>
  <conditionalFormatting sqref="C29:C30">
    <cfRule type="cellIs" dxfId="3985" priority="4809" operator="equal">
      <formula>"B"</formula>
    </cfRule>
  </conditionalFormatting>
  <conditionalFormatting sqref="C29:C30">
    <cfRule type="cellIs" dxfId="3984" priority="4808" operator="equal">
      <formula>"A"</formula>
    </cfRule>
  </conditionalFormatting>
  <conditionalFormatting sqref="F74:V74 Q71:Z72 F71:H71 F73:H73 J73:V73 F72:P72 J71:P71 AB71:AB72 X73:AI74 AD72:AJ72 AD71:AF71 AJ71">
    <cfRule type="cellIs" dxfId="3983" priority="4723" operator="equal">
      <formula>"Me"</formula>
    </cfRule>
  </conditionalFormatting>
  <conditionalFormatting sqref="F74:V74 Q71:Z72 F71:H71 F73:H73 J73:V73 F72:P72 J71:P71 AB71:AB72 X73:AI74 AD72:AJ72 AD71:AF71 AJ71">
    <cfRule type="cellIs" dxfId="3982" priority="4722" operator="equal">
      <formula>"TD"</formula>
    </cfRule>
  </conditionalFormatting>
  <conditionalFormatting sqref="F74:V74 Q71:Z72 F71:H71 F73:H73 J73:V73 F72:P72 J71:P71 AB71:AB72 X73:AI74 AD72:AJ72 AD71:AF71 AJ71">
    <cfRule type="cellIs" dxfId="3981" priority="4716" operator="equal">
      <formula>"PR"</formula>
    </cfRule>
  </conditionalFormatting>
  <conditionalFormatting sqref="J83:M84 O83:AA84 AJ83:AJ84 AC83:AH84">
    <cfRule type="cellIs" dxfId="3980" priority="4487" operator="equal">
      <formula>"Me"</formula>
    </cfRule>
  </conditionalFormatting>
  <conditionalFormatting sqref="J83:M84 O83:AA84 AJ83:AJ84 AC83:AH84">
    <cfRule type="cellIs" dxfId="3979" priority="4486" operator="equal">
      <formula>"TD"</formula>
    </cfRule>
  </conditionalFormatting>
  <conditionalFormatting sqref="J83:M84 O83:AA84 AJ83:AJ84 AC83:AH84">
    <cfRule type="cellIs" dxfId="3978" priority="4480" operator="equal">
      <formula>"PR"</formula>
    </cfRule>
  </conditionalFormatting>
  <conditionalFormatting sqref="Z83:AA84 AC83:AF84">
    <cfRule type="cellIs" dxfId="3977" priority="4479" operator="equal">
      <formula>"Me"</formula>
    </cfRule>
  </conditionalFormatting>
  <conditionalFormatting sqref="Z83:AA84 AC83:AF84">
    <cfRule type="cellIs" dxfId="3976" priority="4478" operator="equal">
      <formula>"TD"</formula>
    </cfRule>
  </conditionalFormatting>
  <conditionalFormatting sqref="C29:C30 C121:D121 C153:D153 C139:D139 C163:D163 C31:D31 C77:D77 C85:D85 C101:D101">
    <cfRule type="cellIs" dxfId="3975" priority="4452" operator="lessThan">
      <formula>#REF!</formula>
    </cfRule>
  </conditionalFormatting>
  <conditionalFormatting sqref="F87:AJ88">
    <cfRule type="cellIs" dxfId="3974" priority="4451" operator="equal">
      <formula>"Me"</formula>
    </cfRule>
  </conditionalFormatting>
  <conditionalFormatting sqref="F87:AJ88">
    <cfRule type="cellIs" dxfId="3973" priority="4450" operator="equal">
      <formula>"TD"</formula>
    </cfRule>
  </conditionalFormatting>
  <conditionalFormatting sqref="F87:AJ88">
    <cfRule type="cellIs" dxfId="3972" priority="4444" operator="equal">
      <formula>"PR"</formula>
    </cfRule>
  </conditionalFormatting>
  <conditionalFormatting sqref="Z87:AD88">
    <cfRule type="cellIs" dxfId="3971" priority="4443" operator="equal">
      <formula>"Me"</formula>
    </cfRule>
  </conditionalFormatting>
  <conditionalFormatting sqref="Z87:AD88">
    <cfRule type="cellIs" dxfId="3970" priority="4442" operator="equal">
      <formula>"TD"</formula>
    </cfRule>
  </conditionalFormatting>
  <conditionalFormatting sqref="F139:AJ139">
    <cfRule type="cellIs" dxfId="3969" priority="4419" operator="equal">
      <formula>"Me"</formula>
    </cfRule>
  </conditionalFormatting>
  <conditionalFormatting sqref="F139:O139 S139:AJ139">
    <cfRule type="cellIs" dxfId="3968" priority="4418" operator="equal">
      <formula>"TD"</formula>
    </cfRule>
  </conditionalFormatting>
  <conditionalFormatting sqref="F139:AJ139">
    <cfRule type="cellIs" dxfId="3967" priority="4405" operator="equal">
      <formula>"PR"</formula>
    </cfRule>
  </conditionalFormatting>
  <conditionalFormatting sqref="F143:AJ146">
    <cfRule type="cellIs" dxfId="3966" priority="4395" operator="equal">
      <formula>"Me"</formula>
    </cfRule>
  </conditionalFormatting>
  <conditionalFormatting sqref="F143:AJ146">
    <cfRule type="cellIs" dxfId="3965" priority="4394" operator="equal">
      <formula>"TD"</formula>
    </cfRule>
  </conditionalFormatting>
  <conditionalFormatting sqref="F143:AJ146">
    <cfRule type="cellIs" dxfId="3964" priority="4388" operator="equal">
      <formula>"PR"</formula>
    </cfRule>
  </conditionalFormatting>
  <conditionalFormatting sqref="Z143:AD146">
    <cfRule type="cellIs" dxfId="3963" priority="4387" operator="equal">
      <formula>"Me"</formula>
    </cfRule>
  </conditionalFormatting>
  <conditionalFormatting sqref="Z143:AD146">
    <cfRule type="cellIs" dxfId="3962" priority="4386" operator="equal">
      <formula>"TD"</formula>
    </cfRule>
  </conditionalFormatting>
  <conditionalFormatting sqref="F163:AJ163">
    <cfRule type="cellIs" dxfId="3961" priority="4368" operator="equal">
      <formula>"Me"</formula>
    </cfRule>
  </conditionalFormatting>
  <conditionalFormatting sqref="F163:O163 S163:AJ163">
    <cfRule type="cellIs" dxfId="3960" priority="4367" operator="equal">
      <formula>"TD"</formula>
    </cfRule>
  </conditionalFormatting>
  <conditionalFormatting sqref="F163:AJ163">
    <cfRule type="cellIs" dxfId="3959" priority="4354" operator="equal">
      <formula>"PR"</formula>
    </cfRule>
  </conditionalFormatting>
  <conditionalFormatting sqref="G165:AJ166">
    <cfRule type="cellIs" dxfId="3958" priority="4344" operator="equal">
      <formula>"Me"</formula>
    </cfRule>
  </conditionalFormatting>
  <conditionalFormatting sqref="G165:AJ166">
    <cfRule type="cellIs" dxfId="3957" priority="4343" operator="equal">
      <formula>"TD"</formula>
    </cfRule>
  </conditionalFormatting>
  <conditionalFormatting sqref="G165:AJ166">
    <cfRule type="cellIs" dxfId="3956" priority="4337" operator="equal">
      <formula>"PR"</formula>
    </cfRule>
  </conditionalFormatting>
  <conditionalFormatting sqref="Z165:AD166">
    <cfRule type="cellIs" dxfId="3955" priority="4336" operator="equal">
      <formula>"Me"</formula>
    </cfRule>
  </conditionalFormatting>
  <conditionalFormatting sqref="Z165:AD166">
    <cfRule type="cellIs" dxfId="3954" priority="4335" operator="equal">
      <formula>"TD"</formula>
    </cfRule>
  </conditionalFormatting>
  <conditionalFormatting sqref="F187:L188 N187:T188 AE187:AG188 W187:Y188">
    <cfRule type="cellIs" dxfId="3953" priority="4264" operator="equal">
      <formula>"Me"</formula>
    </cfRule>
  </conditionalFormatting>
  <conditionalFormatting sqref="F187:L188 N187:T188 AE187:AG188 W187:Y188">
    <cfRule type="cellIs" dxfId="3952" priority="4263" operator="equal">
      <formula>"TD"</formula>
    </cfRule>
  </conditionalFormatting>
  <conditionalFormatting sqref="F187:L188 N187:T188 AE187:AG188 W187:Y188">
    <cfRule type="cellIs" dxfId="3951" priority="4252" operator="equal">
      <formula>"PR"</formula>
    </cfRule>
  </conditionalFormatting>
  <conditionalFormatting sqref="G29:K29 F30:K30 M29:AA30 AC29:AJ30">
    <cfRule type="cellIs" dxfId="3950" priority="4233" operator="equal">
      <formula>"Me"</formula>
    </cfRule>
  </conditionalFormatting>
  <conditionalFormatting sqref="G29:K29 F30:K30 M29:AA30 AC29:AJ30">
    <cfRule type="cellIs" dxfId="3949" priority="4232" operator="equal">
      <formula>"TD"</formula>
    </cfRule>
  </conditionalFormatting>
  <conditionalFormatting sqref="G29:K29 F30:K30 M29:AA30 AC29:AJ30">
    <cfRule type="cellIs" dxfId="3948" priority="4226" operator="equal">
      <formula>"PR"</formula>
    </cfRule>
  </conditionalFormatting>
  <conditionalFormatting sqref="C107:C108 C110">
    <cfRule type="cellIs" dxfId="3947" priority="4209" operator="lessThan">
      <formula>#REF!</formula>
    </cfRule>
  </conditionalFormatting>
  <conditionalFormatting sqref="C24">
    <cfRule type="cellIs" dxfId="3946" priority="4208" operator="equal">
      <formula>"C"</formula>
    </cfRule>
  </conditionalFormatting>
  <conditionalFormatting sqref="C24">
    <cfRule type="cellIs" dxfId="3945" priority="4207" operator="equal">
      <formula>"B"</formula>
    </cfRule>
  </conditionalFormatting>
  <conditionalFormatting sqref="C24">
    <cfRule type="cellIs" dxfId="3944" priority="4206" operator="equal">
      <formula>"A"</formula>
    </cfRule>
  </conditionalFormatting>
  <conditionalFormatting sqref="C24">
    <cfRule type="cellIs" dxfId="3943" priority="4205" operator="lessThan">
      <formula>#REF!</formula>
    </cfRule>
  </conditionalFormatting>
  <conditionalFormatting sqref="C23">
    <cfRule type="cellIs" dxfId="3942" priority="4204" operator="equal">
      <formula>"C"</formula>
    </cfRule>
  </conditionalFormatting>
  <conditionalFormatting sqref="C23">
    <cfRule type="cellIs" dxfId="3941" priority="4203" operator="equal">
      <formula>"B"</formula>
    </cfRule>
  </conditionalFormatting>
  <conditionalFormatting sqref="C23">
    <cfRule type="cellIs" dxfId="3940" priority="4202" operator="equal">
      <formula>"A"</formula>
    </cfRule>
  </conditionalFormatting>
  <conditionalFormatting sqref="C23">
    <cfRule type="cellIs" dxfId="3939" priority="4201" operator="lessThan">
      <formula>#REF!</formula>
    </cfRule>
  </conditionalFormatting>
  <conditionalFormatting sqref="C32">
    <cfRule type="cellIs" dxfId="3938" priority="4196" operator="lessThan">
      <formula>#REF!</formula>
    </cfRule>
  </conditionalFormatting>
  <conditionalFormatting sqref="D47:D48">
    <cfRule type="cellIs" dxfId="3937" priority="4124" operator="equal">
      <formula>"c"</formula>
    </cfRule>
    <cfRule type="cellIs" dxfId="3936" priority="4125" operator="equal">
      <formula>"b"</formula>
    </cfRule>
    <cfRule type="cellIs" dxfId="3935" priority="4126" operator="equal">
      <formula>"a"</formula>
    </cfRule>
  </conditionalFormatting>
  <conditionalFormatting sqref="F81:AJ82">
    <cfRule type="cellIs" dxfId="3934" priority="4121" operator="equal">
      <formula>"Me"</formula>
    </cfRule>
  </conditionalFormatting>
  <conditionalFormatting sqref="F81:AJ82">
    <cfRule type="cellIs" dxfId="3933" priority="4120" operator="equal">
      <formula>"TD"</formula>
    </cfRule>
  </conditionalFormatting>
  <conditionalFormatting sqref="Z81:AD82">
    <cfRule type="cellIs" dxfId="3932" priority="4113" operator="equal">
      <formula>"Me"</formula>
    </cfRule>
  </conditionalFormatting>
  <conditionalFormatting sqref="Z81:AD82">
    <cfRule type="cellIs" dxfId="3931" priority="4112" operator="equal">
      <formula>"TD"</formula>
    </cfRule>
  </conditionalFormatting>
  <conditionalFormatting sqref="F81:AJ82">
    <cfRule type="cellIs" dxfId="3930" priority="4114" operator="equal">
      <formula>"PR"</formula>
    </cfRule>
  </conditionalFormatting>
  <conditionalFormatting sqref="C82">
    <cfRule type="cellIs" dxfId="3929" priority="4082" operator="lessThan">
      <formula>#REF!</formula>
    </cfRule>
  </conditionalFormatting>
  <conditionalFormatting sqref="C82">
    <cfRule type="cellIs" dxfId="3928" priority="4085" operator="equal">
      <formula>"C"</formula>
    </cfRule>
  </conditionalFormatting>
  <conditionalFormatting sqref="C82">
    <cfRule type="cellIs" dxfId="3927" priority="4084" operator="equal">
      <formula>"B"</formula>
    </cfRule>
  </conditionalFormatting>
  <conditionalFormatting sqref="C82">
    <cfRule type="cellIs" dxfId="3926" priority="4083" operator="equal">
      <formula>"A"</formula>
    </cfRule>
  </conditionalFormatting>
  <conditionalFormatting sqref="C86">
    <cfRule type="cellIs" dxfId="3925" priority="4033" operator="lessThan">
      <formula>#REF!</formula>
    </cfRule>
  </conditionalFormatting>
  <conditionalFormatting sqref="F101:AJ101">
    <cfRule type="cellIs" dxfId="3924" priority="4007" operator="equal">
      <formula>"Me"</formula>
    </cfRule>
  </conditionalFormatting>
  <conditionalFormatting sqref="F101:O101 S101:AJ101">
    <cfRule type="cellIs" dxfId="3923" priority="4006" operator="equal">
      <formula>"TD"</formula>
    </cfRule>
  </conditionalFormatting>
  <conditionalFormatting sqref="F101:AJ101">
    <cfRule type="cellIs" dxfId="3922" priority="3993" operator="equal">
      <formula>"PR"</formula>
    </cfRule>
  </conditionalFormatting>
  <conditionalFormatting sqref="C102">
    <cfRule type="cellIs" dxfId="3921" priority="3984" operator="lessThan">
      <formula>#REF!</formula>
    </cfRule>
  </conditionalFormatting>
  <conditionalFormatting sqref="C107:C108">
    <cfRule type="cellIs" dxfId="3920" priority="3955" operator="equal">
      <formula>"C"</formula>
    </cfRule>
  </conditionalFormatting>
  <conditionalFormatting sqref="C107:C108">
    <cfRule type="cellIs" dxfId="3919" priority="3954" operator="equal">
      <formula>"B"</formula>
    </cfRule>
  </conditionalFormatting>
  <conditionalFormatting sqref="C107:C108">
    <cfRule type="cellIs" dxfId="3918" priority="3953" operator="equal">
      <formula>"A"</formula>
    </cfRule>
  </conditionalFormatting>
  <conditionalFormatting sqref="C110">
    <cfRule type="cellIs" dxfId="3917" priority="3947" operator="equal">
      <formula>"C"</formula>
    </cfRule>
  </conditionalFormatting>
  <conditionalFormatting sqref="C110">
    <cfRule type="cellIs" dxfId="3916" priority="3946" operator="equal">
      <formula>"B"</formula>
    </cfRule>
  </conditionalFormatting>
  <conditionalFormatting sqref="C110">
    <cfRule type="cellIs" dxfId="3915" priority="3945" operator="equal">
      <formula>"A"</formula>
    </cfRule>
  </conditionalFormatting>
  <conditionalFormatting sqref="C109">
    <cfRule type="cellIs" dxfId="3914" priority="3941" operator="equal">
      <formula>"c"</formula>
    </cfRule>
    <cfRule type="cellIs" dxfId="3913" priority="3942" operator="equal">
      <formula>"b"</formula>
    </cfRule>
    <cfRule type="cellIs" dxfId="3912" priority="3943" operator="equal">
      <formula>"a"</formula>
    </cfRule>
  </conditionalFormatting>
  <conditionalFormatting sqref="C111:C114">
    <cfRule type="cellIs" dxfId="3911" priority="3938" operator="equal">
      <formula>"c"</formula>
    </cfRule>
    <cfRule type="cellIs" dxfId="3910" priority="3939" operator="equal">
      <formula>"b"</formula>
    </cfRule>
    <cfRule type="cellIs" dxfId="3909" priority="3940" operator="equal">
      <formula>"a"</formula>
    </cfRule>
  </conditionalFormatting>
  <conditionalFormatting sqref="C117:C118">
    <cfRule type="cellIs" dxfId="3908" priority="3935" operator="equal">
      <formula>"c"</formula>
    </cfRule>
    <cfRule type="cellIs" dxfId="3907" priority="3936" operator="equal">
      <formula>"b"</formula>
    </cfRule>
    <cfRule type="cellIs" dxfId="3906" priority="3937" operator="equal">
      <formula>"a"</formula>
    </cfRule>
  </conditionalFormatting>
  <conditionalFormatting sqref="C118">
    <cfRule type="cellIs" dxfId="3905" priority="3932" operator="equal">
      <formula>"c"</formula>
    </cfRule>
    <cfRule type="cellIs" dxfId="3904" priority="3933" operator="equal">
      <formula>"b"</formula>
    </cfRule>
    <cfRule type="cellIs" dxfId="3903" priority="3934" operator="equal">
      <formula>"a"</formula>
    </cfRule>
  </conditionalFormatting>
  <conditionalFormatting sqref="C117">
    <cfRule type="cellIs" dxfId="3902" priority="3929" operator="equal">
      <formula>"c"</formula>
    </cfRule>
    <cfRule type="cellIs" dxfId="3901" priority="3930" operator="equal">
      <formula>"b"</formula>
    </cfRule>
    <cfRule type="cellIs" dxfId="3900" priority="3931" operator="equal">
      <formula>"a"</formula>
    </cfRule>
  </conditionalFormatting>
  <conditionalFormatting sqref="C119:C120">
    <cfRule type="cellIs" dxfId="3899" priority="3918" operator="equal">
      <formula>"c"</formula>
    </cfRule>
    <cfRule type="cellIs" dxfId="3898" priority="3919" operator="equal">
      <formula>"b"</formula>
    </cfRule>
    <cfRule type="cellIs" dxfId="3897" priority="3920" operator="equal">
      <formula>"a"</formula>
    </cfRule>
  </conditionalFormatting>
  <conditionalFormatting sqref="F121:AJ121">
    <cfRule type="cellIs" dxfId="3896" priority="3917" operator="equal">
      <formula>"Me"</formula>
    </cfRule>
  </conditionalFormatting>
  <conditionalFormatting sqref="F121:O121 S121:AJ121">
    <cfRule type="cellIs" dxfId="3895" priority="3916" operator="equal">
      <formula>"TD"</formula>
    </cfRule>
  </conditionalFormatting>
  <conditionalFormatting sqref="F121:AJ121">
    <cfRule type="cellIs" dxfId="3894" priority="3903" operator="equal">
      <formula>"PR"</formula>
    </cfRule>
  </conditionalFormatting>
  <conditionalFormatting sqref="C122">
    <cfRule type="cellIs" dxfId="3893" priority="3857" operator="lessThan">
      <formula>#REF!</formula>
    </cfRule>
  </conditionalFormatting>
  <conditionalFormatting sqref="C154">
    <cfRule type="cellIs" dxfId="3892" priority="3705" operator="lessThan">
      <formula>#REF!</formula>
    </cfRule>
  </conditionalFormatting>
  <conditionalFormatting sqref="F125:AJ126 F127:L128 X127:AJ128">
    <cfRule type="cellIs" dxfId="3891" priority="3856" operator="equal">
      <formula>"Me"</formula>
    </cfRule>
  </conditionalFormatting>
  <conditionalFormatting sqref="F125:AJ126 F127:L128 X127:AJ128">
    <cfRule type="cellIs" dxfId="3890" priority="3855" operator="equal">
      <formula>"TD"</formula>
    </cfRule>
  </conditionalFormatting>
  <conditionalFormatting sqref="F125:AJ126 F127:L128 X127:AJ128">
    <cfRule type="cellIs" dxfId="3889" priority="3844" operator="equal">
      <formula>"PR"</formula>
    </cfRule>
  </conditionalFormatting>
  <conditionalFormatting sqref="F130:AJ130 T131:Y132 AA131:AF132 AH131:AJ132 F129:H129 J129:AJ129 F136:K136 F135:H135 J135:K135 G131:R132 L135:AJ136 F133:AJ134">
    <cfRule type="cellIs" dxfId="3888" priority="3829" operator="equal">
      <formula>"Me"</formula>
    </cfRule>
  </conditionalFormatting>
  <conditionalFormatting sqref="F130:AJ130 T131:Y132 AA131:AF132 AH131:AJ132 F129:H129 J129:AJ129 F136:K136 F135:H135 J135:K135 G131:R132 L135:AJ136 F133:AJ134">
    <cfRule type="cellIs" dxfId="3887" priority="3828" operator="equal">
      <formula>"TD"</formula>
    </cfRule>
  </conditionalFormatting>
  <conditionalFormatting sqref="F130:AJ130 T131:Y132 AA131:AF132 AH131:AJ132 F129:H129 J129:AJ129 F136:K136 F135:H135 J135:K135 G131:R132 L135:AJ136 F133:AJ134">
    <cfRule type="cellIs" dxfId="3886" priority="3817" operator="equal">
      <formula>"PR"</formula>
    </cfRule>
  </conditionalFormatting>
  <conditionalFormatting sqref="F137:L138 Q137:S138 U137:AJ138">
    <cfRule type="cellIs" dxfId="3885" priority="3775" operator="equal">
      <formula>"Me"</formula>
    </cfRule>
  </conditionalFormatting>
  <conditionalFormatting sqref="F137:L138 Q137:S138 U137:AJ138">
    <cfRule type="cellIs" dxfId="3884" priority="3774" operator="equal">
      <formula>"TD"</formula>
    </cfRule>
  </conditionalFormatting>
  <conditionalFormatting sqref="F137:L138 Q137:S138 U137:AJ138">
    <cfRule type="cellIs" dxfId="3883" priority="3763" operator="equal">
      <formula>"PR"</formula>
    </cfRule>
  </conditionalFormatting>
  <conditionalFormatting sqref="C140">
    <cfRule type="cellIs" dxfId="3882" priority="3733" operator="lessThan">
      <formula>#REF!</formula>
    </cfRule>
  </conditionalFormatting>
  <conditionalFormatting sqref="F153:AJ153">
    <cfRule type="cellIs" dxfId="3881" priority="3728" operator="equal">
      <formula>"Me"</formula>
    </cfRule>
  </conditionalFormatting>
  <conditionalFormatting sqref="F153:O153 S153:AJ153">
    <cfRule type="cellIs" dxfId="3880" priority="3727" operator="equal">
      <formula>"TD"</formula>
    </cfRule>
  </conditionalFormatting>
  <conditionalFormatting sqref="F153:AJ153">
    <cfRule type="cellIs" dxfId="3879" priority="3714" operator="equal">
      <formula>"PR"</formula>
    </cfRule>
  </conditionalFormatting>
  <conditionalFormatting sqref="F160:S160 F159:H159 J159:S159 F162:AB162 F161:H161 T159:AJ160 J161:AB161 AE161:AJ162">
    <cfRule type="cellIs" dxfId="3878" priority="3704" operator="equal">
      <formula>"Me"</formula>
    </cfRule>
  </conditionalFormatting>
  <conditionalFormatting sqref="F160:S160 F159:H159 J159:S159 F162:AB162 F161:H161 T159:AJ160 J161:AB161 AE161:AJ162">
    <cfRule type="cellIs" dxfId="3877" priority="3703" operator="equal">
      <formula>"TD"</formula>
    </cfRule>
  </conditionalFormatting>
  <conditionalFormatting sqref="F160:S160 F159:H159 J159:S159 F162:AB162 F161:H161 T159:AJ160 J161:AB161 AE161:AJ162">
    <cfRule type="cellIs" dxfId="3876" priority="3692" operator="equal">
      <formula>"PR"</formula>
    </cfRule>
  </conditionalFormatting>
  <conditionalFormatting sqref="C164">
    <cfRule type="cellIs" dxfId="3875" priority="3634" operator="lessThan">
      <formula>#REF!</formula>
    </cfRule>
  </conditionalFormatting>
  <conditionalFormatting sqref="F37:F42">
    <cfRule type="cellIs" dxfId="3874" priority="3211" operator="equal">
      <formula>"Me"</formula>
    </cfRule>
  </conditionalFormatting>
  <conditionalFormatting sqref="F37:F42">
    <cfRule type="cellIs" dxfId="3873" priority="3210" operator="equal">
      <formula>"TD"</formula>
    </cfRule>
  </conditionalFormatting>
  <conditionalFormatting sqref="F37:F42">
    <cfRule type="cellIs" dxfId="3872" priority="3209" operator="equal">
      <formula>"PR"</formula>
    </cfRule>
  </conditionalFormatting>
  <conditionalFormatting sqref="M37:M42">
    <cfRule type="cellIs" dxfId="3871" priority="3208" operator="equal">
      <formula>"Me"</formula>
    </cfRule>
  </conditionalFormatting>
  <conditionalFormatting sqref="M37:M42">
    <cfRule type="cellIs" dxfId="3870" priority="3207" operator="equal">
      <formula>"TD"</formula>
    </cfRule>
  </conditionalFormatting>
  <conditionalFormatting sqref="M37:M42">
    <cfRule type="cellIs" dxfId="3869" priority="3206" operator="equal">
      <formula>"PR"</formula>
    </cfRule>
  </conditionalFormatting>
  <conditionalFormatting sqref="T37:T42">
    <cfRule type="cellIs" dxfId="3868" priority="3205" operator="equal">
      <formula>"Me"</formula>
    </cfRule>
  </conditionalFormatting>
  <conditionalFormatting sqref="T37:T42">
    <cfRule type="cellIs" dxfId="3867" priority="3204" operator="equal">
      <formula>"TD"</formula>
    </cfRule>
  </conditionalFormatting>
  <conditionalFormatting sqref="T37:T42">
    <cfRule type="cellIs" dxfId="3866" priority="3203" operator="equal">
      <formula>"PR"</formula>
    </cfRule>
  </conditionalFormatting>
  <conditionalFormatting sqref="AA37:AA42">
    <cfRule type="cellIs" dxfId="3865" priority="3202" operator="equal">
      <formula>"Me"</formula>
    </cfRule>
  </conditionalFormatting>
  <conditionalFormatting sqref="AA37:AA42">
    <cfRule type="cellIs" dxfId="3864" priority="3201" operator="equal">
      <formula>"TD"</formula>
    </cfRule>
  </conditionalFormatting>
  <conditionalFormatting sqref="AA37:AA42">
    <cfRule type="cellIs" dxfId="3863" priority="3200" operator="equal">
      <formula>"PR"</formula>
    </cfRule>
  </conditionalFormatting>
  <conditionalFormatting sqref="AH39:AH42">
    <cfRule type="cellIs" dxfId="3862" priority="3199" operator="equal">
      <formula>"Me"</formula>
    </cfRule>
  </conditionalFormatting>
  <conditionalFormatting sqref="AH39:AH42">
    <cfRule type="cellIs" dxfId="3861" priority="3198" operator="equal">
      <formula>"TD"</formula>
    </cfRule>
  </conditionalFormatting>
  <conditionalFormatting sqref="AH39:AH42">
    <cfRule type="cellIs" dxfId="3860" priority="3197" operator="equal">
      <formula>"PR"</formula>
    </cfRule>
  </conditionalFormatting>
  <conditionalFormatting sqref="F97:G98 I98:V98 I97:N97 P97:V97 X97:AJ98">
    <cfRule type="cellIs" dxfId="3859" priority="3068" operator="equal">
      <formula>"Me"</formula>
    </cfRule>
  </conditionalFormatting>
  <conditionalFormatting sqref="F97:G98 I98:V98 I97:N97 P97:V97 X97:AJ98">
    <cfRule type="cellIs" dxfId="3858" priority="3067" operator="equal">
      <formula>"TD"</formula>
    </cfRule>
  </conditionalFormatting>
  <conditionalFormatting sqref="F97:G98 I98:V98 I97:N97 P97:V97 X97:AJ98">
    <cfRule type="cellIs" dxfId="3857" priority="3066" operator="equal">
      <formula>"PR"</formula>
    </cfRule>
  </conditionalFormatting>
  <conditionalFormatting sqref="F104:AJ104 F103:H103 J103:AJ103">
    <cfRule type="cellIs" dxfId="3856" priority="3055" operator="equal">
      <formula>"Me"</formula>
    </cfRule>
  </conditionalFormatting>
  <conditionalFormatting sqref="F104:AJ104 F103:H103 J103:AJ103">
    <cfRule type="cellIs" dxfId="3855" priority="3054" operator="equal">
      <formula>"TD"</formula>
    </cfRule>
  </conditionalFormatting>
  <conditionalFormatting sqref="F104:AJ104 F103:H103 J103:AJ103">
    <cfRule type="cellIs" dxfId="3854" priority="3053" operator="equal">
      <formula>"PR"</formula>
    </cfRule>
  </conditionalFormatting>
  <conditionalFormatting sqref="C103:C104">
    <cfRule type="cellIs" dxfId="3853" priority="3046" operator="equal">
      <formula>"C"</formula>
    </cfRule>
  </conditionalFormatting>
  <conditionalFormatting sqref="C103:C104">
    <cfRule type="cellIs" dxfId="3852" priority="3045" operator="equal">
      <formula>"B"</formula>
    </cfRule>
  </conditionalFormatting>
  <conditionalFormatting sqref="C103:C104">
    <cfRule type="cellIs" dxfId="3851" priority="3044" operator="equal">
      <formula>"A"</formula>
    </cfRule>
  </conditionalFormatting>
  <conditionalFormatting sqref="F92:I92 K91:K92 R91:R92 T92:W92 Y91:AJ92 F91:G91 I91 T91:U91 W91">
    <cfRule type="cellIs" dxfId="3850" priority="3023" operator="equal">
      <formula>"Me"</formula>
    </cfRule>
  </conditionalFormatting>
  <conditionalFormatting sqref="F92:I92 K91:K92 R91:R92 T92:W92 Y91:AJ92 F91:G91 I91 T91:U91 W91">
    <cfRule type="cellIs" dxfId="3849" priority="3022" operator="equal">
      <formula>"TD"</formula>
    </cfRule>
  </conditionalFormatting>
  <conditionalFormatting sqref="F92:I92 K91:K92 R91:R92 T92:W92 Y91:AJ92 F91:G91 I91 T91:U91 W91">
    <cfRule type="cellIs" dxfId="3848" priority="3021" operator="equal">
      <formula>"PR"</formula>
    </cfRule>
  </conditionalFormatting>
  <conditionalFormatting sqref="F175:H176 N175:O176 U175:V176">
    <cfRule type="cellIs" dxfId="3847" priority="2988" operator="equal">
      <formula>"Me"</formula>
    </cfRule>
  </conditionalFormatting>
  <conditionalFormatting sqref="F175:H176 N175:O176 U175:V176">
    <cfRule type="cellIs" dxfId="3846" priority="2987" operator="equal">
      <formula>"TD"</formula>
    </cfRule>
  </conditionalFormatting>
  <conditionalFormatting sqref="F175:H176 N175:O176 U175:V176">
    <cfRule type="cellIs" dxfId="3845" priority="2986" operator="equal">
      <formula>"PR"</formula>
    </cfRule>
  </conditionalFormatting>
  <conditionalFormatting sqref="F127:H128 J127:L128 X127:AC128 AE127:AJ128">
    <cfRule type="cellIs" dxfId="3844" priority="2976" operator="equal">
      <formula>"Me"</formula>
    </cfRule>
  </conditionalFormatting>
  <conditionalFormatting sqref="F127:H128 J127:L128 X127:AC128 AE127:AJ128">
    <cfRule type="cellIs" dxfId="3843" priority="2975" operator="equal">
      <formula>"TD"</formula>
    </cfRule>
  </conditionalFormatting>
  <conditionalFormatting sqref="F127:H128 J127:L128 X127:AC128 AE127:AJ128">
    <cfRule type="cellIs" dxfId="3842" priority="2974" operator="equal">
      <formula>"PR"</formula>
    </cfRule>
  </conditionalFormatting>
  <conditionalFormatting sqref="C105:C106">
    <cfRule type="cellIs" dxfId="3841" priority="2957" operator="equal">
      <formula>"C"</formula>
    </cfRule>
  </conditionalFormatting>
  <conditionalFormatting sqref="C105:C106">
    <cfRule type="cellIs" dxfId="3840" priority="2956" operator="equal">
      <formula>"B"</formula>
    </cfRule>
  </conditionalFormatting>
  <conditionalFormatting sqref="C105:C106">
    <cfRule type="cellIs" dxfId="3839" priority="2955" operator="equal">
      <formula>"A"</formula>
    </cfRule>
  </conditionalFormatting>
  <conditionalFormatting sqref="F234:K234 N233:N234 R233:S234 Z233:Z234 AB233:AJ234 F233:H233 J233:K233">
    <cfRule type="cellIs" dxfId="3838" priority="2916" operator="equal">
      <formula>"Me"</formula>
    </cfRule>
  </conditionalFormatting>
  <conditionalFormatting sqref="F234:K234 N233:N234 R233:S234 Z233:Z234 AB233:AJ234 F233:H233 J233:K233">
    <cfRule type="cellIs" dxfId="3837" priority="2915" operator="equal">
      <formula>"TD"</formula>
    </cfRule>
  </conditionalFormatting>
  <conditionalFormatting sqref="F234:K234 N233:N234 R233:S234 Z233:Z234 AB233:AJ234 F233:H233 J233:K233">
    <cfRule type="cellIs" dxfId="3836" priority="2914" operator="equal">
      <formula>"PR"</formula>
    </cfRule>
  </conditionalFormatting>
  <conditionalFormatting sqref="T233:V234">
    <cfRule type="cellIs" dxfId="3835" priority="2913" operator="equal">
      <formula>"Me"</formula>
    </cfRule>
  </conditionalFormatting>
  <conditionalFormatting sqref="T233:V234">
    <cfRule type="cellIs" dxfId="3834" priority="2912" operator="equal">
      <formula>"TD"</formula>
    </cfRule>
  </conditionalFormatting>
  <conditionalFormatting sqref="T233:V234">
    <cfRule type="cellIs" dxfId="3833" priority="2911" operator="equal">
      <formula>"PR"</formula>
    </cfRule>
  </conditionalFormatting>
  <conditionalFormatting sqref="W233:W234">
    <cfRule type="cellIs" dxfId="3832" priority="2910" operator="equal">
      <formula>"Me"</formula>
    </cfRule>
  </conditionalFormatting>
  <conditionalFormatting sqref="W233:W234">
    <cfRule type="cellIs" dxfId="3831" priority="2909" operator="equal">
      <formula>"TD"</formula>
    </cfRule>
  </conditionalFormatting>
  <conditionalFormatting sqref="W233:W234">
    <cfRule type="cellIs" dxfId="3830" priority="2908" operator="equal">
      <formula>"PR"</formula>
    </cfRule>
  </conditionalFormatting>
  <conditionalFormatting sqref="F141:H141 V141:AJ142 G142:H142 J141:L142 N141:S142">
    <cfRule type="cellIs" dxfId="3829" priority="2813" operator="equal">
      <formula>"Me"</formula>
    </cfRule>
  </conditionalFormatting>
  <conditionalFormatting sqref="F141:H141 V141:AJ142 G142:H142 J141:L142 N141:S142">
    <cfRule type="cellIs" dxfId="3828" priority="2812" operator="equal">
      <formula>"TD"</formula>
    </cfRule>
  </conditionalFormatting>
  <conditionalFormatting sqref="F141:H141 V141:AJ142 G142:H142 J141:L142 N141:S142">
    <cfRule type="cellIs" dxfId="3827" priority="2811" operator="equal">
      <formula>"PR"</formula>
    </cfRule>
  </conditionalFormatting>
  <conditionalFormatting sqref="Z141:AD142">
    <cfRule type="cellIs" dxfId="3826" priority="2810" operator="equal">
      <formula>"Me"</formula>
    </cfRule>
  </conditionalFormatting>
  <conditionalFormatting sqref="Z141:AD142">
    <cfRule type="cellIs" dxfId="3825" priority="2809" operator="equal">
      <formula>"TD"</formula>
    </cfRule>
  </conditionalFormatting>
  <conditionalFormatting sqref="F196:Z196 F195:H195 J195:Z195 F198:N198 F197:H197 J197:N197 O197:AJ198 AA195:AJ196">
    <cfRule type="cellIs" dxfId="3824" priority="2794" operator="equal">
      <formula>"Me"</formula>
    </cfRule>
  </conditionalFormatting>
  <conditionalFormatting sqref="F196:Z196 F195:H195 J195:Z195 F198:N198 F197:H197 J197:N197 O197:AJ198 AA195:AJ196">
    <cfRule type="cellIs" dxfId="3823" priority="2793" operator="equal">
      <formula>"TD"</formula>
    </cfRule>
  </conditionalFormatting>
  <conditionalFormatting sqref="F196:Z196 F195:H195 J195:Z195 F198:N198 F197:H197 J197:N197 O197:AJ198 AA195:AJ196">
    <cfRule type="cellIs" dxfId="3822" priority="2792" operator="equal">
      <formula>"PR"</formula>
    </cfRule>
  </conditionalFormatting>
  <conditionalFormatting sqref="F189:AJ189">
    <cfRule type="cellIs" dxfId="3821" priority="2783" operator="equal">
      <formula>"Me"</formula>
    </cfRule>
  </conditionalFormatting>
  <conditionalFormatting sqref="F189:O189 S189:AJ189">
    <cfRule type="cellIs" dxfId="3820" priority="2782" operator="equal">
      <formula>"TD"</formula>
    </cfRule>
  </conditionalFormatting>
  <conditionalFormatting sqref="F189:AJ189">
    <cfRule type="cellIs" dxfId="3819" priority="2781" operator="equal">
      <formula>"PR"</formula>
    </cfRule>
  </conditionalFormatting>
  <conditionalFormatting sqref="C25:C26">
    <cfRule type="cellIs" dxfId="3818" priority="2761" operator="equal">
      <formula>"C"</formula>
    </cfRule>
  </conditionalFormatting>
  <conditionalFormatting sqref="C25:C26">
    <cfRule type="cellIs" dxfId="3817" priority="2760" operator="equal">
      <formula>"B"</formula>
    </cfRule>
  </conditionalFormatting>
  <conditionalFormatting sqref="C25:C26">
    <cfRule type="cellIs" dxfId="3816" priority="2759" operator="equal">
      <formula>"A"</formula>
    </cfRule>
  </conditionalFormatting>
  <conditionalFormatting sqref="F79:AJ80">
    <cfRule type="cellIs" dxfId="3815" priority="2747" operator="equal">
      <formula>"Me"</formula>
    </cfRule>
  </conditionalFormatting>
  <conditionalFormatting sqref="F79:AJ80">
    <cfRule type="cellIs" dxfId="3814" priority="2746" operator="equal">
      <formula>"TD"</formula>
    </cfRule>
  </conditionalFormatting>
  <conditionalFormatting sqref="Z79:AF80">
    <cfRule type="cellIs" dxfId="3813" priority="2744" operator="equal">
      <formula>"Me"</formula>
    </cfRule>
  </conditionalFormatting>
  <conditionalFormatting sqref="Z79:AF80">
    <cfRule type="cellIs" dxfId="3812" priority="2743" operator="equal">
      <formula>"TD"</formula>
    </cfRule>
  </conditionalFormatting>
  <conditionalFormatting sqref="F79:AJ80">
    <cfRule type="cellIs" dxfId="3811" priority="2745" operator="equal">
      <formula>"PR"</formula>
    </cfRule>
  </conditionalFormatting>
  <conditionalFormatting sqref="F174:AJ174 F173:H173 J173:AJ173">
    <cfRule type="cellIs" dxfId="3810" priority="2713" operator="equal">
      <formula>"Me"</formula>
    </cfRule>
  </conditionalFormatting>
  <conditionalFormatting sqref="F174:AJ174 F173:H173 J173:AJ173">
    <cfRule type="cellIs" dxfId="3809" priority="2712" operator="equal">
      <formula>"TD"</formula>
    </cfRule>
  </conditionalFormatting>
  <conditionalFormatting sqref="F174:AJ174 F173:H173 J173:AJ173">
    <cfRule type="cellIs" dxfId="3808" priority="2711" operator="equal">
      <formula>"PR"</formula>
    </cfRule>
  </conditionalFormatting>
  <conditionalFormatting sqref="F33:F34 K33:L34 O33:P34 R33:AC34 AE33:AJ34">
    <cfRule type="cellIs" dxfId="3807" priority="2693" operator="equal">
      <formula>"Me"</formula>
    </cfRule>
  </conditionalFormatting>
  <conditionalFormatting sqref="S33:AC34 F33:F34 K33:L34 O33:O34 AE33:AJ34">
    <cfRule type="cellIs" dxfId="3806" priority="2692" operator="equal">
      <formula>"TD"</formula>
    </cfRule>
  </conditionalFormatting>
  <conditionalFormatting sqref="AD34">
    <cfRule type="cellIs" dxfId="3805" priority="2691" operator="equal">
      <formula>"Me"</formula>
    </cfRule>
  </conditionalFormatting>
  <conditionalFormatting sqref="AD34">
    <cfRule type="cellIs" dxfId="3804" priority="2690" operator="equal">
      <formula>"TD"</formula>
    </cfRule>
  </conditionalFormatting>
  <conditionalFormatting sqref="AD33">
    <cfRule type="cellIs" dxfId="3803" priority="2689" operator="equal">
      <formula>"Me"</formula>
    </cfRule>
  </conditionalFormatting>
  <conditionalFormatting sqref="AD33">
    <cfRule type="cellIs" dxfId="3802" priority="2688" operator="equal">
      <formula>"TD"</formula>
    </cfRule>
  </conditionalFormatting>
  <conditionalFormatting sqref="F33:F34 K33:L34 O33:P34 R33:AJ34">
    <cfRule type="cellIs" dxfId="3801" priority="2687" operator="equal">
      <formula>"PR"</formula>
    </cfRule>
  </conditionalFormatting>
  <conditionalFormatting sqref="AG33:AJ33">
    <cfRule type="cellIs" dxfId="3800" priority="2686" operator="equal">
      <formula>"Me"</formula>
    </cfRule>
  </conditionalFormatting>
  <conditionalFormatting sqref="AG33:AJ33">
    <cfRule type="cellIs" dxfId="3799" priority="2685" operator="equal">
      <formula>"TD"</formula>
    </cfRule>
  </conditionalFormatting>
  <conditionalFormatting sqref="AG34:AJ34">
    <cfRule type="cellIs" dxfId="3798" priority="2684" operator="equal">
      <formula>"Me"</formula>
    </cfRule>
  </conditionalFormatting>
  <conditionalFormatting sqref="AG34:AJ34">
    <cfRule type="cellIs" dxfId="3797" priority="2683" operator="equal">
      <formula>"TD"</formula>
    </cfRule>
  </conditionalFormatting>
  <conditionalFormatting sqref="AG34:AJ34">
    <cfRule type="cellIs" dxfId="3796" priority="2682" operator="equal">
      <formula>"Me"</formula>
    </cfRule>
  </conditionalFormatting>
  <conditionalFormatting sqref="AG34:AJ34">
    <cfRule type="cellIs" dxfId="3795" priority="2681" operator="equal">
      <formula>"TD"</formula>
    </cfRule>
  </conditionalFormatting>
  <conditionalFormatting sqref="AG34:AJ34">
    <cfRule type="cellIs" dxfId="3794" priority="2680" operator="equal">
      <formula>"Me"</formula>
    </cfRule>
  </conditionalFormatting>
  <conditionalFormatting sqref="AG34:AJ34">
    <cfRule type="cellIs" dxfId="3793" priority="2679" operator="equal">
      <formula>"TD"</formula>
    </cfRule>
  </conditionalFormatting>
  <conditionalFormatting sqref="AG34:AJ34">
    <cfRule type="cellIs" dxfId="3792" priority="2678" operator="equal">
      <formula>"Me"</formula>
    </cfRule>
  </conditionalFormatting>
  <conditionalFormatting sqref="AG34:AJ34">
    <cfRule type="cellIs" dxfId="3791" priority="2677" operator="equal">
      <formula>"TD"</formula>
    </cfRule>
  </conditionalFormatting>
  <conditionalFormatting sqref="AG34:AJ34">
    <cfRule type="cellIs" dxfId="3790" priority="2676" operator="equal">
      <formula>"Me"</formula>
    </cfRule>
  </conditionalFormatting>
  <conditionalFormatting sqref="AG34:AJ34">
    <cfRule type="cellIs" dxfId="3789" priority="2675" operator="equal">
      <formula>"TD"</formula>
    </cfRule>
  </conditionalFormatting>
  <conditionalFormatting sqref="F199:AA200 AC199:AJ200">
    <cfRule type="cellIs" dxfId="3788" priority="2665" operator="equal">
      <formula>"Me"</formula>
    </cfRule>
  </conditionalFormatting>
  <conditionalFormatting sqref="F199:AA200 AC199:AJ200">
    <cfRule type="cellIs" dxfId="3787" priority="2664" operator="equal">
      <formula>"TD"</formula>
    </cfRule>
  </conditionalFormatting>
  <conditionalFormatting sqref="F199:AA200 AC199:AJ200">
    <cfRule type="cellIs" dxfId="3786" priority="2663" operator="equal">
      <formula>"PR"</formula>
    </cfRule>
  </conditionalFormatting>
  <conditionalFormatting sqref="M50:P50 Z49:AD50 T49:W50 F49:H50 N49:P49 AG49:AJ50">
    <cfRule type="cellIs" dxfId="3785" priority="2576" operator="equal">
      <formula>"Me"</formula>
    </cfRule>
  </conditionalFormatting>
  <conditionalFormatting sqref="M50:O50 Z49:AD50 T49:W50 F49:H50 N49:O49 AG49:AJ50">
    <cfRule type="cellIs" dxfId="3784" priority="2575" operator="equal">
      <formula>"TD"</formula>
    </cfRule>
  </conditionalFormatting>
  <conditionalFormatting sqref="M50:P50 Z49:AD50 T49:W50 F49:H50 N49:P49 AG49:AJ50">
    <cfRule type="cellIs" dxfId="3783" priority="2574" operator="equal">
      <formula>"PR"</formula>
    </cfRule>
  </conditionalFormatting>
  <conditionalFormatting sqref="P49:P50">
    <cfRule type="cellIs" dxfId="3782" priority="2573" operator="equal">
      <formula>"TD"</formula>
    </cfRule>
  </conditionalFormatting>
  <conditionalFormatting sqref="L49:L50">
    <cfRule type="cellIs" dxfId="3781" priority="2572" operator="equal">
      <formula>"Me"</formula>
    </cfRule>
  </conditionalFormatting>
  <conditionalFormatting sqref="L49:L50">
    <cfRule type="cellIs" dxfId="3780" priority="2571" operator="equal">
      <formula>"TD"</formula>
    </cfRule>
  </conditionalFormatting>
  <conditionalFormatting sqref="L49:L50">
    <cfRule type="cellIs" dxfId="3779" priority="2570" operator="equal">
      <formula>"PR"</formula>
    </cfRule>
  </conditionalFormatting>
  <conditionalFormatting sqref="S49:S50">
    <cfRule type="cellIs" dxfId="3778" priority="2569" operator="equal">
      <formula>"Me"</formula>
    </cfRule>
  </conditionalFormatting>
  <conditionalFormatting sqref="S49:S50">
    <cfRule type="cellIs" dxfId="3777" priority="2568" operator="equal">
      <formula>"TD"</formula>
    </cfRule>
  </conditionalFormatting>
  <conditionalFormatting sqref="S49:S50">
    <cfRule type="cellIs" dxfId="3776" priority="2567" operator="equal">
      <formula>"PR"</formula>
    </cfRule>
  </conditionalFormatting>
  <conditionalFormatting sqref="D49:D50">
    <cfRule type="cellIs" dxfId="3775" priority="2555" operator="equal">
      <formula>"c"</formula>
    </cfRule>
    <cfRule type="cellIs" dxfId="3774" priority="2556" operator="equal">
      <formula>"b"</formula>
    </cfRule>
    <cfRule type="cellIs" dxfId="3773" priority="2557" operator="equal">
      <formula>"a"</formula>
    </cfRule>
  </conditionalFormatting>
  <conditionalFormatting sqref="C84">
    <cfRule type="cellIs" dxfId="3772" priority="2548" operator="equal">
      <formula>"C"</formula>
    </cfRule>
  </conditionalFormatting>
  <conditionalFormatting sqref="C84">
    <cfRule type="cellIs" dxfId="3771" priority="2547" operator="equal">
      <formula>"B"</formula>
    </cfRule>
  </conditionalFormatting>
  <conditionalFormatting sqref="C84">
    <cfRule type="cellIs" dxfId="3770" priority="2546" operator="equal">
      <formula>"A"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9" priority="2510" operator="equal">
      <formula>"Me"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8" priority="2509" operator="equal">
      <formula>"TD"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7" priority="2508" operator="equal">
      <formula>"PR"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6" priority="2507" operator="equal">
      <formula>"Me"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5" priority="2506" operator="equal">
      <formula>"TD"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4" priority="2505" operator="equal">
      <formula>"PR"</formula>
    </cfRule>
  </conditionalFormatting>
  <conditionalFormatting sqref="F201:AJ201">
    <cfRule type="cellIs" dxfId="3763" priority="2504" operator="equal">
      <formula>"Me"</formula>
    </cfRule>
  </conditionalFormatting>
  <conditionalFormatting sqref="F201:O201 S201:AJ201">
    <cfRule type="cellIs" dxfId="3762" priority="2503" operator="equal">
      <formula>"TD"</formula>
    </cfRule>
  </conditionalFormatting>
  <conditionalFormatting sqref="F201:AJ201">
    <cfRule type="cellIs" dxfId="3761" priority="2502" operator="equal">
      <formula>"PR"</formula>
    </cfRule>
  </conditionalFormatting>
  <conditionalFormatting sqref="M223">
    <cfRule type="cellIs" dxfId="3760" priority="2484" operator="equal">
      <formula>"Me"</formula>
    </cfRule>
  </conditionalFormatting>
  <conditionalFormatting sqref="M223">
    <cfRule type="cellIs" dxfId="3759" priority="2483" operator="equal">
      <formula>"TD"</formula>
    </cfRule>
  </conditionalFormatting>
  <conditionalFormatting sqref="M223">
    <cfRule type="cellIs" dxfId="3758" priority="2482" operator="equal">
      <formula>"PR"</formula>
    </cfRule>
  </conditionalFormatting>
  <conditionalFormatting sqref="T223:T224">
    <cfRule type="cellIs" dxfId="3757" priority="2481" operator="equal">
      <formula>"Me"</formula>
    </cfRule>
  </conditionalFormatting>
  <conditionalFormatting sqref="T223:T224">
    <cfRule type="cellIs" dxfId="3756" priority="2480" operator="equal">
      <formula>"TD"</formula>
    </cfRule>
  </conditionalFormatting>
  <conditionalFormatting sqref="T223:T224">
    <cfRule type="cellIs" dxfId="3755" priority="2479" operator="equal">
      <formula>"PR"</formula>
    </cfRule>
  </conditionalFormatting>
  <conditionalFormatting sqref="AA223:AA224">
    <cfRule type="cellIs" dxfId="3754" priority="2478" operator="equal">
      <formula>"Me"</formula>
    </cfRule>
  </conditionalFormatting>
  <conditionalFormatting sqref="AA223:AA224">
    <cfRule type="cellIs" dxfId="3753" priority="2477" operator="equal">
      <formula>"TD"</formula>
    </cfRule>
  </conditionalFormatting>
  <conditionalFormatting sqref="AA223:AA224">
    <cfRule type="cellIs" dxfId="3752" priority="2476" operator="equal">
      <formula>"PR"</formula>
    </cfRule>
  </conditionalFormatting>
  <conditionalFormatting sqref="Q229:Q230">
    <cfRule type="cellIs" dxfId="3751" priority="2472" operator="equal">
      <formula>"Me"</formula>
    </cfRule>
  </conditionalFormatting>
  <conditionalFormatting sqref="Q229:Q230">
    <cfRule type="cellIs" dxfId="3750" priority="2471" operator="equal">
      <formula>"TD"</formula>
    </cfRule>
  </conditionalFormatting>
  <conditionalFormatting sqref="Q229:Q230">
    <cfRule type="cellIs" dxfId="3749" priority="2470" operator="equal">
      <formula>"PR"</formula>
    </cfRule>
  </conditionalFormatting>
  <conditionalFormatting sqref="T217:T220">
    <cfRule type="cellIs" dxfId="3748" priority="2448" operator="equal">
      <formula>"Me"</formula>
    </cfRule>
  </conditionalFormatting>
  <conditionalFormatting sqref="T217:T220">
    <cfRule type="cellIs" dxfId="3747" priority="2447" operator="equal">
      <formula>"TD"</formula>
    </cfRule>
  </conditionalFormatting>
  <conditionalFormatting sqref="T217:T220">
    <cfRule type="cellIs" dxfId="3746" priority="2446" operator="equal">
      <formula>"PR"</formula>
    </cfRule>
  </conditionalFormatting>
  <conditionalFormatting sqref="C28">
    <cfRule type="cellIs" dxfId="3745" priority="2301" operator="equal">
      <formula>"C"</formula>
    </cfRule>
  </conditionalFormatting>
  <conditionalFormatting sqref="C28">
    <cfRule type="cellIs" dxfId="3744" priority="2300" operator="equal">
      <formula>"B"</formula>
    </cfRule>
  </conditionalFormatting>
  <conditionalFormatting sqref="C28">
    <cfRule type="cellIs" dxfId="3743" priority="2299" operator="equal">
      <formula>"A"</formula>
    </cfRule>
  </conditionalFormatting>
  <conditionalFormatting sqref="C28">
    <cfRule type="cellIs" dxfId="3742" priority="2296" operator="lessThan">
      <formula>#REF!</formula>
    </cfRule>
  </conditionalFormatting>
  <conditionalFormatting sqref="D75">
    <cfRule type="cellIs" dxfId="3741" priority="2260" operator="equal">
      <formula>"C"</formula>
    </cfRule>
  </conditionalFormatting>
  <conditionalFormatting sqref="D75">
    <cfRule type="cellIs" dxfId="3740" priority="2258" operator="equal">
      <formula>"B"</formula>
    </cfRule>
    <cfRule type="cellIs" dxfId="3739" priority="2259" operator="equal">
      <formula>"A"</formula>
    </cfRule>
  </conditionalFormatting>
  <conditionalFormatting sqref="D71">
    <cfRule type="cellIs" dxfId="3738" priority="2254" operator="equal">
      <formula>"C"</formula>
    </cfRule>
  </conditionalFormatting>
  <conditionalFormatting sqref="D71">
    <cfRule type="cellIs" dxfId="3737" priority="2252" operator="equal">
      <formula>"B"</formula>
    </cfRule>
    <cfRule type="cellIs" dxfId="3736" priority="2253" operator="equal">
      <formula>"A"</formula>
    </cfRule>
  </conditionalFormatting>
  <conditionalFormatting sqref="D73">
    <cfRule type="cellIs" dxfId="3735" priority="2236" operator="equal">
      <formula>"C"</formula>
    </cfRule>
  </conditionalFormatting>
  <conditionalFormatting sqref="D73">
    <cfRule type="cellIs" dxfId="3734" priority="2234" operator="equal">
      <formula>"B"</formula>
    </cfRule>
    <cfRule type="cellIs" dxfId="3733" priority="2235" operator="equal">
      <formula>"A"</formula>
    </cfRule>
  </conditionalFormatting>
  <conditionalFormatting sqref="C80">
    <cfRule type="cellIs" dxfId="3732" priority="2207" operator="equal">
      <formula>"C"</formula>
    </cfRule>
  </conditionalFormatting>
  <conditionalFormatting sqref="C80">
    <cfRule type="cellIs" dxfId="3731" priority="2206" operator="equal">
      <formula>"B"</formula>
    </cfRule>
  </conditionalFormatting>
  <conditionalFormatting sqref="C80">
    <cfRule type="cellIs" dxfId="3730" priority="2205" operator="equal">
      <formula>"A"</formula>
    </cfRule>
  </conditionalFormatting>
  <conditionalFormatting sqref="I93:I94">
    <cfRule type="cellIs" dxfId="3729" priority="2144" operator="equal">
      <formula>"Me"</formula>
    </cfRule>
  </conditionalFormatting>
  <conditionalFormatting sqref="I93:I94">
    <cfRule type="cellIs" dxfId="3728" priority="2143" operator="equal">
      <formula>"TD"</formula>
    </cfRule>
  </conditionalFormatting>
  <conditionalFormatting sqref="I93:I94">
    <cfRule type="cellIs" dxfId="3727" priority="2142" operator="equal">
      <formula>"PR"</formula>
    </cfRule>
  </conditionalFormatting>
  <conditionalFormatting sqref="P93:P94">
    <cfRule type="cellIs" dxfId="3726" priority="2141" operator="equal">
      <formula>"Me"</formula>
    </cfRule>
  </conditionalFormatting>
  <conditionalFormatting sqref="P93:P94">
    <cfRule type="cellIs" dxfId="3725" priority="2140" operator="equal">
      <formula>"TD"</formula>
    </cfRule>
  </conditionalFormatting>
  <conditionalFormatting sqref="P93:P94">
    <cfRule type="cellIs" dxfId="3724" priority="2139" operator="equal">
      <formula>"PR"</formula>
    </cfRule>
  </conditionalFormatting>
  <conditionalFormatting sqref="W93:W94">
    <cfRule type="cellIs" dxfId="3723" priority="2138" operator="equal">
      <formula>"Me"</formula>
    </cfRule>
  </conditionalFormatting>
  <conditionalFormatting sqref="W93:W94">
    <cfRule type="cellIs" dxfId="3722" priority="2137" operator="equal">
      <formula>"TD"</formula>
    </cfRule>
  </conditionalFormatting>
  <conditionalFormatting sqref="W93:W94">
    <cfRule type="cellIs" dxfId="3721" priority="2136" operator="equal">
      <formula>"PR"</formula>
    </cfRule>
  </conditionalFormatting>
  <conditionalFormatting sqref="AD93:AD94">
    <cfRule type="cellIs" dxfId="3720" priority="2135" operator="equal">
      <formula>"Me"</formula>
    </cfRule>
  </conditionalFormatting>
  <conditionalFormatting sqref="AD93:AD94">
    <cfRule type="cellIs" dxfId="3719" priority="2134" operator="equal">
      <formula>"TD"</formula>
    </cfRule>
  </conditionalFormatting>
  <conditionalFormatting sqref="AD93:AD94">
    <cfRule type="cellIs" dxfId="3718" priority="2133" operator="equal">
      <formula>"PR"</formula>
    </cfRule>
  </conditionalFormatting>
  <conditionalFormatting sqref="I127:I128">
    <cfRule type="cellIs" dxfId="3717" priority="2108" operator="equal">
      <formula>"Me"</formula>
    </cfRule>
  </conditionalFormatting>
  <conditionalFormatting sqref="I127:I128">
    <cfRule type="cellIs" dxfId="3716" priority="2107" operator="equal">
      <formula>"TD"</formula>
    </cfRule>
  </conditionalFormatting>
  <conditionalFormatting sqref="I127:I128">
    <cfRule type="cellIs" dxfId="3715" priority="2106" operator="equal">
      <formula>"PR"</formula>
    </cfRule>
  </conditionalFormatting>
  <conditionalFormatting sqref="AD127:AD128">
    <cfRule type="cellIs" dxfId="3714" priority="2099" operator="equal">
      <formula>"Me"</formula>
    </cfRule>
  </conditionalFormatting>
  <conditionalFormatting sqref="AD127:AD128">
    <cfRule type="cellIs" dxfId="3713" priority="2098" operator="equal">
      <formula>"TD"</formula>
    </cfRule>
  </conditionalFormatting>
  <conditionalFormatting sqref="AD127:AD128">
    <cfRule type="cellIs" dxfId="3712" priority="2097" operator="equal">
      <formula>"PR"</formula>
    </cfRule>
  </conditionalFormatting>
  <conditionalFormatting sqref="S131:S132">
    <cfRule type="cellIs" dxfId="3711" priority="2090" operator="equal">
      <formula>"Me"</formula>
    </cfRule>
  </conditionalFormatting>
  <conditionalFormatting sqref="S131:S132">
    <cfRule type="cellIs" dxfId="3710" priority="2089" operator="equal">
      <formula>"TD"</formula>
    </cfRule>
  </conditionalFormatting>
  <conditionalFormatting sqref="S131:S132">
    <cfRule type="cellIs" dxfId="3709" priority="2088" operator="equal">
      <formula>"PR"</formula>
    </cfRule>
  </conditionalFormatting>
  <conditionalFormatting sqref="Z131:Z132">
    <cfRule type="cellIs" dxfId="3708" priority="2087" operator="equal">
      <formula>"Me"</formula>
    </cfRule>
  </conditionalFormatting>
  <conditionalFormatting sqref="Z131:Z132">
    <cfRule type="cellIs" dxfId="3707" priority="2086" operator="equal">
      <formula>"TD"</formula>
    </cfRule>
  </conditionalFormatting>
  <conditionalFormatting sqref="Z131:Z132">
    <cfRule type="cellIs" dxfId="3706" priority="2085" operator="equal">
      <formula>"PR"</formula>
    </cfRule>
  </conditionalFormatting>
  <conditionalFormatting sqref="AG131:AG132">
    <cfRule type="cellIs" dxfId="3705" priority="2084" operator="equal">
      <formula>"Me"</formula>
    </cfRule>
  </conditionalFormatting>
  <conditionalFormatting sqref="AG131:AG132">
    <cfRule type="cellIs" dxfId="3704" priority="2083" operator="equal">
      <formula>"TD"</formula>
    </cfRule>
  </conditionalFormatting>
  <conditionalFormatting sqref="AG131:AG132">
    <cfRule type="cellIs" dxfId="3703" priority="2082" operator="equal">
      <formula>"PR"</formula>
    </cfRule>
  </conditionalFormatting>
  <conditionalFormatting sqref="G221:G222">
    <cfRule type="cellIs" dxfId="3702" priority="2081" operator="equal">
      <formula>"Me"</formula>
    </cfRule>
  </conditionalFormatting>
  <conditionalFormatting sqref="G221:G222">
    <cfRule type="cellIs" dxfId="3701" priority="2080" operator="equal">
      <formula>"TD"</formula>
    </cfRule>
  </conditionalFormatting>
  <conditionalFormatting sqref="G221:G222">
    <cfRule type="cellIs" dxfId="3700" priority="2079" operator="equal">
      <formula>"PR"</formula>
    </cfRule>
  </conditionalFormatting>
  <conditionalFormatting sqref="I223:I224">
    <cfRule type="cellIs" dxfId="3699" priority="2078" operator="equal">
      <formula>"Me"</formula>
    </cfRule>
  </conditionalFormatting>
  <conditionalFormatting sqref="I223:I224">
    <cfRule type="cellIs" dxfId="3698" priority="2077" operator="equal">
      <formula>"TD"</formula>
    </cfRule>
  </conditionalFormatting>
  <conditionalFormatting sqref="I223:I224">
    <cfRule type="cellIs" dxfId="3697" priority="2076" operator="equal">
      <formula>"PR"</formula>
    </cfRule>
  </conditionalFormatting>
  <conditionalFormatting sqref="N221:N222">
    <cfRule type="cellIs" dxfId="3696" priority="2075" operator="equal">
      <formula>"Me"</formula>
    </cfRule>
  </conditionalFormatting>
  <conditionalFormatting sqref="N221:N222">
    <cfRule type="cellIs" dxfId="3695" priority="2074" operator="equal">
      <formula>"TD"</formula>
    </cfRule>
  </conditionalFormatting>
  <conditionalFormatting sqref="N221:N222">
    <cfRule type="cellIs" dxfId="3694" priority="2073" operator="equal">
      <formula>"PR"</formula>
    </cfRule>
  </conditionalFormatting>
  <conditionalFormatting sqref="P223:P224">
    <cfRule type="cellIs" dxfId="3693" priority="2072" operator="equal">
      <formula>"Me"</formula>
    </cfRule>
  </conditionalFormatting>
  <conditionalFormatting sqref="P223:P224">
    <cfRule type="cellIs" dxfId="3692" priority="2071" operator="equal">
      <formula>"TD"</formula>
    </cfRule>
  </conditionalFormatting>
  <conditionalFormatting sqref="P223:P224">
    <cfRule type="cellIs" dxfId="3691" priority="2070" operator="equal">
      <formula>"PR"</formula>
    </cfRule>
  </conditionalFormatting>
  <conditionalFormatting sqref="U221:U222">
    <cfRule type="cellIs" dxfId="3690" priority="2069" operator="equal">
      <formula>"Me"</formula>
    </cfRule>
  </conditionalFormatting>
  <conditionalFormatting sqref="U221:U222">
    <cfRule type="cellIs" dxfId="3689" priority="2068" operator="equal">
      <formula>"TD"</formula>
    </cfRule>
  </conditionalFormatting>
  <conditionalFormatting sqref="U221:U222">
    <cfRule type="cellIs" dxfId="3688" priority="2067" operator="equal">
      <formula>"PR"</formula>
    </cfRule>
  </conditionalFormatting>
  <conditionalFormatting sqref="W223:W224">
    <cfRule type="cellIs" dxfId="3687" priority="2066" operator="equal">
      <formula>"Me"</formula>
    </cfRule>
  </conditionalFormatting>
  <conditionalFormatting sqref="W223:W224">
    <cfRule type="cellIs" dxfId="3686" priority="2065" operator="equal">
      <formula>"TD"</formula>
    </cfRule>
  </conditionalFormatting>
  <conditionalFormatting sqref="W223:W224">
    <cfRule type="cellIs" dxfId="3685" priority="2064" operator="equal">
      <formula>"PR"</formula>
    </cfRule>
  </conditionalFormatting>
  <conditionalFormatting sqref="AB221:AB222">
    <cfRule type="cellIs" dxfId="3684" priority="2063" operator="equal">
      <formula>"Me"</formula>
    </cfRule>
  </conditionalFormatting>
  <conditionalFormatting sqref="AB221:AB222">
    <cfRule type="cellIs" dxfId="3683" priority="2062" operator="equal">
      <formula>"TD"</formula>
    </cfRule>
  </conditionalFormatting>
  <conditionalFormatting sqref="AB221:AB222">
    <cfRule type="cellIs" dxfId="3682" priority="2061" operator="equal">
      <formula>"PR"</formula>
    </cfRule>
  </conditionalFormatting>
  <conditionalFormatting sqref="AD223:AD224">
    <cfRule type="cellIs" dxfId="3681" priority="2060" operator="equal">
      <formula>"Me"</formula>
    </cfRule>
  </conditionalFormatting>
  <conditionalFormatting sqref="AD223:AD224">
    <cfRule type="cellIs" dxfId="3680" priority="2059" operator="equal">
      <formula>"TD"</formula>
    </cfRule>
  </conditionalFormatting>
  <conditionalFormatting sqref="AD223:AD224">
    <cfRule type="cellIs" dxfId="3679" priority="2058" operator="equal">
      <formula>"PR"</formula>
    </cfRule>
  </conditionalFormatting>
  <conditionalFormatting sqref="AI221:AI222">
    <cfRule type="cellIs" dxfId="3678" priority="2057" operator="equal">
      <formula>"Me"</formula>
    </cfRule>
  </conditionalFormatting>
  <conditionalFormatting sqref="AI221:AI222">
    <cfRule type="cellIs" dxfId="3677" priority="2056" operator="equal">
      <formula>"TD"</formula>
    </cfRule>
  </conditionalFormatting>
  <conditionalFormatting sqref="AI221:AI222">
    <cfRule type="cellIs" dxfId="3676" priority="2055" operator="equal">
      <formula>"PR"</formula>
    </cfRule>
  </conditionalFormatting>
  <conditionalFormatting sqref="D44">
    <cfRule type="cellIs" dxfId="3675" priority="2052" operator="equal">
      <formula>"c"</formula>
    </cfRule>
    <cfRule type="cellIs" dxfId="3674" priority="2053" operator="equal">
      <formula>"b"</formula>
    </cfRule>
    <cfRule type="cellIs" dxfId="3673" priority="2054" operator="equal">
      <formula>"a"</formula>
    </cfRule>
  </conditionalFormatting>
  <conditionalFormatting sqref="D46">
    <cfRule type="cellIs" dxfId="3672" priority="2049" operator="equal">
      <formula>"c"</formula>
    </cfRule>
    <cfRule type="cellIs" dxfId="3671" priority="2050" operator="equal">
      <formula>"b"</formula>
    </cfRule>
    <cfRule type="cellIs" dxfId="3670" priority="2051" operator="equal">
      <formula>"a"</formula>
    </cfRule>
  </conditionalFormatting>
  <conditionalFormatting sqref="P44">
    <cfRule type="cellIs" dxfId="3669" priority="2045" operator="equal">
      <formula>"Me"</formula>
    </cfRule>
  </conditionalFormatting>
  <conditionalFormatting sqref="P44">
    <cfRule type="cellIs" dxfId="3668" priority="2044" operator="equal">
      <formula>"TD"</formula>
    </cfRule>
  </conditionalFormatting>
  <conditionalFormatting sqref="P44">
    <cfRule type="cellIs" dxfId="3667" priority="2043" operator="equal">
      <formula>"PR"</formula>
    </cfRule>
  </conditionalFormatting>
  <conditionalFormatting sqref="O44">
    <cfRule type="cellIs" dxfId="3666" priority="2039" operator="equal">
      <formula>"Me"</formula>
    </cfRule>
  </conditionalFormatting>
  <conditionalFormatting sqref="O44">
    <cfRule type="cellIs" dxfId="3665" priority="2038" operator="equal">
      <formula>"TD"</formula>
    </cfRule>
  </conditionalFormatting>
  <conditionalFormatting sqref="O44">
    <cfRule type="cellIs" dxfId="3664" priority="2037" operator="equal">
      <formula>"PR"</formula>
    </cfRule>
  </conditionalFormatting>
  <conditionalFormatting sqref="M46:N46 M45:O45">
    <cfRule type="cellIs" dxfId="3663" priority="2036" operator="equal">
      <formula>"Me"</formula>
    </cfRule>
  </conditionalFormatting>
  <conditionalFormatting sqref="O45">
    <cfRule type="cellIs" dxfId="3662" priority="2035" operator="equal">
      <formula>"TD"</formula>
    </cfRule>
  </conditionalFormatting>
  <conditionalFormatting sqref="M46:N46 M45:O45">
    <cfRule type="cellIs" dxfId="3661" priority="2034" operator="equal">
      <formula>"PR"</formula>
    </cfRule>
  </conditionalFormatting>
  <conditionalFormatting sqref="P46">
    <cfRule type="cellIs" dxfId="3660" priority="2033" operator="equal">
      <formula>"Me"</formula>
    </cfRule>
  </conditionalFormatting>
  <conditionalFormatting sqref="P46">
    <cfRule type="cellIs" dxfId="3659" priority="2032" operator="equal">
      <formula>"TD"</formula>
    </cfRule>
  </conditionalFormatting>
  <conditionalFormatting sqref="P46">
    <cfRule type="cellIs" dxfId="3658" priority="2031" operator="equal">
      <formula>"PR"</formula>
    </cfRule>
  </conditionalFormatting>
  <conditionalFormatting sqref="L46">
    <cfRule type="cellIs" dxfId="3657" priority="2030" operator="equal">
      <formula>"Me"</formula>
    </cfRule>
  </conditionalFormatting>
  <conditionalFormatting sqref="L46">
    <cfRule type="cellIs" dxfId="3656" priority="2029" operator="equal">
      <formula>"TD"</formula>
    </cfRule>
  </conditionalFormatting>
  <conditionalFormatting sqref="L46">
    <cfRule type="cellIs" dxfId="3655" priority="2028" operator="equal">
      <formula>"PR"</formula>
    </cfRule>
  </conditionalFormatting>
  <conditionalFormatting sqref="O46">
    <cfRule type="cellIs" dxfId="3654" priority="2027" operator="equal">
      <formula>"Me"</formula>
    </cfRule>
  </conditionalFormatting>
  <conditionalFormatting sqref="O46">
    <cfRule type="cellIs" dxfId="3653" priority="2026" operator="equal">
      <formula>"TD"</formula>
    </cfRule>
  </conditionalFormatting>
  <conditionalFormatting sqref="O46">
    <cfRule type="cellIs" dxfId="3652" priority="2025" operator="equal">
      <formula>"PR"</formula>
    </cfRule>
  </conditionalFormatting>
  <conditionalFormatting sqref="T46:U46 T45:V45">
    <cfRule type="cellIs" dxfId="3651" priority="2012" operator="equal">
      <formula>"Me"</formula>
    </cfRule>
  </conditionalFormatting>
  <conditionalFormatting sqref="V45">
    <cfRule type="cellIs" dxfId="3650" priority="2011" operator="equal">
      <formula>"TD"</formula>
    </cfRule>
  </conditionalFormatting>
  <conditionalFormatting sqref="T46:U46 T45:V45">
    <cfRule type="cellIs" dxfId="3649" priority="2010" operator="equal">
      <formula>"PR"</formula>
    </cfRule>
  </conditionalFormatting>
  <conditionalFormatting sqref="W46">
    <cfRule type="cellIs" dxfId="3648" priority="2009" operator="equal">
      <formula>"Me"</formula>
    </cfRule>
  </conditionalFormatting>
  <conditionalFormatting sqref="W46">
    <cfRule type="cellIs" dxfId="3647" priority="2008" operator="equal">
      <formula>"TD"</formula>
    </cfRule>
  </conditionalFormatting>
  <conditionalFormatting sqref="W46">
    <cfRule type="cellIs" dxfId="3646" priority="2007" operator="equal">
      <formula>"PR"</formula>
    </cfRule>
  </conditionalFormatting>
  <conditionalFormatting sqref="S46">
    <cfRule type="cellIs" dxfId="3645" priority="2006" operator="equal">
      <formula>"Me"</formula>
    </cfRule>
  </conditionalFormatting>
  <conditionalFormatting sqref="S46">
    <cfRule type="cellIs" dxfId="3644" priority="2005" operator="equal">
      <formula>"TD"</formula>
    </cfRule>
  </conditionalFormatting>
  <conditionalFormatting sqref="S46">
    <cfRule type="cellIs" dxfId="3643" priority="2004" operator="equal">
      <formula>"PR"</formula>
    </cfRule>
  </conditionalFormatting>
  <conditionalFormatting sqref="V46">
    <cfRule type="cellIs" dxfId="3642" priority="2003" operator="equal">
      <formula>"Me"</formula>
    </cfRule>
  </conditionalFormatting>
  <conditionalFormatting sqref="V46">
    <cfRule type="cellIs" dxfId="3641" priority="2002" operator="equal">
      <formula>"TD"</formula>
    </cfRule>
  </conditionalFormatting>
  <conditionalFormatting sqref="V46">
    <cfRule type="cellIs" dxfId="3640" priority="2001" operator="equal">
      <formula>"PR"</formula>
    </cfRule>
  </conditionalFormatting>
  <conditionalFormatting sqref="AD44">
    <cfRule type="cellIs" dxfId="3639" priority="1997" operator="equal">
      <formula>"Me"</formula>
    </cfRule>
  </conditionalFormatting>
  <conditionalFormatting sqref="AD44">
    <cfRule type="cellIs" dxfId="3638" priority="1996" operator="equal">
      <formula>"TD"</formula>
    </cfRule>
  </conditionalFormatting>
  <conditionalFormatting sqref="AD44">
    <cfRule type="cellIs" dxfId="3637" priority="1995" operator="equal">
      <formula>"PR"</formula>
    </cfRule>
  </conditionalFormatting>
  <conditionalFormatting sqref="AA46:AB46 AA45:AC45">
    <cfRule type="cellIs" dxfId="3636" priority="1988" operator="equal">
      <formula>"Me"</formula>
    </cfRule>
  </conditionalFormatting>
  <conditionalFormatting sqref="AC45">
    <cfRule type="cellIs" dxfId="3635" priority="1987" operator="equal">
      <formula>"TD"</formula>
    </cfRule>
  </conditionalFormatting>
  <conditionalFormatting sqref="AA46:AB46 AA45:AC45">
    <cfRule type="cellIs" dxfId="3634" priority="1986" operator="equal">
      <formula>"PR"</formula>
    </cfRule>
  </conditionalFormatting>
  <conditionalFormatting sqref="AD46">
    <cfRule type="cellIs" dxfId="3633" priority="1985" operator="equal">
      <formula>"Me"</formula>
    </cfRule>
  </conditionalFormatting>
  <conditionalFormatting sqref="AD46">
    <cfRule type="cellIs" dxfId="3632" priority="1984" operator="equal">
      <formula>"TD"</formula>
    </cfRule>
  </conditionalFormatting>
  <conditionalFormatting sqref="AD46">
    <cfRule type="cellIs" dxfId="3631" priority="1983" operator="equal">
      <formula>"PR"</formula>
    </cfRule>
  </conditionalFormatting>
  <conditionalFormatting sqref="Z46">
    <cfRule type="cellIs" dxfId="3630" priority="1982" operator="equal">
      <formula>"Me"</formula>
    </cfRule>
  </conditionalFormatting>
  <conditionalFormatting sqref="Z46">
    <cfRule type="cellIs" dxfId="3629" priority="1981" operator="equal">
      <formula>"TD"</formula>
    </cfRule>
  </conditionalFormatting>
  <conditionalFormatting sqref="Z46">
    <cfRule type="cellIs" dxfId="3628" priority="1980" operator="equal">
      <formula>"PR"</formula>
    </cfRule>
  </conditionalFormatting>
  <conditionalFormatting sqref="AC46">
    <cfRule type="cellIs" dxfId="3627" priority="1979" operator="equal">
      <formula>"Me"</formula>
    </cfRule>
  </conditionalFormatting>
  <conditionalFormatting sqref="AC46">
    <cfRule type="cellIs" dxfId="3626" priority="1978" operator="equal">
      <formula>"TD"</formula>
    </cfRule>
  </conditionalFormatting>
  <conditionalFormatting sqref="AC46">
    <cfRule type="cellIs" dxfId="3625" priority="1977" operator="equal">
      <formula>"PR"</formula>
    </cfRule>
  </conditionalFormatting>
  <conditionalFormatting sqref="H45">
    <cfRule type="cellIs" dxfId="3624" priority="1967" operator="equal">
      <formula>"Me"</formula>
    </cfRule>
  </conditionalFormatting>
  <conditionalFormatting sqref="H45">
    <cfRule type="cellIs" dxfId="3623" priority="1966" operator="equal">
      <formula>"TD"</formula>
    </cfRule>
  </conditionalFormatting>
  <conditionalFormatting sqref="H45">
    <cfRule type="cellIs" dxfId="3622" priority="1965" operator="equal">
      <formula>"PR"</formula>
    </cfRule>
  </conditionalFormatting>
  <conditionalFormatting sqref="I46">
    <cfRule type="cellIs" dxfId="3621" priority="1964" operator="equal">
      <formula>"Me"</formula>
    </cfRule>
  </conditionalFormatting>
  <conditionalFormatting sqref="I46">
    <cfRule type="cellIs" dxfId="3620" priority="1963" operator="equal">
      <formula>"TD"</formula>
    </cfRule>
  </conditionalFormatting>
  <conditionalFormatting sqref="I46">
    <cfRule type="cellIs" dxfId="3619" priority="1962" operator="equal">
      <formula>"PR"</formula>
    </cfRule>
  </conditionalFormatting>
  <conditionalFormatting sqref="H46">
    <cfRule type="cellIs" dxfId="3618" priority="1961" operator="equal">
      <formula>"Me"</formula>
    </cfRule>
  </conditionalFormatting>
  <conditionalFormatting sqref="H46">
    <cfRule type="cellIs" dxfId="3617" priority="1960" operator="equal">
      <formula>"TD"</formula>
    </cfRule>
  </conditionalFormatting>
  <conditionalFormatting sqref="H46">
    <cfRule type="cellIs" dxfId="3616" priority="1959" operator="equal">
      <formula>"PR"</formula>
    </cfRule>
  </conditionalFormatting>
  <conditionalFormatting sqref="AG44">
    <cfRule type="cellIs" dxfId="3615" priority="1958" operator="equal">
      <formula>"Me"</formula>
    </cfRule>
  </conditionalFormatting>
  <conditionalFormatting sqref="AG44">
    <cfRule type="cellIs" dxfId="3614" priority="1957" operator="equal">
      <formula>"TD"</formula>
    </cfRule>
  </conditionalFormatting>
  <conditionalFormatting sqref="AG44">
    <cfRule type="cellIs" dxfId="3613" priority="1956" operator="equal">
      <formula>"PR"</formula>
    </cfRule>
  </conditionalFormatting>
  <conditionalFormatting sqref="AG46">
    <cfRule type="cellIs" dxfId="3612" priority="1955" operator="equal">
      <formula>"Me"</formula>
    </cfRule>
  </conditionalFormatting>
  <conditionalFormatting sqref="AG46">
    <cfRule type="cellIs" dxfId="3611" priority="1954" operator="equal">
      <formula>"TD"</formula>
    </cfRule>
  </conditionalFormatting>
  <conditionalFormatting sqref="AG46">
    <cfRule type="cellIs" dxfId="3610" priority="1953" operator="equal">
      <formula>"PR"</formula>
    </cfRule>
  </conditionalFormatting>
  <conditionalFormatting sqref="AJ44">
    <cfRule type="cellIs" dxfId="3609" priority="1949" operator="equal">
      <formula>"Me"</formula>
    </cfRule>
  </conditionalFormatting>
  <conditionalFormatting sqref="AJ44">
    <cfRule type="cellIs" dxfId="3608" priority="1948" operator="equal">
      <formula>"TD"</formula>
    </cfRule>
  </conditionalFormatting>
  <conditionalFormatting sqref="AJ44">
    <cfRule type="cellIs" dxfId="3607" priority="1947" operator="equal">
      <formula>"PR"</formula>
    </cfRule>
  </conditionalFormatting>
  <conditionalFormatting sqref="AJ45">
    <cfRule type="cellIs" dxfId="3606" priority="1946" operator="equal">
      <formula>"Me"</formula>
    </cfRule>
  </conditionalFormatting>
  <conditionalFormatting sqref="AJ45">
    <cfRule type="cellIs" dxfId="3605" priority="1945" operator="equal">
      <formula>"TD"</formula>
    </cfRule>
  </conditionalFormatting>
  <conditionalFormatting sqref="AJ45">
    <cfRule type="cellIs" dxfId="3604" priority="1944" operator="equal">
      <formula>"PR"</formula>
    </cfRule>
  </conditionalFormatting>
  <conditionalFormatting sqref="AJ46">
    <cfRule type="cellIs" dxfId="3603" priority="1943" operator="equal">
      <formula>"Me"</formula>
    </cfRule>
  </conditionalFormatting>
  <conditionalFormatting sqref="AJ46">
    <cfRule type="cellIs" dxfId="3602" priority="1942" operator="equal">
      <formula>"TD"</formula>
    </cfRule>
  </conditionalFormatting>
  <conditionalFormatting sqref="AJ46">
    <cfRule type="cellIs" dxfId="3601" priority="1941" operator="equal">
      <formula>"PR"</formula>
    </cfRule>
  </conditionalFormatting>
  <conditionalFormatting sqref="H51 F52:AJ52 J51:AJ51">
    <cfRule type="cellIs" dxfId="3600" priority="1714" operator="equal">
      <formula>"PR"</formula>
    </cfRule>
  </conditionalFormatting>
  <conditionalFormatting sqref="F51">
    <cfRule type="cellIs" dxfId="3599" priority="1713" operator="equal">
      <formula>"Me"</formula>
    </cfRule>
  </conditionalFormatting>
  <conditionalFormatting sqref="F51">
    <cfRule type="cellIs" dxfId="3598" priority="1712" operator="equal">
      <formula>"TD"</formula>
    </cfRule>
  </conditionalFormatting>
  <conditionalFormatting sqref="F51">
    <cfRule type="cellIs" dxfId="3597" priority="1711" operator="equal">
      <formula>"PR"</formula>
    </cfRule>
  </conditionalFormatting>
  <conditionalFormatting sqref="AH51:AJ52 F52:AF52">
    <cfRule type="cellIs" dxfId="3596" priority="1718" operator="equal">
      <formula>"Me"</formula>
    </cfRule>
  </conditionalFormatting>
  <conditionalFormatting sqref="AH51:AJ52 F52:AF52">
    <cfRule type="cellIs" dxfId="3595" priority="1717" operator="equal">
      <formula>"TD"</formula>
    </cfRule>
  </conditionalFormatting>
  <conditionalFormatting sqref="H51 J51:AF51">
    <cfRule type="cellIs" dxfId="3594" priority="1716" operator="equal">
      <formula>"Me"</formula>
    </cfRule>
  </conditionalFormatting>
  <conditionalFormatting sqref="H51 J51:AF51">
    <cfRule type="cellIs" dxfId="3593" priority="1715" operator="equal">
      <formula>"TD"</formula>
    </cfRule>
  </conditionalFormatting>
  <conditionalFormatting sqref="D51:D52">
    <cfRule type="cellIs" dxfId="3592" priority="1686" operator="equal">
      <formula>"c"</formula>
    </cfRule>
    <cfRule type="cellIs" dxfId="3591" priority="1687" operator="equal">
      <formula>"b"</formula>
    </cfRule>
    <cfRule type="cellIs" dxfId="3590" priority="1688" operator="equal">
      <formula>"a"</formula>
    </cfRule>
  </conditionalFormatting>
  <conditionalFormatting sqref="C115:C116">
    <cfRule type="cellIs" dxfId="3589" priority="1664" operator="equal">
      <formula>"c"</formula>
    </cfRule>
    <cfRule type="cellIs" dxfId="3588" priority="1665" operator="equal">
      <formula>"b"</formula>
    </cfRule>
    <cfRule type="cellIs" dxfId="3587" priority="1666" operator="equal">
      <formula>"a"</formula>
    </cfRule>
  </conditionalFormatting>
  <conditionalFormatting sqref="F245:G246 I246:N246 J245:N245 P245:AJ246">
    <cfRule type="cellIs" dxfId="3586" priority="1657" operator="equal">
      <formula>"Me"</formula>
    </cfRule>
  </conditionalFormatting>
  <conditionalFormatting sqref="F245:G246 I246:N246 J245:N245 P245:AJ246">
    <cfRule type="cellIs" dxfId="3585" priority="1656" operator="equal">
      <formula>"TD"</formula>
    </cfRule>
  </conditionalFormatting>
  <conditionalFormatting sqref="F245:G246 I246:N246 J245:N245 P245:AJ246">
    <cfRule type="cellIs" dxfId="3584" priority="1655" operator="equal">
      <formula>"PR"</formula>
    </cfRule>
  </conditionalFormatting>
  <conditionalFormatting sqref="U25:U26">
    <cfRule type="cellIs" dxfId="3583" priority="1629" operator="equal">
      <formula>"Me"</formula>
    </cfRule>
  </conditionalFormatting>
  <conditionalFormatting sqref="U25:U26">
    <cfRule type="cellIs" dxfId="3582" priority="1628" operator="equal">
      <formula>"TD"</formula>
    </cfRule>
  </conditionalFormatting>
  <conditionalFormatting sqref="I21:I24">
    <cfRule type="cellIs" dxfId="3581" priority="1627" operator="equal">
      <formula>"Me"</formula>
    </cfRule>
  </conditionalFormatting>
  <conditionalFormatting sqref="I21:I24">
    <cfRule type="cellIs" dxfId="3580" priority="1626" operator="equal">
      <formula>"Me"</formula>
    </cfRule>
  </conditionalFormatting>
  <conditionalFormatting sqref="I21:I24">
    <cfRule type="cellIs" dxfId="3579" priority="1625" operator="equal">
      <formula>"TD"</formula>
    </cfRule>
  </conditionalFormatting>
  <conditionalFormatting sqref="I21:I24">
    <cfRule type="cellIs" dxfId="3578" priority="1624" operator="equal">
      <formula>"PR"</formula>
    </cfRule>
  </conditionalFormatting>
  <conditionalFormatting sqref="P21:P22">
    <cfRule type="cellIs" dxfId="3577" priority="1623" operator="equal">
      <formula>"Me"</formula>
    </cfRule>
  </conditionalFormatting>
  <conditionalFormatting sqref="P21:P22">
    <cfRule type="cellIs" dxfId="3576" priority="1622" operator="equal">
      <formula>"Me"</formula>
    </cfRule>
  </conditionalFormatting>
  <conditionalFormatting sqref="P21:P22">
    <cfRule type="cellIs" dxfId="3575" priority="1621" operator="equal">
      <formula>"TD"</formula>
    </cfRule>
  </conditionalFormatting>
  <conditionalFormatting sqref="P21:P22">
    <cfRule type="cellIs" dxfId="3574" priority="1620" operator="equal">
      <formula>"PR"</formula>
    </cfRule>
  </conditionalFormatting>
  <conditionalFormatting sqref="W21:W22 W24">
    <cfRule type="cellIs" dxfId="3573" priority="1619" operator="equal">
      <formula>"Me"</formula>
    </cfRule>
  </conditionalFormatting>
  <conditionalFormatting sqref="W21:W22 W24">
    <cfRule type="cellIs" dxfId="3572" priority="1618" operator="equal">
      <formula>"Me"</formula>
    </cfRule>
  </conditionalFormatting>
  <conditionalFormatting sqref="W21:W22 W24">
    <cfRule type="cellIs" dxfId="3571" priority="1617" operator="equal">
      <formula>"TD"</formula>
    </cfRule>
  </conditionalFormatting>
  <conditionalFormatting sqref="W21:W22 W24">
    <cfRule type="cellIs" dxfId="3570" priority="1616" operator="equal">
      <formula>"PR"</formula>
    </cfRule>
  </conditionalFormatting>
  <conditionalFormatting sqref="AD21:AD22">
    <cfRule type="cellIs" dxfId="3569" priority="1615" operator="equal">
      <formula>"Me"</formula>
    </cfRule>
  </conditionalFormatting>
  <conditionalFormatting sqref="AD21:AD22">
    <cfRule type="cellIs" dxfId="3568" priority="1614" operator="equal">
      <formula>"Me"</formula>
    </cfRule>
  </conditionalFormatting>
  <conditionalFormatting sqref="AD21:AD22">
    <cfRule type="cellIs" dxfId="3567" priority="1613" operator="equal">
      <formula>"TD"</formula>
    </cfRule>
  </conditionalFormatting>
  <conditionalFormatting sqref="AD21:AD22">
    <cfRule type="cellIs" dxfId="3566" priority="1612" operator="equal">
      <formula>"PR"</formula>
    </cfRule>
  </conditionalFormatting>
  <conditionalFormatting sqref="U25:U26">
    <cfRule type="cellIs" dxfId="3565" priority="1611" operator="equal">
      <formula>"Me"</formula>
    </cfRule>
  </conditionalFormatting>
  <conditionalFormatting sqref="U25:U26">
    <cfRule type="cellIs" dxfId="3564" priority="1610" operator="equal">
      <formula>"Me"</formula>
    </cfRule>
  </conditionalFormatting>
  <conditionalFormatting sqref="U25:U26">
    <cfRule type="cellIs" dxfId="3563" priority="1609" operator="equal">
      <formula>"TD"</formula>
    </cfRule>
  </conditionalFormatting>
  <conditionalFormatting sqref="AB25:AB26">
    <cfRule type="cellIs" dxfId="3562" priority="1608" operator="equal">
      <formula>"Me"</formula>
    </cfRule>
  </conditionalFormatting>
  <conditionalFormatting sqref="AB25:AB26">
    <cfRule type="cellIs" dxfId="3561" priority="1607" operator="equal">
      <formula>"Me"</formula>
    </cfRule>
  </conditionalFormatting>
  <conditionalFormatting sqref="AB25:AB26">
    <cfRule type="cellIs" dxfId="3560" priority="1606" operator="equal">
      <formula>"TD"</formula>
    </cfRule>
  </conditionalFormatting>
  <conditionalFormatting sqref="G55:I56">
    <cfRule type="cellIs" dxfId="3559" priority="1588" operator="equal">
      <formula>"Me"</formula>
    </cfRule>
  </conditionalFormatting>
  <conditionalFormatting sqref="G55:I56">
    <cfRule type="cellIs" dxfId="3558" priority="1587" operator="equal">
      <formula>"TD"</formula>
    </cfRule>
  </conditionalFormatting>
  <conditionalFormatting sqref="G55:I56">
    <cfRule type="cellIs" dxfId="3557" priority="1586" operator="equal">
      <formula>"PR"</formula>
    </cfRule>
  </conditionalFormatting>
  <conditionalFormatting sqref="C45:C48 C41:C42">
    <cfRule type="cellIs" dxfId="3556" priority="1565" operator="lessThan">
      <formula>#REF!</formula>
    </cfRule>
  </conditionalFormatting>
  <conditionalFormatting sqref="C45:C48 C41:C42">
    <cfRule type="cellIs" dxfId="3555" priority="1564" operator="equal">
      <formula>"C"</formula>
    </cfRule>
  </conditionalFormatting>
  <conditionalFormatting sqref="C45:C48 C41:C42">
    <cfRule type="cellIs" dxfId="3554" priority="1563" operator="equal">
      <formula>"B"</formula>
    </cfRule>
  </conditionalFormatting>
  <conditionalFormatting sqref="C45:C48 C41:C42">
    <cfRule type="cellIs" dxfId="3553" priority="1562" operator="equal">
      <formula>"A"</formula>
    </cfRule>
  </conditionalFormatting>
  <conditionalFormatting sqref="C43:C44">
    <cfRule type="cellIs" dxfId="3552" priority="1561" operator="equal">
      <formula>"C"</formula>
    </cfRule>
  </conditionalFormatting>
  <conditionalFormatting sqref="C43:C44">
    <cfRule type="cellIs" dxfId="3551" priority="1560" operator="equal">
      <formula>"B"</formula>
    </cfRule>
  </conditionalFormatting>
  <conditionalFormatting sqref="C43:C44">
    <cfRule type="cellIs" dxfId="3550" priority="1559" operator="equal">
      <formula>"A"</formula>
    </cfRule>
  </conditionalFormatting>
  <conditionalFormatting sqref="C43:C44">
    <cfRule type="cellIs" dxfId="3549" priority="1558" operator="lessThan">
      <formula>#REF!</formula>
    </cfRule>
  </conditionalFormatting>
  <conditionalFormatting sqref="C35:C36">
    <cfRule type="cellIs" dxfId="3548" priority="1557" operator="equal">
      <formula>"C"</formula>
    </cfRule>
  </conditionalFormatting>
  <conditionalFormatting sqref="C35:C36">
    <cfRule type="cellIs" dxfId="3547" priority="1556" operator="equal">
      <formula>"B"</formula>
    </cfRule>
  </conditionalFormatting>
  <conditionalFormatting sqref="C35:C36">
    <cfRule type="cellIs" dxfId="3546" priority="1555" operator="equal">
      <formula>"A"</formula>
    </cfRule>
  </conditionalFormatting>
  <conditionalFormatting sqref="C35:C36">
    <cfRule type="cellIs" dxfId="3545" priority="1554" operator="lessThan">
      <formula>#REF!</formula>
    </cfRule>
  </conditionalFormatting>
  <conditionalFormatting sqref="C61:C62">
    <cfRule type="cellIs" dxfId="3544" priority="1553" operator="equal">
      <formula>"C"</formula>
    </cfRule>
  </conditionalFormatting>
  <conditionalFormatting sqref="C61:C62">
    <cfRule type="cellIs" dxfId="3543" priority="1552" operator="equal">
      <formula>"B"</formula>
    </cfRule>
  </conditionalFormatting>
  <conditionalFormatting sqref="C61:C62">
    <cfRule type="cellIs" dxfId="3542" priority="1551" operator="equal">
      <formula>"A"</formula>
    </cfRule>
  </conditionalFormatting>
  <conditionalFormatting sqref="C61:C62">
    <cfRule type="cellIs" dxfId="3541" priority="1550" operator="lessThan">
      <formula>#REF!</formula>
    </cfRule>
  </conditionalFormatting>
  <conditionalFormatting sqref="C57:C58">
    <cfRule type="cellIs" dxfId="3540" priority="1549" operator="equal">
      <formula>"C"</formula>
    </cfRule>
  </conditionalFormatting>
  <conditionalFormatting sqref="C57:C58">
    <cfRule type="cellIs" dxfId="3539" priority="1548" operator="equal">
      <formula>"B"</formula>
    </cfRule>
  </conditionalFormatting>
  <conditionalFormatting sqref="C57:C58">
    <cfRule type="cellIs" dxfId="3538" priority="1547" operator="equal">
      <formula>"A"</formula>
    </cfRule>
  </conditionalFormatting>
  <conditionalFormatting sqref="C57:C58">
    <cfRule type="cellIs" dxfId="3537" priority="1546" operator="lessThan">
      <formula>#REF!</formula>
    </cfRule>
  </conditionalFormatting>
  <conditionalFormatting sqref="C54">
    <cfRule type="cellIs" dxfId="3536" priority="1545" operator="equal">
      <formula>"C"</formula>
    </cfRule>
  </conditionalFormatting>
  <conditionalFormatting sqref="C54">
    <cfRule type="cellIs" dxfId="3535" priority="1544" operator="equal">
      <formula>"B"</formula>
    </cfRule>
  </conditionalFormatting>
  <conditionalFormatting sqref="C54">
    <cfRule type="cellIs" dxfId="3534" priority="1543" operator="equal">
      <formula>"A"</formula>
    </cfRule>
  </conditionalFormatting>
  <conditionalFormatting sqref="C54">
    <cfRule type="cellIs" dxfId="3533" priority="1542" operator="lessThan">
      <formula>#REF!</formula>
    </cfRule>
  </conditionalFormatting>
  <conditionalFormatting sqref="C53">
    <cfRule type="cellIs" dxfId="3532" priority="1541" operator="equal">
      <formula>"C"</formula>
    </cfRule>
  </conditionalFormatting>
  <conditionalFormatting sqref="C53">
    <cfRule type="cellIs" dxfId="3531" priority="1540" operator="equal">
      <formula>"B"</formula>
    </cfRule>
  </conditionalFormatting>
  <conditionalFormatting sqref="C53">
    <cfRule type="cellIs" dxfId="3530" priority="1539" operator="equal">
      <formula>"A"</formula>
    </cfRule>
  </conditionalFormatting>
  <conditionalFormatting sqref="C53">
    <cfRule type="cellIs" dxfId="3529" priority="1538" operator="lessThan">
      <formula>#REF!</formula>
    </cfRule>
  </conditionalFormatting>
  <conditionalFormatting sqref="C59:C60">
    <cfRule type="cellIs" dxfId="3528" priority="1537" operator="equal">
      <formula>"C"</formula>
    </cfRule>
  </conditionalFormatting>
  <conditionalFormatting sqref="C59:C60">
    <cfRule type="cellIs" dxfId="3527" priority="1536" operator="equal">
      <formula>"B"</formula>
    </cfRule>
  </conditionalFormatting>
  <conditionalFormatting sqref="C59:C60">
    <cfRule type="cellIs" dxfId="3526" priority="1535" operator="equal">
      <formula>"A"</formula>
    </cfRule>
  </conditionalFormatting>
  <conditionalFormatting sqref="C59:C60">
    <cfRule type="cellIs" dxfId="3525" priority="1534" operator="lessThan">
      <formula>#REF!</formula>
    </cfRule>
  </conditionalFormatting>
  <conditionalFormatting sqref="C48">
    <cfRule type="cellIs" dxfId="3524" priority="1530" operator="equal">
      <formula>"C"</formula>
    </cfRule>
  </conditionalFormatting>
  <conditionalFormatting sqref="C48">
    <cfRule type="cellIs" dxfId="3523" priority="1529" operator="equal">
      <formula>"B"</formula>
    </cfRule>
  </conditionalFormatting>
  <conditionalFormatting sqref="C48">
    <cfRule type="cellIs" dxfId="3522" priority="1528" operator="equal">
      <formula>"A"</formula>
    </cfRule>
  </conditionalFormatting>
  <conditionalFormatting sqref="C48">
    <cfRule type="cellIs" dxfId="3521" priority="1527" operator="lessThan">
      <formula>#REF!</formula>
    </cfRule>
  </conditionalFormatting>
  <conditionalFormatting sqref="C47">
    <cfRule type="cellIs" dxfId="3520" priority="1524" operator="equal">
      <formula>"c"</formula>
    </cfRule>
    <cfRule type="cellIs" dxfId="3519" priority="1525" operator="equal">
      <formula>"b"</formula>
    </cfRule>
    <cfRule type="cellIs" dxfId="3518" priority="1526" operator="equal">
      <formula>"a"</formula>
    </cfRule>
  </conditionalFormatting>
  <conditionalFormatting sqref="C33:C34">
    <cfRule type="cellIs" dxfId="3517" priority="1518" operator="equal">
      <formula>"C"</formula>
    </cfRule>
  </conditionalFormatting>
  <conditionalFormatting sqref="C33:C34">
    <cfRule type="cellIs" dxfId="3516" priority="1517" operator="equal">
      <formula>"B"</formula>
    </cfRule>
  </conditionalFormatting>
  <conditionalFormatting sqref="C33:C34">
    <cfRule type="cellIs" dxfId="3515" priority="1516" operator="equal">
      <formula>"A"</formula>
    </cfRule>
  </conditionalFormatting>
  <conditionalFormatting sqref="C49:C50">
    <cfRule type="cellIs" dxfId="3514" priority="1509" operator="lessThan">
      <formula>#REF!</formula>
    </cfRule>
  </conditionalFormatting>
  <conditionalFormatting sqref="C49:C50">
    <cfRule type="cellIs" dxfId="3513" priority="1508" operator="equal">
      <formula>"C"</formula>
    </cfRule>
  </conditionalFormatting>
  <conditionalFormatting sqref="C49:C50">
    <cfRule type="cellIs" dxfId="3512" priority="1507" operator="equal">
      <formula>"B"</formula>
    </cfRule>
  </conditionalFormatting>
  <conditionalFormatting sqref="C49:C50">
    <cfRule type="cellIs" dxfId="3511" priority="1506" operator="equal">
      <formula>"A"</formula>
    </cfRule>
  </conditionalFormatting>
  <conditionalFormatting sqref="C71:C72">
    <cfRule type="cellIs" dxfId="3510" priority="1505" operator="equal">
      <formula>"C"</formula>
    </cfRule>
  </conditionalFormatting>
  <conditionalFormatting sqref="C71:C72">
    <cfRule type="cellIs" dxfId="3509" priority="1503" operator="equal">
      <formula>"B"</formula>
    </cfRule>
  </conditionalFormatting>
  <conditionalFormatting sqref="C71:C72">
    <cfRule type="cellIs" dxfId="3508" priority="1502" operator="equal">
      <formula>"A"</formula>
    </cfRule>
  </conditionalFormatting>
  <conditionalFormatting sqref="C71:C72">
    <cfRule type="cellIs" dxfId="3507" priority="1495" operator="lessThan">
      <formula>#REF!</formula>
    </cfRule>
  </conditionalFormatting>
  <conditionalFormatting sqref="C75:C76">
    <cfRule type="cellIs" dxfId="3506" priority="1494" operator="equal">
      <formula>"C"</formula>
    </cfRule>
  </conditionalFormatting>
  <conditionalFormatting sqref="C75:C76">
    <cfRule type="cellIs" dxfId="3505" priority="1493" operator="equal">
      <formula>"B"</formula>
    </cfRule>
  </conditionalFormatting>
  <conditionalFormatting sqref="C75:C76">
    <cfRule type="cellIs" dxfId="3504" priority="1492" operator="equal">
      <formula>"A"</formula>
    </cfRule>
  </conditionalFormatting>
  <conditionalFormatting sqref="C75:C76">
    <cfRule type="cellIs" dxfId="3503" priority="1491" operator="lessThan">
      <formula>#REF!</formula>
    </cfRule>
  </conditionalFormatting>
  <conditionalFormatting sqref="C65:C66">
    <cfRule type="cellIs" dxfId="3502" priority="1490" operator="equal">
      <formula>"C"</formula>
    </cfRule>
  </conditionalFormatting>
  <conditionalFormatting sqref="C65:C66">
    <cfRule type="cellIs" dxfId="3501" priority="1489" operator="equal">
      <formula>"B"</formula>
    </cfRule>
  </conditionalFormatting>
  <conditionalFormatting sqref="C65:C66">
    <cfRule type="cellIs" dxfId="3500" priority="1488" operator="equal">
      <formula>"A"</formula>
    </cfRule>
  </conditionalFormatting>
  <conditionalFormatting sqref="C65:C66">
    <cfRule type="cellIs" dxfId="3499" priority="1487" operator="lessThan">
      <formula>#REF!</formula>
    </cfRule>
  </conditionalFormatting>
  <conditionalFormatting sqref="C73:C74">
    <cfRule type="cellIs" dxfId="3498" priority="1480" operator="equal">
      <formula>"C"</formula>
    </cfRule>
  </conditionalFormatting>
  <conditionalFormatting sqref="C73:C74">
    <cfRule type="cellIs" dxfId="3497" priority="1479" operator="equal">
      <formula>"B"</formula>
    </cfRule>
  </conditionalFormatting>
  <conditionalFormatting sqref="C73:C74">
    <cfRule type="cellIs" dxfId="3496" priority="1478" operator="equal">
      <formula>"A"</formula>
    </cfRule>
  </conditionalFormatting>
  <conditionalFormatting sqref="C73:C74">
    <cfRule type="cellIs" dxfId="3495" priority="1477" operator="lessThan">
      <formula>#REF!</formula>
    </cfRule>
  </conditionalFormatting>
  <conditionalFormatting sqref="C63:C64">
    <cfRule type="cellIs" dxfId="3494" priority="1471" operator="equal">
      <formula>"c"</formula>
    </cfRule>
    <cfRule type="cellIs" dxfId="3493" priority="1472" operator="equal">
      <formula>"b"</formula>
    </cfRule>
    <cfRule type="cellIs" dxfId="3492" priority="1473" operator="equal">
      <formula>"a"</formula>
    </cfRule>
  </conditionalFormatting>
  <conditionalFormatting sqref="C64">
    <cfRule type="cellIs" dxfId="3491" priority="1468" operator="equal">
      <formula>"c"</formula>
    </cfRule>
    <cfRule type="cellIs" dxfId="3490" priority="1469" operator="equal">
      <formula>"b"</formula>
    </cfRule>
    <cfRule type="cellIs" dxfId="3489" priority="1470" operator="equal">
      <formula>"a"</formula>
    </cfRule>
  </conditionalFormatting>
  <conditionalFormatting sqref="C63">
    <cfRule type="cellIs" dxfId="3488" priority="1465" operator="equal">
      <formula>"c"</formula>
    </cfRule>
    <cfRule type="cellIs" dxfId="3487" priority="1466" operator="equal">
      <formula>"b"</formula>
    </cfRule>
    <cfRule type="cellIs" dxfId="3486" priority="1467" operator="equal">
      <formula>"a"</formula>
    </cfRule>
  </conditionalFormatting>
  <conditionalFormatting sqref="C55:C56">
    <cfRule type="cellIs" dxfId="3485" priority="1459" operator="equal">
      <formula>"C"</formula>
    </cfRule>
  </conditionalFormatting>
  <conditionalFormatting sqref="C55:C56">
    <cfRule type="cellIs" dxfId="3484" priority="1458" operator="equal">
      <formula>"B"</formula>
    </cfRule>
  </conditionalFormatting>
  <conditionalFormatting sqref="C55:C56">
    <cfRule type="cellIs" dxfId="3483" priority="1457" operator="equal">
      <formula>"A"</formula>
    </cfRule>
  </conditionalFormatting>
  <conditionalFormatting sqref="C67:C68">
    <cfRule type="cellIs" dxfId="3482" priority="1450" operator="equal">
      <formula>"C"</formula>
    </cfRule>
  </conditionalFormatting>
  <conditionalFormatting sqref="C67:C68">
    <cfRule type="cellIs" dxfId="3481" priority="1449" operator="equal">
      <formula>"B"</formula>
    </cfRule>
  </conditionalFormatting>
  <conditionalFormatting sqref="C67:C68">
    <cfRule type="cellIs" dxfId="3480" priority="1448" operator="equal">
      <formula>"A"</formula>
    </cfRule>
  </conditionalFormatting>
  <conditionalFormatting sqref="C67:C68">
    <cfRule type="cellIs" dxfId="3479" priority="1447" operator="lessThan">
      <formula>#REF!</formula>
    </cfRule>
  </conditionalFormatting>
  <conditionalFormatting sqref="C51:C52">
    <cfRule type="cellIs" dxfId="3478" priority="1441" operator="lessThan">
      <formula>#REF!</formula>
    </cfRule>
  </conditionalFormatting>
  <conditionalFormatting sqref="C51:C52">
    <cfRule type="cellIs" dxfId="3477" priority="1440" operator="equal">
      <formula>"C"</formula>
    </cfRule>
  </conditionalFormatting>
  <conditionalFormatting sqref="C51:C52">
    <cfRule type="cellIs" dxfId="3476" priority="1439" operator="equal">
      <formula>"B"</formula>
    </cfRule>
  </conditionalFormatting>
  <conditionalFormatting sqref="C51:C52">
    <cfRule type="cellIs" dxfId="3475" priority="1438" operator="equal">
      <formula>"A"</formula>
    </cfRule>
  </conditionalFormatting>
  <conditionalFormatting sqref="C69:C70">
    <cfRule type="cellIs" dxfId="3474" priority="1432" operator="equal">
      <formula>"C"</formula>
    </cfRule>
  </conditionalFormatting>
  <conditionalFormatting sqref="C69:C70">
    <cfRule type="cellIs" dxfId="3473" priority="1431" operator="equal">
      <formula>"B"</formula>
    </cfRule>
  </conditionalFormatting>
  <conditionalFormatting sqref="C69:C70">
    <cfRule type="cellIs" dxfId="3472" priority="1430" operator="equal">
      <formula>"A"</formula>
    </cfRule>
  </conditionalFormatting>
  <conditionalFormatting sqref="C69:C70">
    <cfRule type="cellIs" dxfId="3471" priority="1429" operator="lessThan">
      <formula>#REF!</formula>
    </cfRule>
  </conditionalFormatting>
  <conditionalFormatting sqref="C37:C40">
    <cfRule type="cellIs" dxfId="3470" priority="1423" operator="equal">
      <formula>"C"</formula>
    </cfRule>
  </conditionalFormatting>
  <conditionalFormatting sqref="C37:C40">
    <cfRule type="cellIs" dxfId="3469" priority="1422" operator="equal">
      <formula>"B"</formula>
    </cfRule>
  </conditionalFormatting>
  <conditionalFormatting sqref="C37:C40">
    <cfRule type="cellIs" dxfId="3468" priority="1421" operator="equal">
      <formula>"A"</formula>
    </cfRule>
  </conditionalFormatting>
  <conditionalFormatting sqref="C89:C90 C95:C96">
    <cfRule type="cellIs" dxfId="3467" priority="1408" operator="equal">
      <formula>"C"</formula>
    </cfRule>
  </conditionalFormatting>
  <conditionalFormatting sqref="C89:C90 C95:C96">
    <cfRule type="cellIs" dxfId="3466" priority="1407" operator="equal">
      <formula>"B"</formula>
    </cfRule>
  </conditionalFormatting>
  <conditionalFormatting sqref="C89:C90 C95:C96">
    <cfRule type="cellIs" dxfId="3465" priority="1406" operator="equal">
      <formula>"A"</formula>
    </cfRule>
  </conditionalFormatting>
  <conditionalFormatting sqref="C99:C100">
    <cfRule type="cellIs" dxfId="3464" priority="1404" operator="equal">
      <formula>"C"</formula>
    </cfRule>
  </conditionalFormatting>
  <conditionalFormatting sqref="C99:C100">
    <cfRule type="cellIs" dxfId="3463" priority="1403" operator="equal">
      <formula>"B"</formula>
    </cfRule>
  </conditionalFormatting>
  <conditionalFormatting sqref="C99:C100">
    <cfRule type="cellIs" dxfId="3462" priority="1402" operator="equal">
      <formula>"A"</formula>
    </cfRule>
  </conditionalFormatting>
  <conditionalFormatting sqref="C94">
    <cfRule type="cellIs" dxfId="3461" priority="1400" operator="equal">
      <formula>"C"</formula>
    </cfRule>
  </conditionalFormatting>
  <conditionalFormatting sqref="C94">
    <cfRule type="cellIs" dxfId="3460" priority="1399" operator="equal">
      <formula>"B"</formula>
    </cfRule>
  </conditionalFormatting>
  <conditionalFormatting sqref="C94">
    <cfRule type="cellIs" dxfId="3459" priority="1398" operator="equal">
      <formula>"A"</formula>
    </cfRule>
  </conditionalFormatting>
  <conditionalFormatting sqref="C88">
    <cfRule type="cellIs" dxfId="3458" priority="1396" operator="equal">
      <formula>"C"</formula>
    </cfRule>
  </conditionalFormatting>
  <conditionalFormatting sqref="C88">
    <cfRule type="cellIs" dxfId="3457" priority="1395" operator="equal">
      <formula>"B"</formula>
    </cfRule>
  </conditionalFormatting>
  <conditionalFormatting sqref="C88">
    <cfRule type="cellIs" dxfId="3456" priority="1394" operator="equal">
      <formula>"A"</formula>
    </cfRule>
  </conditionalFormatting>
  <conditionalFormatting sqref="C87">
    <cfRule type="cellIs" dxfId="3455" priority="1392" operator="equal">
      <formula>"C"</formula>
    </cfRule>
  </conditionalFormatting>
  <conditionalFormatting sqref="C87">
    <cfRule type="cellIs" dxfId="3454" priority="1391" operator="equal">
      <formula>"B"</formula>
    </cfRule>
  </conditionalFormatting>
  <conditionalFormatting sqref="C87">
    <cfRule type="cellIs" dxfId="3453" priority="1390" operator="equal">
      <formula>"A"</formula>
    </cfRule>
  </conditionalFormatting>
  <conditionalFormatting sqref="C97:C98">
    <cfRule type="cellIs" dxfId="3452" priority="1382" operator="lessThan">
      <formula>#REF!</formula>
    </cfRule>
  </conditionalFormatting>
  <conditionalFormatting sqref="C97:C98">
    <cfRule type="cellIs" dxfId="3451" priority="1381" operator="equal">
      <formula>"C"</formula>
    </cfRule>
  </conditionalFormatting>
  <conditionalFormatting sqref="C97:C98">
    <cfRule type="cellIs" dxfId="3450" priority="1380" operator="equal">
      <formula>"B"</formula>
    </cfRule>
  </conditionalFormatting>
  <conditionalFormatting sqref="C97:C98">
    <cfRule type="cellIs" dxfId="3449" priority="1379" operator="equal">
      <formula>"A"</formula>
    </cfRule>
  </conditionalFormatting>
  <conditionalFormatting sqref="C92">
    <cfRule type="cellIs" dxfId="3448" priority="1372" operator="equal">
      <formula>"C"</formula>
    </cfRule>
  </conditionalFormatting>
  <conditionalFormatting sqref="C92">
    <cfRule type="cellIs" dxfId="3447" priority="1371" operator="equal">
      <formula>"B"</formula>
    </cfRule>
  </conditionalFormatting>
  <conditionalFormatting sqref="C92">
    <cfRule type="cellIs" dxfId="3446" priority="1370" operator="equal">
      <formula>"A"</formula>
    </cfRule>
  </conditionalFormatting>
  <conditionalFormatting sqref="C91">
    <cfRule type="cellIs" dxfId="3445" priority="1368" operator="equal">
      <formula>"C"</formula>
    </cfRule>
  </conditionalFormatting>
  <conditionalFormatting sqref="C91">
    <cfRule type="cellIs" dxfId="3444" priority="1367" operator="equal">
      <formula>"B"</formula>
    </cfRule>
  </conditionalFormatting>
  <conditionalFormatting sqref="C91">
    <cfRule type="cellIs" dxfId="3443" priority="1366" operator="equal">
      <formula>"A"</formula>
    </cfRule>
  </conditionalFormatting>
  <conditionalFormatting sqref="C125:C129">
    <cfRule type="cellIs" dxfId="3442" priority="1362" operator="equal">
      <formula>"c"</formula>
    </cfRule>
    <cfRule type="cellIs" dxfId="3441" priority="1363" operator="equal">
      <formula>"b"</formula>
    </cfRule>
    <cfRule type="cellIs" dxfId="3440" priority="1364" operator="equal">
      <formula>"a"</formula>
    </cfRule>
  </conditionalFormatting>
  <conditionalFormatting sqref="C130">
    <cfRule type="cellIs" dxfId="3439" priority="1359" operator="equal">
      <formula>"c"</formula>
    </cfRule>
    <cfRule type="cellIs" dxfId="3438" priority="1360" operator="equal">
      <formula>"b"</formula>
    </cfRule>
    <cfRule type="cellIs" dxfId="3437" priority="1361" operator="equal">
      <formula>"a"</formula>
    </cfRule>
  </conditionalFormatting>
  <conditionalFormatting sqref="C131:C132">
    <cfRule type="cellIs" dxfId="3436" priority="1356" operator="equal">
      <formula>"c"</formula>
    </cfRule>
    <cfRule type="cellIs" dxfId="3435" priority="1357" operator="equal">
      <formula>"b"</formula>
    </cfRule>
    <cfRule type="cellIs" dxfId="3434" priority="1358" operator="equal">
      <formula>"a"</formula>
    </cfRule>
  </conditionalFormatting>
  <conditionalFormatting sqref="C123:C124">
    <cfRule type="cellIs" dxfId="3433" priority="1353" operator="equal">
      <formula>"c"</formula>
    </cfRule>
    <cfRule type="cellIs" dxfId="3432" priority="1354" operator="equal">
      <formula>"b"</formula>
    </cfRule>
    <cfRule type="cellIs" dxfId="3431" priority="1355" operator="equal">
      <formula>"a"</formula>
    </cfRule>
  </conditionalFormatting>
  <conditionalFormatting sqref="C127">
    <cfRule type="cellIs" dxfId="3430" priority="1350" operator="equal">
      <formula>"c"</formula>
    </cfRule>
    <cfRule type="cellIs" dxfId="3429" priority="1351" operator="equal">
      <formula>"b"</formula>
    </cfRule>
    <cfRule type="cellIs" dxfId="3428" priority="1352" operator="equal">
      <formula>"a"</formula>
    </cfRule>
  </conditionalFormatting>
  <conditionalFormatting sqref="C128">
    <cfRule type="cellIs" dxfId="3427" priority="1347" operator="equal">
      <formula>"c"</formula>
    </cfRule>
    <cfRule type="cellIs" dxfId="3426" priority="1348" operator="equal">
      <formula>"b"</formula>
    </cfRule>
    <cfRule type="cellIs" dxfId="3425" priority="1349" operator="equal">
      <formula>"a"</formula>
    </cfRule>
  </conditionalFormatting>
  <conditionalFormatting sqref="C138">
    <cfRule type="cellIs" dxfId="3424" priority="1338" operator="equal">
      <formula>"c"</formula>
    </cfRule>
    <cfRule type="cellIs" dxfId="3423" priority="1339" operator="equal">
      <formula>"b"</formula>
    </cfRule>
    <cfRule type="cellIs" dxfId="3422" priority="1340" operator="equal">
      <formula>"a"</formula>
    </cfRule>
  </conditionalFormatting>
  <conditionalFormatting sqref="C136">
    <cfRule type="cellIs" dxfId="3421" priority="1341" operator="equal">
      <formula>"c"</formula>
    </cfRule>
    <cfRule type="cellIs" dxfId="3420" priority="1342" operator="equal">
      <formula>"b"</formula>
    </cfRule>
    <cfRule type="cellIs" dxfId="3419" priority="1343" operator="equal">
      <formula>"a"</formula>
    </cfRule>
  </conditionalFormatting>
  <conditionalFormatting sqref="C135">
    <cfRule type="cellIs" dxfId="3418" priority="1344" operator="equal">
      <formula>"c"</formula>
    </cfRule>
    <cfRule type="cellIs" dxfId="3417" priority="1345" operator="equal">
      <formula>"b"</formula>
    </cfRule>
    <cfRule type="cellIs" dxfId="3416" priority="1346" operator="equal">
      <formula>"a"</formula>
    </cfRule>
  </conditionalFormatting>
  <conditionalFormatting sqref="C134">
    <cfRule type="cellIs" dxfId="3415" priority="1335" operator="equal">
      <formula>"c"</formula>
    </cfRule>
    <cfRule type="cellIs" dxfId="3414" priority="1336" operator="equal">
      <formula>"b"</formula>
    </cfRule>
    <cfRule type="cellIs" dxfId="3413" priority="1337" operator="equal">
      <formula>"a"</formula>
    </cfRule>
  </conditionalFormatting>
  <conditionalFormatting sqref="C152 C148 C144">
    <cfRule type="cellIs" dxfId="3412" priority="1270" operator="equal">
      <formula>"c"</formula>
    </cfRule>
    <cfRule type="cellIs" dxfId="3411" priority="1271" operator="equal">
      <formula>"b"</formula>
    </cfRule>
    <cfRule type="cellIs" dxfId="3410" priority="1272" operator="equal">
      <formula>"a"</formula>
    </cfRule>
  </conditionalFormatting>
  <conditionalFormatting sqref="C147 C151 C143">
    <cfRule type="cellIs" dxfId="3409" priority="1274" operator="equal">
      <formula>"c"</formula>
    </cfRule>
    <cfRule type="cellIs" dxfId="3408" priority="1275" operator="equal">
      <formula>"b"</formula>
    </cfRule>
    <cfRule type="cellIs" dxfId="3407" priority="1276" operator="equal">
      <formula>"a"</formula>
    </cfRule>
  </conditionalFormatting>
  <conditionalFormatting sqref="C142">
    <cfRule type="cellIs" dxfId="3406" priority="1258" operator="equal">
      <formula>"c"</formula>
    </cfRule>
    <cfRule type="cellIs" dxfId="3405" priority="1259" operator="equal">
      <formula>"b"</formula>
    </cfRule>
    <cfRule type="cellIs" dxfId="3404" priority="1260" operator="equal">
      <formula>"a"</formula>
    </cfRule>
  </conditionalFormatting>
  <conditionalFormatting sqref="C141">
    <cfRule type="cellIs" dxfId="3403" priority="1261" operator="equal">
      <formula>"c"</formula>
    </cfRule>
    <cfRule type="cellIs" dxfId="3402" priority="1262" operator="equal">
      <formula>"b"</formula>
    </cfRule>
    <cfRule type="cellIs" dxfId="3401" priority="1263" operator="equal">
      <formula>"a"</formula>
    </cfRule>
  </conditionalFormatting>
  <conditionalFormatting sqref="C146">
    <cfRule type="cellIs" dxfId="3400" priority="1246" operator="equal">
      <formula>"c"</formula>
    </cfRule>
    <cfRule type="cellIs" dxfId="3399" priority="1247" operator="equal">
      <formula>"b"</formula>
    </cfRule>
    <cfRule type="cellIs" dxfId="3398" priority="1248" operator="equal">
      <formula>"a"</formula>
    </cfRule>
  </conditionalFormatting>
  <conditionalFormatting sqref="C145">
    <cfRule type="cellIs" dxfId="3397" priority="1249" operator="equal">
      <formula>"c"</formula>
    </cfRule>
    <cfRule type="cellIs" dxfId="3396" priority="1250" operator="equal">
      <formula>"b"</formula>
    </cfRule>
    <cfRule type="cellIs" dxfId="3395" priority="1251" operator="equal">
      <formula>"a"</formula>
    </cfRule>
  </conditionalFormatting>
  <conditionalFormatting sqref="C150">
    <cfRule type="cellIs" dxfId="3394" priority="1240" operator="equal">
      <formula>"c"</formula>
    </cfRule>
    <cfRule type="cellIs" dxfId="3393" priority="1241" operator="equal">
      <formula>"b"</formula>
    </cfRule>
    <cfRule type="cellIs" dxfId="3392" priority="1242" operator="equal">
      <formula>"a"</formula>
    </cfRule>
  </conditionalFormatting>
  <conditionalFormatting sqref="C149">
    <cfRule type="cellIs" dxfId="3391" priority="1243" operator="equal">
      <formula>"c"</formula>
    </cfRule>
    <cfRule type="cellIs" dxfId="3390" priority="1244" operator="equal">
      <formula>"b"</formula>
    </cfRule>
    <cfRule type="cellIs" dxfId="3389" priority="1245" operator="equal">
      <formula>"a"</formula>
    </cfRule>
  </conditionalFormatting>
  <conditionalFormatting sqref="C162 C158 C160">
    <cfRule type="cellIs" dxfId="3388" priority="1213" operator="equal">
      <formula>"c"</formula>
    </cfRule>
    <cfRule type="cellIs" dxfId="3387" priority="1214" operator="equal">
      <formula>"b"</formula>
    </cfRule>
    <cfRule type="cellIs" dxfId="3386" priority="1215" operator="equal">
      <formula>"a"</formula>
    </cfRule>
  </conditionalFormatting>
  <conditionalFormatting sqref="C155 C157 C161">
    <cfRule type="cellIs" dxfId="3385" priority="1219" operator="equal">
      <formula>"c"</formula>
    </cfRule>
    <cfRule type="cellIs" dxfId="3384" priority="1220" operator="equal">
      <formula>"b"</formula>
    </cfRule>
    <cfRule type="cellIs" dxfId="3383" priority="1221" operator="equal">
      <formula>"a"</formula>
    </cfRule>
  </conditionalFormatting>
  <conditionalFormatting sqref="C156">
    <cfRule type="cellIs" dxfId="3382" priority="1216" operator="equal">
      <formula>"c"</formula>
    </cfRule>
    <cfRule type="cellIs" dxfId="3381" priority="1217" operator="equal">
      <formula>"b"</formula>
    </cfRule>
    <cfRule type="cellIs" dxfId="3380" priority="1218" operator="equal">
      <formula>"a"</formula>
    </cfRule>
  </conditionalFormatting>
  <conditionalFormatting sqref="C159">
    <cfRule type="cellIs" dxfId="3379" priority="1207" operator="equal">
      <formula>"c"</formula>
    </cfRule>
    <cfRule type="cellIs" dxfId="3378" priority="1208" operator="equal">
      <formula>"b"</formula>
    </cfRule>
    <cfRule type="cellIs" dxfId="3377" priority="1209" operator="equal">
      <formula>"a"</formula>
    </cfRule>
  </conditionalFormatting>
  <conditionalFormatting sqref="C173:C174">
    <cfRule type="cellIs" dxfId="3376" priority="1206" operator="equal">
      <formula>"C"</formula>
    </cfRule>
  </conditionalFormatting>
  <conditionalFormatting sqref="C173:C174">
    <cfRule type="cellIs" dxfId="3375" priority="1205" operator="equal">
      <formula>"B"</formula>
    </cfRule>
  </conditionalFormatting>
  <conditionalFormatting sqref="C173:C174">
    <cfRule type="cellIs" dxfId="3374" priority="1204" operator="equal">
      <formula>"A"</formula>
    </cfRule>
  </conditionalFormatting>
  <conditionalFormatting sqref="C171:C172">
    <cfRule type="cellIs" dxfId="3373" priority="1200" operator="equal">
      <formula>"c"</formula>
    </cfRule>
    <cfRule type="cellIs" dxfId="3372" priority="1201" operator="equal">
      <formula>"b"</formula>
    </cfRule>
    <cfRule type="cellIs" dxfId="3371" priority="1202" operator="equal">
      <formula>"a"</formula>
    </cfRule>
  </conditionalFormatting>
  <conditionalFormatting sqref="C165:C166 C177:C178">
    <cfRule type="cellIs" dxfId="3370" priority="1197" operator="equal">
      <formula>"c"</formula>
    </cfRule>
    <cfRule type="cellIs" dxfId="3369" priority="1198" operator="equal">
      <formula>"b"</formula>
    </cfRule>
    <cfRule type="cellIs" dxfId="3368" priority="1199" operator="equal">
      <formula>"a"</formula>
    </cfRule>
  </conditionalFormatting>
  <conditionalFormatting sqref="C187:C188">
    <cfRule type="cellIs" dxfId="3367" priority="1196" operator="equal">
      <formula>"C"</formula>
    </cfRule>
  </conditionalFormatting>
  <conditionalFormatting sqref="C187:C188">
    <cfRule type="cellIs" dxfId="3366" priority="1195" operator="equal">
      <formula>"B"</formula>
    </cfRule>
  </conditionalFormatting>
  <conditionalFormatting sqref="C187:C188">
    <cfRule type="cellIs" dxfId="3365" priority="1194" operator="equal">
      <formula>"A"</formula>
    </cfRule>
  </conditionalFormatting>
  <conditionalFormatting sqref="C179:C180">
    <cfRule type="cellIs" dxfId="3364" priority="1192" operator="equal">
      <formula>"C"</formula>
    </cfRule>
  </conditionalFormatting>
  <conditionalFormatting sqref="C179:C180">
    <cfRule type="cellIs" dxfId="3363" priority="1191" operator="equal">
      <formula>"B"</formula>
    </cfRule>
  </conditionalFormatting>
  <conditionalFormatting sqref="C179:C180">
    <cfRule type="cellIs" dxfId="3362" priority="1190" operator="equal">
      <formula>"A"</formula>
    </cfRule>
  </conditionalFormatting>
  <conditionalFormatting sqref="C175:C176">
    <cfRule type="cellIs" dxfId="3361" priority="1186" operator="equal">
      <formula>"c"</formula>
    </cfRule>
    <cfRule type="cellIs" dxfId="3360" priority="1187" operator="equal">
      <formula>"b"</formula>
    </cfRule>
    <cfRule type="cellIs" dxfId="3359" priority="1188" operator="equal">
      <formula>"a"</formula>
    </cfRule>
  </conditionalFormatting>
  <conditionalFormatting sqref="C169">
    <cfRule type="cellIs" dxfId="3358" priority="1183" operator="equal">
      <formula>"c"</formula>
    </cfRule>
    <cfRule type="cellIs" dxfId="3357" priority="1184" operator="equal">
      <formula>"b"</formula>
    </cfRule>
    <cfRule type="cellIs" dxfId="3356" priority="1185" operator="equal">
      <formula>"a"</formula>
    </cfRule>
  </conditionalFormatting>
  <conditionalFormatting sqref="C170">
    <cfRule type="cellIs" dxfId="3355" priority="1180" operator="equal">
      <formula>"c"</formula>
    </cfRule>
    <cfRule type="cellIs" dxfId="3354" priority="1181" operator="equal">
      <formula>"b"</formula>
    </cfRule>
    <cfRule type="cellIs" dxfId="3353" priority="1182" operator="equal">
      <formula>"a"</formula>
    </cfRule>
  </conditionalFormatting>
  <conditionalFormatting sqref="C184">
    <cfRule type="cellIs" dxfId="3352" priority="1179" operator="equal">
      <formula>"C"</formula>
    </cfRule>
  </conditionalFormatting>
  <conditionalFormatting sqref="C184">
    <cfRule type="cellIs" dxfId="3351" priority="1178" operator="equal">
      <formula>"B"</formula>
    </cfRule>
  </conditionalFormatting>
  <conditionalFormatting sqref="C184">
    <cfRule type="cellIs" dxfId="3350" priority="1177" operator="equal">
      <formula>"A"</formula>
    </cfRule>
  </conditionalFormatting>
  <conditionalFormatting sqref="C182">
    <cfRule type="cellIs" dxfId="3349" priority="1175" operator="lessThan">
      <formula>#REF!</formula>
    </cfRule>
  </conditionalFormatting>
  <conditionalFormatting sqref="C182">
    <cfRule type="cellIs" dxfId="3348" priority="1174" operator="equal">
      <formula>"C"</formula>
    </cfRule>
  </conditionalFormatting>
  <conditionalFormatting sqref="C182">
    <cfRule type="cellIs" dxfId="3347" priority="1173" operator="equal">
      <formula>"B"</formula>
    </cfRule>
  </conditionalFormatting>
  <conditionalFormatting sqref="C182">
    <cfRule type="cellIs" dxfId="3346" priority="1172" operator="equal">
      <formula>"A"</formula>
    </cfRule>
  </conditionalFormatting>
  <conditionalFormatting sqref="C181">
    <cfRule type="cellIs" dxfId="3345" priority="1171" operator="equal">
      <formula>"C"</formula>
    </cfRule>
  </conditionalFormatting>
  <conditionalFormatting sqref="C181">
    <cfRule type="cellIs" dxfId="3344" priority="1170" operator="equal">
      <formula>"B"</formula>
    </cfRule>
  </conditionalFormatting>
  <conditionalFormatting sqref="C181">
    <cfRule type="cellIs" dxfId="3343" priority="1169" operator="equal">
      <formula>"A"</formula>
    </cfRule>
  </conditionalFormatting>
  <conditionalFormatting sqref="C186">
    <cfRule type="cellIs" dxfId="3342" priority="1168" operator="equal">
      <formula>"C"</formula>
    </cfRule>
  </conditionalFormatting>
  <conditionalFormatting sqref="C186">
    <cfRule type="cellIs" dxfId="3341" priority="1167" operator="equal">
      <formula>"B"</formula>
    </cfRule>
  </conditionalFormatting>
  <conditionalFormatting sqref="C186">
    <cfRule type="cellIs" dxfId="3340" priority="1166" operator="equal">
      <formula>"A"</formula>
    </cfRule>
  </conditionalFormatting>
  <conditionalFormatting sqref="C193:C194">
    <cfRule type="cellIs" dxfId="3339" priority="1115" operator="equal">
      <formula>"C"</formula>
    </cfRule>
  </conditionalFormatting>
  <conditionalFormatting sqref="C193:C194">
    <cfRule type="cellIs" dxfId="3338" priority="1114" operator="equal">
      <formula>"B"</formula>
    </cfRule>
  </conditionalFormatting>
  <conditionalFormatting sqref="C193:C194">
    <cfRule type="cellIs" dxfId="3337" priority="1113" operator="equal">
      <formula>"A"</formula>
    </cfRule>
  </conditionalFormatting>
  <conditionalFormatting sqref="C197:C198">
    <cfRule type="cellIs" dxfId="3336" priority="1106" operator="equal">
      <formula>"C"</formula>
    </cfRule>
  </conditionalFormatting>
  <conditionalFormatting sqref="C197:C198">
    <cfRule type="cellIs" dxfId="3335" priority="1105" operator="equal">
      <formula>"B"</formula>
    </cfRule>
  </conditionalFormatting>
  <conditionalFormatting sqref="C197:C198">
    <cfRule type="cellIs" dxfId="3334" priority="1104" operator="equal">
      <formula>"A"</formula>
    </cfRule>
  </conditionalFormatting>
  <conditionalFormatting sqref="C195:C196">
    <cfRule type="cellIs" dxfId="3333" priority="1101" operator="equal">
      <formula>"C"</formula>
    </cfRule>
  </conditionalFormatting>
  <conditionalFormatting sqref="C195:C196">
    <cfRule type="cellIs" dxfId="3332" priority="1100" operator="equal">
      <formula>"B"</formula>
    </cfRule>
  </conditionalFormatting>
  <conditionalFormatting sqref="C195:C196">
    <cfRule type="cellIs" dxfId="3331" priority="1099" operator="equal">
      <formula>"A"</formula>
    </cfRule>
  </conditionalFormatting>
  <conditionalFormatting sqref="C199:C200">
    <cfRule type="cellIs" dxfId="3330" priority="1086" operator="equal">
      <formula>"C"</formula>
    </cfRule>
  </conditionalFormatting>
  <conditionalFormatting sqref="C199:C200">
    <cfRule type="cellIs" dxfId="3329" priority="1085" operator="equal">
      <formula>"B"</formula>
    </cfRule>
  </conditionalFormatting>
  <conditionalFormatting sqref="C199:C200">
    <cfRule type="cellIs" dxfId="3328" priority="1084" operator="equal">
      <formula>"A"</formula>
    </cfRule>
  </conditionalFormatting>
  <conditionalFormatting sqref="C219:C220">
    <cfRule type="cellIs" dxfId="3327" priority="1076" operator="equal">
      <formula>"C"</formula>
    </cfRule>
  </conditionalFormatting>
  <conditionalFormatting sqref="C219:C220">
    <cfRule type="cellIs" dxfId="3326" priority="1075" operator="equal">
      <formula>"B"</formula>
    </cfRule>
  </conditionalFormatting>
  <conditionalFormatting sqref="C219:C220">
    <cfRule type="cellIs" dxfId="3325" priority="1074" operator="equal">
      <formula>"A"</formula>
    </cfRule>
  </conditionalFormatting>
  <conditionalFormatting sqref="C233:C234">
    <cfRule type="cellIs" dxfId="3324" priority="1072" operator="equal">
      <formula>"C"</formula>
    </cfRule>
  </conditionalFormatting>
  <conditionalFormatting sqref="C233:C234">
    <cfRule type="cellIs" dxfId="3323" priority="1071" operator="equal">
      <formula>"B"</formula>
    </cfRule>
  </conditionalFormatting>
  <conditionalFormatting sqref="C233:C234">
    <cfRule type="cellIs" dxfId="3322" priority="1070" operator="equal">
      <formula>"A"</formula>
    </cfRule>
  </conditionalFormatting>
  <conditionalFormatting sqref="C203:C204 C223:C226">
    <cfRule type="cellIs" dxfId="3321" priority="1068" operator="equal">
      <formula>"C"</formula>
    </cfRule>
  </conditionalFormatting>
  <conditionalFormatting sqref="C203:C204 C223:C226">
    <cfRule type="cellIs" dxfId="3320" priority="1067" operator="equal">
      <formula>"B"</formula>
    </cfRule>
  </conditionalFormatting>
  <conditionalFormatting sqref="C203:C204 C223:C226">
    <cfRule type="cellIs" dxfId="3319" priority="1066" operator="equal">
      <formula>"A"</formula>
    </cfRule>
  </conditionalFormatting>
  <conditionalFormatting sqref="C213:C214 C243:C244 C229:C230">
    <cfRule type="cellIs" dxfId="3318" priority="1064" operator="equal">
      <formula>"C"</formula>
    </cfRule>
  </conditionalFormatting>
  <conditionalFormatting sqref="C213:C214 C243:C244 C229:C230">
    <cfRule type="cellIs" dxfId="3317" priority="1063" operator="equal">
      <formula>"B"</formula>
    </cfRule>
  </conditionalFormatting>
  <conditionalFormatting sqref="C213:C214 C243:C244 C229:C230">
    <cfRule type="cellIs" dxfId="3316" priority="1062" operator="equal">
      <formula>"A"</formula>
    </cfRule>
  </conditionalFormatting>
  <conditionalFormatting sqref="C217:C218">
    <cfRule type="cellIs" dxfId="3315" priority="1060" operator="equal">
      <formula>"C"</formula>
    </cfRule>
  </conditionalFormatting>
  <conditionalFormatting sqref="C217:C218">
    <cfRule type="cellIs" dxfId="3314" priority="1059" operator="equal">
      <formula>"B"</formula>
    </cfRule>
  </conditionalFormatting>
  <conditionalFormatting sqref="C217:C218">
    <cfRule type="cellIs" dxfId="3313" priority="1058" operator="equal">
      <formula>"A"</formula>
    </cfRule>
  </conditionalFormatting>
  <conditionalFormatting sqref="C221:C222">
    <cfRule type="cellIs" dxfId="3312" priority="1057" operator="equal">
      <formula>"C"</formula>
    </cfRule>
  </conditionalFormatting>
  <conditionalFormatting sqref="C221:C222">
    <cfRule type="cellIs" dxfId="3311" priority="1056" operator="equal">
      <formula>"B"</formula>
    </cfRule>
  </conditionalFormatting>
  <conditionalFormatting sqref="C221:C222">
    <cfRule type="cellIs" dxfId="3310" priority="1055" operator="equal">
      <formula>"A"</formula>
    </cfRule>
  </conditionalFormatting>
  <conditionalFormatting sqref="C205:C206">
    <cfRule type="cellIs" dxfId="3309" priority="1054" operator="equal">
      <formula>"C"</formula>
    </cfRule>
  </conditionalFormatting>
  <conditionalFormatting sqref="C205:C206">
    <cfRule type="cellIs" dxfId="3308" priority="1053" operator="equal">
      <formula>"B"</formula>
    </cfRule>
  </conditionalFormatting>
  <conditionalFormatting sqref="C205:C206">
    <cfRule type="cellIs" dxfId="3307" priority="1052" operator="equal">
      <formula>"A"</formula>
    </cfRule>
  </conditionalFormatting>
  <conditionalFormatting sqref="C209:C210">
    <cfRule type="cellIs" dxfId="3306" priority="1050" operator="equal">
      <formula>"C"</formula>
    </cfRule>
  </conditionalFormatting>
  <conditionalFormatting sqref="C209:C210">
    <cfRule type="cellIs" dxfId="3305" priority="1049" operator="equal">
      <formula>"B"</formula>
    </cfRule>
  </conditionalFormatting>
  <conditionalFormatting sqref="C209:C210">
    <cfRule type="cellIs" dxfId="3304" priority="1048" operator="equal">
      <formula>"A"</formula>
    </cfRule>
  </conditionalFormatting>
  <conditionalFormatting sqref="C211">
    <cfRule type="cellIs" dxfId="3303" priority="1046" operator="equal">
      <formula>"C"</formula>
    </cfRule>
  </conditionalFormatting>
  <conditionalFormatting sqref="C211">
    <cfRule type="cellIs" dxfId="3302" priority="1045" operator="equal">
      <formula>"B"</formula>
    </cfRule>
  </conditionalFormatting>
  <conditionalFormatting sqref="C211">
    <cfRule type="cellIs" dxfId="3301" priority="1044" operator="equal">
      <formula>"A"</formula>
    </cfRule>
  </conditionalFormatting>
  <conditionalFormatting sqref="C245:C246">
    <cfRule type="cellIs" dxfId="3300" priority="1042" operator="equal">
      <formula>"C"</formula>
    </cfRule>
  </conditionalFormatting>
  <conditionalFormatting sqref="C245:C246">
    <cfRule type="cellIs" dxfId="3299" priority="1041" operator="equal">
      <formula>"B"</formula>
    </cfRule>
  </conditionalFormatting>
  <conditionalFormatting sqref="C245:C246">
    <cfRule type="cellIs" dxfId="3298" priority="1040" operator="equal">
      <formula>"A"</formula>
    </cfRule>
  </conditionalFormatting>
  <conditionalFormatting sqref="C237:C238">
    <cfRule type="cellIs" dxfId="3297" priority="1038" operator="equal">
      <formula>"C"</formula>
    </cfRule>
  </conditionalFormatting>
  <conditionalFormatting sqref="C237:C238">
    <cfRule type="cellIs" dxfId="3296" priority="1037" operator="equal">
      <formula>"B"</formula>
    </cfRule>
  </conditionalFormatting>
  <conditionalFormatting sqref="C237:C238">
    <cfRule type="cellIs" dxfId="3295" priority="1036" operator="equal">
      <formula>"A"</formula>
    </cfRule>
  </conditionalFormatting>
  <conditionalFormatting sqref="C207:C208">
    <cfRule type="cellIs" dxfId="3294" priority="1034" operator="equal">
      <formula>"C"</formula>
    </cfRule>
  </conditionalFormatting>
  <conditionalFormatting sqref="C207:C208">
    <cfRule type="cellIs" dxfId="3293" priority="1033" operator="equal">
      <formula>"B"</formula>
    </cfRule>
  </conditionalFormatting>
  <conditionalFormatting sqref="C207:C208">
    <cfRule type="cellIs" dxfId="3292" priority="1032" operator="equal">
      <formula>"A"</formula>
    </cfRule>
  </conditionalFormatting>
  <conditionalFormatting sqref="C215:C216">
    <cfRule type="cellIs" dxfId="3291" priority="1030" operator="equal">
      <formula>"C"</formula>
    </cfRule>
  </conditionalFormatting>
  <conditionalFormatting sqref="C215:C216">
    <cfRule type="cellIs" dxfId="3290" priority="1029" operator="equal">
      <formula>"B"</formula>
    </cfRule>
  </conditionalFormatting>
  <conditionalFormatting sqref="C215:C216">
    <cfRule type="cellIs" dxfId="3289" priority="1028" operator="equal">
      <formula>"A"</formula>
    </cfRule>
  </conditionalFormatting>
  <conditionalFormatting sqref="C231:C234">
    <cfRule type="cellIs" dxfId="3288" priority="1026" operator="equal">
      <formula>"C"</formula>
    </cfRule>
  </conditionalFormatting>
  <conditionalFormatting sqref="C231:C234">
    <cfRule type="cellIs" dxfId="3287" priority="1025" operator="equal">
      <formula>"B"</formula>
    </cfRule>
  </conditionalFormatting>
  <conditionalFormatting sqref="C231:C234">
    <cfRule type="cellIs" dxfId="3286" priority="1024" operator="equal">
      <formula>"A"</formula>
    </cfRule>
  </conditionalFormatting>
  <conditionalFormatting sqref="C239:C240">
    <cfRule type="cellIs" dxfId="3285" priority="1022" operator="equal">
      <formula>"C"</formula>
    </cfRule>
  </conditionalFormatting>
  <conditionalFormatting sqref="C239:C240">
    <cfRule type="cellIs" dxfId="3284" priority="1021" operator="equal">
      <formula>"B"</formula>
    </cfRule>
  </conditionalFormatting>
  <conditionalFormatting sqref="C239:C240">
    <cfRule type="cellIs" dxfId="3283" priority="1020" operator="equal">
      <formula>"A"</formula>
    </cfRule>
  </conditionalFormatting>
  <conditionalFormatting sqref="C241:C242">
    <cfRule type="cellIs" dxfId="3282" priority="1018" operator="equal">
      <formula>"C"</formula>
    </cfRule>
  </conditionalFormatting>
  <conditionalFormatting sqref="C241:C242">
    <cfRule type="cellIs" dxfId="3281" priority="1017" operator="equal">
      <formula>"B"</formula>
    </cfRule>
  </conditionalFormatting>
  <conditionalFormatting sqref="C241:C242">
    <cfRule type="cellIs" dxfId="3280" priority="1016" operator="equal">
      <formula>"A"</formula>
    </cfRule>
  </conditionalFormatting>
  <conditionalFormatting sqref="C227">
    <cfRule type="cellIs" dxfId="3279" priority="1014" operator="equal">
      <formula>"C"</formula>
    </cfRule>
  </conditionalFormatting>
  <conditionalFormatting sqref="C227">
    <cfRule type="cellIs" dxfId="3278" priority="1013" operator="equal">
      <formula>"B"</formula>
    </cfRule>
  </conditionalFormatting>
  <conditionalFormatting sqref="C227">
    <cfRule type="cellIs" dxfId="3277" priority="1012" operator="equal">
      <formula>"A"</formula>
    </cfRule>
  </conditionalFormatting>
  <conditionalFormatting sqref="C228">
    <cfRule type="cellIs" dxfId="3276" priority="1011" operator="lessThan">
      <formula>#REF!</formula>
    </cfRule>
  </conditionalFormatting>
  <conditionalFormatting sqref="C228">
    <cfRule type="cellIs" dxfId="3275" priority="1010" operator="equal">
      <formula>"C"</formula>
    </cfRule>
  </conditionalFormatting>
  <conditionalFormatting sqref="C228">
    <cfRule type="cellIs" dxfId="3274" priority="1009" operator="equal">
      <formula>"B"</formula>
    </cfRule>
  </conditionalFormatting>
  <conditionalFormatting sqref="C228">
    <cfRule type="cellIs" dxfId="3273" priority="1008" operator="equal">
      <formula>"A"</formula>
    </cfRule>
  </conditionalFormatting>
  <conditionalFormatting sqref="C235:C236">
    <cfRule type="cellIs" dxfId="3272" priority="1007" operator="equal">
      <formula>"C"</formula>
    </cfRule>
  </conditionalFormatting>
  <conditionalFormatting sqref="C235:C236">
    <cfRule type="cellIs" dxfId="3271" priority="1006" operator="equal">
      <formula>"B"</formula>
    </cfRule>
  </conditionalFormatting>
  <conditionalFormatting sqref="C235:C236">
    <cfRule type="cellIs" dxfId="3270" priority="1005" operator="equal">
      <formula>"A"</formula>
    </cfRule>
  </conditionalFormatting>
  <conditionalFormatting sqref="C212">
    <cfRule type="cellIs" dxfId="3269" priority="1003" operator="equal">
      <formula>"C"</formula>
    </cfRule>
  </conditionalFormatting>
  <conditionalFormatting sqref="C212">
    <cfRule type="cellIs" dxfId="3268" priority="1002" operator="equal">
      <formula>"B"</formula>
    </cfRule>
  </conditionalFormatting>
  <conditionalFormatting sqref="C212">
    <cfRule type="cellIs" dxfId="3267" priority="1001" operator="equal">
      <formula>"A"</formula>
    </cfRule>
  </conditionalFormatting>
  <conditionalFormatting sqref="C247:C248">
    <cfRule type="cellIs" dxfId="3266" priority="943" operator="equal">
      <formula>"C"</formula>
    </cfRule>
  </conditionalFormatting>
  <conditionalFormatting sqref="C247:C248">
    <cfRule type="cellIs" dxfId="3265" priority="942" operator="equal">
      <formula>"B"</formula>
    </cfRule>
  </conditionalFormatting>
  <conditionalFormatting sqref="C247:C248">
    <cfRule type="cellIs" dxfId="3264" priority="941" operator="equal">
      <formula>"A"</formula>
    </cfRule>
  </conditionalFormatting>
  <conditionalFormatting sqref="V111">
    <cfRule type="cellIs" dxfId="3263" priority="930" operator="equal">
      <formula>"Me"</formula>
    </cfRule>
  </conditionalFormatting>
  <conditionalFormatting sqref="V111">
    <cfRule type="cellIs" dxfId="3262" priority="929" operator="equal">
      <formula>"TD"</formula>
    </cfRule>
  </conditionalFormatting>
  <conditionalFormatting sqref="V111">
    <cfRule type="cellIs" dxfId="3261" priority="928" operator="equal">
      <formula>"PR"</formula>
    </cfRule>
  </conditionalFormatting>
  <conditionalFormatting sqref="V113">
    <cfRule type="cellIs" dxfId="3260" priority="927" operator="equal">
      <formula>"Me"</formula>
    </cfRule>
  </conditionalFormatting>
  <conditionalFormatting sqref="V113">
    <cfRule type="cellIs" dxfId="3259" priority="926" operator="equal">
      <formula>"TD"</formula>
    </cfRule>
  </conditionalFormatting>
  <conditionalFormatting sqref="V113">
    <cfRule type="cellIs" dxfId="3258" priority="925" operator="equal">
      <formula>"PR"</formula>
    </cfRule>
  </conditionalFormatting>
  <conditionalFormatting sqref="V172">
    <cfRule type="cellIs" dxfId="3257" priority="924" operator="equal">
      <formula>"Me"</formula>
    </cfRule>
  </conditionalFormatting>
  <conditionalFormatting sqref="V172">
    <cfRule type="cellIs" dxfId="3256" priority="923" operator="equal">
      <formula>"TD"</formula>
    </cfRule>
  </conditionalFormatting>
  <conditionalFormatting sqref="V172">
    <cfRule type="cellIs" dxfId="3255" priority="922" operator="equal">
      <formula>"PR"</formula>
    </cfRule>
  </conditionalFormatting>
  <conditionalFormatting sqref="V179">
    <cfRule type="cellIs" dxfId="3254" priority="915" operator="equal">
      <formula>"Me"</formula>
    </cfRule>
  </conditionalFormatting>
  <conditionalFormatting sqref="V179">
    <cfRule type="cellIs" dxfId="3253" priority="914" operator="equal">
      <formula>"TD"</formula>
    </cfRule>
  </conditionalFormatting>
  <conditionalFormatting sqref="V179">
    <cfRule type="cellIs" dxfId="3252" priority="913" operator="equal">
      <formula>"PR"</formula>
    </cfRule>
  </conditionalFormatting>
  <conditionalFormatting sqref="V149">
    <cfRule type="cellIs" dxfId="3251" priority="912" operator="equal">
      <formula>"Me"</formula>
    </cfRule>
  </conditionalFormatting>
  <conditionalFormatting sqref="V149">
    <cfRule type="cellIs" dxfId="3250" priority="911" operator="equal">
      <formula>"TD"</formula>
    </cfRule>
  </conditionalFormatting>
  <conditionalFormatting sqref="V149">
    <cfRule type="cellIs" dxfId="3249" priority="910" operator="equal">
      <formula>"PR"</formula>
    </cfRule>
  </conditionalFormatting>
  <conditionalFormatting sqref="V151">
    <cfRule type="cellIs" dxfId="3248" priority="906" operator="equal">
      <formula>"Me"</formula>
    </cfRule>
  </conditionalFormatting>
  <conditionalFormatting sqref="V151">
    <cfRule type="cellIs" dxfId="3247" priority="905" operator="equal">
      <formula>"TD"</formula>
    </cfRule>
  </conditionalFormatting>
  <conditionalFormatting sqref="V151">
    <cfRule type="cellIs" dxfId="3246" priority="904" operator="equal">
      <formula>"PR"</formula>
    </cfRule>
  </conditionalFormatting>
  <conditionalFormatting sqref="F157:G158">
    <cfRule type="cellIs" dxfId="3245" priority="900" operator="equal">
      <formula>"Me"</formula>
    </cfRule>
  </conditionalFormatting>
  <conditionalFormatting sqref="F157:G158">
    <cfRule type="cellIs" dxfId="3244" priority="899" operator="equal">
      <formula>"TD"</formula>
    </cfRule>
  </conditionalFormatting>
  <conditionalFormatting sqref="F157:G158">
    <cfRule type="cellIs" dxfId="3243" priority="898" operator="equal">
      <formula>"PR"</formula>
    </cfRule>
  </conditionalFormatting>
  <conditionalFormatting sqref="H157:AE158">
    <cfRule type="cellIs" dxfId="3242" priority="897" operator="equal">
      <formula>"Me"</formula>
    </cfRule>
  </conditionalFormatting>
  <conditionalFormatting sqref="H157:AE158">
    <cfRule type="cellIs" dxfId="3241" priority="896" operator="equal">
      <formula>"TD"</formula>
    </cfRule>
  </conditionalFormatting>
  <conditionalFormatting sqref="H157:AE158">
    <cfRule type="cellIs" dxfId="3240" priority="895" operator="equal">
      <formula>"PR"</formula>
    </cfRule>
  </conditionalFormatting>
  <conditionalFormatting sqref="F168:Y168 F167:H167 J167:Y167 AA167:AI168">
    <cfRule type="cellIs" dxfId="3239" priority="882" operator="equal">
      <formula>"Me"</formula>
    </cfRule>
  </conditionalFormatting>
  <conditionalFormatting sqref="F168:Y168 F167:H167 J167:Y167 AA167:AI168">
    <cfRule type="cellIs" dxfId="3238" priority="881" operator="equal">
      <formula>"TD"</formula>
    </cfRule>
  </conditionalFormatting>
  <conditionalFormatting sqref="F168:Y168 F167:H167 J167:Y167 AA167:AI168">
    <cfRule type="cellIs" dxfId="3237" priority="880" operator="equal">
      <formula>"PR"</formula>
    </cfRule>
  </conditionalFormatting>
  <conditionalFormatting sqref="F191:AA192 AC191:AJ192">
    <cfRule type="cellIs" dxfId="3236" priority="855" operator="equal">
      <formula>"Me"</formula>
    </cfRule>
  </conditionalFormatting>
  <conditionalFormatting sqref="F191:AA192 AC191:AJ192">
    <cfRule type="cellIs" dxfId="3235" priority="854" operator="equal">
      <formula>"TD"</formula>
    </cfRule>
  </conditionalFormatting>
  <conditionalFormatting sqref="F191:AA192 AC191:AJ192">
    <cfRule type="cellIs" dxfId="3234" priority="853" operator="equal">
      <formula>"PR"</formula>
    </cfRule>
  </conditionalFormatting>
  <conditionalFormatting sqref="C191:C192">
    <cfRule type="cellIs" dxfId="3233" priority="846" operator="equal">
      <formula>"C"</formula>
    </cfRule>
  </conditionalFormatting>
  <conditionalFormatting sqref="C191:C192">
    <cfRule type="cellIs" dxfId="3232" priority="845" operator="equal">
      <formula>"B"</formula>
    </cfRule>
  </conditionalFormatting>
  <conditionalFormatting sqref="C191:C192">
    <cfRule type="cellIs" dxfId="3231" priority="844" operator="equal">
      <formula>"A"</formula>
    </cfRule>
  </conditionalFormatting>
  <conditionalFormatting sqref="F43:G44">
    <cfRule type="cellIs" dxfId="3230" priority="827" operator="equal">
      <formula>"Me"</formula>
    </cfRule>
  </conditionalFormatting>
  <conditionalFormatting sqref="F43:G44">
    <cfRule type="cellIs" dxfId="3229" priority="826" operator="equal">
      <formula>"TD"</formula>
    </cfRule>
  </conditionalFormatting>
  <conditionalFormatting sqref="F43:G44">
    <cfRule type="cellIs" dxfId="3228" priority="825" operator="equal">
      <formula>"PR"</formula>
    </cfRule>
  </conditionalFormatting>
  <conditionalFormatting sqref="M43:M44">
    <cfRule type="cellIs" dxfId="3227" priority="824" operator="equal">
      <formula>"Me"</formula>
    </cfRule>
  </conditionalFormatting>
  <conditionalFormatting sqref="M43:M44">
    <cfRule type="cellIs" dxfId="3226" priority="823" operator="equal">
      <formula>"TD"</formula>
    </cfRule>
  </conditionalFormatting>
  <conditionalFormatting sqref="M43:M44">
    <cfRule type="cellIs" dxfId="3225" priority="822" operator="equal">
      <formula>"PR"</formula>
    </cfRule>
  </conditionalFormatting>
  <conditionalFormatting sqref="N43:N44">
    <cfRule type="cellIs" dxfId="3224" priority="821" operator="equal">
      <formula>"Me"</formula>
    </cfRule>
  </conditionalFormatting>
  <conditionalFormatting sqref="N43:N44">
    <cfRule type="cellIs" dxfId="3223" priority="820" operator="equal">
      <formula>"TD"</formula>
    </cfRule>
  </conditionalFormatting>
  <conditionalFormatting sqref="N43:N44">
    <cfRule type="cellIs" dxfId="3222" priority="819" operator="equal">
      <formula>"PR"</formula>
    </cfRule>
  </conditionalFormatting>
  <conditionalFormatting sqref="T44:U44 U43">
    <cfRule type="cellIs" dxfId="3221" priority="818" operator="equal">
      <formula>"Me"</formula>
    </cfRule>
  </conditionalFormatting>
  <conditionalFormatting sqref="T44:U44 U43">
    <cfRule type="cellIs" dxfId="3220" priority="817" operator="equal">
      <formula>"TD"</formula>
    </cfRule>
  </conditionalFormatting>
  <conditionalFormatting sqref="T44:U44 U43">
    <cfRule type="cellIs" dxfId="3219" priority="816" operator="equal">
      <formula>"PR"</formula>
    </cfRule>
  </conditionalFormatting>
  <conditionalFormatting sqref="AA44:AB44 AB43">
    <cfRule type="cellIs" dxfId="3218" priority="815" operator="equal">
      <formula>"Me"</formula>
    </cfRule>
  </conditionalFormatting>
  <conditionalFormatting sqref="AA44:AB44 AB43">
    <cfRule type="cellIs" dxfId="3217" priority="814" operator="equal">
      <formula>"TD"</formula>
    </cfRule>
  </conditionalFormatting>
  <conditionalFormatting sqref="AA44:AB44 AB43">
    <cfRule type="cellIs" dxfId="3216" priority="813" operator="equal">
      <formula>"PR"</formula>
    </cfRule>
  </conditionalFormatting>
  <conditionalFormatting sqref="AH44:AI44 AI43">
    <cfRule type="cellIs" dxfId="3215" priority="812" operator="equal">
      <formula>"Me"</formula>
    </cfRule>
  </conditionalFormatting>
  <conditionalFormatting sqref="AH44:AI44 AI43">
    <cfRule type="cellIs" dxfId="3214" priority="811" operator="equal">
      <formula>"TD"</formula>
    </cfRule>
  </conditionalFormatting>
  <conditionalFormatting sqref="AH44:AI44 AI43">
    <cfRule type="cellIs" dxfId="3213" priority="810" operator="equal">
      <formula>"PR"</formula>
    </cfRule>
  </conditionalFormatting>
  <conditionalFormatting sqref="H43">
    <cfRule type="cellIs" dxfId="3212" priority="809" operator="equal">
      <formula>"Me"</formula>
    </cfRule>
  </conditionalFormatting>
  <conditionalFormatting sqref="H43">
    <cfRule type="cellIs" dxfId="3211" priority="808" operator="equal">
      <formula>"TD"</formula>
    </cfRule>
  </conditionalFormatting>
  <conditionalFormatting sqref="H43">
    <cfRule type="cellIs" dxfId="3210" priority="807" operator="equal">
      <formula>"PR"</formula>
    </cfRule>
  </conditionalFormatting>
  <conditionalFormatting sqref="AJ43">
    <cfRule type="cellIs" dxfId="3209" priority="797" operator="equal">
      <formula>"Me"</formula>
    </cfRule>
  </conditionalFormatting>
  <conditionalFormatting sqref="AJ43">
    <cfRule type="cellIs" dxfId="3208" priority="796" operator="equal">
      <formula>"TD"</formula>
    </cfRule>
  </conditionalFormatting>
  <conditionalFormatting sqref="AJ43">
    <cfRule type="cellIs" dxfId="3207" priority="795" operator="equal">
      <formula>"PR"</formula>
    </cfRule>
  </conditionalFormatting>
  <conditionalFormatting sqref="V43">
    <cfRule type="cellIs" dxfId="3206" priority="794" operator="equal">
      <formula>"Me"</formula>
    </cfRule>
  </conditionalFormatting>
  <conditionalFormatting sqref="V43">
    <cfRule type="cellIs" dxfId="3205" priority="793" operator="equal">
      <formula>"TD"</formula>
    </cfRule>
  </conditionalFormatting>
  <conditionalFormatting sqref="V43">
    <cfRule type="cellIs" dxfId="3204" priority="792" operator="equal">
      <formula>"PR"</formula>
    </cfRule>
  </conditionalFormatting>
  <conditionalFormatting sqref="O43">
    <cfRule type="cellIs" dxfId="3203" priority="791" operator="equal">
      <formula>"Me"</formula>
    </cfRule>
  </conditionalFormatting>
  <conditionalFormatting sqref="O43">
    <cfRule type="cellIs" dxfId="3202" priority="790" operator="equal">
      <formula>"TD"</formula>
    </cfRule>
  </conditionalFormatting>
  <conditionalFormatting sqref="O43">
    <cfRule type="cellIs" dxfId="3201" priority="789" operator="equal">
      <formula>"PR"</formula>
    </cfRule>
  </conditionalFormatting>
  <conditionalFormatting sqref="AC43">
    <cfRule type="cellIs" dxfId="3200" priority="788" operator="equal">
      <formula>"Me"</formula>
    </cfRule>
  </conditionalFormatting>
  <conditionalFormatting sqref="AC43">
    <cfRule type="cellIs" dxfId="3199" priority="787" operator="equal">
      <formula>"TD"</formula>
    </cfRule>
  </conditionalFormatting>
  <conditionalFormatting sqref="AC43">
    <cfRule type="cellIs" dxfId="3198" priority="786" operator="equal">
      <formula>"PR"</formula>
    </cfRule>
  </conditionalFormatting>
  <conditionalFormatting sqref="AA43">
    <cfRule type="cellIs" dxfId="3197" priority="785" operator="equal">
      <formula>"Me"</formula>
    </cfRule>
  </conditionalFormatting>
  <conditionalFormatting sqref="AA43">
    <cfRule type="cellIs" dxfId="3196" priority="784" operator="equal">
      <formula>"TD"</formula>
    </cfRule>
  </conditionalFormatting>
  <conditionalFormatting sqref="AA43">
    <cfRule type="cellIs" dxfId="3195" priority="783" operator="equal">
      <formula>"PR"</formula>
    </cfRule>
  </conditionalFormatting>
  <conditionalFormatting sqref="AH43">
    <cfRule type="cellIs" dxfId="3194" priority="782" operator="equal">
      <formula>"Me"</formula>
    </cfRule>
  </conditionalFormatting>
  <conditionalFormatting sqref="AH43">
    <cfRule type="cellIs" dxfId="3193" priority="781" operator="equal">
      <formula>"TD"</formula>
    </cfRule>
  </conditionalFormatting>
  <conditionalFormatting sqref="AH43">
    <cfRule type="cellIs" dxfId="3192" priority="780" operator="equal">
      <formula>"PR"</formula>
    </cfRule>
  </conditionalFormatting>
  <conditionalFormatting sqref="T43">
    <cfRule type="cellIs" dxfId="3191" priority="779" operator="equal">
      <formula>"Me"</formula>
    </cfRule>
  </conditionalFormatting>
  <conditionalFormatting sqref="T43">
    <cfRule type="cellIs" dxfId="3190" priority="778" operator="equal">
      <formula>"TD"</formula>
    </cfRule>
  </conditionalFormatting>
  <conditionalFormatting sqref="T43">
    <cfRule type="cellIs" dxfId="3189" priority="777" operator="equal">
      <formula>"PR"</formula>
    </cfRule>
  </conditionalFormatting>
  <conditionalFormatting sqref="AF157:AJ158">
    <cfRule type="cellIs" dxfId="3188" priority="776" operator="equal">
      <formula>"Me"</formula>
    </cfRule>
  </conditionalFormatting>
  <conditionalFormatting sqref="AF157:AJ158">
    <cfRule type="cellIs" dxfId="3187" priority="775" operator="equal">
      <formula>"TD"</formula>
    </cfRule>
  </conditionalFormatting>
  <conditionalFormatting sqref="AF157:AJ158">
    <cfRule type="cellIs" dxfId="3186" priority="774" operator="equal">
      <formula>"PR"</formula>
    </cfRule>
  </conditionalFormatting>
  <conditionalFormatting sqref="C167">
    <cfRule type="cellIs" dxfId="3185" priority="771" operator="equal">
      <formula>"c"</formula>
    </cfRule>
    <cfRule type="cellIs" dxfId="3184" priority="772" operator="equal">
      <formula>"b"</formula>
    </cfRule>
    <cfRule type="cellIs" dxfId="3183" priority="773" operator="equal">
      <formula>"a"</formula>
    </cfRule>
  </conditionalFormatting>
  <conditionalFormatting sqref="C168">
    <cfRule type="cellIs" dxfId="3182" priority="768" operator="equal">
      <formula>"c"</formula>
    </cfRule>
    <cfRule type="cellIs" dxfId="3181" priority="769" operator="equal">
      <formula>"b"</formula>
    </cfRule>
    <cfRule type="cellIs" dxfId="3180" priority="770" operator="equal">
      <formula>"a"</formula>
    </cfRule>
  </conditionalFormatting>
  <conditionalFormatting sqref="AI25:AI26">
    <cfRule type="cellIs" dxfId="3179" priority="758" operator="equal">
      <formula>"Me"</formula>
    </cfRule>
  </conditionalFormatting>
  <conditionalFormatting sqref="AI25:AI26">
    <cfRule type="cellIs" dxfId="3178" priority="757" operator="equal">
      <formula>"TD"</formula>
    </cfRule>
  </conditionalFormatting>
  <conditionalFormatting sqref="AI25:AI26">
    <cfRule type="cellIs" dxfId="3177" priority="756" operator="equal">
      <formula>"PR"</formula>
    </cfRule>
  </conditionalFormatting>
  <conditionalFormatting sqref="F83:I84">
    <cfRule type="cellIs" dxfId="3176" priority="752" operator="equal">
      <formula>"Me"</formula>
    </cfRule>
  </conditionalFormatting>
  <conditionalFormatting sqref="F83:I84">
    <cfRule type="cellIs" dxfId="3175" priority="751" operator="equal">
      <formula>"TD"</formula>
    </cfRule>
  </conditionalFormatting>
  <conditionalFormatting sqref="F83:I84">
    <cfRule type="cellIs" dxfId="3174" priority="750" operator="equal">
      <formula>"PR"</formula>
    </cfRule>
  </conditionalFormatting>
  <conditionalFormatting sqref="F155:G156">
    <cfRule type="cellIs" dxfId="3173" priority="749" operator="equal">
      <formula>"Me"</formula>
    </cfRule>
  </conditionalFormatting>
  <conditionalFormatting sqref="F155:G156">
    <cfRule type="cellIs" dxfId="3172" priority="748" operator="equal">
      <formula>"TD"</formula>
    </cfRule>
  </conditionalFormatting>
  <conditionalFormatting sqref="F155:G156">
    <cfRule type="cellIs" dxfId="3171" priority="747" operator="equal">
      <formula>"PR"</formula>
    </cfRule>
  </conditionalFormatting>
  <conditionalFormatting sqref="H155:AJ156">
    <cfRule type="cellIs" dxfId="3170" priority="746" operator="equal">
      <formula>"Me"</formula>
    </cfRule>
  </conditionalFormatting>
  <conditionalFormatting sqref="H155:AJ156">
    <cfRule type="cellIs" dxfId="3169" priority="745" operator="equal">
      <formula>"TD"</formula>
    </cfRule>
  </conditionalFormatting>
  <conditionalFormatting sqref="H155:AJ156">
    <cfRule type="cellIs" dxfId="3168" priority="744" operator="equal">
      <formula>"PR"</formula>
    </cfRule>
  </conditionalFormatting>
  <conditionalFormatting sqref="V25">
    <cfRule type="cellIs" dxfId="3167" priority="743" operator="equal">
      <formula>"Me"</formula>
    </cfRule>
  </conditionalFormatting>
  <conditionalFormatting sqref="V25">
    <cfRule type="cellIs" dxfId="3166" priority="742" operator="equal">
      <formula>"Me"</formula>
    </cfRule>
  </conditionalFormatting>
  <conditionalFormatting sqref="V25">
    <cfRule type="cellIs" dxfId="3165" priority="741" operator="equal">
      <formula>"TD"</formula>
    </cfRule>
  </conditionalFormatting>
  <conditionalFormatting sqref="AC25">
    <cfRule type="cellIs" dxfId="3164" priority="740" operator="equal">
      <formula>"Me"</formula>
    </cfRule>
  </conditionalFormatting>
  <conditionalFormatting sqref="AC25">
    <cfRule type="cellIs" dxfId="3163" priority="739" operator="equal">
      <formula>"Me"</formula>
    </cfRule>
  </conditionalFormatting>
  <conditionalFormatting sqref="AC25">
    <cfRule type="cellIs" dxfId="3162" priority="738" operator="equal">
      <formula>"TD"</formula>
    </cfRule>
  </conditionalFormatting>
  <conditionalFormatting sqref="S26">
    <cfRule type="cellIs" dxfId="3161" priority="737" operator="equal">
      <formula>"Me"</formula>
    </cfRule>
  </conditionalFormatting>
  <conditionalFormatting sqref="S26">
    <cfRule type="cellIs" dxfId="3160" priority="736" operator="equal">
      <formula>"Me"</formula>
    </cfRule>
  </conditionalFormatting>
  <conditionalFormatting sqref="S26">
    <cfRule type="cellIs" dxfId="3159" priority="735" operator="equal">
      <formula>"TD"</formula>
    </cfRule>
  </conditionalFormatting>
  <conditionalFormatting sqref="U26">
    <cfRule type="cellIs" dxfId="3158" priority="734" operator="equal">
      <formula>"Me"</formula>
    </cfRule>
  </conditionalFormatting>
  <conditionalFormatting sqref="U26">
    <cfRule type="cellIs" dxfId="3157" priority="733" operator="equal">
      <formula>"Me"</formula>
    </cfRule>
  </conditionalFormatting>
  <conditionalFormatting sqref="U26">
    <cfRule type="cellIs" dxfId="3156" priority="732" operator="equal">
      <formula>"TD"</formula>
    </cfRule>
  </conditionalFormatting>
  <conditionalFormatting sqref="V26">
    <cfRule type="cellIs" dxfId="3155" priority="731" operator="equal">
      <formula>"Me"</formula>
    </cfRule>
  </conditionalFormatting>
  <conditionalFormatting sqref="V26">
    <cfRule type="cellIs" dxfId="3154" priority="730" operator="equal">
      <formula>"Me"</formula>
    </cfRule>
  </conditionalFormatting>
  <conditionalFormatting sqref="V26">
    <cfRule type="cellIs" dxfId="3153" priority="729" operator="equal">
      <formula>"TD"</formula>
    </cfRule>
  </conditionalFormatting>
  <conditionalFormatting sqref="Z26">
    <cfRule type="cellIs" dxfId="3152" priority="728" operator="equal">
      <formula>"Me"</formula>
    </cfRule>
  </conditionalFormatting>
  <conditionalFormatting sqref="Z26">
    <cfRule type="cellIs" dxfId="3151" priority="727" operator="equal">
      <formula>"Me"</formula>
    </cfRule>
  </conditionalFormatting>
  <conditionalFormatting sqref="Z26">
    <cfRule type="cellIs" dxfId="3150" priority="726" operator="equal">
      <formula>"TD"</formula>
    </cfRule>
  </conditionalFormatting>
  <conditionalFormatting sqref="AB26:AC26">
    <cfRule type="cellIs" dxfId="3149" priority="725" operator="equal">
      <formula>"Me"</formula>
    </cfRule>
  </conditionalFormatting>
  <conditionalFormatting sqref="AB26:AC26">
    <cfRule type="cellIs" dxfId="3148" priority="724" operator="equal">
      <formula>"Me"</formula>
    </cfRule>
  </conditionalFormatting>
  <conditionalFormatting sqref="AB26:AC26">
    <cfRule type="cellIs" dxfId="3147" priority="723" operator="equal">
      <formula>"TD"</formula>
    </cfRule>
  </conditionalFormatting>
  <conditionalFormatting sqref="AC26">
    <cfRule type="cellIs" dxfId="3146" priority="722" operator="equal">
      <formula>"Me"</formula>
    </cfRule>
  </conditionalFormatting>
  <conditionalFormatting sqref="AC26">
    <cfRule type="cellIs" dxfId="3145" priority="721" operator="equal">
      <formula>"Me"</formula>
    </cfRule>
  </conditionalFormatting>
  <conditionalFormatting sqref="AC26">
    <cfRule type="cellIs" dxfId="3144" priority="720" operator="equal">
      <formula>"TD"</formula>
    </cfRule>
  </conditionalFormatting>
  <conditionalFormatting sqref="AB69:AB70">
    <cfRule type="cellIs" dxfId="3143" priority="719" operator="equal">
      <formula>"Me"</formula>
    </cfRule>
  </conditionalFormatting>
  <conditionalFormatting sqref="AB69:AB70">
    <cfRule type="cellIs" dxfId="3142" priority="718" operator="equal">
      <formula>"TD"</formula>
    </cfRule>
  </conditionalFormatting>
  <conditionalFormatting sqref="AB69:AB70">
    <cfRule type="cellIs" dxfId="3141" priority="717" operator="equal">
      <formula>"PR"</formula>
    </cfRule>
  </conditionalFormatting>
  <conditionalFormatting sqref="AB191:AB192">
    <cfRule type="cellIs" dxfId="3140" priority="716" operator="equal">
      <formula>"Me"</formula>
    </cfRule>
  </conditionalFormatting>
  <conditionalFormatting sqref="AB191:AB192">
    <cfRule type="cellIs" dxfId="3139" priority="715" operator="equal">
      <formula>"TD"</formula>
    </cfRule>
  </conditionalFormatting>
  <conditionalFormatting sqref="AB191:AB192">
    <cfRule type="cellIs" dxfId="3138" priority="714" operator="equal">
      <formula>"PR"</formula>
    </cfRule>
  </conditionalFormatting>
  <conditionalFormatting sqref="AB199:AB200">
    <cfRule type="cellIs" dxfId="3137" priority="713" operator="equal">
      <formula>"Me"</formula>
    </cfRule>
  </conditionalFormatting>
  <conditionalFormatting sqref="AB199:AB200">
    <cfRule type="cellIs" dxfId="3136" priority="712" operator="equal">
      <formula>"TD"</formula>
    </cfRule>
  </conditionalFormatting>
  <conditionalFormatting sqref="AB199:AB200">
    <cfRule type="cellIs" dxfId="3135" priority="711" operator="equal">
      <formula>"PR"</formula>
    </cfRule>
  </conditionalFormatting>
  <conditionalFormatting sqref="F142">
    <cfRule type="cellIs" dxfId="3134" priority="710" operator="equal">
      <formula>"Me"</formula>
    </cfRule>
  </conditionalFormatting>
  <conditionalFormatting sqref="F142">
    <cfRule type="cellIs" dxfId="3133" priority="709" operator="equal">
      <formula>"TD"</formula>
    </cfRule>
  </conditionalFormatting>
  <conditionalFormatting sqref="F142">
    <cfRule type="cellIs" dxfId="3132" priority="708" operator="equal">
      <formula>"PR"</formula>
    </cfRule>
  </conditionalFormatting>
  <conditionalFormatting sqref="Z175:AB176 AE175:AJ176">
    <cfRule type="cellIs" dxfId="3131" priority="707" operator="equal">
      <formula>"Me"</formula>
    </cfRule>
  </conditionalFormatting>
  <conditionalFormatting sqref="Z175:AB176 AE175:AJ176">
    <cfRule type="cellIs" dxfId="3130" priority="706" operator="equal">
      <formula>"TD"</formula>
    </cfRule>
  </conditionalFormatting>
  <conditionalFormatting sqref="Z175:AB176 AE175:AJ176">
    <cfRule type="cellIs" dxfId="3129" priority="705" operator="equal">
      <formula>"PR"</formula>
    </cfRule>
  </conditionalFormatting>
  <conditionalFormatting sqref="AE21:AF22 F21:H22 J21:O22">
    <cfRule type="cellIs" dxfId="3128" priority="704" operator="equal">
      <formula>"Me"</formula>
    </cfRule>
  </conditionalFormatting>
  <conditionalFormatting sqref="AE21:AJ22 F21:H22 J21:O22">
    <cfRule type="cellIs" dxfId="3127" priority="703" operator="equal">
      <formula>"Me"</formula>
    </cfRule>
  </conditionalFormatting>
  <conditionalFormatting sqref="AE21:AJ22 F21:H22 J21:O22">
    <cfRule type="cellIs" dxfId="3126" priority="702" operator="equal">
      <formula>"TD"</formula>
    </cfRule>
  </conditionalFormatting>
  <conditionalFormatting sqref="Z21">
    <cfRule type="cellIs" dxfId="3125" priority="701" operator="equal">
      <formula>"Me"</formula>
    </cfRule>
  </conditionalFormatting>
  <conditionalFormatting sqref="R21 Q22:R22">
    <cfRule type="cellIs" dxfId="3124" priority="700" operator="equal">
      <formula>"Me"</formula>
    </cfRule>
  </conditionalFormatting>
  <conditionalFormatting sqref="Q21">
    <cfRule type="cellIs" dxfId="3123" priority="699" operator="equal">
      <formula>"Me"</formula>
    </cfRule>
  </conditionalFormatting>
  <conditionalFormatting sqref="F21:H22 J21:O22 AE21:AJ22 X21:AC22 Q21:V22">
    <cfRule type="cellIs" dxfId="3122" priority="698" operator="equal">
      <formula>"PR"</formula>
    </cfRule>
  </conditionalFormatting>
  <conditionalFormatting sqref="U21:V21">
    <cfRule type="cellIs" dxfId="3121" priority="697" operator="equal">
      <formula>"Me"</formula>
    </cfRule>
  </conditionalFormatting>
  <conditionalFormatting sqref="U21:V21">
    <cfRule type="cellIs" dxfId="3120" priority="696" operator="equal">
      <formula>"TD"</formula>
    </cfRule>
  </conditionalFormatting>
  <conditionalFormatting sqref="C22">
    <cfRule type="cellIs" dxfId="3119" priority="695" operator="equal">
      <formula>"C"</formula>
    </cfRule>
  </conditionalFormatting>
  <conditionalFormatting sqref="C22">
    <cfRule type="cellIs" dxfId="3118" priority="694" operator="equal">
      <formula>"B"</formula>
    </cfRule>
  </conditionalFormatting>
  <conditionalFormatting sqref="C22">
    <cfRule type="cellIs" dxfId="3117" priority="693" operator="equal">
      <formula>"A"</formula>
    </cfRule>
  </conditionalFormatting>
  <conditionalFormatting sqref="C22">
    <cfRule type="cellIs" dxfId="3116" priority="692" operator="lessThan">
      <formula>#REF!</formula>
    </cfRule>
  </conditionalFormatting>
  <conditionalFormatting sqref="C21">
    <cfRule type="cellIs" dxfId="3115" priority="691" operator="equal">
      <formula>"C"</formula>
    </cfRule>
  </conditionalFormatting>
  <conditionalFormatting sqref="C21">
    <cfRule type="cellIs" dxfId="3114" priority="690" operator="equal">
      <formula>"B"</formula>
    </cfRule>
  </conditionalFormatting>
  <conditionalFormatting sqref="C21">
    <cfRule type="cellIs" dxfId="3113" priority="689" operator="equal">
      <formula>"A"</formula>
    </cfRule>
  </conditionalFormatting>
  <conditionalFormatting sqref="C21">
    <cfRule type="cellIs" dxfId="3112" priority="688" operator="lessThan">
      <formula>#REF!</formula>
    </cfRule>
  </conditionalFormatting>
  <conditionalFormatting sqref="AE23:AF24 F23:H24 J23:P24">
    <cfRule type="cellIs" dxfId="3111" priority="681" operator="equal">
      <formula>"Me"</formula>
    </cfRule>
  </conditionalFormatting>
  <conditionalFormatting sqref="AE23:AJ24 F23:H24 J23:P24">
    <cfRule type="cellIs" dxfId="3110" priority="680" operator="equal">
      <formula>"Me"</formula>
    </cfRule>
  </conditionalFormatting>
  <conditionalFormatting sqref="AE23:AJ24 F23:H24 J23:P24">
    <cfRule type="cellIs" dxfId="3109" priority="679" operator="equal">
      <formula>"TD"</formula>
    </cfRule>
  </conditionalFormatting>
  <conditionalFormatting sqref="Z23">
    <cfRule type="cellIs" dxfId="3108" priority="678" operator="equal">
      <formula>"Me"</formula>
    </cfRule>
  </conditionalFormatting>
  <conditionalFormatting sqref="R23 Q24:R24">
    <cfRule type="cellIs" dxfId="3107" priority="677" operator="equal">
      <formula>"Me"</formula>
    </cfRule>
  </conditionalFormatting>
  <conditionalFormatting sqref="Q23">
    <cfRule type="cellIs" dxfId="3106" priority="676" operator="equal">
      <formula>"Me"</formula>
    </cfRule>
  </conditionalFormatting>
  <conditionalFormatting sqref="X23:Z24 AE23:AJ24 F23:H24 J23:V24">
    <cfRule type="cellIs" dxfId="3105" priority="675" operator="equal">
      <formula>"PR"</formula>
    </cfRule>
  </conditionalFormatting>
  <conditionalFormatting sqref="U23">
    <cfRule type="cellIs" dxfId="3104" priority="674" operator="equal">
      <formula>"Me"</formula>
    </cfRule>
  </conditionalFormatting>
  <conditionalFormatting sqref="U23">
    <cfRule type="cellIs" dxfId="3103" priority="673" operator="equal">
      <formula>"TD"</formula>
    </cfRule>
  </conditionalFormatting>
  <conditionalFormatting sqref="V25">
    <cfRule type="cellIs" dxfId="3102" priority="672" operator="equal">
      <formula>"Me"</formula>
    </cfRule>
  </conditionalFormatting>
  <conditionalFormatting sqref="V25">
    <cfRule type="cellIs" dxfId="3101" priority="671" operator="equal">
      <formula>"Me"</formula>
    </cfRule>
  </conditionalFormatting>
  <conditionalFormatting sqref="V25">
    <cfRule type="cellIs" dxfId="3100" priority="670" operator="equal">
      <formula>"TD"</formula>
    </cfRule>
  </conditionalFormatting>
  <conditionalFormatting sqref="AC25">
    <cfRule type="cellIs" dxfId="3099" priority="669" operator="equal">
      <formula>"Me"</formula>
    </cfRule>
  </conditionalFormatting>
  <conditionalFormatting sqref="AC25">
    <cfRule type="cellIs" dxfId="3098" priority="668" operator="equal">
      <formula>"Me"</formula>
    </cfRule>
  </conditionalFormatting>
  <conditionalFormatting sqref="AC25">
    <cfRule type="cellIs" dxfId="3097" priority="667" operator="equal">
      <formula>"TD"</formula>
    </cfRule>
  </conditionalFormatting>
  <conditionalFormatting sqref="H100:I100">
    <cfRule type="cellIs" dxfId="3096" priority="666" operator="equal">
      <formula>"Me"</formula>
    </cfRule>
  </conditionalFormatting>
  <conditionalFormatting sqref="H100:I100">
    <cfRule type="cellIs" dxfId="3095" priority="665" operator="equal">
      <formula>"TD"</formula>
    </cfRule>
  </conditionalFormatting>
  <conditionalFormatting sqref="H100:I100">
    <cfRule type="cellIs" dxfId="3094" priority="664" operator="equal">
      <formula>"PR"</formula>
    </cfRule>
  </conditionalFormatting>
  <conditionalFormatting sqref="S100 V100:W100">
    <cfRule type="cellIs" dxfId="3093" priority="654" operator="equal">
      <formula>"Me"</formula>
    </cfRule>
  </conditionalFormatting>
  <conditionalFormatting sqref="S100 V100:W100">
    <cfRule type="cellIs" dxfId="3092" priority="653" operator="equal">
      <formula>"TD"</formula>
    </cfRule>
  </conditionalFormatting>
  <conditionalFormatting sqref="S100 V100:W100">
    <cfRule type="cellIs" dxfId="3091" priority="652" operator="equal">
      <formula>"PR"</formula>
    </cfRule>
  </conditionalFormatting>
  <conditionalFormatting sqref="AG100">
    <cfRule type="cellIs" dxfId="3090" priority="639" operator="equal">
      <formula>"Me"</formula>
    </cfRule>
  </conditionalFormatting>
  <conditionalFormatting sqref="AG100">
    <cfRule type="cellIs" dxfId="3089" priority="638" operator="equal">
      <formula>"TD"</formula>
    </cfRule>
  </conditionalFormatting>
  <conditionalFormatting sqref="AG100">
    <cfRule type="cellIs" dxfId="3088" priority="637" operator="equal">
      <formula>"PR"</formula>
    </cfRule>
  </conditionalFormatting>
  <conditionalFormatting sqref="AG26">
    <cfRule type="cellIs" dxfId="3087" priority="633" operator="equal">
      <formula>"Me"</formula>
    </cfRule>
  </conditionalFormatting>
  <conditionalFormatting sqref="AG26">
    <cfRule type="cellIs" dxfId="3086" priority="632" operator="equal">
      <formula>"Me"</formula>
    </cfRule>
  </conditionalFormatting>
  <conditionalFormatting sqref="AG26">
    <cfRule type="cellIs" dxfId="3085" priority="631" operator="equal">
      <formula>"TD"</formula>
    </cfRule>
  </conditionalFormatting>
  <conditionalFormatting sqref="AG26">
    <cfRule type="cellIs" dxfId="3084" priority="630" operator="equal">
      <formula>"PR"</formula>
    </cfRule>
  </conditionalFormatting>
  <conditionalFormatting sqref="AJ25:AJ26">
    <cfRule type="cellIs" dxfId="3083" priority="629" operator="equal">
      <formula>"Me"</formula>
    </cfRule>
  </conditionalFormatting>
  <conditionalFormatting sqref="AJ25:AJ26">
    <cfRule type="cellIs" dxfId="3082" priority="628" operator="equal">
      <formula>"TD"</formula>
    </cfRule>
  </conditionalFormatting>
  <conditionalFormatting sqref="AJ25:AJ26">
    <cfRule type="cellIs" dxfId="3081" priority="627" operator="equal">
      <formula>"PR"</formula>
    </cfRule>
  </conditionalFormatting>
  <conditionalFormatting sqref="O100">
    <cfRule type="cellIs" dxfId="3080" priority="620" operator="equal">
      <formula>"Me"</formula>
    </cfRule>
  </conditionalFormatting>
  <conditionalFormatting sqref="O100">
    <cfRule type="cellIs" dxfId="3079" priority="619" operator="equal">
      <formula>"TD"</formula>
    </cfRule>
  </conditionalFormatting>
  <conditionalFormatting sqref="O100">
    <cfRule type="cellIs" dxfId="3078" priority="618" operator="equal">
      <formula>"PR"</formula>
    </cfRule>
  </conditionalFormatting>
  <conditionalFormatting sqref="P100">
    <cfRule type="cellIs" dxfId="3077" priority="617" operator="equal">
      <formula>"Me"</formula>
    </cfRule>
  </conditionalFormatting>
  <conditionalFormatting sqref="P100">
    <cfRule type="cellIs" dxfId="3076" priority="616" operator="equal">
      <formula>"TD"</formula>
    </cfRule>
  </conditionalFormatting>
  <conditionalFormatting sqref="P100">
    <cfRule type="cellIs" dxfId="3075" priority="615" operator="equal">
      <formula>"PR"</formula>
    </cfRule>
  </conditionalFormatting>
  <conditionalFormatting sqref="L99:L100 N99:N100">
    <cfRule type="cellIs" dxfId="3074" priority="614" operator="equal">
      <formula>"Me"</formula>
    </cfRule>
  </conditionalFormatting>
  <conditionalFormatting sqref="L99:L100 N99:N100">
    <cfRule type="cellIs" dxfId="3073" priority="613" operator="equal">
      <formula>"TD"</formula>
    </cfRule>
  </conditionalFormatting>
  <conditionalFormatting sqref="L99:L100 N99:N100">
    <cfRule type="cellIs" dxfId="3072" priority="612" operator="equal">
      <formula>"PR"</formula>
    </cfRule>
  </conditionalFormatting>
  <conditionalFormatting sqref="T99:U100">
    <cfRule type="cellIs" dxfId="3071" priority="611" operator="equal">
      <formula>"Me"</formula>
    </cfRule>
  </conditionalFormatting>
  <conditionalFormatting sqref="T99:U100">
    <cfRule type="cellIs" dxfId="3070" priority="610" operator="equal">
      <formula>"TD"</formula>
    </cfRule>
  </conditionalFormatting>
  <conditionalFormatting sqref="T99:U100">
    <cfRule type="cellIs" dxfId="3069" priority="609" operator="equal">
      <formula>"PR"</formula>
    </cfRule>
  </conditionalFormatting>
  <conditionalFormatting sqref="AA99 Z100:AB100">
    <cfRule type="cellIs" dxfId="3068" priority="608" operator="equal">
      <formula>"Me"</formula>
    </cfRule>
  </conditionalFormatting>
  <conditionalFormatting sqref="AA99 Z100:AB100">
    <cfRule type="cellIs" dxfId="3067" priority="607" operator="equal">
      <formula>"TD"</formula>
    </cfRule>
  </conditionalFormatting>
  <conditionalFormatting sqref="AA99 Z100:AB100">
    <cfRule type="cellIs" dxfId="3066" priority="606" operator="equal">
      <formula>"PR"</formula>
    </cfRule>
  </conditionalFormatting>
  <conditionalFormatting sqref="AC100">
    <cfRule type="cellIs" dxfId="3065" priority="605" operator="equal">
      <formula>"Me"</formula>
    </cfRule>
  </conditionalFormatting>
  <conditionalFormatting sqref="AC100">
    <cfRule type="cellIs" dxfId="3064" priority="604" operator="equal">
      <formula>"TD"</formula>
    </cfRule>
  </conditionalFormatting>
  <conditionalFormatting sqref="AC100">
    <cfRule type="cellIs" dxfId="3063" priority="603" operator="equal">
      <formula>"PR"</formula>
    </cfRule>
  </conditionalFormatting>
  <conditionalFormatting sqref="AD100">
    <cfRule type="cellIs" dxfId="3062" priority="602" operator="equal">
      <formula>"Me"</formula>
    </cfRule>
  </conditionalFormatting>
  <conditionalFormatting sqref="AD100">
    <cfRule type="cellIs" dxfId="3061" priority="601" operator="equal">
      <formula>"TD"</formula>
    </cfRule>
  </conditionalFormatting>
  <conditionalFormatting sqref="AD100">
    <cfRule type="cellIs" dxfId="3060" priority="600" operator="equal">
      <formula>"PR"</formula>
    </cfRule>
  </conditionalFormatting>
  <conditionalFormatting sqref="AJ100">
    <cfRule type="cellIs" dxfId="3059" priority="599" operator="equal">
      <formula>"Me"</formula>
    </cfRule>
  </conditionalFormatting>
  <conditionalFormatting sqref="AJ100">
    <cfRule type="cellIs" dxfId="3058" priority="598" operator="equal">
      <formula>"TD"</formula>
    </cfRule>
  </conditionalFormatting>
  <conditionalFormatting sqref="AJ100">
    <cfRule type="cellIs" dxfId="3057" priority="597" operator="equal">
      <formula>"PR"</formula>
    </cfRule>
  </conditionalFormatting>
  <conditionalFormatting sqref="AH99:AI100">
    <cfRule type="cellIs" dxfId="3056" priority="596" operator="equal">
      <formula>"Me"</formula>
    </cfRule>
  </conditionalFormatting>
  <conditionalFormatting sqref="AH99:AI100">
    <cfRule type="cellIs" dxfId="3055" priority="595" operator="equal">
      <formula>"TD"</formula>
    </cfRule>
  </conditionalFormatting>
  <conditionalFormatting sqref="AH99:AI100">
    <cfRule type="cellIs" dxfId="3054" priority="594" operator="equal">
      <formula>"PR"</formula>
    </cfRule>
  </conditionalFormatting>
  <conditionalFormatting sqref="G99:G100">
    <cfRule type="cellIs" dxfId="3053" priority="593" operator="equal">
      <formula>"Me"</formula>
    </cfRule>
  </conditionalFormatting>
  <conditionalFormatting sqref="G99:G100">
    <cfRule type="cellIs" dxfId="3052" priority="592" operator="equal">
      <formula>"TD"</formula>
    </cfRule>
  </conditionalFormatting>
  <conditionalFormatting sqref="G99:G100">
    <cfRule type="cellIs" dxfId="3051" priority="591" operator="equal">
      <formula>"PR"</formula>
    </cfRule>
  </conditionalFormatting>
  <conditionalFormatting sqref="I50">
    <cfRule type="cellIs" dxfId="3050" priority="590" operator="equal">
      <formula>"Me"</formula>
    </cfRule>
  </conditionalFormatting>
  <conditionalFormatting sqref="I50">
    <cfRule type="cellIs" dxfId="3049" priority="589" operator="equal">
      <formula>"TD"</formula>
    </cfRule>
  </conditionalFormatting>
  <conditionalFormatting sqref="I50">
    <cfRule type="cellIs" dxfId="3048" priority="588" operator="equal">
      <formula>"PR"</formula>
    </cfRule>
  </conditionalFormatting>
  <conditionalFormatting sqref="I49">
    <cfRule type="cellIs" dxfId="3047" priority="587" operator="equal">
      <formula>"Me"</formula>
    </cfRule>
  </conditionalFormatting>
  <conditionalFormatting sqref="I49">
    <cfRule type="cellIs" dxfId="3046" priority="586" operator="equal">
      <formula>"TD"</formula>
    </cfRule>
  </conditionalFormatting>
  <conditionalFormatting sqref="I49">
    <cfRule type="cellIs" dxfId="3045" priority="585" operator="equal">
      <formula>"PR"</formula>
    </cfRule>
  </conditionalFormatting>
  <conditionalFormatting sqref="F69">
    <cfRule type="cellIs" dxfId="3044" priority="584" operator="equal">
      <formula>"Me"</formula>
    </cfRule>
  </conditionalFormatting>
  <conditionalFormatting sqref="F69">
    <cfRule type="cellIs" dxfId="3043" priority="583" operator="equal">
      <formula>"TD"</formula>
    </cfRule>
  </conditionalFormatting>
  <conditionalFormatting sqref="F69">
    <cfRule type="cellIs" dxfId="3042" priority="582" operator="equal">
      <formula>"PR"</formula>
    </cfRule>
  </conditionalFormatting>
  <conditionalFormatting sqref="F165:F166">
    <cfRule type="cellIs" dxfId="3041" priority="573" operator="equal">
      <formula>"Me"</formula>
    </cfRule>
  </conditionalFormatting>
  <conditionalFormatting sqref="F165:F166">
    <cfRule type="cellIs" dxfId="3040" priority="572" operator="equal">
      <formula>"TD"</formula>
    </cfRule>
  </conditionalFormatting>
  <conditionalFormatting sqref="F165:F166">
    <cfRule type="cellIs" dxfId="3039" priority="571" operator="equal">
      <formula>"PR"</formula>
    </cfRule>
  </conditionalFormatting>
  <conditionalFormatting sqref="F193:F194">
    <cfRule type="cellIs" dxfId="3038" priority="570" operator="equal">
      <formula>"Me"</formula>
    </cfRule>
  </conditionalFormatting>
  <conditionalFormatting sqref="F193:F194">
    <cfRule type="cellIs" dxfId="3037" priority="569" operator="equal">
      <formula>"TD"</formula>
    </cfRule>
  </conditionalFormatting>
  <conditionalFormatting sqref="F193:F194">
    <cfRule type="cellIs" dxfId="3036" priority="568" operator="equal">
      <formula>"PR"</formula>
    </cfRule>
  </conditionalFormatting>
  <conditionalFormatting sqref="F131:F132">
    <cfRule type="cellIs" dxfId="3035" priority="567" operator="equal">
      <formula>"Me"</formula>
    </cfRule>
  </conditionalFormatting>
  <conditionalFormatting sqref="F131:F132">
    <cfRule type="cellIs" dxfId="3034" priority="566" operator="equal">
      <formula>"TD"</formula>
    </cfRule>
  </conditionalFormatting>
  <conditionalFormatting sqref="F131:F132">
    <cfRule type="cellIs" dxfId="3033" priority="565" operator="equal">
      <formula>"PR"</formula>
    </cfRule>
  </conditionalFormatting>
  <conditionalFormatting sqref="F150:I150">
    <cfRule type="cellIs" dxfId="3032" priority="564" operator="equal">
      <formula>"Me"</formula>
    </cfRule>
  </conditionalFormatting>
  <conditionalFormatting sqref="F150:I150">
    <cfRule type="cellIs" dxfId="3031" priority="563" operator="equal">
      <formula>"TD"</formula>
    </cfRule>
  </conditionalFormatting>
  <conditionalFormatting sqref="F150:I150">
    <cfRule type="cellIs" dxfId="3030" priority="562" operator="equal">
      <formula>"PR"</formula>
    </cfRule>
  </conditionalFormatting>
  <conditionalFormatting sqref="G105:H106">
    <cfRule type="cellIs" dxfId="3029" priority="561" operator="equal">
      <formula>"Me"</formula>
    </cfRule>
  </conditionalFormatting>
  <conditionalFormatting sqref="G105:H106">
    <cfRule type="cellIs" dxfId="3028" priority="560" operator="equal">
      <formula>"TD"</formula>
    </cfRule>
  </conditionalFormatting>
  <conditionalFormatting sqref="G105:H106">
    <cfRule type="cellIs" dxfId="3027" priority="559" operator="equal">
      <formula>"PR"</formula>
    </cfRule>
  </conditionalFormatting>
  <conditionalFormatting sqref="F99:F100">
    <cfRule type="cellIs" dxfId="3026" priority="558" operator="equal">
      <formula>"Me"</formula>
    </cfRule>
  </conditionalFormatting>
  <conditionalFormatting sqref="F99:F100">
    <cfRule type="cellIs" dxfId="3025" priority="557" operator="equal">
      <formula>"TD"</formula>
    </cfRule>
  </conditionalFormatting>
  <conditionalFormatting sqref="F99:F100">
    <cfRule type="cellIs" dxfId="3024" priority="556" operator="equal">
      <formula>"PR"</formula>
    </cfRule>
  </conditionalFormatting>
  <conditionalFormatting sqref="L29:L30">
    <cfRule type="cellIs" dxfId="3023" priority="555" operator="equal">
      <formula>"Me"</formula>
    </cfRule>
  </conditionalFormatting>
  <conditionalFormatting sqref="L29:L30">
    <cfRule type="cellIs" dxfId="3022" priority="554" operator="equal">
      <formula>"Me"</formula>
    </cfRule>
  </conditionalFormatting>
  <conditionalFormatting sqref="L29:L30">
    <cfRule type="cellIs" dxfId="3021" priority="553" operator="equal">
      <formula>"TD"</formula>
    </cfRule>
  </conditionalFormatting>
  <conditionalFormatting sqref="L29:L30">
    <cfRule type="cellIs" dxfId="3020" priority="552" operator="equal">
      <formula>"PR"</formula>
    </cfRule>
  </conditionalFormatting>
  <conditionalFormatting sqref="L211:L212">
    <cfRule type="cellIs" dxfId="3019" priority="551" operator="equal">
      <formula>"Me"</formula>
    </cfRule>
  </conditionalFormatting>
  <conditionalFormatting sqref="L211:L212">
    <cfRule type="cellIs" dxfId="3018" priority="550" operator="equal">
      <formula>"TD"</formula>
    </cfRule>
  </conditionalFormatting>
  <conditionalFormatting sqref="L211:L212">
    <cfRule type="cellIs" dxfId="3017" priority="549" operator="equal">
      <formula>"PR"</formula>
    </cfRule>
  </conditionalFormatting>
  <conditionalFormatting sqref="P211:P212">
    <cfRule type="cellIs" dxfId="3016" priority="548" operator="equal">
      <formula>"Me"</formula>
    </cfRule>
  </conditionalFormatting>
  <conditionalFormatting sqref="P211:P212">
    <cfRule type="cellIs" dxfId="3015" priority="547" operator="equal">
      <formula>"TD"</formula>
    </cfRule>
  </conditionalFormatting>
  <conditionalFormatting sqref="P211:P212">
    <cfRule type="cellIs" dxfId="3014" priority="546" operator="equal">
      <formula>"PR"</formula>
    </cfRule>
  </conditionalFormatting>
  <conditionalFormatting sqref="F70">
    <cfRule type="cellIs" dxfId="3013" priority="545" operator="equal">
      <formula>"Me"</formula>
    </cfRule>
  </conditionalFormatting>
  <conditionalFormatting sqref="F70">
    <cfRule type="cellIs" dxfId="3012" priority="544" operator="equal">
      <formula>"TD"</formula>
    </cfRule>
  </conditionalFormatting>
  <conditionalFormatting sqref="F70">
    <cfRule type="cellIs" dxfId="3011" priority="543" operator="equal">
      <formula>"PR"</formula>
    </cfRule>
  </conditionalFormatting>
  <conditionalFormatting sqref="L209:L210">
    <cfRule type="cellIs" dxfId="3010" priority="542" operator="equal">
      <formula>"Me"</formula>
    </cfRule>
  </conditionalFormatting>
  <conditionalFormatting sqref="L209:L210">
    <cfRule type="cellIs" dxfId="3009" priority="541" operator="equal">
      <formula>"TD"</formula>
    </cfRule>
  </conditionalFormatting>
  <conditionalFormatting sqref="L209:L210">
    <cfRule type="cellIs" dxfId="3008" priority="540" operator="equal">
      <formula>"PR"</formula>
    </cfRule>
  </conditionalFormatting>
  <conditionalFormatting sqref="G227:G228">
    <cfRule type="cellIs" dxfId="3007" priority="539" operator="equal">
      <formula>"Me"</formula>
    </cfRule>
  </conditionalFormatting>
  <conditionalFormatting sqref="G227:G228">
    <cfRule type="cellIs" dxfId="3006" priority="538" operator="equal">
      <formula>"TD"</formula>
    </cfRule>
  </conditionalFormatting>
  <conditionalFormatting sqref="G227:G228">
    <cfRule type="cellIs" dxfId="3005" priority="537" operator="equal">
      <formula>"PR"</formula>
    </cfRule>
  </conditionalFormatting>
  <conditionalFormatting sqref="G193:AG194">
    <cfRule type="cellIs" dxfId="3004" priority="536" operator="equal">
      <formula>"Me"</formula>
    </cfRule>
  </conditionalFormatting>
  <conditionalFormatting sqref="G193:AG194">
    <cfRule type="cellIs" dxfId="3003" priority="535" operator="equal">
      <formula>"TD"</formula>
    </cfRule>
  </conditionalFormatting>
  <conditionalFormatting sqref="G193:AG194">
    <cfRule type="cellIs" dxfId="3002" priority="534" operator="equal">
      <formula>"PR"</formula>
    </cfRule>
  </conditionalFormatting>
  <conditionalFormatting sqref="H33:H34">
    <cfRule type="cellIs" dxfId="3001" priority="533" operator="equal">
      <formula>"Me"</formula>
    </cfRule>
  </conditionalFormatting>
  <conditionalFormatting sqref="H33:H34">
    <cfRule type="cellIs" dxfId="3000" priority="532" operator="equal">
      <formula>"TD"</formula>
    </cfRule>
  </conditionalFormatting>
  <conditionalFormatting sqref="H33:H34">
    <cfRule type="cellIs" dxfId="2999" priority="531" operator="equal">
      <formula>"PR"</formula>
    </cfRule>
  </conditionalFormatting>
  <conditionalFormatting sqref="AH45:AH46">
    <cfRule type="cellIs" dxfId="2998" priority="530" operator="equal">
      <formula>"Me"</formula>
    </cfRule>
  </conditionalFormatting>
  <conditionalFormatting sqref="AH45:AH46">
    <cfRule type="cellIs" dxfId="2997" priority="529" operator="equal">
      <formula>"TD"</formula>
    </cfRule>
  </conditionalFormatting>
  <conditionalFormatting sqref="AH45:AH46">
    <cfRule type="cellIs" dxfId="2996" priority="528" operator="equal">
      <formula>"PR"</formula>
    </cfRule>
  </conditionalFormatting>
  <conditionalFormatting sqref="G51">
    <cfRule type="cellIs" dxfId="2995" priority="527" operator="equal">
      <formula>"Me"</formula>
    </cfRule>
  </conditionalFormatting>
  <conditionalFormatting sqref="G51">
    <cfRule type="cellIs" dxfId="2994" priority="526" operator="equal">
      <formula>"TD"</formula>
    </cfRule>
  </conditionalFormatting>
  <conditionalFormatting sqref="G51">
    <cfRule type="cellIs" dxfId="2993" priority="525" operator="equal">
      <formula>"PR"</formula>
    </cfRule>
  </conditionalFormatting>
  <conditionalFormatting sqref="I36">
    <cfRule type="cellIs" dxfId="2992" priority="522" operator="equal">
      <formula>"PR"</formula>
    </cfRule>
  </conditionalFormatting>
  <conditionalFormatting sqref="I36">
    <cfRule type="cellIs" dxfId="2991" priority="524" operator="equal">
      <formula>"Me"</formula>
    </cfRule>
  </conditionalFormatting>
  <conditionalFormatting sqref="I36">
    <cfRule type="cellIs" dxfId="2990" priority="523" operator="equal">
      <formula>"TD"</formula>
    </cfRule>
  </conditionalFormatting>
  <conditionalFormatting sqref="I35">
    <cfRule type="cellIs" dxfId="2989" priority="521" operator="equal">
      <formula>"Me"</formula>
    </cfRule>
  </conditionalFormatting>
  <conditionalFormatting sqref="I35">
    <cfRule type="cellIs" dxfId="2988" priority="520" operator="equal">
      <formula>"TD"</formula>
    </cfRule>
  </conditionalFormatting>
  <conditionalFormatting sqref="I35">
    <cfRule type="cellIs" dxfId="2987" priority="519" operator="equal">
      <formula>"PR"</formula>
    </cfRule>
  </conditionalFormatting>
  <conditionalFormatting sqref="V25">
    <cfRule type="cellIs" dxfId="2986" priority="518" operator="equal">
      <formula>"Me"</formula>
    </cfRule>
  </conditionalFormatting>
  <conditionalFormatting sqref="V25">
    <cfRule type="cellIs" dxfId="2985" priority="517" operator="equal">
      <formula>"Me"</formula>
    </cfRule>
  </conditionalFormatting>
  <conditionalFormatting sqref="V25">
    <cfRule type="cellIs" dxfId="2984" priority="516" operator="equal">
      <formula>"TD"</formula>
    </cfRule>
  </conditionalFormatting>
  <conditionalFormatting sqref="S26">
    <cfRule type="cellIs" dxfId="2983" priority="515" operator="equal">
      <formula>"Me"</formula>
    </cfRule>
  </conditionalFormatting>
  <conditionalFormatting sqref="S26">
    <cfRule type="cellIs" dxfId="2982" priority="514" operator="equal">
      <formula>"Me"</formula>
    </cfRule>
  </conditionalFormatting>
  <conditionalFormatting sqref="S26">
    <cfRule type="cellIs" dxfId="2981" priority="513" operator="equal">
      <formula>"TD"</formula>
    </cfRule>
  </conditionalFormatting>
  <conditionalFormatting sqref="U26">
    <cfRule type="cellIs" dxfId="2980" priority="512" operator="equal">
      <formula>"Me"</formula>
    </cfRule>
  </conditionalFormatting>
  <conditionalFormatting sqref="U26">
    <cfRule type="cellIs" dxfId="2979" priority="511" operator="equal">
      <formula>"Me"</formula>
    </cfRule>
  </conditionalFormatting>
  <conditionalFormatting sqref="U26">
    <cfRule type="cellIs" dxfId="2978" priority="510" operator="equal">
      <formula>"TD"</formula>
    </cfRule>
  </conditionalFormatting>
  <conditionalFormatting sqref="U26">
    <cfRule type="cellIs" dxfId="2977" priority="509" operator="equal">
      <formula>"Me"</formula>
    </cfRule>
  </conditionalFormatting>
  <conditionalFormatting sqref="U26">
    <cfRule type="cellIs" dxfId="2976" priority="508" operator="equal">
      <formula>"Me"</formula>
    </cfRule>
  </conditionalFormatting>
  <conditionalFormatting sqref="U26">
    <cfRule type="cellIs" dxfId="2975" priority="507" operator="equal">
      <formula>"TD"</formula>
    </cfRule>
  </conditionalFormatting>
  <conditionalFormatting sqref="V26">
    <cfRule type="cellIs" dxfId="2974" priority="506" operator="equal">
      <formula>"Me"</formula>
    </cfRule>
  </conditionalFormatting>
  <conditionalFormatting sqref="V26">
    <cfRule type="cellIs" dxfId="2973" priority="505" operator="equal">
      <formula>"Me"</formula>
    </cfRule>
  </conditionalFormatting>
  <conditionalFormatting sqref="V26">
    <cfRule type="cellIs" dxfId="2972" priority="504" operator="equal">
      <formula>"TD"</formula>
    </cfRule>
  </conditionalFormatting>
  <conditionalFormatting sqref="V26">
    <cfRule type="cellIs" dxfId="2971" priority="503" operator="equal">
      <formula>"Me"</formula>
    </cfRule>
  </conditionalFormatting>
  <conditionalFormatting sqref="V26">
    <cfRule type="cellIs" dxfId="2970" priority="502" operator="equal">
      <formula>"Me"</formula>
    </cfRule>
  </conditionalFormatting>
  <conditionalFormatting sqref="V26">
    <cfRule type="cellIs" dxfId="2969" priority="501" operator="equal">
      <formula>"TD"</formula>
    </cfRule>
  </conditionalFormatting>
  <conditionalFormatting sqref="H228">
    <cfRule type="cellIs" dxfId="2968" priority="500" operator="equal">
      <formula>"Me"</formula>
    </cfRule>
  </conditionalFormatting>
  <conditionalFormatting sqref="H228">
    <cfRule type="cellIs" dxfId="2967" priority="499" operator="equal">
      <formula>"TD"</formula>
    </cfRule>
  </conditionalFormatting>
  <conditionalFormatting sqref="H228">
    <cfRule type="cellIs" dxfId="2966" priority="498" operator="equal">
      <formula>"PR"</formula>
    </cfRule>
  </conditionalFormatting>
  <conditionalFormatting sqref="H98">
    <cfRule type="cellIs" dxfId="2965" priority="497" operator="equal">
      <formula>"Me"</formula>
    </cfRule>
  </conditionalFormatting>
  <conditionalFormatting sqref="H98">
    <cfRule type="cellIs" dxfId="2964" priority="496" operator="equal">
      <formula>"TD"</formula>
    </cfRule>
  </conditionalFormatting>
  <conditionalFormatting sqref="H98">
    <cfRule type="cellIs" dxfId="2963" priority="495" operator="equal">
      <formula>"PR"</formula>
    </cfRule>
  </conditionalFormatting>
  <conditionalFormatting sqref="H245:H246">
    <cfRule type="cellIs" dxfId="2962" priority="494" operator="equal">
      <formula>"Me"</formula>
    </cfRule>
  </conditionalFormatting>
  <conditionalFormatting sqref="H245:H246">
    <cfRule type="cellIs" dxfId="2961" priority="493" operator="equal">
      <formula>"TD"</formula>
    </cfRule>
  </conditionalFormatting>
  <conditionalFormatting sqref="H245:H246">
    <cfRule type="cellIs" dxfId="2960" priority="492" operator="equal">
      <formula>"PR"</formula>
    </cfRule>
  </conditionalFormatting>
  <conditionalFormatting sqref="H91">
    <cfRule type="cellIs" dxfId="2959" priority="491" operator="equal">
      <formula>"Me"</formula>
    </cfRule>
  </conditionalFormatting>
  <conditionalFormatting sqref="H91">
    <cfRule type="cellIs" dxfId="2958" priority="490" operator="equal">
      <formula>"TD"</formula>
    </cfRule>
  </conditionalFormatting>
  <conditionalFormatting sqref="H91">
    <cfRule type="cellIs" dxfId="2957" priority="489" operator="equal">
      <formula>"PR"</formula>
    </cfRule>
  </conditionalFormatting>
  <conditionalFormatting sqref="N83:N84">
    <cfRule type="cellIs" dxfId="2956" priority="484" operator="equal">
      <formula>"Me"</formula>
    </cfRule>
  </conditionalFormatting>
  <conditionalFormatting sqref="N83:N84">
    <cfRule type="cellIs" dxfId="2955" priority="483" operator="equal">
      <formula>"Me"</formula>
    </cfRule>
  </conditionalFormatting>
  <conditionalFormatting sqref="N83:N84">
    <cfRule type="cellIs" dxfId="2954" priority="482" operator="equal">
      <formula>"TD"</formula>
    </cfRule>
  </conditionalFormatting>
  <conditionalFormatting sqref="N83:N84">
    <cfRule type="cellIs" dxfId="2953" priority="481" operator="equal">
      <formula>"PR"</formula>
    </cfRule>
  </conditionalFormatting>
  <conditionalFormatting sqref="P115:P116">
    <cfRule type="cellIs" dxfId="2952" priority="480" operator="equal">
      <formula>"Me"</formula>
    </cfRule>
  </conditionalFormatting>
  <conditionalFormatting sqref="O245:O246">
    <cfRule type="cellIs" dxfId="2951" priority="478" operator="equal">
      <formula>"Me"</formula>
    </cfRule>
  </conditionalFormatting>
  <conditionalFormatting sqref="O245:O246">
    <cfRule type="cellIs" dxfId="2950" priority="477" operator="equal">
      <formula>"Me"</formula>
    </cfRule>
  </conditionalFormatting>
  <conditionalFormatting sqref="O245:O246">
    <cfRule type="cellIs" dxfId="2949" priority="476" operator="equal">
      <formula>"TD"</formula>
    </cfRule>
  </conditionalFormatting>
  <conditionalFormatting sqref="O245:O246">
    <cfRule type="cellIs" dxfId="2948" priority="475" operator="equal">
      <formula>"PR"</formula>
    </cfRule>
  </conditionalFormatting>
  <conditionalFormatting sqref="I51">
    <cfRule type="cellIs" dxfId="2947" priority="474" operator="equal">
      <formula>"Me"</formula>
    </cfRule>
  </conditionalFormatting>
  <conditionalFormatting sqref="I51">
    <cfRule type="cellIs" dxfId="2946" priority="473" operator="equal">
      <formula>"TD"</formula>
    </cfRule>
  </conditionalFormatting>
  <conditionalFormatting sqref="I51">
    <cfRule type="cellIs" dxfId="2945" priority="472" operator="equal">
      <formula>"PR"</formula>
    </cfRule>
  </conditionalFormatting>
  <conditionalFormatting sqref="I71">
    <cfRule type="cellIs" dxfId="2944" priority="471" operator="equal">
      <formula>"Me"</formula>
    </cfRule>
  </conditionalFormatting>
  <conditionalFormatting sqref="I71">
    <cfRule type="cellIs" dxfId="2943" priority="470" operator="equal">
      <formula>"TD"</formula>
    </cfRule>
  </conditionalFormatting>
  <conditionalFormatting sqref="I71">
    <cfRule type="cellIs" dxfId="2942" priority="469" operator="equal">
      <formula>"PR"</formula>
    </cfRule>
  </conditionalFormatting>
  <conditionalFormatting sqref="I73">
    <cfRule type="cellIs" dxfId="2941" priority="468" operator="equal">
      <formula>"Me"</formula>
    </cfRule>
  </conditionalFormatting>
  <conditionalFormatting sqref="I73">
    <cfRule type="cellIs" dxfId="2940" priority="467" operator="equal">
      <formula>"TD"</formula>
    </cfRule>
  </conditionalFormatting>
  <conditionalFormatting sqref="I73">
    <cfRule type="cellIs" dxfId="2939" priority="466" operator="equal">
      <formula>"PR"</formula>
    </cfRule>
  </conditionalFormatting>
  <conditionalFormatting sqref="I103">
    <cfRule type="cellIs" dxfId="2938" priority="465" operator="equal">
      <formula>"Me"</formula>
    </cfRule>
  </conditionalFormatting>
  <conditionalFormatting sqref="I103">
    <cfRule type="cellIs" dxfId="2937" priority="464" operator="equal">
      <formula>"TD"</formula>
    </cfRule>
  </conditionalFormatting>
  <conditionalFormatting sqref="I103">
    <cfRule type="cellIs" dxfId="2936" priority="463" operator="equal">
      <formula>"PR"</formula>
    </cfRule>
  </conditionalFormatting>
  <conditionalFormatting sqref="I105">
    <cfRule type="cellIs" dxfId="2935" priority="462" operator="equal">
      <formula>"Me"</formula>
    </cfRule>
  </conditionalFormatting>
  <conditionalFormatting sqref="I105">
    <cfRule type="cellIs" dxfId="2934" priority="461" operator="equal">
      <formula>"TD"</formula>
    </cfRule>
  </conditionalFormatting>
  <conditionalFormatting sqref="I105">
    <cfRule type="cellIs" dxfId="2933" priority="460" operator="equal">
      <formula>"PR"</formula>
    </cfRule>
  </conditionalFormatting>
  <conditionalFormatting sqref="I129">
    <cfRule type="cellIs" dxfId="2932" priority="459" operator="equal">
      <formula>"Me"</formula>
    </cfRule>
  </conditionalFormatting>
  <conditionalFormatting sqref="I129">
    <cfRule type="cellIs" dxfId="2931" priority="458" operator="equal">
      <formula>"TD"</formula>
    </cfRule>
  </conditionalFormatting>
  <conditionalFormatting sqref="I129">
    <cfRule type="cellIs" dxfId="2930" priority="457" operator="equal">
      <formula>"PR"</formula>
    </cfRule>
  </conditionalFormatting>
  <conditionalFormatting sqref="I135">
    <cfRule type="cellIs" dxfId="2929" priority="456" operator="equal">
      <formula>"Me"</formula>
    </cfRule>
  </conditionalFormatting>
  <conditionalFormatting sqref="I135">
    <cfRule type="cellIs" dxfId="2928" priority="455" operator="equal">
      <formula>"TD"</formula>
    </cfRule>
  </conditionalFormatting>
  <conditionalFormatting sqref="I135">
    <cfRule type="cellIs" dxfId="2927" priority="454" operator="equal">
      <formula>"PR"</formula>
    </cfRule>
  </conditionalFormatting>
  <conditionalFormatting sqref="I147">
    <cfRule type="cellIs" dxfId="2926" priority="450" operator="equal">
      <formula>"Me"</formula>
    </cfRule>
  </conditionalFormatting>
  <conditionalFormatting sqref="I147">
    <cfRule type="cellIs" dxfId="2925" priority="449" operator="equal">
      <formula>"TD"</formula>
    </cfRule>
  </conditionalFormatting>
  <conditionalFormatting sqref="I147">
    <cfRule type="cellIs" dxfId="2924" priority="448" operator="equal">
      <formula>"PR"</formula>
    </cfRule>
  </conditionalFormatting>
  <conditionalFormatting sqref="I159">
    <cfRule type="cellIs" dxfId="2923" priority="447" operator="equal">
      <formula>"Me"</formula>
    </cfRule>
  </conditionalFormatting>
  <conditionalFormatting sqref="I159">
    <cfRule type="cellIs" dxfId="2922" priority="446" operator="equal">
      <formula>"TD"</formula>
    </cfRule>
  </conditionalFormatting>
  <conditionalFormatting sqref="I159">
    <cfRule type="cellIs" dxfId="2921" priority="445" operator="equal">
      <formula>"PR"</formula>
    </cfRule>
  </conditionalFormatting>
  <conditionalFormatting sqref="I161">
    <cfRule type="cellIs" dxfId="2920" priority="444" operator="equal">
      <formula>"Me"</formula>
    </cfRule>
  </conditionalFormatting>
  <conditionalFormatting sqref="I161">
    <cfRule type="cellIs" dxfId="2919" priority="443" operator="equal">
      <formula>"TD"</formula>
    </cfRule>
  </conditionalFormatting>
  <conditionalFormatting sqref="I161">
    <cfRule type="cellIs" dxfId="2918" priority="442" operator="equal">
      <formula>"PR"</formula>
    </cfRule>
  </conditionalFormatting>
  <conditionalFormatting sqref="I167">
    <cfRule type="cellIs" dxfId="2917" priority="441" operator="equal">
      <formula>"Me"</formula>
    </cfRule>
  </conditionalFormatting>
  <conditionalFormatting sqref="I167">
    <cfRule type="cellIs" dxfId="2916" priority="440" operator="equal">
      <formula>"TD"</formula>
    </cfRule>
  </conditionalFormatting>
  <conditionalFormatting sqref="I167">
    <cfRule type="cellIs" dxfId="2915" priority="439" operator="equal">
      <formula>"PR"</formula>
    </cfRule>
  </conditionalFormatting>
  <conditionalFormatting sqref="I169">
    <cfRule type="cellIs" dxfId="2914" priority="438" operator="equal">
      <formula>"Me"</formula>
    </cfRule>
  </conditionalFormatting>
  <conditionalFormatting sqref="I169">
    <cfRule type="cellIs" dxfId="2913" priority="437" operator="equal">
      <formula>"TD"</formula>
    </cfRule>
  </conditionalFormatting>
  <conditionalFormatting sqref="I169">
    <cfRule type="cellIs" dxfId="2912" priority="436" operator="equal">
      <formula>"PR"</formula>
    </cfRule>
  </conditionalFormatting>
  <conditionalFormatting sqref="I171">
    <cfRule type="cellIs" dxfId="2911" priority="435" operator="equal">
      <formula>"Me"</formula>
    </cfRule>
  </conditionalFormatting>
  <conditionalFormatting sqref="I171">
    <cfRule type="cellIs" dxfId="2910" priority="434" operator="equal">
      <formula>"TD"</formula>
    </cfRule>
  </conditionalFormatting>
  <conditionalFormatting sqref="I171">
    <cfRule type="cellIs" dxfId="2909" priority="433" operator="equal">
      <formula>"PR"</formula>
    </cfRule>
  </conditionalFormatting>
  <conditionalFormatting sqref="I173">
    <cfRule type="cellIs" dxfId="2908" priority="432" operator="equal">
      <formula>"Me"</formula>
    </cfRule>
  </conditionalFormatting>
  <conditionalFormatting sqref="I173">
    <cfRule type="cellIs" dxfId="2907" priority="431" operator="equal">
      <formula>"TD"</formula>
    </cfRule>
  </conditionalFormatting>
  <conditionalFormatting sqref="I173">
    <cfRule type="cellIs" dxfId="2906" priority="430" operator="equal">
      <formula>"PR"</formula>
    </cfRule>
  </conditionalFormatting>
  <conditionalFormatting sqref="I175">
    <cfRule type="cellIs" dxfId="2905" priority="429" operator="equal">
      <formula>"Me"</formula>
    </cfRule>
  </conditionalFormatting>
  <conditionalFormatting sqref="I175">
    <cfRule type="cellIs" dxfId="2904" priority="428" operator="equal">
      <formula>"TD"</formula>
    </cfRule>
  </conditionalFormatting>
  <conditionalFormatting sqref="I175">
    <cfRule type="cellIs" dxfId="2903" priority="427" operator="equal">
      <formula>"PR"</formula>
    </cfRule>
  </conditionalFormatting>
  <conditionalFormatting sqref="I177">
    <cfRule type="cellIs" dxfId="2902" priority="426" operator="equal">
      <formula>"Me"</formula>
    </cfRule>
  </conditionalFormatting>
  <conditionalFormatting sqref="I177">
    <cfRule type="cellIs" dxfId="2901" priority="425" operator="equal">
      <formula>"TD"</formula>
    </cfRule>
  </conditionalFormatting>
  <conditionalFormatting sqref="I177">
    <cfRule type="cellIs" dxfId="2900" priority="424" operator="equal">
      <formula>"PR"</formula>
    </cfRule>
  </conditionalFormatting>
  <conditionalFormatting sqref="I181">
    <cfRule type="cellIs" dxfId="2899" priority="423" operator="equal">
      <formula>"Me"</formula>
    </cfRule>
  </conditionalFormatting>
  <conditionalFormatting sqref="I181">
    <cfRule type="cellIs" dxfId="2898" priority="422" operator="equal">
      <formula>"TD"</formula>
    </cfRule>
  </conditionalFormatting>
  <conditionalFormatting sqref="I181">
    <cfRule type="cellIs" dxfId="2897" priority="421" operator="equal">
      <formula>"PR"</formula>
    </cfRule>
  </conditionalFormatting>
  <conditionalFormatting sqref="I183">
    <cfRule type="cellIs" dxfId="2896" priority="420" operator="equal">
      <formula>"Me"</formula>
    </cfRule>
  </conditionalFormatting>
  <conditionalFormatting sqref="I183">
    <cfRule type="cellIs" dxfId="2895" priority="419" operator="equal">
      <formula>"TD"</formula>
    </cfRule>
  </conditionalFormatting>
  <conditionalFormatting sqref="I183">
    <cfRule type="cellIs" dxfId="2894" priority="418" operator="equal">
      <formula>"PR"</formula>
    </cfRule>
  </conditionalFormatting>
  <conditionalFormatting sqref="I195">
    <cfRule type="cellIs" dxfId="2893" priority="417" operator="equal">
      <formula>"Me"</formula>
    </cfRule>
  </conditionalFormatting>
  <conditionalFormatting sqref="I195">
    <cfRule type="cellIs" dxfId="2892" priority="416" operator="equal">
      <formula>"TD"</formula>
    </cfRule>
  </conditionalFormatting>
  <conditionalFormatting sqref="I195">
    <cfRule type="cellIs" dxfId="2891" priority="415" operator="equal">
      <formula>"PR"</formula>
    </cfRule>
  </conditionalFormatting>
  <conditionalFormatting sqref="I197">
    <cfRule type="cellIs" dxfId="2890" priority="414" operator="equal">
      <formula>"Me"</formula>
    </cfRule>
  </conditionalFormatting>
  <conditionalFormatting sqref="I197">
    <cfRule type="cellIs" dxfId="2889" priority="413" operator="equal">
      <formula>"TD"</formula>
    </cfRule>
  </conditionalFormatting>
  <conditionalFormatting sqref="I197">
    <cfRule type="cellIs" dxfId="2888" priority="412" operator="equal">
      <formula>"PR"</formula>
    </cfRule>
  </conditionalFormatting>
  <conditionalFormatting sqref="I207">
    <cfRule type="cellIs" dxfId="2887" priority="411" operator="equal">
      <formula>"Me"</formula>
    </cfRule>
  </conditionalFormatting>
  <conditionalFormatting sqref="I207">
    <cfRule type="cellIs" dxfId="2886" priority="410" operator="equal">
      <formula>"TD"</formula>
    </cfRule>
  </conditionalFormatting>
  <conditionalFormatting sqref="I207">
    <cfRule type="cellIs" dxfId="2885" priority="409" operator="equal">
      <formula>"PR"</formula>
    </cfRule>
  </conditionalFormatting>
  <conditionalFormatting sqref="I209">
    <cfRule type="cellIs" dxfId="2884" priority="408" operator="equal">
      <formula>"Me"</formula>
    </cfRule>
  </conditionalFormatting>
  <conditionalFormatting sqref="I209">
    <cfRule type="cellIs" dxfId="2883" priority="407" operator="equal">
      <formula>"TD"</formula>
    </cfRule>
  </conditionalFormatting>
  <conditionalFormatting sqref="I209">
    <cfRule type="cellIs" dxfId="2882" priority="406" operator="equal">
      <formula>"PR"</formula>
    </cfRule>
  </conditionalFormatting>
  <conditionalFormatting sqref="I211">
    <cfRule type="cellIs" dxfId="2881" priority="405" operator="equal">
      <formula>"Me"</formula>
    </cfRule>
  </conditionalFormatting>
  <conditionalFormatting sqref="I211">
    <cfRule type="cellIs" dxfId="2880" priority="404" operator="equal">
      <formula>"TD"</formula>
    </cfRule>
  </conditionalFormatting>
  <conditionalFormatting sqref="I211">
    <cfRule type="cellIs" dxfId="2879" priority="403" operator="equal">
      <formula>"PR"</formula>
    </cfRule>
  </conditionalFormatting>
  <conditionalFormatting sqref="I44">
    <cfRule type="cellIs" dxfId="2878" priority="402" operator="equal">
      <formula>"Me"</formula>
    </cfRule>
  </conditionalFormatting>
  <conditionalFormatting sqref="I44">
    <cfRule type="cellIs" dxfId="2877" priority="401" operator="equal">
      <formula>"TD"</formula>
    </cfRule>
  </conditionalFormatting>
  <conditionalFormatting sqref="I44">
    <cfRule type="cellIs" dxfId="2876" priority="400" operator="equal">
      <formula>"PR"</formula>
    </cfRule>
  </conditionalFormatting>
  <conditionalFormatting sqref="H44">
    <cfRule type="cellIs" dxfId="2875" priority="399" operator="equal">
      <formula>"Me"</formula>
    </cfRule>
  </conditionalFormatting>
  <conditionalFormatting sqref="H44">
    <cfRule type="cellIs" dxfId="2874" priority="398" operator="equal">
      <formula>"TD"</formula>
    </cfRule>
  </conditionalFormatting>
  <conditionalFormatting sqref="H44">
    <cfRule type="cellIs" dxfId="2873" priority="397" operator="equal">
      <formula>"PR"</formula>
    </cfRule>
  </conditionalFormatting>
  <conditionalFormatting sqref="I236">
    <cfRule type="cellIs" dxfId="2872" priority="396" operator="equal">
      <formula>"Me"</formula>
    </cfRule>
  </conditionalFormatting>
  <conditionalFormatting sqref="I236">
    <cfRule type="cellIs" dxfId="2871" priority="395" operator="equal">
      <formula>"TD"</formula>
    </cfRule>
  </conditionalFormatting>
  <conditionalFormatting sqref="I236">
    <cfRule type="cellIs" dxfId="2870" priority="394" operator="equal">
      <formula>"PR"</formula>
    </cfRule>
  </conditionalFormatting>
  <conditionalFormatting sqref="H227">
    <cfRule type="cellIs" dxfId="2869" priority="393" operator="equal">
      <formula>"Me"</formula>
    </cfRule>
  </conditionalFormatting>
  <conditionalFormatting sqref="H227">
    <cfRule type="cellIs" dxfId="2868" priority="392" operator="equal">
      <formula>"TD"</formula>
    </cfRule>
  </conditionalFormatting>
  <conditionalFormatting sqref="H227">
    <cfRule type="cellIs" dxfId="2867" priority="391" operator="equal">
      <formula>"PR"</formula>
    </cfRule>
  </conditionalFormatting>
  <conditionalFormatting sqref="K225">
    <cfRule type="cellIs" dxfId="2866" priority="390" operator="equal">
      <formula>"Me"</formula>
    </cfRule>
  </conditionalFormatting>
  <conditionalFormatting sqref="K225">
    <cfRule type="cellIs" dxfId="2865" priority="389" operator="equal">
      <formula>"TD"</formula>
    </cfRule>
  </conditionalFormatting>
  <conditionalFormatting sqref="K225">
    <cfRule type="cellIs" dxfId="2864" priority="388" operator="equal">
      <formula>"PR"</formula>
    </cfRule>
  </conditionalFormatting>
  <conditionalFormatting sqref="M49">
    <cfRule type="cellIs" dxfId="2863" priority="387" operator="equal">
      <formula>"Me"</formula>
    </cfRule>
  </conditionalFormatting>
  <conditionalFormatting sqref="M49">
    <cfRule type="cellIs" dxfId="2862" priority="386" operator="equal">
      <formula>"TD"</formula>
    </cfRule>
  </conditionalFormatting>
  <conditionalFormatting sqref="M49">
    <cfRule type="cellIs" dxfId="2861" priority="385" operator="equal">
      <formula>"PR"</formula>
    </cfRule>
  </conditionalFormatting>
  <conditionalFormatting sqref="L150:P150">
    <cfRule type="cellIs" dxfId="2860" priority="384" operator="equal">
      <formula>"Me"</formula>
    </cfRule>
  </conditionalFormatting>
  <conditionalFormatting sqref="L150:P150">
    <cfRule type="cellIs" dxfId="2859" priority="383" operator="equal">
      <formula>"TD"</formula>
    </cfRule>
  </conditionalFormatting>
  <conditionalFormatting sqref="L150:P150">
    <cfRule type="cellIs" dxfId="2858" priority="382" operator="equal">
      <formula>"PR"</formula>
    </cfRule>
  </conditionalFormatting>
  <conditionalFormatting sqref="H97">
    <cfRule type="cellIs" dxfId="2857" priority="378" operator="equal">
      <formula>"Me"</formula>
    </cfRule>
  </conditionalFormatting>
  <conditionalFormatting sqref="H97">
    <cfRule type="cellIs" dxfId="2856" priority="377" operator="equal">
      <formula>"TD"</formula>
    </cfRule>
  </conditionalFormatting>
  <conditionalFormatting sqref="H97">
    <cfRule type="cellIs" dxfId="2855" priority="376" operator="equal">
      <formula>"PR"</formula>
    </cfRule>
  </conditionalFormatting>
  <conditionalFormatting sqref="L44">
    <cfRule type="cellIs" dxfId="2854" priority="375" operator="equal">
      <formula>"Me"</formula>
    </cfRule>
  </conditionalFormatting>
  <conditionalFormatting sqref="L44">
    <cfRule type="cellIs" dxfId="2853" priority="374" operator="equal">
      <formula>"TD"</formula>
    </cfRule>
  </conditionalFormatting>
  <conditionalFormatting sqref="L44">
    <cfRule type="cellIs" dxfId="2852" priority="373" operator="equal">
      <formula>"PR"</formula>
    </cfRule>
  </conditionalFormatting>
  <conditionalFormatting sqref="M137:P138">
    <cfRule type="cellIs" dxfId="2851" priority="369" operator="equal">
      <formula>"Me"</formula>
    </cfRule>
  </conditionalFormatting>
  <conditionalFormatting sqref="M137:P138">
    <cfRule type="cellIs" dxfId="2850" priority="368" operator="equal">
      <formula>"TD"</formula>
    </cfRule>
  </conditionalFormatting>
  <conditionalFormatting sqref="M137:P138">
    <cfRule type="cellIs" dxfId="2849" priority="367" operator="equal">
      <formula>"PR"</formula>
    </cfRule>
  </conditionalFormatting>
  <conditionalFormatting sqref="M99:M100">
    <cfRule type="cellIs" dxfId="2848" priority="345" operator="equal">
      <formula>"Me"</formula>
    </cfRule>
  </conditionalFormatting>
  <conditionalFormatting sqref="M99:M100">
    <cfRule type="cellIs" dxfId="2847" priority="344" operator="equal">
      <formula>"TD"</formula>
    </cfRule>
  </conditionalFormatting>
  <conditionalFormatting sqref="M99:M100">
    <cfRule type="cellIs" dxfId="2846" priority="343" operator="equal">
      <formula>"PR"</formula>
    </cfRule>
  </conditionalFormatting>
  <conditionalFormatting sqref="O241:O242">
    <cfRule type="cellIs" dxfId="2845" priority="333" operator="equal">
      <formula>"Me"</formula>
    </cfRule>
  </conditionalFormatting>
  <conditionalFormatting sqref="O241:O242">
    <cfRule type="cellIs" dxfId="2844" priority="332" operator="equal">
      <formula>"TD"</formula>
    </cfRule>
  </conditionalFormatting>
  <conditionalFormatting sqref="O241:O242">
    <cfRule type="cellIs" dxfId="2843" priority="331" operator="equal">
      <formula>"PR"</formula>
    </cfRule>
  </conditionalFormatting>
  <conditionalFormatting sqref="N241:N242">
    <cfRule type="cellIs" dxfId="2842" priority="330" operator="equal">
      <formula>"Me"</formula>
    </cfRule>
  </conditionalFormatting>
  <conditionalFormatting sqref="N241:N242">
    <cfRule type="cellIs" dxfId="2841" priority="329" operator="equal">
      <formula>"TD"</formula>
    </cfRule>
  </conditionalFormatting>
  <conditionalFormatting sqref="N241:N242">
    <cfRule type="cellIs" dxfId="2840" priority="328" operator="equal">
      <formula>"PR"</formula>
    </cfRule>
  </conditionalFormatting>
  <conditionalFormatting sqref="I141:I142">
    <cfRule type="cellIs" dxfId="2839" priority="327" operator="equal">
      <formula>"Me"</formula>
    </cfRule>
  </conditionalFormatting>
  <conditionalFormatting sqref="I141:I142">
    <cfRule type="cellIs" dxfId="2838" priority="326" operator="equal">
      <formula>"TD"</formula>
    </cfRule>
  </conditionalFormatting>
  <conditionalFormatting sqref="I141:I142">
    <cfRule type="cellIs" dxfId="2837" priority="325" operator="equal">
      <formula>"PR"</formula>
    </cfRule>
  </conditionalFormatting>
  <conditionalFormatting sqref="M187:M188">
    <cfRule type="cellIs" dxfId="2836" priority="324" operator="equal">
      <formula>"Me"</formula>
    </cfRule>
  </conditionalFormatting>
  <conditionalFormatting sqref="M187:M188">
    <cfRule type="cellIs" dxfId="2835" priority="323" operator="equal">
      <formula>"TD"</formula>
    </cfRule>
  </conditionalFormatting>
  <conditionalFormatting sqref="M187:M188">
    <cfRule type="cellIs" dxfId="2834" priority="322" operator="equal">
      <formula>"PR"</formula>
    </cfRule>
  </conditionalFormatting>
  <conditionalFormatting sqref="W242">
    <cfRule type="cellIs" dxfId="2833" priority="321" operator="equal">
      <formula>"Me"</formula>
    </cfRule>
  </conditionalFormatting>
  <conditionalFormatting sqref="W242">
    <cfRule type="cellIs" dxfId="2832" priority="320" operator="equal">
      <formula>"TD"</formula>
    </cfRule>
  </conditionalFormatting>
  <conditionalFormatting sqref="W242">
    <cfRule type="cellIs" dxfId="2831" priority="319" operator="equal">
      <formula>"PR"</formula>
    </cfRule>
  </conditionalFormatting>
  <conditionalFormatting sqref="O39:O40">
    <cfRule type="cellIs" dxfId="2830" priority="315" operator="equal">
      <formula>"Me"</formula>
    </cfRule>
  </conditionalFormatting>
  <conditionalFormatting sqref="O39:O40">
    <cfRule type="cellIs" dxfId="2829" priority="314" operator="equal">
      <formula>"TD"</formula>
    </cfRule>
  </conditionalFormatting>
  <conditionalFormatting sqref="O39:O40">
    <cfRule type="cellIs" dxfId="2828" priority="313" operator="equal">
      <formula>"PR"</formula>
    </cfRule>
  </conditionalFormatting>
  <conditionalFormatting sqref="P231:P232">
    <cfRule type="cellIs" dxfId="2827" priority="312" operator="equal">
      <formula>"Me"</formula>
    </cfRule>
  </conditionalFormatting>
  <conditionalFormatting sqref="P231:P232">
    <cfRule type="cellIs" dxfId="2826" priority="311" operator="equal">
      <formula>"TD"</formula>
    </cfRule>
  </conditionalFormatting>
  <conditionalFormatting sqref="P231:P232">
    <cfRule type="cellIs" dxfId="2825" priority="310" operator="equal">
      <formula>"PR"</formula>
    </cfRule>
  </conditionalFormatting>
  <conditionalFormatting sqref="O233:O234">
    <cfRule type="cellIs" dxfId="2824" priority="309" operator="equal">
      <formula>"Me"</formula>
    </cfRule>
  </conditionalFormatting>
  <conditionalFormatting sqref="O233:O234">
    <cfRule type="cellIs" dxfId="2823" priority="308" operator="equal">
      <formula>"TD"</formula>
    </cfRule>
  </conditionalFormatting>
  <conditionalFormatting sqref="O233:O234">
    <cfRule type="cellIs" dxfId="2822" priority="307" operator="equal">
      <formula>"PR"</formula>
    </cfRule>
  </conditionalFormatting>
  <conditionalFormatting sqref="Y25:Y26">
    <cfRule type="cellIs" dxfId="2821" priority="306" operator="equal">
      <formula>"PR"</formula>
    </cfRule>
  </conditionalFormatting>
  <conditionalFormatting sqref="O221:O222">
    <cfRule type="cellIs" dxfId="2820" priority="305" operator="equal">
      <formula>"Me"</formula>
    </cfRule>
  </conditionalFormatting>
  <conditionalFormatting sqref="O221:O222">
    <cfRule type="cellIs" dxfId="2819" priority="304" operator="equal">
      <formula>"TD"</formula>
    </cfRule>
  </conditionalFormatting>
  <conditionalFormatting sqref="O221:O222">
    <cfRule type="cellIs" dxfId="2818" priority="303" operator="equal">
      <formula>"PR"</formula>
    </cfRule>
  </conditionalFormatting>
  <conditionalFormatting sqref="P61:P62">
    <cfRule type="cellIs" dxfId="2817" priority="299" operator="equal">
      <formula>"TD"</formula>
    </cfRule>
  </conditionalFormatting>
  <conditionalFormatting sqref="S150:W150">
    <cfRule type="cellIs" dxfId="2816" priority="295" operator="equal">
      <formula>"Me"</formula>
    </cfRule>
  </conditionalFormatting>
  <conditionalFormatting sqref="S150:W150">
    <cfRule type="cellIs" dxfId="2815" priority="294" operator="equal">
      <formula>"TD"</formula>
    </cfRule>
  </conditionalFormatting>
  <conditionalFormatting sqref="S150:W150">
    <cfRule type="cellIs" dxfId="2814" priority="293" operator="equal">
      <formula>"PR"</formula>
    </cfRule>
  </conditionalFormatting>
  <conditionalFormatting sqref="O147:P148">
    <cfRule type="cellIs" dxfId="2813" priority="292" operator="equal">
      <formula>"Me"</formula>
    </cfRule>
  </conditionalFormatting>
  <conditionalFormatting sqref="O147:P148">
    <cfRule type="cellIs" dxfId="2812" priority="291" operator="equal">
      <formula>"TD"</formula>
    </cfRule>
  </conditionalFormatting>
  <conditionalFormatting sqref="O147:P148">
    <cfRule type="cellIs" dxfId="2811" priority="290" operator="equal">
      <formula>"PR"</formula>
    </cfRule>
  </conditionalFormatting>
  <conditionalFormatting sqref="P229:P230">
    <cfRule type="cellIs" dxfId="2810" priority="285" operator="equal">
      <formula>"Me"</formula>
    </cfRule>
  </conditionalFormatting>
  <conditionalFormatting sqref="P229:P230">
    <cfRule type="cellIs" dxfId="2809" priority="284" operator="equal">
      <formula>"TD"</formula>
    </cfRule>
  </conditionalFormatting>
  <conditionalFormatting sqref="P229:P230">
    <cfRule type="cellIs" dxfId="2808" priority="283" operator="equal">
      <formula>"PR"</formula>
    </cfRule>
  </conditionalFormatting>
  <conditionalFormatting sqref="S211:S212">
    <cfRule type="cellIs" dxfId="2807" priority="282" operator="equal">
      <formula>"Me"</formula>
    </cfRule>
  </conditionalFormatting>
  <conditionalFormatting sqref="S211:S212">
    <cfRule type="cellIs" dxfId="2806" priority="281" operator="equal">
      <formula>"TD"</formula>
    </cfRule>
  </conditionalFormatting>
  <conditionalFormatting sqref="S211:S212">
    <cfRule type="cellIs" dxfId="2805" priority="280" operator="equal">
      <formula>"PR"</formula>
    </cfRule>
  </conditionalFormatting>
  <conditionalFormatting sqref="S44">
    <cfRule type="cellIs" dxfId="2804" priority="279" operator="equal">
      <formula>"Me"</formula>
    </cfRule>
  </conditionalFormatting>
  <conditionalFormatting sqref="S44">
    <cfRule type="cellIs" dxfId="2803" priority="278" operator="equal">
      <formula>"TD"</formula>
    </cfRule>
  </conditionalFormatting>
  <conditionalFormatting sqref="S44">
    <cfRule type="cellIs" dxfId="2802" priority="277" operator="equal">
      <formula>"PR"</formula>
    </cfRule>
  </conditionalFormatting>
  <conditionalFormatting sqref="P36">
    <cfRule type="cellIs" dxfId="2801" priority="274" operator="equal">
      <formula>"PR"</formula>
    </cfRule>
  </conditionalFormatting>
  <conditionalFormatting sqref="P36">
    <cfRule type="cellIs" dxfId="2800" priority="276" operator="equal">
      <formula>"Me"</formula>
    </cfRule>
  </conditionalFormatting>
  <conditionalFormatting sqref="P36">
    <cfRule type="cellIs" dxfId="2799" priority="275" operator="equal">
      <formula>"TD"</formula>
    </cfRule>
  </conditionalFormatting>
  <conditionalFormatting sqref="P35">
    <cfRule type="cellIs" dxfId="2798" priority="273" operator="equal">
      <formula>"Me"</formula>
    </cfRule>
  </conditionalFormatting>
  <conditionalFormatting sqref="P35">
    <cfRule type="cellIs" dxfId="2797" priority="272" operator="equal">
      <formula>"TD"</formula>
    </cfRule>
  </conditionalFormatting>
  <conditionalFormatting sqref="P35">
    <cfRule type="cellIs" dxfId="2796" priority="271" operator="equal">
      <formula>"PR"</formula>
    </cfRule>
  </conditionalFormatting>
  <conditionalFormatting sqref="T23">
    <cfRule type="cellIs" dxfId="2795" priority="270" operator="equal">
      <formula>"Me"</formula>
    </cfRule>
  </conditionalFormatting>
  <conditionalFormatting sqref="T23">
    <cfRule type="cellIs" dxfId="2794" priority="269" operator="equal">
      <formula>"Me"</formula>
    </cfRule>
  </conditionalFormatting>
  <conditionalFormatting sqref="T23">
    <cfRule type="cellIs" dxfId="2793" priority="268" operator="equal">
      <formula>"TD"</formula>
    </cfRule>
  </conditionalFormatting>
  <conditionalFormatting sqref="W23">
    <cfRule type="cellIs" dxfId="2792" priority="267" operator="equal">
      <formula>"Me"</formula>
    </cfRule>
  </conditionalFormatting>
  <conditionalFormatting sqref="W23">
    <cfRule type="cellIs" dxfId="2791" priority="266" operator="equal">
      <formula>"Me"</formula>
    </cfRule>
  </conditionalFormatting>
  <conditionalFormatting sqref="W23">
    <cfRule type="cellIs" dxfId="2790" priority="265" operator="equal">
      <formula>"TD"</formula>
    </cfRule>
  </conditionalFormatting>
  <conditionalFormatting sqref="W23">
    <cfRule type="cellIs" dxfId="2789" priority="264" operator="equal">
      <formula>"PR"</formula>
    </cfRule>
  </conditionalFormatting>
  <conditionalFormatting sqref="Z21:Z22">
    <cfRule type="cellIs" dxfId="2788" priority="263" operator="equal">
      <formula>"Me"</formula>
    </cfRule>
  </conditionalFormatting>
  <conditionalFormatting sqref="Z21:Z22">
    <cfRule type="cellIs" dxfId="2787" priority="262" operator="equal">
      <formula>"TD"</formula>
    </cfRule>
  </conditionalFormatting>
  <conditionalFormatting sqref="U141:U142">
    <cfRule type="cellIs" dxfId="2786" priority="261" operator="equal">
      <formula>"Me"</formula>
    </cfRule>
  </conditionalFormatting>
  <conditionalFormatting sqref="U141:U142">
    <cfRule type="cellIs" dxfId="2785" priority="260" operator="equal">
      <formula>"TD"</formula>
    </cfRule>
  </conditionalFormatting>
  <conditionalFormatting sqref="U141:U142">
    <cfRule type="cellIs" dxfId="2784" priority="259" operator="equal">
      <formula>"PR"</formula>
    </cfRule>
  </conditionalFormatting>
  <conditionalFormatting sqref="T137:T138">
    <cfRule type="cellIs" dxfId="2783" priority="258" operator="equal">
      <formula>"Me"</formula>
    </cfRule>
  </conditionalFormatting>
  <conditionalFormatting sqref="T137:T138">
    <cfRule type="cellIs" dxfId="2782" priority="257" operator="equal">
      <formula>"TD"</formula>
    </cfRule>
  </conditionalFormatting>
  <conditionalFormatting sqref="T137:T138">
    <cfRule type="cellIs" dxfId="2781" priority="256" operator="equal">
      <formula>"PR"</formula>
    </cfRule>
  </conditionalFormatting>
  <conditionalFormatting sqref="O97">
    <cfRule type="cellIs" dxfId="2780" priority="252" operator="equal">
      <formula>"Me"</formula>
    </cfRule>
  </conditionalFormatting>
  <conditionalFormatting sqref="O97">
    <cfRule type="cellIs" dxfId="2779" priority="251" operator="equal">
      <formula>"TD"</formula>
    </cfRule>
  </conditionalFormatting>
  <conditionalFormatting sqref="O97">
    <cfRule type="cellIs" dxfId="2778" priority="250" operator="equal">
      <formula>"PR"</formula>
    </cfRule>
  </conditionalFormatting>
  <conditionalFormatting sqref="P91">
    <cfRule type="cellIs" dxfId="2777" priority="249" operator="equal">
      <formula>"Me"</formula>
    </cfRule>
  </conditionalFormatting>
  <conditionalFormatting sqref="P91">
    <cfRule type="cellIs" dxfId="2776" priority="248" operator="equal">
      <formula>"TD"</formula>
    </cfRule>
  </conditionalFormatting>
  <conditionalFormatting sqref="P91">
    <cfRule type="cellIs" dxfId="2775" priority="247" operator="equal">
      <formula>"PR"</formula>
    </cfRule>
  </conditionalFormatting>
  <conditionalFormatting sqref="T115:W116">
    <cfRule type="cellIs" dxfId="2774" priority="246" operator="equal">
      <formula>"Me"</formula>
    </cfRule>
  </conditionalFormatting>
  <conditionalFormatting sqref="U67:W68">
    <cfRule type="cellIs" dxfId="2773" priority="245" operator="equal">
      <formula>"Me"</formula>
    </cfRule>
  </conditionalFormatting>
  <conditionalFormatting sqref="U67:W68">
    <cfRule type="cellIs" dxfId="2772" priority="244" operator="equal">
      <formula>"TD"</formula>
    </cfRule>
  </conditionalFormatting>
  <conditionalFormatting sqref="U67:W68">
    <cfRule type="cellIs" dxfId="2771" priority="243" operator="equal">
      <formula>"PR"</formula>
    </cfRule>
  </conditionalFormatting>
  <conditionalFormatting sqref="U109">
    <cfRule type="cellIs" dxfId="2770" priority="242" operator="equal">
      <formula>"Me"</formula>
    </cfRule>
  </conditionalFormatting>
  <conditionalFormatting sqref="U109">
    <cfRule type="cellIs" dxfId="2769" priority="241" operator="equal">
      <formula>"TD"</formula>
    </cfRule>
  </conditionalFormatting>
  <conditionalFormatting sqref="U109">
    <cfRule type="cellIs" dxfId="2768" priority="240" operator="equal">
      <formula>"PR"</formula>
    </cfRule>
  </conditionalFormatting>
  <conditionalFormatting sqref="AD183:AD184">
    <cfRule type="cellIs" dxfId="2767" priority="239" operator="equal">
      <formula>"Me"</formula>
    </cfRule>
  </conditionalFormatting>
  <conditionalFormatting sqref="AD183:AD184">
    <cfRule type="cellIs" dxfId="2766" priority="238" operator="equal">
      <formula>"TD"</formula>
    </cfRule>
  </conditionalFormatting>
  <conditionalFormatting sqref="AD183:AD184">
    <cfRule type="cellIs" dxfId="2765" priority="237" operator="equal">
      <formula>"PR"</formula>
    </cfRule>
  </conditionalFormatting>
  <conditionalFormatting sqref="AB83:AB84">
    <cfRule type="cellIs" dxfId="2764" priority="233" operator="equal">
      <formula>"Me"</formula>
    </cfRule>
  </conditionalFormatting>
  <conditionalFormatting sqref="AB83:AB84">
    <cfRule type="cellIs" dxfId="2763" priority="232" operator="equal">
      <formula>"TD"</formula>
    </cfRule>
  </conditionalFormatting>
  <conditionalFormatting sqref="AB83:AB84">
    <cfRule type="cellIs" dxfId="2762" priority="231" operator="equal">
      <formula>"PR"</formula>
    </cfRule>
  </conditionalFormatting>
  <conditionalFormatting sqref="AI83:AI84">
    <cfRule type="cellIs" dxfId="2761" priority="230" operator="equal">
      <formula>"Me"</formula>
    </cfRule>
  </conditionalFormatting>
  <conditionalFormatting sqref="AI83:AI84">
    <cfRule type="cellIs" dxfId="2760" priority="229" operator="equal">
      <formula>"TD"</formula>
    </cfRule>
  </conditionalFormatting>
  <conditionalFormatting sqref="AI83:AI84">
    <cfRule type="cellIs" dxfId="2759" priority="228" operator="equal">
      <formula>"PR"</formula>
    </cfRule>
  </conditionalFormatting>
  <conditionalFormatting sqref="AA71:AA72">
    <cfRule type="cellIs" dxfId="2758" priority="227" operator="equal">
      <formula>"Me"</formula>
    </cfRule>
  </conditionalFormatting>
  <conditionalFormatting sqref="AA71:AA72">
    <cfRule type="cellIs" dxfId="2757" priority="226" operator="equal">
      <formula>"TD"</formula>
    </cfRule>
  </conditionalFormatting>
  <conditionalFormatting sqref="AA71:AA72">
    <cfRule type="cellIs" dxfId="2756" priority="225" operator="equal">
      <formula>"PR"</formula>
    </cfRule>
  </conditionalFormatting>
  <conditionalFormatting sqref="Z211:Z212">
    <cfRule type="cellIs" dxfId="2755" priority="224" operator="equal">
      <formula>"Me"</formula>
    </cfRule>
  </conditionalFormatting>
  <conditionalFormatting sqref="Z211:Z212">
    <cfRule type="cellIs" dxfId="2754" priority="223" operator="equal">
      <formula>"TD"</formula>
    </cfRule>
  </conditionalFormatting>
  <conditionalFormatting sqref="Z211:Z212">
    <cfRule type="cellIs" dxfId="2753" priority="222" operator="equal">
      <formula>"PR"</formula>
    </cfRule>
  </conditionalFormatting>
  <conditionalFormatting sqref="AA211:AA212">
    <cfRule type="cellIs" dxfId="2752" priority="221" operator="equal">
      <formula>"Me"</formula>
    </cfRule>
  </conditionalFormatting>
  <conditionalFormatting sqref="AA211:AA212">
    <cfRule type="cellIs" dxfId="2751" priority="220" operator="equal">
      <formula>"TD"</formula>
    </cfRule>
  </conditionalFormatting>
  <conditionalFormatting sqref="AA211:AA212">
    <cfRule type="cellIs" dxfId="2750" priority="219" operator="equal">
      <formula>"PR"</formula>
    </cfRule>
  </conditionalFormatting>
  <conditionalFormatting sqref="V89:V90">
    <cfRule type="cellIs" dxfId="2749" priority="218" operator="equal">
      <formula>"Me"</formula>
    </cfRule>
  </conditionalFormatting>
  <conditionalFormatting sqref="V89:V90">
    <cfRule type="cellIs" dxfId="2748" priority="217" operator="equal">
      <formula>"TD"</formula>
    </cfRule>
  </conditionalFormatting>
  <conditionalFormatting sqref="V89:V90">
    <cfRule type="cellIs" dxfId="2747" priority="216" operator="equal">
      <formula>"PR"</formula>
    </cfRule>
  </conditionalFormatting>
  <conditionalFormatting sqref="W98">
    <cfRule type="cellIs" dxfId="2746" priority="215" operator="equal">
      <formula>"Me"</formula>
    </cfRule>
  </conditionalFormatting>
  <conditionalFormatting sqref="W98">
    <cfRule type="cellIs" dxfId="2745" priority="214" operator="equal">
      <formula>"TD"</formula>
    </cfRule>
  </conditionalFormatting>
  <conditionalFormatting sqref="W98">
    <cfRule type="cellIs" dxfId="2744" priority="213" operator="equal">
      <formula>"PR"</formula>
    </cfRule>
  </conditionalFormatting>
  <conditionalFormatting sqref="W97">
    <cfRule type="cellIs" dxfId="2743" priority="212" operator="equal">
      <formula>"Me"</formula>
    </cfRule>
  </conditionalFormatting>
  <conditionalFormatting sqref="W97">
    <cfRule type="cellIs" dxfId="2742" priority="211" operator="equal">
      <formula>"TD"</formula>
    </cfRule>
  </conditionalFormatting>
  <conditionalFormatting sqref="W97">
    <cfRule type="cellIs" dxfId="2741" priority="210" operator="equal">
      <formula>"PR"</formula>
    </cfRule>
  </conditionalFormatting>
  <conditionalFormatting sqref="V91">
    <cfRule type="cellIs" dxfId="2740" priority="209" operator="equal">
      <formula>"Me"</formula>
    </cfRule>
  </conditionalFormatting>
  <conditionalFormatting sqref="V91">
    <cfRule type="cellIs" dxfId="2739" priority="208" operator="equal">
      <formula>"TD"</formula>
    </cfRule>
  </conditionalFormatting>
  <conditionalFormatting sqref="V91">
    <cfRule type="cellIs" dxfId="2738" priority="207" operator="equal">
      <formula>"PR"</formula>
    </cfRule>
  </conditionalFormatting>
  <conditionalFormatting sqref="Z105:Z106">
    <cfRule type="cellIs" dxfId="2737" priority="206" operator="equal">
      <formula>"Me"</formula>
    </cfRule>
  </conditionalFormatting>
  <conditionalFormatting sqref="Z105:Z106">
    <cfRule type="cellIs" dxfId="2736" priority="205" operator="equal">
      <formula>"TD"</formula>
    </cfRule>
  </conditionalFormatting>
  <conditionalFormatting sqref="Z105:Z106">
    <cfRule type="cellIs" dxfId="2735" priority="204" operator="equal">
      <formula>"PR"</formula>
    </cfRule>
  </conditionalFormatting>
  <conditionalFormatting sqref="AB37:AB38">
    <cfRule type="cellIs" dxfId="2734" priority="203" operator="equal">
      <formula>"Me"</formula>
    </cfRule>
  </conditionalFormatting>
  <conditionalFormatting sqref="AB37:AB38">
    <cfRule type="cellIs" dxfId="2733" priority="202" operator="equal">
      <formula>"TD"</formula>
    </cfRule>
  </conditionalFormatting>
  <conditionalFormatting sqref="AB37:AB38">
    <cfRule type="cellIs" dxfId="2732" priority="201" operator="equal">
      <formula>"PR"</formula>
    </cfRule>
  </conditionalFormatting>
  <conditionalFormatting sqref="V44:W44">
    <cfRule type="cellIs" dxfId="2731" priority="197" operator="equal">
      <formula>"Me"</formula>
    </cfRule>
  </conditionalFormatting>
  <conditionalFormatting sqref="V44:W44">
    <cfRule type="cellIs" dxfId="2730" priority="196" operator="equal">
      <formula>"TD"</formula>
    </cfRule>
  </conditionalFormatting>
  <conditionalFormatting sqref="V44:W44">
    <cfRule type="cellIs" dxfId="2729" priority="195" operator="equal">
      <formula>"PR"</formula>
    </cfRule>
  </conditionalFormatting>
  <conditionalFormatting sqref="W73:W74">
    <cfRule type="cellIs" dxfId="2728" priority="194" operator="equal">
      <formula>"Me"</formula>
    </cfRule>
  </conditionalFormatting>
  <conditionalFormatting sqref="W73:W74">
    <cfRule type="cellIs" dxfId="2727" priority="193" operator="equal">
      <formula>"TD"</formula>
    </cfRule>
  </conditionalFormatting>
  <conditionalFormatting sqref="W73:W74">
    <cfRule type="cellIs" dxfId="2726" priority="192" operator="equal">
      <formula>"PR"</formula>
    </cfRule>
  </conditionalFormatting>
  <conditionalFormatting sqref="Z167:Z168">
    <cfRule type="cellIs" dxfId="2725" priority="191" operator="equal">
      <formula>"Me"</formula>
    </cfRule>
  </conditionalFormatting>
  <conditionalFormatting sqref="Z167:Z168">
    <cfRule type="cellIs" dxfId="2724" priority="190" operator="equal">
      <formula>"TD"</formula>
    </cfRule>
  </conditionalFormatting>
  <conditionalFormatting sqref="Z167:Z168">
    <cfRule type="cellIs" dxfId="2723" priority="189" operator="equal">
      <formula>"PR"</formula>
    </cfRule>
  </conditionalFormatting>
  <conditionalFormatting sqref="Z167:Z168">
    <cfRule type="cellIs" dxfId="2722" priority="188" operator="equal">
      <formula>"Me"</formula>
    </cfRule>
  </conditionalFormatting>
  <conditionalFormatting sqref="Z167:Z168">
    <cfRule type="cellIs" dxfId="2721" priority="187" operator="equal">
      <formula>"TD"</formula>
    </cfRule>
  </conditionalFormatting>
  <conditionalFormatting sqref="Z61:Z62">
    <cfRule type="cellIs" dxfId="2720" priority="180" operator="equal">
      <formula>"TD"</formula>
    </cfRule>
  </conditionalFormatting>
  <conditionalFormatting sqref="M127:W128">
    <cfRule type="cellIs" dxfId="2719" priority="179" operator="equal">
      <formula>"Me"</formula>
    </cfRule>
  </conditionalFormatting>
  <conditionalFormatting sqref="M127:W128">
    <cfRule type="cellIs" dxfId="2718" priority="178" operator="equal">
      <formula>"TD"</formula>
    </cfRule>
  </conditionalFormatting>
  <conditionalFormatting sqref="M127:W128">
    <cfRule type="cellIs" dxfId="2717" priority="177" operator="equal">
      <formula>"PR"</formula>
    </cfRule>
  </conditionalFormatting>
  <conditionalFormatting sqref="Z99">
    <cfRule type="cellIs" dxfId="2716" priority="176" operator="equal">
      <formula>"Me"</formula>
    </cfRule>
  </conditionalFormatting>
  <conditionalFormatting sqref="Z99">
    <cfRule type="cellIs" dxfId="2715" priority="175" operator="equal">
      <formula>"TD"</formula>
    </cfRule>
  </conditionalFormatting>
  <conditionalFormatting sqref="Z99">
    <cfRule type="cellIs" dxfId="2714" priority="174" operator="equal">
      <formula>"PR"</formula>
    </cfRule>
  </conditionalFormatting>
  <conditionalFormatting sqref="AB26:AC26">
    <cfRule type="cellIs" dxfId="2713" priority="173" operator="equal">
      <formula>"Me"</formula>
    </cfRule>
  </conditionalFormatting>
  <conditionalFormatting sqref="AB26:AC26">
    <cfRule type="cellIs" dxfId="2712" priority="172" operator="equal">
      <formula>"TD"</formula>
    </cfRule>
  </conditionalFormatting>
  <conditionalFormatting sqref="AB26:AC26">
    <cfRule type="cellIs" dxfId="2711" priority="171" operator="equal">
      <formula>"Me"</formula>
    </cfRule>
  </conditionalFormatting>
  <conditionalFormatting sqref="AB26:AC26">
    <cfRule type="cellIs" dxfId="2710" priority="170" operator="equal">
      <formula>"Me"</formula>
    </cfRule>
  </conditionalFormatting>
  <conditionalFormatting sqref="AB26:AC26">
    <cfRule type="cellIs" dxfId="2709" priority="169" operator="equal">
      <formula>"TD"</formula>
    </cfRule>
  </conditionalFormatting>
  <conditionalFormatting sqref="AC26">
    <cfRule type="cellIs" dxfId="2708" priority="168" operator="equal">
      <formula>"Me"</formula>
    </cfRule>
  </conditionalFormatting>
  <conditionalFormatting sqref="AC26">
    <cfRule type="cellIs" dxfId="2707" priority="167" operator="equal">
      <formula>"Me"</formula>
    </cfRule>
  </conditionalFormatting>
  <conditionalFormatting sqref="AC26">
    <cfRule type="cellIs" dxfId="2706" priority="166" operator="equal">
      <formula>"TD"</formula>
    </cfRule>
  </conditionalFormatting>
  <conditionalFormatting sqref="AG25">
    <cfRule type="cellIs" dxfId="2705" priority="165" operator="equal">
      <formula>"Me"</formula>
    </cfRule>
  </conditionalFormatting>
  <conditionalFormatting sqref="AG25">
    <cfRule type="cellIs" dxfId="2704" priority="164" operator="equal">
      <formula>"TD"</formula>
    </cfRule>
  </conditionalFormatting>
  <conditionalFormatting sqref="AG25">
    <cfRule type="cellIs" dxfId="2703" priority="163" operator="equal">
      <formula>"PR"</formula>
    </cfRule>
  </conditionalFormatting>
  <conditionalFormatting sqref="AG25">
    <cfRule type="cellIs" dxfId="2702" priority="162" operator="equal">
      <formula>"Me"</formula>
    </cfRule>
  </conditionalFormatting>
  <conditionalFormatting sqref="AG25">
    <cfRule type="cellIs" dxfId="2701" priority="161" operator="equal">
      <formula>"Me"</formula>
    </cfRule>
  </conditionalFormatting>
  <conditionalFormatting sqref="AG25">
    <cfRule type="cellIs" dxfId="2700" priority="160" operator="equal">
      <formula>"TD"</formula>
    </cfRule>
  </conditionalFormatting>
  <conditionalFormatting sqref="AG25">
    <cfRule type="cellIs" dxfId="2699" priority="159" operator="equal">
      <formula>"Me"</formula>
    </cfRule>
  </conditionalFormatting>
  <conditionalFormatting sqref="AG25">
    <cfRule type="cellIs" dxfId="2698" priority="158" operator="equal">
      <formula>"Me"</formula>
    </cfRule>
  </conditionalFormatting>
  <conditionalFormatting sqref="AG25">
    <cfRule type="cellIs" dxfId="2697" priority="157" operator="equal">
      <formula>"TD"</formula>
    </cfRule>
  </conditionalFormatting>
  <conditionalFormatting sqref="Z44">
    <cfRule type="cellIs" dxfId="2696" priority="156" operator="equal">
      <formula>"Me"</formula>
    </cfRule>
  </conditionalFormatting>
  <conditionalFormatting sqref="Z44">
    <cfRule type="cellIs" dxfId="2695" priority="155" operator="equal">
      <formula>"TD"</formula>
    </cfRule>
  </conditionalFormatting>
  <conditionalFormatting sqref="Z44">
    <cfRule type="cellIs" dxfId="2694" priority="154" operator="equal">
      <formula>"PR"</formula>
    </cfRule>
  </conditionalFormatting>
  <conditionalFormatting sqref="Z171:Z172">
    <cfRule type="cellIs" dxfId="2693" priority="153" operator="equal">
      <formula>"Me"</formula>
    </cfRule>
  </conditionalFormatting>
  <conditionalFormatting sqref="Z171:Z172">
    <cfRule type="cellIs" dxfId="2692" priority="152" operator="equal">
      <formula>"TD"</formula>
    </cfRule>
  </conditionalFormatting>
  <conditionalFormatting sqref="Z171:Z172">
    <cfRule type="cellIs" dxfId="2691" priority="151" operator="equal">
      <formula>"PR"</formula>
    </cfRule>
  </conditionalFormatting>
  <conditionalFormatting sqref="AD217:AD218">
    <cfRule type="cellIs" dxfId="2690" priority="150" operator="equal">
      <formula>"Me"</formula>
    </cfRule>
  </conditionalFormatting>
  <conditionalFormatting sqref="AD217:AD218">
    <cfRule type="cellIs" dxfId="2689" priority="149" operator="equal">
      <formula>"TD"</formula>
    </cfRule>
  </conditionalFormatting>
  <conditionalFormatting sqref="AD217:AD218">
    <cfRule type="cellIs" dxfId="2688" priority="148" operator="equal">
      <formula>"PR"</formula>
    </cfRule>
  </conditionalFormatting>
  <conditionalFormatting sqref="AA23:AA24">
    <cfRule type="cellIs" dxfId="2687" priority="147" operator="equal">
      <formula>"Me"</formula>
    </cfRule>
  </conditionalFormatting>
  <conditionalFormatting sqref="AA23:AA24">
    <cfRule type="cellIs" dxfId="2686" priority="146" operator="equal">
      <formula>"TD"</formula>
    </cfRule>
  </conditionalFormatting>
  <conditionalFormatting sqref="AA23:AA24">
    <cfRule type="cellIs" dxfId="2685" priority="145" operator="equal">
      <formula>"PR"</formula>
    </cfRule>
  </conditionalFormatting>
  <conditionalFormatting sqref="AA235:AA236">
    <cfRule type="cellIs" dxfId="2684" priority="141" operator="equal">
      <formula>"Me"</formula>
    </cfRule>
  </conditionalFormatting>
  <conditionalFormatting sqref="AA235:AA236">
    <cfRule type="cellIs" dxfId="2683" priority="140" operator="equal">
      <formula>"TD"</formula>
    </cfRule>
  </conditionalFormatting>
  <conditionalFormatting sqref="AA235:AA236">
    <cfRule type="cellIs" dxfId="2682" priority="139" operator="equal">
      <formula>"PR"</formula>
    </cfRule>
  </conditionalFormatting>
  <conditionalFormatting sqref="U61:W62">
    <cfRule type="cellIs" dxfId="2681" priority="138" operator="equal">
      <formula>"Me"</formula>
    </cfRule>
  </conditionalFormatting>
  <conditionalFormatting sqref="U61:W62">
    <cfRule type="cellIs" dxfId="2680" priority="137" operator="equal">
      <formula>"TD"</formula>
    </cfRule>
  </conditionalFormatting>
  <conditionalFormatting sqref="U61:W62">
    <cfRule type="cellIs" dxfId="2679" priority="136" operator="equal">
      <formula>"PR"</formula>
    </cfRule>
  </conditionalFormatting>
  <conditionalFormatting sqref="AB29:AB30">
    <cfRule type="cellIs" dxfId="2678" priority="135" operator="equal">
      <formula>"Me"</formula>
    </cfRule>
  </conditionalFormatting>
  <conditionalFormatting sqref="AB29:AB30">
    <cfRule type="cellIs" dxfId="2677" priority="134" operator="equal">
      <formula>"TD"</formula>
    </cfRule>
  </conditionalFormatting>
  <conditionalFormatting sqref="AB29">
    <cfRule type="cellIs" dxfId="2676" priority="133" operator="equal">
      <formula>"Me"</formula>
    </cfRule>
  </conditionalFormatting>
  <conditionalFormatting sqref="AB29:AB30">
    <cfRule type="cellIs" dxfId="2675" priority="132" operator="equal">
      <formula>"PR"</formula>
    </cfRule>
  </conditionalFormatting>
  <conditionalFormatting sqref="AB23:AB24">
    <cfRule type="cellIs" dxfId="2674" priority="131" operator="equal">
      <formula>"Me"</formula>
    </cfRule>
  </conditionalFormatting>
  <conditionalFormatting sqref="AB23:AB24">
    <cfRule type="cellIs" dxfId="2673" priority="130" operator="equal">
      <formula>"TD"</formula>
    </cfRule>
  </conditionalFormatting>
  <conditionalFormatting sqref="AB23:AB24">
    <cfRule type="cellIs" dxfId="2672" priority="129" operator="equal">
      <formula>"PR"</formula>
    </cfRule>
  </conditionalFormatting>
  <conditionalFormatting sqref="AC23:AD24">
    <cfRule type="cellIs" dxfId="2671" priority="128" operator="equal">
      <formula>"Me"</formula>
    </cfRule>
  </conditionalFormatting>
  <conditionalFormatting sqref="AC23:AD24">
    <cfRule type="cellIs" dxfId="2670" priority="127" operator="equal">
      <formula>"TD"</formula>
    </cfRule>
  </conditionalFormatting>
  <conditionalFormatting sqref="AC23:AD24">
    <cfRule type="cellIs" dxfId="2669" priority="126" operator="equal">
      <formula>"PR"</formula>
    </cfRule>
  </conditionalFormatting>
  <conditionalFormatting sqref="AC161:AD162">
    <cfRule type="cellIs" dxfId="2668" priority="125" operator="equal">
      <formula>"Me"</formula>
    </cfRule>
  </conditionalFormatting>
  <conditionalFormatting sqref="AC161:AD162">
    <cfRule type="cellIs" dxfId="2667" priority="124" operator="equal">
      <formula>"TD"</formula>
    </cfRule>
  </conditionalFormatting>
  <conditionalFormatting sqref="AC161:AD162">
    <cfRule type="cellIs" dxfId="2666" priority="123" operator="equal">
      <formula>"PR"</formula>
    </cfRule>
  </conditionalFormatting>
  <conditionalFormatting sqref="AC175:AC176">
    <cfRule type="cellIs" dxfId="2665" priority="116" operator="equal">
      <formula>"Me"</formula>
    </cfRule>
  </conditionalFormatting>
  <conditionalFormatting sqref="AC175:AC176">
    <cfRule type="cellIs" dxfId="2664" priority="115" operator="equal">
      <formula>"TD"</formula>
    </cfRule>
  </conditionalFormatting>
  <conditionalFormatting sqref="AC175:AC176">
    <cfRule type="cellIs" dxfId="2663" priority="114" operator="equal">
      <formula>"PR"</formula>
    </cfRule>
  </conditionalFormatting>
  <conditionalFormatting sqref="AC71:AC72">
    <cfRule type="cellIs" dxfId="2662" priority="113" operator="equal">
      <formula>"PR"</formula>
    </cfRule>
  </conditionalFormatting>
  <conditionalFormatting sqref="AC95:AC96">
    <cfRule type="cellIs" dxfId="2661" priority="112" operator="equal">
      <formula>"Me"</formula>
    </cfRule>
  </conditionalFormatting>
  <conditionalFormatting sqref="AC95:AC96">
    <cfRule type="cellIs" dxfId="2660" priority="111" operator="equal">
      <formula>"TD"</formula>
    </cfRule>
  </conditionalFormatting>
  <conditionalFormatting sqref="AC95:AC96">
    <cfRule type="cellIs" dxfId="2659" priority="110" operator="equal">
      <formula>"PR"</formula>
    </cfRule>
  </conditionalFormatting>
  <conditionalFormatting sqref="AF93:AF94">
    <cfRule type="cellIs" dxfId="2658" priority="109" operator="equal">
      <formula>"Me"</formula>
    </cfRule>
  </conditionalFormatting>
  <conditionalFormatting sqref="AF93:AF94">
    <cfRule type="cellIs" dxfId="2657" priority="108" operator="equal">
      <formula>"TD"</formula>
    </cfRule>
  </conditionalFormatting>
  <conditionalFormatting sqref="AF93:AF94">
    <cfRule type="cellIs" dxfId="2656" priority="107" operator="equal">
      <formula>"PR"</formula>
    </cfRule>
  </conditionalFormatting>
  <conditionalFormatting sqref="AD105:AD106">
    <cfRule type="cellIs" dxfId="2655" priority="106" operator="equal">
      <formula>"Me"</formula>
    </cfRule>
  </conditionalFormatting>
  <conditionalFormatting sqref="AD105:AD106">
    <cfRule type="cellIs" dxfId="2654" priority="105" operator="equal">
      <formula>"TD"</formula>
    </cfRule>
  </conditionalFormatting>
  <conditionalFormatting sqref="AD105:AD106">
    <cfRule type="cellIs" dxfId="2653" priority="104" operator="equal">
      <formula>"PR"</formula>
    </cfRule>
  </conditionalFormatting>
  <conditionalFormatting sqref="AC44">
    <cfRule type="cellIs" dxfId="2652" priority="103" operator="equal">
      <formula>"Me"</formula>
    </cfRule>
  </conditionalFormatting>
  <conditionalFormatting sqref="AC44">
    <cfRule type="cellIs" dxfId="2651" priority="102" operator="equal">
      <formula>"TD"</formula>
    </cfRule>
  </conditionalFormatting>
  <conditionalFormatting sqref="AC44">
    <cfRule type="cellIs" dxfId="2650" priority="101" operator="equal">
      <formula>"PR"</formula>
    </cfRule>
  </conditionalFormatting>
  <conditionalFormatting sqref="AD237:AD238">
    <cfRule type="cellIs" dxfId="2649" priority="97" operator="equal">
      <formula>"Me"</formula>
    </cfRule>
  </conditionalFormatting>
  <conditionalFormatting sqref="AD237:AD238">
    <cfRule type="cellIs" dxfId="2648" priority="96" operator="equal">
      <formula>"TD"</formula>
    </cfRule>
  </conditionalFormatting>
  <conditionalFormatting sqref="AD237:AD238">
    <cfRule type="cellIs" dxfId="2647" priority="95" operator="equal">
      <formula>"PR"</formula>
    </cfRule>
  </conditionalFormatting>
  <conditionalFormatting sqref="AH219">
    <cfRule type="cellIs" dxfId="2646" priority="94" operator="equal">
      <formula>"Me"</formula>
    </cfRule>
  </conditionalFormatting>
  <conditionalFormatting sqref="AH219">
    <cfRule type="cellIs" dxfId="2645" priority="93" operator="equal">
      <formula>"TD"</formula>
    </cfRule>
  </conditionalFormatting>
  <conditionalFormatting sqref="AH219">
    <cfRule type="cellIs" dxfId="2644" priority="92" operator="equal">
      <formula>"PR"</formula>
    </cfRule>
  </conditionalFormatting>
  <conditionalFormatting sqref="AG69">
    <cfRule type="cellIs" dxfId="2643" priority="91" operator="equal">
      <formula>"Me"</formula>
    </cfRule>
  </conditionalFormatting>
  <conditionalFormatting sqref="AG69">
    <cfRule type="cellIs" dxfId="2642" priority="90" operator="equal">
      <formula>"TD"</formula>
    </cfRule>
  </conditionalFormatting>
  <conditionalFormatting sqref="AG69">
    <cfRule type="cellIs" dxfId="2641" priority="89" operator="equal">
      <formula>"PR"</formula>
    </cfRule>
  </conditionalFormatting>
  <conditionalFormatting sqref="AH69">
    <cfRule type="cellIs" dxfId="2640" priority="88" operator="equal">
      <formula>"Me"</formula>
    </cfRule>
  </conditionalFormatting>
  <conditionalFormatting sqref="AH69">
    <cfRule type="cellIs" dxfId="2639" priority="87" operator="equal">
      <formula>"TD"</formula>
    </cfRule>
  </conditionalFormatting>
  <conditionalFormatting sqref="AH69">
    <cfRule type="cellIs" dxfId="2638" priority="86" operator="equal">
      <formula>"PR"</formula>
    </cfRule>
  </conditionalFormatting>
  <conditionalFormatting sqref="AI69">
    <cfRule type="cellIs" dxfId="2637" priority="85" operator="equal">
      <formula>"Me"</formula>
    </cfRule>
  </conditionalFormatting>
  <conditionalFormatting sqref="AI69">
    <cfRule type="cellIs" dxfId="2636" priority="84" operator="equal">
      <formula>"TD"</formula>
    </cfRule>
  </conditionalFormatting>
  <conditionalFormatting sqref="AI69">
    <cfRule type="cellIs" dxfId="2635" priority="83" operator="equal">
      <formula>"PR"</formula>
    </cfRule>
  </conditionalFormatting>
  <conditionalFormatting sqref="AG71:AH71">
    <cfRule type="cellIs" dxfId="2634" priority="79" operator="equal">
      <formula>"Me"</formula>
    </cfRule>
  </conditionalFormatting>
  <conditionalFormatting sqref="AG71:AH71">
    <cfRule type="cellIs" dxfId="2633" priority="78" operator="equal">
      <formula>"TD"</formula>
    </cfRule>
  </conditionalFormatting>
  <conditionalFormatting sqref="AG71:AH71">
    <cfRule type="cellIs" dxfId="2632" priority="77" operator="equal">
      <formula>"PR"</formula>
    </cfRule>
  </conditionalFormatting>
  <conditionalFormatting sqref="AI71">
    <cfRule type="cellIs" dxfId="2631" priority="76" operator="equal">
      <formula>"Me"</formula>
    </cfRule>
  </conditionalFormatting>
  <conditionalFormatting sqref="AI71">
    <cfRule type="cellIs" dxfId="2630" priority="75" operator="equal">
      <formula>"TD"</formula>
    </cfRule>
  </conditionalFormatting>
  <conditionalFormatting sqref="AI71">
    <cfRule type="cellIs" dxfId="2629" priority="74" operator="equal">
      <formula>"PR"</formula>
    </cfRule>
  </conditionalFormatting>
  <conditionalFormatting sqref="AD58">
    <cfRule type="cellIs" dxfId="2628" priority="73" operator="equal">
      <formula>"Me"</formula>
    </cfRule>
  </conditionalFormatting>
  <conditionalFormatting sqref="AD58">
    <cfRule type="cellIs" dxfId="2627" priority="72" operator="equal">
      <formula>"TD"</formula>
    </cfRule>
  </conditionalFormatting>
  <conditionalFormatting sqref="AD203:AD204">
    <cfRule type="cellIs" dxfId="2626" priority="71" operator="equal">
      <formula>"Me"</formula>
    </cfRule>
  </conditionalFormatting>
  <conditionalFormatting sqref="AD203:AD204">
    <cfRule type="cellIs" dxfId="2625" priority="70" operator="equal">
      <formula>"TD"</formula>
    </cfRule>
  </conditionalFormatting>
  <conditionalFormatting sqref="AD203:AD204">
    <cfRule type="cellIs" dxfId="2624" priority="69" operator="equal">
      <formula>"PR"</formula>
    </cfRule>
  </conditionalFormatting>
  <conditionalFormatting sqref="AD205:AD206">
    <cfRule type="cellIs" dxfId="2623" priority="68" operator="equal">
      <formula>"Me"</formula>
    </cfRule>
  </conditionalFormatting>
  <conditionalFormatting sqref="AD205:AD206">
    <cfRule type="cellIs" dxfId="2622" priority="67" operator="equal">
      <formula>"TD"</formula>
    </cfRule>
  </conditionalFormatting>
  <conditionalFormatting sqref="AD205:AD206">
    <cfRule type="cellIs" dxfId="2621" priority="66" operator="equal">
      <formula>"PR"</formula>
    </cfRule>
  </conditionalFormatting>
  <conditionalFormatting sqref="AH183:AH184">
    <cfRule type="cellIs" dxfId="2620" priority="65" operator="equal">
      <formula>"Me"</formula>
    </cfRule>
  </conditionalFormatting>
  <conditionalFormatting sqref="AH183:AH184">
    <cfRule type="cellIs" dxfId="2619" priority="64" operator="equal">
      <formula>"TD"</formula>
    </cfRule>
  </conditionalFormatting>
  <conditionalFormatting sqref="AH183:AH184">
    <cfRule type="cellIs" dxfId="2618" priority="63" operator="equal">
      <formula>"PR"</formula>
    </cfRule>
  </conditionalFormatting>
  <conditionalFormatting sqref="AH37:AH38">
    <cfRule type="cellIs" dxfId="2617" priority="62" operator="equal">
      <formula>"Me"</formula>
    </cfRule>
  </conditionalFormatting>
  <conditionalFormatting sqref="AH37:AH38">
    <cfRule type="cellIs" dxfId="2616" priority="61" operator="equal">
      <formula>"TD"</formula>
    </cfRule>
  </conditionalFormatting>
  <conditionalFormatting sqref="AH37:AH38">
    <cfRule type="cellIs" dxfId="2615" priority="60" operator="equal">
      <formula>"PR"</formula>
    </cfRule>
  </conditionalFormatting>
  <conditionalFormatting sqref="AH37">
    <cfRule type="cellIs" dxfId="2614" priority="59" operator="equal">
      <formula>"Me"</formula>
    </cfRule>
  </conditionalFormatting>
  <conditionalFormatting sqref="AH37">
    <cfRule type="cellIs" dxfId="2613" priority="58" operator="equal">
      <formula>"TD"</formula>
    </cfRule>
  </conditionalFormatting>
  <conditionalFormatting sqref="AH38">
    <cfRule type="cellIs" dxfId="2612" priority="57" operator="equal">
      <formula>"Me"</formula>
    </cfRule>
  </conditionalFormatting>
  <conditionalFormatting sqref="AH38">
    <cfRule type="cellIs" dxfId="2611" priority="56" operator="equal">
      <formula>"TD"</formula>
    </cfRule>
  </conditionalFormatting>
  <conditionalFormatting sqref="AH38">
    <cfRule type="cellIs" dxfId="2610" priority="55" operator="equal">
      <formula>"Me"</formula>
    </cfRule>
  </conditionalFormatting>
  <conditionalFormatting sqref="AH38">
    <cfRule type="cellIs" dxfId="2609" priority="54" operator="equal">
      <formula>"TD"</formula>
    </cfRule>
  </conditionalFormatting>
  <conditionalFormatting sqref="AH38">
    <cfRule type="cellIs" dxfId="2608" priority="53" operator="equal">
      <formula>"Me"</formula>
    </cfRule>
  </conditionalFormatting>
  <conditionalFormatting sqref="AH38">
    <cfRule type="cellIs" dxfId="2607" priority="52" operator="equal">
      <formula>"TD"</formula>
    </cfRule>
  </conditionalFormatting>
  <conditionalFormatting sqref="AH38">
    <cfRule type="cellIs" dxfId="2606" priority="51" operator="equal">
      <formula>"Me"</formula>
    </cfRule>
  </conditionalFormatting>
  <conditionalFormatting sqref="AH38">
    <cfRule type="cellIs" dxfId="2605" priority="50" operator="equal">
      <formula>"TD"</formula>
    </cfRule>
  </conditionalFormatting>
  <conditionalFormatting sqref="AH38">
    <cfRule type="cellIs" dxfId="2604" priority="49" operator="equal">
      <formula>"Me"</formula>
    </cfRule>
  </conditionalFormatting>
  <conditionalFormatting sqref="AH38">
    <cfRule type="cellIs" dxfId="2603" priority="48" operator="equal">
      <formula>"TD"</formula>
    </cfRule>
  </conditionalFormatting>
  <conditionalFormatting sqref="AE145:AJ146">
    <cfRule type="cellIs" dxfId="2602" priority="47" operator="equal">
      <formula>"Me"</formula>
    </cfRule>
  </conditionalFormatting>
  <conditionalFormatting sqref="AE145:AJ146">
    <cfRule type="cellIs" dxfId="2601" priority="46" operator="equal">
      <formula>"TD"</formula>
    </cfRule>
  </conditionalFormatting>
  <conditionalFormatting sqref="AH193:AJ194">
    <cfRule type="cellIs" dxfId="2600" priority="45" operator="equal">
      <formula>"Me"</formula>
    </cfRule>
  </conditionalFormatting>
  <conditionalFormatting sqref="AH193:AJ194">
    <cfRule type="cellIs" dxfId="2599" priority="44" operator="equal">
      <formula>"TD"</formula>
    </cfRule>
  </conditionalFormatting>
  <conditionalFormatting sqref="AH193:AJ194">
    <cfRule type="cellIs" dxfId="2598" priority="43" operator="equal">
      <formula>"PR"</formula>
    </cfRule>
  </conditionalFormatting>
  <conditionalFormatting sqref="AG229:AJ230">
    <cfRule type="cellIs" dxfId="2597" priority="39" operator="equal">
      <formula>"Me"</formula>
    </cfRule>
  </conditionalFormatting>
  <conditionalFormatting sqref="AG229:AJ230">
    <cfRule type="cellIs" dxfId="2596" priority="38" operator="equal">
      <formula>"TD"</formula>
    </cfRule>
  </conditionalFormatting>
  <conditionalFormatting sqref="AG229:AJ230">
    <cfRule type="cellIs" dxfId="2595" priority="37" operator="equal">
      <formula>"PR"</formula>
    </cfRule>
  </conditionalFormatting>
  <conditionalFormatting sqref="AG229:AJ230">
    <cfRule type="cellIs" dxfId="2594" priority="36" operator="equal">
      <formula>"Me"</formula>
    </cfRule>
  </conditionalFormatting>
  <conditionalFormatting sqref="AG229:AJ230">
    <cfRule type="cellIs" dxfId="2593" priority="35" operator="equal">
      <formula>"TD"</formula>
    </cfRule>
  </conditionalFormatting>
  <conditionalFormatting sqref="AG229:AJ230">
    <cfRule type="cellIs" dxfId="2592" priority="34" operator="equal">
      <formula>"PR"</formula>
    </cfRule>
  </conditionalFormatting>
  <conditionalFormatting sqref="W229:W230">
    <cfRule type="cellIs" dxfId="2591" priority="33" operator="equal">
      <formula>"Me"</formula>
    </cfRule>
  </conditionalFormatting>
  <conditionalFormatting sqref="W229:W230">
    <cfRule type="cellIs" dxfId="2590" priority="32" operator="equal">
      <formula>"TD"</formula>
    </cfRule>
  </conditionalFormatting>
  <conditionalFormatting sqref="W229:W230">
    <cfRule type="cellIs" dxfId="2589" priority="31" operator="equal">
      <formula>"PR"</formula>
    </cfRule>
  </conditionalFormatting>
  <conditionalFormatting sqref="AJ73:AJ74">
    <cfRule type="cellIs" dxfId="2588" priority="27" operator="equal">
      <formula>"Me"</formula>
    </cfRule>
  </conditionalFormatting>
  <conditionalFormatting sqref="AJ73:AJ74">
    <cfRule type="cellIs" dxfId="2587" priority="26" operator="equal">
      <formula>"TD"</formula>
    </cfRule>
  </conditionalFormatting>
  <conditionalFormatting sqref="AJ73:AJ74">
    <cfRule type="cellIs" dxfId="2586" priority="25" operator="equal">
      <formula>"PR"</formula>
    </cfRule>
  </conditionalFormatting>
  <conditionalFormatting sqref="AH187:AJ188">
    <cfRule type="cellIs" dxfId="2585" priority="15" operator="equal">
      <formula>"Me"</formula>
    </cfRule>
  </conditionalFormatting>
  <conditionalFormatting sqref="AH187:AJ188">
    <cfRule type="cellIs" dxfId="2584" priority="14" operator="equal">
      <formula>"TD"</formula>
    </cfRule>
  </conditionalFormatting>
  <conditionalFormatting sqref="AH187:AJ188">
    <cfRule type="cellIs" dxfId="2583" priority="13" operator="equal">
      <formula>"PR"</formula>
    </cfRule>
  </conditionalFormatting>
  <conditionalFormatting sqref="Z187:AD188">
    <cfRule type="cellIs" dxfId="2582" priority="12" operator="equal">
      <formula>"Me"</formula>
    </cfRule>
  </conditionalFormatting>
  <conditionalFormatting sqref="Z187:AD188">
    <cfRule type="cellIs" dxfId="2581" priority="11" operator="equal">
      <formula>"TD"</formula>
    </cfRule>
  </conditionalFormatting>
  <conditionalFormatting sqref="Z187:AD188">
    <cfRule type="cellIs" dxfId="2580" priority="10" operator="equal">
      <formula>"PR"</formula>
    </cfRule>
  </conditionalFormatting>
  <conditionalFormatting sqref="U187:V188">
    <cfRule type="cellIs" dxfId="2579" priority="3" operator="equal">
      <formula>"Me"</formula>
    </cfRule>
  </conditionalFormatting>
  <conditionalFormatting sqref="U187:V188">
    <cfRule type="cellIs" dxfId="2578" priority="2" operator="equal">
      <formula>"TD"</formula>
    </cfRule>
  </conditionalFormatting>
  <conditionalFormatting sqref="U187:V188">
    <cfRule type="cellIs" dxfId="2577" priority="1" operator="equal">
      <formula>"PR"</formula>
    </cfRule>
  </conditionalFormatting>
  <conditionalFormatting sqref="D189 C25:C26 C84 D201 C80 C55:C56 C37:C40 C99:C100 C94:C96 C87:C92 C173:C174 C179:C180 C184 C229:C248 C186:C226">
    <cfRule type="cellIs" dxfId="2576" priority="670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27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43" operator="lessThan" id="{A2765C96-77FC-4BEC-B7B3-5BE8D8730F5B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15" operator="lessThan" id="{C211340B-2BBE-4A31-99C5-72F38D8B4968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1" operator="lessThan" id="{E2E6230C-78F7-44B7-9A7A-C3B1C7EA3E26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</sheetPr>
  <dimension ref="A1:CB246"/>
  <sheetViews>
    <sheetView topLeftCell="B1" zoomScale="90" zoomScaleNormal="90" workbookViewId="0">
      <pane ySplit="13" topLeftCell="A38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D5" s="78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173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481">
        <v>21</v>
      </c>
      <c r="AA13" s="25">
        <v>22</v>
      </c>
      <c r="AB13" s="300">
        <v>23</v>
      </c>
      <c r="AC13" s="300">
        <v>24</v>
      </c>
      <c r="AD13" s="25">
        <v>25</v>
      </c>
      <c r="AE13" s="481">
        <v>26</v>
      </c>
      <c r="AF13" s="25">
        <v>27</v>
      </c>
      <c r="AG13" s="778">
        <v>28</v>
      </c>
      <c r="AH13" s="55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91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99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129">
        <v>31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417</v>
      </c>
      <c r="D21" s="178" t="s">
        <v>192</v>
      </c>
      <c r="E21" s="156" t="s">
        <v>70</v>
      </c>
      <c r="F21" s="302"/>
      <c r="G21" s="305"/>
      <c r="H21" s="305"/>
      <c r="I21" s="31" t="s">
        <v>11</v>
      </c>
      <c r="J21" s="31" t="s">
        <v>11</v>
      </c>
      <c r="K21" s="355" t="s">
        <v>13</v>
      </c>
      <c r="L21" s="31" t="s">
        <v>11</v>
      </c>
      <c r="M21" s="31" t="s">
        <v>11</v>
      </c>
      <c r="N21" s="305"/>
      <c r="O21" s="305"/>
      <c r="P21" s="305"/>
      <c r="Q21" s="31" t="s">
        <v>11</v>
      </c>
      <c r="R21" s="31" t="s">
        <v>11</v>
      </c>
      <c r="S21" s="31" t="s">
        <v>11</v>
      </c>
      <c r="T21" s="305"/>
      <c r="U21" s="305"/>
      <c r="V21" s="305"/>
      <c r="W21" s="31" t="s">
        <v>11</v>
      </c>
      <c r="X21" s="31" t="s">
        <v>11</v>
      </c>
      <c r="Y21" s="31" t="s">
        <v>11</v>
      </c>
      <c r="Z21" s="31" t="s">
        <v>11</v>
      </c>
      <c r="AA21" s="31" t="s">
        <v>11</v>
      </c>
      <c r="AB21" s="305"/>
      <c r="AC21" s="305"/>
      <c r="AD21" s="31" t="s">
        <v>11</v>
      </c>
      <c r="AE21" s="31" t="s">
        <v>11</v>
      </c>
      <c r="AF21" s="31" t="s">
        <v>11</v>
      </c>
      <c r="AG21" s="657" t="s">
        <v>11</v>
      </c>
      <c r="AH21" s="31" t="s">
        <v>11</v>
      </c>
      <c r="AI21" s="305"/>
      <c r="AJ21" s="31"/>
      <c r="AK21" s="34">
        <f>IF(CA21=0,"",TIME(0,CA21,0))</f>
        <v>0.3</v>
      </c>
      <c r="AL21" s="157">
        <f>COUNTIF(F21:AJ21,"P")</f>
        <v>17</v>
      </c>
      <c r="AM21" s="158">
        <f>SUM(AL21:AL22)/2</f>
        <v>17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432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432</v>
      </c>
      <c r="CB21" s="35">
        <f>SUM(AM21+AO21+AQ21+AS21+AU21+AW21+BB21+BD21+BG21+AY21)</f>
        <v>18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6</v>
      </c>
      <c r="D22" s="165"/>
      <c r="E22" s="166" t="s">
        <v>4</v>
      </c>
      <c r="F22" s="303"/>
      <c r="G22" s="306"/>
      <c r="H22" s="306"/>
      <c r="I22" s="37" t="s">
        <v>11</v>
      </c>
      <c r="J22" s="37" t="s">
        <v>11</v>
      </c>
      <c r="K22" s="356" t="s">
        <v>13</v>
      </c>
      <c r="L22" s="37" t="s">
        <v>11</v>
      </c>
      <c r="M22" s="37" t="s">
        <v>11</v>
      </c>
      <c r="N22" s="306"/>
      <c r="O22" s="306"/>
      <c r="P22" s="306"/>
      <c r="Q22" s="37" t="s">
        <v>11</v>
      </c>
      <c r="R22" s="37" t="s">
        <v>11</v>
      </c>
      <c r="S22" s="37" t="s">
        <v>11</v>
      </c>
      <c r="T22" s="306"/>
      <c r="U22" s="306"/>
      <c r="V22" s="306"/>
      <c r="W22" s="37" t="s">
        <v>11</v>
      </c>
      <c r="X22" s="37" t="s">
        <v>11</v>
      </c>
      <c r="Y22" s="37" t="s">
        <v>11</v>
      </c>
      <c r="Z22" s="37" t="s">
        <v>11</v>
      </c>
      <c r="AA22" s="37" t="s">
        <v>11</v>
      </c>
      <c r="AB22" s="306"/>
      <c r="AC22" s="306"/>
      <c r="AD22" s="780" t="s">
        <v>11</v>
      </c>
      <c r="AE22" s="37" t="s">
        <v>11</v>
      </c>
      <c r="AF22" s="37" t="s">
        <v>11</v>
      </c>
      <c r="AG22" s="37" t="s">
        <v>11</v>
      </c>
      <c r="AH22" s="37" t="s">
        <v>11</v>
      </c>
      <c r="AI22" s="306"/>
      <c r="AJ22" s="37"/>
      <c r="AK22" s="40"/>
      <c r="AL22" s="167">
        <f>COUNTIF(F22:AJ22,"P")</f>
        <v>17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806" t="s">
        <v>310</v>
      </c>
      <c r="D23" s="178" t="str">
        <f>VLOOKUP(C23,ListeAppel,2,FALSE)</f>
        <v>Nom 031</v>
      </c>
      <c r="E23" s="156" t="s">
        <v>70</v>
      </c>
      <c r="F23" s="302"/>
      <c r="G23" s="305"/>
      <c r="H23" s="305"/>
      <c r="I23" s="365" t="s">
        <v>14</v>
      </c>
      <c r="J23" s="365" t="s">
        <v>14</v>
      </c>
      <c r="K23" s="365" t="s">
        <v>14</v>
      </c>
      <c r="L23" s="365" t="s">
        <v>14</v>
      </c>
      <c r="M23" s="365" t="s">
        <v>14</v>
      </c>
      <c r="N23" s="305"/>
      <c r="O23" s="305"/>
      <c r="P23" s="305"/>
      <c r="Q23" s="31" t="s">
        <v>67</v>
      </c>
      <c r="R23" s="31" t="s">
        <v>11</v>
      </c>
      <c r="S23" s="31" t="s">
        <v>11</v>
      </c>
      <c r="T23" s="305"/>
      <c r="U23" s="305"/>
      <c r="V23" s="305"/>
      <c r="W23" s="31" t="s">
        <v>11</v>
      </c>
      <c r="X23" s="31" t="s">
        <v>67</v>
      </c>
      <c r="Y23" s="31" t="s">
        <v>11</v>
      </c>
      <c r="Z23" s="31" t="s">
        <v>11</v>
      </c>
      <c r="AA23" s="353" t="s">
        <v>7</v>
      </c>
      <c r="AB23" s="305"/>
      <c r="AC23" s="305"/>
      <c r="AD23" s="31" t="s">
        <v>11</v>
      </c>
      <c r="AE23" s="31" t="s">
        <v>11</v>
      </c>
      <c r="AF23" s="31" t="s">
        <v>11</v>
      </c>
      <c r="AG23" s="31" t="s">
        <v>11</v>
      </c>
      <c r="AH23" s="31" t="s">
        <v>67</v>
      </c>
      <c r="AI23" s="305"/>
      <c r="AJ23" s="31"/>
      <c r="AK23" s="34">
        <f>IF(CA23=0,"",TIME(0,CA23,0))</f>
        <v>0.15</v>
      </c>
      <c r="AL23" s="157">
        <f t="shared" ref="AL23:AL28" si="0">COUNTIF(F23:AJ23,"P")</f>
        <v>9</v>
      </c>
      <c r="AM23" s="158">
        <f>SUM(AL23:AL24)/2</f>
        <v>8.5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216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5</v>
      </c>
      <c r="BL23" s="162">
        <f>SUM(BK23+BK24)/2</f>
        <v>5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0</v>
      </c>
      <c r="BT23" s="158">
        <f>SUM((BS23+BS24)/2)</f>
        <v>0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425</v>
      </c>
      <c r="B24" s="147" t="s">
        <v>179</v>
      </c>
      <c r="C24" s="164" t="s">
        <v>7</v>
      </c>
      <c r="D24" s="165" t="s">
        <v>81</v>
      </c>
      <c r="E24" s="166" t="s">
        <v>4</v>
      </c>
      <c r="F24" s="303"/>
      <c r="G24" s="306"/>
      <c r="H24" s="306"/>
      <c r="I24" s="367" t="s">
        <v>14</v>
      </c>
      <c r="J24" s="367" t="s">
        <v>14</v>
      </c>
      <c r="K24" s="367" t="s">
        <v>14</v>
      </c>
      <c r="L24" s="367" t="s">
        <v>14</v>
      </c>
      <c r="M24" s="367" t="s">
        <v>14</v>
      </c>
      <c r="N24" s="306"/>
      <c r="O24" s="306"/>
      <c r="P24" s="306"/>
      <c r="Q24" s="37" t="s">
        <v>67</v>
      </c>
      <c r="R24" s="37" t="s">
        <v>11</v>
      </c>
      <c r="S24" s="37" t="s">
        <v>11</v>
      </c>
      <c r="T24" s="306"/>
      <c r="U24" s="306"/>
      <c r="V24" s="306"/>
      <c r="W24" s="37" t="s">
        <v>11</v>
      </c>
      <c r="X24" s="37" t="s">
        <v>67</v>
      </c>
      <c r="Y24" s="37" t="s">
        <v>11</v>
      </c>
      <c r="Z24" s="37" t="s">
        <v>11</v>
      </c>
      <c r="AA24" s="354" t="s">
        <v>7</v>
      </c>
      <c r="AB24" s="306"/>
      <c r="AC24" s="306"/>
      <c r="AD24" s="37" t="s">
        <v>11</v>
      </c>
      <c r="AE24" s="440" t="s">
        <v>39</v>
      </c>
      <c r="AF24" s="37" t="s">
        <v>11</v>
      </c>
      <c r="AG24" s="37" t="s">
        <v>11</v>
      </c>
      <c r="AH24" s="37" t="s">
        <v>67</v>
      </c>
      <c r="AI24" s="306"/>
      <c r="AJ24" s="37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5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425</v>
      </c>
      <c r="B25" s="147" t="s">
        <v>179</v>
      </c>
      <c r="C25" s="196">
        <v>7933</v>
      </c>
      <c r="D25" s="252" t="s">
        <v>240</v>
      </c>
      <c r="E25" s="156" t="s">
        <v>70</v>
      </c>
      <c r="F25" s="304"/>
      <c r="G25" s="307"/>
      <c r="H25" s="307"/>
      <c r="I25" s="53" t="s">
        <v>11</v>
      </c>
      <c r="J25" s="52" t="s">
        <v>11</v>
      </c>
      <c r="K25" s="52" t="s">
        <v>11</v>
      </c>
      <c r="L25" s="488" t="s">
        <v>7</v>
      </c>
      <c r="M25" s="52" t="s">
        <v>11</v>
      </c>
      <c r="N25" s="307"/>
      <c r="O25" s="305"/>
      <c r="P25" s="307"/>
      <c r="Q25" s="52" t="s">
        <v>11</v>
      </c>
      <c r="R25" s="488" t="s">
        <v>7</v>
      </c>
      <c r="S25" s="488" t="s">
        <v>7</v>
      </c>
      <c r="T25" s="307"/>
      <c r="U25" s="307"/>
      <c r="V25" s="307"/>
      <c r="W25" s="518" t="s">
        <v>28</v>
      </c>
      <c r="X25" s="52" t="s">
        <v>11</v>
      </c>
      <c r="Y25" s="52" t="s">
        <v>11</v>
      </c>
      <c r="Z25" s="488" t="s">
        <v>7</v>
      </c>
      <c r="AA25" s="358" t="s">
        <v>7</v>
      </c>
      <c r="AB25" s="307"/>
      <c r="AC25" s="307"/>
      <c r="AD25" s="52" t="s">
        <v>11</v>
      </c>
      <c r="AE25" s="52" t="s">
        <v>11</v>
      </c>
      <c r="AF25" s="52" t="s">
        <v>11</v>
      </c>
      <c r="AG25" s="488" t="s">
        <v>7</v>
      </c>
      <c r="AH25" s="52" t="s">
        <v>11</v>
      </c>
      <c r="AI25" s="307"/>
      <c r="AJ25" s="52"/>
      <c r="AK25" s="34">
        <f>IF(CA25=0,"",TIME(0,CA25,0))</f>
        <v>0.13333333333333333</v>
      </c>
      <c r="AL25" s="157">
        <f t="shared" si="0"/>
        <v>11</v>
      </c>
      <c r="AM25" s="158">
        <f>SUM(AL25:AL26)/2</f>
        <v>8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192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3.5</v>
      </c>
      <c r="BS25" s="158">
        <f t="shared" si="15"/>
        <v>1</v>
      </c>
      <c r="BT25" s="158">
        <f>SUM((BS25+BS26)/2)</f>
        <v>1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192</v>
      </c>
      <c r="CB25" s="35">
        <f>SUM(AM25+AO25+AQ25+AS25+AU25+AW25+BB25+BD25+BG25+AY25)</f>
        <v>8</v>
      </c>
    </row>
    <row r="26" spans="1:80" ht="18.75" customHeight="1" thickBot="1" x14ac:dyDescent="0.3">
      <c r="A26" s="137" t="s">
        <v>425</v>
      </c>
      <c r="B26" s="147" t="s">
        <v>179</v>
      </c>
      <c r="C26" s="196" t="s">
        <v>6</v>
      </c>
      <c r="D26" s="254">
        <v>11563</v>
      </c>
      <c r="E26" s="166" t="s">
        <v>4</v>
      </c>
      <c r="F26" s="303"/>
      <c r="G26" s="306"/>
      <c r="H26" s="306"/>
      <c r="I26" s="651" t="s">
        <v>67</v>
      </c>
      <c r="J26" s="37" t="s">
        <v>11</v>
      </c>
      <c r="K26" s="651" t="s">
        <v>67</v>
      </c>
      <c r="L26" s="651" t="s">
        <v>67</v>
      </c>
      <c r="M26" s="37" t="s">
        <v>11</v>
      </c>
      <c r="N26" s="306"/>
      <c r="O26" s="306"/>
      <c r="P26" s="306"/>
      <c r="Q26" s="37" t="s">
        <v>11</v>
      </c>
      <c r="R26" s="651" t="s">
        <v>67</v>
      </c>
      <c r="S26" s="651" t="s">
        <v>67</v>
      </c>
      <c r="T26" s="306"/>
      <c r="U26" s="306"/>
      <c r="V26" s="306"/>
      <c r="W26" s="651" t="s">
        <v>67</v>
      </c>
      <c r="X26" s="433" t="s">
        <v>28</v>
      </c>
      <c r="Y26" s="651" t="s">
        <v>67</v>
      </c>
      <c r="Z26" s="651" t="s">
        <v>67</v>
      </c>
      <c r="AA26" s="354" t="s">
        <v>7</v>
      </c>
      <c r="AB26" s="306"/>
      <c r="AC26" s="306"/>
      <c r="AD26" s="651" t="s">
        <v>67</v>
      </c>
      <c r="AE26" s="37" t="s">
        <v>11</v>
      </c>
      <c r="AF26" s="651" t="s">
        <v>67</v>
      </c>
      <c r="AG26" s="651" t="s">
        <v>67</v>
      </c>
      <c r="AH26" s="37" t="s">
        <v>11</v>
      </c>
      <c r="AI26" s="331"/>
      <c r="AJ26" s="52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</v>
      </c>
      <c r="BR26" s="168"/>
      <c r="BS26" s="168">
        <f t="shared" si="15"/>
        <v>1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711"/>
      <c r="C27" s="1138" t="s">
        <v>313</v>
      </c>
      <c r="D27" s="178" t="str">
        <f>VLOOKUP(C27,ListeAppel,2,FALSE)</f>
        <v>Nom 073</v>
      </c>
      <c r="E27" s="156" t="s">
        <v>70</v>
      </c>
      <c r="F27" s="304"/>
      <c r="G27" s="307"/>
      <c r="H27" s="307"/>
      <c r="I27" s="392" t="s">
        <v>11</v>
      </c>
      <c r="J27" s="52" t="s">
        <v>11</v>
      </c>
      <c r="K27" s="380" t="s">
        <v>11</v>
      </c>
      <c r="L27" s="52" t="s">
        <v>11</v>
      </c>
      <c r="M27" s="52" t="s">
        <v>67</v>
      </c>
      <c r="N27" s="307"/>
      <c r="O27" s="305"/>
      <c r="P27" s="307"/>
      <c r="Q27" s="52" t="s">
        <v>67</v>
      </c>
      <c r="R27" s="52" t="s">
        <v>11</v>
      </c>
      <c r="S27" s="52" t="s">
        <v>11</v>
      </c>
      <c r="T27" s="307"/>
      <c r="U27" s="307"/>
      <c r="V27" s="307"/>
      <c r="W27" s="358" t="s">
        <v>7</v>
      </c>
      <c r="X27" s="358" t="s">
        <v>7</v>
      </c>
      <c r="Y27" s="358" t="s">
        <v>7</v>
      </c>
      <c r="Z27" s="358" t="s">
        <v>7</v>
      </c>
      <c r="AA27" s="358" t="s">
        <v>7</v>
      </c>
      <c r="AB27" s="307"/>
      <c r="AC27" s="307"/>
      <c r="AD27" s="52" t="s">
        <v>11</v>
      </c>
      <c r="AE27" s="385" t="s">
        <v>58</v>
      </c>
      <c r="AF27" s="52" t="s">
        <v>11</v>
      </c>
      <c r="AG27" s="657" t="s">
        <v>11</v>
      </c>
      <c r="AH27" s="52" t="s">
        <v>11</v>
      </c>
      <c r="AI27" s="307"/>
      <c r="AJ27" s="52"/>
      <c r="AK27" s="34">
        <f>IF(CA27=0,"",TIME(0,CA27,0))</f>
        <v>0.16666666666666666</v>
      </c>
      <c r="AL27" s="157">
        <f t="shared" si="0"/>
        <v>10</v>
      </c>
      <c r="AM27" s="158">
        <f>SUM(AL27:AL28)/2</f>
        <v>10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240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240</v>
      </c>
      <c r="CB27" s="35">
        <f>SUM(AM27+AO27+AQ27+AS27+AU27+AW27+BB27+BD27+BG27+AY27)</f>
        <v>10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166" t="s">
        <v>4</v>
      </c>
      <c r="F28" s="304"/>
      <c r="G28" s="307"/>
      <c r="H28" s="307"/>
      <c r="I28" s="53" t="s">
        <v>11</v>
      </c>
      <c r="J28" s="52" t="s">
        <v>11</v>
      </c>
      <c r="K28" s="402" t="s">
        <v>11</v>
      </c>
      <c r="L28" s="52" t="s">
        <v>11</v>
      </c>
      <c r="M28" s="52" t="s">
        <v>67</v>
      </c>
      <c r="N28" s="307"/>
      <c r="O28" s="306"/>
      <c r="P28" s="307"/>
      <c r="Q28" s="52" t="s">
        <v>67</v>
      </c>
      <c r="R28" s="52" t="s">
        <v>11</v>
      </c>
      <c r="S28" s="52" t="s">
        <v>11</v>
      </c>
      <c r="T28" s="307"/>
      <c r="U28" s="307"/>
      <c r="V28" s="307"/>
      <c r="W28" s="358" t="s">
        <v>7</v>
      </c>
      <c r="X28" s="358" t="s">
        <v>7</v>
      </c>
      <c r="Y28" s="358" t="s">
        <v>7</v>
      </c>
      <c r="Z28" s="358" t="s">
        <v>7</v>
      </c>
      <c r="AA28" s="358" t="s">
        <v>7</v>
      </c>
      <c r="AB28" s="307"/>
      <c r="AC28" s="307"/>
      <c r="AD28" s="52" t="s">
        <v>11</v>
      </c>
      <c r="AE28" s="385" t="s">
        <v>58</v>
      </c>
      <c r="AF28" s="52" t="s">
        <v>11</v>
      </c>
      <c r="AG28" s="52" t="s">
        <v>11</v>
      </c>
      <c r="AH28" s="52" t="s">
        <v>11</v>
      </c>
      <c r="AI28" s="307"/>
      <c r="AJ28" s="52"/>
      <c r="AK28" s="40"/>
      <c r="AL28" s="167">
        <f t="shared" si="0"/>
        <v>10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5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425</v>
      </c>
      <c r="B29" s="147" t="s">
        <v>179</v>
      </c>
      <c r="C29" s="806" t="s">
        <v>311</v>
      </c>
      <c r="D29" s="155" t="str">
        <f>VLOOKUP(C29,ListeAppel,2,FALSE)</f>
        <v xml:space="preserve">Nom 087 </v>
      </c>
      <c r="E29" s="156" t="s">
        <v>70</v>
      </c>
      <c r="F29" s="302"/>
      <c r="G29" s="325"/>
      <c r="H29" s="305"/>
      <c r="I29" s="32" t="s">
        <v>11</v>
      </c>
      <c r="J29" s="31" t="s">
        <v>11</v>
      </c>
      <c r="K29" s="31" t="s">
        <v>11</v>
      </c>
      <c r="L29" s="31" t="s">
        <v>11</v>
      </c>
      <c r="M29" s="31" t="s">
        <v>11</v>
      </c>
      <c r="N29" s="325"/>
      <c r="O29" s="305"/>
      <c r="P29" s="305"/>
      <c r="Q29" s="353" t="s">
        <v>7</v>
      </c>
      <c r="R29" s="353" t="s">
        <v>7</v>
      </c>
      <c r="S29" s="353" t="s">
        <v>7</v>
      </c>
      <c r="T29" s="305"/>
      <c r="U29" s="325"/>
      <c r="V29" s="305"/>
      <c r="W29" s="31" t="s">
        <v>11</v>
      </c>
      <c r="X29" s="31" t="s">
        <v>11</v>
      </c>
      <c r="Y29" s="31" t="s">
        <v>11</v>
      </c>
      <c r="Z29" s="31" t="s">
        <v>11</v>
      </c>
      <c r="AA29" s="31" t="s">
        <v>11</v>
      </c>
      <c r="AB29" s="305"/>
      <c r="AC29" s="305"/>
      <c r="AD29" s="31" t="s">
        <v>11</v>
      </c>
      <c r="AE29" s="31" t="s">
        <v>11</v>
      </c>
      <c r="AF29" s="353" t="s">
        <v>7</v>
      </c>
      <c r="AG29" s="31" t="s">
        <v>11</v>
      </c>
      <c r="AH29" s="31" t="s">
        <v>11</v>
      </c>
      <c r="AI29" s="325"/>
      <c r="AJ29" s="31"/>
      <c r="AK29" s="34">
        <f>IF(CA29=0,"",TIME(0,CA29,0))</f>
        <v>0.23333333333333331</v>
      </c>
      <c r="AL29" s="157">
        <f>COUNTIF(F29:AJ29,"P")</f>
        <v>14</v>
      </c>
      <c r="AM29" s="158">
        <f>SUM(AL29:AL30)/2</f>
        <v>13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1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336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4</v>
      </c>
      <c r="BR29" s="158">
        <f>SUM((BQ29+BQ30)/2)</f>
        <v>4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336</v>
      </c>
      <c r="CB29" s="35">
        <f>SUM(AM29+AO29+AQ29+AS29+AU29+AW29+BB29+BD29+BG29+AY29)</f>
        <v>14</v>
      </c>
    </row>
    <row r="30" spans="1:80" ht="18.75" customHeight="1" thickBot="1" x14ac:dyDescent="0.3">
      <c r="A30" s="137" t="s">
        <v>425</v>
      </c>
      <c r="B30" s="147" t="s">
        <v>179</v>
      </c>
      <c r="C30" s="164" t="s">
        <v>6</v>
      </c>
      <c r="D30" s="165">
        <v>11554</v>
      </c>
      <c r="E30" s="166" t="s">
        <v>4</v>
      </c>
      <c r="F30" s="303"/>
      <c r="G30" s="326"/>
      <c r="H30" s="306"/>
      <c r="I30" s="38" t="s">
        <v>11</v>
      </c>
      <c r="J30" s="37" t="s">
        <v>11</v>
      </c>
      <c r="K30" s="440" t="s">
        <v>39</v>
      </c>
      <c r="L30" s="37" t="s">
        <v>11</v>
      </c>
      <c r="M30" s="37" t="s">
        <v>11</v>
      </c>
      <c r="N30" s="326"/>
      <c r="O30" s="306"/>
      <c r="P30" s="306"/>
      <c r="Q30" s="354" t="s">
        <v>7</v>
      </c>
      <c r="R30" s="354" t="s">
        <v>7</v>
      </c>
      <c r="S30" s="354" t="s">
        <v>7</v>
      </c>
      <c r="T30" s="306"/>
      <c r="U30" s="326"/>
      <c r="V30" s="306"/>
      <c r="W30" s="37" t="s">
        <v>11</v>
      </c>
      <c r="X30" s="37" t="s">
        <v>11</v>
      </c>
      <c r="Y30" s="440" t="s">
        <v>39</v>
      </c>
      <c r="Z30" s="37" t="s">
        <v>11</v>
      </c>
      <c r="AA30" s="37" t="s">
        <v>11</v>
      </c>
      <c r="AB30" s="306"/>
      <c r="AC30" s="306"/>
      <c r="AD30" s="37" t="s">
        <v>11</v>
      </c>
      <c r="AE30" s="37" t="s">
        <v>11</v>
      </c>
      <c r="AF30" s="354" t="s">
        <v>7</v>
      </c>
      <c r="AG30" s="37" t="s">
        <v>11</v>
      </c>
      <c r="AH30" s="37" t="s">
        <v>11</v>
      </c>
      <c r="AI30" s="326"/>
      <c r="AJ30" s="37"/>
      <c r="AK30" s="40"/>
      <c r="AL30" s="167">
        <f>COUNTIF(F30:AJ30,"P")</f>
        <v>12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2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4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425</v>
      </c>
      <c r="B31" s="179" t="s">
        <v>180</v>
      </c>
      <c r="C31" s="1174" t="s">
        <v>180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425</v>
      </c>
      <c r="B32" s="179" t="s">
        <v>180</v>
      </c>
      <c r="C32" s="190"/>
      <c r="D32" s="45" t="s">
        <v>69</v>
      </c>
      <c r="E32" s="72"/>
      <c r="F32" s="299">
        <v>1</v>
      </c>
      <c r="G32" s="300">
        <v>2</v>
      </c>
      <c r="H32" s="300">
        <v>3</v>
      </c>
      <c r="I32" s="25">
        <v>4</v>
      </c>
      <c r="J32" s="25">
        <v>5</v>
      </c>
      <c r="K32" s="25">
        <v>6</v>
      </c>
      <c r="L32" s="25">
        <v>7</v>
      </c>
      <c r="M32" s="25">
        <v>8</v>
      </c>
      <c r="N32" s="300">
        <v>9</v>
      </c>
      <c r="O32" s="300">
        <v>10</v>
      </c>
      <c r="P32" s="300">
        <v>11</v>
      </c>
      <c r="Q32" s="25">
        <v>12</v>
      </c>
      <c r="R32" s="25">
        <v>13</v>
      </c>
      <c r="S32" s="25">
        <v>14</v>
      </c>
      <c r="T32" s="300">
        <v>15</v>
      </c>
      <c r="U32" s="300">
        <v>16</v>
      </c>
      <c r="V32" s="300">
        <v>17</v>
      </c>
      <c r="W32" s="25">
        <v>18</v>
      </c>
      <c r="X32" s="25">
        <v>19</v>
      </c>
      <c r="Y32" s="25">
        <v>20</v>
      </c>
      <c r="Z32" s="25">
        <v>21</v>
      </c>
      <c r="AA32" s="25">
        <v>22</v>
      </c>
      <c r="AB32" s="300">
        <v>23</v>
      </c>
      <c r="AC32" s="300">
        <v>24</v>
      </c>
      <c r="AD32" s="25">
        <v>25</v>
      </c>
      <c r="AE32" s="25">
        <v>26</v>
      </c>
      <c r="AF32" s="25">
        <v>27</v>
      </c>
      <c r="AG32" s="26">
        <v>28</v>
      </c>
      <c r="AH32" s="26">
        <v>29</v>
      </c>
      <c r="AI32" s="300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314</v>
      </c>
      <c r="D33" s="178" t="s">
        <v>191</v>
      </c>
      <c r="E33" s="156" t="s">
        <v>70</v>
      </c>
      <c r="F33" s="302"/>
      <c r="G33" s="332"/>
      <c r="H33" s="332"/>
      <c r="I33" s="55" t="s">
        <v>11</v>
      </c>
      <c r="J33" s="55" t="s">
        <v>11</v>
      </c>
      <c r="K33" s="31" t="s">
        <v>11</v>
      </c>
      <c r="L33" s="31" t="s">
        <v>11</v>
      </c>
      <c r="M33" s="55" t="s">
        <v>11</v>
      </c>
      <c r="N33" s="332"/>
      <c r="O33" s="305"/>
      <c r="P33" s="305"/>
      <c r="Q33" s="55" t="s">
        <v>11</v>
      </c>
      <c r="R33" s="31" t="s">
        <v>11</v>
      </c>
      <c r="S33" s="31" t="s">
        <v>11</v>
      </c>
      <c r="T33" s="305"/>
      <c r="U33" s="305"/>
      <c r="V33" s="305"/>
      <c r="W33" s="31" t="s">
        <v>11</v>
      </c>
      <c r="X33" s="31" t="s">
        <v>11</v>
      </c>
      <c r="Y33" s="31" t="s">
        <v>11</v>
      </c>
      <c r="Z33" s="31" t="s">
        <v>11</v>
      </c>
      <c r="AA33" s="31" t="s">
        <v>11</v>
      </c>
      <c r="AB33" s="305"/>
      <c r="AC33" s="305"/>
      <c r="AD33" s="31" t="s">
        <v>11</v>
      </c>
      <c r="AE33" s="31" t="s">
        <v>11</v>
      </c>
      <c r="AF33" s="353" t="s">
        <v>7</v>
      </c>
      <c r="AG33" s="353" t="s">
        <v>7</v>
      </c>
      <c r="AH33" s="353" t="s">
        <v>7</v>
      </c>
      <c r="AI33" s="305"/>
      <c r="AJ33" s="259"/>
      <c r="AK33" s="34">
        <f>IF(CA33=0,"",TIME(0,CA33,0))</f>
        <v>0.25</v>
      </c>
      <c r="AL33" s="157">
        <f>COUNTIF(F33:AJ33,"P")</f>
        <v>15</v>
      </c>
      <c r="AM33" s="158">
        <f>SUM(AL33:AL34)/2</f>
        <v>15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360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3</v>
      </c>
      <c r="BR33" s="158">
        <f>SUM((BQ33+BQ34)/2)</f>
        <v>3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360</v>
      </c>
      <c r="CB33" s="35">
        <f>SUM(AM33+AO33+AQ33+AS33+AU33+AW33+BB33+BD33+BG33+AY33)</f>
        <v>15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331"/>
      <c r="H34" s="331"/>
      <c r="I34" s="56" t="s">
        <v>11</v>
      </c>
      <c r="J34" s="56" t="s">
        <v>11</v>
      </c>
      <c r="K34" s="37" t="s">
        <v>11</v>
      </c>
      <c r="L34" s="37" t="s">
        <v>11</v>
      </c>
      <c r="M34" s="56" t="s">
        <v>11</v>
      </c>
      <c r="N34" s="331"/>
      <c r="O34" s="306"/>
      <c r="P34" s="306"/>
      <c r="Q34" s="56" t="s">
        <v>11</v>
      </c>
      <c r="R34" s="37" t="s">
        <v>11</v>
      </c>
      <c r="S34" s="37" t="s">
        <v>11</v>
      </c>
      <c r="T34" s="306"/>
      <c r="U34" s="306"/>
      <c r="V34" s="306"/>
      <c r="W34" s="37" t="s">
        <v>11</v>
      </c>
      <c r="X34" s="37" t="s">
        <v>11</v>
      </c>
      <c r="Y34" s="37" t="s">
        <v>11</v>
      </c>
      <c r="Z34" s="37" t="s">
        <v>11</v>
      </c>
      <c r="AA34" s="37" t="s">
        <v>11</v>
      </c>
      <c r="AB34" s="306"/>
      <c r="AC34" s="306"/>
      <c r="AD34" s="37" t="s">
        <v>11</v>
      </c>
      <c r="AE34" s="37" t="s">
        <v>11</v>
      </c>
      <c r="AF34" s="354" t="s">
        <v>7</v>
      </c>
      <c r="AG34" s="354" t="s">
        <v>7</v>
      </c>
      <c r="AH34" s="738" t="s">
        <v>7</v>
      </c>
      <c r="AI34" s="347"/>
      <c r="AJ34" s="272"/>
      <c r="AK34" s="40"/>
      <c r="AL34" s="167">
        <f>COUNTIF(F34:AJ34,"P")</f>
        <v>15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3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806" t="s">
        <v>315</v>
      </c>
      <c r="D35" s="155" t="str">
        <f>VLOOKUP(C35,ListeAppel,2,FALSE)</f>
        <v>Nom 008</v>
      </c>
      <c r="E35" s="156" t="s">
        <v>70</v>
      </c>
      <c r="F35" s="302"/>
      <c r="G35" s="305"/>
      <c r="H35" s="305"/>
      <c r="I35" s="32" t="s">
        <v>11</v>
      </c>
      <c r="J35" s="31" t="s">
        <v>11</v>
      </c>
      <c r="K35" s="31" t="s">
        <v>11</v>
      </c>
      <c r="L35" s="31" t="s">
        <v>11</v>
      </c>
      <c r="M35" s="31" t="s">
        <v>67</v>
      </c>
      <c r="N35" s="305"/>
      <c r="O35" s="305"/>
      <c r="P35" s="305"/>
      <c r="Q35" s="365" t="s">
        <v>14</v>
      </c>
      <c r="R35" s="365" t="s">
        <v>14</v>
      </c>
      <c r="S35" s="365" t="s">
        <v>14</v>
      </c>
      <c r="T35" s="365" t="s">
        <v>14</v>
      </c>
      <c r="U35" s="365" t="s">
        <v>14</v>
      </c>
      <c r="V35" s="365" t="s">
        <v>14</v>
      </c>
      <c r="W35" s="365" t="s">
        <v>14</v>
      </c>
      <c r="X35" s="365" t="s">
        <v>14</v>
      </c>
      <c r="Y35" s="365" t="s">
        <v>14</v>
      </c>
      <c r="Z35" s="365" t="s">
        <v>14</v>
      </c>
      <c r="AA35" s="365" t="s">
        <v>14</v>
      </c>
      <c r="AB35" s="365" t="s">
        <v>14</v>
      </c>
      <c r="AC35" s="365" t="s">
        <v>14</v>
      </c>
      <c r="AD35" s="365" t="s">
        <v>14</v>
      </c>
      <c r="AE35" s="365" t="s">
        <v>14</v>
      </c>
      <c r="AF35" s="365" t="s">
        <v>14</v>
      </c>
      <c r="AG35" s="365" t="s">
        <v>14</v>
      </c>
      <c r="AH35" s="365" t="s">
        <v>14</v>
      </c>
      <c r="AI35" s="305"/>
      <c r="AJ35" s="31"/>
      <c r="AK35" s="34">
        <f>IF(CA35=0,"",TIME(0,CA35,0))</f>
        <v>6.6666666666666666E-2</v>
      </c>
      <c r="AL35" s="157">
        <f t="shared" ref="AL35:AL42" si="19">COUNTIF(F35:AJ35,"P")</f>
        <v>4</v>
      </c>
      <c r="AM35" s="158">
        <f>SUM(AL35:AL36)/2</f>
        <v>4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96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18</v>
      </c>
      <c r="BL35" s="162">
        <f>SUM(BK35+BK36)/2</f>
        <v>18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96</v>
      </c>
      <c r="CB35" s="35">
        <f>SUM(AM35+AO35+AQ35+AS35+AU35+AW35+BB35+BD35+BG35+AY35)</f>
        <v>4</v>
      </c>
    </row>
    <row r="36" spans="1:80" ht="18.75" customHeight="1" thickBot="1" x14ac:dyDescent="0.3">
      <c r="A36" s="137" t="s">
        <v>425</v>
      </c>
      <c r="B36" s="179" t="s">
        <v>180</v>
      </c>
      <c r="C36" s="164" t="s">
        <v>6</v>
      </c>
      <c r="D36" s="165">
        <v>11335</v>
      </c>
      <c r="E36" s="166" t="s">
        <v>4</v>
      </c>
      <c r="F36" s="303"/>
      <c r="G36" s="306"/>
      <c r="H36" s="306"/>
      <c r="I36" s="38" t="s">
        <v>11</v>
      </c>
      <c r="J36" s="37" t="s">
        <v>11</v>
      </c>
      <c r="K36" s="37" t="s">
        <v>11</v>
      </c>
      <c r="L36" s="37" t="s">
        <v>11</v>
      </c>
      <c r="M36" s="37" t="s">
        <v>67</v>
      </c>
      <c r="N36" s="306"/>
      <c r="O36" s="306"/>
      <c r="P36" s="306"/>
      <c r="Q36" s="367" t="s">
        <v>14</v>
      </c>
      <c r="R36" s="367" t="s">
        <v>14</v>
      </c>
      <c r="S36" s="367" t="s">
        <v>14</v>
      </c>
      <c r="T36" s="367" t="s">
        <v>14</v>
      </c>
      <c r="U36" s="367" t="s">
        <v>14</v>
      </c>
      <c r="V36" s="367" t="s">
        <v>14</v>
      </c>
      <c r="W36" s="367" t="s">
        <v>14</v>
      </c>
      <c r="X36" s="367" t="s">
        <v>14</v>
      </c>
      <c r="Y36" s="367" t="s">
        <v>14</v>
      </c>
      <c r="Z36" s="367" t="s">
        <v>14</v>
      </c>
      <c r="AA36" s="367" t="s">
        <v>14</v>
      </c>
      <c r="AB36" s="367" t="s">
        <v>14</v>
      </c>
      <c r="AC36" s="367" t="s">
        <v>14</v>
      </c>
      <c r="AD36" s="367" t="s">
        <v>14</v>
      </c>
      <c r="AE36" s="367" t="s">
        <v>14</v>
      </c>
      <c r="AF36" s="367" t="s">
        <v>14</v>
      </c>
      <c r="AG36" s="367" t="s">
        <v>14</v>
      </c>
      <c r="AH36" s="367" t="s">
        <v>14</v>
      </c>
      <c r="AI36" s="306"/>
      <c r="AJ36" s="37"/>
      <c r="AK36" s="40"/>
      <c r="AL36" s="167">
        <f t="shared" si="19"/>
        <v>4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18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196">
        <v>3881</v>
      </c>
      <c r="D37" s="252" t="s">
        <v>200</v>
      </c>
      <c r="E37" s="156" t="s">
        <v>70</v>
      </c>
      <c r="F37" s="302"/>
      <c r="G37" s="305"/>
      <c r="H37" s="305"/>
      <c r="I37" s="32" t="s">
        <v>11</v>
      </c>
      <c r="J37" s="362" t="s">
        <v>7</v>
      </c>
      <c r="K37" s="31" t="s">
        <v>11</v>
      </c>
      <c r="L37" s="31" t="s">
        <v>11</v>
      </c>
      <c r="M37" s="31" t="s">
        <v>11</v>
      </c>
      <c r="N37" s="305"/>
      <c r="O37" s="305"/>
      <c r="P37" s="305"/>
      <c r="Q37" s="47" t="s">
        <v>11</v>
      </c>
      <c r="R37" s="31" t="s">
        <v>11</v>
      </c>
      <c r="S37" s="31" t="s">
        <v>11</v>
      </c>
      <c r="T37" s="305"/>
      <c r="U37" s="305"/>
      <c r="V37" s="305"/>
      <c r="W37" s="31" t="s">
        <v>11</v>
      </c>
      <c r="X37" s="362" t="s">
        <v>7</v>
      </c>
      <c r="Y37" s="31" t="s">
        <v>11</v>
      </c>
      <c r="Z37" s="31" t="s">
        <v>11</v>
      </c>
      <c r="AA37" s="31" t="s">
        <v>11</v>
      </c>
      <c r="AB37" s="305"/>
      <c r="AC37" s="305"/>
      <c r="AD37" s="353" t="s">
        <v>7</v>
      </c>
      <c r="AE37" s="47" t="s">
        <v>11</v>
      </c>
      <c r="AF37" s="31" t="s">
        <v>11</v>
      </c>
      <c r="AG37" s="656" t="s">
        <v>11</v>
      </c>
      <c r="AH37" s="353" t="s">
        <v>7</v>
      </c>
      <c r="AI37" s="305"/>
      <c r="AJ37" s="31"/>
      <c r="AK37" s="34">
        <f>IF(CA37=0,"",TIME(0,CA37,0))</f>
        <v>0.23333333333333331</v>
      </c>
      <c r="AL37" s="157">
        <f>COUNTIF(F37:AJ37,"P")</f>
        <v>14</v>
      </c>
      <c r="AM37" s="158">
        <f>SUM(AL37:AL38)/2</f>
        <v>12.5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336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4</v>
      </c>
      <c r="BR37" s="158">
        <f>SUM((BQ37+BQ38)/2)</f>
        <v>4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425</v>
      </c>
      <c r="B38" s="179" t="s">
        <v>180</v>
      </c>
      <c r="C38" s="196" t="s">
        <v>6</v>
      </c>
      <c r="D38" s="254"/>
      <c r="E38" s="166" t="s">
        <v>4</v>
      </c>
      <c r="F38" s="303"/>
      <c r="G38" s="306"/>
      <c r="H38" s="306"/>
      <c r="I38" s="38" t="s">
        <v>11</v>
      </c>
      <c r="J38" s="363" t="s">
        <v>7</v>
      </c>
      <c r="K38" s="37" t="s">
        <v>11</v>
      </c>
      <c r="L38" s="37" t="s">
        <v>11</v>
      </c>
      <c r="M38" s="440" t="s">
        <v>39</v>
      </c>
      <c r="N38" s="306"/>
      <c r="O38" s="306"/>
      <c r="P38" s="306"/>
      <c r="Q38" s="49" t="s">
        <v>11</v>
      </c>
      <c r="R38" s="37" t="s">
        <v>11</v>
      </c>
      <c r="S38" s="37" t="s">
        <v>11</v>
      </c>
      <c r="T38" s="306"/>
      <c r="U38" s="306"/>
      <c r="V38" s="306"/>
      <c r="W38" s="37" t="s">
        <v>11</v>
      </c>
      <c r="X38" s="363" t="s">
        <v>7</v>
      </c>
      <c r="Y38" s="440" t="s">
        <v>39</v>
      </c>
      <c r="Z38" s="37" t="s">
        <v>11</v>
      </c>
      <c r="AA38" s="440" t="s">
        <v>39</v>
      </c>
      <c r="AB38" s="306"/>
      <c r="AC38" s="306"/>
      <c r="AD38" s="354" t="s">
        <v>7</v>
      </c>
      <c r="AE38" s="49" t="s">
        <v>11</v>
      </c>
      <c r="AF38" s="37" t="s">
        <v>11</v>
      </c>
      <c r="AG38" s="37" t="s">
        <v>11</v>
      </c>
      <c r="AH38" s="354" t="s">
        <v>7</v>
      </c>
      <c r="AI38" s="306"/>
      <c r="AJ38" s="37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4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223</v>
      </c>
      <c r="E39" s="156" t="s">
        <v>70</v>
      </c>
      <c r="F39" s="304"/>
      <c r="G39" s="307"/>
      <c r="H39" s="307"/>
      <c r="I39" s="415" t="s">
        <v>7</v>
      </c>
      <c r="J39" s="719" t="s">
        <v>11</v>
      </c>
      <c r="K39" s="52" t="s">
        <v>11</v>
      </c>
      <c r="L39" s="52" t="s">
        <v>11</v>
      </c>
      <c r="M39" s="52" t="s">
        <v>11</v>
      </c>
      <c r="N39" s="307"/>
      <c r="O39" s="307"/>
      <c r="P39" s="307"/>
      <c r="Q39" s="774" t="s">
        <v>7</v>
      </c>
      <c r="R39" s="358" t="s">
        <v>7</v>
      </c>
      <c r="S39" s="52" t="s">
        <v>11</v>
      </c>
      <c r="T39" s="307"/>
      <c r="U39" s="307"/>
      <c r="V39" s="307"/>
      <c r="W39" s="52" t="s">
        <v>11</v>
      </c>
      <c r="X39" s="719" t="s">
        <v>11</v>
      </c>
      <c r="Y39" s="52" t="s">
        <v>11</v>
      </c>
      <c r="Z39" s="52" t="s">
        <v>11</v>
      </c>
      <c r="AA39" s="52" t="s">
        <v>11</v>
      </c>
      <c r="AB39" s="307"/>
      <c r="AC39" s="307"/>
      <c r="AD39" s="353" t="s">
        <v>7</v>
      </c>
      <c r="AE39" s="719" t="s">
        <v>11</v>
      </c>
      <c r="AF39" s="52" t="s">
        <v>11</v>
      </c>
      <c r="AG39" s="657" t="s">
        <v>11</v>
      </c>
      <c r="AH39" s="52" t="s">
        <v>11</v>
      </c>
      <c r="AI39" s="307"/>
      <c r="AJ39" s="52"/>
      <c r="AK39" s="34">
        <f>IF(CA39=0,"",TIME(0,CA39,0))</f>
        <v>0.23333333333333331</v>
      </c>
      <c r="AL39" s="157">
        <f>COUNTIF(F39:AJ39,"P")</f>
        <v>14</v>
      </c>
      <c r="AM39" s="158">
        <f>SUM(AL39:AL40)/2</f>
        <v>14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336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4</v>
      </c>
      <c r="BR39" s="158">
        <f>SUM((BQ39+BQ40)/2)</f>
        <v>4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336</v>
      </c>
      <c r="CB39" s="35">
        <f>SUM(AM39+AO39+AQ39+AS39+AU39+AW39+BB39+BD39+BG39+AY39)</f>
        <v>14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307"/>
      <c r="H40" s="307"/>
      <c r="I40" s="415" t="s">
        <v>7</v>
      </c>
      <c r="J40" s="719" t="s">
        <v>11</v>
      </c>
      <c r="K40" s="52" t="s">
        <v>11</v>
      </c>
      <c r="L40" s="52" t="s">
        <v>11</v>
      </c>
      <c r="M40" s="52" t="s">
        <v>11</v>
      </c>
      <c r="N40" s="307"/>
      <c r="O40" s="307"/>
      <c r="P40" s="307"/>
      <c r="Q40" s="774" t="s">
        <v>7</v>
      </c>
      <c r="R40" s="358" t="s">
        <v>7</v>
      </c>
      <c r="S40" s="52" t="s">
        <v>11</v>
      </c>
      <c r="T40" s="307"/>
      <c r="U40" s="307"/>
      <c r="V40" s="307"/>
      <c r="W40" s="52" t="s">
        <v>11</v>
      </c>
      <c r="X40" s="719" t="s">
        <v>11</v>
      </c>
      <c r="Y40" s="52" t="s">
        <v>11</v>
      </c>
      <c r="Z40" s="52" t="s">
        <v>11</v>
      </c>
      <c r="AA40" s="52" t="s">
        <v>11</v>
      </c>
      <c r="AB40" s="307"/>
      <c r="AC40" s="307"/>
      <c r="AD40" s="354" t="s">
        <v>7</v>
      </c>
      <c r="AE40" s="719" t="s">
        <v>11</v>
      </c>
      <c r="AF40" s="52" t="s">
        <v>11</v>
      </c>
      <c r="AG40" s="52" t="s">
        <v>11</v>
      </c>
      <c r="AH40" s="52" t="s">
        <v>11</v>
      </c>
      <c r="AI40" s="307"/>
      <c r="AJ40" s="52"/>
      <c r="AK40" s="40"/>
      <c r="AL40" s="167">
        <f>COUNTIF(F40:AJ40,"P")</f>
        <v>14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4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316</v>
      </c>
      <c r="D41" s="178" t="str">
        <f>VLOOKUP(C41,ListeAppel,2,FALSE)</f>
        <v>Nom 035</v>
      </c>
      <c r="E41" s="156" t="s">
        <v>70</v>
      </c>
      <c r="F41" s="302"/>
      <c r="G41" s="305"/>
      <c r="H41" s="305"/>
      <c r="I41" s="32" t="s">
        <v>11</v>
      </c>
      <c r="J41" s="47" t="s">
        <v>11</v>
      </c>
      <c r="K41" s="353" t="s">
        <v>7</v>
      </c>
      <c r="L41" s="31" t="s">
        <v>11</v>
      </c>
      <c r="M41" s="31" t="s">
        <v>11</v>
      </c>
      <c r="N41" s="305"/>
      <c r="O41" s="305"/>
      <c r="P41" s="305"/>
      <c r="Q41" s="403" t="s">
        <v>28</v>
      </c>
      <c r="R41" s="353" t="s">
        <v>7</v>
      </c>
      <c r="S41" s="403" t="s">
        <v>28</v>
      </c>
      <c r="T41" s="305"/>
      <c r="U41" s="305"/>
      <c r="V41" s="305"/>
      <c r="W41" s="403" t="s">
        <v>28</v>
      </c>
      <c r="X41" s="47" t="s">
        <v>11</v>
      </c>
      <c r="Y41" s="353" t="s">
        <v>7</v>
      </c>
      <c r="Z41" s="31" t="s">
        <v>11</v>
      </c>
      <c r="AA41" s="31" t="s">
        <v>11</v>
      </c>
      <c r="AB41" s="305"/>
      <c r="AC41" s="305"/>
      <c r="AD41" s="31" t="s">
        <v>11</v>
      </c>
      <c r="AE41" s="47" t="s">
        <v>11</v>
      </c>
      <c r="AF41" s="403" t="s">
        <v>28</v>
      </c>
      <c r="AG41" s="656" t="s">
        <v>11</v>
      </c>
      <c r="AH41" s="31" t="s">
        <v>11</v>
      </c>
      <c r="AI41" s="305"/>
      <c r="AJ41" s="31"/>
      <c r="AK41" s="34">
        <f>IF(CA41=0,"",TIME(0,CA41,0))</f>
        <v>0.18333333333333335</v>
      </c>
      <c r="AL41" s="157">
        <f t="shared" si="19"/>
        <v>11</v>
      </c>
      <c r="AM41" s="158">
        <f>SUM(AL41:AL42)/2</f>
        <v>9.5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1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264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3</v>
      </c>
      <c r="BR41" s="158">
        <f>SUM((BQ41+BQ42)/2)</f>
        <v>3</v>
      </c>
      <c r="BS41" s="158">
        <f t="shared" si="34"/>
        <v>4</v>
      </c>
      <c r="BT41" s="158">
        <f>SUM((BS41+BS42)/2)</f>
        <v>4</v>
      </c>
      <c r="BU41" s="158">
        <f t="shared" si="35"/>
        <v>0</v>
      </c>
      <c r="BV41" s="158">
        <f>SUM((BU41+BU42)/2)</f>
        <v>0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264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6</v>
      </c>
      <c r="D42" s="165"/>
      <c r="E42" s="166" t="s">
        <v>4</v>
      </c>
      <c r="F42" s="303"/>
      <c r="G42" s="306"/>
      <c r="H42" s="306"/>
      <c r="I42" s="38" t="s">
        <v>11</v>
      </c>
      <c r="J42" s="49" t="s">
        <v>57</v>
      </c>
      <c r="K42" s="354" t="s">
        <v>7</v>
      </c>
      <c r="L42" s="37" t="s">
        <v>11</v>
      </c>
      <c r="M42" s="37" t="s">
        <v>11</v>
      </c>
      <c r="N42" s="306"/>
      <c r="O42" s="306"/>
      <c r="P42" s="306"/>
      <c r="Q42" s="404" t="s">
        <v>28</v>
      </c>
      <c r="R42" s="354" t="s">
        <v>7</v>
      </c>
      <c r="S42" s="404" t="s">
        <v>28</v>
      </c>
      <c r="T42" s="306"/>
      <c r="U42" s="306"/>
      <c r="V42" s="306"/>
      <c r="W42" s="404" t="s">
        <v>28</v>
      </c>
      <c r="X42" s="49" t="s">
        <v>11</v>
      </c>
      <c r="Y42" s="354" t="s">
        <v>7</v>
      </c>
      <c r="Z42" s="37" t="s">
        <v>11</v>
      </c>
      <c r="AA42" s="440" t="s">
        <v>39</v>
      </c>
      <c r="AB42" s="306"/>
      <c r="AC42" s="306"/>
      <c r="AD42" s="37" t="s">
        <v>11</v>
      </c>
      <c r="AE42" s="49" t="s">
        <v>11</v>
      </c>
      <c r="AF42" s="404" t="s">
        <v>28</v>
      </c>
      <c r="AG42" s="37" t="s">
        <v>11</v>
      </c>
      <c r="AH42" s="395" t="s">
        <v>39</v>
      </c>
      <c r="AI42" s="306"/>
      <c r="AJ42" s="37"/>
      <c r="AK42" s="40"/>
      <c r="AL42" s="167">
        <f t="shared" si="19"/>
        <v>8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2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3</v>
      </c>
      <c r="BR42" s="168"/>
      <c r="BS42" s="168">
        <f t="shared" si="34"/>
        <v>4</v>
      </c>
      <c r="BT42" s="169"/>
      <c r="BU42" s="168">
        <f t="shared" si="35"/>
        <v>0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180</v>
      </c>
      <c r="C43" s="806" t="s">
        <v>318</v>
      </c>
      <c r="D43" s="178" t="str">
        <f>VLOOKUP(C43,ListeAppel,2,FALSE)</f>
        <v>Nom 042</v>
      </c>
      <c r="E43" s="156" t="s">
        <v>70</v>
      </c>
      <c r="F43" s="302"/>
      <c r="G43" s="305"/>
      <c r="H43" s="305"/>
      <c r="I43" s="406" t="s">
        <v>41</v>
      </c>
      <c r="J43" s="365" t="s">
        <v>14</v>
      </c>
      <c r="K43" s="365" t="s">
        <v>14</v>
      </c>
      <c r="L43" s="365" t="s">
        <v>14</v>
      </c>
      <c r="M43" s="406" t="s">
        <v>41</v>
      </c>
      <c r="N43" s="305"/>
      <c r="O43" s="305"/>
      <c r="P43" s="305"/>
      <c r="Q43" s="31" t="s">
        <v>75</v>
      </c>
      <c r="R43" s="31" t="s">
        <v>75</v>
      </c>
      <c r="S43" s="31" t="s">
        <v>75</v>
      </c>
      <c r="T43" s="305"/>
      <c r="U43" s="305"/>
      <c r="V43" s="305"/>
      <c r="W43" s="406" t="s">
        <v>41</v>
      </c>
      <c r="X43" s="31" t="s">
        <v>75</v>
      </c>
      <c r="Y43" s="31" t="s">
        <v>75</v>
      </c>
      <c r="Z43" s="31" t="s">
        <v>75</v>
      </c>
      <c r="AA43" s="406" t="s">
        <v>41</v>
      </c>
      <c r="AB43" s="305"/>
      <c r="AC43" s="305"/>
      <c r="AD43" s="406" t="s">
        <v>41</v>
      </c>
      <c r="AE43" s="31" t="s">
        <v>75</v>
      </c>
      <c r="AF43" s="31" t="s">
        <v>75</v>
      </c>
      <c r="AG43" s="31" t="s">
        <v>75</v>
      </c>
      <c r="AH43" s="406" t="s">
        <v>41</v>
      </c>
      <c r="AI43" s="305"/>
      <c r="AJ43" s="31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6</v>
      </c>
      <c r="BB43" s="159">
        <f>SUM((BA43+BA44)/2)</f>
        <v>7.5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3</v>
      </c>
      <c r="BL43" s="162">
        <f>SUM(BK43+BK44)/2</f>
        <v>3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7.5</v>
      </c>
    </row>
    <row r="44" spans="1:80" ht="18.75" customHeight="1" thickBot="1" x14ac:dyDescent="0.3">
      <c r="A44" s="137" t="s">
        <v>425</v>
      </c>
      <c r="B44" s="179" t="s">
        <v>180</v>
      </c>
      <c r="C44" s="164" t="s">
        <v>10</v>
      </c>
      <c r="D44" s="235" t="s">
        <v>79</v>
      </c>
      <c r="E44" s="166" t="s">
        <v>4</v>
      </c>
      <c r="F44" s="303"/>
      <c r="G44" s="306"/>
      <c r="H44" s="306"/>
      <c r="I44" s="405" t="s">
        <v>41</v>
      </c>
      <c r="J44" s="367" t="s">
        <v>14</v>
      </c>
      <c r="K44" s="367" t="s">
        <v>14</v>
      </c>
      <c r="L44" s="367" t="s">
        <v>14</v>
      </c>
      <c r="M44" s="405" t="s">
        <v>41</v>
      </c>
      <c r="N44" s="306"/>
      <c r="O44" s="306"/>
      <c r="P44" s="306"/>
      <c r="Q44" s="37" t="s">
        <v>75</v>
      </c>
      <c r="R44" s="37" t="s">
        <v>75</v>
      </c>
      <c r="S44" s="405" t="s">
        <v>41</v>
      </c>
      <c r="T44" s="306"/>
      <c r="U44" s="306"/>
      <c r="V44" s="306"/>
      <c r="W44" s="405" t="s">
        <v>41</v>
      </c>
      <c r="X44" s="37" t="s">
        <v>75</v>
      </c>
      <c r="Y44" s="37" t="s">
        <v>75</v>
      </c>
      <c r="Z44" s="405" t="s">
        <v>41</v>
      </c>
      <c r="AA44" s="405" t="s">
        <v>41</v>
      </c>
      <c r="AB44" s="306"/>
      <c r="AC44" s="306"/>
      <c r="AD44" s="405" t="s">
        <v>41</v>
      </c>
      <c r="AE44" s="37" t="s">
        <v>75</v>
      </c>
      <c r="AF44" s="37" t="s">
        <v>75</v>
      </c>
      <c r="AG44" s="405" t="s">
        <v>41</v>
      </c>
      <c r="AH44" s="405" t="s">
        <v>41</v>
      </c>
      <c r="AI44" s="306"/>
      <c r="AJ44" s="37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9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3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425</v>
      </c>
      <c r="B45" s="179" t="s">
        <v>183</v>
      </c>
      <c r="C45" s="807" t="s">
        <v>319</v>
      </c>
      <c r="D45" s="178" t="str">
        <f>VLOOKUP(C45,ListeAppel,2,FALSE)</f>
        <v>Nom 117</v>
      </c>
      <c r="E45" s="156" t="s">
        <v>70</v>
      </c>
      <c r="F45" s="302"/>
      <c r="G45" s="305"/>
      <c r="H45" s="305"/>
      <c r="I45" s="32" t="s">
        <v>11</v>
      </c>
      <c r="J45" s="31" t="s">
        <v>11</v>
      </c>
      <c r="K45" s="355" t="s">
        <v>13</v>
      </c>
      <c r="L45" s="355" t="s">
        <v>13</v>
      </c>
      <c r="M45" s="355" t="s">
        <v>13</v>
      </c>
      <c r="N45" s="305"/>
      <c r="O45" s="305"/>
      <c r="P45" s="305"/>
      <c r="Q45" s="31" t="s">
        <v>11</v>
      </c>
      <c r="R45" s="31" t="s">
        <v>11</v>
      </c>
      <c r="S45" s="31" t="s">
        <v>11</v>
      </c>
      <c r="T45" s="305"/>
      <c r="U45" s="305"/>
      <c r="V45" s="305"/>
      <c r="W45" s="355" t="s">
        <v>13</v>
      </c>
      <c r="X45" s="31" t="s">
        <v>11</v>
      </c>
      <c r="Y45" s="31" t="s">
        <v>11</v>
      </c>
      <c r="Z45" s="31" t="s">
        <v>67</v>
      </c>
      <c r="AA45" s="31" t="s">
        <v>67</v>
      </c>
      <c r="AB45" s="305"/>
      <c r="AC45" s="305"/>
      <c r="AD45" s="31" t="s">
        <v>11</v>
      </c>
      <c r="AE45" s="31" t="s">
        <v>11</v>
      </c>
      <c r="AF45" s="31" t="s">
        <v>11</v>
      </c>
      <c r="AG45" s="442" t="s">
        <v>11</v>
      </c>
      <c r="AH45" s="31" t="s">
        <v>11</v>
      </c>
      <c r="AI45" s="305"/>
      <c r="AJ45" s="31"/>
      <c r="AK45" s="34">
        <f>IF(CA45=0,"",TIME(0,CA45,0))</f>
        <v>0.26666666666666666</v>
      </c>
      <c r="AL45" s="157">
        <f>COUNTIF(F45:AJ45,"P")</f>
        <v>12</v>
      </c>
      <c r="AM45" s="158">
        <f>SUM(AL45:AL46)/2</f>
        <v>12</v>
      </c>
      <c r="AN45" s="158">
        <f>COUNTIF(F45:AJ45,"Mi")</f>
        <v>4</v>
      </c>
      <c r="AO45" s="158">
        <f>SUM((AN45+AN46)/2)</f>
        <v>4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384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0</v>
      </c>
      <c r="BR45" s="158">
        <f>SUM((BQ45+BQ46)/2)</f>
        <v>0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384</v>
      </c>
      <c r="CB45" s="35">
        <f>SUM(AM45+AO45+AQ45+AS45+AU45+AW45+BB45+BD45+BG45+AY45)</f>
        <v>16</v>
      </c>
    </row>
    <row r="46" spans="1:80" ht="18.75" customHeight="1" thickBot="1" x14ac:dyDescent="0.3">
      <c r="A46" s="137" t="s">
        <v>425</v>
      </c>
      <c r="B46" s="179" t="s">
        <v>183</v>
      </c>
      <c r="C46" s="192" t="s">
        <v>6</v>
      </c>
      <c r="D46" s="194"/>
      <c r="E46" s="166" t="s">
        <v>4</v>
      </c>
      <c r="F46" s="303"/>
      <c r="G46" s="306"/>
      <c r="H46" s="306"/>
      <c r="I46" s="38" t="s">
        <v>11</v>
      </c>
      <c r="J46" s="37" t="s">
        <v>11</v>
      </c>
      <c r="K46" s="356" t="s">
        <v>13</v>
      </c>
      <c r="L46" s="356" t="s">
        <v>13</v>
      </c>
      <c r="M46" s="356" t="s">
        <v>13</v>
      </c>
      <c r="N46" s="306"/>
      <c r="O46" s="306"/>
      <c r="P46" s="306"/>
      <c r="Q46" s="356" t="s">
        <v>13</v>
      </c>
      <c r="R46" s="37" t="s">
        <v>11</v>
      </c>
      <c r="S46" s="37" t="s">
        <v>11</v>
      </c>
      <c r="T46" s="306"/>
      <c r="U46" s="306"/>
      <c r="V46" s="306"/>
      <c r="W46" s="37" t="s">
        <v>11</v>
      </c>
      <c r="X46" s="37" t="s">
        <v>11</v>
      </c>
      <c r="Y46" s="37" t="s">
        <v>11</v>
      </c>
      <c r="Z46" s="37" t="s">
        <v>67</v>
      </c>
      <c r="AA46" s="37" t="s">
        <v>67</v>
      </c>
      <c r="AB46" s="306"/>
      <c r="AC46" s="306"/>
      <c r="AD46" s="37" t="s">
        <v>11</v>
      </c>
      <c r="AE46" s="37" t="s">
        <v>11</v>
      </c>
      <c r="AF46" s="37" t="s">
        <v>11</v>
      </c>
      <c r="AG46" s="37" t="s">
        <v>11</v>
      </c>
      <c r="AH46" s="37" t="s">
        <v>11</v>
      </c>
      <c r="AI46" s="306"/>
      <c r="AJ46" s="37"/>
      <c r="AK46" s="40"/>
      <c r="AL46" s="167">
        <f>COUNTIF(F46:AJ46,"P")</f>
        <v>12</v>
      </c>
      <c r="AM46" s="168"/>
      <c r="AN46" s="168">
        <f>COUNTIF(F46:AJ46,"Mi")</f>
        <v>4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0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242</v>
      </c>
      <c r="E47" s="156" t="s">
        <v>70</v>
      </c>
      <c r="F47" s="318"/>
      <c r="G47" s="334"/>
      <c r="H47" s="334"/>
      <c r="I47" s="57" t="s">
        <v>11</v>
      </c>
      <c r="J47" s="713" t="s">
        <v>29</v>
      </c>
      <c r="K47" s="58" t="s">
        <v>11</v>
      </c>
      <c r="L47" s="274" t="s">
        <v>11</v>
      </c>
      <c r="M47" s="434" t="s">
        <v>29</v>
      </c>
      <c r="N47" s="334"/>
      <c r="O47" s="334"/>
      <c r="P47" s="322"/>
      <c r="Q47" s="58" t="s">
        <v>11</v>
      </c>
      <c r="R47" s="58" t="s">
        <v>11</v>
      </c>
      <c r="S47" s="274" t="s">
        <v>11</v>
      </c>
      <c r="T47" s="322"/>
      <c r="U47" s="334"/>
      <c r="V47" s="334"/>
      <c r="W47" s="274" t="s">
        <v>11</v>
      </c>
      <c r="X47" s="58" t="s">
        <v>11</v>
      </c>
      <c r="Y47" s="58" t="s">
        <v>11</v>
      </c>
      <c r="Z47" s="274" t="s">
        <v>11</v>
      </c>
      <c r="AA47" s="274" t="s">
        <v>11</v>
      </c>
      <c r="AB47" s="334"/>
      <c r="AC47" s="334"/>
      <c r="AD47" s="274" t="s">
        <v>11</v>
      </c>
      <c r="AE47" s="713" t="s">
        <v>29</v>
      </c>
      <c r="AF47" s="58" t="s">
        <v>11</v>
      </c>
      <c r="AG47" s="713" t="s">
        <v>29</v>
      </c>
      <c r="AH47" s="274" t="s">
        <v>11</v>
      </c>
      <c r="AI47" s="334"/>
      <c r="AJ47" s="58"/>
      <c r="AK47" s="34">
        <f>IF(CA47=0,"",TIME(0,CA47,0))</f>
        <v>0.3</v>
      </c>
      <c r="AL47" s="157">
        <f t="shared" si="38"/>
        <v>14</v>
      </c>
      <c r="AM47" s="158">
        <f>SUM(AL47:AL48)/2</f>
        <v>13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0.5</v>
      </c>
      <c r="AV47" s="158">
        <f t="shared" si="43"/>
        <v>4</v>
      </c>
      <c r="AW47" s="158">
        <f>SUM((AV47+AV48)/2)</f>
        <v>4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432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0</v>
      </c>
      <c r="BR47" s="158">
        <f>SUM((BQ47+BQ48)/2)</f>
        <v>0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432</v>
      </c>
      <c r="CB47" s="35">
        <f>SUM(AM47+AO47+AQ47+AS47+AU47+AW47+BB47+BD47+BG47+AY47)</f>
        <v>18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306"/>
      <c r="H48" s="306"/>
      <c r="I48" s="38" t="s">
        <v>11</v>
      </c>
      <c r="J48" s="407" t="s">
        <v>29</v>
      </c>
      <c r="K48" s="37" t="s">
        <v>57</v>
      </c>
      <c r="L48" s="275" t="s">
        <v>11</v>
      </c>
      <c r="M48" s="435" t="s">
        <v>29</v>
      </c>
      <c r="N48" s="306"/>
      <c r="O48" s="306"/>
      <c r="P48" s="323"/>
      <c r="Q48" s="37" t="s">
        <v>11</v>
      </c>
      <c r="R48" s="37" t="s">
        <v>33</v>
      </c>
      <c r="S48" s="275" t="s">
        <v>11</v>
      </c>
      <c r="T48" s="323"/>
      <c r="U48" s="306"/>
      <c r="V48" s="306"/>
      <c r="W48" s="275" t="s">
        <v>11</v>
      </c>
      <c r="X48" s="37" t="s">
        <v>11</v>
      </c>
      <c r="Y48" s="37" t="s">
        <v>11</v>
      </c>
      <c r="Z48" s="275" t="s">
        <v>11</v>
      </c>
      <c r="AA48" s="275" t="s">
        <v>11</v>
      </c>
      <c r="AB48" s="306"/>
      <c r="AC48" s="306"/>
      <c r="AD48" s="275" t="s">
        <v>11</v>
      </c>
      <c r="AE48" s="407" t="s">
        <v>29</v>
      </c>
      <c r="AF48" s="37" t="s">
        <v>11</v>
      </c>
      <c r="AG48" s="407" t="s">
        <v>29</v>
      </c>
      <c r="AH48" s="275" t="s">
        <v>11</v>
      </c>
      <c r="AI48" s="306"/>
      <c r="AJ48" s="37"/>
      <c r="AK48" s="40"/>
      <c r="AL48" s="167">
        <f t="shared" si="38"/>
        <v>12</v>
      </c>
      <c r="AM48" s="168"/>
      <c r="AN48" s="168">
        <f t="shared" si="39"/>
        <v>0</v>
      </c>
      <c r="AO48" s="169"/>
      <c r="AP48" s="170">
        <f t="shared" si="40"/>
        <v>1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4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0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1130" t="s">
        <v>321</v>
      </c>
      <c r="D49" s="197" t="s">
        <v>244</v>
      </c>
      <c r="E49" s="156" t="s">
        <v>70</v>
      </c>
      <c r="F49" s="302"/>
      <c r="G49" s="305"/>
      <c r="H49" s="305"/>
      <c r="I49" s="475" t="s">
        <v>7</v>
      </c>
      <c r="J49" s="31" t="s">
        <v>11</v>
      </c>
      <c r="K49" s="31" t="s">
        <v>67</v>
      </c>
      <c r="L49" s="47" t="s">
        <v>11</v>
      </c>
      <c r="M49" s="31" t="s">
        <v>11</v>
      </c>
      <c r="N49" s="305"/>
      <c r="O49" s="305"/>
      <c r="P49" s="305"/>
      <c r="Q49" s="31" t="s">
        <v>11</v>
      </c>
      <c r="R49" s="31" t="s">
        <v>67</v>
      </c>
      <c r="S49" s="47" t="s">
        <v>11</v>
      </c>
      <c r="T49" s="305"/>
      <c r="U49" s="305"/>
      <c r="V49" s="305"/>
      <c r="W49" s="31" t="s">
        <v>11</v>
      </c>
      <c r="X49" s="31" t="s">
        <v>33</v>
      </c>
      <c r="Y49" s="31" t="s">
        <v>67</v>
      </c>
      <c r="Z49" s="47" t="s">
        <v>11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67</v>
      </c>
      <c r="AG49" s="779" t="s">
        <v>11</v>
      </c>
      <c r="AH49" s="31" t="s">
        <v>11</v>
      </c>
      <c r="AI49" s="305"/>
      <c r="AJ49" s="31"/>
      <c r="AK49" s="34">
        <f>IF(CA49=0,"",TIME(0,CA49,0))</f>
        <v>0.21666666666666667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1</v>
      </c>
      <c r="AQ49" s="159">
        <f>SUM((AP49+AP50)/2)</f>
        <v>0.5</v>
      </c>
      <c r="AR49" s="158">
        <f>COUNTIF(F49:AJ49,"C1")</f>
        <v>0</v>
      </c>
      <c r="AS49" s="159">
        <f>SUM((AR49+AR50)/2)</f>
        <v>1.5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312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1</v>
      </c>
      <c r="BR49" s="158">
        <f>SUM((BQ49+BQ50)/2)</f>
        <v>1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312</v>
      </c>
      <c r="CB49" s="35">
        <f>SUM(AM49+AO49+AQ49+AS49+AU49+AW49+BB49+BD49+BG49+AY49)</f>
        <v>13</v>
      </c>
    </row>
    <row r="50" spans="1:80" ht="18.75" customHeight="1" thickBot="1" x14ac:dyDescent="0.3">
      <c r="A50" s="137" t="s">
        <v>425</v>
      </c>
      <c r="B50" s="179" t="s">
        <v>180</v>
      </c>
      <c r="C50" s="196" t="s">
        <v>6</v>
      </c>
      <c r="D50" s="198"/>
      <c r="E50" s="166" t="s">
        <v>4</v>
      </c>
      <c r="F50" s="303"/>
      <c r="G50" s="306"/>
      <c r="H50" s="306"/>
      <c r="I50" s="476" t="s">
        <v>7</v>
      </c>
      <c r="J50" s="37" t="s">
        <v>11</v>
      </c>
      <c r="K50" s="37" t="s">
        <v>67</v>
      </c>
      <c r="L50" s="49" t="s">
        <v>11</v>
      </c>
      <c r="M50" s="440" t="s">
        <v>39</v>
      </c>
      <c r="N50" s="306"/>
      <c r="O50" s="306"/>
      <c r="P50" s="306"/>
      <c r="Q50" s="37" t="s">
        <v>11</v>
      </c>
      <c r="R50" s="37" t="s">
        <v>67</v>
      </c>
      <c r="S50" s="49" t="s">
        <v>11</v>
      </c>
      <c r="T50" s="306"/>
      <c r="U50" s="306"/>
      <c r="V50" s="306"/>
      <c r="W50" s="440" t="s">
        <v>39</v>
      </c>
      <c r="X50" s="440" t="s">
        <v>39</v>
      </c>
      <c r="Y50" s="37" t="s">
        <v>67</v>
      </c>
      <c r="Z50" s="49" t="s">
        <v>11</v>
      </c>
      <c r="AA50" s="49" t="s">
        <v>11</v>
      </c>
      <c r="AB50" s="306"/>
      <c r="AC50" s="306"/>
      <c r="AD50" s="37" t="s">
        <v>11</v>
      </c>
      <c r="AE50" s="37" t="s">
        <v>11</v>
      </c>
      <c r="AF50" s="37" t="s">
        <v>67</v>
      </c>
      <c r="AG50" s="49" t="s">
        <v>11</v>
      </c>
      <c r="AH50" s="37" t="s">
        <v>11</v>
      </c>
      <c r="AI50" s="306"/>
      <c r="AJ50" s="37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3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1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 t="s">
        <v>323</v>
      </c>
      <c r="D51" s="178" t="str">
        <f>VLOOKUP(C51,ListeAppel,2,FALSE)</f>
        <v>Nom 062</v>
      </c>
      <c r="E51" s="156" t="s">
        <v>70</v>
      </c>
      <c r="F51" s="302"/>
      <c r="G51" s="305"/>
      <c r="H51" s="305"/>
      <c r="I51" s="32" t="s">
        <v>11</v>
      </c>
      <c r="J51" s="31" t="s">
        <v>11</v>
      </c>
      <c r="K51" s="355" t="s">
        <v>13</v>
      </c>
      <c r="L51" s="31" t="s">
        <v>67</v>
      </c>
      <c r="M51" s="353" t="s">
        <v>7</v>
      </c>
      <c r="N51" s="305"/>
      <c r="O51" s="305"/>
      <c r="P51" s="305"/>
      <c r="Q51" s="31" t="s">
        <v>11</v>
      </c>
      <c r="R51" s="31" t="s">
        <v>11</v>
      </c>
      <c r="S51" s="31" t="s">
        <v>11</v>
      </c>
      <c r="T51" s="305"/>
      <c r="U51" s="305"/>
      <c r="V51" s="305"/>
      <c r="W51" s="31" t="s">
        <v>11</v>
      </c>
      <c r="X51" s="31" t="s">
        <v>11</v>
      </c>
      <c r="Y51" s="485" t="s">
        <v>11</v>
      </c>
      <c r="Z51" s="31" t="s">
        <v>67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1" t="s">
        <v>11</v>
      </c>
      <c r="AF51" s="31" t="s">
        <v>11</v>
      </c>
      <c r="AG51" s="656" t="s">
        <v>11</v>
      </c>
      <c r="AH51" s="31" t="s">
        <v>11</v>
      </c>
      <c r="AI51" s="305"/>
      <c r="AJ51" s="31"/>
      <c r="AK51" s="34">
        <f>IF(CA51=0,"",TIME(0,CA51,0))</f>
        <v>0.21666666666666667</v>
      </c>
      <c r="AL51" s="157">
        <f t="shared" si="38"/>
        <v>12</v>
      </c>
      <c r="AM51" s="158">
        <f>SUM(AL51:AL52)/2</f>
        <v>11.5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312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5</v>
      </c>
      <c r="BR51" s="158">
        <f>SUM((BQ51+BQ52)/2)</f>
        <v>5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312</v>
      </c>
      <c r="CB51" s="35">
        <f>SUM(AM51+AO51+AQ51+AS51+AU51+AW51+BB51+BD51+BG51+AY51)</f>
        <v>13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6</v>
      </c>
      <c r="D52" s="194"/>
      <c r="E52" s="166" t="s">
        <v>4</v>
      </c>
      <c r="F52" s="303"/>
      <c r="G52" s="306"/>
      <c r="H52" s="306"/>
      <c r="I52" s="38" t="s">
        <v>11</v>
      </c>
      <c r="J52" s="37" t="s">
        <v>11</v>
      </c>
      <c r="K52" s="356" t="s">
        <v>13</v>
      </c>
      <c r="L52" s="37" t="s">
        <v>67</v>
      </c>
      <c r="M52" s="354" t="s">
        <v>7</v>
      </c>
      <c r="N52" s="306"/>
      <c r="O52" s="306"/>
      <c r="P52" s="306"/>
      <c r="Q52" s="37" t="s">
        <v>11</v>
      </c>
      <c r="R52" s="37" t="s">
        <v>11</v>
      </c>
      <c r="S52" s="37" t="s">
        <v>11</v>
      </c>
      <c r="T52" s="306"/>
      <c r="U52" s="306"/>
      <c r="V52" s="306"/>
      <c r="W52" s="37" t="s">
        <v>11</v>
      </c>
      <c r="X52" s="37" t="s">
        <v>11</v>
      </c>
      <c r="Y52" s="37" t="s">
        <v>11</v>
      </c>
      <c r="Z52" s="37" t="s">
        <v>67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7" t="s">
        <v>11</v>
      </c>
      <c r="AF52" s="37" t="s">
        <v>11</v>
      </c>
      <c r="AG52" s="37" t="s">
        <v>11</v>
      </c>
      <c r="AH52" s="790" t="s">
        <v>39</v>
      </c>
      <c r="AI52" s="306"/>
      <c r="AJ52" s="37"/>
      <c r="AK52" s="40"/>
      <c r="AL52" s="167">
        <f t="shared" si="38"/>
        <v>11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5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>
        <v>9741</v>
      </c>
      <c r="D53" s="178" t="s">
        <v>252</v>
      </c>
      <c r="E53" s="156" t="s">
        <v>70</v>
      </c>
      <c r="F53" s="302"/>
      <c r="G53" s="305"/>
      <c r="H53" s="305"/>
      <c r="I53" s="353" t="s">
        <v>7</v>
      </c>
      <c r="J53" s="353" t="s">
        <v>7</v>
      </c>
      <c r="K53" s="365" t="s">
        <v>14</v>
      </c>
      <c r="L53" s="365" t="s">
        <v>14</v>
      </c>
      <c r="M53" s="365" t="s">
        <v>14</v>
      </c>
      <c r="N53" s="365" t="s">
        <v>14</v>
      </c>
      <c r="O53" s="365" t="s">
        <v>14</v>
      </c>
      <c r="P53" s="365" t="s">
        <v>14</v>
      </c>
      <c r="Q53" s="365" t="s">
        <v>14</v>
      </c>
      <c r="R53" s="365" t="s">
        <v>14</v>
      </c>
      <c r="S53" s="365" t="s">
        <v>14</v>
      </c>
      <c r="T53" s="365" t="s">
        <v>14</v>
      </c>
      <c r="U53" s="365" t="s">
        <v>14</v>
      </c>
      <c r="V53" s="365" t="s">
        <v>14</v>
      </c>
      <c r="W53" s="365" t="s">
        <v>14</v>
      </c>
      <c r="X53" s="365" t="s">
        <v>14</v>
      </c>
      <c r="Y53" s="365" t="s">
        <v>14</v>
      </c>
      <c r="Z53" s="365" t="s">
        <v>14</v>
      </c>
      <c r="AA53" s="365" t="s">
        <v>14</v>
      </c>
      <c r="AB53" s="305"/>
      <c r="AC53" s="305"/>
      <c r="AD53" s="31" t="s">
        <v>11</v>
      </c>
      <c r="AE53" s="31" t="s">
        <v>11</v>
      </c>
      <c r="AF53" s="31" t="s">
        <v>11</v>
      </c>
      <c r="AG53" s="656" t="s">
        <v>11</v>
      </c>
      <c r="AH53" s="31" t="s">
        <v>11</v>
      </c>
      <c r="AI53" s="305"/>
      <c r="AJ53" s="31"/>
      <c r="AK53" s="34">
        <f>IF(CA53=0,"",TIME(0,CA53,0))</f>
        <v>8.3333333333333329E-2</v>
      </c>
      <c r="AL53" s="157">
        <f t="shared" si="38"/>
        <v>5</v>
      </c>
      <c r="AM53" s="158">
        <f>SUM(AL53:AL54)/2</f>
        <v>5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120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17</v>
      </c>
      <c r="BL53" s="162">
        <f>SUM(BK53+BK54)/2</f>
        <v>17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120</v>
      </c>
      <c r="CB53" s="35">
        <f>SUM(AM53+AO53+AQ53+AS53+AU53+AW53+BB53+BD53+BG53+AY53)</f>
        <v>5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8</v>
      </c>
      <c r="D54" s="165"/>
      <c r="E54" s="166" t="s">
        <v>4</v>
      </c>
      <c r="F54" s="303"/>
      <c r="G54" s="306"/>
      <c r="H54" s="306"/>
      <c r="I54" s="354" t="s">
        <v>7</v>
      </c>
      <c r="J54" s="354" t="s">
        <v>7</v>
      </c>
      <c r="K54" s="367" t="s">
        <v>14</v>
      </c>
      <c r="L54" s="367" t="s">
        <v>14</v>
      </c>
      <c r="M54" s="367" t="s">
        <v>14</v>
      </c>
      <c r="N54" s="367" t="s">
        <v>14</v>
      </c>
      <c r="O54" s="367" t="s">
        <v>14</v>
      </c>
      <c r="P54" s="367" t="s">
        <v>14</v>
      </c>
      <c r="Q54" s="367" t="s">
        <v>14</v>
      </c>
      <c r="R54" s="367" t="s">
        <v>14</v>
      </c>
      <c r="S54" s="367" t="s">
        <v>14</v>
      </c>
      <c r="T54" s="367" t="s">
        <v>14</v>
      </c>
      <c r="U54" s="367" t="s">
        <v>14</v>
      </c>
      <c r="V54" s="367" t="s">
        <v>14</v>
      </c>
      <c r="W54" s="367" t="s">
        <v>14</v>
      </c>
      <c r="X54" s="367" t="s">
        <v>14</v>
      </c>
      <c r="Y54" s="367" t="s">
        <v>14</v>
      </c>
      <c r="Z54" s="367" t="s">
        <v>14</v>
      </c>
      <c r="AA54" s="367" t="s">
        <v>14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7"/>
      <c r="AK54" s="40"/>
      <c r="AL54" s="167">
        <f t="shared" si="38"/>
        <v>5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17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325</v>
      </c>
      <c r="D55" s="155" t="str">
        <f>VLOOKUP(C55,ListeAppel,2,FALSE)</f>
        <v>Nom 065</v>
      </c>
      <c r="E55" s="156" t="s">
        <v>70</v>
      </c>
      <c r="F55" s="302"/>
      <c r="G55" s="305"/>
      <c r="H55" s="305"/>
      <c r="I55" s="32" t="s">
        <v>11</v>
      </c>
      <c r="J55" s="31" t="s">
        <v>11</v>
      </c>
      <c r="K55" s="355" t="s">
        <v>13</v>
      </c>
      <c r="L55" s="31" t="s">
        <v>67</v>
      </c>
      <c r="M55" s="31" t="s">
        <v>11</v>
      </c>
      <c r="N55" s="305"/>
      <c r="O55" s="305"/>
      <c r="P55" s="305"/>
      <c r="Q55" s="31" t="s">
        <v>11</v>
      </c>
      <c r="R55" s="32" t="s">
        <v>67</v>
      </c>
      <c r="S55" s="31" t="s">
        <v>11</v>
      </c>
      <c r="T55" s="305"/>
      <c r="U55" s="305"/>
      <c r="V55" s="305"/>
      <c r="W55" s="31" t="s">
        <v>67</v>
      </c>
      <c r="X55" s="31" t="s">
        <v>11</v>
      </c>
      <c r="Y55" s="31" t="s">
        <v>11</v>
      </c>
      <c r="Z55" s="355" t="s">
        <v>13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656" t="s">
        <v>11</v>
      </c>
      <c r="AH55" s="31" t="s">
        <v>11</v>
      </c>
      <c r="AI55" s="305"/>
      <c r="AJ55" s="31"/>
      <c r="AK55" s="34">
        <f>IF(CA55=0,"",TIME(0,CA55,0))</f>
        <v>0.21666666666666667</v>
      </c>
      <c r="AL55" s="157">
        <f t="shared" si="38"/>
        <v>11</v>
      </c>
      <c r="AM55" s="158">
        <f>SUM(AL55:AL56)/2</f>
        <v>11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0</v>
      </c>
      <c r="BR55" s="158">
        <f>SUM((BQ55+BQ56)/2)</f>
        <v>0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10</v>
      </c>
      <c r="D56" s="165">
        <v>11600</v>
      </c>
      <c r="E56" s="166" t="s">
        <v>4</v>
      </c>
      <c r="F56" s="303"/>
      <c r="G56" s="306"/>
      <c r="H56" s="306"/>
      <c r="I56" s="38" t="s">
        <v>11</v>
      </c>
      <c r="J56" s="37" t="s">
        <v>11</v>
      </c>
      <c r="K56" s="356" t="s">
        <v>13</v>
      </c>
      <c r="L56" s="37" t="s">
        <v>67</v>
      </c>
      <c r="M56" s="37" t="s">
        <v>11</v>
      </c>
      <c r="N56" s="306"/>
      <c r="O56" s="306"/>
      <c r="P56" s="306"/>
      <c r="Q56" s="37" t="s">
        <v>11</v>
      </c>
      <c r="R56" s="38" t="s">
        <v>67</v>
      </c>
      <c r="S56" s="37" t="s">
        <v>11</v>
      </c>
      <c r="T56" s="306"/>
      <c r="U56" s="306"/>
      <c r="V56" s="306"/>
      <c r="W56" s="37" t="s">
        <v>67</v>
      </c>
      <c r="X56" s="37" t="s">
        <v>11</v>
      </c>
      <c r="Y56" s="37" t="s">
        <v>11</v>
      </c>
      <c r="Z56" s="356" t="s">
        <v>13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7" t="s">
        <v>11</v>
      </c>
      <c r="AH56" s="37" t="s">
        <v>11</v>
      </c>
      <c r="AI56" s="306"/>
      <c r="AJ56" s="37"/>
      <c r="AK56" s="40"/>
      <c r="AL56" s="167">
        <f t="shared" si="38"/>
        <v>11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0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7" t="s">
        <v>326</v>
      </c>
      <c r="D57" s="155" t="str">
        <f>VLOOKUP(C57,ListeAppel,2,FALSE)</f>
        <v>Nom 069</v>
      </c>
      <c r="E57" s="156" t="s">
        <v>70</v>
      </c>
      <c r="F57" s="302"/>
      <c r="G57" s="305"/>
      <c r="H57" s="305"/>
      <c r="I57" s="32" t="s">
        <v>11</v>
      </c>
      <c r="J57" s="31" t="s">
        <v>11</v>
      </c>
      <c r="K57" s="31" t="s">
        <v>11</v>
      </c>
      <c r="L57" s="473" t="s">
        <v>39</v>
      </c>
      <c r="M57" s="31" t="s">
        <v>11</v>
      </c>
      <c r="N57" s="305"/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1" t="s">
        <v>11</v>
      </c>
      <c r="X57" s="31" t="s">
        <v>11</v>
      </c>
      <c r="Y57" s="31" t="s">
        <v>11</v>
      </c>
      <c r="Z57" s="473" t="s">
        <v>39</v>
      </c>
      <c r="AA57" s="31" t="s">
        <v>11</v>
      </c>
      <c r="AB57" s="305"/>
      <c r="AC57" s="305"/>
      <c r="AD57" s="473" t="s">
        <v>39</v>
      </c>
      <c r="AE57" s="31" t="s">
        <v>11</v>
      </c>
      <c r="AF57" s="442" t="s">
        <v>11</v>
      </c>
      <c r="AG57" s="656" t="s">
        <v>11</v>
      </c>
      <c r="AH57" s="31" t="s">
        <v>11</v>
      </c>
      <c r="AI57" s="305"/>
      <c r="AJ57" s="31"/>
      <c r="AK57" s="34">
        <f>IF(CA57=0,"",TIME(0,CA57,0))</f>
        <v>0.3</v>
      </c>
      <c r="AL57" s="157">
        <f>COUNTIF(F57:AJ57,"P")</f>
        <v>15</v>
      </c>
      <c r="AM57" s="158">
        <f>SUM(AL57:AL58)/2</f>
        <v>15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3</v>
      </c>
      <c r="AS57" s="159">
        <f>SUM((AR57+AR58)/2)</f>
        <v>3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432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0</v>
      </c>
      <c r="BR57" s="158">
        <f>SUM((BQ57+BQ58)/2)</f>
        <v>0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432</v>
      </c>
      <c r="CB57" s="35">
        <f>SUM(AM57+AO57+AQ57+AS57+AU57+AW57+BB57+BD57+BG57+AY57)</f>
        <v>18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6</v>
      </c>
      <c r="D58" s="165">
        <v>11133</v>
      </c>
      <c r="E58" s="166" t="s">
        <v>4</v>
      </c>
      <c r="F58" s="303"/>
      <c r="G58" s="306"/>
      <c r="H58" s="306"/>
      <c r="I58" s="38" t="s">
        <v>11</v>
      </c>
      <c r="J58" s="37" t="s">
        <v>11</v>
      </c>
      <c r="K58" s="37" t="s">
        <v>11</v>
      </c>
      <c r="L58" s="37" t="s">
        <v>11</v>
      </c>
      <c r="M58" s="37" t="s">
        <v>11</v>
      </c>
      <c r="N58" s="306"/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7" t="s">
        <v>11</v>
      </c>
      <c r="X58" s="395" t="s">
        <v>39</v>
      </c>
      <c r="Y58" s="395" t="s">
        <v>39</v>
      </c>
      <c r="Z58" s="37" t="s">
        <v>11</v>
      </c>
      <c r="AA58" s="37" t="s">
        <v>11</v>
      </c>
      <c r="AB58" s="306"/>
      <c r="AC58" s="306"/>
      <c r="AD58" s="37" t="s">
        <v>11</v>
      </c>
      <c r="AE58" s="37" t="s">
        <v>11</v>
      </c>
      <c r="AF58" s="395" t="s">
        <v>39</v>
      </c>
      <c r="AG58" s="37" t="s">
        <v>11</v>
      </c>
      <c r="AH58" s="37" t="s">
        <v>11</v>
      </c>
      <c r="AI58" s="306"/>
      <c r="AJ58" s="37"/>
      <c r="AK58" s="40"/>
      <c r="AL58" s="167">
        <f>COUNTIF(F58:AJ58,"P")</f>
        <v>15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3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0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6" t="s">
        <v>327</v>
      </c>
      <c r="D59" s="178" t="str">
        <f>VLOOKUP(C59,ListeAppel,2,FALSE)</f>
        <v>Nom 071</v>
      </c>
      <c r="E59" s="156" t="s">
        <v>70</v>
      </c>
      <c r="F59" s="302"/>
      <c r="G59" s="305"/>
      <c r="H59" s="305"/>
      <c r="I59" s="570" t="s">
        <v>29</v>
      </c>
      <c r="J59" s="570" t="s">
        <v>29</v>
      </c>
      <c r="K59" s="570" t="s">
        <v>29</v>
      </c>
      <c r="L59" s="570" t="s">
        <v>29</v>
      </c>
      <c r="M59" s="570" t="s">
        <v>29</v>
      </c>
      <c r="N59" s="305"/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1" t="s">
        <v>11</v>
      </c>
      <c r="X59" s="31" t="s">
        <v>11</v>
      </c>
      <c r="Y59" s="353" t="s">
        <v>7</v>
      </c>
      <c r="Z59" s="353" t="s">
        <v>7</v>
      </c>
      <c r="AA59" s="570" t="s">
        <v>29</v>
      </c>
      <c r="AB59" s="305"/>
      <c r="AC59" s="305"/>
      <c r="AD59" s="31" t="s">
        <v>11</v>
      </c>
      <c r="AE59" s="31" t="s">
        <v>11</v>
      </c>
      <c r="AF59" s="31" t="s">
        <v>11</v>
      </c>
      <c r="AG59" s="570" t="s">
        <v>29</v>
      </c>
      <c r="AH59" s="31" t="s">
        <v>11</v>
      </c>
      <c r="AI59" s="305"/>
      <c r="AJ59" s="31"/>
      <c r="AK59" s="34">
        <f>IF(CA59=0,"",TIME(0,CA59,0))</f>
        <v>0.26666666666666666</v>
      </c>
      <c r="AL59" s="157">
        <f t="shared" si="38"/>
        <v>9</v>
      </c>
      <c r="AM59" s="158">
        <f>SUM(AL59:AL60)/2</f>
        <v>8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384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425</v>
      </c>
      <c r="B60" s="179" t="s">
        <v>180</v>
      </c>
      <c r="C60" s="164" t="s">
        <v>6</v>
      </c>
      <c r="D60" s="194"/>
      <c r="E60" s="166" t="s">
        <v>4</v>
      </c>
      <c r="F60" s="303"/>
      <c r="G60" s="306"/>
      <c r="H60" s="306"/>
      <c r="I60" s="569" t="s">
        <v>29</v>
      </c>
      <c r="J60" s="569" t="s">
        <v>29</v>
      </c>
      <c r="K60" s="569" t="s">
        <v>29</v>
      </c>
      <c r="L60" s="569" t="s">
        <v>29</v>
      </c>
      <c r="M60" s="569" t="s">
        <v>29</v>
      </c>
      <c r="N60" s="306"/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7" t="s">
        <v>11</v>
      </c>
      <c r="X60" s="37" t="s">
        <v>11</v>
      </c>
      <c r="Y60" s="354" t="s">
        <v>7</v>
      </c>
      <c r="Z60" s="354" t="s">
        <v>7</v>
      </c>
      <c r="AA60" s="569" t="s">
        <v>29</v>
      </c>
      <c r="AB60" s="306"/>
      <c r="AC60" s="306"/>
      <c r="AD60" s="37" t="s">
        <v>11</v>
      </c>
      <c r="AE60" s="37" t="s">
        <v>57</v>
      </c>
      <c r="AF60" s="37" t="s">
        <v>11</v>
      </c>
      <c r="AG60" s="569" t="s">
        <v>29</v>
      </c>
      <c r="AH60" s="37" t="s">
        <v>57</v>
      </c>
      <c r="AI60" s="306"/>
      <c r="AJ60" s="37"/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2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808" t="s">
        <v>328</v>
      </c>
      <c r="D61" s="293" t="s">
        <v>267</v>
      </c>
      <c r="E61" s="156" t="s">
        <v>70</v>
      </c>
      <c r="F61" s="302"/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05"/>
      <c r="Q61" s="32" t="s">
        <v>67</v>
      </c>
      <c r="R61" s="31" t="s">
        <v>11</v>
      </c>
      <c r="S61" s="31" t="s">
        <v>11</v>
      </c>
      <c r="T61" s="305"/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1" t="s">
        <v>11</v>
      </c>
      <c r="AB61" s="305"/>
      <c r="AC61" s="305"/>
      <c r="AD61" s="32" t="s">
        <v>67</v>
      </c>
      <c r="AE61" s="31" t="s">
        <v>11</v>
      </c>
      <c r="AF61" s="31" t="s">
        <v>11</v>
      </c>
      <c r="AG61" s="656" t="s">
        <v>11</v>
      </c>
      <c r="AH61" s="31" t="s">
        <v>11</v>
      </c>
      <c r="AI61" s="305"/>
      <c r="AJ61" s="31"/>
      <c r="AK61" s="34">
        <f>IF(CA61=0,"",TIME(0,CA61,0))</f>
        <v>0.23333333333333331</v>
      </c>
      <c r="AL61" s="157">
        <f t="shared" si="38"/>
        <v>14</v>
      </c>
      <c r="AM61" s="158">
        <f>SUM(AL61:AL62)/2</f>
        <v>14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425</v>
      </c>
      <c r="B62" s="179" t="s">
        <v>180</v>
      </c>
      <c r="C62" s="295" t="s">
        <v>6</v>
      </c>
      <c r="D62" s="294"/>
      <c r="E62" s="166" t="s">
        <v>4</v>
      </c>
      <c r="F62" s="303"/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06"/>
      <c r="Q62" s="38" t="s">
        <v>67</v>
      </c>
      <c r="R62" s="37" t="s">
        <v>11</v>
      </c>
      <c r="S62" s="37" t="s">
        <v>11</v>
      </c>
      <c r="T62" s="306"/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7" t="s">
        <v>11</v>
      </c>
      <c r="AB62" s="306"/>
      <c r="AC62" s="306"/>
      <c r="AD62" s="38" t="s">
        <v>67</v>
      </c>
      <c r="AE62" s="37" t="s">
        <v>11</v>
      </c>
      <c r="AF62" s="37" t="s">
        <v>11</v>
      </c>
      <c r="AG62" s="37" t="s">
        <v>11</v>
      </c>
      <c r="AH62" s="37" t="s">
        <v>11</v>
      </c>
      <c r="AI62" s="306"/>
      <c r="AJ62" s="37"/>
      <c r="AK62" s="40"/>
      <c r="AL62" s="167">
        <f t="shared" si="38"/>
        <v>14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279</v>
      </c>
      <c r="E63" s="156" t="s">
        <v>70</v>
      </c>
      <c r="F63" s="304"/>
      <c r="G63" s="307"/>
      <c r="H63" s="307"/>
      <c r="I63" s="53" t="s">
        <v>11</v>
      </c>
      <c r="J63" s="52" t="s">
        <v>11</v>
      </c>
      <c r="K63" s="52" t="s">
        <v>11</v>
      </c>
      <c r="L63" s="52" t="s">
        <v>11</v>
      </c>
      <c r="M63" s="52" t="s">
        <v>11</v>
      </c>
      <c r="N63" s="307"/>
      <c r="O63" s="307"/>
      <c r="P63" s="307"/>
      <c r="Q63" s="52" t="s">
        <v>11</v>
      </c>
      <c r="R63" s="52" t="s">
        <v>11</v>
      </c>
      <c r="S63" s="52" t="s">
        <v>11</v>
      </c>
      <c r="T63" s="307"/>
      <c r="U63" s="307"/>
      <c r="V63" s="307"/>
      <c r="W63" s="52" t="s">
        <v>11</v>
      </c>
      <c r="X63" s="378" t="s">
        <v>13</v>
      </c>
      <c r="Y63" s="52" t="s">
        <v>11</v>
      </c>
      <c r="Z63" s="52" t="s">
        <v>11</v>
      </c>
      <c r="AA63" s="52" t="s">
        <v>11</v>
      </c>
      <c r="AB63" s="307"/>
      <c r="AC63" s="307"/>
      <c r="AD63" s="52" t="s">
        <v>11</v>
      </c>
      <c r="AE63" s="52" t="s">
        <v>11</v>
      </c>
      <c r="AF63" s="378" t="s">
        <v>13</v>
      </c>
      <c r="AG63" s="657" t="s">
        <v>11</v>
      </c>
      <c r="AH63" s="52" t="s">
        <v>11</v>
      </c>
      <c r="AI63" s="307"/>
      <c r="AJ63" s="52"/>
      <c r="AK63" s="34">
        <f>IF(CA63=0,"",TIME(0,CA63,0))</f>
        <v>0.3</v>
      </c>
      <c r="AL63" s="157">
        <f t="shared" ref="AL63:AL74" si="57">COUNTIF(F63:AJ63,"P")</f>
        <v>16</v>
      </c>
      <c r="AM63" s="158">
        <f>SUM(AL63:AL64)/2</f>
        <v>15.5</v>
      </c>
      <c r="AN63" s="158">
        <f t="shared" ref="AN63:AN74" si="58">COUNTIF(F63:AJ63,"Mi")</f>
        <v>2</v>
      </c>
      <c r="AO63" s="158">
        <f>SUM((AN63+AN64)/2)</f>
        <v>1.5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1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432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0</v>
      </c>
      <c r="BR63" s="158">
        <f>SUM((BQ63+BQ64)/2)</f>
        <v>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432</v>
      </c>
      <c r="CB63" s="35">
        <f>SUM(AM63+AO63+AQ63+AS63+AU63+AW63+BB63+BD63+BG63+AY63)</f>
        <v>18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06"/>
      <c r="Q64" s="37" t="s">
        <v>11</v>
      </c>
      <c r="R64" s="37" t="s">
        <v>57</v>
      </c>
      <c r="S64" s="37" t="s">
        <v>11</v>
      </c>
      <c r="T64" s="306"/>
      <c r="U64" s="306"/>
      <c r="V64" s="306"/>
      <c r="W64" s="37" t="s">
        <v>11</v>
      </c>
      <c r="X64" s="356" t="s">
        <v>13</v>
      </c>
      <c r="Y64" s="37" t="s">
        <v>11</v>
      </c>
      <c r="Z64" s="37" t="s">
        <v>11</v>
      </c>
      <c r="AA64" s="37" t="s">
        <v>11</v>
      </c>
      <c r="AB64" s="306"/>
      <c r="AC64" s="306"/>
      <c r="AD64" s="37" t="s">
        <v>11</v>
      </c>
      <c r="AE64" s="37" t="s">
        <v>11</v>
      </c>
      <c r="AF64" s="37" t="s">
        <v>57</v>
      </c>
      <c r="AG64" s="37" t="s">
        <v>11</v>
      </c>
      <c r="AH64" s="37" t="s">
        <v>11</v>
      </c>
      <c r="AI64" s="331"/>
      <c r="AJ64" s="52"/>
      <c r="AK64" s="40"/>
      <c r="AL64" s="167">
        <f t="shared" si="57"/>
        <v>15</v>
      </c>
      <c r="AM64" s="168"/>
      <c r="AN64" s="168">
        <f t="shared" si="58"/>
        <v>1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2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281</v>
      </c>
      <c r="E65" s="209" t="s">
        <v>70</v>
      </c>
      <c r="F65" s="304"/>
      <c r="G65" s="307"/>
      <c r="H65" s="307"/>
      <c r="I65" s="53" t="s">
        <v>11</v>
      </c>
      <c r="J65" s="52" t="s">
        <v>11</v>
      </c>
      <c r="K65" s="52" t="s">
        <v>67</v>
      </c>
      <c r="L65" s="52" t="s">
        <v>11</v>
      </c>
      <c r="M65" s="52" t="s">
        <v>11</v>
      </c>
      <c r="N65" s="307"/>
      <c r="O65" s="307"/>
      <c r="P65" s="307"/>
      <c r="Q65" s="52" t="s">
        <v>11</v>
      </c>
      <c r="R65" s="32" t="s">
        <v>67</v>
      </c>
      <c r="S65" s="52" t="s">
        <v>11</v>
      </c>
      <c r="T65" s="307"/>
      <c r="U65" s="307"/>
      <c r="V65" s="307"/>
      <c r="W65" s="52" t="s">
        <v>11</v>
      </c>
      <c r="X65" s="52" t="s">
        <v>11</v>
      </c>
      <c r="Y65" s="52" t="s">
        <v>67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67</v>
      </c>
      <c r="AF65" s="52" t="s">
        <v>11</v>
      </c>
      <c r="AG65" s="52" t="s">
        <v>11</v>
      </c>
      <c r="AH65" s="52" t="s">
        <v>11</v>
      </c>
      <c r="AI65" s="307"/>
      <c r="AJ65" s="52"/>
      <c r="AK65" s="34">
        <f>IF(CA65=0,"",TIME(0,CA65,0))</f>
        <v>0.23333333333333331</v>
      </c>
      <c r="AL65" s="157">
        <f>COUNTIF(F65:AJ65,"P")</f>
        <v>14</v>
      </c>
      <c r="AM65" s="158">
        <f>SUM(AL65:AL66)/2</f>
        <v>14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06"/>
      <c r="I66" s="38" t="s">
        <v>11</v>
      </c>
      <c r="J66" s="37" t="s">
        <v>11</v>
      </c>
      <c r="K66" s="37" t="s">
        <v>67</v>
      </c>
      <c r="L66" s="37" t="s">
        <v>11</v>
      </c>
      <c r="M66" s="37" t="s">
        <v>11</v>
      </c>
      <c r="N66" s="306"/>
      <c r="O66" s="306"/>
      <c r="P66" s="306"/>
      <c r="Q66" s="37" t="s">
        <v>11</v>
      </c>
      <c r="R66" s="38" t="s">
        <v>67</v>
      </c>
      <c r="S66" s="37" t="s">
        <v>11</v>
      </c>
      <c r="T66" s="306"/>
      <c r="U66" s="306"/>
      <c r="V66" s="306"/>
      <c r="W66" s="37" t="s">
        <v>11</v>
      </c>
      <c r="X66" s="37" t="s">
        <v>11</v>
      </c>
      <c r="Y66" s="37" t="s">
        <v>67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67</v>
      </c>
      <c r="AF66" s="37" t="s">
        <v>11</v>
      </c>
      <c r="AG66" s="37" t="s">
        <v>11</v>
      </c>
      <c r="AH66" s="37" t="s">
        <v>11</v>
      </c>
      <c r="AI66" s="331"/>
      <c r="AJ66" s="52"/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284</v>
      </c>
      <c r="E67" s="209" t="s">
        <v>70</v>
      </c>
      <c r="F67" s="304"/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307"/>
      <c r="Q67" s="52" t="s">
        <v>11</v>
      </c>
      <c r="R67" s="52" t="s">
        <v>11</v>
      </c>
      <c r="S67" s="52" t="s">
        <v>11</v>
      </c>
      <c r="T67" s="307"/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52" t="s">
        <v>11</v>
      </c>
      <c r="AB67" s="307"/>
      <c r="AC67" s="307"/>
      <c r="AD67" s="52" t="s">
        <v>11</v>
      </c>
      <c r="AE67" s="52" t="s">
        <v>11</v>
      </c>
      <c r="AF67" s="463" t="s">
        <v>33</v>
      </c>
      <c r="AG67" s="52" t="s">
        <v>11</v>
      </c>
      <c r="AH67" s="358" t="s">
        <v>7</v>
      </c>
      <c r="AI67" s="307"/>
      <c r="AJ67" s="52"/>
      <c r="AK67" s="34">
        <f>IF(CA67=0,"",TIME(0,CA67,0))</f>
        <v>0.28333333333333333</v>
      </c>
      <c r="AL67" s="157">
        <f>COUNTIF(F67:AJ67,"P")</f>
        <v>16</v>
      </c>
      <c r="AM67" s="158">
        <f>SUM(AL67:AL68)/2</f>
        <v>16</v>
      </c>
      <c r="AN67" s="158">
        <f>COUNTIF(F67:AJ67,"Mi")</f>
        <v>0</v>
      </c>
      <c r="AO67" s="158">
        <f>SUM((AN67+AN68)/2)</f>
        <v>0</v>
      </c>
      <c r="AP67" s="159">
        <f>COUNTIF(F67:AJ67,"VS")</f>
        <v>1</v>
      </c>
      <c r="AQ67" s="159">
        <f>SUM((AP67+AP68)/2)</f>
        <v>0.5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0.5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408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</v>
      </c>
      <c r="BR67" s="158">
        <f>SUM((BQ67+BQ68)/2)</f>
        <v>1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04"/>
      <c r="G68" s="307"/>
      <c r="H68" s="307"/>
      <c r="I68" s="38" t="s">
        <v>11</v>
      </c>
      <c r="J68" s="37" t="s">
        <v>11</v>
      </c>
      <c r="K68" s="37" t="s">
        <v>57</v>
      </c>
      <c r="L68" s="37" t="s">
        <v>11</v>
      </c>
      <c r="M68" s="56" t="s">
        <v>11</v>
      </c>
      <c r="N68" s="307"/>
      <c r="O68" s="307"/>
      <c r="P68" s="307"/>
      <c r="Q68" s="52" t="s">
        <v>11</v>
      </c>
      <c r="R68" s="52" t="s">
        <v>11</v>
      </c>
      <c r="S68" s="52" t="s">
        <v>11</v>
      </c>
      <c r="T68" s="307"/>
      <c r="U68" s="307"/>
      <c r="V68" s="307"/>
      <c r="W68" s="52" t="s">
        <v>11</v>
      </c>
      <c r="X68" s="52" t="s">
        <v>11</v>
      </c>
      <c r="Y68" s="52" t="s">
        <v>11</v>
      </c>
      <c r="Z68" s="52" t="s">
        <v>11</v>
      </c>
      <c r="AA68" s="52" t="s">
        <v>11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358" t="s">
        <v>7</v>
      </c>
      <c r="AI68" s="307"/>
      <c r="AJ68" s="52"/>
      <c r="AK68" s="40"/>
      <c r="AL68" s="167">
        <f>COUNTIF(F68:AJ68,"P")</f>
        <v>16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1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425</v>
      </c>
      <c r="B69" s="179" t="s">
        <v>180</v>
      </c>
      <c r="C69" s="807" t="s">
        <v>331</v>
      </c>
      <c r="D69" s="178" t="str">
        <f>VLOOKUP(C69,ListeAppel,2,FALSE)</f>
        <v>Nom 098</v>
      </c>
      <c r="E69" s="156" t="s">
        <v>70</v>
      </c>
      <c r="F69" s="302"/>
      <c r="G69" s="305"/>
      <c r="H69" s="305"/>
      <c r="I69" s="415" t="s">
        <v>7</v>
      </c>
      <c r="J69" s="415" t="s">
        <v>7</v>
      </c>
      <c r="K69" s="415" t="s">
        <v>7</v>
      </c>
      <c r="L69" s="415" t="s">
        <v>7</v>
      </c>
      <c r="M69" s="415" t="s">
        <v>7</v>
      </c>
      <c r="N69" s="305"/>
      <c r="O69" s="305"/>
      <c r="P69" s="305"/>
      <c r="Q69" s="432" t="s">
        <v>28</v>
      </c>
      <c r="R69" s="31" t="s">
        <v>11</v>
      </c>
      <c r="S69" s="31" t="s">
        <v>11</v>
      </c>
      <c r="T69" s="305"/>
      <c r="U69" s="305"/>
      <c r="V69" s="305"/>
      <c r="W69" s="432" t="s">
        <v>28</v>
      </c>
      <c r="X69" s="31" t="s">
        <v>11</v>
      </c>
      <c r="Y69" s="31" t="s">
        <v>11</v>
      </c>
      <c r="Z69" s="31" t="s">
        <v>67</v>
      </c>
      <c r="AA69" s="31" t="s">
        <v>11</v>
      </c>
      <c r="AB69" s="305"/>
      <c r="AC69" s="305"/>
      <c r="AD69" s="353" t="s">
        <v>7</v>
      </c>
      <c r="AE69" s="31" t="s">
        <v>11</v>
      </c>
      <c r="AF69" s="432" t="s">
        <v>28</v>
      </c>
      <c r="AG69" s="656" t="s">
        <v>11</v>
      </c>
      <c r="AH69" s="31" t="s">
        <v>11</v>
      </c>
      <c r="AI69" s="305"/>
      <c r="AJ69" s="31"/>
      <c r="AK69" s="34">
        <f>IF(CA69=0,"",TIME(0,CA69,0))</f>
        <v>0.13333333333333333</v>
      </c>
      <c r="AL69" s="157">
        <f t="shared" si="57"/>
        <v>8</v>
      </c>
      <c r="AM69" s="158">
        <f>SUM(AL69:AL70)/2</f>
        <v>8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192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3</v>
      </c>
      <c r="BT69" s="158">
        <f>SUM((BS69+BS70)/2)</f>
        <v>3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192</v>
      </c>
      <c r="CB69" s="35">
        <f>SUM(AM69+AO69+AQ69+AS69+AU69+AW69+BB69+BD69+BG69+AY69)</f>
        <v>8</v>
      </c>
    </row>
    <row r="70" spans="1:80" ht="18.75" customHeight="1" thickBot="1" x14ac:dyDescent="0.3">
      <c r="A70" s="137" t="s">
        <v>425</v>
      </c>
      <c r="B70" s="179" t="s">
        <v>180</v>
      </c>
      <c r="C70" s="192" t="s">
        <v>10</v>
      </c>
      <c r="D70" s="194"/>
      <c r="E70" s="166" t="s">
        <v>4</v>
      </c>
      <c r="F70" s="303"/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06"/>
      <c r="Q70" s="433" t="s">
        <v>28</v>
      </c>
      <c r="R70" s="37" t="s">
        <v>11</v>
      </c>
      <c r="S70" s="37" t="s">
        <v>11</v>
      </c>
      <c r="T70" s="306"/>
      <c r="U70" s="306"/>
      <c r="V70" s="306"/>
      <c r="W70" s="433" t="s">
        <v>28</v>
      </c>
      <c r="X70" s="37" t="s">
        <v>11</v>
      </c>
      <c r="Y70" s="37" t="s">
        <v>11</v>
      </c>
      <c r="Z70" s="37" t="s">
        <v>67</v>
      </c>
      <c r="AA70" s="37" t="s">
        <v>11</v>
      </c>
      <c r="AB70" s="306"/>
      <c r="AC70" s="306"/>
      <c r="AD70" s="354" t="s">
        <v>7</v>
      </c>
      <c r="AE70" s="37" t="s">
        <v>11</v>
      </c>
      <c r="AF70" s="433" t="s">
        <v>28</v>
      </c>
      <c r="AG70" s="37" t="s">
        <v>11</v>
      </c>
      <c r="AH70" s="37" t="s">
        <v>11</v>
      </c>
      <c r="AI70" s="306"/>
      <c r="AJ70" s="37"/>
      <c r="AK70" s="40"/>
      <c r="AL70" s="167">
        <f t="shared" si="57"/>
        <v>8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3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332</v>
      </c>
      <c r="D71" s="178" t="str">
        <f>VLOOKUP(C71,ListeAppel,2,FALSE)</f>
        <v>Nom 100</v>
      </c>
      <c r="E71" s="156" t="s">
        <v>70</v>
      </c>
      <c r="F71" s="304"/>
      <c r="G71" s="307"/>
      <c r="H71" s="307"/>
      <c r="I71" s="53" t="s">
        <v>11</v>
      </c>
      <c r="J71" s="52" t="s">
        <v>11</v>
      </c>
      <c r="K71" s="52" t="s">
        <v>11</v>
      </c>
      <c r="L71" s="52" t="s">
        <v>11</v>
      </c>
      <c r="M71" s="52" t="s">
        <v>11</v>
      </c>
      <c r="N71" s="307"/>
      <c r="O71" s="307"/>
      <c r="P71" s="307"/>
      <c r="Q71" s="52" t="s">
        <v>11</v>
      </c>
      <c r="R71" s="52" t="s">
        <v>11</v>
      </c>
      <c r="S71" s="52" t="s">
        <v>11</v>
      </c>
      <c r="T71" s="307"/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8" t="s">
        <v>7</v>
      </c>
      <c r="AB71" s="305"/>
      <c r="AC71" s="305"/>
      <c r="AD71" s="52" t="s">
        <v>11</v>
      </c>
      <c r="AE71" s="52" t="s">
        <v>11</v>
      </c>
      <c r="AF71" s="52" t="s">
        <v>11</v>
      </c>
      <c r="AG71" s="657" t="s">
        <v>11</v>
      </c>
      <c r="AH71" s="52" t="s">
        <v>11</v>
      </c>
      <c r="AI71" s="307"/>
      <c r="AJ71" s="52"/>
      <c r="AK71" s="34">
        <f>IF(CA71=0,"",TIME(0,CA71,0))</f>
        <v>0.28333333333333333</v>
      </c>
      <c r="AL71" s="157">
        <f t="shared" si="57"/>
        <v>17</v>
      </c>
      <c r="AM71" s="158">
        <f>SUM(AL71:AL72)/2</f>
        <v>16.5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408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408</v>
      </c>
      <c r="CB71" s="35">
        <f>SUM(AM71+AO71+AQ71+AS71+AU71+AW71+BB71+BD71+BG71+AY71)</f>
        <v>17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3"/>
      <c r="G72" s="306"/>
      <c r="H72" s="306"/>
      <c r="I72" s="38" t="s">
        <v>11</v>
      </c>
      <c r="J72" s="37" t="s">
        <v>11</v>
      </c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7" t="s">
        <v>11</v>
      </c>
      <c r="R72" s="37" t="s">
        <v>11</v>
      </c>
      <c r="S72" s="56" t="s">
        <v>11</v>
      </c>
      <c r="T72" s="307"/>
      <c r="U72" s="307"/>
      <c r="V72" s="307"/>
      <c r="W72" s="52" t="s">
        <v>11</v>
      </c>
      <c r="X72" s="52" t="s">
        <v>11</v>
      </c>
      <c r="Y72" s="52" t="s">
        <v>57</v>
      </c>
      <c r="Z72" s="52" t="s">
        <v>11</v>
      </c>
      <c r="AA72" s="358" t="s">
        <v>7</v>
      </c>
      <c r="AB72" s="306"/>
      <c r="AC72" s="306"/>
      <c r="AD72" s="52" t="s">
        <v>11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52"/>
      <c r="AK72" s="40"/>
      <c r="AL72" s="167">
        <f t="shared" si="57"/>
        <v>16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425</v>
      </c>
      <c r="B73" s="179" t="s">
        <v>180</v>
      </c>
      <c r="C73" s="807" t="s">
        <v>333</v>
      </c>
      <c r="D73" s="178" t="s">
        <v>290</v>
      </c>
      <c r="E73" s="156" t="s">
        <v>70</v>
      </c>
      <c r="F73" s="747" t="s">
        <v>7</v>
      </c>
      <c r="G73" s="353" t="s">
        <v>7</v>
      </c>
      <c r="H73" s="357" t="s">
        <v>7</v>
      </c>
      <c r="I73" s="415" t="s">
        <v>7</v>
      </c>
      <c r="J73" s="415" t="s">
        <v>7</v>
      </c>
      <c r="K73" s="415" t="s">
        <v>7</v>
      </c>
      <c r="L73" s="415" t="s">
        <v>7</v>
      </c>
      <c r="M73" s="415" t="s">
        <v>7</v>
      </c>
      <c r="N73" s="415" t="s">
        <v>7</v>
      </c>
      <c r="O73" s="415" t="s">
        <v>7</v>
      </c>
      <c r="P73" s="415" t="s">
        <v>7</v>
      </c>
      <c r="Q73" s="415" t="s">
        <v>7</v>
      </c>
      <c r="R73" s="415" t="s">
        <v>7</v>
      </c>
      <c r="S73" s="415" t="s">
        <v>7</v>
      </c>
      <c r="T73" s="305"/>
      <c r="U73" s="305"/>
      <c r="V73" s="305"/>
      <c r="W73" s="31" t="s">
        <v>11</v>
      </c>
      <c r="X73" s="31" t="s">
        <v>11</v>
      </c>
      <c r="Y73" s="31" t="s">
        <v>11</v>
      </c>
      <c r="Z73" s="31" t="s">
        <v>11</v>
      </c>
      <c r="AA73" s="31" t="s">
        <v>11</v>
      </c>
      <c r="AB73" s="305"/>
      <c r="AC73" s="305"/>
      <c r="AD73" s="31" t="s">
        <v>11</v>
      </c>
      <c r="AE73" s="31" t="s">
        <v>11</v>
      </c>
      <c r="AF73" s="31" t="s">
        <v>11</v>
      </c>
      <c r="AG73" s="656" t="s">
        <v>11</v>
      </c>
      <c r="AH73" s="31" t="s">
        <v>11</v>
      </c>
      <c r="AI73" s="305"/>
      <c r="AJ73" s="31"/>
      <c r="AK73" s="34">
        <f>IF(CA73=0,"",TIME(0,CA73,0))</f>
        <v>0.16666666666666666</v>
      </c>
      <c r="AL73" s="157">
        <f t="shared" si="57"/>
        <v>10</v>
      </c>
      <c r="AM73" s="158">
        <f>SUM(AL73:AL74)/2</f>
        <v>10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240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14</v>
      </c>
      <c r="BR73" s="158">
        <f>SUM((BQ73+BQ74)/2)</f>
        <v>14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240</v>
      </c>
      <c r="CB73" s="35">
        <f>SUM(AM73+AO73+AQ73+AS73+AU73+AW73+BB73+BD73+BG73+AY73)</f>
        <v>10</v>
      </c>
    </row>
    <row r="74" spans="1:80" ht="18.75" customHeight="1" thickBot="1" x14ac:dyDescent="0.3">
      <c r="A74" s="137" t="s">
        <v>425</v>
      </c>
      <c r="B74" s="179" t="s">
        <v>180</v>
      </c>
      <c r="C74" s="192" t="s">
        <v>6</v>
      </c>
      <c r="D74" s="194"/>
      <c r="E74" s="166" t="s">
        <v>4</v>
      </c>
      <c r="F74" s="370" t="s">
        <v>7</v>
      </c>
      <c r="G74" s="354" t="s">
        <v>7</v>
      </c>
      <c r="H74" s="354" t="s">
        <v>7</v>
      </c>
      <c r="I74" s="476" t="s">
        <v>7</v>
      </c>
      <c r="J74" s="476" t="s">
        <v>7</v>
      </c>
      <c r="K74" s="476" t="s">
        <v>7</v>
      </c>
      <c r="L74" s="476" t="s">
        <v>7</v>
      </c>
      <c r="M74" s="476" t="s">
        <v>7</v>
      </c>
      <c r="N74" s="476" t="s">
        <v>7</v>
      </c>
      <c r="O74" s="476" t="s">
        <v>7</v>
      </c>
      <c r="P74" s="476" t="s">
        <v>7</v>
      </c>
      <c r="Q74" s="476" t="s">
        <v>7</v>
      </c>
      <c r="R74" s="476" t="s">
        <v>7</v>
      </c>
      <c r="S74" s="476" t="s">
        <v>7</v>
      </c>
      <c r="T74" s="306"/>
      <c r="U74" s="306"/>
      <c r="V74" s="306"/>
      <c r="W74" s="37" t="s">
        <v>11</v>
      </c>
      <c r="X74" s="37" t="s">
        <v>11</v>
      </c>
      <c r="Y74" s="37" t="s">
        <v>11</v>
      </c>
      <c r="Z74" s="37" t="s">
        <v>11</v>
      </c>
      <c r="AA74" s="37" t="s">
        <v>11</v>
      </c>
      <c r="AB74" s="306"/>
      <c r="AC74" s="306"/>
      <c r="AD74" s="37" t="s">
        <v>11</v>
      </c>
      <c r="AE74" s="37" t="s">
        <v>11</v>
      </c>
      <c r="AF74" s="37" t="s">
        <v>11</v>
      </c>
      <c r="AG74" s="37" t="s">
        <v>11</v>
      </c>
      <c r="AH74" s="37" t="s">
        <v>11</v>
      </c>
      <c r="AI74" s="306"/>
      <c r="AJ74" s="37"/>
      <c r="AK74" s="40"/>
      <c r="AL74" s="167">
        <f t="shared" si="57"/>
        <v>10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14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425</v>
      </c>
      <c r="B75" s="179" t="s">
        <v>181</v>
      </c>
      <c r="C75" s="1174" t="s">
        <v>181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425</v>
      </c>
      <c r="B76" s="179" t="s">
        <v>181</v>
      </c>
      <c r="D76" s="45" t="s">
        <v>69</v>
      </c>
      <c r="F76" s="299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129">
        <v>31</v>
      </c>
      <c r="AK76" s="40"/>
      <c r="BL76" s="82"/>
    </row>
    <row r="77" spans="1:80" ht="18.75" customHeight="1" x14ac:dyDescent="0.25">
      <c r="A77" s="137" t="s">
        <v>425</v>
      </c>
      <c r="B77" s="179" t="s">
        <v>181</v>
      </c>
      <c r="C77" s="1133" t="s">
        <v>334</v>
      </c>
      <c r="D77" s="293" t="s">
        <v>193</v>
      </c>
      <c r="E77" s="236" t="s">
        <v>70</v>
      </c>
      <c r="F77" s="302"/>
      <c r="G77" s="305"/>
      <c r="H77" s="305"/>
      <c r="I77" s="365" t="s">
        <v>14</v>
      </c>
      <c r="J77" s="365" t="s">
        <v>14</v>
      </c>
      <c r="K77" s="365" t="s">
        <v>14</v>
      </c>
      <c r="L77" s="365" t="s">
        <v>14</v>
      </c>
      <c r="M77" s="365" t="s">
        <v>14</v>
      </c>
      <c r="N77" s="305"/>
      <c r="O77" s="305"/>
      <c r="P77" s="305"/>
      <c r="Q77" s="353" t="s">
        <v>7</v>
      </c>
      <c r="R77" s="353" t="s">
        <v>7</v>
      </c>
      <c r="S77" s="31" t="s">
        <v>11</v>
      </c>
      <c r="T77" s="305"/>
      <c r="U77" s="305"/>
      <c r="V77" s="305"/>
      <c r="W77" s="31" t="s">
        <v>11</v>
      </c>
      <c r="X77" s="31" t="s">
        <v>11</v>
      </c>
      <c r="Y77" s="31" t="s">
        <v>11</v>
      </c>
      <c r="Z77" s="31" t="s">
        <v>11</v>
      </c>
      <c r="AA77" s="31" t="s">
        <v>67</v>
      </c>
      <c r="AB77" s="305"/>
      <c r="AC77" s="305"/>
      <c r="AD77" s="31" t="s">
        <v>11</v>
      </c>
      <c r="AE77" s="31" t="s">
        <v>11</v>
      </c>
      <c r="AF77" s="353" t="s">
        <v>7</v>
      </c>
      <c r="AG77" s="31" t="s">
        <v>11</v>
      </c>
      <c r="AH77" s="31" t="s">
        <v>11</v>
      </c>
      <c r="AI77" s="305"/>
      <c r="AJ77" s="31"/>
      <c r="AK77" s="34">
        <f>IF(CA77=0,"",TIME(0,CA77,0))</f>
        <v>0.15</v>
      </c>
      <c r="AL77" s="157">
        <f t="shared" ref="AL77:AL82" si="76">COUNTIF(F77:AJ77,"P")</f>
        <v>9</v>
      </c>
      <c r="AM77" s="158">
        <f>SUM(AL77:AL78)/2</f>
        <v>7.5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0</v>
      </c>
      <c r="AQ77" s="159">
        <f>SUM((AP77+AP78)/2)</f>
        <v>0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1.5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216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5</v>
      </c>
      <c r="BL77" s="162">
        <f>SUM(BK77+BK78)/2</f>
        <v>5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3</v>
      </c>
      <c r="BR77" s="158">
        <f>SUM((BQ77+BQ78)/2)</f>
        <v>3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216</v>
      </c>
      <c r="CB77" s="35">
        <f>SUM(AM77+AO77+AQ77+AS77+AU77+AW77+BB77+BD77+BG77+AY77)</f>
        <v>9</v>
      </c>
    </row>
    <row r="78" spans="1:80" ht="18.75" customHeight="1" thickBot="1" x14ac:dyDescent="0.3">
      <c r="A78" s="137" t="s">
        <v>425</v>
      </c>
      <c r="B78" s="179" t="s">
        <v>181</v>
      </c>
      <c r="C78" s="710" t="s">
        <v>10</v>
      </c>
      <c r="D78" s="297"/>
      <c r="E78" s="238" t="s">
        <v>4</v>
      </c>
      <c r="F78" s="303"/>
      <c r="G78" s="306"/>
      <c r="H78" s="306"/>
      <c r="I78" s="367" t="s">
        <v>14</v>
      </c>
      <c r="J78" s="367" t="s">
        <v>14</v>
      </c>
      <c r="K78" s="367" t="s">
        <v>14</v>
      </c>
      <c r="L78" s="367" t="s">
        <v>14</v>
      </c>
      <c r="M78" s="367" t="s">
        <v>14</v>
      </c>
      <c r="N78" s="306"/>
      <c r="O78" s="306"/>
      <c r="P78" s="306"/>
      <c r="Q78" s="354" t="s">
        <v>7</v>
      </c>
      <c r="R78" s="354" t="s">
        <v>7</v>
      </c>
      <c r="S78" s="37" t="s">
        <v>11</v>
      </c>
      <c r="T78" s="306"/>
      <c r="U78" s="306"/>
      <c r="V78" s="306"/>
      <c r="W78" s="37" t="s">
        <v>11</v>
      </c>
      <c r="X78" s="37" t="s">
        <v>57</v>
      </c>
      <c r="Y78" s="37" t="s">
        <v>57</v>
      </c>
      <c r="Z78" s="37" t="s">
        <v>11</v>
      </c>
      <c r="AA78" s="37" t="s">
        <v>67</v>
      </c>
      <c r="AB78" s="306"/>
      <c r="AC78" s="306"/>
      <c r="AD78" s="37" t="s">
        <v>11</v>
      </c>
      <c r="AE78" s="37" t="s">
        <v>57</v>
      </c>
      <c r="AF78" s="354" t="s">
        <v>7</v>
      </c>
      <c r="AG78" s="37" t="s">
        <v>11</v>
      </c>
      <c r="AH78" s="651" t="s">
        <v>11</v>
      </c>
      <c r="AI78" s="306"/>
      <c r="AJ78" s="37"/>
      <c r="AK78" s="40"/>
      <c r="AL78" s="167">
        <f t="shared" si="76"/>
        <v>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3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5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6" t="s">
        <v>336</v>
      </c>
      <c r="D79" s="155" t="str">
        <f>VLOOKUP(C79,ListeAppel,2,FALSE)</f>
        <v>Nom 023</v>
      </c>
      <c r="E79" s="156" t="s">
        <v>70</v>
      </c>
      <c r="F79" s="302"/>
      <c r="G79" s="305"/>
      <c r="H79" s="305"/>
      <c r="I79" s="32" t="s">
        <v>57</v>
      </c>
      <c r="J79" s="31" t="s">
        <v>11</v>
      </c>
      <c r="K79" s="31" t="s">
        <v>11</v>
      </c>
      <c r="L79" s="31" t="s">
        <v>11</v>
      </c>
      <c r="M79" s="31" t="s">
        <v>67</v>
      </c>
      <c r="N79" s="305"/>
      <c r="O79" s="305"/>
      <c r="P79" s="305"/>
      <c r="Q79" s="31" t="s">
        <v>11</v>
      </c>
      <c r="R79" s="31" t="s">
        <v>11</v>
      </c>
      <c r="S79" s="31" t="s">
        <v>11</v>
      </c>
      <c r="T79" s="305"/>
      <c r="U79" s="305"/>
      <c r="V79" s="305"/>
      <c r="W79" s="31" t="s">
        <v>11</v>
      </c>
      <c r="X79" s="31" t="s">
        <v>11</v>
      </c>
      <c r="Y79" s="31" t="s">
        <v>11</v>
      </c>
      <c r="Z79" s="31" t="s">
        <v>67</v>
      </c>
      <c r="AA79" s="31" t="s">
        <v>11</v>
      </c>
      <c r="AB79" s="305"/>
      <c r="AC79" s="305"/>
      <c r="AD79" s="31" t="s">
        <v>11</v>
      </c>
      <c r="AE79" s="31" t="s">
        <v>11</v>
      </c>
      <c r="AF79" s="598" t="s">
        <v>39</v>
      </c>
      <c r="AG79" s="656" t="s">
        <v>11</v>
      </c>
      <c r="AH79" s="31" t="s">
        <v>67</v>
      </c>
      <c r="AI79" s="305"/>
      <c r="AJ79" s="31"/>
      <c r="AK79" s="34">
        <f>IF(CA79=0,"",TIME(0,CA79,0))</f>
        <v>0.25</v>
      </c>
      <c r="AL79" s="157">
        <f t="shared" si="76"/>
        <v>13</v>
      </c>
      <c r="AM79" s="158">
        <f>SUM(AL79:AL80)/2</f>
        <v>13.5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1</v>
      </c>
      <c r="AS79" s="159">
        <f>SUM((AR79+AR80)/2)</f>
        <v>1</v>
      </c>
      <c r="AT79" s="159">
        <f t="shared" si="80"/>
        <v>1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360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0</v>
      </c>
      <c r="BR79" s="158">
        <f>SUM((BQ79+BQ80)/2)</f>
        <v>0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360</v>
      </c>
      <c r="CB79" s="35">
        <f>SUM(AM79+AO79+AQ79+AS79+AU79+AW79+BB79+BD79+BG79+AY79)</f>
        <v>15</v>
      </c>
    </row>
    <row r="80" spans="1:80" ht="18.75" customHeight="1" thickBot="1" x14ac:dyDescent="0.3">
      <c r="A80" s="137" t="s">
        <v>425</v>
      </c>
      <c r="B80" s="179" t="s">
        <v>181</v>
      </c>
      <c r="C80" s="202" t="s">
        <v>10</v>
      </c>
      <c r="D80" s="165">
        <v>11552</v>
      </c>
      <c r="E80" s="166" t="s">
        <v>4</v>
      </c>
      <c r="F80" s="303"/>
      <c r="G80" s="306"/>
      <c r="H80" s="306"/>
      <c r="I80" s="38" t="s">
        <v>11</v>
      </c>
      <c r="J80" s="37" t="s">
        <v>11</v>
      </c>
      <c r="K80" s="37" t="s">
        <v>11</v>
      </c>
      <c r="L80" s="37" t="s">
        <v>11</v>
      </c>
      <c r="M80" s="37" t="s">
        <v>67</v>
      </c>
      <c r="N80" s="306"/>
      <c r="O80" s="306"/>
      <c r="P80" s="306"/>
      <c r="Q80" s="37" t="s">
        <v>11</v>
      </c>
      <c r="R80" s="37" t="s">
        <v>11</v>
      </c>
      <c r="S80" s="37" t="s">
        <v>11</v>
      </c>
      <c r="T80" s="306"/>
      <c r="U80" s="306"/>
      <c r="V80" s="306"/>
      <c r="W80" s="37" t="s">
        <v>11</v>
      </c>
      <c r="X80" s="37" t="s">
        <v>11</v>
      </c>
      <c r="Y80" s="37" t="s">
        <v>11</v>
      </c>
      <c r="Z80" s="37" t="s">
        <v>67</v>
      </c>
      <c r="AA80" s="37" t="s">
        <v>11</v>
      </c>
      <c r="AB80" s="306"/>
      <c r="AC80" s="306"/>
      <c r="AD80" s="37" t="s">
        <v>11</v>
      </c>
      <c r="AE80" s="37" t="s">
        <v>11</v>
      </c>
      <c r="AF80" s="37" t="s">
        <v>11</v>
      </c>
      <c r="AG80" s="395" t="s">
        <v>39</v>
      </c>
      <c r="AH80" s="37" t="s">
        <v>67</v>
      </c>
      <c r="AI80" s="306"/>
      <c r="AJ80" s="37"/>
      <c r="AK80" s="40"/>
      <c r="AL80" s="167">
        <f t="shared" si="76"/>
        <v>14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807" t="s">
        <v>339</v>
      </c>
      <c r="D81" s="155" t="s">
        <v>292</v>
      </c>
      <c r="E81" s="156" t="s">
        <v>70</v>
      </c>
      <c r="F81" s="302"/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1" t="s">
        <v>11</v>
      </c>
      <c r="R81" s="380" t="s">
        <v>11</v>
      </c>
      <c r="S81" s="31" t="s">
        <v>11</v>
      </c>
      <c r="T81" s="305"/>
      <c r="U81" s="305"/>
      <c r="V81" s="305"/>
      <c r="W81" s="598" t="s">
        <v>39</v>
      </c>
      <c r="X81" s="31" t="s">
        <v>11</v>
      </c>
      <c r="Y81" s="442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442" t="s">
        <v>11</v>
      </c>
      <c r="AF81" s="442" t="s">
        <v>11</v>
      </c>
      <c r="AG81" s="656" t="s">
        <v>11</v>
      </c>
      <c r="AH81" s="31" t="s">
        <v>11</v>
      </c>
      <c r="AI81" s="305"/>
      <c r="AJ81" s="31"/>
      <c r="AK81" s="34">
        <f>IF(CA81=0,"",TIME(0,CA81,0))</f>
        <v>0.3</v>
      </c>
      <c r="AL81" s="157">
        <f t="shared" si="76"/>
        <v>17</v>
      </c>
      <c r="AM81" s="158">
        <f>SUM(AL81:AL82)/2</f>
        <v>17.5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0.5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432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0</v>
      </c>
      <c r="BR81" s="158">
        <f>SUM((BQ81+BQ82)/2)</f>
        <v>0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432</v>
      </c>
      <c r="CB81" s="35">
        <f>SUM(AM81+AO81+AQ81+AS81+AU81+AW81+BB81+BD81+BG81+AY81)</f>
        <v>18</v>
      </c>
    </row>
    <row r="82" spans="1:80" ht="18.75" customHeight="1" thickBot="1" x14ac:dyDescent="0.3">
      <c r="A82" s="137" t="s">
        <v>425</v>
      </c>
      <c r="B82" s="179" t="s">
        <v>181</v>
      </c>
      <c r="C82" s="202" t="s">
        <v>9</v>
      </c>
      <c r="D82" s="165">
        <v>11393</v>
      </c>
      <c r="E82" s="166" t="s">
        <v>4</v>
      </c>
      <c r="F82" s="303"/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7" t="s">
        <v>11</v>
      </c>
      <c r="R82" s="402" t="s">
        <v>11</v>
      </c>
      <c r="S82" s="37" t="s">
        <v>11</v>
      </c>
      <c r="T82" s="306"/>
      <c r="U82" s="306"/>
      <c r="V82" s="306"/>
      <c r="W82" s="37" t="s">
        <v>11</v>
      </c>
      <c r="X82" s="37" t="s">
        <v>11</v>
      </c>
      <c r="Y82" s="402" t="s">
        <v>11</v>
      </c>
      <c r="Z82" s="37" t="s">
        <v>11</v>
      </c>
      <c r="AA82" s="37" t="s">
        <v>11</v>
      </c>
      <c r="AB82" s="306"/>
      <c r="AC82" s="306"/>
      <c r="AD82" s="37" t="s">
        <v>11</v>
      </c>
      <c r="AE82" s="402" t="s">
        <v>11</v>
      </c>
      <c r="AF82" s="402" t="s">
        <v>11</v>
      </c>
      <c r="AG82" s="37" t="s">
        <v>11</v>
      </c>
      <c r="AH82" s="37" t="s">
        <v>11</v>
      </c>
      <c r="AI82" s="306"/>
      <c r="AJ82" s="37"/>
      <c r="AK82" s="40"/>
      <c r="AL82" s="167">
        <f t="shared" si="76"/>
        <v>18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0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425</v>
      </c>
      <c r="B83" s="179" t="s">
        <v>182</v>
      </c>
      <c r="C83" s="1174" t="s">
        <v>182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425</v>
      </c>
      <c r="B84" s="179" t="s">
        <v>182</v>
      </c>
      <c r="C84" s="190"/>
      <c r="D84" s="45" t="s">
        <v>69</v>
      </c>
      <c r="E84" s="204"/>
      <c r="F84" s="299">
        <v>1</v>
      </c>
      <c r="G84" s="300">
        <v>2</v>
      </c>
      <c r="H84" s="300">
        <v>3</v>
      </c>
      <c r="I84" s="25">
        <v>4</v>
      </c>
      <c r="J84" s="25">
        <v>5</v>
      </c>
      <c r="K84" s="25">
        <v>6</v>
      </c>
      <c r="L84" s="25">
        <v>7</v>
      </c>
      <c r="M84" s="25">
        <v>8</v>
      </c>
      <c r="N84" s="300">
        <v>9</v>
      </c>
      <c r="O84" s="300">
        <v>10</v>
      </c>
      <c r="P84" s="300">
        <v>11</v>
      </c>
      <c r="Q84" s="25">
        <v>12</v>
      </c>
      <c r="R84" s="25">
        <v>13</v>
      </c>
      <c r="S84" s="25">
        <v>14</v>
      </c>
      <c r="T84" s="300">
        <v>15</v>
      </c>
      <c r="U84" s="300">
        <v>16</v>
      </c>
      <c r="V84" s="300">
        <v>17</v>
      </c>
      <c r="W84" s="25">
        <v>18</v>
      </c>
      <c r="X84" s="25">
        <v>19</v>
      </c>
      <c r="Y84" s="25">
        <v>20</v>
      </c>
      <c r="Z84" s="25">
        <v>21</v>
      </c>
      <c r="AA84" s="25">
        <v>22</v>
      </c>
      <c r="AB84" s="300">
        <v>23</v>
      </c>
      <c r="AC84" s="300">
        <v>24</v>
      </c>
      <c r="AD84" s="25">
        <v>25</v>
      </c>
      <c r="AE84" s="25">
        <v>26</v>
      </c>
      <c r="AF84" s="25">
        <v>27</v>
      </c>
      <c r="AG84" s="26">
        <v>28</v>
      </c>
      <c r="AH84" s="26">
        <v>29</v>
      </c>
      <c r="AI84" s="300">
        <v>30</v>
      </c>
      <c r="AJ84" s="1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425</v>
      </c>
      <c r="B85" s="179" t="s">
        <v>182</v>
      </c>
      <c r="C85" s="1057" t="s">
        <v>340</v>
      </c>
      <c r="D85" s="155" t="str">
        <f>VLOOKUP(C85,ListeAppel,2,FALSE)</f>
        <v>Nom 010</v>
      </c>
      <c r="E85" s="156" t="s">
        <v>70</v>
      </c>
      <c r="F85" s="302"/>
      <c r="G85" s="305"/>
      <c r="H85" s="305"/>
      <c r="I85" s="32" t="s">
        <v>11</v>
      </c>
      <c r="J85" s="31" t="s">
        <v>11</v>
      </c>
      <c r="K85" s="31" t="s">
        <v>67</v>
      </c>
      <c r="L85" s="31" t="s">
        <v>11</v>
      </c>
      <c r="M85" s="31" t="s">
        <v>11</v>
      </c>
      <c r="N85" s="305"/>
      <c r="O85" s="305"/>
      <c r="P85" s="305"/>
      <c r="Q85" s="31" t="s">
        <v>11</v>
      </c>
      <c r="R85" s="31" t="s">
        <v>67</v>
      </c>
      <c r="S85" s="31" t="s">
        <v>11</v>
      </c>
      <c r="T85" s="305"/>
      <c r="U85" s="305"/>
      <c r="V85" s="305"/>
      <c r="W85" s="31" t="s">
        <v>11</v>
      </c>
      <c r="X85" s="31" t="s">
        <v>67</v>
      </c>
      <c r="Y85" s="31" t="s">
        <v>11</v>
      </c>
      <c r="Z85" s="31" t="s">
        <v>11</v>
      </c>
      <c r="AA85" s="31" t="s">
        <v>11</v>
      </c>
      <c r="AB85" s="305"/>
      <c r="AC85" s="305"/>
      <c r="AD85" s="31" t="s">
        <v>11</v>
      </c>
      <c r="AE85" s="432" t="s">
        <v>28</v>
      </c>
      <c r="AF85" s="31" t="s">
        <v>67</v>
      </c>
      <c r="AG85" s="31" t="s">
        <v>11</v>
      </c>
      <c r="AH85" s="746" t="s">
        <v>28</v>
      </c>
      <c r="AI85" s="305"/>
      <c r="AJ85" s="31"/>
      <c r="AK85" s="34">
        <f>IF(CA85=0,"",TIME(0,CA85,0))</f>
        <v>0.19999999999999998</v>
      </c>
      <c r="AL85" s="157">
        <f t="shared" ref="AL85:AL150" si="95">COUNTIF(F85:AJ85,"P")</f>
        <v>12</v>
      </c>
      <c r="AM85" s="158">
        <f>SUM(AL85:AL86)/2</f>
        <v>12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288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0</v>
      </c>
      <c r="BR85" s="158">
        <f>SUM((BQ85+BQ86)/2)</f>
        <v>0</v>
      </c>
      <c r="BS85" s="158">
        <f t="shared" ref="BS85:BS150" si="110">COUNTIF(F85:AJ85,"CC")</f>
        <v>2</v>
      </c>
      <c r="BT85" s="158">
        <f>SUM((BS85+BS86)/2)</f>
        <v>2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288</v>
      </c>
      <c r="CB85" s="35">
        <f>SUM(AM85+AO85+AQ85+AS85+AU85+AW85+BB85+BD85+BG85+AY85)</f>
        <v>12</v>
      </c>
    </row>
    <row r="86" spans="1:80" ht="18.75" customHeight="1" thickBot="1" x14ac:dyDescent="0.3">
      <c r="A86" s="137" t="s">
        <v>425</v>
      </c>
      <c r="B86" s="179" t="s">
        <v>182</v>
      </c>
      <c r="C86" s="710" t="s">
        <v>6</v>
      </c>
      <c r="D86" s="165">
        <v>11436</v>
      </c>
      <c r="E86" s="166" t="s">
        <v>4</v>
      </c>
      <c r="F86" s="303"/>
      <c r="G86" s="306"/>
      <c r="H86" s="306"/>
      <c r="I86" s="38" t="s">
        <v>11</v>
      </c>
      <c r="J86" s="37" t="s">
        <v>11</v>
      </c>
      <c r="K86" s="37" t="s">
        <v>67</v>
      </c>
      <c r="L86" s="37" t="s">
        <v>11</v>
      </c>
      <c r="M86" s="37" t="s">
        <v>11</v>
      </c>
      <c r="N86" s="306"/>
      <c r="O86" s="306"/>
      <c r="P86" s="306"/>
      <c r="Q86" s="37" t="s">
        <v>11</v>
      </c>
      <c r="R86" s="37" t="s">
        <v>67</v>
      </c>
      <c r="S86" s="37" t="s">
        <v>11</v>
      </c>
      <c r="T86" s="306"/>
      <c r="U86" s="306"/>
      <c r="V86" s="306"/>
      <c r="W86" s="37" t="s">
        <v>11</v>
      </c>
      <c r="X86" s="37" t="s">
        <v>67</v>
      </c>
      <c r="Y86" s="37" t="s">
        <v>11</v>
      </c>
      <c r="Z86" s="37" t="s">
        <v>11</v>
      </c>
      <c r="AA86" s="37" t="s">
        <v>11</v>
      </c>
      <c r="AB86" s="306"/>
      <c r="AC86" s="306"/>
      <c r="AD86" s="37" t="s">
        <v>11</v>
      </c>
      <c r="AE86" s="433" t="s">
        <v>28</v>
      </c>
      <c r="AF86" s="37" t="s">
        <v>67</v>
      </c>
      <c r="AG86" s="37" t="s">
        <v>11</v>
      </c>
      <c r="AH86" s="433" t="s">
        <v>28</v>
      </c>
      <c r="AI86" s="306"/>
      <c r="AJ86" s="37"/>
      <c r="AK86" s="40"/>
      <c r="AL86" s="167">
        <f t="shared" si="95"/>
        <v>12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0</v>
      </c>
      <c r="BR86" s="168"/>
      <c r="BS86" s="168">
        <f t="shared" si="110"/>
        <v>2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425</v>
      </c>
      <c r="B87" s="179" t="s">
        <v>182</v>
      </c>
      <c r="C87" s="1057" t="s">
        <v>341</v>
      </c>
      <c r="D87" s="178" t="str">
        <f>VLOOKUP(C87,ListeAppel,2,FALSE)</f>
        <v>Nom 020</v>
      </c>
      <c r="E87" s="156" t="s">
        <v>70</v>
      </c>
      <c r="F87" s="302"/>
      <c r="G87" s="305"/>
      <c r="H87" s="305"/>
      <c r="I87" s="32" t="s">
        <v>11</v>
      </c>
      <c r="J87" s="31" t="s">
        <v>11</v>
      </c>
      <c r="K87" s="408" t="s">
        <v>29</v>
      </c>
      <c r="L87" s="775" t="s">
        <v>111</v>
      </c>
      <c r="M87" s="31" t="s">
        <v>11</v>
      </c>
      <c r="N87" s="305"/>
      <c r="O87" s="305"/>
      <c r="P87" s="305"/>
      <c r="Q87" s="31" t="s">
        <v>11</v>
      </c>
      <c r="R87" s="408" t="s">
        <v>29</v>
      </c>
      <c r="S87" s="31" t="s">
        <v>11</v>
      </c>
      <c r="T87" s="305"/>
      <c r="U87" s="305"/>
      <c r="V87" s="305"/>
      <c r="W87" s="31" t="s">
        <v>11</v>
      </c>
      <c r="X87" s="31" t="s">
        <v>11</v>
      </c>
      <c r="Y87" s="408" t="s">
        <v>29</v>
      </c>
      <c r="Z87" s="31" t="s">
        <v>11</v>
      </c>
      <c r="AA87" s="408" t="s">
        <v>29</v>
      </c>
      <c r="AB87" s="305"/>
      <c r="AC87" s="305"/>
      <c r="AD87" s="31" t="s">
        <v>11</v>
      </c>
      <c r="AE87" s="31" t="s">
        <v>11</v>
      </c>
      <c r="AF87" s="408" t="s">
        <v>29</v>
      </c>
      <c r="AG87" s="408" t="s">
        <v>29</v>
      </c>
      <c r="AH87" s="31" t="s">
        <v>11</v>
      </c>
      <c r="AI87" s="305"/>
      <c r="AJ87" s="31"/>
      <c r="AK87" s="34">
        <f>IF(CA87=0,"",TIME(0,CA87,0))</f>
        <v>0.28333333333333333</v>
      </c>
      <c r="AL87" s="157">
        <f t="shared" si="95"/>
        <v>11</v>
      </c>
      <c r="AM87" s="158">
        <f>SUM(AL87:AL88)/2</f>
        <v>10.5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0.5</v>
      </c>
      <c r="AV87" s="158">
        <f t="shared" si="100"/>
        <v>6</v>
      </c>
      <c r="AW87" s="158">
        <f>SUM((AV87+AV88)/2)</f>
        <v>6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0</v>
      </c>
      <c r="BJ87" s="159">
        <f>SUM((BI87+BI88)/2)</f>
        <v>0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0</v>
      </c>
      <c r="BR87" s="158">
        <f>SUM((BQ87+BQ88)/2)</f>
        <v>0</v>
      </c>
      <c r="BS87" s="158">
        <f t="shared" si="110"/>
        <v>0</v>
      </c>
      <c r="BT87" s="158">
        <f>SUM((BS87+BS88)/2)</f>
        <v>0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425</v>
      </c>
      <c r="B88" s="179" t="s">
        <v>182</v>
      </c>
      <c r="C88" s="710" t="s">
        <v>10</v>
      </c>
      <c r="D88" s="194"/>
      <c r="E88" s="166" t="s">
        <v>4</v>
      </c>
      <c r="F88" s="303"/>
      <c r="G88" s="306"/>
      <c r="H88" s="306"/>
      <c r="I88" s="38" t="s">
        <v>11</v>
      </c>
      <c r="J88" s="37" t="s">
        <v>11</v>
      </c>
      <c r="K88" s="407" t="s">
        <v>29</v>
      </c>
      <c r="L88" s="776" t="s">
        <v>111</v>
      </c>
      <c r="M88" s="37" t="s">
        <v>11</v>
      </c>
      <c r="N88" s="306"/>
      <c r="O88" s="306"/>
      <c r="P88" s="306"/>
      <c r="Q88" s="37" t="s">
        <v>11</v>
      </c>
      <c r="R88" s="407" t="s">
        <v>29</v>
      </c>
      <c r="S88" s="37" t="s">
        <v>11</v>
      </c>
      <c r="T88" s="306"/>
      <c r="U88" s="306"/>
      <c r="V88" s="306"/>
      <c r="W88" s="37" t="s">
        <v>11</v>
      </c>
      <c r="X88" s="37" t="s">
        <v>11</v>
      </c>
      <c r="Y88" s="407" t="s">
        <v>29</v>
      </c>
      <c r="Z88" s="37" t="s">
        <v>11</v>
      </c>
      <c r="AA88" s="407" t="s">
        <v>29</v>
      </c>
      <c r="AB88" s="306"/>
      <c r="AC88" s="306"/>
      <c r="AD88" s="37" t="s">
        <v>57</v>
      </c>
      <c r="AE88" s="37" t="s">
        <v>11</v>
      </c>
      <c r="AF88" s="407" t="s">
        <v>29</v>
      </c>
      <c r="AG88" s="407" t="s">
        <v>29</v>
      </c>
      <c r="AH88" s="37" t="s">
        <v>11</v>
      </c>
      <c r="AI88" s="306"/>
      <c r="AJ88" s="37"/>
      <c r="AK88" s="40"/>
      <c r="AL88" s="167">
        <f t="shared" si="95"/>
        <v>10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6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425</v>
      </c>
      <c r="B89" s="179" t="s">
        <v>182</v>
      </c>
      <c r="C89" s="1057">
        <v>8487</v>
      </c>
      <c r="D89" s="178" t="s">
        <v>214</v>
      </c>
      <c r="E89" s="156" t="s">
        <v>70</v>
      </c>
      <c r="F89" s="304"/>
      <c r="G89" s="307"/>
      <c r="H89" s="307"/>
      <c r="I89" s="53" t="s">
        <v>11</v>
      </c>
      <c r="J89" s="255" t="s">
        <v>11</v>
      </c>
      <c r="K89" s="52" t="s">
        <v>11</v>
      </c>
      <c r="L89" s="31" t="s">
        <v>67</v>
      </c>
      <c r="M89" s="52" t="s">
        <v>11</v>
      </c>
      <c r="N89" s="307"/>
      <c r="O89" s="307"/>
      <c r="P89" s="307"/>
      <c r="Q89" s="621" t="s">
        <v>39</v>
      </c>
      <c r="R89" s="52" t="s">
        <v>67</v>
      </c>
      <c r="S89" s="255" t="s">
        <v>11</v>
      </c>
      <c r="T89" s="307"/>
      <c r="U89" s="307"/>
      <c r="V89" s="307"/>
      <c r="W89" s="31" t="s">
        <v>11</v>
      </c>
      <c r="X89" s="255" t="s">
        <v>11</v>
      </c>
      <c r="Y89" s="52" t="s">
        <v>11</v>
      </c>
      <c r="Z89" s="52" t="s">
        <v>67</v>
      </c>
      <c r="AA89" s="52" t="s">
        <v>11</v>
      </c>
      <c r="AB89" s="307"/>
      <c r="AC89" s="307"/>
      <c r="AD89" s="52" t="s">
        <v>11</v>
      </c>
      <c r="AE89" s="52" t="s">
        <v>67</v>
      </c>
      <c r="AF89" s="52" t="s">
        <v>11</v>
      </c>
      <c r="AG89" s="52" t="s">
        <v>11</v>
      </c>
      <c r="AH89" s="31" t="s">
        <v>11</v>
      </c>
      <c r="AI89" s="307"/>
      <c r="AJ89" s="52"/>
      <c r="AK89" s="34">
        <f>IF(CA89=0,"",TIME(0,CA89,0))</f>
        <v>0.23333333333333331</v>
      </c>
      <c r="AL89" s="157">
        <f t="shared" si="95"/>
        <v>13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1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425</v>
      </c>
      <c r="B90" s="179" t="s">
        <v>182</v>
      </c>
      <c r="C90" s="710" t="s">
        <v>10</v>
      </c>
      <c r="D90" s="194"/>
      <c r="E90" s="166" t="s">
        <v>4</v>
      </c>
      <c r="F90" s="304"/>
      <c r="G90" s="307"/>
      <c r="H90" s="307"/>
      <c r="I90" s="53" t="s">
        <v>11</v>
      </c>
      <c r="J90" s="255" t="s">
        <v>11</v>
      </c>
      <c r="K90" s="52" t="s">
        <v>11</v>
      </c>
      <c r="L90" s="37" t="s">
        <v>67</v>
      </c>
      <c r="M90" s="52" t="s">
        <v>11</v>
      </c>
      <c r="N90" s="307"/>
      <c r="O90" s="307"/>
      <c r="P90" s="307"/>
      <c r="Q90" s="255" t="s">
        <v>11</v>
      </c>
      <c r="R90" s="52" t="s">
        <v>67</v>
      </c>
      <c r="S90" s="255" t="s">
        <v>11</v>
      </c>
      <c r="T90" s="307"/>
      <c r="U90" s="307"/>
      <c r="V90" s="307"/>
      <c r="W90" s="52" t="s">
        <v>11</v>
      </c>
      <c r="X90" s="255" t="s">
        <v>11</v>
      </c>
      <c r="Y90" s="52" t="s">
        <v>11</v>
      </c>
      <c r="Z90" s="52" t="s">
        <v>67</v>
      </c>
      <c r="AA90" s="52" t="s">
        <v>11</v>
      </c>
      <c r="AB90" s="307"/>
      <c r="AC90" s="307"/>
      <c r="AD90" s="52" t="s">
        <v>11</v>
      </c>
      <c r="AE90" s="52" t="s">
        <v>67</v>
      </c>
      <c r="AF90" s="52" t="s">
        <v>11</v>
      </c>
      <c r="AG90" s="52" t="s">
        <v>11</v>
      </c>
      <c r="AH90" s="37" t="s">
        <v>11</v>
      </c>
      <c r="AI90" s="307"/>
      <c r="AJ90" s="52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808" t="s">
        <v>343</v>
      </c>
      <c r="D91" s="155" t="str">
        <f>VLOOKUP(C91,ListeAppel,2,FALSE)</f>
        <v>Nom 044</v>
      </c>
      <c r="E91" s="156" t="s">
        <v>70</v>
      </c>
      <c r="F91" s="315" t="s">
        <v>45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73" t="s">
        <v>45</v>
      </c>
      <c r="N91" s="305"/>
      <c r="O91" s="305"/>
      <c r="P91" s="305"/>
      <c r="Q91" s="31" t="s">
        <v>11</v>
      </c>
      <c r="R91" s="31" t="s">
        <v>11</v>
      </c>
      <c r="S91" s="31" t="s">
        <v>11</v>
      </c>
      <c r="T91" s="325" t="s">
        <v>45</v>
      </c>
      <c r="U91" s="305"/>
      <c r="V91" s="305"/>
      <c r="W91" s="31" t="s">
        <v>11</v>
      </c>
      <c r="X91" s="31" t="s">
        <v>11</v>
      </c>
      <c r="Y91" s="31" t="s">
        <v>11</v>
      </c>
      <c r="Z91" s="31" t="s">
        <v>67</v>
      </c>
      <c r="AA91" s="373" t="s">
        <v>45</v>
      </c>
      <c r="AB91" s="305"/>
      <c r="AC91" s="305"/>
      <c r="AD91" s="353" t="s">
        <v>7</v>
      </c>
      <c r="AE91" s="353" t="s">
        <v>7</v>
      </c>
      <c r="AF91" s="353" t="s">
        <v>7</v>
      </c>
      <c r="AG91" s="353" t="s">
        <v>7</v>
      </c>
      <c r="AH91" s="373" t="s">
        <v>45</v>
      </c>
      <c r="AI91" s="305"/>
      <c r="AJ91" s="31"/>
      <c r="AK91" s="34">
        <f>IF(CA91=0,"",TIME(0,CA91,0))</f>
        <v>0.15</v>
      </c>
      <c r="AL91" s="157">
        <f t="shared" si="95"/>
        <v>9</v>
      </c>
      <c r="AM91" s="158">
        <f>SUM(AL91:AL92)/2</f>
        <v>9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216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4</v>
      </c>
      <c r="BR91" s="158">
        <f>SUM((BQ91+BQ92)/2)</f>
        <v>4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5</v>
      </c>
      <c r="BZ91" s="160">
        <f>SUM((BY91+BY92)/2)</f>
        <v>5</v>
      </c>
      <c r="CA91" s="163">
        <f>SUM(AZ91)</f>
        <v>216</v>
      </c>
      <c r="CB91" s="35">
        <f>SUM(AM91+AO91+AQ91+AS91+AU91+AW91+BB91+BD91+BG91+AY91)</f>
        <v>9</v>
      </c>
    </row>
    <row r="92" spans="1:80" ht="18.75" customHeight="1" thickBot="1" x14ac:dyDescent="0.3">
      <c r="A92" s="137" t="s">
        <v>425</v>
      </c>
      <c r="B92" s="179" t="s">
        <v>182</v>
      </c>
      <c r="C92" s="710" t="s">
        <v>3</v>
      </c>
      <c r="D92" s="195" t="s">
        <v>105</v>
      </c>
      <c r="E92" s="166" t="s">
        <v>4</v>
      </c>
      <c r="F92" s="316" t="s">
        <v>45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74" t="s">
        <v>45</v>
      </c>
      <c r="N92" s="306"/>
      <c r="O92" s="306"/>
      <c r="P92" s="306"/>
      <c r="Q92" s="37" t="s">
        <v>11</v>
      </c>
      <c r="R92" s="37" t="s">
        <v>11</v>
      </c>
      <c r="S92" s="37" t="s">
        <v>11</v>
      </c>
      <c r="T92" s="326" t="s">
        <v>45</v>
      </c>
      <c r="U92" s="306"/>
      <c r="V92" s="306"/>
      <c r="W92" s="37" t="s">
        <v>11</v>
      </c>
      <c r="X92" s="37" t="s">
        <v>11</v>
      </c>
      <c r="Y92" s="37" t="s">
        <v>11</v>
      </c>
      <c r="Z92" s="37" t="s">
        <v>67</v>
      </c>
      <c r="AA92" s="374" t="s">
        <v>45</v>
      </c>
      <c r="AB92" s="306"/>
      <c r="AC92" s="306"/>
      <c r="AD92" s="354" t="s">
        <v>7</v>
      </c>
      <c r="AE92" s="354" t="s">
        <v>7</v>
      </c>
      <c r="AF92" s="354" t="s">
        <v>7</v>
      </c>
      <c r="AG92" s="354" t="s">
        <v>7</v>
      </c>
      <c r="AH92" s="374" t="s">
        <v>45</v>
      </c>
      <c r="AI92" s="306"/>
      <c r="AJ92" s="37"/>
      <c r="AK92" s="40"/>
      <c r="AL92" s="167">
        <f t="shared" si="95"/>
        <v>9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4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5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1057" t="s">
        <v>344</v>
      </c>
      <c r="D93" s="178" t="str">
        <f>VLOOKUP(C93,ListeAppel,2,FALSE)</f>
        <v>Nom 057</v>
      </c>
      <c r="E93" s="156" t="s">
        <v>70</v>
      </c>
      <c r="F93" s="302"/>
      <c r="G93" s="305"/>
      <c r="H93" s="305"/>
      <c r="I93" s="32" t="s">
        <v>11</v>
      </c>
      <c r="J93" s="31" t="s">
        <v>11</v>
      </c>
      <c r="K93" s="31" t="s">
        <v>11</v>
      </c>
      <c r="L93" s="31" t="s">
        <v>11</v>
      </c>
      <c r="M93" s="31" t="s">
        <v>11</v>
      </c>
      <c r="N93" s="305"/>
      <c r="O93" s="305"/>
      <c r="P93" s="305"/>
      <c r="Q93" s="31" t="s">
        <v>11</v>
      </c>
      <c r="R93" s="31" t="s">
        <v>11</v>
      </c>
      <c r="S93" s="31" t="s">
        <v>11</v>
      </c>
      <c r="T93" s="305"/>
      <c r="U93" s="305"/>
      <c r="V93" s="305"/>
      <c r="W93" s="31" t="s">
        <v>11</v>
      </c>
      <c r="X93" s="31" t="s">
        <v>11</v>
      </c>
      <c r="Y93" s="31" t="s">
        <v>11</v>
      </c>
      <c r="Z93" s="31" t="s">
        <v>11</v>
      </c>
      <c r="AA93" s="31" t="s">
        <v>11</v>
      </c>
      <c r="AB93" s="305"/>
      <c r="AC93" s="305"/>
      <c r="AD93" s="31" t="s">
        <v>11</v>
      </c>
      <c r="AE93" s="31" t="s">
        <v>11</v>
      </c>
      <c r="AF93" s="353" t="s">
        <v>7</v>
      </c>
      <c r="AG93" s="31" t="s">
        <v>11</v>
      </c>
      <c r="AH93" s="31" t="s">
        <v>11</v>
      </c>
      <c r="AI93" s="305"/>
      <c r="AJ93" s="31"/>
      <c r="AK93" s="34">
        <f>IF(CA93=0,"",TIME(0,CA93,0))</f>
        <v>0.28333333333333333</v>
      </c>
      <c r="AL93" s="157">
        <f t="shared" si="95"/>
        <v>17</v>
      </c>
      <c r="AM93" s="158">
        <f>SUM(AL93:AL94)/2</f>
        <v>17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425</v>
      </c>
      <c r="B94" s="179" t="s">
        <v>182</v>
      </c>
      <c r="C94" s="710" t="s">
        <v>10</v>
      </c>
      <c r="D94" s="194"/>
      <c r="E94" s="166" t="s">
        <v>4</v>
      </c>
      <c r="F94" s="303"/>
      <c r="G94" s="306"/>
      <c r="H94" s="306"/>
      <c r="I94" s="38" t="s">
        <v>11</v>
      </c>
      <c r="J94" s="37" t="s">
        <v>11</v>
      </c>
      <c r="K94" s="37" t="s">
        <v>11</v>
      </c>
      <c r="L94" s="37" t="s">
        <v>11</v>
      </c>
      <c r="M94" s="37" t="s">
        <v>11</v>
      </c>
      <c r="N94" s="306"/>
      <c r="O94" s="306"/>
      <c r="P94" s="306"/>
      <c r="Q94" s="37" t="s">
        <v>11</v>
      </c>
      <c r="R94" s="37" t="s">
        <v>11</v>
      </c>
      <c r="S94" s="37" t="s">
        <v>11</v>
      </c>
      <c r="T94" s="306"/>
      <c r="U94" s="306"/>
      <c r="V94" s="306"/>
      <c r="W94" s="37" t="s">
        <v>11</v>
      </c>
      <c r="X94" s="37" t="s">
        <v>11</v>
      </c>
      <c r="Y94" s="37" t="s">
        <v>11</v>
      </c>
      <c r="Z94" s="37" t="s">
        <v>11</v>
      </c>
      <c r="AA94" s="37" t="s">
        <v>11</v>
      </c>
      <c r="AB94" s="306"/>
      <c r="AC94" s="306"/>
      <c r="AD94" s="37" t="s">
        <v>11</v>
      </c>
      <c r="AE94" s="37" t="s">
        <v>11</v>
      </c>
      <c r="AF94" s="354" t="s">
        <v>7</v>
      </c>
      <c r="AG94" s="37" t="s">
        <v>11</v>
      </c>
      <c r="AH94" s="37" t="s">
        <v>11</v>
      </c>
      <c r="AI94" s="306"/>
      <c r="AJ94" s="37"/>
      <c r="AK94" s="40"/>
      <c r="AL94" s="167">
        <f t="shared" si="95"/>
        <v>17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1057" t="s">
        <v>345</v>
      </c>
      <c r="D95" s="178" t="s">
        <v>270</v>
      </c>
      <c r="E95" s="156" t="s">
        <v>70</v>
      </c>
      <c r="F95" s="304"/>
      <c r="G95" s="307"/>
      <c r="H95" s="307"/>
      <c r="I95" s="31" t="s">
        <v>11</v>
      </c>
      <c r="J95" s="31" t="s">
        <v>11</v>
      </c>
      <c r="K95" s="31" t="s">
        <v>11</v>
      </c>
      <c r="L95" s="31" t="s">
        <v>67</v>
      </c>
      <c r="M95" s="52" t="s">
        <v>11</v>
      </c>
      <c r="N95" s="307"/>
      <c r="O95" s="307"/>
      <c r="P95" s="307"/>
      <c r="Q95" s="31" t="s">
        <v>11</v>
      </c>
      <c r="R95" s="31" t="s">
        <v>67</v>
      </c>
      <c r="S95" s="52" t="s">
        <v>11</v>
      </c>
      <c r="T95" s="307"/>
      <c r="U95" s="307"/>
      <c r="V95" s="307"/>
      <c r="W95" s="52" t="s">
        <v>11</v>
      </c>
      <c r="X95" s="52" t="s">
        <v>11</v>
      </c>
      <c r="Y95" s="52" t="s">
        <v>67</v>
      </c>
      <c r="Z95" s="52" t="s">
        <v>11</v>
      </c>
      <c r="AA95" s="31" t="s">
        <v>11</v>
      </c>
      <c r="AB95" s="307"/>
      <c r="AC95" s="307"/>
      <c r="AD95" s="52" t="s">
        <v>11</v>
      </c>
      <c r="AE95" s="378" t="s">
        <v>13</v>
      </c>
      <c r="AF95" s="52" t="s">
        <v>67</v>
      </c>
      <c r="AG95" s="52" t="s">
        <v>11</v>
      </c>
      <c r="AH95" s="31" t="s">
        <v>11</v>
      </c>
      <c r="AI95" s="307"/>
      <c r="AJ95" s="52"/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425</v>
      </c>
      <c r="B96" s="179" t="s">
        <v>182</v>
      </c>
      <c r="C96" s="710" t="s">
        <v>10</v>
      </c>
      <c r="D96" s="165"/>
      <c r="E96" s="166" t="s">
        <v>4</v>
      </c>
      <c r="F96" s="304"/>
      <c r="G96" s="307"/>
      <c r="H96" s="307"/>
      <c r="I96" s="37" t="s">
        <v>11</v>
      </c>
      <c r="J96" s="37" t="s">
        <v>11</v>
      </c>
      <c r="K96" s="37" t="s">
        <v>11</v>
      </c>
      <c r="L96" s="37" t="s">
        <v>67</v>
      </c>
      <c r="M96" s="52" t="s">
        <v>11</v>
      </c>
      <c r="N96" s="307"/>
      <c r="O96" s="307"/>
      <c r="P96" s="307"/>
      <c r="Q96" s="37" t="s">
        <v>11</v>
      </c>
      <c r="R96" s="37" t="s">
        <v>67</v>
      </c>
      <c r="S96" s="52" t="s">
        <v>11</v>
      </c>
      <c r="T96" s="307"/>
      <c r="U96" s="307"/>
      <c r="V96" s="307"/>
      <c r="W96" s="52" t="s">
        <v>11</v>
      </c>
      <c r="X96" s="52" t="s">
        <v>11</v>
      </c>
      <c r="Y96" s="52" t="s">
        <v>67</v>
      </c>
      <c r="Z96" s="52" t="s">
        <v>11</v>
      </c>
      <c r="AA96" s="52" t="s">
        <v>11</v>
      </c>
      <c r="AB96" s="307"/>
      <c r="AC96" s="307"/>
      <c r="AD96" s="52" t="s">
        <v>11</v>
      </c>
      <c r="AE96" s="52" t="s">
        <v>57</v>
      </c>
      <c r="AF96" s="52" t="s">
        <v>67</v>
      </c>
      <c r="AG96" s="427" t="s">
        <v>39</v>
      </c>
      <c r="AH96" s="37" t="s">
        <v>11</v>
      </c>
      <c r="AI96" s="307"/>
      <c r="AJ96" s="52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1057" t="s">
        <v>346</v>
      </c>
      <c r="D97" s="178" t="str">
        <f>VLOOKUP(C97,ListeAppel,2,FALSE)</f>
        <v>Nom 085</v>
      </c>
      <c r="E97" s="156" t="s">
        <v>70</v>
      </c>
      <c r="F97" s="302"/>
      <c r="G97" s="305"/>
      <c r="H97" s="305"/>
      <c r="I97" s="31" t="s">
        <v>75</v>
      </c>
      <c r="J97" s="31" t="s">
        <v>75</v>
      </c>
      <c r="K97" s="31" t="s">
        <v>75</v>
      </c>
      <c r="L97" s="406" t="s">
        <v>41</v>
      </c>
      <c r="M97" s="406" t="s">
        <v>41</v>
      </c>
      <c r="N97" s="305"/>
      <c r="O97" s="305"/>
      <c r="P97" s="305"/>
      <c r="Q97" s="31" t="s">
        <v>75</v>
      </c>
      <c r="R97" s="31" t="s">
        <v>75</v>
      </c>
      <c r="S97" s="406" t="s">
        <v>41</v>
      </c>
      <c r="T97" s="305"/>
      <c r="U97" s="305"/>
      <c r="V97" s="305"/>
      <c r="W97" s="353" t="s">
        <v>7</v>
      </c>
      <c r="X97" s="31" t="s">
        <v>75</v>
      </c>
      <c r="Y97" s="31" t="s">
        <v>75</v>
      </c>
      <c r="Z97" s="406" t="s">
        <v>41</v>
      </c>
      <c r="AA97" s="406" t="s">
        <v>41</v>
      </c>
      <c r="AB97" s="305"/>
      <c r="AC97" s="305"/>
      <c r="AD97" s="406" t="s">
        <v>41</v>
      </c>
      <c r="AE97" s="31" t="s">
        <v>75</v>
      </c>
      <c r="AF97" s="31" t="s">
        <v>75</v>
      </c>
      <c r="AG97" s="406" t="s">
        <v>41</v>
      </c>
      <c r="AH97" s="406" t="s">
        <v>41</v>
      </c>
      <c r="AI97" s="305"/>
      <c r="AJ97" s="31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425</v>
      </c>
      <c r="B98" s="179" t="s">
        <v>182</v>
      </c>
      <c r="C98" s="721" t="s">
        <v>3</v>
      </c>
      <c r="D98" s="165"/>
      <c r="E98" s="166" t="s">
        <v>4</v>
      </c>
      <c r="F98" s="303"/>
      <c r="G98" s="306"/>
      <c r="H98" s="306"/>
      <c r="I98" s="37" t="s">
        <v>75</v>
      </c>
      <c r="J98" s="37" t="s">
        <v>75</v>
      </c>
      <c r="K98" s="37" t="s">
        <v>75</v>
      </c>
      <c r="L98" s="405" t="s">
        <v>41</v>
      </c>
      <c r="M98" s="405" t="s">
        <v>41</v>
      </c>
      <c r="N98" s="306"/>
      <c r="O98" s="306"/>
      <c r="P98" s="306"/>
      <c r="Q98" s="37" t="s">
        <v>75</v>
      </c>
      <c r="R98" s="37" t="s">
        <v>75</v>
      </c>
      <c r="S98" s="405" t="s">
        <v>41</v>
      </c>
      <c r="T98" s="306"/>
      <c r="U98" s="306"/>
      <c r="V98" s="306"/>
      <c r="W98" s="354" t="s">
        <v>7</v>
      </c>
      <c r="X98" s="37" t="s">
        <v>75</v>
      </c>
      <c r="Y98" s="37" t="s">
        <v>75</v>
      </c>
      <c r="Z98" s="405" t="s">
        <v>41</v>
      </c>
      <c r="AA98" s="405" t="s">
        <v>41</v>
      </c>
      <c r="AB98" s="306"/>
      <c r="AC98" s="306"/>
      <c r="AD98" s="405" t="s">
        <v>41</v>
      </c>
      <c r="AE98" s="37" t="s">
        <v>75</v>
      </c>
      <c r="AF98" s="37" t="s">
        <v>75</v>
      </c>
      <c r="AG98" s="405" t="s">
        <v>41</v>
      </c>
      <c r="AH98" s="405" t="s">
        <v>41</v>
      </c>
      <c r="AI98" s="306"/>
      <c r="AJ98" s="37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425</v>
      </c>
      <c r="B99" s="179" t="s">
        <v>183</v>
      </c>
      <c r="C99" s="1174" t="s">
        <v>183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425</v>
      </c>
      <c r="B100" s="179" t="s">
        <v>183</v>
      </c>
      <c r="C100" s="190"/>
      <c r="D100" s="45" t="s">
        <v>69</v>
      </c>
      <c r="E100" s="204"/>
      <c r="F100" s="299">
        <v>1</v>
      </c>
      <c r="G100" s="300">
        <v>2</v>
      </c>
      <c r="H100" s="300">
        <v>3</v>
      </c>
      <c r="I100" s="25">
        <v>4</v>
      </c>
      <c r="J100" s="25">
        <v>5</v>
      </c>
      <c r="K100" s="25">
        <v>6</v>
      </c>
      <c r="L100" s="25">
        <v>7</v>
      </c>
      <c r="M100" s="25">
        <v>8</v>
      </c>
      <c r="N100" s="300">
        <v>9</v>
      </c>
      <c r="O100" s="300">
        <v>10</v>
      </c>
      <c r="P100" s="300">
        <v>11</v>
      </c>
      <c r="Q100" s="25">
        <v>12</v>
      </c>
      <c r="R100" s="25">
        <v>13</v>
      </c>
      <c r="S100" s="25">
        <v>14</v>
      </c>
      <c r="T100" s="300">
        <v>15</v>
      </c>
      <c r="U100" s="300">
        <v>16</v>
      </c>
      <c r="V100" s="300">
        <v>17</v>
      </c>
      <c r="W100" s="25">
        <v>18</v>
      </c>
      <c r="X100" s="25">
        <v>19</v>
      </c>
      <c r="Y100" s="25">
        <v>20</v>
      </c>
      <c r="Z100" s="25">
        <v>21</v>
      </c>
      <c r="AA100" s="25">
        <v>22</v>
      </c>
      <c r="AB100" s="300">
        <v>23</v>
      </c>
      <c r="AC100" s="300">
        <v>24</v>
      </c>
      <c r="AD100" s="25">
        <v>25</v>
      </c>
      <c r="AE100" s="25">
        <v>26</v>
      </c>
      <c r="AF100" s="25">
        <v>27</v>
      </c>
      <c r="AG100" s="26">
        <v>28</v>
      </c>
      <c r="AH100" s="26">
        <v>29</v>
      </c>
      <c r="AI100" s="300">
        <v>30</v>
      </c>
      <c r="AJ100" s="1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425</v>
      </c>
      <c r="B101" s="179" t="s">
        <v>183</v>
      </c>
      <c r="C101" s="808">
        <v>9622</v>
      </c>
      <c r="D101" s="178" t="s">
        <v>190</v>
      </c>
      <c r="E101" s="156" t="s">
        <v>70</v>
      </c>
      <c r="F101" s="302"/>
      <c r="G101" s="305"/>
      <c r="H101" s="305"/>
      <c r="I101" s="32" t="s">
        <v>11</v>
      </c>
      <c r="J101" s="31" t="s">
        <v>11</v>
      </c>
      <c r="K101" s="355" t="s">
        <v>13</v>
      </c>
      <c r="L101" s="31" t="s">
        <v>11</v>
      </c>
      <c r="M101" s="31" t="s">
        <v>11</v>
      </c>
      <c r="N101" s="305"/>
      <c r="O101" s="305"/>
      <c r="P101" s="305"/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05"/>
      <c r="AC101" s="305"/>
      <c r="AD101" s="31" t="s">
        <v>11</v>
      </c>
      <c r="AE101" s="31" t="s">
        <v>11</v>
      </c>
      <c r="AF101" s="31" t="s">
        <v>11</v>
      </c>
      <c r="AG101" s="656" t="s">
        <v>11</v>
      </c>
      <c r="AH101" s="31" t="s">
        <v>11</v>
      </c>
      <c r="AI101" s="305"/>
      <c r="AJ101" s="31"/>
      <c r="AK101" s="34">
        <f>IF(CA101=0,"",TIME(0,CA101,0))</f>
        <v>0.16666666666666666</v>
      </c>
      <c r="AL101" s="157">
        <f>COUNTIF(F101:AJ101,"P")</f>
        <v>9</v>
      </c>
      <c r="AM101" s="158">
        <f>SUM(AL101:AL102)/2</f>
        <v>8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0</v>
      </c>
      <c r="AQ101" s="159">
        <f>SUM((AP101+AP102)/2)</f>
        <v>0</v>
      </c>
      <c r="AR101" s="158">
        <f>COUNTIF(F101:AJ101,"C1")</f>
        <v>0</v>
      </c>
      <c r="AS101" s="159">
        <f>SUM((AR101+AR102)/2)</f>
        <v>0.5</v>
      </c>
      <c r="AT101" s="159">
        <f>COUNTIF(F101:AJ101,"R1")</f>
        <v>0</v>
      </c>
      <c r="AU101" s="160">
        <f>SUM((AT101+AT102)/2)</f>
        <v>0.5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240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11</v>
      </c>
      <c r="BL101" s="162">
        <f>SUM(BK101+BK102)/2</f>
        <v>11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0</v>
      </c>
      <c r="BR101" s="158">
        <f>SUM((BQ101+BQ102)/2)</f>
        <v>0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240</v>
      </c>
      <c r="CB101" s="35">
        <f>SUM(AM101+AO101+AQ101+AS101+AU101+AW101+BB101+BD101+BG101+AY101)</f>
        <v>10</v>
      </c>
    </row>
    <row r="102" spans="1:80" ht="18.75" customHeight="1" thickBot="1" x14ac:dyDescent="0.3">
      <c r="A102" s="137" t="s">
        <v>425</v>
      </c>
      <c r="B102" s="179" t="s">
        <v>183</v>
      </c>
      <c r="C102" s="717" t="s">
        <v>6</v>
      </c>
      <c r="D102" s="194"/>
      <c r="E102" s="166" t="s">
        <v>4</v>
      </c>
      <c r="F102" s="303"/>
      <c r="G102" s="306"/>
      <c r="H102" s="306"/>
      <c r="I102" s="38" t="s">
        <v>57</v>
      </c>
      <c r="J102" s="37" t="s">
        <v>11</v>
      </c>
      <c r="K102" s="356" t="s">
        <v>13</v>
      </c>
      <c r="L102" s="37" t="s">
        <v>11</v>
      </c>
      <c r="M102" s="37" t="s">
        <v>11</v>
      </c>
      <c r="N102" s="306"/>
      <c r="O102" s="306"/>
      <c r="P102" s="306"/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06"/>
      <c r="AC102" s="306"/>
      <c r="AD102" s="37" t="s">
        <v>11</v>
      </c>
      <c r="AE102" s="37" t="s">
        <v>11</v>
      </c>
      <c r="AF102" s="395" t="s">
        <v>39</v>
      </c>
      <c r="AG102" s="37" t="s">
        <v>11</v>
      </c>
      <c r="AH102" s="37" t="s">
        <v>11</v>
      </c>
      <c r="AI102" s="306"/>
      <c r="AJ102" s="37"/>
      <c r="AK102" s="40"/>
      <c r="AL102" s="167">
        <f>COUNTIF(F102:AJ102,"P")</f>
        <v>7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1</v>
      </c>
      <c r="AS102" s="168"/>
      <c r="AT102" s="168">
        <f>COUNTIF(F102:AJ102,"R1")</f>
        <v>1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11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0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425</v>
      </c>
      <c r="B103" s="179" t="s">
        <v>183</v>
      </c>
      <c r="C103" s="808">
        <v>8914</v>
      </c>
      <c r="D103" s="178" t="s">
        <v>219</v>
      </c>
      <c r="E103" s="156" t="s">
        <v>70</v>
      </c>
      <c r="F103" s="302"/>
      <c r="G103" s="305"/>
      <c r="H103" s="305"/>
      <c r="I103" s="55" t="s">
        <v>11</v>
      </c>
      <c r="J103" s="31" t="s">
        <v>11</v>
      </c>
      <c r="K103" s="408" t="s">
        <v>29</v>
      </c>
      <c r="L103" s="31" t="s">
        <v>11</v>
      </c>
      <c r="M103" s="55" t="s">
        <v>11</v>
      </c>
      <c r="N103" s="305"/>
      <c r="O103" s="305"/>
      <c r="P103" s="332"/>
      <c r="Q103" s="31" t="s">
        <v>11</v>
      </c>
      <c r="R103" s="31" t="s">
        <v>11</v>
      </c>
      <c r="S103" s="31" t="s">
        <v>11</v>
      </c>
      <c r="T103" s="332"/>
      <c r="U103" s="305"/>
      <c r="V103" s="305"/>
      <c r="W103" s="31" t="s">
        <v>11</v>
      </c>
      <c r="X103" s="31" t="s">
        <v>11</v>
      </c>
      <c r="Y103" s="31" t="s">
        <v>11</v>
      </c>
      <c r="Z103" s="31" t="s">
        <v>11</v>
      </c>
      <c r="AA103" s="408" t="s">
        <v>29</v>
      </c>
      <c r="AB103" s="305"/>
      <c r="AC103" s="305"/>
      <c r="AD103" s="31" t="s">
        <v>11</v>
      </c>
      <c r="AE103" s="31" t="s">
        <v>11</v>
      </c>
      <c r="AF103" s="31" t="s">
        <v>11</v>
      </c>
      <c r="AG103" s="408" t="s">
        <v>29</v>
      </c>
      <c r="AH103" s="408" t="s">
        <v>29</v>
      </c>
      <c r="AI103" s="305"/>
      <c r="AJ103" s="31"/>
      <c r="AK103" s="34">
        <f>IF(CA103=0,"",TIME(0,CA103,0))</f>
        <v>0.3</v>
      </c>
      <c r="AL103" s="157">
        <f>COUNTIF(F103:AJ103,"P")</f>
        <v>14</v>
      </c>
      <c r="AM103" s="158">
        <f>SUM(AL103:AL104)/2</f>
        <v>13.5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</v>
      </c>
      <c r="AR103" s="158">
        <f>COUNTIF(F103:AJ103,"C1")</f>
        <v>0</v>
      </c>
      <c r="AS103" s="159">
        <f>SUM((AR103+AR104)/2)</f>
        <v>0.5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4</v>
      </c>
      <c r="AW103" s="158">
        <f>SUM((AV103+AV104)/2)</f>
        <v>4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432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432</v>
      </c>
      <c r="CB103" s="35">
        <f>SUM(AM103+AO103+AQ103+AS103+AU103+AW103+BB103+BD103+BG103+AY103)</f>
        <v>18</v>
      </c>
    </row>
    <row r="104" spans="1:80" ht="18.75" customHeight="1" thickBot="1" x14ac:dyDescent="0.3">
      <c r="A104" s="137" t="s">
        <v>425</v>
      </c>
      <c r="B104" s="179" t="s">
        <v>183</v>
      </c>
      <c r="C104" s="710" t="s">
        <v>6</v>
      </c>
      <c r="D104" s="194"/>
      <c r="E104" s="166" t="s">
        <v>4</v>
      </c>
      <c r="F104" s="303"/>
      <c r="G104" s="306"/>
      <c r="H104" s="306"/>
      <c r="I104" s="56" t="s">
        <v>11</v>
      </c>
      <c r="J104" s="37" t="s">
        <v>11</v>
      </c>
      <c r="K104" s="407" t="s">
        <v>29</v>
      </c>
      <c r="L104" s="37" t="s">
        <v>11</v>
      </c>
      <c r="M104" s="37" t="s">
        <v>11</v>
      </c>
      <c r="N104" s="306"/>
      <c r="O104" s="306"/>
      <c r="P104" s="331"/>
      <c r="Q104" s="37" t="s">
        <v>11</v>
      </c>
      <c r="R104" s="37" t="s">
        <v>11</v>
      </c>
      <c r="S104" s="37" t="s">
        <v>11</v>
      </c>
      <c r="T104" s="331"/>
      <c r="U104" s="306"/>
      <c r="V104" s="306"/>
      <c r="W104" s="37" t="s">
        <v>11</v>
      </c>
      <c r="X104" s="37" t="s">
        <v>11</v>
      </c>
      <c r="Y104" s="37" t="s">
        <v>11</v>
      </c>
      <c r="Z104" s="37" t="s">
        <v>11</v>
      </c>
      <c r="AA104" s="407" t="s">
        <v>29</v>
      </c>
      <c r="AB104" s="306"/>
      <c r="AC104" s="306"/>
      <c r="AD104" s="37" t="s">
        <v>11</v>
      </c>
      <c r="AE104" s="37" t="s">
        <v>11</v>
      </c>
      <c r="AF104" s="395" t="s">
        <v>39</v>
      </c>
      <c r="AG104" s="407" t="s">
        <v>29</v>
      </c>
      <c r="AH104" s="407" t="s">
        <v>29</v>
      </c>
      <c r="AI104" s="306"/>
      <c r="AJ104" s="37"/>
      <c r="AK104" s="40"/>
      <c r="AL104" s="167">
        <f>COUNTIF(F104:AJ104,"P")</f>
        <v>13</v>
      </c>
      <c r="AM104" s="168"/>
      <c r="AN104" s="168">
        <f>COUNTIF(F104:AJ104,"Mi")</f>
        <v>0</v>
      </c>
      <c r="AO104" s="169"/>
      <c r="AP104" s="170">
        <f>COUNTIF(F104:AJ104,"VS")</f>
        <v>0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4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425</v>
      </c>
      <c r="B105" s="179" t="s">
        <v>183</v>
      </c>
      <c r="C105" s="808" t="s">
        <v>351</v>
      </c>
      <c r="D105" s="178" t="str">
        <f>VLOOKUP(C105,ListeAppel,2,FALSE)</f>
        <v>Nom 032</v>
      </c>
      <c r="E105" s="156" t="s">
        <v>70</v>
      </c>
      <c r="F105" s="302"/>
      <c r="G105" s="305"/>
      <c r="H105" s="305"/>
      <c r="I105" s="475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05"/>
      <c r="O105" s="305"/>
      <c r="P105" s="305"/>
      <c r="Q105" s="365" t="s">
        <v>14</v>
      </c>
      <c r="R105" s="365" t="s">
        <v>14</v>
      </c>
      <c r="S105" s="365" t="s">
        <v>14</v>
      </c>
      <c r="T105" s="305"/>
      <c r="U105" s="305"/>
      <c r="V105" s="305"/>
      <c r="W105" s="31" t="s">
        <v>11</v>
      </c>
      <c r="X105" s="31" t="s">
        <v>11</v>
      </c>
      <c r="Y105" s="31" t="s">
        <v>11</v>
      </c>
      <c r="Z105" s="31" t="s">
        <v>11</v>
      </c>
      <c r="AA105" s="31" t="s">
        <v>11</v>
      </c>
      <c r="AB105" s="305"/>
      <c r="AC105" s="305"/>
      <c r="AD105" s="353" t="s">
        <v>7</v>
      </c>
      <c r="AE105" s="353" t="s">
        <v>7</v>
      </c>
      <c r="AF105" s="353" t="s">
        <v>7</v>
      </c>
      <c r="AG105" s="353" t="s">
        <v>7</v>
      </c>
      <c r="AH105" s="353" t="s">
        <v>7</v>
      </c>
      <c r="AI105" s="353" t="s">
        <v>7</v>
      </c>
      <c r="AJ105" s="31"/>
      <c r="AK105" s="34">
        <f>IF(CA105=0,"",TIME(0,CA105,0))</f>
        <v>8.3333333333333329E-2</v>
      </c>
      <c r="AL105" s="157">
        <f t="shared" si="95"/>
        <v>5</v>
      </c>
      <c r="AM105" s="158">
        <f>SUM(AL105:AL106)/2</f>
        <v>5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120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3</v>
      </c>
      <c r="BL105" s="162">
        <f>SUM(BK105+BK106)/2</f>
        <v>3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11</v>
      </c>
      <c r="BR105" s="158">
        <f>SUM((BQ105+BQ106)/2)</f>
        <v>11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120</v>
      </c>
      <c r="CB105" s="35">
        <f>SUM(AM105+AO105+AQ105+AS105+AU105+AW105+BB105+BD105+BG105+AY105)</f>
        <v>5</v>
      </c>
    </row>
    <row r="106" spans="1:80" ht="18.75" customHeight="1" thickBot="1" x14ac:dyDescent="0.3">
      <c r="A106" s="137" t="s">
        <v>425</v>
      </c>
      <c r="B106" s="179" t="s">
        <v>183</v>
      </c>
      <c r="C106" s="717" t="s">
        <v>10</v>
      </c>
      <c r="D106" s="194"/>
      <c r="E106" s="166" t="s">
        <v>4</v>
      </c>
      <c r="F106" s="303"/>
      <c r="G106" s="306"/>
      <c r="H106" s="306"/>
      <c r="I106" s="476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06"/>
      <c r="O106" s="306"/>
      <c r="P106" s="306"/>
      <c r="Q106" s="367" t="s">
        <v>14</v>
      </c>
      <c r="R106" s="367" t="s">
        <v>14</v>
      </c>
      <c r="S106" s="367" t="s">
        <v>14</v>
      </c>
      <c r="T106" s="306"/>
      <c r="U106" s="306"/>
      <c r="V106" s="306"/>
      <c r="W106" s="37" t="s">
        <v>11</v>
      </c>
      <c r="X106" s="37" t="s">
        <v>11</v>
      </c>
      <c r="Y106" s="37" t="s">
        <v>11</v>
      </c>
      <c r="Z106" s="37" t="s">
        <v>11</v>
      </c>
      <c r="AA106" s="37" t="s">
        <v>11</v>
      </c>
      <c r="AB106" s="306"/>
      <c r="AC106" s="306"/>
      <c r="AD106" s="354" t="s">
        <v>7</v>
      </c>
      <c r="AE106" s="354" t="s">
        <v>7</v>
      </c>
      <c r="AF106" s="354" t="s">
        <v>7</v>
      </c>
      <c r="AG106" s="354" t="s">
        <v>7</v>
      </c>
      <c r="AH106" s="354" t="s">
        <v>7</v>
      </c>
      <c r="AI106" s="354" t="s">
        <v>7</v>
      </c>
      <c r="AJ106" s="37"/>
      <c r="AK106" s="40"/>
      <c r="AL106" s="167">
        <f t="shared" si="95"/>
        <v>5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3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11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1057" t="s">
        <v>353</v>
      </c>
      <c r="D107" s="178" t="str">
        <f>VLOOKUP(C107,ListeAppel,2,FALSE)</f>
        <v>Nom 050</v>
      </c>
      <c r="E107" s="156" t="s">
        <v>70</v>
      </c>
      <c r="F107" s="302"/>
      <c r="G107" s="305"/>
      <c r="H107" s="305"/>
      <c r="I107" s="32" t="s">
        <v>11</v>
      </c>
      <c r="J107" s="31" t="s">
        <v>11</v>
      </c>
      <c r="K107" s="31" t="s">
        <v>11</v>
      </c>
      <c r="L107" s="775" t="s">
        <v>111</v>
      </c>
      <c r="M107" s="31" t="s">
        <v>11</v>
      </c>
      <c r="N107" s="305"/>
      <c r="O107" s="305"/>
      <c r="P107" s="305"/>
      <c r="Q107" s="31" t="s">
        <v>11</v>
      </c>
      <c r="R107" s="31" t="s">
        <v>57</v>
      </c>
      <c r="S107" s="31" t="s">
        <v>11</v>
      </c>
      <c r="T107" s="305"/>
      <c r="U107" s="305"/>
      <c r="V107" s="305"/>
      <c r="W107" s="31" t="s">
        <v>11</v>
      </c>
      <c r="X107" s="31" t="s">
        <v>11</v>
      </c>
      <c r="Y107" s="31" t="s">
        <v>11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0.16666666666666666</v>
      </c>
      <c r="AL107" s="157">
        <f t="shared" si="95"/>
        <v>9</v>
      </c>
      <c r="AM107" s="158">
        <f>SUM(AL107:AL108)/2</f>
        <v>9.5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1</v>
      </c>
      <c r="AU107" s="160">
        <f>SUM((AT107+AT108)/2)</f>
        <v>0.5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240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10</v>
      </c>
      <c r="BL107" s="162">
        <f>SUM(BK107+BK108)/2</f>
        <v>10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240</v>
      </c>
      <c r="CB107" s="35">
        <f>SUM(AM107+AO107+AQ107+AS107+AU107+AW107+BB107+BD107+BG107+AY107)</f>
        <v>10</v>
      </c>
    </row>
    <row r="108" spans="1:80" ht="18.75" customHeight="1" thickBot="1" x14ac:dyDescent="0.3">
      <c r="A108" s="137" t="s">
        <v>425</v>
      </c>
      <c r="B108" s="179" t="s">
        <v>183</v>
      </c>
      <c r="C108" s="710" t="s">
        <v>6</v>
      </c>
      <c r="D108" s="194"/>
      <c r="E108" s="166" t="s">
        <v>4</v>
      </c>
      <c r="F108" s="303"/>
      <c r="G108" s="306"/>
      <c r="H108" s="306"/>
      <c r="I108" s="38" t="s">
        <v>11</v>
      </c>
      <c r="J108" s="37" t="s">
        <v>11</v>
      </c>
      <c r="K108" s="37" t="s">
        <v>11</v>
      </c>
      <c r="L108" s="776" t="s">
        <v>111</v>
      </c>
      <c r="M108" s="37" t="s">
        <v>11</v>
      </c>
      <c r="N108" s="306"/>
      <c r="O108" s="306"/>
      <c r="P108" s="306"/>
      <c r="Q108" s="37" t="s">
        <v>11</v>
      </c>
      <c r="R108" s="37" t="s">
        <v>11</v>
      </c>
      <c r="S108" s="37" t="s">
        <v>11</v>
      </c>
      <c r="T108" s="306"/>
      <c r="U108" s="306"/>
      <c r="V108" s="306"/>
      <c r="W108" s="37" t="s">
        <v>11</v>
      </c>
      <c r="X108" s="37" t="s">
        <v>11</v>
      </c>
      <c r="Y108" s="37" t="s">
        <v>11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10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1057" t="s">
        <v>354</v>
      </c>
      <c r="D109" s="178" t="str">
        <f>VLOOKUP(C109,ListeAppel,2,FALSE)</f>
        <v>Nom 051</v>
      </c>
      <c r="E109" s="156" t="s">
        <v>70</v>
      </c>
      <c r="F109" s="302"/>
      <c r="G109" s="305"/>
      <c r="H109" s="305"/>
      <c r="I109" s="32" t="s">
        <v>11</v>
      </c>
      <c r="J109" s="31" t="s">
        <v>11</v>
      </c>
      <c r="K109" s="31" t="s">
        <v>11</v>
      </c>
      <c r="L109" s="31" t="s">
        <v>11</v>
      </c>
      <c r="M109" s="31" t="s">
        <v>11</v>
      </c>
      <c r="N109" s="305"/>
      <c r="O109" s="305"/>
      <c r="P109" s="305"/>
      <c r="Q109" s="353" t="s">
        <v>7</v>
      </c>
      <c r="R109" s="31" t="s">
        <v>11</v>
      </c>
      <c r="S109" s="31" t="s">
        <v>11</v>
      </c>
      <c r="T109" s="305"/>
      <c r="U109" s="305"/>
      <c r="V109" s="305"/>
      <c r="W109" s="31" t="s">
        <v>11</v>
      </c>
      <c r="X109" s="31" t="s">
        <v>11</v>
      </c>
      <c r="Y109" s="31" t="s">
        <v>11</v>
      </c>
      <c r="Z109" s="31" t="s">
        <v>11</v>
      </c>
      <c r="AA109" s="31" t="s">
        <v>11</v>
      </c>
      <c r="AB109" s="305"/>
      <c r="AC109" s="305"/>
      <c r="AD109" s="31" t="s">
        <v>11</v>
      </c>
      <c r="AE109" s="31" t="s">
        <v>11</v>
      </c>
      <c r="AF109" s="31" t="s">
        <v>11</v>
      </c>
      <c r="AG109" s="31" t="s">
        <v>11</v>
      </c>
      <c r="AH109" s="31" t="s">
        <v>11</v>
      </c>
      <c r="AI109" s="305"/>
      <c r="AJ109" s="31"/>
      <c r="AK109" s="34">
        <f>IF(CA109=0,"",TIME(0,CA109,0))</f>
        <v>0.28333333333333333</v>
      </c>
      <c r="AL109" s="157">
        <f t="shared" si="95"/>
        <v>17</v>
      </c>
      <c r="AM109" s="158">
        <f>SUM(AL109:AL110)/2</f>
        <v>17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408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</v>
      </c>
      <c r="BR109" s="158">
        <f>SUM((BQ109+BQ110)/2)</f>
        <v>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408</v>
      </c>
      <c r="CB109" s="35">
        <f>SUM(AM109+AO109+AQ109+AS109+AU109+AW109+BB109+BD109+BG109+AY109)</f>
        <v>17</v>
      </c>
    </row>
    <row r="110" spans="1:80" ht="18.75" customHeight="1" thickBot="1" x14ac:dyDescent="0.3">
      <c r="A110" s="137" t="s">
        <v>425</v>
      </c>
      <c r="B110" s="179" t="s">
        <v>183</v>
      </c>
      <c r="C110" s="710" t="s">
        <v>10</v>
      </c>
      <c r="D110" s="194"/>
      <c r="E110" s="166" t="s">
        <v>4</v>
      </c>
      <c r="F110" s="303"/>
      <c r="G110" s="306"/>
      <c r="H110" s="306"/>
      <c r="I110" s="38" t="s">
        <v>11</v>
      </c>
      <c r="J110" s="37" t="s">
        <v>11</v>
      </c>
      <c r="K110" s="37" t="s">
        <v>11</v>
      </c>
      <c r="L110" s="37" t="s">
        <v>11</v>
      </c>
      <c r="M110" s="37" t="s">
        <v>11</v>
      </c>
      <c r="N110" s="306"/>
      <c r="O110" s="306"/>
      <c r="P110" s="306"/>
      <c r="Q110" s="354" t="s">
        <v>7</v>
      </c>
      <c r="R110" s="37" t="s">
        <v>11</v>
      </c>
      <c r="S110" s="37" t="s">
        <v>11</v>
      </c>
      <c r="T110" s="306"/>
      <c r="U110" s="306"/>
      <c r="V110" s="306"/>
      <c r="W110" s="37" t="s">
        <v>11</v>
      </c>
      <c r="X110" s="37" t="s">
        <v>11</v>
      </c>
      <c r="Y110" s="37" t="s">
        <v>11</v>
      </c>
      <c r="Z110" s="37" t="s">
        <v>11</v>
      </c>
      <c r="AA110" s="37" t="s">
        <v>11</v>
      </c>
      <c r="AB110" s="306"/>
      <c r="AC110" s="306"/>
      <c r="AD110" s="37" t="s">
        <v>11</v>
      </c>
      <c r="AE110" s="37" t="s">
        <v>11</v>
      </c>
      <c r="AF110" s="37" t="s">
        <v>11</v>
      </c>
      <c r="AG110" s="37" t="s">
        <v>11</v>
      </c>
      <c r="AH110" s="37" t="s">
        <v>11</v>
      </c>
      <c r="AI110" s="306"/>
      <c r="AJ110" s="37"/>
      <c r="AK110" s="40"/>
      <c r="AL110" s="167">
        <f t="shared" si="95"/>
        <v>17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8" t="s">
        <v>355</v>
      </c>
      <c r="D111" s="155" t="str">
        <f>VLOOKUP(C111,ListeAppel,2,FALSE)</f>
        <v>Nom 058</v>
      </c>
      <c r="E111" s="156" t="s">
        <v>70</v>
      </c>
      <c r="F111" s="302"/>
      <c r="G111" s="305"/>
      <c r="H111" s="305"/>
      <c r="I111" s="32" t="s">
        <v>11</v>
      </c>
      <c r="J111" s="31" t="s">
        <v>11</v>
      </c>
      <c r="K111" s="31" t="s">
        <v>11</v>
      </c>
      <c r="L111" s="775" t="s">
        <v>111</v>
      </c>
      <c r="M111" s="31" t="s">
        <v>11</v>
      </c>
      <c r="N111" s="305"/>
      <c r="O111" s="305"/>
      <c r="P111" s="305"/>
      <c r="Q111" s="31" t="s">
        <v>11</v>
      </c>
      <c r="R111" s="31" t="s">
        <v>11</v>
      </c>
      <c r="S111" s="31" t="s">
        <v>11</v>
      </c>
      <c r="T111" s="305"/>
      <c r="U111" s="305"/>
      <c r="V111" s="305"/>
      <c r="W111" s="491" t="s">
        <v>23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31" t="s">
        <v>11</v>
      </c>
      <c r="AE111" s="31" t="s">
        <v>11</v>
      </c>
      <c r="AF111" s="31" t="s">
        <v>11</v>
      </c>
      <c r="AG111" s="31" t="s">
        <v>11</v>
      </c>
      <c r="AH111" s="31" t="s">
        <v>11</v>
      </c>
      <c r="AI111" s="305"/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14.5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0.5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1</v>
      </c>
      <c r="BP111" s="158">
        <f>SUM(BO111+BO112)/2</f>
        <v>1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425</v>
      </c>
      <c r="B112" s="179" t="s">
        <v>183</v>
      </c>
      <c r="C112" s="717" t="s">
        <v>6</v>
      </c>
      <c r="D112" s="165">
        <v>10995</v>
      </c>
      <c r="E112" s="166" t="s">
        <v>4</v>
      </c>
      <c r="F112" s="303"/>
      <c r="G112" s="306"/>
      <c r="H112" s="306"/>
      <c r="I112" s="38" t="s">
        <v>11</v>
      </c>
      <c r="J112" s="37" t="s">
        <v>11</v>
      </c>
      <c r="K112" s="37" t="s">
        <v>11</v>
      </c>
      <c r="L112" s="776" t="s">
        <v>111</v>
      </c>
      <c r="M112" s="37" t="s">
        <v>57</v>
      </c>
      <c r="N112" s="306"/>
      <c r="O112" s="306"/>
      <c r="P112" s="306"/>
      <c r="Q112" s="37" t="s">
        <v>11</v>
      </c>
      <c r="R112" s="37" t="s">
        <v>11</v>
      </c>
      <c r="S112" s="37" t="s">
        <v>11</v>
      </c>
      <c r="T112" s="306"/>
      <c r="U112" s="306"/>
      <c r="V112" s="306"/>
      <c r="W112" s="492" t="s">
        <v>23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37" t="s">
        <v>11</v>
      </c>
      <c r="AE112" s="37" t="s">
        <v>11</v>
      </c>
      <c r="AF112" s="37" t="s">
        <v>11</v>
      </c>
      <c r="AG112" s="651" t="s">
        <v>33</v>
      </c>
      <c r="AH112" s="37" t="s">
        <v>57</v>
      </c>
      <c r="AI112" s="306"/>
      <c r="AJ112" s="37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1</v>
      </c>
      <c r="AQ112" s="171"/>
      <c r="AR112" s="168">
        <f t="shared" si="98"/>
        <v>0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1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808">
        <v>3578</v>
      </c>
      <c r="D113" s="178" t="s">
        <v>258</v>
      </c>
      <c r="E113" s="236" t="s">
        <v>70</v>
      </c>
      <c r="F113" s="302"/>
      <c r="G113" s="305"/>
      <c r="H113" s="305"/>
      <c r="I113" s="32" t="s">
        <v>11</v>
      </c>
      <c r="J113" s="31" t="s">
        <v>11</v>
      </c>
      <c r="K113" s="31" t="s">
        <v>11</v>
      </c>
      <c r="L113" s="31" t="s">
        <v>11</v>
      </c>
      <c r="M113" s="52" t="s">
        <v>11</v>
      </c>
      <c r="N113" s="305"/>
      <c r="O113" s="305"/>
      <c r="P113" s="305"/>
      <c r="Q113" s="31" t="s">
        <v>11</v>
      </c>
      <c r="R113" s="31" t="s">
        <v>11</v>
      </c>
      <c r="S113" s="31" t="s">
        <v>11</v>
      </c>
      <c r="T113" s="305"/>
      <c r="U113" s="305"/>
      <c r="V113" s="305"/>
      <c r="W113" s="31" t="s">
        <v>11</v>
      </c>
      <c r="X113" s="31" t="s">
        <v>11</v>
      </c>
      <c r="Y113" s="442" t="s">
        <v>11</v>
      </c>
      <c r="Z113" s="31" t="s">
        <v>11</v>
      </c>
      <c r="AA113" s="31" t="s">
        <v>11</v>
      </c>
      <c r="AB113" s="305"/>
      <c r="AC113" s="305"/>
      <c r="AD113" s="31" t="s">
        <v>11</v>
      </c>
      <c r="AE113" s="31" t="s">
        <v>11</v>
      </c>
      <c r="AF113" s="442" t="s">
        <v>11</v>
      </c>
      <c r="AG113" s="31" t="s">
        <v>11</v>
      </c>
      <c r="AH113" s="31" t="s">
        <v>11</v>
      </c>
      <c r="AI113" s="305"/>
      <c r="AJ113" s="31"/>
      <c r="AK113" s="34">
        <f>IF(CA113=0,"",TIME(0,CA113,0))</f>
        <v>0.3</v>
      </c>
      <c r="AL113" s="157">
        <f>COUNTIF(F113:AJ113,"P")</f>
        <v>18</v>
      </c>
      <c r="AM113" s="158">
        <f>SUM(AL113:AL114)/2</f>
        <v>16</v>
      </c>
      <c r="AN113" s="158">
        <f>COUNTIF(F113:AJ113,"Mi")</f>
        <v>0</v>
      </c>
      <c r="AO113" s="158">
        <f>SUM((AN113+AN114)/2)</f>
        <v>0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2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425</v>
      </c>
      <c r="B114" s="179" t="s">
        <v>183</v>
      </c>
      <c r="C114" s="710" t="s">
        <v>6</v>
      </c>
      <c r="D114" s="165"/>
      <c r="E114" s="238" t="s">
        <v>4</v>
      </c>
      <c r="F114" s="303"/>
      <c r="G114" s="306"/>
      <c r="H114" s="306"/>
      <c r="I114" s="38" t="s">
        <v>11</v>
      </c>
      <c r="J114" s="440" t="s">
        <v>39</v>
      </c>
      <c r="K114" s="440" t="s">
        <v>39</v>
      </c>
      <c r="L114" s="37" t="s">
        <v>11</v>
      </c>
      <c r="M114" s="52" t="s">
        <v>11</v>
      </c>
      <c r="N114" s="306"/>
      <c r="O114" s="306"/>
      <c r="P114" s="306"/>
      <c r="Q114" s="37" t="s">
        <v>11</v>
      </c>
      <c r="R114" s="37" t="s">
        <v>11</v>
      </c>
      <c r="S114" s="37" t="s">
        <v>11</v>
      </c>
      <c r="T114" s="306"/>
      <c r="U114" s="306"/>
      <c r="V114" s="306"/>
      <c r="W114" s="37" t="s">
        <v>11</v>
      </c>
      <c r="X114" s="395" t="s">
        <v>39</v>
      </c>
      <c r="Y114" s="402" t="s">
        <v>11</v>
      </c>
      <c r="Z114" s="37" t="s">
        <v>11</v>
      </c>
      <c r="AA114" s="37" t="s">
        <v>11</v>
      </c>
      <c r="AB114" s="306"/>
      <c r="AC114" s="306"/>
      <c r="AD114" s="37" t="s">
        <v>11</v>
      </c>
      <c r="AE114" s="440" t="s">
        <v>39</v>
      </c>
      <c r="AF114" s="402" t="s">
        <v>11</v>
      </c>
      <c r="AG114" s="37" t="s">
        <v>11</v>
      </c>
      <c r="AH114" s="37" t="s">
        <v>11</v>
      </c>
      <c r="AI114" s="306"/>
      <c r="AJ114" s="37"/>
      <c r="AK114" s="40"/>
      <c r="AL114" s="167">
        <f>COUNTIF(F114:AJ114,"P")</f>
        <v>14</v>
      </c>
      <c r="AM114" s="168"/>
      <c r="AN114" s="168">
        <f>COUNTIF(F114:AJ114,"Mi")</f>
        <v>0</v>
      </c>
      <c r="AO114" s="169"/>
      <c r="AP114" s="170">
        <f>COUNTIF(F114:AJ114,"VS")</f>
        <v>0</v>
      </c>
      <c r="AQ114" s="171"/>
      <c r="AR114" s="168">
        <f>COUNTIF(F114:AJ114,"C1")</f>
        <v>4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8" t="s">
        <v>358</v>
      </c>
      <c r="D115" s="155" t="str">
        <f>VLOOKUP(C115,ListeAppel,2,FALSE)</f>
        <v>Nom 076</v>
      </c>
      <c r="E115" s="156" t="s">
        <v>70</v>
      </c>
      <c r="F115" s="302"/>
      <c r="G115" s="305"/>
      <c r="H115" s="305"/>
      <c r="I115" s="32" t="s">
        <v>11</v>
      </c>
      <c r="J115" s="31" t="s">
        <v>11</v>
      </c>
      <c r="K115" s="31" t="s">
        <v>11</v>
      </c>
      <c r="L115" s="442" t="s">
        <v>11</v>
      </c>
      <c r="M115" s="31" t="s">
        <v>11</v>
      </c>
      <c r="N115" s="305"/>
      <c r="O115" s="305"/>
      <c r="P115" s="305"/>
      <c r="Q115" s="353" t="s">
        <v>7</v>
      </c>
      <c r="R115" s="353" t="s">
        <v>7</v>
      </c>
      <c r="S115" s="31" t="s">
        <v>11</v>
      </c>
      <c r="T115" s="305"/>
      <c r="U115" s="305"/>
      <c r="V115" s="305"/>
      <c r="W115" s="31" t="s">
        <v>11</v>
      </c>
      <c r="X115" s="31" t="s">
        <v>11</v>
      </c>
      <c r="Y115" s="31" t="s">
        <v>11</v>
      </c>
      <c r="Z115" s="31" t="s">
        <v>11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31" t="s">
        <v>11</v>
      </c>
      <c r="AI115" s="305"/>
      <c r="AJ115" s="31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425</v>
      </c>
      <c r="B116" s="179" t="s">
        <v>183</v>
      </c>
      <c r="C116" s="207" t="s">
        <v>10</v>
      </c>
      <c r="D116" s="165">
        <v>11491</v>
      </c>
      <c r="E116" s="166" t="s">
        <v>4</v>
      </c>
      <c r="F116" s="303"/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11</v>
      </c>
      <c r="M116" s="37" t="s">
        <v>11</v>
      </c>
      <c r="N116" s="306"/>
      <c r="O116" s="306"/>
      <c r="P116" s="306"/>
      <c r="Q116" s="354" t="s">
        <v>7</v>
      </c>
      <c r="R116" s="354" t="s">
        <v>7</v>
      </c>
      <c r="S116" s="37" t="s">
        <v>11</v>
      </c>
      <c r="T116" s="306"/>
      <c r="U116" s="306"/>
      <c r="V116" s="306"/>
      <c r="W116" s="37" t="s">
        <v>11</v>
      </c>
      <c r="X116" s="37" t="s">
        <v>11</v>
      </c>
      <c r="Y116" s="37" t="s">
        <v>11</v>
      </c>
      <c r="Z116" s="37" t="s">
        <v>11</v>
      </c>
      <c r="AA116" s="37" t="s">
        <v>57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37" t="s">
        <v>11</v>
      </c>
      <c r="AI116" s="306"/>
      <c r="AJ116" s="37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1057" t="s">
        <v>359</v>
      </c>
      <c r="D117" s="155" t="str">
        <f>VLOOKUP(C117,ListeAppel,2,FALSE)</f>
        <v>Nom 094</v>
      </c>
      <c r="E117" s="156" t="s">
        <v>70</v>
      </c>
      <c r="F117" s="302"/>
      <c r="G117" s="305"/>
      <c r="H117" s="305"/>
      <c r="I117" s="32" t="s">
        <v>11</v>
      </c>
      <c r="J117" s="31" t="s">
        <v>11</v>
      </c>
      <c r="K117" s="31" t="s">
        <v>67</v>
      </c>
      <c r="L117" s="31" t="s">
        <v>11</v>
      </c>
      <c r="M117" s="31" t="s">
        <v>11</v>
      </c>
      <c r="N117" s="305"/>
      <c r="O117" s="305"/>
      <c r="P117" s="305"/>
      <c r="Q117" s="353" t="s">
        <v>7</v>
      </c>
      <c r="R117" s="353" t="s">
        <v>7</v>
      </c>
      <c r="S117" s="353" t="s">
        <v>7</v>
      </c>
      <c r="T117" s="305"/>
      <c r="U117" s="305"/>
      <c r="V117" s="305"/>
      <c r="W117" s="31" t="s">
        <v>11</v>
      </c>
      <c r="X117" s="31" t="s">
        <v>11</v>
      </c>
      <c r="Y117" s="31" t="s">
        <v>11</v>
      </c>
      <c r="Z117" s="31" t="s">
        <v>67</v>
      </c>
      <c r="AA117" s="31" t="s">
        <v>11</v>
      </c>
      <c r="AB117" s="305"/>
      <c r="AC117" s="305"/>
      <c r="AD117" s="31" t="s">
        <v>11</v>
      </c>
      <c r="AE117" s="31" t="s">
        <v>11</v>
      </c>
      <c r="AF117" s="31" t="s">
        <v>11</v>
      </c>
      <c r="AG117" s="31" t="s">
        <v>11</v>
      </c>
      <c r="AH117" s="31" t="s">
        <v>67</v>
      </c>
      <c r="AI117" s="305"/>
      <c r="AJ117" s="31"/>
      <c r="AK117" s="34">
        <f>IF(CA117=0,"",TIME(0,CA117,0))</f>
        <v>0.19999999999999998</v>
      </c>
      <c r="AL117" s="157">
        <f t="shared" si="95"/>
        <v>12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288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288</v>
      </c>
      <c r="CB117" s="35">
        <f>SUM(AM117+AO117+AQ117+AS117+AU117+AW117+BB117+BD117+BG117+AY117)</f>
        <v>12</v>
      </c>
    </row>
    <row r="118" spans="1:80" ht="18.75" customHeight="1" thickBot="1" x14ac:dyDescent="0.3">
      <c r="A118" s="137" t="s">
        <v>425</v>
      </c>
      <c r="B118" s="179" t="s">
        <v>183</v>
      </c>
      <c r="C118" s="721" t="s">
        <v>10</v>
      </c>
      <c r="D118" s="165">
        <v>11576</v>
      </c>
      <c r="E118" s="166" t="s">
        <v>4</v>
      </c>
      <c r="F118" s="303"/>
      <c r="G118" s="306"/>
      <c r="H118" s="306"/>
      <c r="I118" s="38" t="s">
        <v>11</v>
      </c>
      <c r="J118" s="440" t="s">
        <v>39</v>
      </c>
      <c r="K118" s="37" t="s">
        <v>67</v>
      </c>
      <c r="L118" s="37" t="s">
        <v>11</v>
      </c>
      <c r="M118" s="37" t="s">
        <v>11</v>
      </c>
      <c r="N118" s="306"/>
      <c r="O118" s="306"/>
      <c r="P118" s="306"/>
      <c r="Q118" s="354" t="s">
        <v>7</v>
      </c>
      <c r="R118" s="354" t="s">
        <v>7</v>
      </c>
      <c r="S118" s="354" t="s">
        <v>7</v>
      </c>
      <c r="T118" s="306"/>
      <c r="U118" s="306"/>
      <c r="V118" s="306"/>
      <c r="W118" s="37" t="s">
        <v>11</v>
      </c>
      <c r="X118" s="37" t="s">
        <v>11</v>
      </c>
      <c r="Y118" s="37" t="s">
        <v>11</v>
      </c>
      <c r="Z118" s="37" t="s">
        <v>67</v>
      </c>
      <c r="AA118" s="37" t="s">
        <v>11</v>
      </c>
      <c r="AB118" s="306"/>
      <c r="AC118" s="306"/>
      <c r="AD118" s="37" t="s">
        <v>11</v>
      </c>
      <c r="AE118" s="37" t="s">
        <v>11</v>
      </c>
      <c r="AF118" s="37" t="s">
        <v>11</v>
      </c>
      <c r="AG118" s="37" t="s">
        <v>57</v>
      </c>
      <c r="AH118" s="37" t="s">
        <v>67</v>
      </c>
      <c r="AI118" s="306"/>
      <c r="AJ118" s="37"/>
      <c r="AK118" s="40"/>
      <c r="AL118" s="167">
        <f t="shared" si="95"/>
        <v>10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425</v>
      </c>
      <c r="B119" s="179" t="s">
        <v>184</v>
      </c>
      <c r="C119" s="1174" t="s">
        <v>184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425</v>
      </c>
      <c r="B120" s="179" t="s">
        <v>184</v>
      </c>
      <c r="C120" s="190"/>
      <c r="D120" s="45" t="s">
        <v>69</v>
      </c>
      <c r="E120" s="204"/>
      <c r="F120" s="299">
        <v>1</v>
      </c>
      <c r="G120" s="300">
        <v>2</v>
      </c>
      <c r="H120" s="300">
        <v>3</v>
      </c>
      <c r="I120" s="25">
        <v>4</v>
      </c>
      <c r="J120" s="25">
        <v>5</v>
      </c>
      <c r="K120" s="25">
        <v>6</v>
      </c>
      <c r="L120" s="25">
        <v>7</v>
      </c>
      <c r="M120" s="25">
        <v>8</v>
      </c>
      <c r="N120" s="300">
        <v>9</v>
      </c>
      <c r="O120" s="300">
        <v>10</v>
      </c>
      <c r="P120" s="300">
        <v>11</v>
      </c>
      <c r="Q120" s="25">
        <v>12</v>
      </c>
      <c r="R120" s="25">
        <v>13</v>
      </c>
      <c r="S120" s="25">
        <v>14</v>
      </c>
      <c r="T120" s="300">
        <v>15</v>
      </c>
      <c r="U120" s="300">
        <v>16</v>
      </c>
      <c r="V120" s="300">
        <v>17</v>
      </c>
      <c r="W120" s="25">
        <v>18</v>
      </c>
      <c r="X120" s="25">
        <v>19</v>
      </c>
      <c r="Y120" s="25">
        <v>20</v>
      </c>
      <c r="Z120" s="25">
        <v>21</v>
      </c>
      <c r="AA120" s="25">
        <v>22</v>
      </c>
      <c r="AB120" s="300">
        <v>23</v>
      </c>
      <c r="AC120" s="300">
        <v>24</v>
      </c>
      <c r="AD120" s="25">
        <v>25</v>
      </c>
      <c r="AE120" s="25">
        <v>26</v>
      </c>
      <c r="AF120" s="25">
        <v>27</v>
      </c>
      <c r="AG120" s="26">
        <v>28</v>
      </c>
      <c r="AH120" s="26">
        <v>29</v>
      </c>
      <c r="AI120" s="300">
        <v>30</v>
      </c>
      <c r="AJ120" s="1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425</v>
      </c>
      <c r="B121" s="179" t="s">
        <v>184</v>
      </c>
      <c r="C121" s="1057">
        <v>2919</v>
      </c>
      <c r="D121" s="178" t="s">
        <v>201</v>
      </c>
      <c r="E121" s="156" t="s">
        <v>70</v>
      </c>
      <c r="F121" s="302"/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05"/>
      <c r="Q121" s="31" t="s">
        <v>11</v>
      </c>
      <c r="R121" s="31" t="s">
        <v>11</v>
      </c>
      <c r="S121" s="31" t="s">
        <v>57</v>
      </c>
      <c r="T121" s="305"/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53" t="s">
        <v>7</v>
      </c>
      <c r="AF121" s="353" t="s">
        <v>7</v>
      </c>
      <c r="AG121" s="31" t="s">
        <v>11</v>
      </c>
      <c r="AH121" s="31" t="s">
        <v>11</v>
      </c>
      <c r="AI121" s="305"/>
      <c r="AJ121" s="31"/>
      <c r="AK121" s="34">
        <f>IF(CA121=0,"",TIME(0,CA121,0))</f>
        <v>0.26666666666666666</v>
      </c>
      <c r="AL121" s="157">
        <f t="shared" si="95"/>
        <v>15</v>
      </c>
      <c r="AM121" s="158">
        <f>SUM(AL121:AL122)/2</f>
        <v>15.5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1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384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2</v>
      </c>
      <c r="BR121" s="158">
        <f>SUM((BQ121+BQ122)/2)</f>
        <v>2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384</v>
      </c>
      <c r="CB121" s="35">
        <f>SUM(AM121+AO121+AQ121+AS121+AU121+AW121+BB121+BD121+BG121+AY121)</f>
        <v>16</v>
      </c>
    </row>
    <row r="122" spans="1:80" ht="18.75" customHeight="1" thickBot="1" x14ac:dyDescent="0.3">
      <c r="A122" s="137" t="s">
        <v>425</v>
      </c>
      <c r="B122" s="179" t="s">
        <v>184</v>
      </c>
      <c r="C122" s="710" t="s">
        <v>6</v>
      </c>
      <c r="D122" s="194"/>
      <c r="E122" s="166" t="s">
        <v>4</v>
      </c>
      <c r="F122" s="303"/>
      <c r="G122" s="306"/>
      <c r="H122" s="306"/>
      <c r="I122" s="38" t="s">
        <v>11</v>
      </c>
      <c r="J122" s="38" t="s">
        <v>11</v>
      </c>
      <c r="K122" s="37" t="s">
        <v>11</v>
      </c>
      <c r="L122" s="37" t="s">
        <v>11</v>
      </c>
      <c r="M122" s="37" t="s">
        <v>11</v>
      </c>
      <c r="N122" s="306"/>
      <c r="O122" s="306"/>
      <c r="P122" s="306"/>
      <c r="Q122" s="37" t="s">
        <v>11</v>
      </c>
      <c r="R122" s="37" t="s">
        <v>11</v>
      </c>
      <c r="S122" s="37" t="s">
        <v>11</v>
      </c>
      <c r="T122" s="306"/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54" t="s">
        <v>7</v>
      </c>
      <c r="AF122" s="354" t="s">
        <v>7</v>
      </c>
      <c r="AG122" s="37" t="s">
        <v>11</v>
      </c>
      <c r="AH122" s="37" t="s">
        <v>11</v>
      </c>
      <c r="AI122" s="306"/>
      <c r="AJ122" s="37"/>
      <c r="AK122" s="40"/>
      <c r="AL122" s="167">
        <f t="shared" si="95"/>
        <v>16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2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425</v>
      </c>
      <c r="B123" s="179" t="s">
        <v>184</v>
      </c>
      <c r="C123" s="808" t="s">
        <v>361</v>
      </c>
      <c r="D123" s="155" t="str">
        <f>VLOOKUP(C123,ListeAppel,2,FALSE)</f>
        <v>Nom 026</v>
      </c>
      <c r="E123" s="156" t="s">
        <v>70</v>
      </c>
      <c r="F123" s="302"/>
      <c r="G123" s="305"/>
      <c r="H123" s="305"/>
      <c r="I123" s="475" t="s">
        <v>7</v>
      </c>
      <c r="J123" s="353" t="s">
        <v>7</v>
      </c>
      <c r="K123" s="31" t="s">
        <v>11</v>
      </c>
      <c r="L123" s="775" t="s">
        <v>111</v>
      </c>
      <c r="M123" s="31" t="s">
        <v>11</v>
      </c>
      <c r="N123" s="305"/>
      <c r="O123" s="305"/>
      <c r="P123" s="305"/>
      <c r="Q123" s="31" t="s">
        <v>11</v>
      </c>
      <c r="R123" s="31" t="s">
        <v>11</v>
      </c>
      <c r="S123" s="31" t="s">
        <v>11</v>
      </c>
      <c r="T123" s="305"/>
      <c r="U123" s="305"/>
      <c r="V123" s="305"/>
      <c r="W123" s="31" t="s">
        <v>11</v>
      </c>
      <c r="X123" s="31" t="s">
        <v>11</v>
      </c>
      <c r="Y123" s="31" t="s">
        <v>11</v>
      </c>
      <c r="Z123" s="31" t="s">
        <v>11</v>
      </c>
      <c r="AA123" s="408" t="s">
        <v>29</v>
      </c>
      <c r="AB123" s="305"/>
      <c r="AC123" s="305"/>
      <c r="AD123" s="31" t="s">
        <v>11</v>
      </c>
      <c r="AE123" s="31" t="s">
        <v>11</v>
      </c>
      <c r="AF123" s="31" t="s">
        <v>11</v>
      </c>
      <c r="AG123" s="408" t="s">
        <v>29</v>
      </c>
      <c r="AH123" s="31" t="s">
        <v>11</v>
      </c>
      <c r="AI123" s="305"/>
      <c r="AJ123" s="31"/>
      <c r="AK123" s="34">
        <f>IF(CA123=0,"",TIME(0,CA123,0))</f>
        <v>0.25</v>
      </c>
      <c r="AL123" s="157">
        <f t="shared" si="95"/>
        <v>13</v>
      </c>
      <c r="AM123" s="158">
        <f>SUM(AL123:AL124)/2</f>
        <v>12.5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2</v>
      </c>
      <c r="AW123" s="158">
        <f>SUM((AV123+AV124)/2)</f>
        <v>2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2</v>
      </c>
      <c r="BR123" s="158">
        <f>SUM((BQ123+BQ124)/2)</f>
        <v>2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425</v>
      </c>
      <c r="B124" s="179" t="s">
        <v>184</v>
      </c>
      <c r="C124" s="717" t="s">
        <v>9</v>
      </c>
      <c r="D124" s="165">
        <v>11108</v>
      </c>
      <c r="E124" s="166" t="s">
        <v>4</v>
      </c>
      <c r="F124" s="303"/>
      <c r="G124" s="306"/>
      <c r="H124" s="306"/>
      <c r="I124" s="476" t="s">
        <v>7</v>
      </c>
      <c r="J124" s="354" t="s">
        <v>7</v>
      </c>
      <c r="K124" s="37" t="s">
        <v>11</v>
      </c>
      <c r="L124" s="776" t="s">
        <v>111</v>
      </c>
      <c r="M124" s="37" t="s">
        <v>11</v>
      </c>
      <c r="N124" s="306"/>
      <c r="O124" s="306"/>
      <c r="P124" s="306"/>
      <c r="Q124" s="37" t="s">
        <v>11</v>
      </c>
      <c r="R124" s="37" t="s">
        <v>11</v>
      </c>
      <c r="S124" s="37" t="s">
        <v>11</v>
      </c>
      <c r="T124" s="306"/>
      <c r="U124" s="306"/>
      <c r="V124" s="306"/>
      <c r="W124" s="37" t="s">
        <v>11</v>
      </c>
      <c r="X124" s="37" t="s">
        <v>11</v>
      </c>
      <c r="Y124" s="37" t="s">
        <v>33</v>
      </c>
      <c r="Z124" s="37" t="s">
        <v>11</v>
      </c>
      <c r="AA124" s="407" t="s">
        <v>29</v>
      </c>
      <c r="AB124" s="306"/>
      <c r="AC124" s="306"/>
      <c r="AD124" s="37" t="s">
        <v>11</v>
      </c>
      <c r="AE124" s="37" t="s">
        <v>11</v>
      </c>
      <c r="AF124" s="37" t="s">
        <v>11</v>
      </c>
      <c r="AG124" s="407" t="s">
        <v>29</v>
      </c>
      <c r="AH124" s="37" t="s">
        <v>11</v>
      </c>
      <c r="AI124" s="306"/>
      <c r="AJ124" s="37"/>
      <c r="AK124" s="40"/>
      <c r="AL124" s="167">
        <f t="shared" si="95"/>
        <v>12</v>
      </c>
      <c r="AM124" s="168"/>
      <c r="AN124" s="168">
        <f t="shared" si="96"/>
        <v>0</v>
      </c>
      <c r="AO124" s="169"/>
      <c r="AP124" s="170">
        <f t="shared" si="97"/>
        <v>1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2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2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425</v>
      </c>
      <c r="B125" s="179" t="s">
        <v>187</v>
      </c>
      <c r="C125" s="808">
        <v>1738</v>
      </c>
      <c r="D125" s="178" t="s">
        <v>229</v>
      </c>
      <c r="E125" s="266" t="s">
        <v>70</v>
      </c>
      <c r="F125" s="769" t="s">
        <v>14</v>
      </c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58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30</v>
      </c>
      <c r="BL125" s="162">
        <f>SUM(BK125+BK126)/2</f>
        <v>30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425</v>
      </c>
      <c r="B126" s="179" t="s">
        <v>187</v>
      </c>
      <c r="C126" s="710" t="s">
        <v>3</v>
      </c>
      <c r="D126" s="276" t="s">
        <v>97</v>
      </c>
      <c r="E126" s="238" t="s">
        <v>4</v>
      </c>
      <c r="F126" s="367" t="s">
        <v>14</v>
      </c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7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30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184</v>
      </c>
      <c r="C127" s="808" t="s">
        <v>362</v>
      </c>
      <c r="D127" s="155" t="str">
        <f>VLOOKUP(C127,ListeAppel,2,FALSE)</f>
        <v>Nom 063</v>
      </c>
      <c r="E127" s="156" t="s">
        <v>70</v>
      </c>
      <c r="F127" s="302"/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53" t="s">
        <v>7</v>
      </c>
      <c r="O127" s="353" t="s">
        <v>7</v>
      </c>
      <c r="P127" s="353" t="s">
        <v>7</v>
      </c>
      <c r="Q127" s="353" t="s">
        <v>7</v>
      </c>
      <c r="R127" s="353" t="s">
        <v>7</v>
      </c>
      <c r="S127" s="353" t="s">
        <v>7</v>
      </c>
      <c r="T127" s="305"/>
      <c r="U127" s="305"/>
      <c r="V127" s="305"/>
      <c r="W127" s="31" t="s">
        <v>57</v>
      </c>
      <c r="X127" s="31" t="s">
        <v>11</v>
      </c>
      <c r="Y127" s="31" t="s">
        <v>11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656" t="s">
        <v>11</v>
      </c>
      <c r="AH127" s="31" t="s">
        <v>11</v>
      </c>
      <c r="AI127" s="305"/>
      <c r="AJ127" s="31"/>
      <c r="AK127" s="34">
        <f>IF(CA127=0,"",TIME(0,CA127,0))</f>
        <v>0.23333333333333331</v>
      </c>
      <c r="AL127" s="157">
        <f t="shared" si="95"/>
        <v>13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1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425</v>
      </c>
      <c r="B128" s="179" t="s">
        <v>184</v>
      </c>
      <c r="C128" s="710" t="s">
        <v>8</v>
      </c>
      <c r="D128" s="165">
        <v>11108</v>
      </c>
      <c r="E128" s="166" t="s">
        <v>4</v>
      </c>
      <c r="F128" s="303"/>
      <c r="G128" s="306"/>
      <c r="H128" s="306"/>
      <c r="I128" s="38" t="s">
        <v>11</v>
      </c>
      <c r="J128" s="38" t="s">
        <v>11</v>
      </c>
      <c r="K128" s="37" t="s">
        <v>11</v>
      </c>
      <c r="L128" s="37" t="s">
        <v>11</v>
      </c>
      <c r="M128" s="354" t="s">
        <v>7</v>
      </c>
      <c r="N128" s="354" t="s">
        <v>7</v>
      </c>
      <c r="O128" s="354" t="s">
        <v>7</v>
      </c>
      <c r="P128" s="354" t="s">
        <v>7</v>
      </c>
      <c r="Q128" s="354" t="s">
        <v>7</v>
      </c>
      <c r="R128" s="354" t="s">
        <v>7</v>
      </c>
      <c r="S128" s="354" t="s">
        <v>7</v>
      </c>
      <c r="T128" s="306"/>
      <c r="U128" s="306"/>
      <c r="V128" s="306"/>
      <c r="W128" s="37" t="s">
        <v>11</v>
      </c>
      <c r="X128" s="37" t="s">
        <v>11</v>
      </c>
      <c r="Y128" s="37" t="s">
        <v>11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7"/>
      <c r="AK128" s="40"/>
      <c r="AL128" s="167">
        <f t="shared" si="95"/>
        <v>14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184</v>
      </c>
      <c r="C129" s="718">
        <v>4659</v>
      </c>
      <c r="D129" s="252" t="s">
        <v>291</v>
      </c>
      <c r="E129" s="156" t="s">
        <v>70</v>
      </c>
      <c r="F129" s="304"/>
      <c r="G129" s="307"/>
      <c r="H129" s="307"/>
      <c r="I129" s="373" t="s">
        <v>45</v>
      </c>
      <c r="J129" s="52" t="s">
        <v>11</v>
      </c>
      <c r="K129" s="378" t="s">
        <v>13</v>
      </c>
      <c r="L129" s="52" t="s">
        <v>11</v>
      </c>
      <c r="M129" s="353" t="s">
        <v>7</v>
      </c>
      <c r="N129" s="307"/>
      <c r="O129" s="307"/>
      <c r="P129" s="458" t="s">
        <v>45</v>
      </c>
      <c r="Q129" s="373" t="s">
        <v>45</v>
      </c>
      <c r="R129" s="52" t="s">
        <v>11</v>
      </c>
      <c r="S129" s="52" t="s">
        <v>11</v>
      </c>
      <c r="T129" s="307"/>
      <c r="U129" s="307"/>
      <c r="V129" s="307"/>
      <c r="W129" s="373" t="s">
        <v>45</v>
      </c>
      <c r="X129" s="52" t="s">
        <v>11</v>
      </c>
      <c r="Y129" s="52" t="s">
        <v>11</v>
      </c>
      <c r="Z129" s="52" t="s">
        <v>11</v>
      </c>
      <c r="AA129" s="52" t="s">
        <v>11</v>
      </c>
      <c r="AB129" s="307"/>
      <c r="AC129" s="307"/>
      <c r="AD129" s="373" t="s">
        <v>45</v>
      </c>
      <c r="AE129" s="52" t="s">
        <v>11</v>
      </c>
      <c r="AF129" s="52" t="s">
        <v>11</v>
      </c>
      <c r="AG129" s="400" t="s">
        <v>14</v>
      </c>
      <c r="AH129" s="400" t="s">
        <v>14</v>
      </c>
      <c r="AI129" s="307"/>
      <c r="AJ129" s="52"/>
      <c r="AK129" s="34">
        <f>IF(CA129=0,"",TIME(0,CA129,0))</f>
        <v>0.18333333333333335</v>
      </c>
      <c r="AL129" s="157">
        <f t="shared" ref="AL129:AL134" si="114">COUNTIF(F129:AJ129,"P")</f>
        <v>10</v>
      </c>
      <c r="AM129" s="158">
        <f>SUM(AL129:AL130)/2</f>
        <v>9.5</v>
      </c>
      <c r="AN129" s="158">
        <f t="shared" ref="AN129:AN134" si="115">COUNTIF(F129:AJ129,"Mi")</f>
        <v>1</v>
      </c>
      <c r="AO129" s="158">
        <f>SUM((AN129+AN130)/2)</f>
        <v>1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</v>
      </c>
      <c r="AT129" s="159">
        <f t="shared" ref="AT129:AT134" si="118">COUNTIF(F129:AJ129,"R1")</f>
        <v>0</v>
      </c>
      <c r="AU129" s="160">
        <f>SUM((AT129+AT130)/2)</f>
        <v>0.5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2</v>
      </c>
      <c r="BL129" s="162">
        <f>SUM(BK129+BK130)/2</f>
        <v>2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5</v>
      </c>
      <c r="BZ129" s="160">
        <f>SUM((BY129+BY130)/2)</f>
        <v>5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425</v>
      </c>
      <c r="B130" s="179" t="s">
        <v>184</v>
      </c>
      <c r="C130" s="717" t="s">
        <v>6</v>
      </c>
      <c r="D130" s="276" t="s">
        <v>103</v>
      </c>
      <c r="E130" s="166" t="s">
        <v>4</v>
      </c>
      <c r="F130" s="303"/>
      <c r="G130" s="306"/>
      <c r="H130" s="306"/>
      <c r="I130" s="374" t="s">
        <v>45</v>
      </c>
      <c r="J130" s="37" t="s">
        <v>11</v>
      </c>
      <c r="K130" s="356" t="s">
        <v>13</v>
      </c>
      <c r="L130" s="37" t="s">
        <v>57</v>
      </c>
      <c r="M130" s="354" t="s">
        <v>7</v>
      </c>
      <c r="N130" s="306"/>
      <c r="O130" s="306"/>
      <c r="P130" s="326" t="s">
        <v>45</v>
      </c>
      <c r="Q130" s="374" t="s">
        <v>45</v>
      </c>
      <c r="R130" s="37" t="s">
        <v>11</v>
      </c>
      <c r="S130" s="37" t="s">
        <v>11</v>
      </c>
      <c r="T130" s="306"/>
      <c r="U130" s="306"/>
      <c r="V130" s="306"/>
      <c r="W130" s="374" t="s">
        <v>45</v>
      </c>
      <c r="X130" s="37" t="s">
        <v>11</v>
      </c>
      <c r="Y130" s="37" t="s">
        <v>11</v>
      </c>
      <c r="Z130" s="37" t="s">
        <v>11</v>
      </c>
      <c r="AA130" s="37" t="s">
        <v>11</v>
      </c>
      <c r="AB130" s="306"/>
      <c r="AC130" s="306"/>
      <c r="AD130" s="374" t="s">
        <v>45</v>
      </c>
      <c r="AE130" s="37" t="s">
        <v>11</v>
      </c>
      <c r="AF130" s="37" t="s">
        <v>11</v>
      </c>
      <c r="AG130" s="367" t="s">
        <v>14</v>
      </c>
      <c r="AH130" s="367" t="s">
        <v>14</v>
      </c>
      <c r="AI130" s="331"/>
      <c r="AJ130" s="52"/>
      <c r="AK130" s="40"/>
      <c r="AL130" s="167">
        <f t="shared" si="114"/>
        <v>9</v>
      </c>
      <c r="AM130" s="168"/>
      <c r="AN130" s="168">
        <f t="shared" si="115"/>
        <v>1</v>
      </c>
      <c r="AO130" s="169"/>
      <c r="AP130" s="170">
        <f t="shared" si="116"/>
        <v>0</v>
      </c>
      <c r="AQ130" s="171"/>
      <c r="AR130" s="168">
        <f t="shared" si="117"/>
        <v>0</v>
      </c>
      <c r="AS130" s="168"/>
      <c r="AT130" s="168">
        <f t="shared" si="118"/>
        <v>1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2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5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294</v>
      </c>
      <c r="E131" s="209" t="s">
        <v>70</v>
      </c>
      <c r="F131" s="304"/>
      <c r="G131" s="307"/>
      <c r="H131" s="307"/>
      <c r="I131" s="53" t="s">
        <v>11</v>
      </c>
      <c r="J131" s="52" t="s">
        <v>11</v>
      </c>
      <c r="K131" s="52" t="s">
        <v>11</v>
      </c>
      <c r="L131" s="52" t="s">
        <v>11</v>
      </c>
      <c r="M131" s="52" t="s">
        <v>11</v>
      </c>
      <c r="N131" s="307"/>
      <c r="O131" s="307"/>
      <c r="P131" s="307"/>
      <c r="Q131" s="52" t="s">
        <v>11</v>
      </c>
      <c r="R131" s="52" t="s">
        <v>11</v>
      </c>
      <c r="S131" s="52" t="s">
        <v>11</v>
      </c>
      <c r="T131" s="307"/>
      <c r="U131" s="307"/>
      <c r="V131" s="307"/>
      <c r="W131" s="52" t="s">
        <v>11</v>
      </c>
      <c r="X131" s="52" t="s">
        <v>11</v>
      </c>
      <c r="Y131" s="52" t="s">
        <v>11</v>
      </c>
      <c r="Z131" s="52" t="s">
        <v>11</v>
      </c>
      <c r="AA131" s="52" t="s">
        <v>11</v>
      </c>
      <c r="AB131" s="307"/>
      <c r="AC131" s="307"/>
      <c r="AD131" s="52" t="s">
        <v>11</v>
      </c>
      <c r="AE131" s="52" t="s">
        <v>11</v>
      </c>
      <c r="AF131" s="52" t="s">
        <v>11</v>
      </c>
      <c r="AG131" s="52" t="s">
        <v>11</v>
      </c>
      <c r="AH131" s="52" t="s">
        <v>11</v>
      </c>
      <c r="AI131" s="307"/>
      <c r="AJ131" s="52"/>
      <c r="AK131" s="34">
        <f>IF(CA131=0,"",TIME(0,CA131,0))</f>
        <v>0.3</v>
      </c>
      <c r="AL131" s="157">
        <f t="shared" si="114"/>
        <v>18</v>
      </c>
      <c r="AM131" s="158">
        <f>SUM(AL131:AL132)/2</f>
        <v>17.5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0.5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0</v>
      </c>
      <c r="BP131" s="158">
        <f>SUM(BO131+BO132)/2</f>
        <v>0</v>
      </c>
      <c r="BQ131" s="158">
        <f t="shared" si="128"/>
        <v>0</v>
      </c>
      <c r="BR131" s="158">
        <f>SUM((BQ131+BQ132)/2)</f>
        <v>0</v>
      </c>
      <c r="BS131" s="158">
        <f t="shared" si="129"/>
        <v>0</v>
      </c>
      <c r="BT131" s="158">
        <f>SUM((BS131+BS132)/2)</f>
        <v>0</v>
      </c>
      <c r="BU131" s="158">
        <f t="shared" si="130"/>
        <v>0</v>
      </c>
      <c r="BV131" s="158">
        <f>SUM((BU131+BU132)/2)</f>
        <v>0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06"/>
      <c r="H132" s="306"/>
      <c r="I132" s="38" t="s">
        <v>11</v>
      </c>
      <c r="J132" s="38" t="s">
        <v>11</v>
      </c>
      <c r="K132" s="37" t="s">
        <v>11</v>
      </c>
      <c r="L132" s="37" t="s">
        <v>11</v>
      </c>
      <c r="M132" s="37" t="s">
        <v>11</v>
      </c>
      <c r="N132" s="306"/>
      <c r="O132" s="306"/>
      <c r="P132" s="306"/>
      <c r="Q132" s="37" t="s">
        <v>11</v>
      </c>
      <c r="R132" s="37" t="s">
        <v>11</v>
      </c>
      <c r="S132" s="37" t="s">
        <v>11</v>
      </c>
      <c r="T132" s="306"/>
      <c r="U132" s="306"/>
      <c r="V132" s="306"/>
      <c r="W132" s="37" t="s">
        <v>11</v>
      </c>
      <c r="X132" s="37" t="s">
        <v>11</v>
      </c>
      <c r="Y132" s="37" t="s">
        <v>11</v>
      </c>
      <c r="Z132" s="37" t="s">
        <v>11</v>
      </c>
      <c r="AA132" s="37" t="s">
        <v>11</v>
      </c>
      <c r="AB132" s="306"/>
      <c r="AC132" s="306"/>
      <c r="AD132" s="37" t="s">
        <v>11</v>
      </c>
      <c r="AE132" s="37" t="s">
        <v>57</v>
      </c>
      <c r="AF132" s="37" t="s">
        <v>11</v>
      </c>
      <c r="AG132" s="37" t="s">
        <v>11</v>
      </c>
      <c r="AH132" s="37" t="s">
        <v>11</v>
      </c>
      <c r="AI132" s="331"/>
      <c r="AJ132" s="52"/>
      <c r="AK132" s="40"/>
      <c r="AL132" s="167">
        <f t="shared" si="114"/>
        <v>17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1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0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296</v>
      </c>
      <c r="E133" s="156" t="s">
        <v>70</v>
      </c>
      <c r="F133" s="304"/>
      <c r="G133" s="307"/>
      <c r="H133" s="307"/>
      <c r="I133" s="53" t="s">
        <v>11</v>
      </c>
      <c r="J133" s="52" t="s">
        <v>11</v>
      </c>
      <c r="K133" s="52" t="s">
        <v>11</v>
      </c>
      <c r="L133" s="358" t="s">
        <v>7</v>
      </c>
      <c r="M133" s="52" t="s">
        <v>11</v>
      </c>
      <c r="N133" s="307"/>
      <c r="O133" s="307"/>
      <c r="P133" s="307"/>
      <c r="Q133" s="52" t="s">
        <v>11</v>
      </c>
      <c r="R133" s="52" t="s">
        <v>11</v>
      </c>
      <c r="S133" s="52" t="s">
        <v>57</v>
      </c>
      <c r="T133" s="307"/>
      <c r="U133" s="307"/>
      <c r="V133" s="307"/>
      <c r="W133" s="358" t="s">
        <v>7</v>
      </c>
      <c r="X133" s="358" t="s">
        <v>7</v>
      </c>
      <c r="Y133" s="52" t="s">
        <v>11</v>
      </c>
      <c r="Z133" s="594" t="s">
        <v>7</v>
      </c>
      <c r="AA133" s="353" t="s">
        <v>7</v>
      </c>
      <c r="AB133" s="307"/>
      <c r="AC133" s="307"/>
      <c r="AD133" s="594" t="s">
        <v>7</v>
      </c>
      <c r="AE133" s="353" t="s">
        <v>7</v>
      </c>
      <c r="AF133" s="353" t="s">
        <v>7</v>
      </c>
      <c r="AG133" s="353" t="s">
        <v>7</v>
      </c>
      <c r="AH133" s="353" t="s">
        <v>7</v>
      </c>
      <c r="AI133" s="307"/>
      <c r="AJ133" s="52"/>
      <c r="AK133" s="34">
        <f>IF(CA133=0,"",TIME(0,CA133,0))</f>
        <v>0.13333333333333333</v>
      </c>
      <c r="AL133" s="157">
        <f t="shared" si="114"/>
        <v>7</v>
      </c>
      <c r="AM133" s="158">
        <f>SUM(AL133:AL134)/2</f>
        <v>7.5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1</v>
      </c>
      <c r="AU133" s="160">
        <f>SUM((AT133+AT134)/2)</f>
        <v>0.5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192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10</v>
      </c>
      <c r="BR133" s="158">
        <f>SUM((BQ133+BQ134)/2)</f>
        <v>10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192</v>
      </c>
      <c r="CB133" s="35">
        <f>SUM(AM133+AO133+AQ133+AS133+AU133+AW133+BB133+BD133+BG133+AY133)</f>
        <v>8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307"/>
      <c r="H134" s="307"/>
      <c r="I134" s="53" t="s">
        <v>11</v>
      </c>
      <c r="J134" s="53" t="s">
        <v>11</v>
      </c>
      <c r="K134" s="52" t="s">
        <v>11</v>
      </c>
      <c r="L134" s="358" t="s">
        <v>7</v>
      </c>
      <c r="M134" s="52" t="s">
        <v>11</v>
      </c>
      <c r="N134" s="307"/>
      <c r="O134" s="307"/>
      <c r="P134" s="307"/>
      <c r="Q134" s="52" t="s">
        <v>11</v>
      </c>
      <c r="R134" s="52" t="s">
        <v>11</v>
      </c>
      <c r="S134" s="52" t="s">
        <v>11</v>
      </c>
      <c r="T134" s="307"/>
      <c r="U134" s="307"/>
      <c r="V134" s="307"/>
      <c r="W134" s="358" t="s">
        <v>7</v>
      </c>
      <c r="X134" s="358" t="s">
        <v>7</v>
      </c>
      <c r="Y134" s="52" t="s">
        <v>11</v>
      </c>
      <c r="Z134" s="354" t="s">
        <v>7</v>
      </c>
      <c r="AA134" s="354" t="s">
        <v>7</v>
      </c>
      <c r="AB134" s="307"/>
      <c r="AC134" s="307"/>
      <c r="AD134" s="354" t="s">
        <v>7</v>
      </c>
      <c r="AE134" s="354" t="s">
        <v>7</v>
      </c>
      <c r="AF134" s="354" t="s">
        <v>7</v>
      </c>
      <c r="AG134" s="354" t="s">
        <v>7</v>
      </c>
      <c r="AH134" s="354" t="s">
        <v>7</v>
      </c>
      <c r="AI134" s="307"/>
      <c r="AJ134" s="52"/>
      <c r="AK134" s="40"/>
      <c r="AL134" s="167">
        <f t="shared" si="114"/>
        <v>8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10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425</v>
      </c>
      <c r="B135" s="179" t="s">
        <v>184</v>
      </c>
      <c r="C135" s="723">
        <v>8106</v>
      </c>
      <c r="D135" s="178" t="s">
        <v>299</v>
      </c>
      <c r="E135" s="156" t="s">
        <v>70</v>
      </c>
      <c r="F135" s="302"/>
      <c r="G135" s="305"/>
      <c r="H135" s="305"/>
      <c r="I135" s="32" t="s">
        <v>11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05"/>
      <c r="Q135" s="31" t="s">
        <v>11</v>
      </c>
      <c r="R135" s="31" t="s">
        <v>11</v>
      </c>
      <c r="S135" s="31" t="s">
        <v>11</v>
      </c>
      <c r="T135" s="305"/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31" t="s">
        <v>11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1"/>
      <c r="AK135" s="34">
        <f>IF(CA135=0,"",TIME(0,CA135,0))</f>
        <v>0.3</v>
      </c>
      <c r="AL135" s="157">
        <f t="shared" si="95"/>
        <v>18</v>
      </c>
      <c r="AM135" s="158">
        <f>SUM(AL135:AL136)/2</f>
        <v>17.5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0.5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0</v>
      </c>
      <c r="BV135" s="158">
        <f>SUM((BU135+BU136)/2)</f>
        <v>0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 t="s">
        <v>425</v>
      </c>
      <c r="B136" s="179" t="s">
        <v>184</v>
      </c>
      <c r="C136" s="717" t="s">
        <v>6</v>
      </c>
      <c r="D136" s="194"/>
      <c r="E136" s="166" t="s">
        <v>4</v>
      </c>
      <c r="F136" s="303"/>
      <c r="G136" s="306"/>
      <c r="H136" s="306"/>
      <c r="I136" s="38" t="s">
        <v>11</v>
      </c>
      <c r="J136" s="38" t="s">
        <v>11</v>
      </c>
      <c r="K136" s="37" t="s">
        <v>11</v>
      </c>
      <c r="L136" s="37" t="s">
        <v>11</v>
      </c>
      <c r="M136" s="37" t="s">
        <v>11</v>
      </c>
      <c r="N136" s="306"/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7" t="s">
        <v>11</v>
      </c>
      <c r="X136" s="37" t="s">
        <v>11</v>
      </c>
      <c r="Y136" s="651" t="s">
        <v>11</v>
      </c>
      <c r="Z136" s="37" t="s">
        <v>11</v>
      </c>
      <c r="AA136" s="37" t="s">
        <v>11</v>
      </c>
      <c r="AB136" s="306"/>
      <c r="AC136" s="306"/>
      <c r="AD136" s="37" t="s">
        <v>11</v>
      </c>
      <c r="AE136" s="37" t="s">
        <v>57</v>
      </c>
      <c r="AF136" s="37" t="s">
        <v>11</v>
      </c>
      <c r="AG136" s="37" t="s">
        <v>11</v>
      </c>
      <c r="AH136" s="37" t="s">
        <v>11</v>
      </c>
      <c r="AI136" s="306"/>
      <c r="AJ136" s="37"/>
      <c r="AK136" s="40"/>
      <c r="AL136" s="167">
        <f t="shared" si="95"/>
        <v>17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1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0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425</v>
      </c>
      <c r="B137" s="179" t="s">
        <v>185</v>
      </c>
      <c r="C137" s="1174" t="s">
        <v>185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425</v>
      </c>
      <c r="B138" s="179" t="s">
        <v>185</v>
      </c>
      <c r="C138" s="190"/>
      <c r="D138" s="45" t="s">
        <v>69</v>
      </c>
      <c r="E138" s="204"/>
      <c r="F138" s="299">
        <v>1</v>
      </c>
      <c r="G138" s="300">
        <v>2</v>
      </c>
      <c r="H138" s="300">
        <v>3</v>
      </c>
      <c r="I138" s="25">
        <v>4</v>
      </c>
      <c r="J138" s="25">
        <v>5</v>
      </c>
      <c r="K138" s="25">
        <v>6</v>
      </c>
      <c r="L138" s="25">
        <v>7</v>
      </c>
      <c r="M138" s="25">
        <v>8</v>
      </c>
      <c r="N138" s="300">
        <v>9</v>
      </c>
      <c r="O138" s="300">
        <v>10</v>
      </c>
      <c r="P138" s="300">
        <v>11</v>
      </c>
      <c r="Q138" s="25">
        <v>12</v>
      </c>
      <c r="R138" s="25">
        <v>13</v>
      </c>
      <c r="S138" s="25">
        <v>14</v>
      </c>
      <c r="T138" s="300">
        <v>15</v>
      </c>
      <c r="U138" s="300">
        <v>16</v>
      </c>
      <c r="V138" s="300">
        <v>17</v>
      </c>
      <c r="W138" s="25">
        <v>18</v>
      </c>
      <c r="X138" s="25">
        <v>19</v>
      </c>
      <c r="Y138" s="25">
        <v>20</v>
      </c>
      <c r="Z138" s="25">
        <v>21</v>
      </c>
      <c r="AA138" s="25">
        <v>22</v>
      </c>
      <c r="AB138" s="300">
        <v>23</v>
      </c>
      <c r="AC138" s="300">
        <v>24</v>
      </c>
      <c r="AD138" s="25">
        <v>25</v>
      </c>
      <c r="AE138" s="25">
        <v>26</v>
      </c>
      <c r="AF138" s="25">
        <v>27</v>
      </c>
      <c r="AG138" s="26">
        <v>28</v>
      </c>
      <c r="AH138" s="26">
        <v>29</v>
      </c>
      <c r="AI138" s="300">
        <v>30</v>
      </c>
      <c r="AJ138" s="1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425</v>
      </c>
      <c r="B139" s="179" t="s">
        <v>185</v>
      </c>
      <c r="C139" s="1057">
        <v>6922</v>
      </c>
      <c r="D139" s="178" t="s">
        <v>196</v>
      </c>
      <c r="E139" s="156" t="s">
        <v>70</v>
      </c>
      <c r="F139" s="302"/>
      <c r="G139" s="305"/>
      <c r="H139" s="305"/>
      <c r="I139" s="32" t="s">
        <v>57</v>
      </c>
      <c r="J139" s="31" t="s">
        <v>11</v>
      </c>
      <c r="K139" s="31" t="s">
        <v>11</v>
      </c>
      <c r="L139" s="31" t="s">
        <v>11</v>
      </c>
      <c r="M139" s="55" t="s">
        <v>11</v>
      </c>
      <c r="N139" s="305"/>
      <c r="O139" s="305"/>
      <c r="P139" s="305"/>
      <c r="Q139" s="31" t="s">
        <v>11</v>
      </c>
      <c r="R139" s="31" t="s">
        <v>11</v>
      </c>
      <c r="S139" s="31" t="s">
        <v>11</v>
      </c>
      <c r="T139" s="332"/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53" t="s">
        <v>7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656" t="s">
        <v>11</v>
      </c>
      <c r="AH139" s="31" t="s">
        <v>11</v>
      </c>
      <c r="AI139" s="305"/>
      <c r="AJ139" s="31"/>
      <c r="AK139" s="34">
        <f>IF(CA139=0,"",TIME(0,CA139,0))</f>
        <v>0.28333333333333333</v>
      </c>
      <c r="AL139" s="157">
        <f t="shared" ref="AL139:AL144" si="133">COUNTIF(F139:AJ139,"P")</f>
        <v>16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1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1</v>
      </c>
      <c r="BR139" s="158">
        <f>SUM((BQ139+BQ140)/2)</f>
        <v>1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425</v>
      </c>
      <c r="B140" s="179" t="s">
        <v>185</v>
      </c>
      <c r="C140" s="710" t="s">
        <v>8</v>
      </c>
      <c r="D140" s="165"/>
      <c r="E140" s="166" t="s">
        <v>4</v>
      </c>
      <c r="F140" s="303"/>
      <c r="G140" s="306"/>
      <c r="H140" s="306"/>
      <c r="I140" s="38" t="s">
        <v>11</v>
      </c>
      <c r="J140" s="37" t="s">
        <v>11</v>
      </c>
      <c r="K140" s="37" t="s">
        <v>11</v>
      </c>
      <c r="L140" s="37" t="s">
        <v>11</v>
      </c>
      <c r="M140" s="37" t="s">
        <v>11</v>
      </c>
      <c r="N140" s="306"/>
      <c r="O140" s="306"/>
      <c r="P140" s="306"/>
      <c r="Q140" s="37" t="s">
        <v>11</v>
      </c>
      <c r="R140" s="37" t="s">
        <v>11</v>
      </c>
      <c r="S140" s="37" t="s">
        <v>11</v>
      </c>
      <c r="T140" s="306"/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54" t="s">
        <v>7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7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425</v>
      </c>
      <c r="B141" s="179" t="s">
        <v>185</v>
      </c>
      <c r="C141" s="808" t="s">
        <v>366</v>
      </c>
      <c r="D141" s="155" t="str">
        <f>VLOOKUP(C141,ListeAppel,2,FALSE)</f>
        <v>Nom 028</v>
      </c>
      <c r="E141" s="156" t="s">
        <v>70</v>
      </c>
      <c r="F141" s="302"/>
      <c r="G141" s="305"/>
      <c r="H141" s="305"/>
      <c r="I141" s="475" t="s">
        <v>7</v>
      </c>
      <c r="J141" s="31" t="s">
        <v>11</v>
      </c>
      <c r="K141" s="31" t="s">
        <v>11</v>
      </c>
      <c r="L141" s="31" t="s">
        <v>11</v>
      </c>
      <c r="M141" s="31" t="s">
        <v>11</v>
      </c>
      <c r="N141" s="305"/>
      <c r="O141" s="305"/>
      <c r="P141" s="305"/>
      <c r="Q141" s="31" t="s">
        <v>11</v>
      </c>
      <c r="R141" s="31" t="s">
        <v>11</v>
      </c>
      <c r="S141" s="31" t="s">
        <v>11</v>
      </c>
      <c r="T141" s="305"/>
      <c r="U141" s="305"/>
      <c r="V141" s="305"/>
      <c r="W141" s="31" t="s">
        <v>11</v>
      </c>
      <c r="X141" s="31" t="s">
        <v>11</v>
      </c>
      <c r="Y141" s="31" t="s">
        <v>11</v>
      </c>
      <c r="Z141" s="31" t="s">
        <v>11</v>
      </c>
      <c r="AA141" s="31" t="s">
        <v>11</v>
      </c>
      <c r="AB141" s="305"/>
      <c r="AC141" s="305"/>
      <c r="AD141" s="31" t="s">
        <v>11</v>
      </c>
      <c r="AE141" s="31" t="s">
        <v>11</v>
      </c>
      <c r="AF141" s="31" t="s">
        <v>11</v>
      </c>
      <c r="AG141" s="656" t="s">
        <v>11</v>
      </c>
      <c r="AH141" s="31" t="s">
        <v>11</v>
      </c>
      <c r="AI141" s="305"/>
      <c r="AJ141" s="31"/>
      <c r="AK141" s="34">
        <f>IF(CA141=0,"",TIME(0,CA141,0))</f>
        <v>0.28333333333333333</v>
      </c>
      <c r="AL141" s="157">
        <f t="shared" si="133"/>
        <v>17</v>
      </c>
      <c r="AM141" s="158">
        <f>SUM(AL141:AL142)/2</f>
        <v>17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408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408</v>
      </c>
      <c r="CB141" s="35">
        <f>SUM(AM141+AO141+AQ141+AS141+AU141+AW141+BB141+BD141+BG141+AY141)</f>
        <v>17</v>
      </c>
    </row>
    <row r="142" spans="1:80" ht="18.75" customHeight="1" thickBot="1" x14ac:dyDescent="0.3">
      <c r="A142" s="137" t="s">
        <v>425</v>
      </c>
      <c r="B142" s="179" t="s">
        <v>185</v>
      </c>
      <c r="C142" s="710" t="s">
        <v>8</v>
      </c>
      <c r="D142" s="165">
        <v>12403</v>
      </c>
      <c r="E142" s="166" t="s">
        <v>4</v>
      </c>
      <c r="F142" s="303"/>
      <c r="G142" s="306"/>
      <c r="H142" s="306"/>
      <c r="I142" s="476" t="s">
        <v>7</v>
      </c>
      <c r="J142" s="37" t="s">
        <v>11</v>
      </c>
      <c r="K142" s="37" t="s">
        <v>11</v>
      </c>
      <c r="L142" s="37" t="s">
        <v>11</v>
      </c>
      <c r="M142" s="37" t="s">
        <v>11</v>
      </c>
      <c r="N142" s="306"/>
      <c r="O142" s="306"/>
      <c r="P142" s="306"/>
      <c r="Q142" s="37" t="s">
        <v>11</v>
      </c>
      <c r="R142" s="37" t="s">
        <v>11</v>
      </c>
      <c r="S142" s="37" t="s">
        <v>11</v>
      </c>
      <c r="T142" s="306"/>
      <c r="U142" s="306"/>
      <c r="V142" s="306"/>
      <c r="W142" s="37" t="s">
        <v>11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37" t="s">
        <v>11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7"/>
      <c r="AK142" s="40"/>
      <c r="AL142" s="167">
        <f t="shared" si="133"/>
        <v>17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185</v>
      </c>
      <c r="C143" s="1057">
        <v>3123</v>
      </c>
      <c r="D143" s="178" t="s">
        <v>234</v>
      </c>
      <c r="E143" s="236" t="s">
        <v>70</v>
      </c>
      <c r="F143" s="419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400" t="s">
        <v>8</v>
      </c>
      <c r="AE143" s="400" t="s">
        <v>8</v>
      </c>
      <c r="AF143" s="400" t="s">
        <v>8</v>
      </c>
      <c r="AG143" s="400" t="s">
        <v>8</v>
      </c>
      <c r="AH143" s="400" t="s">
        <v>8</v>
      </c>
      <c r="AI143" s="400" t="s">
        <v>8</v>
      </c>
      <c r="AJ143" s="52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30</v>
      </c>
      <c r="BJ143" s="159">
        <f>SUM((BI143+BI144)/2)</f>
        <v>30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185</v>
      </c>
      <c r="C144" s="710" t="s">
        <v>8</v>
      </c>
      <c r="D144" s="194"/>
      <c r="E144" s="238" t="s">
        <v>4</v>
      </c>
      <c r="F144" s="419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00" t="s">
        <v>8</v>
      </c>
      <c r="V144" s="400" t="s">
        <v>8</v>
      </c>
      <c r="W144" s="400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441" t="s">
        <v>8</v>
      </c>
      <c r="AE144" s="367" t="s">
        <v>8</v>
      </c>
      <c r="AF144" s="367" t="s">
        <v>8</v>
      </c>
      <c r="AG144" s="367" t="s">
        <v>8</v>
      </c>
      <c r="AH144" s="441" t="s">
        <v>8</v>
      </c>
      <c r="AI144" s="400" t="s">
        <v>8</v>
      </c>
      <c r="AJ144" s="52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30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425</v>
      </c>
      <c r="B145" s="179" t="s">
        <v>185</v>
      </c>
      <c r="C145" s="1057" t="s">
        <v>368</v>
      </c>
      <c r="D145" s="155" t="str">
        <f>VLOOKUP(C145,ListeAppel,2,FALSE)</f>
        <v>Nom 046</v>
      </c>
      <c r="E145" s="156" t="s">
        <v>70</v>
      </c>
      <c r="F145" s="302"/>
      <c r="G145" s="305"/>
      <c r="H145" s="305"/>
      <c r="I145" s="32" t="s">
        <v>11</v>
      </c>
      <c r="J145" s="31" t="s">
        <v>11</v>
      </c>
      <c r="K145" s="31" t="s">
        <v>11</v>
      </c>
      <c r="L145" s="353" t="s">
        <v>7</v>
      </c>
      <c r="M145" s="31" t="s">
        <v>11</v>
      </c>
      <c r="N145" s="305"/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1" t="s">
        <v>11</v>
      </c>
      <c r="X145" s="31" t="s">
        <v>11</v>
      </c>
      <c r="Y145" s="31" t="s">
        <v>11</v>
      </c>
      <c r="Z145" s="31" t="s">
        <v>11</v>
      </c>
      <c r="AA145" s="31" t="s">
        <v>11</v>
      </c>
      <c r="AB145" s="305"/>
      <c r="AC145" s="305"/>
      <c r="AD145" s="400" t="s">
        <v>14</v>
      </c>
      <c r="AE145" s="400" t="s">
        <v>14</v>
      </c>
      <c r="AF145" s="400" t="s">
        <v>14</v>
      </c>
      <c r="AG145" s="400" t="s">
        <v>14</v>
      </c>
      <c r="AH145" s="400" t="s">
        <v>14</v>
      </c>
      <c r="AI145" s="305"/>
      <c r="AJ145" s="31"/>
      <c r="AK145" s="34">
        <f>IF(CA145=0,"",TIME(0,CA145,0))</f>
        <v>0.19999999999999998</v>
      </c>
      <c r="AL145" s="157">
        <f t="shared" si="95"/>
        <v>12</v>
      </c>
      <c r="AM145" s="158">
        <f>SUM(AL145:AL146)/2</f>
        <v>11.5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0.5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288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5</v>
      </c>
      <c r="BL145" s="162">
        <f>SUM(BK145+BK146)/2</f>
        <v>5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288</v>
      </c>
      <c r="CB145" s="35">
        <f>SUM(AM145+AO145+AQ145+AS145+AU145+AW145+BB145+BD145+BG145+AY145)</f>
        <v>12</v>
      </c>
    </row>
    <row r="146" spans="1:80" ht="18.75" customHeight="1" thickBot="1" x14ac:dyDescent="0.3">
      <c r="A146" s="137" t="s">
        <v>425</v>
      </c>
      <c r="B146" s="179" t="s">
        <v>185</v>
      </c>
      <c r="C146" s="710" t="s">
        <v>8</v>
      </c>
      <c r="D146" s="165">
        <v>11052</v>
      </c>
      <c r="E146" s="166" t="s">
        <v>4</v>
      </c>
      <c r="F146" s="303"/>
      <c r="G146" s="306"/>
      <c r="H146" s="306"/>
      <c r="I146" s="38" t="s">
        <v>11</v>
      </c>
      <c r="J146" s="37" t="s">
        <v>11</v>
      </c>
      <c r="K146" s="37" t="s">
        <v>11</v>
      </c>
      <c r="L146" s="354" t="s">
        <v>7</v>
      </c>
      <c r="M146" s="37" t="s">
        <v>11</v>
      </c>
      <c r="N146" s="306"/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7" t="s">
        <v>11</v>
      </c>
      <c r="X146" s="37" t="s">
        <v>11</v>
      </c>
      <c r="Y146" s="37" t="s">
        <v>11</v>
      </c>
      <c r="Z146" s="37" t="s">
        <v>33</v>
      </c>
      <c r="AA146" s="37" t="s">
        <v>11</v>
      </c>
      <c r="AB146" s="306"/>
      <c r="AC146" s="306"/>
      <c r="AD146" s="441" t="s">
        <v>14</v>
      </c>
      <c r="AE146" s="441" t="s">
        <v>14</v>
      </c>
      <c r="AF146" s="441" t="s">
        <v>14</v>
      </c>
      <c r="AG146" s="441" t="s">
        <v>14</v>
      </c>
      <c r="AH146" s="441" t="s">
        <v>14</v>
      </c>
      <c r="AI146" s="306"/>
      <c r="AJ146" s="37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1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5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425</v>
      </c>
      <c r="B147" s="179" t="s">
        <v>185</v>
      </c>
      <c r="C147" s="1057" t="s">
        <v>369</v>
      </c>
      <c r="D147" s="178" t="str">
        <f>VLOOKUP(C147,ListeAppel,2,FALSE)</f>
        <v>Nom 121</v>
      </c>
      <c r="E147" s="156" t="s">
        <v>70</v>
      </c>
      <c r="F147" s="302"/>
      <c r="G147" s="305"/>
      <c r="H147" s="305"/>
      <c r="I147" s="475" t="s">
        <v>7</v>
      </c>
      <c r="J147" s="353" t="s">
        <v>7</v>
      </c>
      <c r="K147" s="353" t="s">
        <v>7</v>
      </c>
      <c r="L147" s="353" t="s">
        <v>7</v>
      </c>
      <c r="M147" s="353" t="s">
        <v>7</v>
      </c>
      <c r="N147" s="305"/>
      <c r="O147" s="305"/>
      <c r="P147" s="305"/>
      <c r="Q147" s="31" t="s">
        <v>11</v>
      </c>
      <c r="R147" s="31" t="s">
        <v>11</v>
      </c>
      <c r="S147" s="31" t="s">
        <v>11</v>
      </c>
      <c r="T147" s="305"/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1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5</v>
      </c>
      <c r="BR147" s="158">
        <f>SUM((BQ147+BQ148)/2)</f>
        <v>5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425</v>
      </c>
      <c r="B148" s="179" t="s">
        <v>185</v>
      </c>
      <c r="C148" s="710" t="s">
        <v>8</v>
      </c>
      <c r="D148" s="194"/>
      <c r="E148" s="166" t="s">
        <v>4</v>
      </c>
      <c r="F148" s="303"/>
      <c r="G148" s="306"/>
      <c r="H148" s="306"/>
      <c r="I148" s="476" t="s">
        <v>7</v>
      </c>
      <c r="J148" s="354" t="s">
        <v>7</v>
      </c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7" t="s">
        <v>11</v>
      </c>
      <c r="R148" s="37" t="s">
        <v>11</v>
      </c>
      <c r="S148" s="37" t="s">
        <v>11</v>
      </c>
      <c r="T148" s="306"/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7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5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425</v>
      </c>
      <c r="B149" s="179" t="s">
        <v>185</v>
      </c>
      <c r="C149" s="1057" t="s">
        <v>370</v>
      </c>
      <c r="D149" s="155" t="str">
        <f>VLOOKUP(C149,REF!A31:C145,2,FALSE)</f>
        <v>Nom 110</v>
      </c>
      <c r="E149" s="156" t="s">
        <v>70</v>
      </c>
      <c r="F149" s="302"/>
      <c r="G149" s="305"/>
      <c r="H149" s="305"/>
      <c r="I149" s="32" t="s">
        <v>11</v>
      </c>
      <c r="J149" s="31" t="s">
        <v>11</v>
      </c>
      <c r="K149" s="31" t="s">
        <v>11</v>
      </c>
      <c r="L149" s="31" t="s">
        <v>11</v>
      </c>
      <c r="M149" s="31" t="s">
        <v>11</v>
      </c>
      <c r="N149" s="305"/>
      <c r="O149" s="305"/>
      <c r="P149" s="305"/>
      <c r="Q149" s="31" t="s">
        <v>11</v>
      </c>
      <c r="R149" s="31" t="s">
        <v>11</v>
      </c>
      <c r="S149" s="31" t="s">
        <v>11</v>
      </c>
      <c r="T149" s="305"/>
      <c r="U149" s="305"/>
      <c r="V149" s="305"/>
      <c r="W149" s="31" t="s">
        <v>11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305"/>
      <c r="AC149" s="305"/>
      <c r="AD149" s="31" t="s">
        <v>11</v>
      </c>
      <c r="AE149" s="31" t="s">
        <v>11</v>
      </c>
      <c r="AF149" s="31" t="s">
        <v>11</v>
      </c>
      <c r="AG149" s="31" t="s">
        <v>11</v>
      </c>
      <c r="AH149" s="31" t="s">
        <v>11</v>
      </c>
      <c r="AI149" s="305"/>
      <c r="AJ149" s="31"/>
      <c r="AK149" s="34">
        <f>IF(CA149=0,"",TIME(0,CA149,0))</f>
        <v>0.3</v>
      </c>
      <c r="AL149" s="157">
        <f t="shared" si="95"/>
        <v>18</v>
      </c>
      <c r="AM149" s="158">
        <f>SUM(AL149:AL150)/2</f>
        <v>18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432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432</v>
      </c>
      <c r="CB149" s="35">
        <f>SUM(AM149+AO149+AQ149+AS149+AU149+AW149+BB149+BD149+BG149+AY149)</f>
        <v>18</v>
      </c>
    </row>
    <row r="150" spans="1:80" ht="18.75" customHeight="1" thickBot="1" x14ac:dyDescent="0.3">
      <c r="A150" s="137" t="s">
        <v>425</v>
      </c>
      <c r="B150" s="179" t="s">
        <v>185</v>
      </c>
      <c r="C150" s="710" t="s">
        <v>8</v>
      </c>
      <c r="D150" s="194"/>
      <c r="E150" s="166" t="s">
        <v>4</v>
      </c>
      <c r="F150" s="303"/>
      <c r="G150" s="306"/>
      <c r="H150" s="306"/>
      <c r="I150" s="38" t="s">
        <v>11</v>
      </c>
      <c r="J150" s="37" t="s">
        <v>11</v>
      </c>
      <c r="K150" s="37" t="s">
        <v>11</v>
      </c>
      <c r="L150" s="37" t="s">
        <v>11</v>
      </c>
      <c r="M150" s="37" t="s">
        <v>11</v>
      </c>
      <c r="N150" s="306"/>
      <c r="O150" s="306"/>
      <c r="P150" s="306"/>
      <c r="Q150" s="37" t="s">
        <v>11</v>
      </c>
      <c r="R150" s="37" t="s">
        <v>11</v>
      </c>
      <c r="S150" s="37" t="s">
        <v>11</v>
      </c>
      <c r="T150" s="306"/>
      <c r="U150" s="306"/>
      <c r="V150" s="306"/>
      <c r="W150" s="37" t="s">
        <v>11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306"/>
      <c r="AC150" s="306"/>
      <c r="AD150" s="37" t="s">
        <v>11</v>
      </c>
      <c r="AE150" s="37" t="s">
        <v>11</v>
      </c>
      <c r="AF150" s="37" t="s">
        <v>11</v>
      </c>
      <c r="AG150" s="37" t="s">
        <v>11</v>
      </c>
      <c r="AH150" s="37" t="s">
        <v>11</v>
      </c>
      <c r="AI150" s="306"/>
      <c r="AJ150" s="37"/>
      <c r="AK150" s="40"/>
      <c r="AL150" s="167">
        <f t="shared" si="95"/>
        <v>18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0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425</v>
      </c>
      <c r="B151" s="179" t="s">
        <v>186</v>
      </c>
      <c r="C151" s="1174" t="s">
        <v>186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425</v>
      </c>
      <c r="B152" s="179" t="s">
        <v>186</v>
      </c>
      <c r="C152" s="190"/>
      <c r="D152" s="45" t="s">
        <v>69</v>
      </c>
      <c r="E152" s="204"/>
      <c r="F152" s="299">
        <v>1</v>
      </c>
      <c r="G152" s="300">
        <v>2</v>
      </c>
      <c r="H152" s="300">
        <v>3</v>
      </c>
      <c r="I152" s="25">
        <v>4</v>
      </c>
      <c r="J152" s="25">
        <v>5</v>
      </c>
      <c r="K152" s="25">
        <v>6</v>
      </c>
      <c r="L152" s="25">
        <v>7</v>
      </c>
      <c r="M152" s="25">
        <v>8</v>
      </c>
      <c r="N152" s="300">
        <v>9</v>
      </c>
      <c r="O152" s="300">
        <v>10</v>
      </c>
      <c r="P152" s="300">
        <v>11</v>
      </c>
      <c r="Q152" s="25">
        <v>12</v>
      </c>
      <c r="R152" s="25">
        <v>13</v>
      </c>
      <c r="S152" s="25">
        <v>14</v>
      </c>
      <c r="T152" s="300">
        <v>15</v>
      </c>
      <c r="U152" s="300">
        <v>16</v>
      </c>
      <c r="V152" s="300">
        <v>17</v>
      </c>
      <c r="W152" s="25">
        <v>18</v>
      </c>
      <c r="X152" s="25">
        <v>19</v>
      </c>
      <c r="Y152" s="25">
        <v>20</v>
      </c>
      <c r="Z152" s="25">
        <v>21</v>
      </c>
      <c r="AA152" s="25">
        <v>22</v>
      </c>
      <c r="AB152" s="300">
        <v>23</v>
      </c>
      <c r="AC152" s="300">
        <v>24</v>
      </c>
      <c r="AD152" s="25">
        <v>25</v>
      </c>
      <c r="AE152" s="25">
        <v>26</v>
      </c>
      <c r="AF152" s="25">
        <v>27</v>
      </c>
      <c r="AG152" s="26">
        <v>28</v>
      </c>
      <c r="AH152" s="26">
        <v>29</v>
      </c>
      <c r="AI152" s="300">
        <v>30</v>
      </c>
      <c r="AJ152" s="1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425</v>
      </c>
      <c r="B153" s="179" t="s">
        <v>186</v>
      </c>
      <c r="C153" s="1057" t="s">
        <v>371</v>
      </c>
      <c r="D153" s="155" t="str">
        <f>VLOOKUP(C153,ListeAppel,2,FALSE)</f>
        <v xml:space="preserve">Nom 013 </v>
      </c>
      <c r="E153" s="156" t="s">
        <v>70</v>
      </c>
      <c r="F153" s="364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1"/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30</v>
      </c>
      <c r="BL153" s="162">
        <f>SUM(BK153+BK154)/2</f>
        <v>30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425</v>
      </c>
      <c r="B154" s="179" t="s">
        <v>186</v>
      </c>
      <c r="C154" s="717" t="s">
        <v>9</v>
      </c>
      <c r="D154" s="165">
        <v>11621</v>
      </c>
      <c r="E154" s="166" t="s">
        <v>4</v>
      </c>
      <c r="F154" s="366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7"/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425</v>
      </c>
      <c r="B155" s="179" t="s">
        <v>186</v>
      </c>
      <c r="C155" s="1057" t="s">
        <v>372</v>
      </c>
      <c r="D155" s="155" t="str">
        <f>VLOOKUP(C155,ListeAppel,2,FALSE)</f>
        <v>Nom 024</v>
      </c>
      <c r="E155" s="156" t="s">
        <v>70</v>
      </c>
      <c r="F155" s="36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1"/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30</v>
      </c>
      <c r="BL155" s="162">
        <f>SUM(BK155+BK156)/2</f>
        <v>30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425</v>
      </c>
      <c r="B156" s="179" t="s">
        <v>186</v>
      </c>
      <c r="C156" s="710" t="s">
        <v>8</v>
      </c>
      <c r="D156" s="165">
        <v>11621</v>
      </c>
      <c r="E156" s="166" t="s">
        <v>4</v>
      </c>
      <c r="F156" s="366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7"/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30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373</v>
      </c>
      <c r="D157" s="155" t="str">
        <f>VLOOKUP(C157,ListeAppel,2,FALSE)</f>
        <v>Nom 067</v>
      </c>
      <c r="E157" s="156" t="s">
        <v>70</v>
      </c>
      <c r="F157" s="304"/>
      <c r="G157" s="307"/>
      <c r="H157" s="307"/>
      <c r="I157" s="53" t="s">
        <v>11</v>
      </c>
      <c r="J157" s="52" t="s">
        <v>11</v>
      </c>
      <c r="K157" s="52" t="s">
        <v>11</v>
      </c>
      <c r="L157" s="52" t="s">
        <v>11</v>
      </c>
      <c r="M157" s="52" t="s">
        <v>11</v>
      </c>
      <c r="N157" s="307"/>
      <c r="O157" s="307"/>
      <c r="P157" s="307"/>
      <c r="Q157" s="52" t="s">
        <v>11</v>
      </c>
      <c r="R157" s="52" t="s">
        <v>11</v>
      </c>
      <c r="S157" s="52" t="s">
        <v>11</v>
      </c>
      <c r="T157" s="307"/>
      <c r="U157" s="307"/>
      <c r="V157" s="307"/>
      <c r="W157" s="52" t="s">
        <v>11</v>
      </c>
      <c r="X157" s="52" t="s">
        <v>11</v>
      </c>
      <c r="Y157" s="52" t="s">
        <v>11</v>
      </c>
      <c r="Z157" s="52" t="s">
        <v>11</v>
      </c>
      <c r="AA157" s="52" t="s">
        <v>11</v>
      </c>
      <c r="AB157" s="307"/>
      <c r="AC157" s="307"/>
      <c r="AD157" s="52" t="s">
        <v>11</v>
      </c>
      <c r="AE157" s="52" t="s">
        <v>11</v>
      </c>
      <c r="AF157" s="52" t="s">
        <v>11</v>
      </c>
      <c r="AG157" s="657" t="s">
        <v>11</v>
      </c>
      <c r="AH157" s="52" t="s">
        <v>11</v>
      </c>
      <c r="AI157" s="307"/>
      <c r="AJ157" s="52"/>
      <c r="AK157" s="34">
        <f>IF(CA157=0,"",TIME(0,CA157,0))</f>
        <v>0.3</v>
      </c>
      <c r="AL157" s="157">
        <f>COUNTIF(F157:AJ157,"P")</f>
        <v>18</v>
      </c>
      <c r="AM157" s="158">
        <f>SUM(AL157:AL158)/2</f>
        <v>17.5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</v>
      </c>
      <c r="AT157" s="159">
        <f>COUNTIF(F157:AJ157,"R1")</f>
        <v>0</v>
      </c>
      <c r="AU157" s="160">
        <f>SUM((AT157+AT158)/2)</f>
        <v>0.5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432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0</v>
      </c>
      <c r="BR157" s="158">
        <f>SUM((BQ157+BQ158)/2)</f>
        <v>0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432</v>
      </c>
      <c r="CB157" s="35">
        <f>SUM(AM157+AO157+AQ157+AS157+AU157+AW157+BB157+BD157+BG157+AY157)</f>
        <v>18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307"/>
      <c r="H158" s="307"/>
      <c r="I158" s="53" t="s">
        <v>11</v>
      </c>
      <c r="J158" s="52" t="s">
        <v>11</v>
      </c>
      <c r="K158" s="52" t="s">
        <v>11</v>
      </c>
      <c r="L158" s="52" t="s">
        <v>11</v>
      </c>
      <c r="M158" s="52" t="s">
        <v>11</v>
      </c>
      <c r="N158" s="307"/>
      <c r="O158" s="307"/>
      <c r="P158" s="307"/>
      <c r="Q158" s="52" t="s">
        <v>11</v>
      </c>
      <c r="R158" s="52" t="s">
        <v>11</v>
      </c>
      <c r="S158" s="52" t="s">
        <v>11</v>
      </c>
      <c r="T158" s="307"/>
      <c r="U158" s="307"/>
      <c r="V158" s="307"/>
      <c r="W158" s="52" t="s">
        <v>11</v>
      </c>
      <c r="X158" s="52" t="s">
        <v>11</v>
      </c>
      <c r="Y158" s="52" t="s">
        <v>11</v>
      </c>
      <c r="Z158" s="52" t="s">
        <v>11</v>
      </c>
      <c r="AA158" s="52" t="s">
        <v>57</v>
      </c>
      <c r="AB158" s="307"/>
      <c r="AC158" s="307"/>
      <c r="AD158" s="52" t="s">
        <v>11</v>
      </c>
      <c r="AE158" s="52" t="s">
        <v>11</v>
      </c>
      <c r="AF158" s="52" t="s">
        <v>11</v>
      </c>
      <c r="AG158" s="52" t="s">
        <v>11</v>
      </c>
      <c r="AH158" s="52" t="s">
        <v>11</v>
      </c>
      <c r="AI158" s="307"/>
      <c r="AJ158" s="52"/>
      <c r="AK158" s="40"/>
      <c r="AL158" s="167">
        <f>COUNTIF(F158:AJ158,"P")</f>
        <v>17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0</v>
      </c>
      <c r="AS158" s="168"/>
      <c r="AT158" s="168">
        <f>COUNTIF(F158:AJ158,"R1")</f>
        <v>1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0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186</v>
      </c>
      <c r="C159" s="1057">
        <v>1623</v>
      </c>
      <c r="D159" s="178" t="s">
        <v>293</v>
      </c>
      <c r="E159" s="156" t="s">
        <v>70</v>
      </c>
      <c r="F159" s="302"/>
      <c r="G159" s="305"/>
      <c r="H159" s="305"/>
      <c r="I159" s="32" t="s">
        <v>11</v>
      </c>
      <c r="J159" s="31" t="s">
        <v>11</v>
      </c>
      <c r="K159" s="31" t="s">
        <v>11</v>
      </c>
      <c r="L159" s="31" t="s">
        <v>11</v>
      </c>
      <c r="M159" s="31" t="s">
        <v>11</v>
      </c>
      <c r="N159" s="305"/>
      <c r="O159" s="305"/>
      <c r="P159" s="305"/>
      <c r="Q159" s="31" t="s">
        <v>11</v>
      </c>
      <c r="R159" s="31" t="s">
        <v>11</v>
      </c>
      <c r="S159" s="31" t="s">
        <v>11</v>
      </c>
      <c r="T159" s="305"/>
      <c r="U159" s="305"/>
      <c r="V159" s="305"/>
      <c r="W159" s="31" t="s">
        <v>11</v>
      </c>
      <c r="X159" s="31" t="s">
        <v>33</v>
      </c>
      <c r="Y159" s="31" t="s">
        <v>11</v>
      </c>
      <c r="Z159" s="31" t="s">
        <v>11</v>
      </c>
      <c r="AA159" s="353" t="s">
        <v>7</v>
      </c>
      <c r="AB159" s="305"/>
      <c r="AC159" s="305"/>
      <c r="AD159" s="31" t="s">
        <v>11</v>
      </c>
      <c r="AE159" s="31" t="s">
        <v>11</v>
      </c>
      <c r="AF159" s="31" t="s">
        <v>11</v>
      </c>
      <c r="AG159" s="656" t="s">
        <v>11</v>
      </c>
      <c r="AH159" s="31" t="s">
        <v>11</v>
      </c>
      <c r="AI159" s="305"/>
      <c r="AJ159" s="31"/>
      <c r="AK159" s="34">
        <f>IF(CA159=0,"",TIME(0,CA159,0))</f>
        <v>0.28333333333333333</v>
      </c>
      <c r="AL159" s="157">
        <f t="shared" si="152"/>
        <v>16</v>
      </c>
      <c r="AM159" s="158">
        <f>SUM(AL159:AL160)/2</f>
        <v>16</v>
      </c>
      <c r="AN159" s="158">
        <f t="shared" si="153"/>
        <v>0</v>
      </c>
      <c r="AO159" s="158">
        <f>SUM((AN159+AN160)/2)</f>
        <v>0</v>
      </c>
      <c r="AP159" s="159">
        <f t="shared" si="154"/>
        <v>1</v>
      </c>
      <c r="AQ159" s="159">
        <f>SUM((AP159+AP160)/2)</f>
        <v>1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425</v>
      </c>
      <c r="B160" s="179" t="s">
        <v>186</v>
      </c>
      <c r="C160" s="710" t="s">
        <v>10</v>
      </c>
      <c r="D160" s="165"/>
      <c r="E160" s="166" t="s">
        <v>4</v>
      </c>
      <c r="F160" s="303"/>
      <c r="G160" s="306"/>
      <c r="H160" s="306"/>
      <c r="I160" s="38" t="s">
        <v>11</v>
      </c>
      <c r="J160" s="37" t="s">
        <v>11</v>
      </c>
      <c r="K160" s="37" t="s">
        <v>11</v>
      </c>
      <c r="L160" s="37" t="s">
        <v>11</v>
      </c>
      <c r="M160" s="37" t="s">
        <v>11</v>
      </c>
      <c r="N160" s="306"/>
      <c r="O160" s="306"/>
      <c r="P160" s="306"/>
      <c r="Q160" s="37" t="s">
        <v>11</v>
      </c>
      <c r="R160" s="37" t="s">
        <v>11</v>
      </c>
      <c r="S160" s="37" t="s">
        <v>11</v>
      </c>
      <c r="T160" s="306"/>
      <c r="U160" s="306"/>
      <c r="V160" s="306"/>
      <c r="W160" s="37" t="s">
        <v>11</v>
      </c>
      <c r="X160" s="37" t="s">
        <v>11</v>
      </c>
      <c r="Y160" s="37" t="s">
        <v>11</v>
      </c>
      <c r="Z160" s="37" t="s">
        <v>11</v>
      </c>
      <c r="AA160" s="354" t="s">
        <v>7</v>
      </c>
      <c r="AB160" s="306"/>
      <c r="AC160" s="306"/>
      <c r="AD160" s="37" t="s">
        <v>11</v>
      </c>
      <c r="AE160" s="651" t="s">
        <v>33</v>
      </c>
      <c r="AF160" s="37" t="s">
        <v>11</v>
      </c>
      <c r="AG160" s="37" t="s">
        <v>11</v>
      </c>
      <c r="AH160" s="37" t="s">
        <v>11</v>
      </c>
      <c r="AI160" s="306"/>
      <c r="AJ160" s="37"/>
      <c r="AK160" s="40"/>
      <c r="AL160" s="167">
        <f t="shared" si="152"/>
        <v>16</v>
      </c>
      <c r="AM160" s="168"/>
      <c r="AN160" s="168">
        <f t="shared" si="153"/>
        <v>0</v>
      </c>
      <c r="AO160" s="169"/>
      <c r="AP160" s="170">
        <f t="shared" si="154"/>
        <v>1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425</v>
      </c>
      <c r="B161" s="179" t="s">
        <v>187</v>
      </c>
      <c r="C161" s="1174" t="s">
        <v>187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425</v>
      </c>
      <c r="B162" s="179" t="s">
        <v>187</v>
      </c>
      <c r="C162" s="190"/>
      <c r="D162" s="45" t="s">
        <v>69</v>
      </c>
      <c r="E162" s="204"/>
      <c r="F162" s="299">
        <v>1</v>
      </c>
      <c r="G162" s="300">
        <v>2</v>
      </c>
      <c r="H162" s="300">
        <v>3</v>
      </c>
      <c r="I162" s="25">
        <v>4</v>
      </c>
      <c r="J162" s="25">
        <v>5</v>
      </c>
      <c r="K162" s="25">
        <v>6</v>
      </c>
      <c r="L162" s="25">
        <v>7</v>
      </c>
      <c r="M162" s="25">
        <v>8</v>
      </c>
      <c r="N162" s="300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300">
        <v>15</v>
      </c>
      <c r="U162" s="300">
        <v>16</v>
      </c>
      <c r="V162" s="300">
        <v>17</v>
      </c>
      <c r="W162" s="25">
        <v>18</v>
      </c>
      <c r="X162" s="25">
        <v>19</v>
      </c>
      <c r="Y162" s="25">
        <v>20</v>
      </c>
      <c r="Z162" s="25">
        <v>21</v>
      </c>
      <c r="AA162" s="25">
        <v>22</v>
      </c>
      <c r="AB162" s="300">
        <v>23</v>
      </c>
      <c r="AC162" s="300">
        <v>24</v>
      </c>
      <c r="AD162" s="25">
        <v>25</v>
      </c>
      <c r="AE162" s="25">
        <v>26</v>
      </c>
      <c r="AF162" s="25">
        <v>27</v>
      </c>
      <c r="AG162" s="26">
        <v>28</v>
      </c>
      <c r="AH162" s="26">
        <v>29</v>
      </c>
      <c r="AI162" s="300">
        <v>30</v>
      </c>
      <c r="AJ162" s="247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425</v>
      </c>
      <c r="B163" s="179" t="s">
        <v>187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05"/>
      <c r="H163" s="305"/>
      <c r="I163" s="32" t="s">
        <v>11</v>
      </c>
      <c r="J163" s="31" t="s">
        <v>11</v>
      </c>
      <c r="K163" s="31" t="s">
        <v>11</v>
      </c>
      <c r="L163" s="353" t="s">
        <v>7</v>
      </c>
      <c r="M163" s="31" t="s">
        <v>11</v>
      </c>
      <c r="N163" s="305"/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1" t="s">
        <v>11</v>
      </c>
      <c r="X163" s="31" t="s">
        <v>11</v>
      </c>
      <c r="Y163" s="31" t="s">
        <v>11</v>
      </c>
      <c r="Z163" s="31" t="s">
        <v>11</v>
      </c>
      <c r="AA163" s="31" t="s">
        <v>11</v>
      </c>
      <c r="AB163" s="305"/>
      <c r="AC163" s="305"/>
      <c r="AD163" s="31" t="s">
        <v>11</v>
      </c>
      <c r="AE163" s="31" t="s">
        <v>11</v>
      </c>
      <c r="AF163" s="31" t="s">
        <v>11</v>
      </c>
      <c r="AG163" s="31" t="s">
        <v>11</v>
      </c>
      <c r="AH163" s="31" t="s">
        <v>11</v>
      </c>
      <c r="AI163" s="305"/>
      <c r="AJ163" s="31"/>
      <c r="AK163" s="34">
        <f>IF(CA163=0,"",TIME(0,CA163,0))</f>
        <v>0.28333333333333333</v>
      </c>
      <c r="AL163" s="157">
        <f>COUNTIF(F163:AJ163,"P")</f>
        <v>17</v>
      </c>
      <c r="AM163" s="158">
        <f>SUM(AL163:AL164)/2</f>
        <v>17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408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1</v>
      </c>
      <c r="BR163" s="158">
        <f>SUM((BQ163+BQ164)/2)</f>
        <v>1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408</v>
      </c>
      <c r="CB163" s="35">
        <f>SUM(AM163+AO163+AQ163+AS163+AU163+AW163+BB163+BD163+BG163+AY163)</f>
        <v>17</v>
      </c>
    </row>
    <row r="164" spans="1:80" ht="18.75" customHeight="1" thickBot="1" x14ac:dyDescent="0.3">
      <c r="A164" s="137" t="s">
        <v>425</v>
      </c>
      <c r="B164" s="179" t="s">
        <v>187</v>
      </c>
      <c r="C164" s="717" t="s">
        <v>6</v>
      </c>
      <c r="D164" s="194"/>
      <c r="E164" s="166" t="s">
        <v>4</v>
      </c>
      <c r="F164" s="303"/>
      <c r="G164" s="306"/>
      <c r="H164" s="306"/>
      <c r="I164" s="38" t="s">
        <v>11</v>
      </c>
      <c r="J164" s="37" t="s">
        <v>11</v>
      </c>
      <c r="K164" s="37" t="s">
        <v>11</v>
      </c>
      <c r="L164" s="354" t="s">
        <v>7</v>
      </c>
      <c r="M164" s="37" t="s">
        <v>11</v>
      </c>
      <c r="N164" s="306"/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7" t="s">
        <v>11</v>
      </c>
      <c r="X164" s="37" t="s">
        <v>11</v>
      </c>
      <c r="Y164" s="37" t="s">
        <v>11</v>
      </c>
      <c r="Z164" s="37" t="s">
        <v>11</v>
      </c>
      <c r="AA164" s="37" t="s">
        <v>11</v>
      </c>
      <c r="AB164" s="306"/>
      <c r="AC164" s="306"/>
      <c r="AD164" s="37" t="s">
        <v>11</v>
      </c>
      <c r="AE164" s="37" t="s">
        <v>11</v>
      </c>
      <c r="AF164" s="37" t="s">
        <v>11</v>
      </c>
      <c r="AG164" s="37" t="s">
        <v>11</v>
      </c>
      <c r="AH164" s="37" t="s">
        <v>11</v>
      </c>
      <c r="AI164" s="306"/>
      <c r="AJ164" s="37"/>
      <c r="AK164" s="40"/>
      <c r="AL164" s="167">
        <f>COUNTIF(F164:AJ164,"P")</f>
        <v>17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1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425</v>
      </c>
      <c r="B165" s="179" t="s">
        <v>187</v>
      </c>
      <c r="C165" s="808">
        <v>1777</v>
      </c>
      <c r="D165" s="178" t="s">
        <v>208</v>
      </c>
      <c r="E165" s="156" t="s">
        <v>70</v>
      </c>
      <c r="F165" s="302"/>
      <c r="G165" s="305"/>
      <c r="H165" s="305"/>
      <c r="I165" s="754" t="s">
        <v>7</v>
      </c>
      <c r="J165" s="31" t="s">
        <v>11</v>
      </c>
      <c r="K165" s="31" t="s">
        <v>11</v>
      </c>
      <c r="L165" s="31" t="s">
        <v>11</v>
      </c>
      <c r="M165" s="31" t="s">
        <v>11</v>
      </c>
      <c r="N165" s="305"/>
      <c r="O165" s="305"/>
      <c r="P165" s="305"/>
      <c r="Q165" s="594" t="s">
        <v>7</v>
      </c>
      <c r="R165" s="594" t="s">
        <v>7</v>
      </c>
      <c r="S165" s="31" t="s">
        <v>11</v>
      </c>
      <c r="T165" s="305"/>
      <c r="U165" s="305"/>
      <c r="V165" s="305"/>
      <c r="W165" s="31" t="s">
        <v>11</v>
      </c>
      <c r="X165" s="31" t="s">
        <v>11</v>
      </c>
      <c r="Y165" s="31" t="s">
        <v>11</v>
      </c>
      <c r="Z165" s="31" t="s">
        <v>11</v>
      </c>
      <c r="AA165" s="31" t="s">
        <v>11</v>
      </c>
      <c r="AB165" s="305"/>
      <c r="AC165" s="305"/>
      <c r="AD165" s="31" t="s">
        <v>11</v>
      </c>
      <c r="AE165" s="594" t="s">
        <v>7</v>
      </c>
      <c r="AF165" s="594" t="s">
        <v>7</v>
      </c>
      <c r="AG165" s="664" t="s">
        <v>28</v>
      </c>
      <c r="AH165" s="664" t="s">
        <v>28</v>
      </c>
      <c r="AI165" s="305"/>
      <c r="AJ165" s="31"/>
      <c r="AK165" s="34">
        <f>IF(CA165=0,"",TIME(0,CA165,0))</f>
        <v>0.17500000000000002</v>
      </c>
      <c r="AL165" s="157">
        <f t="shared" ref="AL165:AL186" si="171">COUNTIF(F165:AJ165,"P")</f>
        <v>11</v>
      </c>
      <c r="AM165" s="158">
        <f>SUM(AL165:AL166)/2</f>
        <v>10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0.5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252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5</v>
      </c>
      <c r="BR165" s="158">
        <f>SUM((BQ165+BQ166)/2)</f>
        <v>5</v>
      </c>
      <c r="BS165" s="158">
        <f t="shared" ref="BS165:BS186" si="186">COUNTIF(F165:AJ165,"CC")</f>
        <v>2</v>
      </c>
      <c r="BT165" s="158">
        <f>SUM((BS165+BS166)/2)</f>
        <v>2.5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252</v>
      </c>
      <c r="CB165" s="35">
        <f>SUM(AM165+AO165+AQ165+AS165+AU165+AW165+BB165+BD165+BG165+AY165)</f>
        <v>10.5</v>
      </c>
    </row>
    <row r="166" spans="1:80" ht="18.75" customHeight="1" thickBot="1" x14ac:dyDescent="0.3">
      <c r="A166" s="137" t="s">
        <v>425</v>
      </c>
      <c r="B166" s="179" t="s">
        <v>187</v>
      </c>
      <c r="C166" s="717" t="s">
        <v>6</v>
      </c>
      <c r="D166" s="194"/>
      <c r="E166" s="166" t="s">
        <v>4</v>
      </c>
      <c r="F166" s="303"/>
      <c r="G166" s="306"/>
      <c r="H166" s="306"/>
      <c r="I166" s="453" t="s">
        <v>7</v>
      </c>
      <c r="J166" s="37" t="s">
        <v>11</v>
      </c>
      <c r="K166" s="37" t="s">
        <v>11</v>
      </c>
      <c r="L166" s="37" t="s">
        <v>11</v>
      </c>
      <c r="M166" s="37" t="s">
        <v>57</v>
      </c>
      <c r="N166" s="306"/>
      <c r="O166" s="306"/>
      <c r="P166" s="306"/>
      <c r="Q166" s="354" t="s">
        <v>7</v>
      </c>
      <c r="R166" s="354" t="s">
        <v>7</v>
      </c>
      <c r="S166" s="581" t="s">
        <v>28</v>
      </c>
      <c r="T166" s="306"/>
      <c r="U166" s="306"/>
      <c r="V166" s="306"/>
      <c r="W166" s="37" t="s">
        <v>11</v>
      </c>
      <c r="X166" s="37" t="s">
        <v>11</v>
      </c>
      <c r="Y166" s="37" t="s">
        <v>11</v>
      </c>
      <c r="Z166" s="37" t="s">
        <v>11</v>
      </c>
      <c r="AA166" s="37" t="s">
        <v>11</v>
      </c>
      <c r="AB166" s="306"/>
      <c r="AC166" s="306"/>
      <c r="AD166" s="37" t="s">
        <v>11</v>
      </c>
      <c r="AE166" s="354" t="s">
        <v>7</v>
      </c>
      <c r="AF166" s="354" t="s">
        <v>7</v>
      </c>
      <c r="AG166" s="665" t="s">
        <v>28</v>
      </c>
      <c r="AH166" s="665" t="s">
        <v>28</v>
      </c>
      <c r="AI166" s="306"/>
      <c r="AJ166" s="37"/>
      <c r="AK166" s="40"/>
      <c r="AL166" s="167">
        <f t="shared" si="171"/>
        <v>9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1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5</v>
      </c>
      <c r="BR166" s="168"/>
      <c r="BS166" s="168">
        <f t="shared" si="186"/>
        <v>3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226</v>
      </c>
      <c r="E167" s="266" t="s">
        <v>70</v>
      </c>
      <c r="F167" s="304"/>
      <c r="G167" s="307"/>
      <c r="H167" s="307"/>
      <c r="I167" s="53" t="s">
        <v>11</v>
      </c>
      <c r="J167" s="52" t="s">
        <v>11</v>
      </c>
      <c r="K167" s="358" t="s">
        <v>7</v>
      </c>
      <c r="L167" s="52" t="s">
        <v>11</v>
      </c>
      <c r="M167" s="52" t="s">
        <v>11</v>
      </c>
      <c r="N167" s="307"/>
      <c r="O167" s="307"/>
      <c r="P167" s="307"/>
      <c r="Q167" s="358" t="s">
        <v>7</v>
      </c>
      <c r="R167" s="358" t="s">
        <v>7</v>
      </c>
      <c r="S167" s="52" t="s">
        <v>11</v>
      </c>
      <c r="T167" s="307"/>
      <c r="U167" s="307"/>
      <c r="V167" s="307"/>
      <c r="W167" s="52" t="s">
        <v>11</v>
      </c>
      <c r="X167" s="52" t="s">
        <v>11</v>
      </c>
      <c r="Y167" s="358" t="s">
        <v>7</v>
      </c>
      <c r="Z167" s="52" t="s">
        <v>11</v>
      </c>
      <c r="AA167" s="52" t="s">
        <v>11</v>
      </c>
      <c r="AB167" s="307"/>
      <c r="AC167" s="307"/>
      <c r="AD167" s="52" t="s">
        <v>11</v>
      </c>
      <c r="AE167" s="52" t="s">
        <v>11</v>
      </c>
      <c r="AF167" s="52" t="s">
        <v>11</v>
      </c>
      <c r="AG167" s="657" t="s">
        <v>11</v>
      </c>
      <c r="AH167" s="52" t="s">
        <v>11</v>
      </c>
      <c r="AI167" s="307"/>
      <c r="AJ167" s="52"/>
      <c r="AK167" s="34">
        <f>IF(CA167=0,"",TIME(0,CA167,0))</f>
        <v>0.23333333333333331</v>
      </c>
      <c r="AL167" s="210">
        <f>COUNTIF(F167:AJ167,"P")</f>
        <v>14</v>
      </c>
      <c r="AM167" s="211">
        <f>SUM(AL167:AL168)/2</f>
        <v>12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2</v>
      </c>
      <c r="AT167" s="212">
        <f>COUNTIF(F167:AJ167,"R1")</f>
        <v>0</v>
      </c>
      <c r="AU167" s="213">
        <f>SUM((AT167+AT168)/2)</f>
        <v>0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4</v>
      </c>
      <c r="BR167" s="211">
        <f>SUM((BQ167+BQ168)/2)</f>
        <v>4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307"/>
      <c r="H168" s="307"/>
      <c r="I168" s="53" t="s">
        <v>11</v>
      </c>
      <c r="J168" s="52" t="s">
        <v>11</v>
      </c>
      <c r="K168" s="358" t="s">
        <v>7</v>
      </c>
      <c r="L168" s="52" t="s">
        <v>11</v>
      </c>
      <c r="M168" s="52" t="s">
        <v>11</v>
      </c>
      <c r="N168" s="307"/>
      <c r="O168" s="307"/>
      <c r="P168" s="307"/>
      <c r="Q168" s="358" t="s">
        <v>7</v>
      </c>
      <c r="R168" s="358" t="s">
        <v>7</v>
      </c>
      <c r="S168" s="52" t="s">
        <v>11</v>
      </c>
      <c r="T168" s="307"/>
      <c r="U168" s="307"/>
      <c r="V168" s="307"/>
      <c r="W168" s="52" t="s">
        <v>11</v>
      </c>
      <c r="X168" s="52" t="s">
        <v>11</v>
      </c>
      <c r="Y168" s="358" t="s">
        <v>7</v>
      </c>
      <c r="Z168" s="52" t="s">
        <v>11</v>
      </c>
      <c r="AA168" s="443" t="s">
        <v>39</v>
      </c>
      <c r="AB168" s="307"/>
      <c r="AC168" s="307"/>
      <c r="AD168" s="443" t="s">
        <v>39</v>
      </c>
      <c r="AE168" s="443" t="s">
        <v>39</v>
      </c>
      <c r="AF168" s="427" t="s">
        <v>39</v>
      </c>
      <c r="AG168" s="52" t="s">
        <v>11</v>
      </c>
      <c r="AH168" s="52" t="s">
        <v>11</v>
      </c>
      <c r="AI168" s="307"/>
      <c r="AJ168" s="52"/>
      <c r="AK168" s="40"/>
      <c r="AL168" s="167">
        <f>COUNTIF(F168:AJ168,"P")</f>
        <v>10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4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4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425</v>
      </c>
      <c r="B169" s="179" t="s">
        <v>187</v>
      </c>
      <c r="C169" s="808" t="s">
        <v>376</v>
      </c>
      <c r="D169" s="178" t="str">
        <f>VLOOKUP(C169,ListeAppel,2,FALSE)</f>
        <v>Nom 039</v>
      </c>
      <c r="E169" s="156" t="s">
        <v>70</v>
      </c>
      <c r="F169" s="302"/>
      <c r="G169" s="305"/>
      <c r="H169" s="305"/>
      <c r="I169" s="32" t="s">
        <v>11</v>
      </c>
      <c r="J169" s="31" t="s">
        <v>11</v>
      </c>
      <c r="K169" s="31" t="s">
        <v>11</v>
      </c>
      <c r="L169" s="31" t="s">
        <v>11</v>
      </c>
      <c r="M169" s="31" t="s">
        <v>11</v>
      </c>
      <c r="N169" s="305"/>
      <c r="O169" s="305"/>
      <c r="P169" s="305"/>
      <c r="Q169" s="31" t="s">
        <v>11</v>
      </c>
      <c r="R169" s="31" t="s">
        <v>11</v>
      </c>
      <c r="S169" s="31" t="s">
        <v>11</v>
      </c>
      <c r="T169" s="305"/>
      <c r="U169" s="305"/>
      <c r="V169" s="305"/>
      <c r="W169" s="31" t="s">
        <v>11</v>
      </c>
      <c r="X169" s="31" t="s">
        <v>11</v>
      </c>
      <c r="Y169" s="31" t="s">
        <v>11</v>
      </c>
      <c r="Z169" s="31" t="s">
        <v>11</v>
      </c>
      <c r="AA169" s="31" t="s">
        <v>11</v>
      </c>
      <c r="AB169" s="305"/>
      <c r="AC169" s="305"/>
      <c r="AD169" s="31" t="s">
        <v>11</v>
      </c>
      <c r="AE169" s="31" t="s">
        <v>11</v>
      </c>
      <c r="AF169" s="31" t="s">
        <v>11</v>
      </c>
      <c r="AG169" s="656" t="s">
        <v>11</v>
      </c>
      <c r="AH169" s="31" t="s">
        <v>11</v>
      </c>
      <c r="AI169" s="305"/>
      <c r="AJ169" s="31"/>
      <c r="AK169" s="34">
        <f>IF(CA169=0,"",TIME(0,CA169,0))</f>
        <v>0.3</v>
      </c>
      <c r="AL169" s="157">
        <f t="shared" si="171"/>
        <v>18</v>
      </c>
      <c r="AM169" s="158">
        <f>SUM(AL169:AL170)/2</f>
        <v>18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432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0</v>
      </c>
      <c r="BR169" s="158">
        <f>SUM((BQ169+BQ170)/2)</f>
        <v>0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432</v>
      </c>
      <c r="CB169" s="35">
        <f>SUM(AM169+AO169+AQ169+AS169+AU169+AW169+BB169+BD169+BG169+AY169)</f>
        <v>18</v>
      </c>
    </row>
    <row r="170" spans="1:80" ht="18.75" customHeight="1" thickBot="1" x14ac:dyDescent="0.3">
      <c r="A170" s="137" t="s">
        <v>425</v>
      </c>
      <c r="B170" s="179" t="s">
        <v>187</v>
      </c>
      <c r="C170" s="717" t="s">
        <v>6</v>
      </c>
      <c r="D170" s="194"/>
      <c r="E170" s="166" t="s">
        <v>4</v>
      </c>
      <c r="F170" s="303"/>
      <c r="G170" s="306"/>
      <c r="H170" s="306"/>
      <c r="I170" s="38" t="s">
        <v>11</v>
      </c>
      <c r="J170" s="37" t="s">
        <v>11</v>
      </c>
      <c r="K170" s="37" t="s">
        <v>11</v>
      </c>
      <c r="L170" s="37" t="s">
        <v>11</v>
      </c>
      <c r="M170" s="37" t="s">
        <v>11</v>
      </c>
      <c r="N170" s="306"/>
      <c r="O170" s="306"/>
      <c r="P170" s="306"/>
      <c r="Q170" s="37" t="s">
        <v>11</v>
      </c>
      <c r="R170" s="37" t="s">
        <v>11</v>
      </c>
      <c r="S170" s="37" t="s">
        <v>11</v>
      </c>
      <c r="T170" s="306"/>
      <c r="U170" s="306"/>
      <c r="V170" s="306"/>
      <c r="W170" s="37" t="s">
        <v>11</v>
      </c>
      <c r="X170" s="37" t="s">
        <v>11</v>
      </c>
      <c r="Y170" s="37" t="s">
        <v>11</v>
      </c>
      <c r="Z170" s="37" t="s">
        <v>11</v>
      </c>
      <c r="AA170" s="37" t="s">
        <v>11</v>
      </c>
      <c r="AB170" s="306"/>
      <c r="AC170" s="306"/>
      <c r="AD170" s="37" t="s">
        <v>11</v>
      </c>
      <c r="AE170" s="37" t="s">
        <v>11</v>
      </c>
      <c r="AF170" s="37" t="s">
        <v>11</v>
      </c>
      <c r="AG170" s="37" t="s">
        <v>11</v>
      </c>
      <c r="AH170" s="37" t="s">
        <v>11</v>
      </c>
      <c r="AI170" s="306"/>
      <c r="AJ170" s="37"/>
      <c r="AK170" s="40"/>
      <c r="AL170" s="167">
        <f t="shared" si="171"/>
        <v>18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425</v>
      </c>
      <c r="B171" s="179" t="s">
        <v>187</v>
      </c>
      <c r="C171" s="808" t="s">
        <v>378</v>
      </c>
      <c r="D171" s="178" t="str">
        <f>VLOOKUP(C171,ListeAppel,2,FALSE)</f>
        <v>Nom 059</v>
      </c>
      <c r="E171" s="156" t="s">
        <v>70</v>
      </c>
      <c r="F171" s="302"/>
      <c r="G171" s="305"/>
      <c r="H171" s="305"/>
      <c r="I171" s="32" t="s">
        <v>11</v>
      </c>
      <c r="J171" s="31" t="s">
        <v>11</v>
      </c>
      <c r="K171" s="31" t="s">
        <v>11</v>
      </c>
      <c r="L171" s="31" t="s">
        <v>11</v>
      </c>
      <c r="M171" s="31" t="s">
        <v>11</v>
      </c>
      <c r="N171" s="305"/>
      <c r="O171" s="305"/>
      <c r="P171" s="305"/>
      <c r="Q171" s="31" t="s">
        <v>11</v>
      </c>
      <c r="R171" s="31" t="s">
        <v>11</v>
      </c>
      <c r="S171" s="31" t="s">
        <v>11</v>
      </c>
      <c r="T171" s="305"/>
      <c r="U171" s="305"/>
      <c r="V171" s="305"/>
      <c r="W171" s="31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55" t="s">
        <v>13</v>
      </c>
      <c r="AF171" s="31" t="s">
        <v>11</v>
      </c>
      <c r="AG171" s="31" t="s">
        <v>11</v>
      </c>
      <c r="AH171" s="31" t="s">
        <v>11</v>
      </c>
      <c r="AI171" s="305"/>
      <c r="AJ171" s="31"/>
      <c r="AK171" s="34">
        <f>IF(CA171=0,"",TIME(0,CA171,0))</f>
        <v>0.3</v>
      </c>
      <c r="AL171" s="157">
        <f>COUNTIF(F171:AJ171,"P")</f>
        <v>17</v>
      </c>
      <c r="AM171" s="158">
        <f>SUM(AL171:AL172)/2</f>
        <v>17</v>
      </c>
      <c r="AN171" s="158">
        <f>COUNTIF(F171:AJ171,"Mi")</f>
        <v>1</v>
      </c>
      <c r="AO171" s="158">
        <f>SUM((AN171+AN172)/2)</f>
        <v>1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432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0</v>
      </c>
      <c r="BR171" s="158">
        <f>SUM((BQ171+BQ172)/2)</f>
        <v>0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 t="s">
        <v>425</v>
      </c>
      <c r="B172" s="179" t="s">
        <v>187</v>
      </c>
      <c r="C172" s="718" t="s">
        <v>6</v>
      </c>
      <c r="D172" s="194"/>
      <c r="E172" s="166" t="s">
        <v>4</v>
      </c>
      <c r="F172" s="303"/>
      <c r="G172" s="306"/>
      <c r="H172" s="306"/>
      <c r="I172" s="38" t="s">
        <v>11</v>
      </c>
      <c r="J172" s="37" t="s">
        <v>11</v>
      </c>
      <c r="K172" s="37" t="s">
        <v>11</v>
      </c>
      <c r="L172" s="37" t="s">
        <v>11</v>
      </c>
      <c r="M172" s="37" t="s">
        <v>11</v>
      </c>
      <c r="N172" s="306"/>
      <c r="O172" s="306"/>
      <c r="P172" s="306"/>
      <c r="Q172" s="37" t="s">
        <v>11</v>
      </c>
      <c r="R172" s="37" t="s">
        <v>11</v>
      </c>
      <c r="S172" s="37" t="s">
        <v>11</v>
      </c>
      <c r="T172" s="306"/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56" t="s">
        <v>13</v>
      </c>
      <c r="AF172" s="37" t="s">
        <v>11</v>
      </c>
      <c r="AG172" s="37" t="s">
        <v>11</v>
      </c>
      <c r="AH172" s="37" t="s">
        <v>11</v>
      </c>
      <c r="AI172" s="306"/>
      <c r="AJ172" s="37"/>
      <c r="AK172" s="40"/>
      <c r="AL172" s="167">
        <f>COUNTIF(F172:AJ172,"P")</f>
        <v>17</v>
      </c>
      <c r="AM172" s="168"/>
      <c r="AN172" s="168">
        <f>COUNTIF(F172:AJ172,"Mi")</f>
        <v>1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0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8">
        <v>8995</v>
      </c>
      <c r="D173" s="178" t="s">
        <v>269</v>
      </c>
      <c r="E173" s="156" t="s">
        <v>70</v>
      </c>
      <c r="F173" s="304"/>
      <c r="G173" s="307"/>
      <c r="H173" s="307"/>
      <c r="I173" s="52" t="s">
        <v>11</v>
      </c>
      <c r="J173" s="52" t="s">
        <v>11</v>
      </c>
      <c r="K173" s="52" t="s">
        <v>11</v>
      </c>
      <c r="L173" s="358" t="s">
        <v>7</v>
      </c>
      <c r="M173" s="358" t="s">
        <v>7</v>
      </c>
      <c r="N173" s="358" t="s">
        <v>7</v>
      </c>
      <c r="O173" s="358" t="s">
        <v>7</v>
      </c>
      <c r="P173" s="358" t="s">
        <v>7</v>
      </c>
      <c r="Q173" s="358" t="s">
        <v>7</v>
      </c>
      <c r="R173" s="358" t="s">
        <v>7</v>
      </c>
      <c r="S173" s="52" t="s">
        <v>11</v>
      </c>
      <c r="T173" s="307"/>
      <c r="U173" s="307"/>
      <c r="V173" s="307"/>
      <c r="W173" s="52" t="s">
        <v>11</v>
      </c>
      <c r="X173" s="52" t="s">
        <v>11</v>
      </c>
      <c r="Y173" s="52" t="s">
        <v>11</v>
      </c>
      <c r="Z173" s="52" t="s">
        <v>11</v>
      </c>
      <c r="AA173" s="358" t="s">
        <v>7</v>
      </c>
      <c r="AB173" s="358" t="s">
        <v>7</v>
      </c>
      <c r="AC173" s="358" t="s">
        <v>7</v>
      </c>
      <c r="AD173" s="358" t="s">
        <v>7</v>
      </c>
      <c r="AE173" s="52" t="s">
        <v>11</v>
      </c>
      <c r="AF173" s="52" t="s">
        <v>11</v>
      </c>
      <c r="AG173" s="657" t="s">
        <v>11</v>
      </c>
      <c r="AH173" s="52" t="s">
        <v>11</v>
      </c>
      <c r="AI173" s="307"/>
      <c r="AJ173" s="52"/>
      <c r="AK173" s="34">
        <f>IF(CA173=0,"",TIME(0,CA173,0))</f>
        <v>0.19999999999999998</v>
      </c>
      <c r="AL173" s="157">
        <f t="shared" si="171"/>
        <v>12</v>
      </c>
      <c r="AM173" s="158">
        <f>SUM(AL173:AL174)/2</f>
        <v>11.5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288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11</v>
      </c>
      <c r="BR173" s="158">
        <f>SUM((BQ173+BQ174)/2)</f>
        <v>11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288</v>
      </c>
      <c r="CB173" s="35">
        <f>SUM(AM173+AO173+AQ173+AS173+AU173+AW173+BB173+BD173+BG173+AY173)</f>
        <v>12</v>
      </c>
    </row>
    <row r="174" spans="1:80" ht="18.75" customHeight="1" thickBot="1" x14ac:dyDescent="0.3">
      <c r="A174" s="137" t="s">
        <v>425</v>
      </c>
      <c r="B174" s="179" t="s">
        <v>187</v>
      </c>
      <c r="C174" s="717" t="s">
        <v>10</v>
      </c>
      <c r="D174" s="165"/>
      <c r="E174" s="166" t="s">
        <v>4</v>
      </c>
      <c r="F174" s="304"/>
      <c r="G174" s="307"/>
      <c r="H174" s="307"/>
      <c r="I174" s="52" t="s">
        <v>11</v>
      </c>
      <c r="J174" s="52" t="s">
        <v>11</v>
      </c>
      <c r="K174" s="52" t="s">
        <v>11</v>
      </c>
      <c r="L174" s="358" t="s">
        <v>7</v>
      </c>
      <c r="M174" s="358" t="s">
        <v>7</v>
      </c>
      <c r="N174" s="358" t="s">
        <v>7</v>
      </c>
      <c r="O174" s="358" t="s">
        <v>7</v>
      </c>
      <c r="P174" s="358" t="s">
        <v>7</v>
      </c>
      <c r="Q174" s="358" t="s">
        <v>7</v>
      </c>
      <c r="R174" s="358" t="s">
        <v>7</v>
      </c>
      <c r="S174" s="52" t="s">
        <v>11</v>
      </c>
      <c r="T174" s="307"/>
      <c r="U174" s="307"/>
      <c r="V174" s="307"/>
      <c r="W174" s="52" t="s">
        <v>11</v>
      </c>
      <c r="X174" s="52" t="s">
        <v>11</v>
      </c>
      <c r="Y174" s="52" t="s">
        <v>11</v>
      </c>
      <c r="Z174" s="52" t="s">
        <v>11</v>
      </c>
      <c r="AA174" s="358" t="s">
        <v>7</v>
      </c>
      <c r="AB174" s="358" t="s">
        <v>7</v>
      </c>
      <c r="AC174" s="358" t="s">
        <v>7</v>
      </c>
      <c r="AD174" s="358" t="s">
        <v>7</v>
      </c>
      <c r="AE174" s="52" t="s">
        <v>57</v>
      </c>
      <c r="AF174" s="52" t="s">
        <v>11</v>
      </c>
      <c r="AG174" s="52" t="s">
        <v>11</v>
      </c>
      <c r="AH174" s="52" t="s">
        <v>11</v>
      </c>
      <c r="AI174" s="307"/>
      <c r="AJ174" s="52"/>
      <c r="AK174" s="40"/>
      <c r="AL174" s="167">
        <f t="shared" si="171"/>
        <v>11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11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8" t="s">
        <v>379</v>
      </c>
      <c r="D175" s="155" t="str">
        <f>VLOOKUP(C175,ListeAppel,2,FALSE)</f>
        <v>Nom 082</v>
      </c>
      <c r="E175" s="156" t="s">
        <v>70</v>
      </c>
      <c r="F175" s="302"/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656" t="s">
        <v>11</v>
      </c>
      <c r="AH175" s="31" t="s">
        <v>11</v>
      </c>
      <c r="AI175" s="305"/>
      <c r="AJ175" s="31"/>
      <c r="AK175" s="34">
        <f>IF(CA175=0,"",TIME(0,CA175,0))</f>
        <v>0.3</v>
      </c>
      <c r="AL175" s="157">
        <f t="shared" si="171"/>
        <v>18</v>
      </c>
      <c r="AM175" s="158">
        <f>SUM(AL175:AL176)/2</f>
        <v>17.5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432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432</v>
      </c>
      <c r="CB175" s="35">
        <f>SUM(AM175+AO175+AQ175+AS175+AU175+AW175+BB175+BD175+BG175+AY175)</f>
        <v>18</v>
      </c>
    </row>
    <row r="176" spans="1:80" ht="18.75" customHeight="1" thickBot="1" x14ac:dyDescent="0.3">
      <c r="A176" s="137" t="s">
        <v>425</v>
      </c>
      <c r="B176" s="179" t="s">
        <v>187</v>
      </c>
      <c r="C176" s="717" t="s">
        <v>7</v>
      </c>
      <c r="D176" s="165">
        <v>11606</v>
      </c>
      <c r="E176" s="166" t="s">
        <v>4</v>
      </c>
      <c r="F176" s="303"/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7" t="s">
        <v>11</v>
      </c>
      <c r="R176" s="37" t="s">
        <v>57</v>
      </c>
      <c r="S176" s="37" t="s">
        <v>11</v>
      </c>
      <c r="T176" s="306"/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7"/>
      <c r="AK176" s="40"/>
      <c r="AL176" s="167">
        <f t="shared" si="171"/>
        <v>17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8" t="s">
        <v>380</v>
      </c>
      <c r="D177" s="178" t="str">
        <f>VLOOKUP(C177,ListeAppel,2,FALSE)</f>
        <v>Nom 089</v>
      </c>
      <c r="E177" s="156" t="s">
        <v>70</v>
      </c>
      <c r="F177" s="302"/>
      <c r="G177" s="305"/>
      <c r="H177" s="305"/>
      <c r="I177" s="32" t="s">
        <v>11</v>
      </c>
      <c r="J177" s="31" t="s">
        <v>11</v>
      </c>
      <c r="K177" s="31" t="s">
        <v>11</v>
      </c>
      <c r="L177" s="31" t="s">
        <v>11</v>
      </c>
      <c r="M177" s="31" t="s">
        <v>11</v>
      </c>
      <c r="N177" s="305"/>
      <c r="O177" s="305"/>
      <c r="P177" s="305"/>
      <c r="Q177" s="31" t="s">
        <v>11</v>
      </c>
      <c r="R177" s="31" t="s">
        <v>11</v>
      </c>
      <c r="S177" s="31" t="s">
        <v>11</v>
      </c>
      <c r="T177" s="305"/>
      <c r="U177" s="305"/>
      <c r="V177" s="305"/>
      <c r="W177" s="353" t="s">
        <v>7</v>
      </c>
      <c r="X177" s="31" t="s">
        <v>11</v>
      </c>
      <c r="Y177" s="31" t="s">
        <v>11</v>
      </c>
      <c r="Z177" s="31" t="s">
        <v>11</v>
      </c>
      <c r="AA177" s="31" t="s">
        <v>11</v>
      </c>
      <c r="AB177" s="305"/>
      <c r="AC177" s="305"/>
      <c r="AD177" s="31" t="s">
        <v>11</v>
      </c>
      <c r="AE177" s="31" t="s">
        <v>11</v>
      </c>
      <c r="AF177" s="31" t="s">
        <v>11</v>
      </c>
      <c r="AG177" s="31" t="s">
        <v>11</v>
      </c>
      <c r="AH177" s="31" t="s">
        <v>11</v>
      </c>
      <c r="AI177" s="305"/>
      <c r="AJ177" s="31"/>
      <c r="AK177" s="34">
        <f>IF(CA177=0,"",TIME(0,CA177,0))</f>
        <v>0.28333333333333333</v>
      </c>
      <c r="AL177" s="157">
        <f t="shared" si="171"/>
        <v>17</v>
      </c>
      <c r="AM177" s="158">
        <f>SUM(AL177:AL178)/2</f>
        <v>17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408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</v>
      </c>
      <c r="BR177" s="158">
        <f>SUM((BQ177+BQ178)/2)</f>
        <v>1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408</v>
      </c>
      <c r="CB177" s="35">
        <f>SUM(AM177+AO177+AQ177+AS177+AU177+AW177+BB177+BD177+BG177+AY177)</f>
        <v>17</v>
      </c>
    </row>
    <row r="178" spans="1:80" ht="18.75" customHeight="1" thickBot="1" x14ac:dyDescent="0.3">
      <c r="A178" s="137" t="s">
        <v>425</v>
      </c>
      <c r="B178" s="179" t="s">
        <v>187</v>
      </c>
      <c r="C178" s="717" t="s">
        <v>9</v>
      </c>
      <c r="D178" s="194"/>
      <c r="E178" s="166" t="s">
        <v>4</v>
      </c>
      <c r="F178" s="303"/>
      <c r="G178" s="306"/>
      <c r="H178" s="306"/>
      <c r="I178" s="38" t="s">
        <v>11</v>
      </c>
      <c r="J178" s="37" t="s">
        <v>11</v>
      </c>
      <c r="K178" s="37" t="s">
        <v>11</v>
      </c>
      <c r="L178" s="37" t="s">
        <v>11</v>
      </c>
      <c r="M178" s="37" t="s">
        <v>11</v>
      </c>
      <c r="N178" s="306"/>
      <c r="O178" s="306"/>
      <c r="P178" s="306"/>
      <c r="Q178" s="37" t="s">
        <v>11</v>
      </c>
      <c r="R178" s="37" t="s">
        <v>11</v>
      </c>
      <c r="S178" s="37" t="s">
        <v>11</v>
      </c>
      <c r="T178" s="306"/>
      <c r="U178" s="306"/>
      <c r="V178" s="306"/>
      <c r="W178" s="354" t="s">
        <v>7</v>
      </c>
      <c r="X178" s="37" t="s">
        <v>11</v>
      </c>
      <c r="Y178" s="37" t="s">
        <v>11</v>
      </c>
      <c r="Z178" s="37" t="s">
        <v>11</v>
      </c>
      <c r="AA178" s="37" t="s">
        <v>11</v>
      </c>
      <c r="AB178" s="306"/>
      <c r="AC178" s="306"/>
      <c r="AD178" s="37" t="s">
        <v>11</v>
      </c>
      <c r="AE178" s="37" t="s">
        <v>11</v>
      </c>
      <c r="AF178" s="37" t="s">
        <v>11</v>
      </c>
      <c r="AG178" s="37" t="s">
        <v>11</v>
      </c>
      <c r="AH178" s="37" t="s">
        <v>11</v>
      </c>
      <c r="AI178" s="306"/>
      <c r="AJ178" s="37"/>
      <c r="AK178" s="40"/>
      <c r="AL178" s="167">
        <f t="shared" si="171"/>
        <v>17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189</v>
      </c>
      <c r="C179" s="1057" t="s">
        <v>381</v>
      </c>
      <c r="D179" s="178" t="s">
        <v>288</v>
      </c>
      <c r="E179" s="156" t="s">
        <v>70</v>
      </c>
      <c r="F179" s="304"/>
      <c r="G179" s="307"/>
      <c r="H179" s="307"/>
      <c r="I179" s="52" t="s">
        <v>11</v>
      </c>
      <c r="J179" s="52" t="s">
        <v>11</v>
      </c>
      <c r="K179" s="52" t="s">
        <v>11</v>
      </c>
      <c r="L179" s="52" t="s">
        <v>11</v>
      </c>
      <c r="M179" s="52" t="s">
        <v>11</v>
      </c>
      <c r="N179" s="307"/>
      <c r="O179" s="307"/>
      <c r="P179" s="307"/>
      <c r="Q179" s="52" t="s">
        <v>11</v>
      </c>
      <c r="R179" s="52" t="s">
        <v>11</v>
      </c>
      <c r="S179" s="52" t="s">
        <v>11</v>
      </c>
      <c r="T179" s="307"/>
      <c r="U179" s="307"/>
      <c r="V179" s="307"/>
      <c r="W179" s="52" t="s">
        <v>11</v>
      </c>
      <c r="X179" s="52" t="s">
        <v>11</v>
      </c>
      <c r="Y179" s="52" t="s">
        <v>11</v>
      </c>
      <c r="Z179" s="255" t="s">
        <v>11</v>
      </c>
      <c r="AA179" s="52" t="s">
        <v>11</v>
      </c>
      <c r="AB179" s="307"/>
      <c r="AC179" s="307"/>
      <c r="AD179" s="358" t="s">
        <v>7</v>
      </c>
      <c r="AE179" s="52" t="s">
        <v>11</v>
      </c>
      <c r="AF179" s="52" t="s">
        <v>11</v>
      </c>
      <c r="AG179" s="657" t="s">
        <v>11</v>
      </c>
      <c r="AH179" s="52" t="s">
        <v>11</v>
      </c>
      <c r="AI179" s="307"/>
      <c r="AJ179" s="52"/>
      <c r="AK179" s="34">
        <f>IF(CA179=0,"",TIME(0,CA179,0))</f>
        <v>0.28333333333333333</v>
      </c>
      <c r="AL179" s="157">
        <f t="shared" ref="AL179:AL184" si="190">COUNTIF(F179:AJ179,"P")</f>
        <v>17</v>
      </c>
      <c r="AM179" s="158">
        <f>SUM(AL179:AL180)/2</f>
        <v>17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408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1</v>
      </c>
      <c r="BR179" s="158">
        <f>SUM((BQ179+BQ180)/2)</f>
        <v>1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0</v>
      </c>
      <c r="BV179" s="158">
        <f>SUM((BU179+BU180)/2)</f>
        <v>0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408</v>
      </c>
      <c r="CB179" s="35">
        <f>SUM(AM179+AO179+AQ179+AS179+AU179+AW179+BB179+BD179+BG179+AY179)</f>
        <v>17</v>
      </c>
    </row>
    <row r="180" spans="1:80" ht="18.75" customHeight="1" thickBot="1" x14ac:dyDescent="0.3">
      <c r="A180" s="137" t="s">
        <v>425</v>
      </c>
      <c r="B180" s="179" t="s">
        <v>189</v>
      </c>
      <c r="C180" s="718" t="s">
        <v>6</v>
      </c>
      <c r="D180" s="254"/>
      <c r="E180" s="166" t="s">
        <v>4</v>
      </c>
      <c r="F180" s="303"/>
      <c r="G180" s="306"/>
      <c r="H180" s="306"/>
      <c r="I180" s="37" t="s">
        <v>11</v>
      </c>
      <c r="J180" s="37" t="s">
        <v>11</v>
      </c>
      <c r="K180" s="37" t="s">
        <v>11</v>
      </c>
      <c r="L180" s="37" t="s">
        <v>11</v>
      </c>
      <c r="M180" s="37" t="s">
        <v>11</v>
      </c>
      <c r="N180" s="306"/>
      <c r="O180" s="306"/>
      <c r="P180" s="306"/>
      <c r="Q180" s="37" t="s">
        <v>11</v>
      </c>
      <c r="R180" s="37" t="s">
        <v>11</v>
      </c>
      <c r="S180" s="37" t="s">
        <v>11</v>
      </c>
      <c r="T180" s="306"/>
      <c r="U180" s="306"/>
      <c r="V180" s="306"/>
      <c r="W180" s="37" t="s">
        <v>11</v>
      </c>
      <c r="X180" s="37" t="s">
        <v>11</v>
      </c>
      <c r="Y180" s="37" t="s">
        <v>11</v>
      </c>
      <c r="Z180" s="56" t="s">
        <v>11</v>
      </c>
      <c r="AA180" s="37" t="s">
        <v>11</v>
      </c>
      <c r="AB180" s="306"/>
      <c r="AC180" s="306"/>
      <c r="AD180" s="354" t="s">
        <v>7</v>
      </c>
      <c r="AE180" s="37" t="s">
        <v>11</v>
      </c>
      <c r="AF180" s="37" t="s">
        <v>11</v>
      </c>
      <c r="AG180" s="37" t="s">
        <v>11</v>
      </c>
      <c r="AH180" s="37" t="s">
        <v>11</v>
      </c>
      <c r="AI180" s="331"/>
      <c r="AJ180" s="52"/>
      <c r="AK180" s="40"/>
      <c r="AL180" s="167">
        <f t="shared" si="190"/>
        <v>17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1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295</v>
      </c>
      <c r="E181" s="156" t="s">
        <v>70</v>
      </c>
      <c r="F181" s="304"/>
      <c r="G181" s="307"/>
      <c r="H181" s="307"/>
      <c r="I181" s="53" t="s">
        <v>11</v>
      </c>
      <c r="J181" s="380" t="s">
        <v>11</v>
      </c>
      <c r="K181" s="52" t="s">
        <v>67</v>
      </c>
      <c r="L181" s="385" t="s">
        <v>58</v>
      </c>
      <c r="M181" s="385" t="s">
        <v>58</v>
      </c>
      <c r="N181" s="307"/>
      <c r="O181" s="307"/>
      <c r="P181" s="307"/>
      <c r="Q181" s="52" t="s">
        <v>11</v>
      </c>
      <c r="R181" s="52" t="s">
        <v>67</v>
      </c>
      <c r="S181" s="358" t="s">
        <v>7</v>
      </c>
      <c r="T181" s="307"/>
      <c r="U181" s="307"/>
      <c r="V181" s="307"/>
      <c r="W181" s="385" t="s">
        <v>58</v>
      </c>
      <c r="X181" s="385" t="s">
        <v>58</v>
      </c>
      <c r="Y181" s="385" t="s">
        <v>58</v>
      </c>
      <c r="Z181" s="385" t="s">
        <v>58</v>
      </c>
      <c r="AA181" s="385" t="s">
        <v>58</v>
      </c>
      <c r="AB181" s="307"/>
      <c r="AC181" s="307"/>
      <c r="AD181" s="385" t="s">
        <v>58</v>
      </c>
      <c r="AE181" s="385" t="s">
        <v>58</v>
      </c>
      <c r="AF181" s="385" t="s">
        <v>58</v>
      </c>
      <c r="AG181" s="385" t="s">
        <v>58</v>
      </c>
      <c r="AH181" s="385" t="s">
        <v>58</v>
      </c>
      <c r="AI181" s="307"/>
      <c r="AJ181" s="52"/>
      <c r="AK181" s="34">
        <f>IF(CA181=0,"",TIME(0,CA181,0))</f>
        <v>4.9999999999999996E-2</v>
      </c>
      <c r="AL181" s="157">
        <f t="shared" si="190"/>
        <v>3</v>
      </c>
      <c r="AM181" s="158">
        <f>SUM(AL181:AL182)/2</f>
        <v>3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72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1</v>
      </c>
      <c r="BR181" s="158">
        <f>SUM((BQ181+BQ182)/2)</f>
        <v>1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72</v>
      </c>
      <c r="CB181" s="35">
        <f>SUM(AM181+AO181+AQ181+AS181+AU181+AW181+BB181+BD181+BG181+AY181)</f>
        <v>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06"/>
      <c r="H182" s="306"/>
      <c r="I182" s="38" t="s">
        <v>11</v>
      </c>
      <c r="J182" s="402" t="s">
        <v>11</v>
      </c>
      <c r="K182" s="37" t="s">
        <v>67</v>
      </c>
      <c r="L182" s="352" t="s">
        <v>58</v>
      </c>
      <c r="M182" s="352" t="s">
        <v>58</v>
      </c>
      <c r="N182" s="306"/>
      <c r="O182" s="306"/>
      <c r="P182" s="306"/>
      <c r="Q182" s="37" t="s">
        <v>11</v>
      </c>
      <c r="R182" s="37" t="s">
        <v>67</v>
      </c>
      <c r="S182" s="354" t="s">
        <v>7</v>
      </c>
      <c r="T182" s="306"/>
      <c r="U182" s="306"/>
      <c r="V182" s="306"/>
      <c r="W182" s="352" t="s">
        <v>58</v>
      </c>
      <c r="X182" s="352" t="s">
        <v>58</v>
      </c>
      <c r="Y182" s="352" t="s">
        <v>58</v>
      </c>
      <c r="Z182" s="352" t="s">
        <v>58</v>
      </c>
      <c r="AA182" s="352" t="s">
        <v>58</v>
      </c>
      <c r="AB182" s="306"/>
      <c r="AC182" s="306"/>
      <c r="AD182" s="352" t="s">
        <v>58</v>
      </c>
      <c r="AE182" s="352" t="s">
        <v>58</v>
      </c>
      <c r="AF182" s="352" t="s">
        <v>58</v>
      </c>
      <c r="AG182" s="352" t="s">
        <v>58</v>
      </c>
      <c r="AH182" s="352" t="s">
        <v>58</v>
      </c>
      <c r="AI182" s="331"/>
      <c r="AJ182" s="52"/>
      <c r="AK182" s="40"/>
      <c r="AL182" s="167">
        <f t="shared" si="190"/>
        <v>3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1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297</v>
      </c>
      <c r="E183" s="236" t="s">
        <v>70</v>
      </c>
      <c r="F183" s="304"/>
      <c r="G183" s="307"/>
      <c r="H183" s="307"/>
      <c r="I183" s="53" t="s">
        <v>11</v>
      </c>
      <c r="J183" s="52" t="s">
        <v>11</v>
      </c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52" t="s">
        <v>11</v>
      </c>
      <c r="R183" s="52" t="s">
        <v>11</v>
      </c>
      <c r="S183" s="52" t="s">
        <v>11</v>
      </c>
      <c r="T183" s="307"/>
      <c r="U183" s="307"/>
      <c r="V183" s="307"/>
      <c r="W183" s="52" t="s">
        <v>11</v>
      </c>
      <c r="X183" s="52" t="s">
        <v>11</v>
      </c>
      <c r="Y183" s="52" t="s">
        <v>57</v>
      </c>
      <c r="Z183" s="52" t="s">
        <v>11</v>
      </c>
      <c r="AA183" s="52" t="s">
        <v>11</v>
      </c>
      <c r="AB183" s="307"/>
      <c r="AC183" s="307"/>
      <c r="AD183" s="52" t="s">
        <v>11</v>
      </c>
      <c r="AE183" s="52" t="s">
        <v>11</v>
      </c>
      <c r="AF183" s="52" t="s">
        <v>11</v>
      </c>
      <c r="AG183" s="657" t="s">
        <v>11</v>
      </c>
      <c r="AH183" s="52" t="s">
        <v>11</v>
      </c>
      <c r="AI183" s="307"/>
      <c r="AJ183" s="52"/>
      <c r="AK183" s="34">
        <f>IF(CA183=0,"",TIME(0,CA183,0))</f>
        <v>0.3</v>
      </c>
      <c r="AL183" s="157">
        <f t="shared" si="190"/>
        <v>17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1</v>
      </c>
      <c r="AU183" s="160">
        <f>SUM((AT183+AT184)/2)</f>
        <v>1.5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386" t="s">
        <v>4</v>
      </c>
      <c r="F184" s="343"/>
      <c r="G184" s="307"/>
      <c r="H184" s="307"/>
      <c r="I184" s="53" t="s">
        <v>11</v>
      </c>
      <c r="J184" s="52" t="s">
        <v>11</v>
      </c>
      <c r="K184" s="52" t="s">
        <v>11</v>
      </c>
      <c r="L184" s="52" t="s">
        <v>11</v>
      </c>
      <c r="M184" s="52" t="s">
        <v>11</v>
      </c>
      <c r="N184" s="307"/>
      <c r="O184" s="307"/>
      <c r="P184" s="307"/>
      <c r="Q184" s="52" t="s">
        <v>11</v>
      </c>
      <c r="R184" s="52" t="s">
        <v>57</v>
      </c>
      <c r="S184" s="52" t="s">
        <v>11</v>
      </c>
      <c r="T184" s="307"/>
      <c r="U184" s="307"/>
      <c r="V184" s="307"/>
      <c r="W184" s="52" t="s">
        <v>11</v>
      </c>
      <c r="X184" s="52" t="s">
        <v>57</v>
      </c>
      <c r="Y184" s="52" t="s">
        <v>11</v>
      </c>
      <c r="Z184" s="52" t="s">
        <v>11</v>
      </c>
      <c r="AA184" s="52" t="s">
        <v>11</v>
      </c>
      <c r="AB184" s="307"/>
      <c r="AC184" s="307"/>
      <c r="AD184" s="52" t="s">
        <v>11</v>
      </c>
      <c r="AE184" s="52" t="s">
        <v>11</v>
      </c>
      <c r="AF184" s="52" t="s">
        <v>11</v>
      </c>
      <c r="AG184" s="52" t="s">
        <v>11</v>
      </c>
      <c r="AH184" s="52" t="s">
        <v>11</v>
      </c>
      <c r="AI184" s="307"/>
      <c r="AJ184" s="52"/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425</v>
      </c>
      <c r="B185" s="179" t="s">
        <v>187</v>
      </c>
      <c r="C185" s="808" t="s">
        <v>383</v>
      </c>
      <c r="D185" s="178" t="str">
        <f>VLOOKUP(C185,REF!A59:C177,2,FALSE)</f>
        <v>Nom 112</v>
      </c>
      <c r="E185" s="236" t="s">
        <v>70</v>
      </c>
      <c r="F185" s="550" t="s">
        <v>14</v>
      </c>
      <c r="G185" s="365" t="s">
        <v>14</v>
      </c>
      <c r="H185" s="365" t="s">
        <v>14</v>
      </c>
      <c r="I185" s="365" t="s">
        <v>14</v>
      </c>
      <c r="J185" s="365" t="s">
        <v>14</v>
      </c>
      <c r="K185" s="365" t="s">
        <v>14</v>
      </c>
      <c r="L185" s="365" t="s">
        <v>14</v>
      </c>
      <c r="M185" s="365" t="s">
        <v>14</v>
      </c>
      <c r="N185" s="365" t="s">
        <v>14</v>
      </c>
      <c r="O185" s="365" t="s">
        <v>14</v>
      </c>
      <c r="P185" s="365" t="s">
        <v>14</v>
      </c>
      <c r="Q185" s="365" t="s">
        <v>14</v>
      </c>
      <c r="R185" s="365" t="s">
        <v>14</v>
      </c>
      <c r="S185" s="365" t="s">
        <v>14</v>
      </c>
      <c r="T185" s="365" t="s">
        <v>14</v>
      </c>
      <c r="U185" s="365" t="s">
        <v>14</v>
      </c>
      <c r="V185" s="365" t="s">
        <v>14</v>
      </c>
      <c r="W185" s="365" t="s">
        <v>14</v>
      </c>
      <c r="X185" s="365" t="s">
        <v>14</v>
      </c>
      <c r="Y185" s="365" t="s">
        <v>14</v>
      </c>
      <c r="Z185" s="365" t="s">
        <v>14</v>
      </c>
      <c r="AA185" s="365" t="s">
        <v>14</v>
      </c>
      <c r="AB185" s="365" t="s">
        <v>14</v>
      </c>
      <c r="AC185" s="365" t="s">
        <v>14</v>
      </c>
      <c r="AD185" s="365" t="s">
        <v>14</v>
      </c>
      <c r="AE185" s="365" t="s">
        <v>14</v>
      </c>
      <c r="AF185" s="365" t="s">
        <v>14</v>
      </c>
      <c r="AG185" s="365" t="s">
        <v>14</v>
      </c>
      <c r="AH185" s="365" t="s">
        <v>14</v>
      </c>
      <c r="AI185" s="365" t="s">
        <v>14</v>
      </c>
      <c r="AJ185" s="31"/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30</v>
      </c>
      <c r="BL185" s="162">
        <f>SUM(BK185+BK186)/2</f>
        <v>30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425</v>
      </c>
      <c r="B186" s="179" t="s">
        <v>187</v>
      </c>
      <c r="C186" s="717" t="s">
        <v>6</v>
      </c>
      <c r="D186" s="194"/>
      <c r="E186" s="238" t="s">
        <v>4</v>
      </c>
      <c r="F186" s="420" t="s">
        <v>14</v>
      </c>
      <c r="G186" s="367" t="s">
        <v>14</v>
      </c>
      <c r="H186" s="367" t="s">
        <v>14</v>
      </c>
      <c r="I186" s="367" t="s">
        <v>14</v>
      </c>
      <c r="J186" s="367" t="s">
        <v>14</v>
      </c>
      <c r="K186" s="367" t="s">
        <v>14</v>
      </c>
      <c r="L186" s="367" t="s">
        <v>14</v>
      </c>
      <c r="M186" s="367" t="s">
        <v>14</v>
      </c>
      <c r="N186" s="367" t="s">
        <v>14</v>
      </c>
      <c r="O186" s="367" t="s">
        <v>14</v>
      </c>
      <c r="P186" s="367" t="s">
        <v>14</v>
      </c>
      <c r="Q186" s="367" t="s">
        <v>14</v>
      </c>
      <c r="R186" s="367" t="s">
        <v>14</v>
      </c>
      <c r="S186" s="367" t="s">
        <v>14</v>
      </c>
      <c r="T186" s="367" t="s">
        <v>14</v>
      </c>
      <c r="U186" s="367" t="s">
        <v>14</v>
      </c>
      <c r="V186" s="367" t="s">
        <v>14</v>
      </c>
      <c r="W186" s="367" t="s">
        <v>14</v>
      </c>
      <c r="X186" s="367" t="s">
        <v>14</v>
      </c>
      <c r="Y186" s="367" t="s">
        <v>14</v>
      </c>
      <c r="Z186" s="367" t="s">
        <v>14</v>
      </c>
      <c r="AA186" s="367" t="s">
        <v>14</v>
      </c>
      <c r="AB186" s="367" t="s">
        <v>14</v>
      </c>
      <c r="AC186" s="367" t="s">
        <v>14</v>
      </c>
      <c r="AD186" s="367" t="s">
        <v>14</v>
      </c>
      <c r="AE186" s="367" t="s">
        <v>14</v>
      </c>
      <c r="AF186" s="367" t="s">
        <v>14</v>
      </c>
      <c r="AG186" s="367" t="s">
        <v>14</v>
      </c>
      <c r="AH186" s="367" t="s">
        <v>14</v>
      </c>
      <c r="AI186" s="367" t="s">
        <v>14</v>
      </c>
      <c r="AJ186" s="37"/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30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425</v>
      </c>
      <c r="B187" s="179" t="s">
        <v>188</v>
      </c>
      <c r="C187" s="1174" t="s">
        <v>188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425</v>
      </c>
      <c r="B188" s="179" t="s">
        <v>188</v>
      </c>
      <c r="C188" s="190"/>
      <c r="D188" s="45" t="s">
        <v>69</v>
      </c>
      <c r="E188" s="204"/>
      <c r="F188" s="299">
        <v>1</v>
      </c>
      <c r="G188" s="300">
        <v>2</v>
      </c>
      <c r="H188" s="300">
        <v>3</v>
      </c>
      <c r="I188" s="25">
        <v>4</v>
      </c>
      <c r="J188" s="25">
        <v>5</v>
      </c>
      <c r="K188" s="25">
        <v>6</v>
      </c>
      <c r="L188" s="25">
        <v>7</v>
      </c>
      <c r="M188" s="25">
        <v>8</v>
      </c>
      <c r="N188" s="300">
        <v>9</v>
      </c>
      <c r="O188" s="300">
        <v>10</v>
      </c>
      <c r="P188" s="300">
        <v>11</v>
      </c>
      <c r="Q188" s="25">
        <v>12</v>
      </c>
      <c r="R188" s="25">
        <v>13</v>
      </c>
      <c r="S188" s="25">
        <v>14</v>
      </c>
      <c r="T188" s="300">
        <v>15</v>
      </c>
      <c r="U188" s="300">
        <v>16</v>
      </c>
      <c r="V188" s="300">
        <v>17</v>
      </c>
      <c r="W188" s="25">
        <v>18</v>
      </c>
      <c r="X188" s="25">
        <v>19</v>
      </c>
      <c r="Y188" s="25">
        <v>20</v>
      </c>
      <c r="Z188" s="25">
        <v>21</v>
      </c>
      <c r="AA188" s="25">
        <v>22</v>
      </c>
      <c r="AB188" s="300">
        <v>23</v>
      </c>
      <c r="AC188" s="300">
        <v>24</v>
      </c>
      <c r="AD188" s="25">
        <v>25</v>
      </c>
      <c r="AE188" s="25">
        <v>26</v>
      </c>
      <c r="AF188" s="25">
        <v>27</v>
      </c>
      <c r="AG188" s="26">
        <v>28</v>
      </c>
      <c r="AH188" s="26">
        <v>29</v>
      </c>
      <c r="AI188" s="300">
        <v>30</v>
      </c>
      <c r="AJ188" s="247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425</v>
      </c>
      <c r="B189" s="179" t="s">
        <v>188</v>
      </c>
      <c r="C189" s="1057">
        <v>3062</v>
      </c>
      <c r="D189" s="178" t="s">
        <v>198</v>
      </c>
      <c r="E189" s="156" t="s">
        <v>70</v>
      </c>
      <c r="F189" s="302"/>
      <c r="G189" s="305"/>
      <c r="H189" s="305"/>
      <c r="I189" s="32" t="s">
        <v>11</v>
      </c>
      <c r="J189" s="31" t="s">
        <v>11</v>
      </c>
      <c r="K189" s="31" t="s">
        <v>11</v>
      </c>
      <c r="L189" s="365" t="s">
        <v>14</v>
      </c>
      <c r="M189" s="365" t="s">
        <v>14</v>
      </c>
      <c r="N189" s="305"/>
      <c r="O189" s="305"/>
      <c r="P189" s="305"/>
      <c r="Q189" s="31" t="s">
        <v>11</v>
      </c>
      <c r="R189" s="31" t="s">
        <v>11</v>
      </c>
      <c r="S189" s="31" t="s">
        <v>11</v>
      </c>
      <c r="T189" s="305"/>
      <c r="U189" s="305"/>
      <c r="V189" s="305"/>
      <c r="W189" s="31" t="s">
        <v>11</v>
      </c>
      <c r="X189" s="31" t="s">
        <v>11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1"/>
      <c r="AK189" s="34">
        <f>IF(CA189=0,"",TIME(0,CA189,0))</f>
        <v>0.26666666666666666</v>
      </c>
      <c r="AL189" s="157">
        <f t="shared" ref="AL189:AL198" si="209">COUNTIF(F189:AJ189,"P")</f>
        <v>16</v>
      </c>
      <c r="AM189" s="158">
        <f>SUM(AL189:AL190)/2</f>
        <v>16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2</v>
      </c>
      <c r="BL189" s="162">
        <f>SUM(BK189+BK190)/2</f>
        <v>2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0</v>
      </c>
      <c r="BR189" s="158">
        <f>SUM((BQ189+BQ190)/2)</f>
        <v>0</v>
      </c>
      <c r="BS189" s="158">
        <f t="shared" ref="BS189:BS198" si="224">COUNTIF(F189:AJ189,"CC")</f>
        <v>0</v>
      </c>
      <c r="BT189" s="158">
        <f>SUM((BS189+BS190)/2)</f>
        <v>0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425</v>
      </c>
      <c r="B190" s="179" t="s">
        <v>188</v>
      </c>
      <c r="C190" s="710" t="s">
        <v>6</v>
      </c>
      <c r="D190" s="194"/>
      <c r="E190" s="166" t="s">
        <v>4</v>
      </c>
      <c r="F190" s="303"/>
      <c r="G190" s="306"/>
      <c r="H190" s="306"/>
      <c r="I190" s="38" t="s">
        <v>11</v>
      </c>
      <c r="J190" s="37" t="s">
        <v>11</v>
      </c>
      <c r="K190" s="37" t="s">
        <v>11</v>
      </c>
      <c r="L190" s="367" t="s">
        <v>14</v>
      </c>
      <c r="M190" s="367" t="s">
        <v>14</v>
      </c>
      <c r="N190" s="306"/>
      <c r="O190" s="306"/>
      <c r="P190" s="306"/>
      <c r="Q190" s="37" t="s">
        <v>11</v>
      </c>
      <c r="R190" s="37" t="s">
        <v>11</v>
      </c>
      <c r="S190" s="37" t="s">
        <v>11</v>
      </c>
      <c r="T190" s="306"/>
      <c r="U190" s="306"/>
      <c r="V190" s="306"/>
      <c r="W190" s="37" t="s">
        <v>11</v>
      </c>
      <c r="X190" s="37" t="s">
        <v>11</v>
      </c>
      <c r="Y190" s="37" t="s">
        <v>11</v>
      </c>
      <c r="Z190" s="37" t="s">
        <v>11</v>
      </c>
      <c r="AA190" s="37" t="s">
        <v>11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11</v>
      </c>
      <c r="AH190" s="37" t="s">
        <v>11</v>
      </c>
      <c r="AI190" s="306"/>
      <c r="AJ190" s="37"/>
      <c r="AK190" s="40"/>
      <c r="AL190" s="167">
        <f t="shared" si="209"/>
        <v>16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2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425</v>
      </c>
      <c r="B191" s="179" t="s">
        <v>188</v>
      </c>
      <c r="C191" s="1057">
        <v>7035</v>
      </c>
      <c r="D191" s="178" t="s">
        <v>206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432" t="s">
        <v>28</v>
      </c>
      <c r="V191" s="432" t="s">
        <v>28</v>
      </c>
      <c r="W191" s="432" t="s">
        <v>28</v>
      </c>
      <c r="X191" s="432" t="s">
        <v>28</v>
      </c>
      <c r="Y191" s="432" t="s">
        <v>28</v>
      </c>
      <c r="Z191" s="432" t="s">
        <v>28</v>
      </c>
      <c r="AA191" s="432" t="s">
        <v>28</v>
      </c>
      <c r="AB191" s="432" t="s">
        <v>28</v>
      </c>
      <c r="AC191" s="432" t="s">
        <v>28</v>
      </c>
      <c r="AD191" s="432" t="s">
        <v>28</v>
      </c>
      <c r="AE191" s="432" t="s">
        <v>28</v>
      </c>
      <c r="AF191" s="432" t="s">
        <v>28</v>
      </c>
      <c r="AG191" s="432" t="s">
        <v>28</v>
      </c>
      <c r="AH191" s="432" t="s">
        <v>28</v>
      </c>
      <c r="AI191" s="432" t="s">
        <v>28</v>
      </c>
      <c r="AJ191" s="31"/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30</v>
      </c>
      <c r="BT191" s="158">
        <f>SUM((BS191+BS192)/2)</f>
        <v>30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425</v>
      </c>
      <c r="B192" s="179" t="s">
        <v>188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433" t="s">
        <v>28</v>
      </c>
      <c r="V192" s="433" t="s">
        <v>28</v>
      </c>
      <c r="W192" s="433" t="s">
        <v>28</v>
      </c>
      <c r="X192" s="433" t="s">
        <v>28</v>
      </c>
      <c r="Y192" s="433" t="s">
        <v>28</v>
      </c>
      <c r="Z192" s="433" t="s">
        <v>28</v>
      </c>
      <c r="AA192" s="433" t="s">
        <v>28</v>
      </c>
      <c r="AB192" s="433" t="s">
        <v>28</v>
      </c>
      <c r="AC192" s="433" t="s">
        <v>28</v>
      </c>
      <c r="AD192" s="433" t="s">
        <v>28</v>
      </c>
      <c r="AE192" s="433" t="s">
        <v>28</v>
      </c>
      <c r="AF192" s="433" t="s">
        <v>28</v>
      </c>
      <c r="AG192" s="433" t="s">
        <v>28</v>
      </c>
      <c r="AH192" s="433" t="s">
        <v>28</v>
      </c>
      <c r="AI192" s="433" t="s">
        <v>28</v>
      </c>
      <c r="AJ192" s="37"/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30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207</v>
      </c>
      <c r="E193" s="156" t="s">
        <v>70</v>
      </c>
      <c r="F193" s="304"/>
      <c r="G193" s="307"/>
      <c r="H193" s="307"/>
      <c r="I193" s="53" t="s">
        <v>67</v>
      </c>
      <c r="J193" s="52" t="s">
        <v>11</v>
      </c>
      <c r="K193" s="52" t="s">
        <v>67</v>
      </c>
      <c r="L193" s="52" t="s">
        <v>11</v>
      </c>
      <c r="M193" s="52" t="s">
        <v>11</v>
      </c>
      <c r="N193" s="307"/>
      <c r="O193" s="307"/>
      <c r="P193" s="307"/>
      <c r="Q193" s="52" t="s">
        <v>11</v>
      </c>
      <c r="R193" s="52" t="s">
        <v>11</v>
      </c>
      <c r="S193" s="52" t="s">
        <v>11</v>
      </c>
      <c r="T193" s="307"/>
      <c r="U193" s="307"/>
      <c r="V193" s="307"/>
      <c r="W193" s="52" t="s">
        <v>11</v>
      </c>
      <c r="X193" s="52" t="s">
        <v>11</v>
      </c>
      <c r="Y193" s="52" t="s">
        <v>67</v>
      </c>
      <c r="Z193" s="52" t="s">
        <v>11</v>
      </c>
      <c r="AA193" s="52" t="s">
        <v>11</v>
      </c>
      <c r="AB193" s="307"/>
      <c r="AC193" s="307"/>
      <c r="AD193" s="52" t="s">
        <v>11</v>
      </c>
      <c r="AE193" s="52" t="s">
        <v>11</v>
      </c>
      <c r="AF193" s="52" t="s">
        <v>67</v>
      </c>
      <c r="AG193" s="657" t="s">
        <v>33</v>
      </c>
      <c r="AH193" s="52" t="s">
        <v>11</v>
      </c>
      <c r="AI193" s="307"/>
      <c r="AJ193" s="52"/>
      <c r="AK193" s="34">
        <f>IF(CA193=0,"",TIME(0,CA193,0))</f>
        <v>0.23333333333333331</v>
      </c>
      <c r="AL193" s="157">
        <f t="shared" si="209"/>
        <v>13</v>
      </c>
      <c r="AM193" s="158">
        <f>SUM(AL193:AL194)/2</f>
        <v>13.5</v>
      </c>
      <c r="AN193" s="158">
        <f t="shared" si="210"/>
        <v>0</v>
      </c>
      <c r="AO193" s="158">
        <f>SUM((AN193+AN194)/2)</f>
        <v>0</v>
      </c>
      <c r="AP193" s="159">
        <f t="shared" si="211"/>
        <v>1</v>
      </c>
      <c r="AQ193" s="159">
        <f>SUM((AP193+AP194)/2)</f>
        <v>0.5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06"/>
      <c r="H194" s="306"/>
      <c r="I194" s="433" t="s">
        <v>28</v>
      </c>
      <c r="J194" s="37" t="s">
        <v>11</v>
      </c>
      <c r="K194" s="37" t="s">
        <v>67</v>
      </c>
      <c r="L194" s="37" t="s">
        <v>11</v>
      </c>
      <c r="M194" s="37" t="s">
        <v>11</v>
      </c>
      <c r="N194" s="306"/>
      <c r="O194" s="306"/>
      <c r="P194" s="306"/>
      <c r="Q194" s="37" t="s">
        <v>11</v>
      </c>
      <c r="R194" s="37" t="s">
        <v>11</v>
      </c>
      <c r="S194" s="37" t="s">
        <v>11</v>
      </c>
      <c r="T194" s="306"/>
      <c r="U194" s="306"/>
      <c r="V194" s="306"/>
      <c r="W194" s="37" t="s">
        <v>11</v>
      </c>
      <c r="X194" s="37" t="s">
        <v>11</v>
      </c>
      <c r="Y194" s="37" t="s">
        <v>67</v>
      </c>
      <c r="Z194" s="37" t="s">
        <v>11</v>
      </c>
      <c r="AA194" s="37" t="s">
        <v>11</v>
      </c>
      <c r="AB194" s="306"/>
      <c r="AC194" s="306"/>
      <c r="AD194" s="37" t="s">
        <v>11</v>
      </c>
      <c r="AE194" s="37" t="s">
        <v>11</v>
      </c>
      <c r="AF194" s="37" t="s">
        <v>67</v>
      </c>
      <c r="AG194" s="37" t="s">
        <v>11</v>
      </c>
      <c r="AH194" s="37" t="s">
        <v>11</v>
      </c>
      <c r="AI194" s="331"/>
      <c r="AJ194" s="52"/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386</v>
      </c>
      <c r="D195" s="178" t="s">
        <v>232</v>
      </c>
      <c r="E195" s="156" t="s">
        <v>70</v>
      </c>
      <c r="F195" s="304"/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52" t="s">
        <v>11</v>
      </c>
      <c r="N195" s="307"/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52" t="s">
        <v>11</v>
      </c>
      <c r="X195" s="52" t="s">
        <v>11</v>
      </c>
      <c r="Y195" s="52" t="s">
        <v>11</v>
      </c>
      <c r="Z195" s="52" t="s">
        <v>11</v>
      </c>
      <c r="AA195" s="52" t="s">
        <v>11</v>
      </c>
      <c r="AB195" s="307"/>
      <c r="AC195" s="307"/>
      <c r="AD195" s="52" t="s">
        <v>11</v>
      </c>
      <c r="AE195" s="52" t="s">
        <v>33</v>
      </c>
      <c r="AF195" s="52" t="s">
        <v>11</v>
      </c>
      <c r="AG195" s="657" t="s">
        <v>11</v>
      </c>
      <c r="AH195" s="52" t="s">
        <v>11</v>
      </c>
      <c r="AI195" s="307"/>
      <c r="AJ195" s="52"/>
      <c r="AK195" s="34">
        <f>IF(CA195=0,"",TIME(0,CA195,0))</f>
        <v>0.3</v>
      </c>
      <c r="AL195" s="157">
        <f t="shared" si="209"/>
        <v>17</v>
      </c>
      <c r="AM195" s="158">
        <f>SUM(AL195:AL196)/2</f>
        <v>16.5</v>
      </c>
      <c r="AN195" s="158">
        <f t="shared" si="210"/>
        <v>0</v>
      </c>
      <c r="AO195" s="158">
        <f>SUM((AN195+AN196)/2)</f>
        <v>0</v>
      </c>
      <c r="AP195" s="159">
        <f t="shared" si="211"/>
        <v>1</v>
      </c>
      <c r="AQ195" s="159">
        <f>SUM((AP195+AP196)/2)</f>
        <v>0.5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1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52" t="s">
        <v>11</v>
      </c>
      <c r="R196" s="52" t="s">
        <v>11</v>
      </c>
      <c r="S196" s="52" t="s">
        <v>11</v>
      </c>
      <c r="T196" s="307"/>
      <c r="U196" s="307"/>
      <c r="V196" s="307"/>
      <c r="W196" s="52" t="s">
        <v>11</v>
      </c>
      <c r="X196" s="52" t="s">
        <v>11</v>
      </c>
      <c r="Y196" s="52" t="s">
        <v>11</v>
      </c>
      <c r="Z196" s="52" t="s">
        <v>11</v>
      </c>
      <c r="AA196" s="52" t="s">
        <v>57</v>
      </c>
      <c r="AB196" s="307"/>
      <c r="AC196" s="307"/>
      <c r="AD196" s="52" t="s">
        <v>11</v>
      </c>
      <c r="AE196" s="52" t="s">
        <v>57</v>
      </c>
      <c r="AF196" s="52" t="s">
        <v>11</v>
      </c>
      <c r="AG196" s="52" t="s">
        <v>11</v>
      </c>
      <c r="AH196" s="52" t="s">
        <v>11</v>
      </c>
      <c r="AI196" s="307"/>
      <c r="AJ196" s="52"/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2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425</v>
      </c>
      <c r="B197" s="179" t="s">
        <v>188</v>
      </c>
      <c r="C197" s="1057">
        <v>7841</v>
      </c>
      <c r="D197" s="178" t="s">
        <v>272</v>
      </c>
      <c r="E197" s="156" t="s">
        <v>70</v>
      </c>
      <c r="F197" s="302"/>
      <c r="G197" s="305"/>
      <c r="H197" s="305"/>
      <c r="I197" s="32" t="s">
        <v>11</v>
      </c>
      <c r="J197" s="31" t="s">
        <v>11</v>
      </c>
      <c r="K197" s="31" t="s">
        <v>11</v>
      </c>
      <c r="L197" s="31" t="s">
        <v>11</v>
      </c>
      <c r="M197" s="31" t="s">
        <v>11</v>
      </c>
      <c r="N197" s="305"/>
      <c r="O197" s="305"/>
      <c r="P197" s="305"/>
      <c r="Q197" s="31" t="s">
        <v>11</v>
      </c>
      <c r="R197" s="31" t="s">
        <v>11</v>
      </c>
      <c r="S197" s="31" t="s">
        <v>11</v>
      </c>
      <c r="T197" s="305"/>
      <c r="U197" s="305"/>
      <c r="V197" s="305"/>
      <c r="W197" s="365" t="s">
        <v>14</v>
      </c>
      <c r="X197" s="365" t="s">
        <v>14</v>
      </c>
      <c r="Y197" s="365" t="s">
        <v>14</v>
      </c>
      <c r="Z197" s="31" t="s">
        <v>11</v>
      </c>
      <c r="AA197" s="31" t="s">
        <v>11</v>
      </c>
      <c r="AB197" s="305"/>
      <c r="AC197" s="305"/>
      <c r="AD197" s="31" t="s">
        <v>11</v>
      </c>
      <c r="AE197" s="365" t="s">
        <v>14</v>
      </c>
      <c r="AF197" s="365" t="s">
        <v>14</v>
      </c>
      <c r="AG197" s="365" t="s">
        <v>14</v>
      </c>
      <c r="AH197" s="365" t="s">
        <v>14</v>
      </c>
      <c r="AI197" s="305"/>
      <c r="AJ197" s="31"/>
      <c r="AK197" s="34">
        <f>IF(CA197=0,"",TIME(0,CA197,0))</f>
        <v>0.18333333333333335</v>
      </c>
      <c r="AL197" s="157">
        <f t="shared" si="209"/>
        <v>11</v>
      </c>
      <c r="AM197" s="158">
        <f>SUM(AL197:AL198)/2</f>
        <v>10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0.5</v>
      </c>
      <c r="AZ197" s="161">
        <f>SUM(AM197+AO197+AQ197+AS197+AW197+AY197+AU197)*24</f>
        <v>264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7</v>
      </c>
      <c r="BL197" s="162">
        <f>SUM(BK197+BK198)/2</f>
        <v>7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264</v>
      </c>
      <c r="CB197" s="35">
        <f>SUM(AM197+AO197+AQ197+AS197+AU197+AW197+BB197+BD197+BG197+AY197)</f>
        <v>11</v>
      </c>
    </row>
    <row r="198" spans="1:80" ht="18.75" customHeight="1" thickBot="1" x14ac:dyDescent="0.3">
      <c r="A198" s="137" t="s">
        <v>425</v>
      </c>
      <c r="B198" s="179" t="s">
        <v>188</v>
      </c>
      <c r="C198" s="710" t="s">
        <v>6</v>
      </c>
      <c r="D198" s="194"/>
      <c r="E198" s="166" t="s">
        <v>4</v>
      </c>
      <c r="F198" s="303"/>
      <c r="G198" s="306"/>
      <c r="H198" s="306"/>
      <c r="I198" s="38" t="s">
        <v>11</v>
      </c>
      <c r="J198" s="37" t="s">
        <v>11</v>
      </c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7" t="s">
        <v>11</v>
      </c>
      <c r="R198" s="37" t="s">
        <v>57</v>
      </c>
      <c r="S198" s="37" t="s">
        <v>11</v>
      </c>
      <c r="T198" s="306"/>
      <c r="U198" s="306"/>
      <c r="V198" s="306"/>
      <c r="W198" s="367" t="s">
        <v>14</v>
      </c>
      <c r="X198" s="367" t="s">
        <v>14</v>
      </c>
      <c r="Y198" s="367" t="s">
        <v>14</v>
      </c>
      <c r="Z198" s="37" t="s">
        <v>11</v>
      </c>
      <c r="AA198" s="785" t="s">
        <v>31</v>
      </c>
      <c r="AB198" s="306"/>
      <c r="AC198" s="306"/>
      <c r="AD198" s="37" t="s">
        <v>11</v>
      </c>
      <c r="AE198" s="367" t="s">
        <v>14</v>
      </c>
      <c r="AF198" s="367" t="s">
        <v>14</v>
      </c>
      <c r="AG198" s="367" t="s">
        <v>14</v>
      </c>
      <c r="AH198" s="367" t="s">
        <v>14</v>
      </c>
      <c r="AI198" s="306"/>
      <c r="AJ198" s="37"/>
      <c r="AK198" s="40"/>
      <c r="AL198" s="167">
        <f t="shared" si="209"/>
        <v>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1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7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425</v>
      </c>
      <c r="B199" s="179" t="s">
        <v>189</v>
      </c>
      <c r="C199" s="1174" t="s">
        <v>189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425</v>
      </c>
      <c r="B200" s="179" t="s">
        <v>189</v>
      </c>
      <c r="C200" s="190"/>
      <c r="D200" s="45" t="s">
        <v>69</v>
      </c>
      <c r="E200" s="204"/>
      <c r="F200" s="299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425</v>
      </c>
      <c r="B201" s="179" t="s">
        <v>189</v>
      </c>
      <c r="C201" s="1057" t="s">
        <v>387</v>
      </c>
      <c r="D201" s="155" t="str">
        <f>VLOOKUP(C201,ListeAppel,2,FALSE)</f>
        <v>Nom 006</v>
      </c>
      <c r="E201" s="156" t="s">
        <v>70</v>
      </c>
      <c r="F201" s="302"/>
      <c r="G201" s="305"/>
      <c r="H201" s="305"/>
      <c r="I201" s="55" t="s">
        <v>11</v>
      </c>
      <c r="J201" s="430" t="s">
        <v>58</v>
      </c>
      <c r="K201" s="357" t="s">
        <v>7</v>
      </c>
      <c r="L201" s="31" t="s">
        <v>11</v>
      </c>
      <c r="M201" s="355" t="s">
        <v>13</v>
      </c>
      <c r="N201" s="305"/>
      <c r="O201" s="305"/>
      <c r="P201" s="305"/>
      <c r="Q201" s="31" t="s">
        <v>11</v>
      </c>
      <c r="R201" s="355" t="s">
        <v>13</v>
      </c>
      <c r="S201" s="31" t="s">
        <v>11</v>
      </c>
      <c r="T201" s="332"/>
      <c r="U201" s="305"/>
      <c r="V201" s="305"/>
      <c r="W201" s="55" t="s">
        <v>11</v>
      </c>
      <c r="X201" s="31" t="s">
        <v>11</v>
      </c>
      <c r="Y201" s="454" t="s">
        <v>13</v>
      </c>
      <c r="Z201" s="55" t="s">
        <v>11</v>
      </c>
      <c r="AA201" s="353" t="s">
        <v>7</v>
      </c>
      <c r="AB201" s="305"/>
      <c r="AC201" s="305"/>
      <c r="AD201" s="31" t="s">
        <v>11</v>
      </c>
      <c r="AE201" s="355" t="s">
        <v>13</v>
      </c>
      <c r="AF201" s="355" t="s">
        <v>13</v>
      </c>
      <c r="AG201" s="31" t="s">
        <v>11</v>
      </c>
      <c r="AH201" s="31" t="s">
        <v>11</v>
      </c>
      <c r="AI201" s="305"/>
      <c r="AJ201" s="31"/>
      <c r="AK201" s="34">
        <f>IF(CA201=0,"",TIME(0,CA201,0))</f>
        <v>0.25</v>
      </c>
      <c r="AL201" s="157">
        <f t="shared" ref="AL201:AL246" si="228">COUNTIF(F201:AJ201,"P")</f>
        <v>10</v>
      </c>
      <c r="AM201" s="158">
        <f>SUM(AL201:AL202)/2</f>
        <v>9.5</v>
      </c>
      <c r="AN201" s="158">
        <f t="shared" ref="AN201:AN246" si="229">COUNTIF(F201:AJ201,"Mi")</f>
        <v>5</v>
      </c>
      <c r="AO201" s="158">
        <f>SUM((AN201+AN202)/2)</f>
        <v>5.5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425</v>
      </c>
      <c r="B202" s="179" t="s">
        <v>189</v>
      </c>
      <c r="C202" s="710" t="s">
        <v>10</v>
      </c>
      <c r="D202" s="165">
        <v>11608</v>
      </c>
      <c r="E202" s="166" t="s">
        <v>4</v>
      </c>
      <c r="F202" s="303"/>
      <c r="G202" s="306"/>
      <c r="H202" s="306"/>
      <c r="I202" s="56" t="s">
        <v>11</v>
      </c>
      <c r="J202" s="431" t="s">
        <v>58</v>
      </c>
      <c r="K202" s="453" t="s">
        <v>7</v>
      </c>
      <c r="L202" s="37" t="s">
        <v>11</v>
      </c>
      <c r="M202" s="356" t="s">
        <v>13</v>
      </c>
      <c r="N202" s="306"/>
      <c r="O202" s="306"/>
      <c r="P202" s="306"/>
      <c r="Q202" s="37" t="s">
        <v>11</v>
      </c>
      <c r="R202" s="356" t="s">
        <v>13</v>
      </c>
      <c r="S202" s="37" t="s">
        <v>11</v>
      </c>
      <c r="T202" s="331"/>
      <c r="U202" s="306"/>
      <c r="V202" s="306"/>
      <c r="W202" s="56" t="s">
        <v>11</v>
      </c>
      <c r="X202" s="37" t="s">
        <v>11</v>
      </c>
      <c r="Y202" s="459" t="s">
        <v>13</v>
      </c>
      <c r="Z202" s="459" t="s">
        <v>13</v>
      </c>
      <c r="AA202" s="354" t="s">
        <v>7</v>
      </c>
      <c r="AB202" s="306"/>
      <c r="AC202" s="306"/>
      <c r="AD202" s="37" t="s">
        <v>11</v>
      </c>
      <c r="AE202" s="356" t="s">
        <v>13</v>
      </c>
      <c r="AF202" s="356" t="s">
        <v>13</v>
      </c>
      <c r="AG202" s="37" t="s">
        <v>11</v>
      </c>
      <c r="AH202" s="37" t="s">
        <v>11</v>
      </c>
      <c r="AI202" s="306"/>
      <c r="AJ202" s="37"/>
      <c r="AK202" s="40"/>
      <c r="AL202" s="167">
        <f t="shared" si="228"/>
        <v>9</v>
      </c>
      <c r="AM202" s="168"/>
      <c r="AN202" s="168">
        <f t="shared" si="229"/>
        <v>6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425</v>
      </c>
      <c r="B203" s="179" t="s">
        <v>189</v>
      </c>
      <c r="C203" s="808" t="s">
        <v>388</v>
      </c>
      <c r="D203" s="178" t="str">
        <f>VLOOKUP(C203,ListeAppel,2,FALSE)</f>
        <v>Nom 015</v>
      </c>
      <c r="E203" s="156" t="s">
        <v>70</v>
      </c>
      <c r="F203" s="302"/>
      <c r="G203" s="305"/>
      <c r="H203" s="305"/>
      <c r="I203" s="32" t="s">
        <v>11</v>
      </c>
      <c r="J203" s="31" t="s">
        <v>11</v>
      </c>
      <c r="K203" s="31" t="s">
        <v>11</v>
      </c>
      <c r="L203" s="355" t="s">
        <v>13</v>
      </c>
      <c r="M203" s="31" t="s">
        <v>11</v>
      </c>
      <c r="N203" s="305"/>
      <c r="O203" s="305"/>
      <c r="P203" s="305"/>
      <c r="Q203" s="31" t="s">
        <v>11</v>
      </c>
      <c r="R203" s="31" t="s">
        <v>11</v>
      </c>
      <c r="S203" s="55" t="s">
        <v>11</v>
      </c>
      <c r="T203" s="305"/>
      <c r="U203" s="305"/>
      <c r="V203" s="305"/>
      <c r="W203" s="353" t="s">
        <v>7</v>
      </c>
      <c r="X203" s="31" t="s">
        <v>11</v>
      </c>
      <c r="Y203" s="31" t="s">
        <v>11</v>
      </c>
      <c r="Z203" s="355" t="s">
        <v>13</v>
      </c>
      <c r="AA203" s="31" t="s">
        <v>11</v>
      </c>
      <c r="AB203" s="305"/>
      <c r="AC203" s="305"/>
      <c r="AD203" s="353" t="s">
        <v>7</v>
      </c>
      <c r="AE203" s="355" t="s">
        <v>13</v>
      </c>
      <c r="AF203" s="31" t="s">
        <v>11</v>
      </c>
      <c r="AG203" s="31" t="s">
        <v>11</v>
      </c>
      <c r="AH203" s="31" t="s">
        <v>11</v>
      </c>
      <c r="AI203" s="305"/>
      <c r="AJ203" s="31"/>
      <c r="AK203" s="34">
        <f>IF(CA203=0,"",TIME(0,CA203,0))</f>
        <v>0.26666666666666666</v>
      </c>
      <c r="AL203" s="157">
        <f t="shared" si="228"/>
        <v>13</v>
      </c>
      <c r="AM203" s="158">
        <f>SUM(AL203:AL204)/2</f>
        <v>11</v>
      </c>
      <c r="AN203" s="158">
        <f t="shared" si="229"/>
        <v>3</v>
      </c>
      <c r="AO203" s="158">
        <f>SUM((AN203+AN204)/2)</f>
        <v>4.5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384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2</v>
      </c>
      <c r="BR203" s="158">
        <f>SUM((BQ203+BQ204)/2)</f>
        <v>2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384</v>
      </c>
      <c r="CB203" s="35">
        <f>SUM(AM203+AO203+AQ203+AS203+AU203+AW203+BB203+BD203+BG203+AY203)</f>
        <v>16</v>
      </c>
    </row>
    <row r="204" spans="1:80" ht="18.75" customHeight="1" thickBot="1" x14ac:dyDescent="0.3">
      <c r="A204" s="137" t="s">
        <v>425</v>
      </c>
      <c r="B204" s="179" t="s">
        <v>189</v>
      </c>
      <c r="C204" s="710" t="s">
        <v>10</v>
      </c>
      <c r="D204" s="194"/>
      <c r="E204" s="166" t="s">
        <v>4</v>
      </c>
      <c r="F204" s="303"/>
      <c r="G204" s="306"/>
      <c r="H204" s="306"/>
      <c r="I204" s="38" t="s">
        <v>11</v>
      </c>
      <c r="J204" s="37" t="s">
        <v>57</v>
      </c>
      <c r="K204" s="37" t="s">
        <v>11</v>
      </c>
      <c r="L204" s="356" t="s">
        <v>13</v>
      </c>
      <c r="M204" s="356" t="s">
        <v>13</v>
      </c>
      <c r="N204" s="306"/>
      <c r="O204" s="306"/>
      <c r="P204" s="306"/>
      <c r="Q204" s="37" t="s">
        <v>11</v>
      </c>
      <c r="R204" s="37" t="s">
        <v>11</v>
      </c>
      <c r="S204" s="56" t="s">
        <v>11</v>
      </c>
      <c r="T204" s="306"/>
      <c r="U204" s="306"/>
      <c r="V204" s="306"/>
      <c r="W204" s="354" t="s">
        <v>7</v>
      </c>
      <c r="X204" s="356" t="s">
        <v>13</v>
      </c>
      <c r="Y204" s="37" t="s">
        <v>11</v>
      </c>
      <c r="Z204" s="356" t="s">
        <v>13</v>
      </c>
      <c r="AA204" s="37" t="s">
        <v>11</v>
      </c>
      <c r="AB204" s="306"/>
      <c r="AC204" s="306"/>
      <c r="AD204" s="354" t="s">
        <v>7</v>
      </c>
      <c r="AE204" s="356" t="s">
        <v>13</v>
      </c>
      <c r="AF204" s="37" t="s">
        <v>11</v>
      </c>
      <c r="AG204" s="356" t="s">
        <v>13</v>
      </c>
      <c r="AH204" s="37" t="s">
        <v>11</v>
      </c>
      <c r="AI204" s="306"/>
      <c r="AJ204" s="37"/>
      <c r="AK204" s="40"/>
      <c r="AL204" s="167">
        <f t="shared" si="228"/>
        <v>9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2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718">
        <v>4998</v>
      </c>
      <c r="D205" s="208" t="s">
        <v>205</v>
      </c>
      <c r="E205" s="156" t="s">
        <v>70</v>
      </c>
      <c r="F205" s="304"/>
      <c r="G205" s="307"/>
      <c r="H205" s="307"/>
      <c r="I205" s="612" t="s">
        <v>13</v>
      </c>
      <c r="J205" s="52" t="s">
        <v>11</v>
      </c>
      <c r="K205" s="52" t="s">
        <v>67</v>
      </c>
      <c r="L205" s="378" t="s">
        <v>13</v>
      </c>
      <c r="M205" s="378" t="s">
        <v>13</v>
      </c>
      <c r="N205" s="307"/>
      <c r="O205" s="307"/>
      <c r="P205" s="307"/>
      <c r="Q205" s="358" t="s">
        <v>7</v>
      </c>
      <c r="R205" s="358" t="s">
        <v>7</v>
      </c>
      <c r="S205" s="255" t="s">
        <v>11</v>
      </c>
      <c r="T205" s="307"/>
      <c r="U205" s="307"/>
      <c r="V205" s="307"/>
      <c r="W205" s="385" t="s">
        <v>58</v>
      </c>
      <c r="X205" s="385" t="s">
        <v>58</v>
      </c>
      <c r="Y205" s="385" t="s">
        <v>58</v>
      </c>
      <c r="Z205" s="385" t="s">
        <v>58</v>
      </c>
      <c r="AA205" s="385" t="s">
        <v>58</v>
      </c>
      <c r="AB205" s="307"/>
      <c r="AC205" s="307"/>
      <c r="AD205" s="385" t="s">
        <v>58</v>
      </c>
      <c r="AE205" s="385" t="s">
        <v>58</v>
      </c>
      <c r="AF205" s="385" t="s">
        <v>58</v>
      </c>
      <c r="AG205" s="385" t="s">
        <v>58</v>
      </c>
      <c r="AH205" s="385" t="s">
        <v>58</v>
      </c>
      <c r="AI205" s="307"/>
      <c r="AJ205" s="52"/>
      <c r="AK205" s="34">
        <f>IF(CA205=0,"",TIME(0,CA205,0))</f>
        <v>8.3333333333333329E-2</v>
      </c>
      <c r="AL205" s="157">
        <f t="shared" si="228"/>
        <v>2</v>
      </c>
      <c r="AM205" s="158">
        <f>SUM(AL205:AL206)/2</f>
        <v>2</v>
      </c>
      <c r="AN205" s="158">
        <f t="shared" si="229"/>
        <v>3</v>
      </c>
      <c r="AO205" s="158">
        <f>SUM((AN205+AN206)/2)</f>
        <v>3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120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</v>
      </c>
      <c r="BR205" s="158">
        <f>SUM((BQ205+BQ206)/2)</f>
        <v>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120</v>
      </c>
      <c r="CB205" s="35">
        <f>SUM(AM205+AO205+AQ205+AS205+AU205+AW205+BB205+BD205+BG205+AY205)</f>
        <v>5</v>
      </c>
    </row>
    <row r="206" spans="1:80" ht="18.75" customHeight="1" thickBot="1" x14ac:dyDescent="0.3">
      <c r="A206" s="137" t="s">
        <v>425</v>
      </c>
      <c r="B206" s="179" t="s">
        <v>189</v>
      </c>
      <c r="C206" s="718" t="s">
        <v>6</v>
      </c>
      <c r="D206" s="254">
        <v>10876</v>
      </c>
      <c r="E206" s="166" t="s">
        <v>4</v>
      </c>
      <c r="F206" s="304"/>
      <c r="G206" s="307"/>
      <c r="H206" s="307"/>
      <c r="I206" s="612" t="s">
        <v>13</v>
      </c>
      <c r="J206" s="52" t="s">
        <v>11</v>
      </c>
      <c r="K206" s="52" t="s">
        <v>67</v>
      </c>
      <c r="L206" s="378" t="s">
        <v>13</v>
      </c>
      <c r="M206" s="378" t="s">
        <v>13</v>
      </c>
      <c r="N206" s="307"/>
      <c r="O206" s="307"/>
      <c r="P206" s="307"/>
      <c r="Q206" s="358" t="s">
        <v>7</v>
      </c>
      <c r="R206" s="358" t="s">
        <v>7</v>
      </c>
      <c r="S206" s="255" t="s">
        <v>11</v>
      </c>
      <c r="T206" s="307"/>
      <c r="U206" s="307"/>
      <c r="V206" s="307"/>
      <c r="W206" s="352" t="s">
        <v>58</v>
      </c>
      <c r="X206" s="352" t="s">
        <v>58</v>
      </c>
      <c r="Y206" s="352" t="s">
        <v>58</v>
      </c>
      <c r="Z206" s="352" t="s">
        <v>58</v>
      </c>
      <c r="AA206" s="352" t="s">
        <v>58</v>
      </c>
      <c r="AB206" s="306"/>
      <c r="AC206" s="306"/>
      <c r="AD206" s="352" t="s">
        <v>58</v>
      </c>
      <c r="AE206" s="352" t="s">
        <v>58</v>
      </c>
      <c r="AF206" s="352" t="s">
        <v>58</v>
      </c>
      <c r="AG206" s="352" t="s">
        <v>58</v>
      </c>
      <c r="AH206" s="352" t="s">
        <v>58</v>
      </c>
      <c r="AI206" s="307"/>
      <c r="AJ206" s="52"/>
      <c r="AK206" s="40"/>
      <c r="AL206" s="167">
        <f t="shared" si="228"/>
        <v>2</v>
      </c>
      <c r="AM206" s="168"/>
      <c r="AN206" s="168">
        <f t="shared" si="229"/>
        <v>3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808" t="s">
        <v>390</v>
      </c>
      <c r="D207" s="178" t="str">
        <f>VLOOKUP(C207,ListeAppel,2,FALSE)</f>
        <v>Nom 021</v>
      </c>
      <c r="E207" s="156" t="s">
        <v>70</v>
      </c>
      <c r="F207" s="302"/>
      <c r="G207" s="305"/>
      <c r="H207" s="305"/>
      <c r="I207" s="32" t="s">
        <v>67</v>
      </c>
      <c r="J207" s="55" t="s">
        <v>11</v>
      </c>
      <c r="K207" s="32" t="s">
        <v>67</v>
      </c>
      <c r="L207" s="454" t="s">
        <v>13</v>
      </c>
      <c r="M207" s="31" t="s">
        <v>11</v>
      </c>
      <c r="N207" s="305"/>
      <c r="O207" s="305"/>
      <c r="P207" s="305"/>
      <c r="Q207" s="55" t="s">
        <v>11</v>
      </c>
      <c r="R207" s="31" t="s">
        <v>67</v>
      </c>
      <c r="S207" s="55" t="s">
        <v>11</v>
      </c>
      <c r="T207" s="305"/>
      <c r="U207" s="305"/>
      <c r="V207" s="305"/>
      <c r="W207" s="31" t="s">
        <v>67</v>
      </c>
      <c r="X207" s="55" t="s">
        <v>11</v>
      </c>
      <c r="Y207" s="55" t="s">
        <v>11</v>
      </c>
      <c r="Z207" s="454" t="s">
        <v>13</v>
      </c>
      <c r="AA207" s="31" t="s">
        <v>67</v>
      </c>
      <c r="AB207" s="305"/>
      <c r="AC207" s="305"/>
      <c r="AD207" s="31" t="s">
        <v>67</v>
      </c>
      <c r="AE207" s="355" t="s">
        <v>13</v>
      </c>
      <c r="AF207" s="31" t="s">
        <v>67</v>
      </c>
      <c r="AG207" s="656" t="s">
        <v>11</v>
      </c>
      <c r="AH207" s="31" t="s">
        <v>11</v>
      </c>
      <c r="AI207" s="305"/>
      <c r="AJ207" s="31"/>
      <c r="AK207" s="34">
        <f>IF(CA207=0,"",TIME(0,CA207,0))</f>
        <v>0.18333333333333335</v>
      </c>
      <c r="AL207" s="157">
        <f t="shared" si="228"/>
        <v>8</v>
      </c>
      <c r="AM207" s="158">
        <f>SUM(AL207:AL208)/2</f>
        <v>6</v>
      </c>
      <c r="AN207" s="158">
        <f t="shared" si="229"/>
        <v>3</v>
      </c>
      <c r="AO207" s="158">
        <f>SUM((AN207+AN208)/2)</f>
        <v>4.5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0.5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0</v>
      </c>
      <c r="BR207" s="158">
        <f>SUM((BQ207+BQ208)/2)</f>
        <v>0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425</v>
      </c>
      <c r="B208" s="179" t="s">
        <v>189</v>
      </c>
      <c r="C208" s="710" t="s">
        <v>3</v>
      </c>
      <c r="D208" s="165"/>
      <c r="E208" s="166" t="s">
        <v>4</v>
      </c>
      <c r="F208" s="303"/>
      <c r="G208" s="306"/>
      <c r="H208" s="306"/>
      <c r="I208" s="38" t="s">
        <v>67</v>
      </c>
      <c r="J208" s="56" t="s">
        <v>11</v>
      </c>
      <c r="K208" s="38" t="s">
        <v>67</v>
      </c>
      <c r="L208" s="459" t="s">
        <v>13</v>
      </c>
      <c r="M208" s="356" t="s">
        <v>13</v>
      </c>
      <c r="N208" s="306"/>
      <c r="O208" s="306"/>
      <c r="P208" s="306"/>
      <c r="Q208" s="56" t="s">
        <v>11</v>
      </c>
      <c r="R208" s="37" t="s">
        <v>67</v>
      </c>
      <c r="S208" s="56" t="s">
        <v>11</v>
      </c>
      <c r="T208" s="306"/>
      <c r="U208" s="306"/>
      <c r="V208" s="306"/>
      <c r="W208" s="37" t="s">
        <v>67</v>
      </c>
      <c r="X208" s="459" t="s">
        <v>13</v>
      </c>
      <c r="Y208" s="56" t="s">
        <v>57</v>
      </c>
      <c r="Z208" s="459" t="s">
        <v>13</v>
      </c>
      <c r="AA208" s="37" t="s">
        <v>67</v>
      </c>
      <c r="AB208" s="306"/>
      <c r="AC208" s="306"/>
      <c r="AD208" s="37" t="s">
        <v>67</v>
      </c>
      <c r="AE208" s="356" t="s">
        <v>13</v>
      </c>
      <c r="AF208" s="37" t="s">
        <v>67</v>
      </c>
      <c r="AG208" s="356" t="s">
        <v>13</v>
      </c>
      <c r="AH208" s="37" t="s">
        <v>11</v>
      </c>
      <c r="AI208" s="306"/>
      <c r="AJ208" s="37"/>
      <c r="AK208" s="40"/>
      <c r="AL208" s="167">
        <f t="shared" si="228"/>
        <v>4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1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0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179" t="s">
        <v>189</v>
      </c>
      <c r="C209" s="808" t="s">
        <v>391</v>
      </c>
      <c r="D209" s="178" t="str">
        <f>VLOOKUP(C209,ListeAppel,2,FALSE)</f>
        <v>Nom 027</v>
      </c>
      <c r="E209" s="156" t="s">
        <v>70</v>
      </c>
      <c r="F209" s="302"/>
      <c r="G209" s="305"/>
      <c r="H209" s="305"/>
      <c r="I209" s="32" t="s">
        <v>67</v>
      </c>
      <c r="J209" s="55" t="s">
        <v>11</v>
      </c>
      <c r="K209" s="55" t="s">
        <v>11</v>
      </c>
      <c r="L209" s="55" t="s">
        <v>11</v>
      </c>
      <c r="M209" s="31" t="s">
        <v>11</v>
      </c>
      <c r="N209" s="305"/>
      <c r="O209" s="305"/>
      <c r="P209" s="305"/>
      <c r="Q209" s="357" t="s">
        <v>7</v>
      </c>
      <c r="R209" s="357" t="s">
        <v>7</v>
      </c>
      <c r="S209" s="55" t="s">
        <v>11</v>
      </c>
      <c r="T209" s="332"/>
      <c r="U209" s="305"/>
      <c r="V209" s="305"/>
      <c r="W209" s="31" t="s">
        <v>67</v>
      </c>
      <c r="X209" s="357" t="s">
        <v>7</v>
      </c>
      <c r="Y209" s="55" t="s">
        <v>11</v>
      </c>
      <c r="Z209" s="55" t="s">
        <v>11</v>
      </c>
      <c r="AA209" s="31" t="s">
        <v>67</v>
      </c>
      <c r="AB209" s="305"/>
      <c r="AC209" s="305"/>
      <c r="AD209" s="31" t="s">
        <v>67</v>
      </c>
      <c r="AE209" s="31" t="s">
        <v>67</v>
      </c>
      <c r="AF209" s="31" t="s">
        <v>11</v>
      </c>
      <c r="AG209" s="656" t="s">
        <v>11</v>
      </c>
      <c r="AH209" s="31" t="s">
        <v>11</v>
      </c>
      <c r="AI209" s="305"/>
      <c r="AJ209" s="31"/>
      <c r="AK209" s="34">
        <f>IF(CA209=0,"",TIME(0,CA209,0))</f>
        <v>0.16666666666666666</v>
      </c>
      <c r="AL209" s="157">
        <f t="shared" si="228"/>
        <v>10</v>
      </c>
      <c r="AM209" s="158">
        <f>SUM(AL209:AL210)/2</f>
        <v>9.5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240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240</v>
      </c>
      <c r="CB209" s="35">
        <f>SUM(AM209+AO209+AQ209+AS209+AU209+AW209+BB209+BD209+BG209+AY209)</f>
        <v>10</v>
      </c>
    </row>
    <row r="210" spans="1:80" ht="18.75" customHeight="1" thickBot="1" x14ac:dyDescent="0.3">
      <c r="A210" s="137" t="s">
        <v>425</v>
      </c>
      <c r="B210" s="179" t="s">
        <v>189</v>
      </c>
      <c r="C210" s="710" t="s">
        <v>6</v>
      </c>
      <c r="D210" s="194"/>
      <c r="E210" s="166" t="s">
        <v>4</v>
      </c>
      <c r="F210" s="303"/>
      <c r="G210" s="306"/>
      <c r="H210" s="306"/>
      <c r="I210" s="38" t="s">
        <v>67</v>
      </c>
      <c r="J210" s="56" t="s">
        <v>11</v>
      </c>
      <c r="K210" s="56" t="s">
        <v>11</v>
      </c>
      <c r="L210" s="56" t="s">
        <v>11</v>
      </c>
      <c r="M210" s="37" t="s">
        <v>57</v>
      </c>
      <c r="N210" s="306"/>
      <c r="O210" s="306"/>
      <c r="P210" s="306"/>
      <c r="Q210" s="453" t="s">
        <v>7</v>
      </c>
      <c r="R210" s="453" t="s">
        <v>7</v>
      </c>
      <c r="S210" s="56" t="s">
        <v>11</v>
      </c>
      <c r="T210" s="331"/>
      <c r="U210" s="306"/>
      <c r="V210" s="306"/>
      <c r="W210" s="37" t="s">
        <v>67</v>
      </c>
      <c r="X210" s="453" t="s">
        <v>7</v>
      </c>
      <c r="Y210" s="56" t="s">
        <v>11</v>
      </c>
      <c r="Z210" s="56" t="s">
        <v>11</v>
      </c>
      <c r="AA210" s="37" t="s">
        <v>67</v>
      </c>
      <c r="AB210" s="306"/>
      <c r="AC210" s="306"/>
      <c r="AD210" s="37" t="s">
        <v>67</v>
      </c>
      <c r="AE210" s="37" t="s">
        <v>67</v>
      </c>
      <c r="AF210" s="37" t="s">
        <v>11</v>
      </c>
      <c r="AG210" s="37" t="s">
        <v>11</v>
      </c>
      <c r="AH210" s="37" t="s">
        <v>11</v>
      </c>
      <c r="AI210" s="306"/>
      <c r="AJ210" s="37"/>
      <c r="AK210" s="40"/>
      <c r="AL210" s="167">
        <f t="shared" si="228"/>
        <v>9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1058" t="s">
        <v>392</v>
      </c>
      <c r="D211" s="201" t="str">
        <f>VLOOKUP(C211,ListeAppel,2,FALSE)</f>
        <v>Nom 029</v>
      </c>
      <c r="E211" s="156" t="s">
        <v>70</v>
      </c>
      <c r="F211" s="302"/>
      <c r="G211" s="305"/>
      <c r="H211" s="305"/>
      <c r="I211" s="55" t="s">
        <v>11</v>
      </c>
      <c r="J211" s="31" t="s">
        <v>11</v>
      </c>
      <c r="K211" s="52" t="s">
        <v>67</v>
      </c>
      <c r="L211" s="31" t="s">
        <v>11</v>
      </c>
      <c r="M211" s="55" t="s">
        <v>11</v>
      </c>
      <c r="N211" s="305"/>
      <c r="O211" s="305"/>
      <c r="P211" s="332"/>
      <c r="Q211" s="31" t="s">
        <v>11</v>
      </c>
      <c r="R211" s="31" t="s">
        <v>11</v>
      </c>
      <c r="S211" s="31" t="s">
        <v>11</v>
      </c>
      <c r="T211" s="332"/>
      <c r="U211" s="305"/>
      <c r="V211" s="305"/>
      <c r="W211" s="31" t="s">
        <v>11</v>
      </c>
      <c r="X211" s="31" t="s">
        <v>11</v>
      </c>
      <c r="Y211" s="31" t="s">
        <v>11</v>
      </c>
      <c r="Z211" s="485" t="s">
        <v>67</v>
      </c>
      <c r="AA211" s="31" t="s">
        <v>11</v>
      </c>
      <c r="AB211" s="305"/>
      <c r="AC211" s="305"/>
      <c r="AD211" s="31" t="s">
        <v>11</v>
      </c>
      <c r="AE211" s="31" t="s">
        <v>11</v>
      </c>
      <c r="AF211" s="485" t="s">
        <v>67</v>
      </c>
      <c r="AG211" s="31" t="s">
        <v>11</v>
      </c>
      <c r="AH211" s="31" t="s">
        <v>11</v>
      </c>
      <c r="AI211" s="305"/>
      <c r="AJ211" s="31"/>
      <c r="AK211" s="34">
        <f>IF(CA211=0,"",TIME(0,CA211,0))</f>
        <v>0.25</v>
      </c>
      <c r="AL211" s="157">
        <f t="shared" si="228"/>
        <v>15</v>
      </c>
      <c r="AM211" s="158">
        <f>SUM(AL211:AL212)/2</f>
        <v>15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425</v>
      </c>
      <c r="B212" s="179" t="s">
        <v>189</v>
      </c>
      <c r="C212" s="271" t="s">
        <v>6</v>
      </c>
      <c r="D212" s="194"/>
      <c r="E212" s="166" t="s">
        <v>4</v>
      </c>
      <c r="F212" s="303"/>
      <c r="G212" s="306"/>
      <c r="H212" s="306"/>
      <c r="I212" s="56" t="s">
        <v>11</v>
      </c>
      <c r="J212" s="37" t="s">
        <v>11</v>
      </c>
      <c r="K212" s="52" t="s">
        <v>67</v>
      </c>
      <c r="L212" s="37" t="s">
        <v>11</v>
      </c>
      <c r="M212" s="56" t="s">
        <v>11</v>
      </c>
      <c r="N212" s="306"/>
      <c r="O212" s="306"/>
      <c r="P212" s="331"/>
      <c r="Q212" s="37" t="s">
        <v>11</v>
      </c>
      <c r="R212" s="37" t="s">
        <v>11</v>
      </c>
      <c r="S212" s="37" t="s">
        <v>11</v>
      </c>
      <c r="T212" s="331"/>
      <c r="U212" s="306"/>
      <c r="V212" s="306"/>
      <c r="W212" s="37" t="s">
        <v>11</v>
      </c>
      <c r="X212" s="37" t="s">
        <v>11</v>
      </c>
      <c r="Y212" s="37" t="s">
        <v>11</v>
      </c>
      <c r="Z212" s="37" t="s">
        <v>67</v>
      </c>
      <c r="AA212" s="37" t="s">
        <v>11</v>
      </c>
      <c r="AB212" s="306"/>
      <c r="AC212" s="306"/>
      <c r="AD212" s="37" t="s">
        <v>11</v>
      </c>
      <c r="AE212" s="37" t="s">
        <v>11</v>
      </c>
      <c r="AF212" s="37" t="s">
        <v>67</v>
      </c>
      <c r="AG212" s="37" t="s">
        <v>11</v>
      </c>
      <c r="AH212" s="37" t="s">
        <v>11</v>
      </c>
      <c r="AI212" s="306"/>
      <c r="AJ212" s="37"/>
      <c r="AK212" s="40"/>
      <c r="AL212" s="167">
        <f t="shared" si="228"/>
        <v>15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718">
        <v>8965</v>
      </c>
      <c r="D213" s="208" t="s">
        <v>222</v>
      </c>
      <c r="E213" s="156" t="s">
        <v>70</v>
      </c>
      <c r="F213" s="302"/>
      <c r="G213" s="305"/>
      <c r="H213" s="305"/>
      <c r="I213" s="351" t="s">
        <v>59</v>
      </c>
      <c r="J213" s="351" t="s">
        <v>59</v>
      </c>
      <c r="K213" s="351" t="s">
        <v>59</v>
      </c>
      <c r="L213" s="351" t="s">
        <v>59</v>
      </c>
      <c r="M213" s="351" t="s">
        <v>59</v>
      </c>
      <c r="N213" s="305"/>
      <c r="O213" s="305"/>
      <c r="P213" s="332"/>
      <c r="Q213" s="351" t="s">
        <v>59</v>
      </c>
      <c r="R213" s="351" t="s">
        <v>59</v>
      </c>
      <c r="S213" s="351" t="s">
        <v>59</v>
      </c>
      <c r="T213" s="332"/>
      <c r="U213" s="305"/>
      <c r="V213" s="305"/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1" t="s">
        <v>59</v>
      </c>
      <c r="AF213" s="31" t="s">
        <v>59</v>
      </c>
      <c r="AG213" s="31" t="s">
        <v>59</v>
      </c>
      <c r="AH213" s="31" t="s">
        <v>59</v>
      </c>
      <c r="AI213" s="305"/>
      <c r="AJ213" s="31"/>
      <c r="AK213" s="34" t="str">
        <f>IF(CA213=0,"",TIME(0,CA213,0))</f>
        <v/>
      </c>
      <c r="AL213" s="157">
        <f t="shared" si="228"/>
        <v>0</v>
      </c>
      <c r="AM213" s="158">
        <f>SUM(AL213:AL214)/2</f>
        <v>0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0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8</v>
      </c>
      <c r="BR213" s="158">
        <f>SUM((BQ213+BQ214)/2)</f>
        <v>8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0</v>
      </c>
      <c r="CB213" s="35">
        <f>SUM(AM213+AO213+AQ213+AS213+AU213+AW213+BB213+BD213+BG213+AY213)</f>
        <v>0</v>
      </c>
    </row>
    <row r="214" spans="1:80" ht="18.75" customHeight="1" thickBot="1" x14ac:dyDescent="0.3">
      <c r="A214" s="137" t="s">
        <v>425</v>
      </c>
      <c r="B214" s="179" t="s">
        <v>189</v>
      </c>
      <c r="C214" s="718" t="s">
        <v>6</v>
      </c>
      <c r="D214" s="254">
        <v>11446</v>
      </c>
      <c r="E214" s="166" t="s">
        <v>4</v>
      </c>
      <c r="F214" s="303"/>
      <c r="G214" s="306"/>
      <c r="H214" s="306"/>
      <c r="I214" s="352" t="s">
        <v>59</v>
      </c>
      <c r="J214" s="352" t="s">
        <v>59</v>
      </c>
      <c r="K214" s="352" t="s">
        <v>59</v>
      </c>
      <c r="L214" s="352" t="s">
        <v>59</v>
      </c>
      <c r="M214" s="352" t="s">
        <v>59</v>
      </c>
      <c r="N214" s="306"/>
      <c r="O214" s="306"/>
      <c r="P214" s="331"/>
      <c r="Q214" s="352" t="s">
        <v>59</v>
      </c>
      <c r="R214" s="352" t="s">
        <v>59</v>
      </c>
      <c r="S214" s="352" t="s">
        <v>59</v>
      </c>
      <c r="T214" s="331"/>
      <c r="U214" s="306"/>
      <c r="V214" s="306"/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7" t="s">
        <v>59</v>
      </c>
      <c r="AF214" s="37" t="s">
        <v>59</v>
      </c>
      <c r="AG214" s="37" t="s">
        <v>59</v>
      </c>
      <c r="AH214" s="37" t="s">
        <v>59</v>
      </c>
      <c r="AI214" s="306"/>
      <c r="AJ214" s="37"/>
      <c r="AK214" s="40"/>
      <c r="AL214" s="167">
        <f t="shared" si="228"/>
        <v>0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8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058" t="s">
        <v>394</v>
      </c>
      <c r="D215" s="178" t="str">
        <f>VLOOKUP(C215,ListeAppel,2,FALSE)</f>
        <v>Nom 036</v>
      </c>
      <c r="E215" s="156" t="s">
        <v>70</v>
      </c>
      <c r="F215" s="302"/>
      <c r="G215" s="305"/>
      <c r="H215" s="305"/>
      <c r="I215" s="32" t="s">
        <v>11</v>
      </c>
      <c r="J215" s="31" t="s">
        <v>11</v>
      </c>
      <c r="K215" s="357" t="s">
        <v>7</v>
      </c>
      <c r="L215" s="31" t="s">
        <v>11</v>
      </c>
      <c r="M215" s="31" t="s">
        <v>67</v>
      </c>
      <c r="N215" s="305"/>
      <c r="O215" s="305"/>
      <c r="P215" s="305"/>
      <c r="Q215" s="355" t="s">
        <v>13</v>
      </c>
      <c r="R215" s="353" t="s">
        <v>7</v>
      </c>
      <c r="S215" s="31" t="s">
        <v>11</v>
      </c>
      <c r="T215" s="305"/>
      <c r="U215" s="305"/>
      <c r="V215" s="305"/>
      <c r="W215" s="31" t="s">
        <v>11</v>
      </c>
      <c r="X215" s="31" t="s">
        <v>11</v>
      </c>
      <c r="Y215" s="31" t="s">
        <v>11</v>
      </c>
      <c r="Z215" s="355" t="s">
        <v>13</v>
      </c>
      <c r="AA215" s="31" t="s">
        <v>67</v>
      </c>
      <c r="AB215" s="305"/>
      <c r="AC215" s="305"/>
      <c r="AD215" s="355" t="s">
        <v>13</v>
      </c>
      <c r="AE215" s="355" t="s">
        <v>13</v>
      </c>
      <c r="AF215" s="353" t="s">
        <v>7</v>
      </c>
      <c r="AG215" s="656" t="s">
        <v>11</v>
      </c>
      <c r="AH215" s="31" t="s">
        <v>67</v>
      </c>
      <c r="AI215" s="305"/>
      <c r="AJ215" s="31"/>
      <c r="AK215" s="34">
        <f>IF(CA215=0,"",TIME(0,CA215,0))</f>
        <v>0.19999999999999998</v>
      </c>
      <c r="AL215" s="157">
        <f t="shared" si="228"/>
        <v>8</v>
      </c>
      <c r="AM215" s="158">
        <f>SUM(AL215:AL216)/2</f>
        <v>9</v>
      </c>
      <c r="AN215" s="158">
        <f t="shared" si="229"/>
        <v>4</v>
      </c>
      <c r="AO215" s="158">
        <f>SUM((AN215+AN216)/2)</f>
        <v>3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3</v>
      </c>
      <c r="BR215" s="158">
        <f>SUM((BQ215+BQ216)/2)</f>
        <v>3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425</v>
      </c>
      <c r="B216" s="179" t="s">
        <v>189</v>
      </c>
      <c r="C216" s="718" t="s">
        <v>6</v>
      </c>
      <c r="D216" s="165"/>
      <c r="E216" s="166" t="s">
        <v>4</v>
      </c>
      <c r="F216" s="303"/>
      <c r="G216" s="306"/>
      <c r="H216" s="306"/>
      <c r="I216" s="38" t="s">
        <v>11</v>
      </c>
      <c r="J216" s="37" t="s">
        <v>11</v>
      </c>
      <c r="K216" s="453" t="s">
        <v>7</v>
      </c>
      <c r="L216" s="37" t="s">
        <v>11</v>
      </c>
      <c r="M216" s="37" t="s">
        <v>67</v>
      </c>
      <c r="N216" s="306"/>
      <c r="O216" s="306"/>
      <c r="P216" s="306"/>
      <c r="Q216" s="37" t="s">
        <v>11</v>
      </c>
      <c r="R216" s="354" t="s">
        <v>7</v>
      </c>
      <c r="S216" s="37" t="s">
        <v>11</v>
      </c>
      <c r="T216" s="306"/>
      <c r="U216" s="306"/>
      <c r="V216" s="306"/>
      <c r="W216" s="37" t="s">
        <v>11</v>
      </c>
      <c r="X216" s="37" t="s">
        <v>11</v>
      </c>
      <c r="Y216" s="37" t="s">
        <v>11</v>
      </c>
      <c r="Z216" s="356" t="s">
        <v>13</v>
      </c>
      <c r="AA216" s="37" t="s">
        <v>67</v>
      </c>
      <c r="AB216" s="306"/>
      <c r="AC216" s="306"/>
      <c r="AD216" s="37" t="s">
        <v>11</v>
      </c>
      <c r="AE216" s="356" t="s">
        <v>13</v>
      </c>
      <c r="AF216" s="354" t="s">
        <v>7</v>
      </c>
      <c r="AG216" s="37" t="s">
        <v>11</v>
      </c>
      <c r="AH216" s="37" t="s">
        <v>67</v>
      </c>
      <c r="AI216" s="306"/>
      <c r="AJ216" s="37"/>
      <c r="AK216" s="40"/>
      <c r="AL216" s="167">
        <f t="shared" si="228"/>
        <v>10</v>
      </c>
      <c r="AM216" s="168"/>
      <c r="AN216" s="168">
        <f t="shared" si="229"/>
        <v>2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3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237</v>
      </c>
      <c r="E217" s="156" t="s">
        <v>70</v>
      </c>
      <c r="F217" s="304"/>
      <c r="G217" s="307"/>
      <c r="H217" s="307"/>
      <c r="I217" s="53" t="s">
        <v>11</v>
      </c>
      <c r="J217" s="52" t="s">
        <v>11</v>
      </c>
      <c r="K217" s="255" t="s">
        <v>11</v>
      </c>
      <c r="L217" s="52" t="s">
        <v>11</v>
      </c>
      <c r="M217" s="358" t="s">
        <v>7</v>
      </c>
      <c r="N217" s="307"/>
      <c r="O217" s="307"/>
      <c r="P217" s="307"/>
      <c r="Q217" s="378" t="s">
        <v>13</v>
      </c>
      <c r="R217" s="31" t="s">
        <v>67</v>
      </c>
      <c r="S217" s="52" t="s">
        <v>11</v>
      </c>
      <c r="T217" s="307"/>
      <c r="U217" s="307"/>
      <c r="V217" s="307"/>
      <c r="W217" s="52" t="s">
        <v>11</v>
      </c>
      <c r="X217" s="52" t="s">
        <v>11</v>
      </c>
      <c r="Y217" s="52" t="s">
        <v>11</v>
      </c>
      <c r="Z217" s="52" t="s">
        <v>11</v>
      </c>
      <c r="AA217" s="734" t="s">
        <v>28</v>
      </c>
      <c r="AB217" s="307"/>
      <c r="AC217" s="307"/>
      <c r="AD217" s="358" t="s">
        <v>7</v>
      </c>
      <c r="AE217" s="52" t="s">
        <v>11</v>
      </c>
      <c r="AF217" s="52" t="s">
        <v>11</v>
      </c>
      <c r="AG217" s="380" t="s">
        <v>11</v>
      </c>
      <c r="AH217" s="52" t="s">
        <v>11</v>
      </c>
      <c r="AI217" s="307"/>
      <c r="AJ217" s="52"/>
      <c r="AK217" s="34">
        <f>IF(CA217=0,"",TIME(0,CA217,0))</f>
        <v>0.23333333333333331</v>
      </c>
      <c r="AL217" s="157">
        <f>COUNTIF(F217:AJ217,"P")</f>
        <v>13</v>
      </c>
      <c r="AM217" s="158">
        <f>SUM(AL217:AL218)/2</f>
        <v>12.5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1</v>
      </c>
      <c r="BT217" s="158">
        <f>SUM((BS217+BS218)/2)</f>
        <v>1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307"/>
      <c r="H218" s="307"/>
      <c r="I218" s="53" t="s">
        <v>11</v>
      </c>
      <c r="J218" s="52" t="s">
        <v>11</v>
      </c>
      <c r="K218" s="255" t="s">
        <v>11</v>
      </c>
      <c r="L218" s="52" t="s">
        <v>11</v>
      </c>
      <c r="M218" s="358" t="s">
        <v>7</v>
      </c>
      <c r="N218" s="307"/>
      <c r="O218" s="307"/>
      <c r="P218" s="307"/>
      <c r="Q218" s="378" t="s">
        <v>13</v>
      </c>
      <c r="R218" s="37" t="s">
        <v>67</v>
      </c>
      <c r="S218" s="56" t="s">
        <v>11</v>
      </c>
      <c r="T218" s="307"/>
      <c r="U218" s="307"/>
      <c r="V218" s="307"/>
      <c r="W218" s="52" t="s">
        <v>11</v>
      </c>
      <c r="X218" s="52" t="s">
        <v>11</v>
      </c>
      <c r="Y218" s="52" t="s">
        <v>11</v>
      </c>
      <c r="Z218" s="52" t="s">
        <v>57</v>
      </c>
      <c r="AA218" s="518" t="s">
        <v>28</v>
      </c>
      <c r="AB218" s="307"/>
      <c r="AC218" s="307"/>
      <c r="AD218" s="358" t="s">
        <v>7</v>
      </c>
      <c r="AE218" s="52" t="s">
        <v>11</v>
      </c>
      <c r="AF218" s="52" t="s">
        <v>11</v>
      </c>
      <c r="AG218" s="52" t="s">
        <v>11</v>
      </c>
      <c r="AH218" s="52" t="s">
        <v>11</v>
      </c>
      <c r="AI218" s="307"/>
      <c r="AJ218" s="52"/>
      <c r="AK218" s="40"/>
      <c r="AL218" s="167">
        <f>COUNTIF(F218:AJ218,"P")</f>
        <v>12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1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1058" t="s">
        <v>397</v>
      </c>
      <c r="D219" s="178" t="str">
        <f>VLOOKUP(C219,ListeAppel,2,FALSE)</f>
        <v>Nom 055</v>
      </c>
      <c r="E219" s="156" t="s">
        <v>70</v>
      </c>
      <c r="F219" s="302"/>
      <c r="G219" s="305"/>
      <c r="H219" s="305"/>
      <c r="I219" s="32" t="s">
        <v>11</v>
      </c>
      <c r="J219" s="55" t="s">
        <v>11</v>
      </c>
      <c r="K219" s="373" t="s">
        <v>45</v>
      </c>
      <c r="L219" s="775" t="s">
        <v>111</v>
      </c>
      <c r="M219" s="55" t="s">
        <v>11</v>
      </c>
      <c r="N219" s="305"/>
      <c r="O219" s="305"/>
      <c r="P219" s="332"/>
      <c r="Q219" s="357" t="s">
        <v>7</v>
      </c>
      <c r="R219" s="373" t="s">
        <v>45</v>
      </c>
      <c r="S219" s="353" t="s">
        <v>7</v>
      </c>
      <c r="T219" s="305"/>
      <c r="U219" s="305"/>
      <c r="V219" s="305"/>
      <c r="W219" s="55" t="s">
        <v>11</v>
      </c>
      <c r="X219" s="55" t="s">
        <v>11</v>
      </c>
      <c r="Y219" s="373" t="s">
        <v>45</v>
      </c>
      <c r="Z219" s="31" t="s">
        <v>11</v>
      </c>
      <c r="AA219" s="55" t="s">
        <v>11</v>
      </c>
      <c r="AB219" s="305"/>
      <c r="AC219" s="305"/>
      <c r="AD219" s="31" t="s">
        <v>11</v>
      </c>
      <c r="AE219" s="31" t="s">
        <v>11</v>
      </c>
      <c r="AF219" s="373" t="s">
        <v>45</v>
      </c>
      <c r="AG219" s="31" t="s">
        <v>11</v>
      </c>
      <c r="AH219" s="31" t="s">
        <v>11</v>
      </c>
      <c r="AI219" s="305"/>
      <c r="AJ219" s="31"/>
      <c r="AK219" s="34">
        <f>IF(CA219=0,"",TIME(0,CA219,0))</f>
        <v>0.18333333333333335</v>
      </c>
      <c r="AL219" s="157">
        <f t="shared" si="228"/>
        <v>11</v>
      </c>
      <c r="AM219" s="158">
        <f>SUM(AL219:AL220)/2</f>
        <v>10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1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425</v>
      </c>
      <c r="B220" s="179" t="s">
        <v>189</v>
      </c>
      <c r="C220" s="717" t="s">
        <v>9</v>
      </c>
      <c r="D220" s="276" t="s">
        <v>104</v>
      </c>
      <c r="E220" s="166" t="s">
        <v>4</v>
      </c>
      <c r="F220" s="303"/>
      <c r="G220" s="306"/>
      <c r="H220" s="306"/>
      <c r="I220" s="38" t="s">
        <v>11</v>
      </c>
      <c r="J220" s="37" t="s">
        <v>11</v>
      </c>
      <c r="K220" s="374" t="s">
        <v>45</v>
      </c>
      <c r="L220" s="776" t="s">
        <v>111</v>
      </c>
      <c r="M220" s="37" t="s">
        <v>11</v>
      </c>
      <c r="N220" s="306"/>
      <c r="O220" s="306"/>
      <c r="P220" s="306"/>
      <c r="Q220" s="354" t="s">
        <v>7</v>
      </c>
      <c r="R220" s="374" t="s">
        <v>45</v>
      </c>
      <c r="S220" s="354" t="s">
        <v>7</v>
      </c>
      <c r="T220" s="306"/>
      <c r="U220" s="306"/>
      <c r="V220" s="306"/>
      <c r="W220" s="37" t="s">
        <v>11</v>
      </c>
      <c r="X220" s="37" t="s">
        <v>57</v>
      </c>
      <c r="Y220" s="374" t="s">
        <v>45</v>
      </c>
      <c r="Z220" s="37" t="s">
        <v>11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4" t="s">
        <v>45</v>
      </c>
      <c r="AG220" s="37" t="s">
        <v>11</v>
      </c>
      <c r="AH220" s="37" t="s">
        <v>57</v>
      </c>
      <c r="AI220" s="306"/>
      <c r="AJ220" s="37"/>
      <c r="AK220" s="40"/>
      <c r="AL220" s="167">
        <f t="shared" si="228"/>
        <v>9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2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057" t="s">
        <v>398</v>
      </c>
      <c r="D221" s="155" t="str">
        <f>VLOOKUP(C221,ListeAppel,2,FALSE)</f>
        <v>Nom 061</v>
      </c>
      <c r="E221" s="156" t="s">
        <v>70</v>
      </c>
      <c r="F221" s="315" t="s">
        <v>45</v>
      </c>
      <c r="G221" s="305"/>
      <c r="H221" s="305"/>
      <c r="I221" s="32" t="s">
        <v>11</v>
      </c>
      <c r="J221" s="31" t="s">
        <v>11</v>
      </c>
      <c r="K221" s="353" t="s">
        <v>7</v>
      </c>
      <c r="L221" s="55" t="s">
        <v>11</v>
      </c>
      <c r="M221" s="373" t="s">
        <v>45</v>
      </c>
      <c r="N221" s="305"/>
      <c r="O221" s="305"/>
      <c r="P221" s="305"/>
      <c r="Q221" s="31" t="s">
        <v>11</v>
      </c>
      <c r="R221" s="355" t="s">
        <v>13</v>
      </c>
      <c r="S221" s="31" t="s">
        <v>11</v>
      </c>
      <c r="T221" s="325" t="s">
        <v>45</v>
      </c>
      <c r="U221" s="305"/>
      <c r="V221" s="305"/>
      <c r="W221" s="31" t="s">
        <v>11</v>
      </c>
      <c r="X221" s="31" t="s">
        <v>11</v>
      </c>
      <c r="Y221" s="31" t="s">
        <v>11</v>
      </c>
      <c r="Z221" s="373" t="s">
        <v>45</v>
      </c>
      <c r="AA221" s="373" t="s">
        <v>45</v>
      </c>
      <c r="AB221" s="305"/>
      <c r="AC221" s="305"/>
      <c r="AD221" s="373" t="s">
        <v>45</v>
      </c>
      <c r="AE221" s="355" t="s">
        <v>13</v>
      </c>
      <c r="AF221" s="31" t="s">
        <v>11</v>
      </c>
      <c r="AG221" s="656" t="s">
        <v>11</v>
      </c>
      <c r="AH221" s="373" t="s">
        <v>45</v>
      </c>
      <c r="AI221" s="305"/>
      <c r="AJ221" s="31"/>
      <c r="AK221" s="34">
        <f>IF(CA221=0,"",TIME(0,CA221,0))</f>
        <v>0.19999999999999998</v>
      </c>
      <c r="AL221" s="157">
        <f t="shared" si="228"/>
        <v>10</v>
      </c>
      <c r="AM221" s="158">
        <f>SUM(AL221:AL222)/2</f>
        <v>10.5</v>
      </c>
      <c r="AN221" s="158">
        <f t="shared" si="229"/>
        <v>2</v>
      </c>
      <c r="AO221" s="158">
        <f>SUM((AN221+AN222)/2)</f>
        <v>1.5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7</v>
      </c>
      <c r="BZ221" s="160">
        <f>SUM((BY221+BY222)/2)</f>
        <v>7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425</v>
      </c>
      <c r="B222" s="179" t="s">
        <v>189</v>
      </c>
      <c r="C222" s="710" t="s">
        <v>6</v>
      </c>
      <c r="D222" s="195" t="s">
        <v>93</v>
      </c>
      <c r="E222" s="166" t="s">
        <v>4</v>
      </c>
      <c r="F222" s="316" t="s">
        <v>45</v>
      </c>
      <c r="G222" s="306"/>
      <c r="H222" s="306"/>
      <c r="I222" s="38" t="s">
        <v>11</v>
      </c>
      <c r="J222" s="37" t="s">
        <v>11</v>
      </c>
      <c r="K222" s="354" t="s">
        <v>7</v>
      </c>
      <c r="L222" s="56" t="s">
        <v>11</v>
      </c>
      <c r="M222" s="374" t="s">
        <v>45</v>
      </c>
      <c r="N222" s="306"/>
      <c r="O222" s="306"/>
      <c r="P222" s="306"/>
      <c r="Q222" s="37" t="s">
        <v>11</v>
      </c>
      <c r="R222" s="356" t="s">
        <v>13</v>
      </c>
      <c r="S222" s="37" t="s">
        <v>11</v>
      </c>
      <c r="T222" s="326" t="s">
        <v>45</v>
      </c>
      <c r="U222" s="306"/>
      <c r="V222" s="306"/>
      <c r="W222" s="37" t="s">
        <v>11</v>
      </c>
      <c r="X222" s="37" t="s">
        <v>11</v>
      </c>
      <c r="Y222" s="37" t="s">
        <v>11</v>
      </c>
      <c r="Z222" s="374" t="s">
        <v>45</v>
      </c>
      <c r="AA222" s="374" t="s">
        <v>45</v>
      </c>
      <c r="AB222" s="306"/>
      <c r="AC222" s="306"/>
      <c r="AD222" s="374" t="s">
        <v>45</v>
      </c>
      <c r="AE222" s="37" t="s">
        <v>11</v>
      </c>
      <c r="AF222" s="37" t="s">
        <v>11</v>
      </c>
      <c r="AG222" s="37" t="s">
        <v>11</v>
      </c>
      <c r="AH222" s="374" t="s">
        <v>45</v>
      </c>
      <c r="AI222" s="306"/>
      <c r="AJ222" s="37"/>
      <c r="AK222" s="40"/>
      <c r="AL222" s="167">
        <f t="shared" si="228"/>
        <v>11</v>
      </c>
      <c r="AM222" s="168"/>
      <c r="AN222" s="168">
        <f t="shared" si="229"/>
        <v>1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7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1057" t="s">
        <v>399</v>
      </c>
      <c r="D223" s="201" t="str">
        <f>VLOOKUP(C223,ListeAppel,2,FALSE)</f>
        <v>Nom 068</v>
      </c>
      <c r="E223" s="156" t="s">
        <v>70</v>
      </c>
      <c r="F223" s="302"/>
      <c r="G223" s="305"/>
      <c r="H223" s="305"/>
      <c r="I223" s="32" t="s">
        <v>11</v>
      </c>
      <c r="J223" s="55" t="s">
        <v>11</v>
      </c>
      <c r="K223" s="55" t="s">
        <v>11</v>
      </c>
      <c r="L223" s="31" t="s">
        <v>11</v>
      </c>
      <c r="M223" s="55" t="s">
        <v>11</v>
      </c>
      <c r="N223" s="305"/>
      <c r="O223" s="305"/>
      <c r="P223" s="332"/>
      <c r="Q223" s="31" t="s">
        <v>11</v>
      </c>
      <c r="R223" s="31" t="s">
        <v>67</v>
      </c>
      <c r="S223" s="31" t="s">
        <v>11</v>
      </c>
      <c r="T223" s="305"/>
      <c r="U223" s="305"/>
      <c r="V223" s="305"/>
      <c r="W223" s="55" t="s">
        <v>11</v>
      </c>
      <c r="X223" s="55" t="s">
        <v>11</v>
      </c>
      <c r="Y223" s="31" t="s">
        <v>11</v>
      </c>
      <c r="Z223" s="31" t="s">
        <v>11</v>
      </c>
      <c r="AA223" s="353" t="s">
        <v>7</v>
      </c>
      <c r="AB223" s="305"/>
      <c r="AC223" s="305"/>
      <c r="AD223" s="31" t="s">
        <v>11</v>
      </c>
      <c r="AE223" s="31" t="s">
        <v>11</v>
      </c>
      <c r="AF223" s="31" t="s">
        <v>11</v>
      </c>
      <c r="AG223" s="31" t="s">
        <v>11</v>
      </c>
      <c r="AH223" s="355" t="s">
        <v>13</v>
      </c>
      <c r="AI223" s="305"/>
      <c r="AJ223" s="31"/>
      <c r="AK223" s="34">
        <f>IF(CA223=0,"",TIME(0,CA223,0))</f>
        <v>0.26666666666666666</v>
      </c>
      <c r="AL223" s="157">
        <f t="shared" si="228"/>
        <v>15</v>
      </c>
      <c r="AM223" s="158">
        <f>SUM(AL223:AL224)/2</f>
        <v>15</v>
      </c>
      <c r="AN223" s="158">
        <f t="shared" si="229"/>
        <v>1</v>
      </c>
      <c r="AO223" s="158">
        <f>SUM((AN223+AN224)/2)</f>
        <v>1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425</v>
      </c>
      <c r="B224" s="179" t="s">
        <v>189</v>
      </c>
      <c r="C224" s="721" t="s">
        <v>3</v>
      </c>
      <c r="D224" s="194"/>
      <c r="E224" s="166" t="s">
        <v>4</v>
      </c>
      <c r="F224" s="303"/>
      <c r="G224" s="306"/>
      <c r="H224" s="306"/>
      <c r="I224" s="38" t="s">
        <v>11</v>
      </c>
      <c r="J224" s="56" t="s">
        <v>11</v>
      </c>
      <c r="K224" s="56" t="s">
        <v>11</v>
      </c>
      <c r="L224" s="37" t="s">
        <v>11</v>
      </c>
      <c r="M224" s="56" t="s">
        <v>11</v>
      </c>
      <c r="N224" s="306"/>
      <c r="O224" s="306"/>
      <c r="P224" s="331"/>
      <c r="Q224" s="37" t="s">
        <v>11</v>
      </c>
      <c r="R224" s="37" t="s">
        <v>67</v>
      </c>
      <c r="S224" s="37" t="s">
        <v>11</v>
      </c>
      <c r="T224" s="306"/>
      <c r="U224" s="306"/>
      <c r="V224" s="306"/>
      <c r="W224" s="56" t="s">
        <v>11</v>
      </c>
      <c r="X224" s="56" t="s">
        <v>11</v>
      </c>
      <c r="Y224" s="37" t="s">
        <v>11</v>
      </c>
      <c r="Z224" s="37" t="s">
        <v>11</v>
      </c>
      <c r="AA224" s="354" t="s">
        <v>7</v>
      </c>
      <c r="AB224" s="306"/>
      <c r="AC224" s="306"/>
      <c r="AD224" s="37" t="s">
        <v>11</v>
      </c>
      <c r="AE224" s="37" t="s">
        <v>11</v>
      </c>
      <c r="AF224" s="37" t="s">
        <v>11</v>
      </c>
      <c r="AG224" s="37" t="s">
        <v>11</v>
      </c>
      <c r="AH224" s="356" t="s">
        <v>13</v>
      </c>
      <c r="AI224" s="306"/>
      <c r="AJ224" s="37"/>
      <c r="AK224" s="40"/>
      <c r="AL224" s="167">
        <f t="shared" si="228"/>
        <v>15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1057" t="s">
        <v>400</v>
      </c>
      <c r="D225" s="201" t="str">
        <f>VLOOKUP(C225,ListeAppel,2,FALSE)</f>
        <v>Nom 071</v>
      </c>
      <c r="E225" s="156" t="s">
        <v>70</v>
      </c>
      <c r="F225" s="304"/>
      <c r="G225" s="307"/>
      <c r="H225" s="307"/>
      <c r="I225" s="53" t="s">
        <v>11</v>
      </c>
      <c r="J225" s="255" t="s">
        <v>11</v>
      </c>
      <c r="K225" s="255" t="s">
        <v>33</v>
      </c>
      <c r="L225" s="775" t="s">
        <v>111</v>
      </c>
      <c r="M225" s="52" t="s">
        <v>11</v>
      </c>
      <c r="N225" s="307"/>
      <c r="O225" s="307"/>
      <c r="P225" s="333"/>
      <c r="Q225" s="52" t="s">
        <v>11</v>
      </c>
      <c r="R225" s="52" t="s">
        <v>11</v>
      </c>
      <c r="S225" s="52" t="s">
        <v>11</v>
      </c>
      <c r="T225" s="307"/>
      <c r="U225" s="307"/>
      <c r="V225" s="307"/>
      <c r="W225" s="255" t="s">
        <v>11</v>
      </c>
      <c r="X225" s="400" t="s">
        <v>14</v>
      </c>
      <c r="Y225" s="400" t="s">
        <v>14</v>
      </c>
      <c r="Z225" s="400" t="s">
        <v>14</v>
      </c>
      <c r="AA225" s="400" t="s">
        <v>14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408" t="s">
        <v>29</v>
      </c>
      <c r="AH225" s="358" t="s">
        <v>7</v>
      </c>
      <c r="AI225" s="307"/>
      <c r="AJ225" s="52"/>
      <c r="AK225" s="34">
        <f>IF(CA225=0,"",TIME(0,CA225,0))</f>
        <v>0.19999999999999998</v>
      </c>
      <c r="AL225" s="157">
        <f>COUNTIF(F225:AJ225,"P")</f>
        <v>10</v>
      </c>
      <c r="AM225" s="158">
        <f>SUM(AL225:AL226)/2</f>
        <v>10.5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1</v>
      </c>
      <c r="AW225" s="158">
        <f>SUM((AV225+AV226)/2)</f>
        <v>1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288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4</v>
      </c>
      <c r="BL225" s="162">
        <f>SUM(BK225+BK226)/2</f>
        <v>4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288</v>
      </c>
      <c r="CB225" s="35">
        <f>SUM(AM225+AO225+AQ225+AS225+AU225+AW225+BB225+BD225+BG225+AY225)</f>
        <v>12</v>
      </c>
    </row>
    <row r="226" spans="1:80" ht="18.75" customHeight="1" thickBot="1" x14ac:dyDescent="0.3">
      <c r="A226" s="137" t="s">
        <v>425</v>
      </c>
      <c r="B226" s="179" t="s">
        <v>189</v>
      </c>
      <c r="C226" s="710" t="s">
        <v>6</v>
      </c>
      <c r="D226" s="194"/>
      <c r="E226" s="166" t="s">
        <v>4</v>
      </c>
      <c r="F226" s="304"/>
      <c r="G226" s="307"/>
      <c r="H226" s="307"/>
      <c r="I226" s="38" t="s">
        <v>11</v>
      </c>
      <c r="J226" s="56" t="s">
        <v>11</v>
      </c>
      <c r="K226" s="255" t="s">
        <v>11</v>
      </c>
      <c r="L226" s="776" t="s">
        <v>111</v>
      </c>
      <c r="M226" s="52" t="s">
        <v>11</v>
      </c>
      <c r="N226" s="307"/>
      <c r="O226" s="307"/>
      <c r="P226" s="333"/>
      <c r="Q226" s="52" t="s">
        <v>11</v>
      </c>
      <c r="R226" s="52" t="s">
        <v>11</v>
      </c>
      <c r="S226" s="52" t="s">
        <v>11</v>
      </c>
      <c r="T226" s="307"/>
      <c r="U226" s="307"/>
      <c r="V226" s="307"/>
      <c r="W226" s="255" t="s">
        <v>11</v>
      </c>
      <c r="X226" s="400" t="s">
        <v>14</v>
      </c>
      <c r="Y226" s="400" t="s">
        <v>14</v>
      </c>
      <c r="Z226" s="400" t="s">
        <v>14</v>
      </c>
      <c r="AA226" s="400" t="s">
        <v>14</v>
      </c>
      <c r="AB226" s="307"/>
      <c r="AC226" s="307"/>
      <c r="AD226" s="52" t="s">
        <v>11</v>
      </c>
      <c r="AE226" s="52" t="s">
        <v>11</v>
      </c>
      <c r="AF226" s="52" t="s">
        <v>11</v>
      </c>
      <c r="AG226" s="407" t="s">
        <v>29</v>
      </c>
      <c r="AH226" s="358" t="s">
        <v>7</v>
      </c>
      <c r="AI226" s="307"/>
      <c r="AJ226" s="52"/>
      <c r="AK226" s="40"/>
      <c r="AL226" s="167">
        <f>COUNTIF(F226:AJ226,"P")</f>
        <v>11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1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4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1057" t="s">
        <v>401</v>
      </c>
      <c r="D227" s="201" t="str">
        <f>VLOOKUP(C227,ListeAppel,2,FALSE)</f>
        <v>Nom 072</v>
      </c>
      <c r="E227" s="156" t="s">
        <v>70</v>
      </c>
      <c r="F227" s="302"/>
      <c r="G227" s="305"/>
      <c r="H227" s="305"/>
      <c r="I227" s="358" t="s">
        <v>7</v>
      </c>
      <c r="J227" s="358" t="s">
        <v>7</v>
      </c>
      <c r="K227" s="55" t="s">
        <v>11</v>
      </c>
      <c r="L227" s="31" t="s">
        <v>11</v>
      </c>
      <c r="M227" s="31" t="s">
        <v>67</v>
      </c>
      <c r="N227" s="305"/>
      <c r="O227" s="305"/>
      <c r="P227" s="332"/>
      <c r="Q227" s="31" t="s">
        <v>11</v>
      </c>
      <c r="R227" s="55" t="s">
        <v>11</v>
      </c>
      <c r="S227" s="55" t="s">
        <v>11</v>
      </c>
      <c r="T227" s="305"/>
      <c r="U227" s="305"/>
      <c r="V227" s="305"/>
      <c r="W227" s="55" t="s">
        <v>11</v>
      </c>
      <c r="X227" s="31" t="s">
        <v>11</v>
      </c>
      <c r="Y227" s="55" t="s">
        <v>11</v>
      </c>
      <c r="Z227" s="31" t="s">
        <v>11</v>
      </c>
      <c r="AA227" s="31" t="s">
        <v>11</v>
      </c>
      <c r="AB227" s="305"/>
      <c r="AC227" s="305"/>
      <c r="AD227" s="31" t="s">
        <v>11</v>
      </c>
      <c r="AE227" s="31" t="s">
        <v>11</v>
      </c>
      <c r="AF227" s="353" t="s">
        <v>7</v>
      </c>
      <c r="AG227" s="31" t="s">
        <v>11</v>
      </c>
      <c r="AH227" s="355" t="s">
        <v>13</v>
      </c>
      <c r="AI227" s="305"/>
      <c r="AJ227" s="31"/>
      <c r="AK227" s="34">
        <f>IF(CA227=0,"",TIME(0,CA227,0))</f>
        <v>0.23333333333333331</v>
      </c>
      <c r="AL227" s="157">
        <f t="shared" si="228"/>
        <v>13</v>
      </c>
      <c r="AM227" s="158">
        <f>SUM(AL227:AL228)/2</f>
        <v>13</v>
      </c>
      <c r="AN227" s="158">
        <f t="shared" si="229"/>
        <v>1</v>
      </c>
      <c r="AO227" s="158">
        <f>SUM((AN227+AN228)/2)</f>
        <v>1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336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3</v>
      </c>
      <c r="BR227" s="158">
        <f>SUM((BQ227+BQ228)/2)</f>
        <v>3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336</v>
      </c>
      <c r="CB227" s="35">
        <f>SUM(AM227+AO227+AQ227+AS227+AU227+AW227+BB227+BD227+BG227+AY227)</f>
        <v>14</v>
      </c>
    </row>
    <row r="228" spans="1:80" ht="18.75" customHeight="1" thickBot="1" x14ac:dyDescent="0.3">
      <c r="A228" s="137" t="s">
        <v>425</v>
      </c>
      <c r="B228" s="179" t="s">
        <v>189</v>
      </c>
      <c r="C228" s="271" t="s">
        <v>3</v>
      </c>
      <c r="D228" s="194"/>
      <c r="E228" s="166" t="s">
        <v>4</v>
      </c>
      <c r="F228" s="303"/>
      <c r="G228" s="306"/>
      <c r="H228" s="306"/>
      <c r="I228" s="453" t="s">
        <v>7</v>
      </c>
      <c r="J228" s="453" t="s">
        <v>7</v>
      </c>
      <c r="K228" s="56" t="s">
        <v>11</v>
      </c>
      <c r="L228" s="37" t="s">
        <v>11</v>
      </c>
      <c r="M228" s="37" t="s">
        <v>67</v>
      </c>
      <c r="N228" s="306"/>
      <c r="O228" s="306"/>
      <c r="P228" s="331"/>
      <c r="Q228" s="37" t="s">
        <v>11</v>
      </c>
      <c r="R228" s="56" t="s">
        <v>11</v>
      </c>
      <c r="S228" s="56" t="s">
        <v>11</v>
      </c>
      <c r="T228" s="306"/>
      <c r="U228" s="306"/>
      <c r="V228" s="306"/>
      <c r="W228" s="56" t="s">
        <v>11</v>
      </c>
      <c r="X228" s="37" t="s">
        <v>11</v>
      </c>
      <c r="Y228" s="56" t="s">
        <v>11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354" t="s">
        <v>7</v>
      </c>
      <c r="AG228" s="37" t="s">
        <v>11</v>
      </c>
      <c r="AH228" s="356" t="s">
        <v>13</v>
      </c>
      <c r="AI228" s="306"/>
      <c r="AJ228" s="37"/>
      <c r="AK228" s="40"/>
      <c r="AL228" s="167">
        <f t="shared" si="228"/>
        <v>13</v>
      </c>
      <c r="AM228" s="168"/>
      <c r="AN228" s="168">
        <f t="shared" si="229"/>
        <v>1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3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131" t="s">
        <v>402</v>
      </c>
      <c r="D229" s="178" t="s">
        <v>264</v>
      </c>
      <c r="E229" s="156" t="s">
        <v>70</v>
      </c>
      <c r="F229" s="302"/>
      <c r="G229" s="305"/>
      <c r="H229" s="305"/>
      <c r="I229" s="417" t="s">
        <v>13</v>
      </c>
      <c r="J229" s="31" t="s">
        <v>11</v>
      </c>
      <c r="K229" s="31" t="s">
        <v>11</v>
      </c>
      <c r="L229" s="357" t="s">
        <v>7</v>
      </c>
      <c r="M229" s="31" t="s">
        <v>67</v>
      </c>
      <c r="N229" s="305"/>
      <c r="O229" s="305"/>
      <c r="P229" s="332"/>
      <c r="Q229" s="55" t="s">
        <v>11</v>
      </c>
      <c r="R229" s="31" t="s">
        <v>11</v>
      </c>
      <c r="S229" s="31" t="s">
        <v>11</v>
      </c>
      <c r="T229" s="305"/>
      <c r="U229" s="332"/>
      <c r="V229" s="305"/>
      <c r="W229" s="351" t="s">
        <v>58</v>
      </c>
      <c r="X229" s="430" t="s">
        <v>58</v>
      </c>
      <c r="Y229" s="430" t="s">
        <v>58</v>
      </c>
      <c r="Z229" s="430" t="s">
        <v>58</v>
      </c>
      <c r="AA229" s="430" t="s">
        <v>58</v>
      </c>
      <c r="AB229" s="305"/>
      <c r="AC229" s="305"/>
      <c r="AD229" s="430" t="s">
        <v>58</v>
      </c>
      <c r="AE229" s="430" t="s">
        <v>58</v>
      </c>
      <c r="AF229" s="430" t="s">
        <v>58</v>
      </c>
      <c r="AG229" s="430" t="s">
        <v>58</v>
      </c>
      <c r="AH229" s="430" t="s">
        <v>58</v>
      </c>
      <c r="AI229" s="305"/>
      <c r="AJ229" s="31"/>
      <c r="AK229" s="34">
        <f>IF(CA229=0,"",TIME(0,CA229,0))</f>
        <v>9.9999999999999992E-2</v>
      </c>
      <c r="AL229" s="157">
        <f t="shared" si="228"/>
        <v>5</v>
      </c>
      <c r="AM229" s="158">
        <f>SUM(AL229:AL230)/2</f>
        <v>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144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144</v>
      </c>
      <c r="CB229" s="35">
        <f>SUM(AM229+AO229+AQ229+AS229+AU229+AW229+BB229+BD229+BG229+AY229)</f>
        <v>6</v>
      </c>
    </row>
    <row r="230" spans="1:80" ht="18.75" customHeight="1" thickBot="1" x14ac:dyDescent="0.3">
      <c r="A230" s="137" t="s">
        <v>425</v>
      </c>
      <c r="B230" s="179" t="s">
        <v>189</v>
      </c>
      <c r="C230" s="718" t="s">
        <v>6</v>
      </c>
      <c r="D230" s="165"/>
      <c r="E230" s="166" t="s">
        <v>4</v>
      </c>
      <c r="F230" s="303"/>
      <c r="G230" s="306"/>
      <c r="H230" s="306"/>
      <c r="I230" s="418" t="s">
        <v>13</v>
      </c>
      <c r="J230" s="37" t="s">
        <v>11</v>
      </c>
      <c r="K230" s="37" t="s">
        <v>57</v>
      </c>
      <c r="L230" s="453" t="s">
        <v>7</v>
      </c>
      <c r="M230" s="37" t="s">
        <v>67</v>
      </c>
      <c r="N230" s="306"/>
      <c r="O230" s="306"/>
      <c r="P230" s="331"/>
      <c r="Q230" s="56" t="s">
        <v>57</v>
      </c>
      <c r="R230" s="37" t="s">
        <v>11</v>
      </c>
      <c r="S230" s="37" t="s">
        <v>11</v>
      </c>
      <c r="T230" s="306"/>
      <c r="U230" s="331"/>
      <c r="V230" s="306"/>
      <c r="W230" s="352" t="s">
        <v>58</v>
      </c>
      <c r="X230" s="431" t="s">
        <v>58</v>
      </c>
      <c r="Y230" s="431" t="s">
        <v>58</v>
      </c>
      <c r="Z230" s="431" t="s">
        <v>58</v>
      </c>
      <c r="AA230" s="431" t="s">
        <v>58</v>
      </c>
      <c r="AB230" s="306"/>
      <c r="AC230" s="306"/>
      <c r="AD230" s="431" t="s">
        <v>58</v>
      </c>
      <c r="AE230" s="431" t="s">
        <v>58</v>
      </c>
      <c r="AF230" s="431" t="s">
        <v>58</v>
      </c>
      <c r="AG230" s="431" t="s">
        <v>58</v>
      </c>
      <c r="AH230" s="431" t="s">
        <v>58</v>
      </c>
      <c r="AI230" s="306"/>
      <c r="AJ230" s="37"/>
      <c r="AK230" s="40"/>
      <c r="AL230" s="167">
        <f t="shared" si="228"/>
        <v>3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2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182</v>
      </c>
      <c r="C231" s="718">
        <v>2464</v>
      </c>
      <c r="D231" s="178" t="s">
        <v>268</v>
      </c>
      <c r="E231" s="156" t="s">
        <v>70</v>
      </c>
      <c r="F231" s="302"/>
      <c r="G231" s="305"/>
      <c r="H231" s="305"/>
      <c r="I231" s="32" t="s">
        <v>11</v>
      </c>
      <c r="J231" s="355" t="s">
        <v>13</v>
      </c>
      <c r="K231" s="31" t="s">
        <v>11</v>
      </c>
      <c r="L231" s="55" t="s">
        <v>11</v>
      </c>
      <c r="M231" s="55" t="s">
        <v>11</v>
      </c>
      <c r="N231" s="305"/>
      <c r="O231" s="305"/>
      <c r="P231" s="332"/>
      <c r="Q231" s="357" t="s">
        <v>7</v>
      </c>
      <c r="R231" s="353" t="s">
        <v>7</v>
      </c>
      <c r="S231" s="31" t="s">
        <v>11</v>
      </c>
      <c r="T231" s="305"/>
      <c r="U231" s="332"/>
      <c r="V231" s="305"/>
      <c r="W231" s="31" t="s">
        <v>11</v>
      </c>
      <c r="X231" s="55" t="s">
        <v>11</v>
      </c>
      <c r="Y231" s="55" t="s">
        <v>11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656" t="s">
        <v>11</v>
      </c>
      <c r="AH231" s="365" t="s">
        <v>14</v>
      </c>
      <c r="AI231" s="305"/>
      <c r="AJ231" s="31"/>
      <c r="AK231" s="34">
        <f>IF(CA231=0,"",TIME(0,CA231,0))</f>
        <v>0.25</v>
      </c>
      <c r="AL231" s="157">
        <f>COUNTIF(F231:AJ231,"P")</f>
        <v>14</v>
      </c>
      <c r="AM231" s="158">
        <f>SUM(AL231:AL232)/2</f>
        <v>14.5</v>
      </c>
      <c r="AN231" s="158">
        <f>COUNTIF(F231:AJ231,"Mi")</f>
        <v>1</v>
      </c>
      <c r="AO231" s="158">
        <f>SUM((AN231+AN232)/2)</f>
        <v>0.5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360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1</v>
      </c>
      <c r="BL231" s="162">
        <f>SUM(BK231+BK232)/2</f>
        <v>1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2</v>
      </c>
      <c r="BR231" s="158">
        <f>SUM((BQ231+BQ232)/2)</f>
        <v>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360</v>
      </c>
      <c r="CB231" s="35">
        <f>SUM(AM231+AO231+AQ231+AS231+AU231+AW231+BB231+BD231+BG231+AY231)</f>
        <v>15</v>
      </c>
    </row>
    <row r="232" spans="1:80" ht="18.75" customHeight="1" thickBot="1" x14ac:dyDescent="0.3">
      <c r="A232" s="137" t="s">
        <v>425</v>
      </c>
      <c r="B232" s="179" t="s">
        <v>182</v>
      </c>
      <c r="C232" s="718" t="s">
        <v>6</v>
      </c>
      <c r="D232" s="165"/>
      <c r="E232" s="166" t="s">
        <v>4</v>
      </c>
      <c r="F232" s="303"/>
      <c r="G232" s="306"/>
      <c r="H232" s="306"/>
      <c r="I232" s="38" t="s">
        <v>11</v>
      </c>
      <c r="J232" s="37" t="s">
        <v>11</v>
      </c>
      <c r="K232" s="37" t="s">
        <v>11</v>
      </c>
      <c r="L232" s="56" t="s">
        <v>11</v>
      </c>
      <c r="M232" s="56" t="s">
        <v>11</v>
      </c>
      <c r="N232" s="306"/>
      <c r="O232" s="306"/>
      <c r="P232" s="331"/>
      <c r="Q232" s="453" t="s">
        <v>7</v>
      </c>
      <c r="R232" s="354" t="s">
        <v>7</v>
      </c>
      <c r="S232" s="37" t="s">
        <v>11</v>
      </c>
      <c r="T232" s="306"/>
      <c r="U232" s="331"/>
      <c r="V232" s="306"/>
      <c r="W232" s="37" t="s">
        <v>11</v>
      </c>
      <c r="X232" s="56" t="s">
        <v>11</v>
      </c>
      <c r="Y232" s="56" t="s">
        <v>11</v>
      </c>
      <c r="Z232" s="37" t="s">
        <v>11</v>
      </c>
      <c r="AA232" s="56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67" t="s">
        <v>14</v>
      </c>
      <c r="AI232" s="306"/>
      <c r="AJ232" s="37"/>
      <c r="AK232" s="40"/>
      <c r="AL232" s="167">
        <f>COUNTIF(F232:AJ232,"P")</f>
        <v>15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1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273</v>
      </c>
      <c r="E233" s="156" t="s">
        <v>70</v>
      </c>
      <c r="F233" s="304"/>
      <c r="G233" s="307"/>
      <c r="H233" s="307"/>
      <c r="I233" s="53" t="s">
        <v>57</v>
      </c>
      <c r="J233" s="378" t="s">
        <v>13</v>
      </c>
      <c r="K233" s="52" t="s">
        <v>11</v>
      </c>
      <c r="L233" s="52" t="s">
        <v>11</v>
      </c>
      <c r="M233" s="378" t="s">
        <v>13</v>
      </c>
      <c r="N233" s="307"/>
      <c r="O233" s="307"/>
      <c r="P233" s="307"/>
      <c r="Q233" s="385" t="s">
        <v>58</v>
      </c>
      <c r="R233" s="385" t="s">
        <v>58</v>
      </c>
      <c r="S233" s="385" t="s">
        <v>58</v>
      </c>
      <c r="T233" s="307"/>
      <c r="U233" s="307"/>
      <c r="V233" s="307"/>
      <c r="W233" s="52" t="s">
        <v>11</v>
      </c>
      <c r="X233" s="52" t="s">
        <v>11</v>
      </c>
      <c r="Y233" s="358" t="s">
        <v>7</v>
      </c>
      <c r="Z233" s="378" t="s">
        <v>13</v>
      </c>
      <c r="AA233" s="31" t="s">
        <v>67</v>
      </c>
      <c r="AB233" s="307"/>
      <c r="AC233" s="307"/>
      <c r="AD233" s="430" t="s">
        <v>58</v>
      </c>
      <c r="AE233" s="430" t="s">
        <v>58</v>
      </c>
      <c r="AF233" s="430" t="s">
        <v>58</v>
      </c>
      <c r="AG233" s="430" t="s">
        <v>58</v>
      </c>
      <c r="AH233" s="430" t="s">
        <v>58</v>
      </c>
      <c r="AI233" s="307"/>
      <c r="AJ233" s="52"/>
      <c r="AK233" s="34">
        <f>IF(CA233=0,"",TIME(0,CA233,0))</f>
        <v>0.13333333333333333</v>
      </c>
      <c r="AL233" s="157">
        <f>COUNTIF(F233:AJ233,"P")</f>
        <v>4</v>
      </c>
      <c r="AM233" s="158">
        <f>SUM(AL233:AL234)/2</f>
        <v>5</v>
      </c>
      <c r="AN233" s="158">
        <f>COUNTIF(F233:AJ233,"Mi")</f>
        <v>3</v>
      </c>
      <c r="AO233" s="158">
        <f>SUM((AN233+AN234)/2)</f>
        <v>2.5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1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192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</v>
      </c>
      <c r="BR233" s="158">
        <f>SUM((BQ233+BQ234)/2)</f>
        <v>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192</v>
      </c>
      <c r="CB233" s="35">
        <f>SUM(AM233+AO233+AQ233+AS233+AU233+AW233+BB233+BD233+BG233+AY233)</f>
        <v>8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307"/>
      <c r="H234" s="307"/>
      <c r="I234" s="53" t="s">
        <v>11</v>
      </c>
      <c r="J234" s="52" t="s">
        <v>11</v>
      </c>
      <c r="K234" s="52" t="s">
        <v>11</v>
      </c>
      <c r="L234" s="52" t="s">
        <v>11</v>
      </c>
      <c r="M234" s="378" t="s">
        <v>13</v>
      </c>
      <c r="N234" s="307"/>
      <c r="O234" s="307"/>
      <c r="P234" s="307"/>
      <c r="Q234" s="385" t="s">
        <v>58</v>
      </c>
      <c r="R234" s="385" t="s">
        <v>58</v>
      </c>
      <c r="S234" s="431" t="s">
        <v>58</v>
      </c>
      <c r="T234" s="307"/>
      <c r="U234" s="307"/>
      <c r="V234" s="307"/>
      <c r="W234" s="52" t="s">
        <v>11</v>
      </c>
      <c r="X234" s="52" t="s">
        <v>11</v>
      </c>
      <c r="Y234" s="358" t="s">
        <v>7</v>
      </c>
      <c r="Z234" s="378" t="s">
        <v>13</v>
      </c>
      <c r="AA234" s="37" t="s">
        <v>67</v>
      </c>
      <c r="AB234" s="307"/>
      <c r="AC234" s="307"/>
      <c r="AD234" s="431" t="s">
        <v>58</v>
      </c>
      <c r="AE234" s="431" t="s">
        <v>58</v>
      </c>
      <c r="AF234" s="431" t="s">
        <v>58</v>
      </c>
      <c r="AG234" s="431" t="s">
        <v>58</v>
      </c>
      <c r="AH234" s="431" t="s">
        <v>58</v>
      </c>
      <c r="AI234" s="307"/>
      <c r="AJ234" s="52"/>
      <c r="AK234" s="40"/>
      <c r="AL234" s="167">
        <f>COUNTIF(F234:AJ234,"P")</f>
        <v>6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808" t="s">
        <v>405</v>
      </c>
      <c r="D235" s="155" t="str">
        <f>VLOOKUP(C235,ListeAppel,2,FALSE)</f>
        <v>Nom 086</v>
      </c>
      <c r="E235" s="156" t="s">
        <v>70</v>
      </c>
      <c r="F235" s="302"/>
      <c r="G235" s="305"/>
      <c r="H235" s="305"/>
      <c r="I235" s="32" t="s">
        <v>11</v>
      </c>
      <c r="J235" s="31" t="s">
        <v>11</v>
      </c>
      <c r="K235" s="31" t="s">
        <v>11</v>
      </c>
      <c r="L235" s="31" t="s">
        <v>11</v>
      </c>
      <c r="M235" s="31" t="s">
        <v>11</v>
      </c>
      <c r="N235" s="305"/>
      <c r="O235" s="305"/>
      <c r="P235" s="305"/>
      <c r="Q235" s="31" t="s">
        <v>11</v>
      </c>
      <c r="R235" s="31" t="s">
        <v>33</v>
      </c>
      <c r="S235" s="52" t="s">
        <v>11</v>
      </c>
      <c r="T235" s="305"/>
      <c r="U235" s="305"/>
      <c r="V235" s="305"/>
      <c r="W235" s="408" t="s">
        <v>29</v>
      </c>
      <c r="X235" s="408" t="s">
        <v>29</v>
      </c>
      <c r="Y235" s="408" t="s">
        <v>29</v>
      </c>
      <c r="Z235" s="31" t="s">
        <v>11</v>
      </c>
      <c r="AA235" s="31" t="s">
        <v>11</v>
      </c>
      <c r="AB235" s="305"/>
      <c r="AC235" s="305"/>
      <c r="AD235" s="31" t="s">
        <v>11</v>
      </c>
      <c r="AE235" s="408" t="s">
        <v>29</v>
      </c>
      <c r="AF235" s="31" t="s">
        <v>11</v>
      </c>
      <c r="AG235" s="31" t="s">
        <v>11</v>
      </c>
      <c r="AH235" s="31" t="s">
        <v>11</v>
      </c>
      <c r="AI235" s="305"/>
      <c r="AJ235" s="31"/>
      <c r="AK235" s="34">
        <f>IF(CA235=0,"",TIME(0,CA235,0))</f>
        <v>0.3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</v>
      </c>
      <c r="AV235" s="158">
        <f t="shared" si="233"/>
        <v>4</v>
      </c>
      <c r="AW235" s="158">
        <f>SUM((AV235+AV236)/2)</f>
        <v>4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0</v>
      </c>
      <c r="BR235" s="158">
        <f>SUM((BQ235+BQ236)/2)</f>
        <v>0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425</v>
      </c>
      <c r="B236" s="179" t="s">
        <v>189</v>
      </c>
      <c r="C236" s="717" t="s">
        <v>10</v>
      </c>
      <c r="D236" s="165">
        <v>11175</v>
      </c>
      <c r="E236" s="166" t="s">
        <v>4</v>
      </c>
      <c r="F236" s="303"/>
      <c r="G236" s="306"/>
      <c r="H236" s="306"/>
      <c r="I236" s="38" t="s">
        <v>11</v>
      </c>
      <c r="J236" s="37" t="s">
        <v>11</v>
      </c>
      <c r="K236" s="37" t="s">
        <v>11</v>
      </c>
      <c r="L236" s="37" t="s">
        <v>11</v>
      </c>
      <c r="M236" s="37" t="s">
        <v>11</v>
      </c>
      <c r="N236" s="306"/>
      <c r="O236" s="306"/>
      <c r="P236" s="306"/>
      <c r="Q236" s="37" t="s">
        <v>11</v>
      </c>
      <c r="R236" s="37" t="s">
        <v>11</v>
      </c>
      <c r="S236" s="50" t="s">
        <v>11</v>
      </c>
      <c r="T236" s="306"/>
      <c r="U236" s="306"/>
      <c r="V236" s="306"/>
      <c r="W236" s="407" t="s">
        <v>29</v>
      </c>
      <c r="X236" s="407" t="s">
        <v>29</v>
      </c>
      <c r="Y236" s="407" t="s">
        <v>29</v>
      </c>
      <c r="Z236" s="37" t="s">
        <v>11</v>
      </c>
      <c r="AA236" s="37" t="s">
        <v>11</v>
      </c>
      <c r="AB236" s="306"/>
      <c r="AC236" s="306"/>
      <c r="AD236" s="37" t="s">
        <v>11</v>
      </c>
      <c r="AE236" s="407" t="s">
        <v>29</v>
      </c>
      <c r="AF236" s="37" t="s">
        <v>11</v>
      </c>
      <c r="AG236" s="37" t="s">
        <v>11</v>
      </c>
      <c r="AH236" s="37" t="s">
        <v>11</v>
      </c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4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0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718">
        <v>2648</v>
      </c>
      <c r="D237" s="178" t="s">
        <v>277</v>
      </c>
      <c r="E237" s="156" t="s">
        <v>70</v>
      </c>
      <c r="F237" s="302"/>
      <c r="G237" s="305"/>
      <c r="H237" s="305"/>
      <c r="I237" s="32" t="s">
        <v>11</v>
      </c>
      <c r="J237" s="31" t="s">
        <v>11</v>
      </c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1" t="s">
        <v>11</v>
      </c>
      <c r="R237" s="31" t="s">
        <v>11</v>
      </c>
      <c r="S237" s="52" t="s">
        <v>11</v>
      </c>
      <c r="T237" s="305"/>
      <c r="U237" s="305"/>
      <c r="V237" s="305"/>
      <c r="W237" s="31" t="s">
        <v>11</v>
      </c>
      <c r="X237" s="355" t="s">
        <v>13</v>
      </c>
      <c r="Y237" s="355" t="s">
        <v>13</v>
      </c>
      <c r="Z237" s="355" t="s">
        <v>13</v>
      </c>
      <c r="AA237" s="31" t="s">
        <v>11</v>
      </c>
      <c r="AB237" s="305"/>
      <c r="AC237" s="305"/>
      <c r="AD237" s="31" t="s">
        <v>11</v>
      </c>
      <c r="AE237" s="31" t="s">
        <v>11</v>
      </c>
      <c r="AF237" s="31" t="s">
        <v>11</v>
      </c>
      <c r="AG237" s="31" t="s">
        <v>11</v>
      </c>
      <c r="AH237" s="31" t="s">
        <v>11</v>
      </c>
      <c r="AI237" s="305"/>
      <c r="AJ237" s="31"/>
      <c r="AK237" s="34">
        <f>IF(CA237=0,"",TIME(0,CA237,0))</f>
        <v>0.3</v>
      </c>
      <c r="AL237" s="157">
        <f t="shared" si="228"/>
        <v>15</v>
      </c>
      <c r="AM237" s="158">
        <f>SUM(AL237:AL238)/2</f>
        <v>15</v>
      </c>
      <c r="AN237" s="158">
        <f t="shared" si="229"/>
        <v>3</v>
      </c>
      <c r="AO237" s="158">
        <f>SUM((AN237+AN238)/2)</f>
        <v>3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432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432</v>
      </c>
      <c r="CB237" s="35">
        <f>SUM(AM237+AO237+AQ237+AS237+AU237+AW237+BB237+BD237+BG237+AY237)</f>
        <v>18</v>
      </c>
    </row>
    <row r="238" spans="1:80" ht="18.75" customHeight="1" thickBot="1" x14ac:dyDescent="0.3">
      <c r="A238" s="137" t="s">
        <v>425</v>
      </c>
      <c r="B238" s="179" t="s">
        <v>189</v>
      </c>
      <c r="C238" s="718" t="s">
        <v>7</v>
      </c>
      <c r="D238" s="165"/>
      <c r="E238" s="166" t="s">
        <v>4</v>
      </c>
      <c r="F238" s="303"/>
      <c r="G238" s="306"/>
      <c r="H238" s="306"/>
      <c r="I238" s="38" t="s">
        <v>11</v>
      </c>
      <c r="J238" s="37" t="s">
        <v>11</v>
      </c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7" t="s">
        <v>11</v>
      </c>
      <c r="R238" s="37" t="s">
        <v>11</v>
      </c>
      <c r="S238" s="50" t="s">
        <v>11</v>
      </c>
      <c r="T238" s="306"/>
      <c r="U238" s="306"/>
      <c r="V238" s="306"/>
      <c r="W238" s="37" t="s">
        <v>11</v>
      </c>
      <c r="X238" s="356" t="s">
        <v>13</v>
      </c>
      <c r="Y238" s="356" t="s">
        <v>13</v>
      </c>
      <c r="Z238" s="356" t="s">
        <v>13</v>
      </c>
      <c r="AA238" s="37" t="s">
        <v>11</v>
      </c>
      <c r="AB238" s="306"/>
      <c r="AC238" s="306"/>
      <c r="AD238" s="37" t="s">
        <v>11</v>
      </c>
      <c r="AE238" s="37" t="s">
        <v>11</v>
      </c>
      <c r="AF238" s="37" t="s">
        <v>11</v>
      </c>
      <c r="AG238" s="37" t="s">
        <v>11</v>
      </c>
      <c r="AH238" s="37" t="s">
        <v>11</v>
      </c>
      <c r="AI238" s="306"/>
      <c r="AJ238" s="37"/>
      <c r="AK238" s="40"/>
      <c r="AL238" s="167">
        <f t="shared" si="228"/>
        <v>15</v>
      </c>
      <c r="AM238" s="168"/>
      <c r="AN238" s="168">
        <f t="shared" si="229"/>
        <v>3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1057">
        <v>5925</v>
      </c>
      <c r="D239" s="178" t="s">
        <v>280</v>
      </c>
      <c r="E239" s="156" t="s">
        <v>70</v>
      </c>
      <c r="F239" s="302"/>
      <c r="G239" s="305"/>
      <c r="H239" s="305"/>
      <c r="I239" s="351" t="s">
        <v>58</v>
      </c>
      <c r="J239" s="351" t="s">
        <v>58</v>
      </c>
      <c r="K239" s="351" t="s">
        <v>58</v>
      </c>
      <c r="L239" s="351" t="s">
        <v>58</v>
      </c>
      <c r="M239" s="351" t="s">
        <v>58</v>
      </c>
      <c r="N239" s="305"/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1" t="s">
        <v>11</v>
      </c>
      <c r="X239" s="31" t="s">
        <v>11</v>
      </c>
      <c r="Y239" s="31" t="s">
        <v>11</v>
      </c>
      <c r="Z239" s="31" t="s">
        <v>11</v>
      </c>
      <c r="AA239" s="31" t="s">
        <v>11</v>
      </c>
      <c r="AB239" s="305"/>
      <c r="AC239" s="305"/>
      <c r="AD239" s="31" t="s">
        <v>67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1"/>
      <c r="AK239" s="34">
        <f>IF(CA239=0,"",TIME(0,CA239,0))</f>
        <v>0.13333333333333333</v>
      </c>
      <c r="AL239" s="157">
        <f t="shared" si="228"/>
        <v>8</v>
      </c>
      <c r="AM239" s="158">
        <f>SUM(AL239:AL240)/2</f>
        <v>8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192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5</v>
      </c>
      <c r="BL239" s="162">
        <f>SUM(BK239+BK240)/2</f>
        <v>5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192</v>
      </c>
      <c r="CB239" s="35">
        <f>SUM(AM239+AO239+AQ239+AS239+AU239+AW239+BB239+BD239+BG239+AY239)</f>
        <v>8</v>
      </c>
    </row>
    <row r="240" spans="1:80" ht="18.75" customHeight="1" thickBot="1" x14ac:dyDescent="0.3">
      <c r="A240" s="137" t="s">
        <v>425</v>
      </c>
      <c r="B240" s="179" t="s">
        <v>189</v>
      </c>
      <c r="C240" s="710" t="s">
        <v>6</v>
      </c>
      <c r="D240" s="165"/>
      <c r="E240" s="166" t="s">
        <v>4</v>
      </c>
      <c r="F240" s="303"/>
      <c r="G240" s="306"/>
      <c r="H240" s="306"/>
      <c r="I240" s="352" t="s">
        <v>58</v>
      </c>
      <c r="J240" s="352" t="s">
        <v>58</v>
      </c>
      <c r="K240" s="352" t="s">
        <v>58</v>
      </c>
      <c r="L240" s="352" t="s">
        <v>58</v>
      </c>
      <c r="M240" s="352" t="s">
        <v>58</v>
      </c>
      <c r="N240" s="306"/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7" t="s">
        <v>11</v>
      </c>
      <c r="X240" s="37" t="s">
        <v>11</v>
      </c>
      <c r="Y240" s="37" t="s">
        <v>11</v>
      </c>
      <c r="Z240" s="37" t="s">
        <v>11</v>
      </c>
      <c r="AA240" s="37" t="s">
        <v>11</v>
      </c>
      <c r="AB240" s="306"/>
      <c r="AC240" s="306"/>
      <c r="AD240" s="37" t="s">
        <v>67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7"/>
      <c r="AK240" s="40"/>
      <c r="AL240" s="167">
        <f t="shared" si="228"/>
        <v>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5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1057" t="s">
        <v>408</v>
      </c>
      <c r="D241" s="155" t="str">
        <f>VLOOKUP(C241,ListeAppel,2,FALSE)</f>
        <v>Nom 093</v>
      </c>
      <c r="E241" s="156" t="s">
        <v>70</v>
      </c>
      <c r="F241" s="302"/>
      <c r="G241" s="305"/>
      <c r="H241" s="305"/>
      <c r="I241" s="55" t="s">
        <v>11</v>
      </c>
      <c r="J241" s="55" t="s">
        <v>11</v>
      </c>
      <c r="K241" s="31" t="s">
        <v>11</v>
      </c>
      <c r="L241" s="55" t="s">
        <v>11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32"/>
      <c r="U241" s="305"/>
      <c r="V241" s="305"/>
      <c r="W241" s="55" t="s">
        <v>11</v>
      </c>
      <c r="X241" s="31" t="s">
        <v>11</v>
      </c>
      <c r="Y241" s="55" t="s">
        <v>11</v>
      </c>
      <c r="Z241" s="55" t="s">
        <v>11</v>
      </c>
      <c r="AA241" s="55" t="s">
        <v>11</v>
      </c>
      <c r="AB241" s="305"/>
      <c r="AC241" s="305"/>
      <c r="AD241" s="31" t="s">
        <v>11</v>
      </c>
      <c r="AE241" s="31" t="s">
        <v>11</v>
      </c>
      <c r="AF241" s="31" t="s">
        <v>11</v>
      </c>
      <c r="AG241" s="656" t="s">
        <v>11</v>
      </c>
      <c r="AH241" s="31" t="s">
        <v>11</v>
      </c>
      <c r="AI241" s="305"/>
      <c r="AJ241" s="31"/>
      <c r="AK241" s="34">
        <f>IF(CA241=0,"",TIME(0,CA241,0))</f>
        <v>0.25</v>
      </c>
      <c r="AL241" s="157">
        <f t="shared" si="228"/>
        <v>15</v>
      </c>
      <c r="AM241" s="158">
        <f>SUM(AL241:AL242)/2</f>
        <v>14.5</v>
      </c>
      <c r="AN241" s="158">
        <f t="shared" si="229"/>
        <v>0</v>
      </c>
      <c r="AO241" s="158">
        <f>SUM((AN241+AN242)/2)</f>
        <v>0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0.5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360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6</v>
      </c>
      <c r="BR241" s="158">
        <f>SUM((BQ241+BQ242)/2)</f>
        <v>6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360</v>
      </c>
      <c r="CB241" s="35">
        <f>SUM(AM241+AO241+AQ241+AS241+AU241+AW241+BB241+BD241+BG241+AY241)</f>
        <v>15</v>
      </c>
    </row>
    <row r="242" spans="1:80" ht="18.75" customHeight="1" thickBot="1" x14ac:dyDescent="0.3">
      <c r="A242" s="137" t="s">
        <v>425</v>
      </c>
      <c r="B242" s="179" t="s">
        <v>189</v>
      </c>
      <c r="C242" s="710" t="s">
        <v>6</v>
      </c>
      <c r="D242" s="165">
        <v>11460</v>
      </c>
      <c r="E242" s="166" t="s">
        <v>4</v>
      </c>
      <c r="F242" s="303"/>
      <c r="G242" s="306"/>
      <c r="H242" s="306"/>
      <c r="I242" s="56" t="s">
        <v>11</v>
      </c>
      <c r="J242" s="56" t="s">
        <v>11</v>
      </c>
      <c r="K242" s="37" t="s">
        <v>11</v>
      </c>
      <c r="L242" s="56" t="s">
        <v>11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56" t="s">
        <v>11</v>
      </c>
      <c r="T242" s="331"/>
      <c r="U242" s="306"/>
      <c r="V242" s="306"/>
      <c r="W242" s="56" t="s">
        <v>11</v>
      </c>
      <c r="X242" s="37" t="s">
        <v>11</v>
      </c>
      <c r="Y242" s="56" t="s">
        <v>11</v>
      </c>
      <c r="Z242" s="56" t="s">
        <v>11</v>
      </c>
      <c r="AA242" s="56" t="s">
        <v>57</v>
      </c>
      <c r="AB242" s="306"/>
      <c r="AC242" s="306"/>
      <c r="AD242" s="37" t="s">
        <v>11</v>
      </c>
      <c r="AE242" s="37" t="s">
        <v>11</v>
      </c>
      <c r="AF242" s="37" t="s">
        <v>11</v>
      </c>
      <c r="AG242" s="37" t="s">
        <v>11</v>
      </c>
      <c r="AH242" s="37" t="s">
        <v>11</v>
      </c>
      <c r="AI242" s="306"/>
      <c r="AJ242" s="37"/>
      <c r="AK242" s="40"/>
      <c r="AL242" s="167">
        <f t="shared" si="228"/>
        <v>14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1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6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808" t="s">
        <v>409</v>
      </c>
      <c r="D243" s="178" t="str">
        <f>VLOOKUP(C243,ListeAppel,2,FALSE)</f>
        <v>Nom 096</v>
      </c>
      <c r="E243" s="156" t="s">
        <v>70</v>
      </c>
      <c r="F243" s="302"/>
      <c r="G243" s="305"/>
      <c r="H243" s="332"/>
      <c r="I243" s="31" t="s">
        <v>11</v>
      </c>
      <c r="J243" s="442" t="s">
        <v>11</v>
      </c>
      <c r="K243" s="353" t="s">
        <v>7</v>
      </c>
      <c r="L243" s="380" t="s">
        <v>11</v>
      </c>
      <c r="M243" s="351" t="s">
        <v>58</v>
      </c>
      <c r="N243" s="305"/>
      <c r="O243" s="305"/>
      <c r="P243" s="305"/>
      <c r="Q243" s="31" t="s">
        <v>11</v>
      </c>
      <c r="R243" s="55" t="s">
        <v>11</v>
      </c>
      <c r="S243" s="31" t="s">
        <v>11</v>
      </c>
      <c r="T243" s="305"/>
      <c r="U243" s="332"/>
      <c r="V243" s="305"/>
      <c r="W243" s="31" t="s">
        <v>11</v>
      </c>
      <c r="X243" s="31" t="s">
        <v>11</v>
      </c>
      <c r="Y243" s="31" t="s">
        <v>11</v>
      </c>
      <c r="Z243" s="442" t="s">
        <v>11</v>
      </c>
      <c r="AA243" s="31" t="s">
        <v>11</v>
      </c>
      <c r="AB243" s="305"/>
      <c r="AC243" s="305"/>
      <c r="AD243" s="31" t="s">
        <v>11</v>
      </c>
      <c r="AE243" s="357" t="s">
        <v>7</v>
      </c>
      <c r="AF243" s="31" t="s">
        <v>11</v>
      </c>
      <c r="AG243" s="442" t="s">
        <v>11</v>
      </c>
      <c r="AH243" s="31" t="s">
        <v>11</v>
      </c>
      <c r="AI243" s="332"/>
      <c r="AJ243" s="31"/>
      <c r="AK243" s="34">
        <f>IF(CA243=0,"",TIME(0,CA243,0))</f>
        <v>0.25</v>
      </c>
      <c r="AL243" s="157">
        <f>COUNTIF(F243:AJ243,"P")</f>
        <v>15</v>
      </c>
      <c r="AM243" s="158">
        <f>SUM(AL243:AL244)/2</f>
        <v>15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2</v>
      </c>
      <c r="BR243" s="158">
        <f>SUM((BQ243+BQ244)/2)</f>
        <v>2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425</v>
      </c>
      <c r="B244" s="179" t="s">
        <v>189</v>
      </c>
      <c r="C244" s="717" t="s">
        <v>3</v>
      </c>
      <c r="D244" s="194"/>
      <c r="E244" s="166" t="s">
        <v>4</v>
      </c>
      <c r="F244" s="303"/>
      <c r="G244" s="306"/>
      <c r="H244" s="331"/>
      <c r="I244" s="37" t="s">
        <v>11</v>
      </c>
      <c r="J244" s="37" t="s">
        <v>11</v>
      </c>
      <c r="K244" s="354" t="s">
        <v>7</v>
      </c>
      <c r="L244" s="402" t="s">
        <v>11</v>
      </c>
      <c r="M244" s="352" t="s">
        <v>58</v>
      </c>
      <c r="N244" s="306"/>
      <c r="O244" s="306"/>
      <c r="P244" s="306"/>
      <c r="Q244" s="37" t="s">
        <v>11</v>
      </c>
      <c r="R244" s="56" t="s">
        <v>11</v>
      </c>
      <c r="S244" s="37" t="s">
        <v>11</v>
      </c>
      <c r="T244" s="306"/>
      <c r="U244" s="331"/>
      <c r="V244" s="306"/>
      <c r="W244" s="37" t="s">
        <v>11</v>
      </c>
      <c r="X244" s="37" t="s">
        <v>11</v>
      </c>
      <c r="Y244" s="37" t="s">
        <v>11</v>
      </c>
      <c r="Z244" s="510" t="s">
        <v>11</v>
      </c>
      <c r="AA244" s="37" t="s">
        <v>11</v>
      </c>
      <c r="AB244" s="306"/>
      <c r="AC244" s="306"/>
      <c r="AD244" s="37" t="s">
        <v>11</v>
      </c>
      <c r="AE244" s="453" t="s">
        <v>7</v>
      </c>
      <c r="AF244" s="37" t="s">
        <v>11</v>
      </c>
      <c r="AG244" s="402" t="s">
        <v>11</v>
      </c>
      <c r="AH244" s="37" t="s">
        <v>11</v>
      </c>
      <c r="AI244" s="331"/>
      <c r="AJ244" s="37"/>
      <c r="AK244" s="40"/>
      <c r="AL244" s="167">
        <f>COUNTIF(F244:AJ244,"P")</f>
        <v>15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2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8">
        <v>4162</v>
      </c>
      <c r="D245" s="178" t="s">
        <v>286</v>
      </c>
      <c r="E245" s="156" t="s">
        <v>70</v>
      </c>
      <c r="F245" s="302"/>
      <c r="G245" s="305"/>
      <c r="H245" s="332"/>
      <c r="I245" s="31" t="s">
        <v>11</v>
      </c>
      <c r="J245" s="31" t="s">
        <v>11</v>
      </c>
      <c r="K245" s="31" t="s">
        <v>11</v>
      </c>
      <c r="L245" s="31" t="s">
        <v>11</v>
      </c>
      <c r="M245" s="55" t="s">
        <v>11</v>
      </c>
      <c r="N245" s="305"/>
      <c r="O245" s="305"/>
      <c r="P245" s="305"/>
      <c r="Q245" s="31" t="s">
        <v>11</v>
      </c>
      <c r="R245" s="55" t="s">
        <v>11</v>
      </c>
      <c r="S245" s="31" t="s">
        <v>11</v>
      </c>
      <c r="T245" s="305"/>
      <c r="U245" s="332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55" t="s">
        <v>11</v>
      </c>
      <c r="AF245" s="31" t="s">
        <v>11</v>
      </c>
      <c r="AG245" s="31" t="s">
        <v>11</v>
      </c>
      <c r="AH245" s="31" t="s">
        <v>11</v>
      </c>
      <c r="AI245" s="332"/>
      <c r="AJ245" s="31"/>
      <c r="AK245" s="34">
        <f>IF(CA245=0,"",TIME(0,CA245,0))</f>
        <v>0.3</v>
      </c>
      <c r="AL245" s="157">
        <f t="shared" si="228"/>
        <v>18</v>
      </c>
      <c r="AM245" s="158">
        <f>SUM(AL245:AL246)/2</f>
        <v>16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432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432</v>
      </c>
      <c r="CB245" s="35">
        <f>SUM(AM245+AO245+AQ245+AS245+AU245+AW245+BB245+BD245+BG245+AY245)</f>
        <v>18</v>
      </c>
    </row>
    <row r="246" spans="1:80" ht="18.75" customHeight="1" thickBot="1" x14ac:dyDescent="0.3">
      <c r="A246" s="137" t="s">
        <v>425</v>
      </c>
      <c r="B246" s="179" t="s">
        <v>189</v>
      </c>
      <c r="C246" s="717" t="s">
        <v>8</v>
      </c>
      <c r="D246" s="194"/>
      <c r="E246" s="166" t="s">
        <v>4</v>
      </c>
      <c r="F246" s="303"/>
      <c r="G246" s="306"/>
      <c r="H246" s="331"/>
      <c r="I246" s="37" t="s">
        <v>11</v>
      </c>
      <c r="J246" s="37" t="s">
        <v>11</v>
      </c>
      <c r="K246" s="37" t="s">
        <v>11</v>
      </c>
      <c r="L246" s="37" t="s">
        <v>11</v>
      </c>
      <c r="M246" s="526" t="s">
        <v>39</v>
      </c>
      <c r="N246" s="306"/>
      <c r="O246" s="306"/>
      <c r="P246" s="306"/>
      <c r="Q246" s="395" t="s">
        <v>39</v>
      </c>
      <c r="R246" s="56" t="s">
        <v>11</v>
      </c>
      <c r="S246" s="56" t="s">
        <v>11</v>
      </c>
      <c r="T246" s="306"/>
      <c r="U246" s="331"/>
      <c r="V246" s="306"/>
      <c r="W246" s="37" t="s">
        <v>11</v>
      </c>
      <c r="X246" s="37" t="s">
        <v>11</v>
      </c>
      <c r="Y246" s="37" t="s">
        <v>11</v>
      </c>
      <c r="Z246" s="37" t="s">
        <v>11</v>
      </c>
      <c r="AA246" s="440" t="s">
        <v>39</v>
      </c>
      <c r="AB246" s="306"/>
      <c r="AC246" s="306"/>
      <c r="AD246" s="37" t="s">
        <v>11</v>
      </c>
      <c r="AE246" s="56" t="s">
        <v>11</v>
      </c>
      <c r="AF246" s="37" t="s">
        <v>11</v>
      </c>
      <c r="AG246" s="37" t="s">
        <v>11</v>
      </c>
      <c r="AH246" s="395" t="s">
        <v>39</v>
      </c>
      <c r="AI246" s="331"/>
      <c r="AJ246" s="37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9:C30">
    <cfRule type="cellIs" dxfId="2572" priority="4879" operator="equal">
      <formula>"C"</formula>
    </cfRule>
  </conditionalFormatting>
  <conditionalFormatting sqref="AE25:AF25 G41:I41 F42:I42 T73:AJ74 F83:AJ83 F97:H98 F87:J88 F103:H104 J103:L104 N103:O104 Q103:S104 F169:AJ172 AJ84 F91:L92 N91:Z92 AB91:AG92 AI91:AJ92 N44:R44 T44:V44 N43:V43 G37:I37 F38:I40 K37:P42 R37:W40 Y37:AD37 AF37:AJ40 F113:H114 F23:H24 N23:O24 F175:AJ177 F25:K25 F26:H26 J26 AE27:AF28 AE26 F183:AJ184 F181:K182 N97:P98 F43:H44 AB43:AC44 AI43:AJ44 F153:AJ154 N181:AJ182 M25:O26 F27:O28 J114:AJ114 F105:L106 F179:AJ180 F178:L178 N178:AJ178 R41:R42 T41:V42 J113:X113 Z113:AE113 AG113:AJ113 Z38 AB38:AD38 N105:AJ106 F147:AJ150 F167:X168 F115:AJ118 T97:W98 AB97:AC98 F55:AC68 F245:AJ246 F51:AJ54 F45:AJ46 AE97:AF98 AI97:AJ98 Y39:AD42 F35:AJ36 L87:AJ88 F145:AC146 AI145:AJ146 Z167:AJ168 F121:AJ122 AE57:AJ68 AG41:AJ42 U103:AJ104 AE55:AE56 AG55:AJ56 F93:AJ94 F107:AJ112">
    <cfRule type="cellIs" dxfId="2571" priority="4868" operator="equal">
      <formula>"Me"</formula>
    </cfRule>
  </conditionalFormatting>
  <conditionalFormatting sqref="AE27:AJ28 F23:H24 N23:O24 AI23:AJ24 F25:K25 AE25:AF25 F26:H26 J26 AE26 AH25:AJ26 M25:O26 F27:O28">
    <cfRule type="cellIs" dxfId="2570" priority="4866" operator="equal">
      <formula>"Me"</formula>
    </cfRule>
  </conditionalFormatting>
  <conditionalFormatting sqref="D51">
    <cfRule type="cellIs" dxfId="2569" priority="4865" operator="equal">
      <formula>"C"</formula>
    </cfRule>
  </conditionalFormatting>
  <conditionalFormatting sqref="D51">
    <cfRule type="cellIs" dxfId="2568" priority="4863" operator="equal">
      <formula>"B"</formula>
    </cfRule>
    <cfRule type="cellIs" dxfId="2567" priority="4864" operator="equal">
      <formula>"A"</formula>
    </cfRule>
  </conditionalFormatting>
  <conditionalFormatting sqref="AE27:AJ28 G41:I41 F42:I42 T73:AJ74 F35:O36 F83:O83 S83:AJ83 F97:H98 F87:J88 F103:H104 J103:L104 N103:O104 Q103:S104 F169:AJ172 AJ84 F91:L92 N91:Z92 AB91:AG92 AI91:AJ92 T44:V44 S43:V43 G37:I37 F38:I40 K37:P42 R37:W40 Y37:AD37 AF37:AJ40 F113:H114 F23:H24 N23:O24 AI23:AJ24 F175:AJ177 F25:K25 AE25:AF25 F26:H26 J26 AE26 AH25:AJ26 F183:AJ184 F181:K182 N97:P98 F43:H44 N43:O44 AB43:AC44 AI43:AJ44 F153:AJ154 N181:AJ182 F55:O68 M25:O26 F27:O28 J114:AJ114 F105:L106 F179:AJ180 F178:L178 N178:AJ178 R41:R42 T41:V42 J113:X113 Z113:AE113 AG113:AJ113 Z38 AB38:AD38 N105:AJ106 F147:AJ150 F167:X168 F115:AJ118 T97:W98 AB97:AC98 S55:AC68 F245:AJ246 F51:AJ54 F45:AJ46 AE97:AF98 AI97:AJ98 Y39:AD42 S35:AJ36 L87:AJ88 F145:AC146 AI145:AJ146 Z167:AJ168 F121:AJ122 AE57:AJ68 AG41:AJ42 U103:AJ104 AE55:AE56 AG55:AJ56 F93:AJ94 F107:AJ112">
    <cfRule type="cellIs" dxfId="2566" priority="4859" operator="equal">
      <formula>"TD"</formula>
    </cfRule>
  </conditionalFormatting>
  <conditionalFormatting sqref="T25:X25 T26:V26 X26 S27:AA28">
    <cfRule type="cellIs" dxfId="2565" priority="4791" operator="equal">
      <formula>"Me"</formula>
    </cfRule>
  </conditionalFormatting>
  <conditionalFormatting sqref="T25:X25 T26:V26 X26 S27:AA28">
    <cfRule type="cellIs" dxfId="2564" priority="4790" operator="equal">
      <formula>"TD"</formula>
    </cfRule>
  </conditionalFormatting>
  <conditionalFormatting sqref="AD56 AD36 AD60 AD58 AD62:AD68">
    <cfRule type="cellIs" dxfId="2563" priority="4825" operator="equal">
      <formula>"Me"</formula>
    </cfRule>
  </conditionalFormatting>
  <conditionalFormatting sqref="AD56 AD36 AD60 AD58 AD62:AD68">
    <cfRule type="cellIs" dxfId="2562" priority="4824" operator="equal">
      <formula>"TD"</formula>
    </cfRule>
  </conditionalFormatting>
  <conditionalFormatting sqref="AD55 AD61 AD35 AD59 AD57">
    <cfRule type="cellIs" dxfId="2561" priority="4818" operator="equal">
      <formula>"Me"</formula>
    </cfRule>
  </conditionalFormatting>
  <conditionalFormatting sqref="AD55 AD61 AD35 AD59 AD57">
    <cfRule type="cellIs" dxfId="2560" priority="4817" operator="equal">
      <formula>"TD"</formula>
    </cfRule>
  </conditionalFormatting>
  <conditionalFormatting sqref="AA25:AC28 Y27:Y28 Y21:Y25 AB21:AC24">
    <cfRule type="cellIs" dxfId="2559" priority="4811" operator="equal">
      <formula>"Me"</formula>
    </cfRule>
  </conditionalFormatting>
  <conditionalFormatting sqref="AA25:AC28 Y27:Y28 Y21:Y25 AB21:AC24">
    <cfRule type="cellIs" dxfId="2558" priority="4810" operator="equal">
      <formula>"TD"</formula>
    </cfRule>
  </conditionalFormatting>
  <conditionalFormatting sqref="Z27:Z28 Z21:Z24">
    <cfRule type="cellIs" dxfId="2557" priority="4804" operator="equal">
      <formula>"Me"</formula>
    </cfRule>
  </conditionalFormatting>
  <conditionalFormatting sqref="Z27:Z28 Z21:Z24">
    <cfRule type="cellIs" dxfId="2556" priority="4803" operator="equal">
      <formula>"TD"</formula>
    </cfRule>
  </conditionalFormatting>
  <conditionalFormatting sqref="P25:Q26 P24 P27:S28">
    <cfRule type="cellIs" dxfId="2555" priority="4784" operator="equal">
      <formula>"Me"</formula>
    </cfRule>
  </conditionalFormatting>
  <conditionalFormatting sqref="AD25 AD27:AD28">
    <cfRule type="cellIs" dxfId="2554" priority="4781" operator="equal">
      <formula>"Me"</formula>
    </cfRule>
  </conditionalFormatting>
  <conditionalFormatting sqref="AD25 AD27:AD28">
    <cfRule type="cellIs" dxfId="2553" priority="4780" operator="equal">
      <formula>"TD"</formula>
    </cfRule>
  </conditionalFormatting>
  <conditionalFormatting sqref="P23">
    <cfRule type="cellIs" dxfId="2552" priority="4767" operator="equal">
      <formula>"Me"</formula>
    </cfRule>
  </conditionalFormatting>
  <conditionalFormatting sqref="P23">
    <cfRule type="cellIs" dxfId="2551" priority="4766" operator="equal">
      <formula>"Me"</formula>
    </cfRule>
  </conditionalFormatting>
  <conditionalFormatting sqref="P23">
    <cfRule type="cellIs" dxfId="2550" priority="4765" operator="equal">
      <formula>"TD"</formula>
    </cfRule>
  </conditionalFormatting>
  <conditionalFormatting sqref="G41:I41 T73:AJ74 F83:AJ83 F42:I42 F97:H98 F87:J88 F103:H104 J103:L104 N103:O104 Q103:S104 F169:AJ172 AJ84 F91:L92 N91:Z92 AB91:AG92 AI91:AJ92 N44:R44 T44:V44 N43:V43 G37:I37 F38:I40 K37:P42 R37:W40 Y37:AD37 AF37:AJ40 F113:H114 F23:H24 N23:P24 AI23:AJ24 F175:AJ177 F25:K25 T25:Y25 AA25:AF25 F26:H26 J26 M25:Q26 T26:V26 X26 AA26:AC26 AE26 AH25:AJ26 F183:AJ184 F181:K182 N97:P98 F43:H44 AB43:AC44 AI43:AJ44 F153:AJ154 N181:AJ182 O25:O28 J114:AJ114 F105:L106 F179:AJ180 F178:L178 N178:AJ178 R41:R42 T41:V42 F27:AJ28 J113:X113 Z113:AE113 AG113:AJ113 Z38 AB38:AD38 N105:AJ106 F147:AJ150 F167:X168 F115:AJ118 T97:W98 AB97:AC98 F245:AJ246 F45:AJ46 AE97:AF98 AI97:AJ98 Y39:AD42 F35:AJ36 L87:AJ88 F145:AC146 AI145:AJ146 Z167:AJ168 F121:AJ122 F51:AJ54 AG41:AJ42 U103:AJ104 F57:AJ68 F55:AE56 AG55:AJ56 F93:AJ94 F107:AJ112">
    <cfRule type="cellIs" dxfId="2549" priority="4756" operator="equal">
      <formula>"PR"</formula>
    </cfRule>
  </conditionalFormatting>
  <conditionalFormatting sqref="Z51:Z52">
    <cfRule type="cellIs" dxfId="2548" priority="4706" operator="equal">
      <formula>"Me"</formula>
    </cfRule>
  </conditionalFormatting>
  <conditionalFormatting sqref="Z51:Z52">
    <cfRule type="cellIs" dxfId="2547" priority="4705" operator="equal">
      <formula>"TD"</formula>
    </cfRule>
  </conditionalFormatting>
  <conditionalFormatting sqref="AG55 AG61 AG35 AG59 AG57">
    <cfRule type="cellIs" dxfId="2546" priority="4692" operator="equal">
      <formula>"Me"</formula>
    </cfRule>
  </conditionalFormatting>
  <conditionalFormatting sqref="AG55 AG61 AG35 AG59 AG57">
    <cfRule type="cellIs" dxfId="2545" priority="4691" operator="equal">
      <formula>"TD"</formula>
    </cfRule>
  </conditionalFormatting>
  <conditionalFormatting sqref="AD52">
    <cfRule type="cellIs" dxfId="2544" priority="4678" operator="equal">
      <formula>"Me"</formula>
    </cfRule>
  </conditionalFormatting>
  <conditionalFormatting sqref="AD52">
    <cfRule type="cellIs" dxfId="2543" priority="4677" operator="equal">
      <formula>"TD"</formula>
    </cfRule>
  </conditionalFormatting>
  <conditionalFormatting sqref="AI51:AI52">
    <cfRule type="cellIs" dxfId="2542" priority="4642" operator="equal">
      <formula>"Me"</formula>
    </cfRule>
  </conditionalFormatting>
  <conditionalFormatting sqref="AI51:AI52">
    <cfRule type="cellIs" dxfId="2541" priority="4641" operator="equal">
      <formula>"TD"</formula>
    </cfRule>
  </conditionalFormatting>
  <conditionalFormatting sqref="AG56 AG36 AG60 AG58 AG62:AG68">
    <cfRule type="cellIs" dxfId="2540" priority="4635" operator="equal">
      <formula>"Me"</formula>
    </cfRule>
  </conditionalFormatting>
  <conditionalFormatting sqref="AG56 AG36 AG60 AG58 AG62:AG68">
    <cfRule type="cellIs" dxfId="2539" priority="4634" operator="equal">
      <formula>"TD"</formula>
    </cfRule>
  </conditionalFormatting>
  <conditionalFormatting sqref="AG56 AG36 AG60 AG58 AG62:AG68">
    <cfRule type="cellIs" dxfId="2538" priority="4628" operator="equal">
      <formula>"Me"</formula>
    </cfRule>
  </conditionalFormatting>
  <conditionalFormatting sqref="AG56 AG36 AG60 AG58 AG62:AG68">
    <cfRule type="cellIs" dxfId="2537" priority="4627" operator="equal">
      <formula>"TD"</formula>
    </cfRule>
  </conditionalFormatting>
  <conditionalFormatting sqref="AG56 AG36 AG60 AG58 AG62:AG68">
    <cfRule type="cellIs" dxfId="2536" priority="4621" operator="equal">
      <formula>"Me"</formula>
    </cfRule>
  </conditionalFormatting>
  <conditionalFormatting sqref="AG56 AG36 AG60 AG58 AG62:AG68">
    <cfRule type="cellIs" dxfId="2535" priority="4620" operator="equal">
      <formula>"TD"</formula>
    </cfRule>
  </conditionalFormatting>
  <conditionalFormatting sqref="AG56 AG36 AG60 AG58 AG62:AG68">
    <cfRule type="cellIs" dxfId="2534" priority="4614" operator="equal">
      <formula>"Me"</formula>
    </cfRule>
  </conditionalFormatting>
  <conditionalFormatting sqref="AG56 AG36 AG60 AG58 AG62:AG68">
    <cfRule type="cellIs" dxfId="2533" priority="4613" operator="equal">
      <formula>"TD"</formula>
    </cfRule>
  </conditionalFormatting>
  <conditionalFormatting sqref="AG56 AG36 AG60 AG58 AG62:AG68">
    <cfRule type="cellIs" dxfId="2532" priority="4607" operator="equal">
      <formula>"Me"</formula>
    </cfRule>
  </conditionalFormatting>
  <conditionalFormatting sqref="AG56 AG36 AG60 AG58 AG62:AG68">
    <cfRule type="cellIs" dxfId="2531" priority="4606" operator="equal">
      <formula>"TD"</formula>
    </cfRule>
  </conditionalFormatting>
  <conditionalFormatting sqref="F41">
    <cfRule type="cellIs" dxfId="2530" priority="4592" operator="equal">
      <formula>"Me"</formula>
    </cfRule>
  </conditionalFormatting>
  <conditionalFormatting sqref="F41">
    <cfRule type="cellIs" dxfId="2529" priority="4591" operator="equal">
      <formula>"TD"</formula>
    </cfRule>
  </conditionalFormatting>
  <conditionalFormatting sqref="F41">
    <cfRule type="cellIs" dxfId="2528" priority="4585" operator="equal">
      <formula>"PR"</formula>
    </cfRule>
  </conditionalFormatting>
  <conditionalFormatting sqref="AG49:AG50">
    <cfRule type="cellIs" dxfId="2527" priority="4554" operator="equal">
      <formula>"Me"</formula>
    </cfRule>
  </conditionalFormatting>
  <conditionalFormatting sqref="AG49:AG50">
    <cfRule type="cellIs" dxfId="2526" priority="4553" operator="equal">
      <formula>"TD"</formula>
    </cfRule>
  </conditionalFormatting>
  <conditionalFormatting sqref="R53:V54">
    <cfRule type="cellIs" dxfId="2525" priority="4538" operator="equal">
      <formula>"Me"</formula>
    </cfRule>
  </conditionalFormatting>
  <conditionalFormatting sqref="R53:V54">
    <cfRule type="cellIs" dxfId="2524" priority="4537" operator="equal">
      <formula>"TD"</formula>
    </cfRule>
  </conditionalFormatting>
  <conditionalFormatting sqref="S53:T54">
    <cfRule type="cellIs" dxfId="2523" priority="4531" operator="equal">
      <formula>"Me"</formula>
    </cfRule>
  </conditionalFormatting>
  <conditionalFormatting sqref="S53:T54">
    <cfRule type="cellIs" dxfId="2522" priority="4530" operator="equal">
      <formula>"TD"</formula>
    </cfRule>
  </conditionalFormatting>
  <conditionalFormatting sqref="U53:U54">
    <cfRule type="cellIs" dxfId="2521" priority="4524" operator="equal">
      <formula>"Me"</formula>
    </cfRule>
  </conditionalFormatting>
  <conditionalFormatting sqref="U53:U54">
    <cfRule type="cellIs" dxfId="2520" priority="4523" operator="equal">
      <formula>"TD"</formula>
    </cfRule>
  </conditionalFormatting>
  <conditionalFormatting sqref="C29:C30">
    <cfRule type="cellIs" dxfId="2519" priority="4515" operator="equal">
      <formula>"B"</formula>
    </cfRule>
  </conditionalFormatting>
  <conditionalFormatting sqref="C29:C30">
    <cfRule type="cellIs" dxfId="2518" priority="4514" operator="equal">
      <formula>"A"</formula>
    </cfRule>
  </conditionalFormatting>
  <conditionalFormatting sqref="F73:I74 F69:H70 AE71:AJ72 N69:AJ70 F71:AC72">
    <cfRule type="cellIs" dxfId="2517" priority="4429" operator="equal">
      <formula>"Me"</formula>
    </cfRule>
  </conditionalFormatting>
  <conditionalFormatting sqref="F73:I74 F69:H70 AE71:AJ72 N69:AJ70 F71:AC72">
    <cfRule type="cellIs" dxfId="2516" priority="4428" operator="equal">
      <formula>"TD"</formula>
    </cfRule>
  </conditionalFormatting>
  <conditionalFormatting sqref="F73:I74 F69:H70 AE71:AJ72 N69:AJ70 F71:AC72">
    <cfRule type="cellIs" dxfId="2515" priority="4422" operator="equal">
      <formula>"PR"</formula>
    </cfRule>
  </conditionalFormatting>
  <conditionalFormatting sqref="F81:Q82 S81:AJ82">
    <cfRule type="cellIs" dxfId="2514" priority="4193" operator="equal">
      <formula>"Me"</formula>
    </cfRule>
  </conditionalFormatting>
  <conditionalFormatting sqref="F81:Q82 S81:AJ82">
    <cfRule type="cellIs" dxfId="2513" priority="4192" operator="equal">
      <formula>"TD"</formula>
    </cfRule>
  </conditionalFormatting>
  <conditionalFormatting sqref="F81:Q82 S81:AJ82">
    <cfRule type="cellIs" dxfId="2512" priority="4186" operator="equal">
      <formula>"PR"</formula>
    </cfRule>
  </conditionalFormatting>
  <conditionalFormatting sqref="Z81:AD82">
    <cfRule type="cellIs" dxfId="2511" priority="4185" operator="equal">
      <formula>"Me"</formula>
    </cfRule>
  </conditionalFormatting>
  <conditionalFormatting sqref="Z81:AD82">
    <cfRule type="cellIs" dxfId="2510" priority="4184" operator="equal">
      <formula>"TD"</formula>
    </cfRule>
  </conditionalFormatting>
  <conditionalFormatting sqref="F85:AJ86">
    <cfRule type="cellIs" dxfId="2509" priority="4157" operator="equal">
      <formula>"Me"</formula>
    </cfRule>
  </conditionalFormatting>
  <conditionalFormatting sqref="F85:AJ86">
    <cfRule type="cellIs" dxfId="2508" priority="4156" operator="equal">
      <formula>"TD"</formula>
    </cfRule>
  </conditionalFormatting>
  <conditionalFormatting sqref="F85:AJ86">
    <cfRule type="cellIs" dxfId="2507" priority="4150" operator="equal">
      <formula>"PR"</formula>
    </cfRule>
  </conditionalFormatting>
  <conditionalFormatting sqref="Z85:AD86">
    <cfRule type="cellIs" dxfId="2506" priority="4149" operator="equal">
      <formula>"Me"</formula>
    </cfRule>
  </conditionalFormatting>
  <conditionalFormatting sqref="Z85:AD86">
    <cfRule type="cellIs" dxfId="2505" priority="4148" operator="equal">
      <formula>"TD"</formula>
    </cfRule>
  </conditionalFormatting>
  <conditionalFormatting sqref="F137:AJ137 AJ138">
    <cfRule type="cellIs" dxfId="2504" priority="4125" operator="equal">
      <formula>"Me"</formula>
    </cfRule>
  </conditionalFormatting>
  <conditionalFormatting sqref="F137:O137 S137:AJ137 AJ138">
    <cfRule type="cellIs" dxfId="2503" priority="4124" operator="equal">
      <formula>"TD"</formula>
    </cfRule>
  </conditionalFormatting>
  <conditionalFormatting sqref="F137:AJ137 AJ138">
    <cfRule type="cellIs" dxfId="2502" priority="4111" operator="equal">
      <formula>"PR"</formula>
    </cfRule>
  </conditionalFormatting>
  <conditionalFormatting sqref="F142:AJ142 F141:AE141 AG141:AJ141 AJ143:AJ144">
    <cfRule type="cellIs" dxfId="2501" priority="4101" operator="equal">
      <formula>"Me"</formula>
    </cfRule>
  </conditionalFormatting>
  <conditionalFormatting sqref="F142:AJ142 F141:AE141 AG141:AJ141 AJ143:AJ144">
    <cfRule type="cellIs" dxfId="2500" priority="4100" operator="equal">
      <formula>"TD"</formula>
    </cfRule>
  </conditionalFormatting>
  <conditionalFormatting sqref="F142:AJ142 F141:AE141 AG141:AJ141 AJ143:AJ144">
    <cfRule type="cellIs" dxfId="2499" priority="4094" operator="equal">
      <formula>"PR"</formula>
    </cfRule>
  </conditionalFormatting>
  <conditionalFormatting sqref="Z141:AD142">
    <cfRule type="cellIs" dxfId="2498" priority="4093" operator="equal">
      <formula>"Me"</formula>
    </cfRule>
  </conditionalFormatting>
  <conditionalFormatting sqref="Z141:AD142">
    <cfRule type="cellIs" dxfId="2497" priority="4092" operator="equal">
      <formula>"TD"</formula>
    </cfRule>
  </conditionalFormatting>
  <conditionalFormatting sqref="F161:AJ161 AJ162">
    <cfRule type="cellIs" dxfId="2496" priority="4074" operator="equal">
      <formula>"Me"</formula>
    </cfRule>
  </conditionalFormatting>
  <conditionalFormatting sqref="F161:O161 S161:AJ161 AJ162">
    <cfRule type="cellIs" dxfId="2495" priority="4073" operator="equal">
      <formula>"TD"</formula>
    </cfRule>
  </conditionalFormatting>
  <conditionalFormatting sqref="F161:AJ161 AJ162">
    <cfRule type="cellIs" dxfId="2494" priority="4060" operator="equal">
      <formula>"PR"</formula>
    </cfRule>
  </conditionalFormatting>
  <conditionalFormatting sqref="F165:H166 J165:AJ166">
    <cfRule type="cellIs" dxfId="2493" priority="4050" operator="equal">
      <formula>"Me"</formula>
    </cfRule>
  </conditionalFormatting>
  <conditionalFormatting sqref="F165:H166 J165:AJ166">
    <cfRule type="cellIs" dxfId="2492" priority="4049" operator="equal">
      <formula>"TD"</formula>
    </cfRule>
  </conditionalFormatting>
  <conditionalFormatting sqref="F165:H166 J165:AJ166">
    <cfRule type="cellIs" dxfId="2491" priority="4043" operator="equal">
      <formula>"PR"</formula>
    </cfRule>
  </conditionalFormatting>
  <conditionalFormatting sqref="Z165:AD166">
    <cfRule type="cellIs" dxfId="2490" priority="4042" operator="equal">
      <formula>"Me"</formula>
    </cfRule>
  </conditionalFormatting>
  <conditionalFormatting sqref="Z165:AD166">
    <cfRule type="cellIs" dxfId="2489" priority="4041" operator="equal">
      <formula>"TD"</formula>
    </cfRule>
  </conditionalFormatting>
  <conditionalFormatting sqref="AJ185:AJ186">
    <cfRule type="cellIs" dxfId="2488" priority="3970" operator="equal">
      <formula>"Me"</formula>
    </cfRule>
  </conditionalFormatting>
  <conditionalFormatting sqref="AJ185:AJ186">
    <cfRule type="cellIs" dxfId="2487" priority="3969" operator="equal">
      <formula>"TD"</formula>
    </cfRule>
  </conditionalFormatting>
  <conditionalFormatting sqref="AJ185:AJ186">
    <cfRule type="cellIs" dxfId="2486" priority="3958" operator="equal">
      <formula>"PR"</formula>
    </cfRule>
  </conditionalFormatting>
  <conditionalFormatting sqref="T29:AJ30 G29:S29 F30:S30">
    <cfRule type="cellIs" dxfId="2485" priority="3939" operator="equal">
      <formula>"Me"</formula>
    </cfRule>
  </conditionalFormatting>
  <conditionalFormatting sqref="T29:AJ30 G29:S29 F30:S30">
    <cfRule type="cellIs" dxfId="2484" priority="3938" operator="equal">
      <formula>"TD"</formula>
    </cfRule>
  </conditionalFormatting>
  <conditionalFormatting sqref="T29:AJ30 G29:S29 F30:S30">
    <cfRule type="cellIs" dxfId="2483" priority="3932" operator="equal">
      <formula>"PR"</formula>
    </cfRule>
  </conditionalFormatting>
  <conditionalFormatting sqref="C24">
    <cfRule type="cellIs" dxfId="2482" priority="3914" operator="equal">
      <formula>"C"</formula>
    </cfRule>
  </conditionalFormatting>
  <conditionalFormatting sqref="C24">
    <cfRule type="cellIs" dxfId="2481" priority="3913" operator="equal">
      <formula>"B"</formula>
    </cfRule>
  </conditionalFormatting>
  <conditionalFormatting sqref="C24">
    <cfRule type="cellIs" dxfId="2480" priority="3912" operator="equal">
      <formula>"A"</formula>
    </cfRule>
  </conditionalFormatting>
  <conditionalFormatting sqref="C23">
    <cfRule type="cellIs" dxfId="2479" priority="3910" operator="equal">
      <formula>"C"</formula>
    </cfRule>
  </conditionalFormatting>
  <conditionalFormatting sqref="C23">
    <cfRule type="cellIs" dxfId="2478" priority="3909" operator="equal">
      <formula>"B"</formula>
    </cfRule>
  </conditionalFormatting>
  <conditionalFormatting sqref="C23">
    <cfRule type="cellIs" dxfId="2477" priority="3908" operator="equal">
      <formula>"A"</formula>
    </cfRule>
  </conditionalFormatting>
  <conditionalFormatting sqref="D45:D46">
    <cfRule type="cellIs" dxfId="2476" priority="3830" operator="equal">
      <formula>"c"</formula>
    </cfRule>
    <cfRule type="cellIs" dxfId="2475" priority="3831" operator="equal">
      <formula>"b"</formula>
    </cfRule>
    <cfRule type="cellIs" dxfId="2474" priority="3832" operator="equal">
      <formula>"a"</formula>
    </cfRule>
  </conditionalFormatting>
  <conditionalFormatting sqref="F79:AJ80">
    <cfRule type="cellIs" dxfId="2473" priority="3827" operator="equal">
      <formula>"Me"</formula>
    </cfRule>
  </conditionalFormatting>
  <conditionalFormatting sqref="F79:AJ80">
    <cfRule type="cellIs" dxfId="2472" priority="3826" operator="equal">
      <formula>"TD"</formula>
    </cfRule>
  </conditionalFormatting>
  <conditionalFormatting sqref="Z79:AD80">
    <cfRule type="cellIs" dxfId="2471" priority="3819" operator="equal">
      <formula>"Me"</formula>
    </cfRule>
  </conditionalFormatting>
  <conditionalFormatting sqref="Z79:AD80">
    <cfRule type="cellIs" dxfId="2470" priority="3818" operator="equal">
      <formula>"TD"</formula>
    </cfRule>
  </conditionalFormatting>
  <conditionalFormatting sqref="F79:AJ80">
    <cfRule type="cellIs" dxfId="2469" priority="3820" operator="equal">
      <formula>"PR"</formula>
    </cfRule>
  </conditionalFormatting>
  <conditionalFormatting sqref="C80">
    <cfRule type="cellIs" dxfId="2468" priority="3791" operator="equal">
      <formula>"C"</formula>
    </cfRule>
  </conditionalFormatting>
  <conditionalFormatting sqref="C80">
    <cfRule type="cellIs" dxfId="2467" priority="3790" operator="equal">
      <formula>"B"</formula>
    </cfRule>
  </conditionalFormatting>
  <conditionalFormatting sqref="C80">
    <cfRule type="cellIs" dxfId="2466" priority="3789" operator="equal">
      <formula>"A"</formula>
    </cfRule>
  </conditionalFormatting>
  <conditionalFormatting sqref="F99:AJ99 AJ100">
    <cfRule type="cellIs" dxfId="2465" priority="3713" operator="equal">
      <formula>"Me"</formula>
    </cfRule>
  </conditionalFormatting>
  <conditionalFormatting sqref="F99:O99 S99:AJ99 AJ100">
    <cfRule type="cellIs" dxfId="2464" priority="3712" operator="equal">
      <formula>"TD"</formula>
    </cfRule>
  </conditionalFormatting>
  <conditionalFormatting sqref="F99:AJ99 AJ100">
    <cfRule type="cellIs" dxfId="2463" priority="3699" operator="equal">
      <formula>"PR"</formula>
    </cfRule>
  </conditionalFormatting>
  <conditionalFormatting sqref="F119:AJ119 AJ120">
    <cfRule type="cellIs" dxfId="2462" priority="3623" operator="equal">
      <formula>"Me"</formula>
    </cfRule>
  </conditionalFormatting>
  <conditionalFormatting sqref="F119:O119 S119:AJ119 AJ120">
    <cfRule type="cellIs" dxfId="2461" priority="3622" operator="equal">
      <formula>"TD"</formula>
    </cfRule>
  </conditionalFormatting>
  <conditionalFormatting sqref="F119:AJ119 AJ120">
    <cfRule type="cellIs" dxfId="2460" priority="3609" operator="equal">
      <formula>"PR"</formula>
    </cfRule>
  </conditionalFormatting>
  <conditionalFormatting sqref="F123:K124 AJ125:AJ126 M123:AJ124">
    <cfRule type="cellIs" dxfId="2459" priority="3562" operator="equal">
      <formula>"Me"</formula>
    </cfRule>
  </conditionalFormatting>
  <conditionalFormatting sqref="F123:K124 AJ125:AJ126 M123:AJ124">
    <cfRule type="cellIs" dxfId="2458" priority="3561" operator="equal">
      <formula>"TD"</formula>
    </cfRule>
  </conditionalFormatting>
  <conditionalFormatting sqref="F123:K124 AJ125:AJ126 M123:AJ124">
    <cfRule type="cellIs" dxfId="2457" priority="3550" operator="equal">
      <formula>"PR"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6" priority="3535" operator="equal">
      <formula>"Me"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5" priority="3534" operator="equal">
      <formula>"TD"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4" priority="3523" operator="equal">
      <formula>"PR"</formula>
    </cfRule>
  </conditionalFormatting>
  <conditionalFormatting sqref="F135:AJ135 F136:Z136 AB136:AD136 AF136:AJ136">
    <cfRule type="cellIs" dxfId="2453" priority="3481" operator="equal">
      <formula>"Me"</formula>
    </cfRule>
  </conditionalFormatting>
  <conditionalFormatting sqref="F135:AJ135 F136:Z136 AB136:AD136 AF136:AJ136">
    <cfRule type="cellIs" dxfId="2452" priority="3480" operator="equal">
      <formula>"TD"</formula>
    </cfRule>
  </conditionalFormatting>
  <conditionalFormatting sqref="F135:AJ135 F136:Z136 AB136:AD136 AF136:AJ136">
    <cfRule type="cellIs" dxfId="2451" priority="3469" operator="equal">
      <formula>"PR"</formula>
    </cfRule>
  </conditionalFormatting>
  <conditionalFormatting sqref="F151:AJ151 AJ152">
    <cfRule type="cellIs" dxfId="2450" priority="3434" operator="equal">
      <formula>"Me"</formula>
    </cfRule>
  </conditionalFormatting>
  <conditionalFormatting sqref="F151:O151 S151:AJ151 AJ152">
    <cfRule type="cellIs" dxfId="2449" priority="3433" operator="equal">
      <formula>"TD"</formula>
    </cfRule>
  </conditionalFormatting>
  <conditionalFormatting sqref="F151:AJ151 AJ152">
    <cfRule type="cellIs" dxfId="2448" priority="3420" operator="equal">
      <formula>"PR"</formula>
    </cfRule>
  </conditionalFormatting>
  <conditionalFormatting sqref="AJ155:AJ156 F157:AJ160">
    <cfRule type="cellIs" dxfId="2447" priority="3410" operator="equal">
      <formula>"Me"</formula>
    </cfRule>
  </conditionalFormatting>
  <conditionalFormatting sqref="AJ155:AJ156 F157:AJ160">
    <cfRule type="cellIs" dxfId="2446" priority="3409" operator="equal">
      <formula>"TD"</formula>
    </cfRule>
  </conditionalFormatting>
  <conditionalFormatting sqref="AJ155:AJ156 F157:AJ160">
    <cfRule type="cellIs" dxfId="2445" priority="3398" operator="equal">
      <formula>"PR"</formula>
    </cfRule>
  </conditionalFormatting>
  <conditionalFormatting sqref="J37:J42">
    <cfRule type="cellIs" dxfId="2444" priority="2936" operator="equal">
      <formula>"Me"</formula>
    </cfRule>
  </conditionalFormatting>
  <conditionalFormatting sqref="J37:J42">
    <cfRule type="cellIs" dxfId="2443" priority="2935" operator="equal">
      <formula>"TD"</formula>
    </cfRule>
  </conditionalFormatting>
  <conditionalFormatting sqref="J37:J42">
    <cfRule type="cellIs" dxfId="2442" priority="2934" operator="equal">
      <formula>"PR"</formula>
    </cfRule>
  </conditionalFormatting>
  <conditionalFormatting sqref="Q37:Q42">
    <cfRule type="cellIs" dxfId="2441" priority="2933" operator="equal">
      <formula>"Me"</formula>
    </cfRule>
  </conditionalFormatting>
  <conditionalFormatting sqref="Q37:Q42">
    <cfRule type="cellIs" dxfId="2440" priority="2932" operator="equal">
      <formula>"TD"</formula>
    </cfRule>
  </conditionalFormatting>
  <conditionalFormatting sqref="Q37:Q42">
    <cfRule type="cellIs" dxfId="2439" priority="2931" operator="equal">
      <formula>"PR"</formula>
    </cfRule>
  </conditionalFormatting>
  <conditionalFormatting sqref="X37:X42">
    <cfRule type="cellIs" dxfId="2438" priority="2930" operator="equal">
      <formula>"Me"</formula>
    </cfRule>
  </conditionalFormatting>
  <conditionalFormatting sqref="X37:X42">
    <cfRule type="cellIs" dxfId="2437" priority="2929" operator="equal">
      <formula>"TD"</formula>
    </cfRule>
  </conditionalFormatting>
  <conditionalFormatting sqref="X37:X42">
    <cfRule type="cellIs" dxfId="2436" priority="2928" operator="equal">
      <formula>"PR"</formula>
    </cfRule>
  </conditionalFormatting>
  <conditionalFormatting sqref="AE37:AE42">
    <cfRule type="cellIs" dxfId="2435" priority="2927" operator="equal">
      <formula>"Me"</formula>
    </cfRule>
  </conditionalFormatting>
  <conditionalFormatting sqref="AE37:AE42">
    <cfRule type="cellIs" dxfId="2434" priority="2926" operator="equal">
      <formula>"TD"</formula>
    </cfRule>
  </conditionalFormatting>
  <conditionalFormatting sqref="AE37:AE42">
    <cfRule type="cellIs" dxfId="2433" priority="2925" operator="equal">
      <formula>"PR"</formula>
    </cfRule>
  </conditionalFormatting>
  <conditionalFormatting sqref="F95:H96 S96:AG96 M95:P96 S95:Z95 AB95:AG95 AI95:AJ96">
    <cfRule type="cellIs" dxfId="2432" priority="2802" operator="equal">
      <formula>"Me"</formula>
    </cfRule>
  </conditionalFormatting>
  <conditionalFormatting sqref="F95:H96 S96:AG96 M95:P96 S95:Z95 AB95:AG95 AI95:AJ96">
    <cfRule type="cellIs" dxfId="2431" priority="2801" operator="equal">
      <formula>"TD"</formula>
    </cfRule>
  </conditionalFormatting>
  <conditionalFormatting sqref="F95:H96 S96:AG96 M95:P96 S95:Z95 AB95:AG95 AI95:AJ96">
    <cfRule type="cellIs" dxfId="2430" priority="2800" operator="equal">
      <formula>"PR"</formula>
    </cfRule>
  </conditionalFormatting>
  <conditionalFormatting sqref="F101:P102 AB101:AJ102">
    <cfRule type="cellIs" dxfId="2429" priority="2789" operator="equal">
      <formula>"Me"</formula>
    </cfRule>
  </conditionalFormatting>
  <conditionalFormatting sqref="F101:P102 AB101:AJ102">
    <cfRule type="cellIs" dxfId="2428" priority="2788" operator="equal">
      <formula>"TD"</formula>
    </cfRule>
  </conditionalFormatting>
  <conditionalFormatting sqref="F101:P102 AB101:AJ102">
    <cfRule type="cellIs" dxfId="2427" priority="2787" operator="equal">
      <formula>"PR"</formula>
    </cfRule>
  </conditionalFormatting>
  <conditionalFormatting sqref="F89:I90 K89:K90 M89:P90 R89:R90 T90:W90 Y90:AG90 T89:V89 Y89:AD89 AF89:AG89 AI89:AJ90">
    <cfRule type="cellIs" dxfId="2426" priority="2757" operator="equal">
      <formula>"Me"</formula>
    </cfRule>
  </conditionalFormatting>
  <conditionalFormatting sqref="F89:I90 K89:K90 M89:P90 R89:R90 T90:W90 Y90:AG90 T89:V89 Y89:AD89 AF89:AG89 AI89:AJ90">
    <cfRule type="cellIs" dxfId="2425" priority="2756" operator="equal">
      <formula>"TD"</formula>
    </cfRule>
  </conditionalFormatting>
  <conditionalFormatting sqref="F89:I90 K89:K90 M89:P90 R89:R90 T90:W90 Y90:AG90 T89:V89 Y89:AD89 AF89:AG89 AI89:AJ90">
    <cfRule type="cellIs" dxfId="2424" priority="2755" operator="equal">
      <formula>"PR"</formula>
    </cfRule>
  </conditionalFormatting>
  <conditionalFormatting sqref="F173:H174 U173:V174 AB173:AC174 AI173:AJ174 N173:R174">
    <cfRule type="cellIs" dxfId="2423" priority="2722" operator="equal">
      <formula>"Me"</formula>
    </cfRule>
  </conditionalFormatting>
  <conditionalFormatting sqref="F173:H174 U173:V174 AB173:AC174 AI173:AJ174 N173:R174">
    <cfRule type="cellIs" dxfId="2422" priority="2721" operator="equal">
      <formula>"TD"</formula>
    </cfRule>
  </conditionalFormatting>
  <conditionalFormatting sqref="F173:H174 U173:V174 AB173:AC174 AI173:AJ174 N173:R174">
    <cfRule type="cellIs" dxfId="2421" priority="2720" operator="equal">
      <formula>"PR"</formula>
    </cfRule>
  </conditionalFormatting>
  <conditionalFormatting sqref="AJ125:AJ126">
    <cfRule type="cellIs" dxfId="2420" priority="2710" operator="equal">
      <formula>"Me"</formula>
    </cfRule>
  </conditionalFormatting>
  <conditionalFormatting sqref="AJ125:AJ126">
    <cfRule type="cellIs" dxfId="2419" priority="2709" operator="equal">
      <formula>"TD"</formula>
    </cfRule>
  </conditionalFormatting>
  <conditionalFormatting sqref="AJ125:AJ126">
    <cfRule type="cellIs" dxfId="2418" priority="2708" operator="equal">
      <formula>"PR"</formula>
    </cfRule>
  </conditionalFormatting>
  <conditionalFormatting sqref="F231:K232 N231:O232 R231:S232 Z231:Z232 AB231:AJ232">
    <cfRule type="cellIs" dxfId="2417" priority="2650" operator="equal">
      <formula>"Me"</formula>
    </cfRule>
  </conditionalFormatting>
  <conditionalFormatting sqref="F231:K232 N231:O232 R231:S232 Z231:Z232 AB231:AJ232">
    <cfRule type="cellIs" dxfId="2416" priority="2649" operator="equal">
      <formula>"TD"</formula>
    </cfRule>
  </conditionalFormatting>
  <conditionalFormatting sqref="F231:K232 N231:O232 R231:S232 Z231:Z232 AB231:AJ232">
    <cfRule type="cellIs" dxfId="2415" priority="2648" operator="equal">
      <formula>"PR"</formula>
    </cfRule>
  </conditionalFormatting>
  <conditionalFormatting sqref="T231:V232">
    <cfRule type="cellIs" dxfId="2414" priority="2647" operator="equal">
      <formula>"Me"</formula>
    </cfRule>
  </conditionalFormatting>
  <conditionalFormatting sqref="T231:V232">
    <cfRule type="cellIs" dxfId="2413" priority="2646" operator="equal">
      <formula>"TD"</formula>
    </cfRule>
  </conditionalFormatting>
  <conditionalFormatting sqref="T231:V232">
    <cfRule type="cellIs" dxfId="2412" priority="2645" operator="equal">
      <formula>"PR"</formula>
    </cfRule>
  </conditionalFormatting>
  <conditionalFormatting sqref="W231:W232">
    <cfRule type="cellIs" dxfId="2411" priority="2644" operator="equal">
      <formula>"Me"</formula>
    </cfRule>
  </conditionalFormatting>
  <conditionalFormatting sqref="W231:W232">
    <cfRule type="cellIs" dxfId="2410" priority="2643" operator="equal">
      <formula>"TD"</formula>
    </cfRule>
  </conditionalFormatting>
  <conditionalFormatting sqref="W231:W232">
    <cfRule type="cellIs" dxfId="2409" priority="2642" operator="equal">
      <formula>"PR"</formula>
    </cfRule>
  </conditionalFormatting>
  <conditionalFormatting sqref="F139:L140 N139:S140 U139:AJ140">
    <cfRule type="cellIs" dxfId="2408" priority="2547" operator="equal">
      <formula>"Me"</formula>
    </cfRule>
  </conditionalFormatting>
  <conditionalFormatting sqref="F139:L140 N139:S140 U139:AJ140">
    <cfRule type="cellIs" dxfId="2407" priority="2546" operator="equal">
      <formula>"TD"</formula>
    </cfRule>
  </conditionalFormatting>
  <conditionalFormatting sqref="F139:L140 N139:S140 U139:AJ140">
    <cfRule type="cellIs" dxfId="2406" priority="2545" operator="equal">
      <formula>"PR"</formula>
    </cfRule>
  </conditionalFormatting>
  <conditionalFormatting sqref="Z139:AD140">
    <cfRule type="cellIs" dxfId="2405" priority="2544" operator="equal">
      <formula>"Me"</formula>
    </cfRule>
  </conditionalFormatting>
  <conditionalFormatting sqref="Z139:AD140">
    <cfRule type="cellIs" dxfId="2404" priority="2543" operator="equal">
      <formula>"TD"</formula>
    </cfRule>
  </conditionalFormatting>
  <conditionalFormatting sqref="F191:AJ196">
    <cfRule type="cellIs" dxfId="2403" priority="2528" operator="equal">
      <formula>"Me"</formula>
    </cfRule>
  </conditionalFormatting>
  <conditionalFormatting sqref="F191:AJ196">
    <cfRule type="cellIs" dxfId="2402" priority="2527" operator="equal">
      <formula>"TD"</formula>
    </cfRule>
  </conditionalFormatting>
  <conditionalFormatting sqref="F191:AJ196">
    <cfRule type="cellIs" dxfId="2401" priority="2526" operator="equal">
      <formula>"PR"</formula>
    </cfRule>
  </conditionalFormatting>
  <conditionalFormatting sqref="F187:AJ187 AJ188">
    <cfRule type="cellIs" dxfId="2400" priority="2517" operator="equal">
      <formula>"Me"</formula>
    </cfRule>
  </conditionalFormatting>
  <conditionalFormatting sqref="F187:O187 S187:AJ187 AJ188">
    <cfRule type="cellIs" dxfId="2399" priority="2516" operator="equal">
      <formula>"TD"</formula>
    </cfRule>
  </conditionalFormatting>
  <conditionalFormatting sqref="F187:AJ187 AJ188">
    <cfRule type="cellIs" dxfId="2398" priority="2515" operator="equal">
      <formula>"PR"</formula>
    </cfRule>
  </conditionalFormatting>
  <conditionalFormatting sqref="C25:C26">
    <cfRule type="cellIs" dxfId="2397" priority="2495" operator="equal">
      <formula>"C"</formula>
    </cfRule>
  </conditionalFormatting>
  <conditionalFormatting sqref="C25:C26">
    <cfRule type="cellIs" dxfId="2396" priority="2494" operator="equal">
      <formula>"B"</formula>
    </cfRule>
  </conditionalFormatting>
  <conditionalFormatting sqref="C25:C26">
    <cfRule type="cellIs" dxfId="2395" priority="2493" operator="equal">
      <formula>"A"</formula>
    </cfRule>
  </conditionalFormatting>
  <conditionalFormatting sqref="F77:AJ78">
    <cfRule type="cellIs" dxfId="2394" priority="2481" operator="equal">
      <formula>"Me"</formula>
    </cfRule>
  </conditionalFormatting>
  <conditionalFormatting sqref="F77:AJ78">
    <cfRule type="cellIs" dxfId="2393" priority="2480" operator="equal">
      <formula>"TD"</formula>
    </cfRule>
  </conditionalFormatting>
  <conditionalFormatting sqref="Z77:AD78">
    <cfRule type="cellIs" dxfId="2392" priority="2478" operator="equal">
      <formula>"Me"</formula>
    </cfRule>
  </conditionalFormatting>
  <conditionalFormatting sqref="Z77:AD78">
    <cfRule type="cellIs" dxfId="2391" priority="2477" operator="equal">
      <formula>"TD"</formula>
    </cfRule>
  </conditionalFormatting>
  <conditionalFormatting sqref="F77:AJ78">
    <cfRule type="cellIs" dxfId="2390" priority="2479" operator="equal">
      <formula>"PR"</formula>
    </cfRule>
  </conditionalFormatting>
  <conditionalFormatting sqref="AE33:AG34 F33:F34 H33:H34 K33:L34 O33:P34 R33:AC34 AH33:AJ33">
    <cfRule type="cellIs" dxfId="2389" priority="2440" operator="equal">
      <formula>"Me"</formula>
    </cfRule>
  </conditionalFormatting>
  <conditionalFormatting sqref="S33:AC34 AE33:AG34 F33:F34 H33:H34 K33:L34 O33:O34 AH33:AJ33">
    <cfRule type="cellIs" dxfId="2388" priority="2439" operator="equal">
      <formula>"TD"</formula>
    </cfRule>
  </conditionalFormatting>
  <conditionalFormatting sqref="AD34">
    <cfRule type="cellIs" dxfId="2387" priority="2438" operator="equal">
      <formula>"Me"</formula>
    </cfRule>
  </conditionalFormatting>
  <conditionalFormatting sqref="AD34">
    <cfRule type="cellIs" dxfId="2386" priority="2437" operator="equal">
      <formula>"TD"</formula>
    </cfRule>
  </conditionalFormatting>
  <conditionalFormatting sqref="AD33">
    <cfRule type="cellIs" dxfId="2385" priority="2436" operator="equal">
      <formula>"Me"</formula>
    </cfRule>
  </conditionalFormatting>
  <conditionalFormatting sqref="AD33">
    <cfRule type="cellIs" dxfId="2384" priority="2435" operator="equal">
      <formula>"TD"</formula>
    </cfRule>
  </conditionalFormatting>
  <conditionalFormatting sqref="F33:F34 H33:H34 K33:L34 O33:P34 R33:AG34 AH33:AJ33">
    <cfRule type="cellIs" dxfId="2383" priority="2434" operator="equal">
      <formula>"PR"</formula>
    </cfRule>
  </conditionalFormatting>
  <conditionalFormatting sqref="AG33:AJ33">
    <cfRule type="cellIs" dxfId="2382" priority="2433" operator="equal">
      <formula>"Me"</formula>
    </cfRule>
  </conditionalFormatting>
  <conditionalFormatting sqref="AG33:AJ33">
    <cfRule type="cellIs" dxfId="2381" priority="2432" operator="equal">
      <formula>"TD"</formula>
    </cfRule>
  </conditionalFormatting>
  <conditionalFormatting sqref="AG34">
    <cfRule type="cellIs" dxfId="2380" priority="2431" operator="equal">
      <formula>"Me"</formula>
    </cfRule>
  </conditionalFormatting>
  <conditionalFormatting sqref="AG34">
    <cfRule type="cellIs" dxfId="2379" priority="2430" operator="equal">
      <formula>"TD"</formula>
    </cfRule>
  </conditionalFormatting>
  <conditionalFormatting sqref="AG34">
    <cfRule type="cellIs" dxfId="2378" priority="2429" operator="equal">
      <formula>"Me"</formula>
    </cfRule>
  </conditionalFormatting>
  <conditionalFormatting sqref="AG34">
    <cfRule type="cellIs" dxfId="2377" priority="2428" operator="equal">
      <formula>"TD"</formula>
    </cfRule>
  </conditionalFormatting>
  <conditionalFormatting sqref="AG34">
    <cfRule type="cellIs" dxfId="2376" priority="2427" operator="equal">
      <formula>"Me"</formula>
    </cfRule>
  </conditionalFormatting>
  <conditionalFormatting sqref="AG34">
    <cfRule type="cellIs" dxfId="2375" priority="2426" operator="equal">
      <formula>"TD"</formula>
    </cfRule>
  </conditionalFormatting>
  <conditionalFormatting sqref="AG34">
    <cfRule type="cellIs" dxfId="2374" priority="2425" operator="equal">
      <formula>"Me"</formula>
    </cfRule>
  </conditionalFormatting>
  <conditionalFormatting sqref="AG34">
    <cfRule type="cellIs" dxfId="2373" priority="2424" operator="equal">
      <formula>"TD"</formula>
    </cfRule>
  </conditionalFormatting>
  <conditionalFormatting sqref="AG34">
    <cfRule type="cellIs" dxfId="2372" priority="2423" operator="equal">
      <formula>"Me"</formula>
    </cfRule>
  </conditionalFormatting>
  <conditionalFormatting sqref="AG34">
    <cfRule type="cellIs" dxfId="2371" priority="2422" operator="equal">
      <formula>"TD"</formula>
    </cfRule>
  </conditionalFormatting>
  <conditionalFormatting sqref="F197:AJ198">
    <cfRule type="cellIs" dxfId="2370" priority="2412" operator="equal">
      <formula>"Me"</formula>
    </cfRule>
  </conditionalFormatting>
  <conditionalFormatting sqref="F197:AJ198">
    <cfRule type="cellIs" dxfId="2369" priority="2411" operator="equal">
      <formula>"TD"</formula>
    </cfRule>
  </conditionalFormatting>
  <conditionalFormatting sqref="F197:AJ198">
    <cfRule type="cellIs" dxfId="2368" priority="2410" operator="equal">
      <formula>"PR"</formula>
    </cfRule>
  </conditionalFormatting>
  <conditionalFormatting sqref="M47:P48 Z47:AD48 AH47:AJ48 T47:W48 F47:I48">
    <cfRule type="cellIs" dxfId="2367" priority="2323" operator="equal">
      <formula>"Me"</formula>
    </cfRule>
  </conditionalFormatting>
  <conditionalFormatting sqref="M47:O48 Z47:AD48 AH47:AJ48 T47:W48 F47:I48">
    <cfRule type="cellIs" dxfId="2366" priority="2322" operator="equal">
      <formula>"TD"</formula>
    </cfRule>
  </conditionalFormatting>
  <conditionalFormatting sqref="M47:P48 Z47:AD48 AH47:AJ48 T47:W48 F47:I48">
    <cfRule type="cellIs" dxfId="2365" priority="2321" operator="equal">
      <formula>"PR"</formula>
    </cfRule>
  </conditionalFormatting>
  <conditionalFormatting sqref="P47:P48">
    <cfRule type="cellIs" dxfId="2364" priority="2320" operator="equal">
      <formula>"TD"</formula>
    </cfRule>
  </conditionalFormatting>
  <conditionalFormatting sqref="L47:L48">
    <cfRule type="cellIs" dxfId="2363" priority="2319" operator="equal">
      <formula>"Me"</formula>
    </cfRule>
  </conditionalFormatting>
  <conditionalFormatting sqref="L47:L48">
    <cfRule type="cellIs" dxfId="2362" priority="2318" operator="equal">
      <formula>"TD"</formula>
    </cfRule>
  </conditionalFormatting>
  <conditionalFormatting sqref="L47:L48">
    <cfRule type="cellIs" dxfId="2361" priority="2317" operator="equal">
      <formula>"PR"</formula>
    </cfRule>
  </conditionalFormatting>
  <conditionalFormatting sqref="S47:S48">
    <cfRule type="cellIs" dxfId="2360" priority="2316" operator="equal">
      <formula>"Me"</formula>
    </cfRule>
  </conditionalFormatting>
  <conditionalFormatting sqref="S47:S48">
    <cfRule type="cellIs" dxfId="2359" priority="2315" operator="equal">
      <formula>"TD"</formula>
    </cfRule>
  </conditionalFormatting>
  <conditionalFormatting sqref="S47:S48">
    <cfRule type="cellIs" dxfId="2358" priority="2314" operator="equal">
      <formula>"PR"</formula>
    </cfRule>
  </conditionalFormatting>
  <conditionalFormatting sqref="D47:D48">
    <cfRule type="cellIs" dxfId="2357" priority="2302" operator="equal">
      <formula>"c"</formula>
    </cfRule>
    <cfRule type="cellIs" dxfId="2356" priority="2303" operator="equal">
      <formula>"b"</formula>
    </cfRule>
    <cfRule type="cellIs" dxfId="2355" priority="2304" operator="equal">
      <formula>"a"</formula>
    </cfRule>
  </conditionalFormatting>
  <conditionalFormatting sqref="C82">
    <cfRule type="cellIs" dxfId="2354" priority="2295" operator="equal">
      <formula>"C"</formula>
    </cfRule>
  </conditionalFormatting>
  <conditionalFormatting sqref="C82">
    <cfRule type="cellIs" dxfId="2353" priority="2294" operator="equal">
      <formula>"B"</formula>
    </cfRule>
  </conditionalFormatting>
  <conditionalFormatting sqref="C82">
    <cfRule type="cellIs" dxfId="2352" priority="2293" operator="equal">
      <formula>"A"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1" priority="2257" operator="equal">
      <formula>"Me"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0" priority="2256" operator="equal">
      <formula>"TD"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49" priority="2255" operator="equal">
      <formula>"PR"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8" priority="2254" operator="equal">
      <formula>"Me"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7" priority="2253" operator="equal">
      <formula>"TD"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6" priority="2252" operator="equal">
      <formula>"PR"</formula>
    </cfRule>
  </conditionalFormatting>
  <conditionalFormatting sqref="F199:AJ199">
    <cfRule type="cellIs" dxfId="2345" priority="2251" operator="equal">
      <formula>"Me"</formula>
    </cfRule>
  </conditionalFormatting>
  <conditionalFormatting sqref="F199:O199 S199:AJ199">
    <cfRule type="cellIs" dxfId="2344" priority="2250" operator="equal">
      <formula>"TD"</formula>
    </cfRule>
  </conditionalFormatting>
  <conditionalFormatting sqref="F199:AJ199">
    <cfRule type="cellIs" dxfId="2343" priority="2249" operator="equal">
      <formula>"PR"</formula>
    </cfRule>
  </conditionalFormatting>
  <conditionalFormatting sqref="T221:T222">
    <cfRule type="cellIs" dxfId="2342" priority="2228" operator="equal">
      <formula>"Me"</formula>
    </cfRule>
  </conditionalFormatting>
  <conditionalFormatting sqref="T221:T222">
    <cfRule type="cellIs" dxfId="2341" priority="2227" operator="equal">
      <formula>"TD"</formula>
    </cfRule>
  </conditionalFormatting>
  <conditionalFormatting sqref="T221:T222">
    <cfRule type="cellIs" dxfId="2340" priority="2226" operator="equal">
      <formula>"PR"</formula>
    </cfRule>
  </conditionalFormatting>
  <conditionalFormatting sqref="Q227:Q228">
    <cfRule type="cellIs" dxfId="2339" priority="2219" operator="equal">
      <formula>"Me"</formula>
    </cfRule>
  </conditionalFormatting>
  <conditionalFormatting sqref="Q227:Q228">
    <cfRule type="cellIs" dxfId="2338" priority="2218" operator="equal">
      <formula>"TD"</formula>
    </cfRule>
  </conditionalFormatting>
  <conditionalFormatting sqref="Q227:Q228">
    <cfRule type="cellIs" dxfId="2337" priority="2217" operator="equal">
      <formula>"PR"</formula>
    </cfRule>
  </conditionalFormatting>
  <conditionalFormatting sqref="T215:T218">
    <cfRule type="cellIs" dxfId="2336" priority="2195" operator="equal">
      <formula>"Me"</formula>
    </cfRule>
  </conditionalFormatting>
  <conditionalFormatting sqref="T215:T218">
    <cfRule type="cellIs" dxfId="2335" priority="2194" operator="equal">
      <formula>"TD"</formula>
    </cfRule>
  </conditionalFormatting>
  <conditionalFormatting sqref="T215:T218">
    <cfRule type="cellIs" dxfId="2334" priority="2193" operator="equal">
      <formula>"PR"</formula>
    </cfRule>
  </conditionalFormatting>
  <conditionalFormatting sqref="C28">
    <cfRule type="cellIs" dxfId="2333" priority="2048" operator="equal">
      <formula>"C"</formula>
    </cfRule>
  </conditionalFormatting>
  <conditionalFormatting sqref="C28">
    <cfRule type="cellIs" dxfId="2332" priority="2047" operator="equal">
      <formula>"B"</formula>
    </cfRule>
  </conditionalFormatting>
  <conditionalFormatting sqref="C28">
    <cfRule type="cellIs" dxfId="2331" priority="2046" operator="equal">
      <formula>"A"</formula>
    </cfRule>
  </conditionalFormatting>
  <conditionalFormatting sqref="C28">
    <cfRule type="cellIs" dxfId="2330" priority="2043" operator="lessThan">
      <formula>#REF!</formula>
    </cfRule>
  </conditionalFormatting>
  <conditionalFormatting sqref="D73">
    <cfRule type="cellIs" dxfId="2329" priority="2007" operator="equal">
      <formula>"C"</formula>
    </cfRule>
  </conditionalFormatting>
  <conditionalFormatting sqref="D73">
    <cfRule type="cellIs" dxfId="2328" priority="2005" operator="equal">
      <formula>"B"</formula>
    </cfRule>
    <cfRule type="cellIs" dxfId="2327" priority="2006" operator="equal">
      <formula>"A"</formula>
    </cfRule>
  </conditionalFormatting>
  <conditionalFormatting sqref="D69">
    <cfRule type="cellIs" dxfId="2326" priority="2001" operator="equal">
      <formula>"C"</formula>
    </cfRule>
  </conditionalFormatting>
  <conditionalFormatting sqref="D69">
    <cfRule type="cellIs" dxfId="2325" priority="1999" operator="equal">
      <formula>"B"</formula>
    </cfRule>
    <cfRule type="cellIs" dxfId="2324" priority="2000" operator="equal">
      <formula>"A"</formula>
    </cfRule>
  </conditionalFormatting>
  <conditionalFormatting sqref="D71">
    <cfRule type="cellIs" dxfId="2323" priority="1983" operator="equal">
      <formula>"C"</formula>
    </cfRule>
  </conditionalFormatting>
  <conditionalFormatting sqref="D71">
    <cfRule type="cellIs" dxfId="2322" priority="1981" operator="equal">
      <formula>"B"</formula>
    </cfRule>
    <cfRule type="cellIs" dxfId="2321" priority="1982" operator="equal">
      <formula>"A"</formula>
    </cfRule>
  </conditionalFormatting>
  <conditionalFormatting sqref="C78">
    <cfRule type="cellIs" dxfId="2320" priority="1954" operator="equal">
      <formula>"C"</formula>
    </cfRule>
  </conditionalFormatting>
  <conditionalFormatting sqref="C78">
    <cfRule type="cellIs" dxfId="2319" priority="1953" operator="equal">
      <formula>"B"</formula>
    </cfRule>
  </conditionalFormatting>
  <conditionalFormatting sqref="C78">
    <cfRule type="cellIs" dxfId="2318" priority="1952" operator="equal">
      <formula>"A"</formula>
    </cfRule>
  </conditionalFormatting>
  <conditionalFormatting sqref="M91:M92">
    <cfRule type="cellIs" dxfId="2317" priority="1891" operator="equal">
      <formula>"Me"</formula>
    </cfRule>
  </conditionalFormatting>
  <conditionalFormatting sqref="M91:M92">
    <cfRule type="cellIs" dxfId="2316" priority="1890" operator="equal">
      <formula>"TD"</formula>
    </cfRule>
  </conditionalFormatting>
  <conditionalFormatting sqref="M91:M92">
    <cfRule type="cellIs" dxfId="2315" priority="1889" operator="equal">
      <formula>"PR"</formula>
    </cfRule>
  </conditionalFormatting>
  <conditionalFormatting sqref="AA91:AA92">
    <cfRule type="cellIs" dxfId="2314" priority="1888" operator="equal">
      <formula>"Me"</formula>
    </cfRule>
  </conditionalFormatting>
  <conditionalFormatting sqref="AA91:AA92">
    <cfRule type="cellIs" dxfId="2313" priority="1887" operator="equal">
      <formula>"TD"</formula>
    </cfRule>
  </conditionalFormatting>
  <conditionalFormatting sqref="AA91:AA92">
    <cfRule type="cellIs" dxfId="2312" priority="1886" operator="equal">
      <formula>"PR"</formula>
    </cfRule>
  </conditionalFormatting>
  <conditionalFormatting sqref="AH91:AH92">
    <cfRule type="cellIs" dxfId="2311" priority="1885" operator="equal">
      <formula>"Me"</formula>
    </cfRule>
  </conditionalFormatting>
  <conditionalFormatting sqref="AH91:AH92">
    <cfRule type="cellIs" dxfId="2310" priority="1884" operator="equal">
      <formula>"TD"</formula>
    </cfRule>
  </conditionalFormatting>
  <conditionalFormatting sqref="AH91:AH92">
    <cfRule type="cellIs" dxfId="2309" priority="1883" operator="equal">
      <formula>"PR"</formula>
    </cfRule>
  </conditionalFormatting>
  <conditionalFormatting sqref="I130">
    <cfRule type="cellIs" dxfId="2308" priority="1849" operator="equal">
      <formula>"Me"</formula>
    </cfRule>
  </conditionalFormatting>
  <conditionalFormatting sqref="I130">
    <cfRule type="cellIs" dxfId="2307" priority="1848" operator="equal">
      <formula>"TD"</formula>
    </cfRule>
  </conditionalFormatting>
  <conditionalFormatting sqref="I130">
    <cfRule type="cellIs" dxfId="2306" priority="1847" operator="equal">
      <formula>"PR"</formula>
    </cfRule>
  </conditionalFormatting>
  <conditionalFormatting sqref="W129:W130">
    <cfRule type="cellIs" dxfId="2305" priority="1846" operator="equal">
      <formula>"Me"</formula>
    </cfRule>
  </conditionalFormatting>
  <conditionalFormatting sqref="W129:W130">
    <cfRule type="cellIs" dxfId="2304" priority="1845" operator="equal">
      <formula>"TD"</formula>
    </cfRule>
  </conditionalFormatting>
  <conditionalFormatting sqref="W129:W130">
    <cfRule type="cellIs" dxfId="2303" priority="1844" operator="equal">
      <formula>"PR"</formula>
    </cfRule>
  </conditionalFormatting>
  <conditionalFormatting sqref="AD129:AD130">
    <cfRule type="cellIs" dxfId="2302" priority="1843" operator="equal">
      <formula>"Me"</formula>
    </cfRule>
  </conditionalFormatting>
  <conditionalFormatting sqref="AD129:AD130">
    <cfRule type="cellIs" dxfId="2301" priority="1842" operator="equal">
      <formula>"TD"</formula>
    </cfRule>
  </conditionalFormatting>
  <conditionalFormatting sqref="AD129:AD130">
    <cfRule type="cellIs" dxfId="2300" priority="1841" operator="equal">
      <formula>"PR"</formula>
    </cfRule>
  </conditionalFormatting>
  <conditionalFormatting sqref="K219:K220">
    <cfRule type="cellIs" dxfId="2299" priority="1840" operator="equal">
      <formula>"Me"</formula>
    </cfRule>
  </conditionalFormatting>
  <conditionalFormatting sqref="K219:K220">
    <cfRule type="cellIs" dxfId="2298" priority="1839" operator="equal">
      <formula>"TD"</formula>
    </cfRule>
  </conditionalFormatting>
  <conditionalFormatting sqref="K219:K220">
    <cfRule type="cellIs" dxfId="2297" priority="1838" operator="equal">
      <formula>"PR"</formula>
    </cfRule>
  </conditionalFormatting>
  <conditionalFormatting sqref="M221:M222">
    <cfRule type="cellIs" dxfId="2296" priority="1837" operator="equal">
      <formula>"Me"</formula>
    </cfRule>
  </conditionalFormatting>
  <conditionalFormatting sqref="M221:M222">
    <cfRule type="cellIs" dxfId="2295" priority="1836" operator="equal">
      <formula>"TD"</formula>
    </cfRule>
  </conditionalFormatting>
  <conditionalFormatting sqref="M221:M222">
    <cfRule type="cellIs" dxfId="2294" priority="1835" operator="equal">
      <formula>"PR"</formula>
    </cfRule>
  </conditionalFormatting>
  <conditionalFormatting sqref="Y219:Y220">
    <cfRule type="cellIs" dxfId="2293" priority="1834" operator="equal">
      <formula>"Me"</formula>
    </cfRule>
  </conditionalFormatting>
  <conditionalFormatting sqref="Y219:Y220">
    <cfRule type="cellIs" dxfId="2292" priority="1833" operator="equal">
      <formula>"TD"</formula>
    </cfRule>
  </conditionalFormatting>
  <conditionalFormatting sqref="Y219:Y220">
    <cfRule type="cellIs" dxfId="2291" priority="1832" operator="equal">
      <formula>"PR"</formula>
    </cfRule>
  </conditionalFormatting>
  <conditionalFormatting sqref="AA221:AA222">
    <cfRule type="cellIs" dxfId="2290" priority="1831" operator="equal">
      <formula>"Me"</formula>
    </cfRule>
  </conditionalFormatting>
  <conditionalFormatting sqref="AA221:AA222">
    <cfRule type="cellIs" dxfId="2289" priority="1830" operator="equal">
      <formula>"TD"</formula>
    </cfRule>
  </conditionalFormatting>
  <conditionalFormatting sqref="AA221:AA222">
    <cfRule type="cellIs" dxfId="2288" priority="1829" operator="equal">
      <formula>"PR"</formula>
    </cfRule>
  </conditionalFormatting>
  <conditionalFormatting sqref="AF219:AF220">
    <cfRule type="cellIs" dxfId="2287" priority="1828" operator="equal">
      <formula>"Me"</formula>
    </cfRule>
  </conditionalFormatting>
  <conditionalFormatting sqref="AF219:AF220">
    <cfRule type="cellIs" dxfId="2286" priority="1827" operator="equal">
      <formula>"TD"</formula>
    </cfRule>
  </conditionalFormatting>
  <conditionalFormatting sqref="AF219:AF220">
    <cfRule type="cellIs" dxfId="2285" priority="1826" operator="equal">
      <formula>"PR"</formula>
    </cfRule>
  </conditionalFormatting>
  <conditionalFormatting sqref="AH221:AH222">
    <cfRule type="cellIs" dxfId="2284" priority="1825" operator="equal">
      <formula>"Me"</formula>
    </cfRule>
  </conditionalFormatting>
  <conditionalFormatting sqref="AH221:AH222">
    <cfRule type="cellIs" dxfId="2283" priority="1824" operator="equal">
      <formula>"TD"</formula>
    </cfRule>
  </conditionalFormatting>
  <conditionalFormatting sqref="AH221:AH222">
    <cfRule type="cellIs" dxfId="2282" priority="1823" operator="equal">
      <formula>"PR"</formula>
    </cfRule>
  </conditionalFormatting>
  <conditionalFormatting sqref="R219:R220">
    <cfRule type="cellIs" dxfId="2281" priority="1819" operator="equal">
      <formula>"Me"</formula>
    </cfRule>
  </conditionalFormatting>
  <conditionalFormatting sqref="R219:R220">
    <cfRule type="cellIs" dxfId="2280" priority="1818" operator="equal">
      <formula>"TD"</formula>
    </cfRule>
  </conditionalFormatting>
  <conditionalFormatting sqref="R219:R220">
    <cfRule type="cellIs" dxfId="2279" priority="1817" operator="equal">
      <formula>"PR"</formula>
    </cfRule>
  </conditionalFormatting>
  <conditionalFormatting sqref="D44">
    <cfRule type="cellIs" dxfId="2278" priority="1811" operator="equal">
      <formula>"c"</formula>
    </cfRule>
    <cfRule type="cellIs" dxfId="2277" priority="1812" operator="equal">
      <formula>"b"</formula>
    </cfRule>
    <cfRule type="cellIs" dxfId="2276" priority="1813" operator="equal">
      <formula>"a"</formula>
    </cfRule>
  </conditionalFormatting>
  <conditionalFormatting sqref="J43:L44">
    <cfRule type="cellIs" dxfId="2275" priority="1798" operator="equal">
      <formula>"Me"</formula>
    </cfRule>
  </conditionalFormatting>
  <conditionalFormatting sqref="J43:L44">
    <cfRule type="cellIs" dxfId="2274" priority="1796" operator="equal">
      <formula>"PR"</formula>
    </cfRule>
  </conditionalFormatting>
  <conditionalFormatting sqref="I44">
    <cfRule type="cellIs" dxfId="2273" priority="1792" operator="equal">
      <formula>"Me"</formula>
    </cfRule>
  </conditionalFormatting>
  <conditionalFormatting sqref="I44">
    <cfRule type="cellIs" dxfId="2272" priority="1791" operator="equal">
      <formula>"TD"</formula>
    </cfRule>
  </conditionalFormatting>
  <conditionalFormatting sqref="I44">
    <cfRule type="cellIs" dxfId="2271" priority="1790" operator="equal">
      <formula>"PR"</formula>
    </cfRule>
  </conditionalFormatting>
  <conditionalFormatting sqref="X44:Y44 X43:Z43">
    <cfRule type="cellIs" dxfId="2270" priority="1774" operator="equal">
      <formula>"Me"</formula>
    </cfRule>
  </conditionalFormatting>
  <conditionalFormatting sqref="Z43">
    <cfRule type="cellIs" dxfId="2269" priority="1773" operator="equal">
      <formula>"TD"</formula>
    </cfRule>
  </conditionalFormatting>
  <conditionalFormatting sqref="X44:Y44 X43:Z43">
    <cfRule type="cellIs" dxfId="2268" priority="1772" operator="equal">
      <formula>"PR"</formula>
    </cfRule>
  </conditionalFormatting>
  <conditionalFormatting sqref="AA44">
    <cfRule type="cellIs" dxfId="2267" priority="1771" operator="equal">
      <formula>"Me"</formula>
    </cfRule>
  </conditionalFormatting>
  <conditionalFormatting sqref="AA44">
    <cfRule type="cellIs" dxfId="2266" priority="1770" operator="equal">
      <formula>"TD"</formula>
    </cfRule>
  </conditionalFormatting>
  <conditionalFormatting sqref="AA44">
    <cfRule type="cellIs" dxfId="2265" priority="1769" operator="equal">
      <formula>"PR"</formula>
    </cfRule>
  </conditionalFormatting>
  <conditionalFormatting sqref="W44">
    <cfRule type="cellIs" dxfId="2264" priority="1768" operator="equal">
      <formula>"Me"</formula>
    </cfRule>
  </conditionalFormatting>
  <conditionalFormatting sqref="W44">
    <cfRule type="cellIs" dxfId="2263" priority="1767" operator="equal">
      <formula>"TD"</formula>
    </cfRule>
  </conditionalFormatting>
  <conditionalFormatting sqref="W44">
    <cfRule type="cellIs" dxfId="2262" priority="1766" operator="equal">
      <formula>"PR"</formula>
    </cfRule>
  </conditionalFormatting>
  <conditionalFormatting sqref="Z44">
    <cfRule type="cellIs" dxfId="2261" priority="1765" operator="equal">
      <formula>"Me"</formula>
    </cfRule>
  </conditionalFormatting>
  <conditionalFormatting sqref="Z44">
    <cfRule type="cellIs" dxfId="2260" priority="1764" operator="equal">
      <formula>"TD"</formula>
    </cfRule>
  </conditionalFormatting>
  <conditionalFormatting sqref="Z44">
    <cfRule type="cellIs" dxfId="2259" priority="1763" operator="equal">
      <formula>"PR"</formula>
    </cfRule>
  </conditionalFormatting>
  <conditionalFormatting sqref="AE44:AF44 AE43:AG43">
    <cfRule type="cellIs" dxfId="2258" priority="1750" operator="equal">
      <formula>"Me"</formula>
    </cfRule>
  </conditionalFormatting>
  <conditionalFormatting sqref="AG43">
    <cfRule type="cellIs" dxfId="2257" priority="1749" operator="equal">
      <formula>"TD"</formula>
    </cfRule>
  </conditionalFormatting>
  <conditionalFormatting sqref="AE44:AF44 AE43:AG43">
    <cfRule type="cellIs" dxfId="2256" priority="1748" operator="equal">
      <formula>"PR"</formula>
    </cfRule>
  </conditionalFormatting>
  <conditionalFormatting sqref="AH44">
    <cfRule type="cellIs" dxfId="2255" priority="1747" operator="equal">
      <formula>"Me"</formula>
    </cfRule>
  </conditionalFormatting>
  <conditionalFormatting sqref="AH44">
    <cfRule type="cellIs" dxfId="2254" priority="1746" operator="equal">
      <formula>"TD"</formula>
    </cfRule>
  </conditionalFormatting>
  <conditionalFormatting sqref="AH44">
    <cfRule type="cellIs" dxfId="2253" priority="1745" operator="equal">
      <formula>"PR"</formula>
    </cfRule>
  </conditionalFormatting>
  <conditionalFormatting sqref="AD44">
    <cfRule type="cellIs" dxfId="2252" priority="1744" operator="equal">
      <formula>"Me"</formula>
    </cfRule>
  </conditionalFormatting>
  <conditionalFormatting sqref="AD44">
    <cfRule type="cellIs" dxfId="2251" priority="1743" operator="equal">
      <formula>"TD"</formula>
    </cfRule>
  </conditionalFormatting>
  <conditionalFormatting sqref="AD44">
    <cfRule type="cellIs" dxfId="2250" priority="1742" operator="equal">
      <formula>"PR"</formula>
    </cfRule>
  </conditionalFormatting>
  <conditionalFormatting sqref="AG44">
    <cfRule type="cellIs" dxfId="2249" priority="1741" operator="equal">
      <formula>"Me"</formula>
    </cfRule>
  </conditionalFormatting>
  <conditionalFormatting sqref="AG44">
    <cfRule type="cellIs" dxfId="2248" priority="1740" operator="equal">
      <formula>"TD"</formula>
    </cfRule>
  </conditionalFormatting>
  <conditionalFormatting sqref="AG44">
    <cfRule type="cellIs" dxfId="2247" priority="1739" operator="equal">
      <formula>"PR"</formula>
    </cfRule>
  </conditionalFormatting>
  <conditionalFormatting sqref="S44">
    <cfRule type="cellIs" dxfId="2246" priority="1738" operator="equal">
      <formula>"Me"</formula>
    </cfRule>
  </conditionalFormatting>
  <conditionalFormatting sqref="S44">
    <cfRule type="cellIs" dxfId="2245" priority="1737" operator="equal">
      <formula>"TD"</formula>
    </cfRule>
  </conditionalFormatting>
  <conditionalFormatting sqref="S44">
    <cfRule type="cellIs" dxfId="2244" priority="1736" operator="equal">
      <formula>"PR"</formula>
    </cfRule>
  </conditionalFormatting>
  <conditionalFormatting sqref="I213:M214">
    <cfRule type="cellIs" dxfId="2243" priority="1510" operator="equal">
      <formula>"Me"</formula>
    </cfRule>
  </conditionalFormatting>
  <conditionalFormatting sqref="I213:M214">
    <cfRule type="cellIs" dxfId="2242" priority="1509" operator="equal">
      <formula>"TD"</formula>
    </cfRule>
  </conditionalFormatting>
  <conditionalFormatting sqref="I213:M214">
    <cfRule type="cellIs" dxfId="2241" priority="1508" operator="equal">
      <formula>"PR"</formula>
    </cfRule>
  </conditionalFormatting>
  <conditionalFormatting sqref="Q213:S214">
    <cfRule type="cellIs" dxfId="2240" priority="1507" operator="equal">
      <formula>"Me"</formula>
    </cfRule>
  </conditionalFormatting>
  <conditionalFormatting sqref="Q213:S214">
    <cfRule type="cellIs" dxfId="2239" priority="1506" operator="equal">
      <formula>"TD"</formula>
    </cfRule>
  </conditionalFormatting>
  <conditionalFormatting sqref="Q213:S214">
    <cfRule type="cellIs" dxfId="2238" priority="1505" operator="equal">
      <formula>"PR"</formula>
    </cfRule>
  </conditionalFormatting>
  <conditionalFormatting sqref="G49:AJ49 F50:AJ50">
    <cfRule type="cellIs" dxfId="2237" priority="1491" operator="equal">
      <formula>"PR"</formula>
    </cfRule>
  </conditionalFormatting>
  <conditionalFormatting sqref="F49">
    <cfRule type="cellIs" dxfId="2236" priority="1490" operator="equal">
      <formula>"Me"</formula>
    </cfRule>
  </conditionalFormatting>
  <conditionalFormatting sqref="F49">
    <cfRule type="cellIs" dxfId="2235" priority="1489" operator="equal">
      <formula>"TD"</formula>
    </cfRule>
  </conditionalFormatting>
  <conditionalFormatting sqref="F49">
    <cfRule type="cellIs" dxfId="2234" priority="1488" operator="equal">
      <formula>"PR"</formula>
    </cfRule>
  </conditionalFormatting>
  <conditionalFormatting sqref="AH49:AJ50 F50:AF50">
    <cfRule type="cellIs" dxfId="2233" priority="1495" operator="equal">
      <formula>"Me"</formula>
    </cfRule>
  </conditionalFormatting>
  <conditionalFormatting sqref="AH49:AJ50 F50:AF50">
    <cfRule type="cellIs" dxfId="2232" priority="1494" operator="equal">
      <formula>"TD"</formula>
    </cfRule>
  </conditionalFormatting>
  <conditionalFormatting sqref="G49:AF49">
    <cfRule type="cellIs" dxfId="2231" priority="1493" operator="equal">
      <formula>"Me"</formula>
    </cfRule>
  </conditionalFormatting>
  <conditionalFormatting sqref="G49:AF49">
    <cfRule type="cellIs" dxfId="2230" priority="1492" operator="equal">
      <formula>"TD"</formula>
    </cfRule>
  </conditionalFormatting>
  <conditionalFormatting sqref="D49:D50">
    <cfRule type="cellIs" dxfId="2229" priority="1463" operator="equal">
      <formula>"c"</formula>
    </cfRule>
    <cfRule type="cellIs" dxfId="2228" priority="1464" operator="equal">
      <formula>"b"</formula>
    </cfRule>
    <cfRule type="cellIs" dxfId="2227" priority="1465" operator="equal">
      <formula>"a"</formula>
    </cfRule>
  </conditionalFormatting>
  <conditionalFormatting sqref="F243:K244 N244:AJ244 N243:Y243 AA243:AF243 AH243:AJ243">
    <cfRule type="cellIs" dxfId="2226" priority="1443" operator="equal">
      <formula>"Me"</formula>
    </cfRule>
  </conditionalFormatting>
  <conditionalFormatting sqref="F243:K244 N244:AJ244 N243:Y243 AA243:AF243 AH243:AJ243">
    <cfRule type="cellIs" dxfId="2225" priority="1442" operator="equal">
      <formula>"TD"</formula>
    </cfRule>
  </conditionalFormatting>
  <conditionalFormatting sqref="F243:K244 N244:AJ244 N243:Y243 AA243:AF243 AH243:AJ243">
    <cfRule type="cellIs" dxfId="2224" priority="1441" operator="equal">
      <formula>"PR"</formula>
    </cfRule>
  </conditionalFormatting>
  <conditionalFormatting sqref="F37">
    <cfRule type="cellIs" dxfId="2223" priority="1428" operator="equal">
      <formula>"Me"</formula>
    </cfRule>
  </conditionalFormatting>
  <conditionalFormatting sqref="F37">
    <cfRule type="cellIs" dxfId="2222" priority="1427" operator="equal">
      <formula>"TD"</formula>
    </cfRule>
  </conditionalFormatting>
  <conditionalFormatting sqref="F37">
    <cfRule type="cellIs" dxfId="2221" priority="1426" operator="equal">
      <formula>"PR"</formula>
    </cfRule>
  </conditionalFormatting>
  <conditionalFormatting sqref="I21:M22">
    <cfRule type="cellIs" dxfId="2220" priority="1401" operator="equal">
      <formula>"Me"</formula>
    </cfRule>
  </conditionalFormatting>
  <conditionalFormatting sqref="I21:M22">
    <cfRule type="cellIs" dxfId="2219" priority="1400" operator="equal">
      <formula>"Me"</formula>
    </cfRule>
  </conditionalFormatting>
  <conditionalFormatting sqref="I21:M22">
    <cfRule type="cellIs" dxfId="2218" priority="1399" operator="equal">
      <formula>"TD"</formula>
    </cfRule>
  </conditionalFormatting>
  <conditionalFormatting sqref="I21:M22">
    <cfRule type="cellIs" dxfId="2217" priority="1398" operator="equal">
      <formula>"PR"</formula>
    </cfRule>
  </conditionalFormatting>
  <conditionalFormatting sqref="C41:C46">
    <cfRule type="cellIs" dxfId="2216" priority="1361" operator="lessThan">
      <formula>#REF!</formula>
    </cfRule>
  </conditionalFormatting>
  <conditionalFormatting sqref="C41:C46">
    <cfRule type="cellIs" dxfId="2215" priority="1360" operator="equal">
      <formula>"C"</formula>
    </cfRule>
  </conditionalFormatting>
  <conditionalFormatting sqref="C41:C46">
    <cfRule type="cellIs" dxfId="2214" priority="1359" operator="equal">
      <formula>"B"</formula>
    </cfRule>
  </conditionalFormatting>
  <conditionalFormatting sqref="C41:C46">
    <cfRule type="cellIs" dxfId="2213" priority="1358" operator="equal">
      <formula>"A"</formula>
    </cfRule>
  </conditionalFormatting>
  <conditionalFormatting sqref="C35:C36">
    <cfRule type="cellIs" dxfId="2212" priority="1353" operator="equal">
      <formula>"C"</formula>
    </cfRule>
  </conditionalFormatting>
  <conditionalFormatting sqref="C35:C36">
    <cfRule type="cellIs" dxfId="2211" priority="1352" operator="equal">
      <formula>"B"</formula>
    </cfRule>
  </conditionalFormatting>
  <conditionalFormatting sqref="C35:C36">
    <cfRule type="cellIs" dxfId="2210" priority="1351" operator="equal">
      <formula>"A"</formula>
    </cfRule>
  </conditionalFormatting>
  <conditionalFormatting sqref="C35:C36">
    <cfRule type="cellIs" dxfId="2209" priority="1350" operator="lessThan">
      <formula>#REF!</formula>
    </cfRule>
  </conditionalFormatting>
  <conditionalFormatting sqref="C59:C60">
    <cfRule type="cellIs" dxfId="2208" priority="1349" operator="equal">
      <formula>"C"</formula>
    </cfRule>
  </conditionalFormatting>
  <conditionalFormatting sqref="C59:C60">
    <cfRule type="cellIs" dxfId="2207" priority="1348" operator="equal">
      <formula>"B"</formula>
    </cfRule>
  </conditionalFormatting>
  <conditionalFormatting sqref="C59:C60">
    <cfRule type="cellIs" dxfId="2206" priority="1347" operator="equal">
      <formula>"A"</formula>
    </cfRule>
  </conditionalFormatting>
  <conditionalFormatting sqref="C59:C60">
    <cfRule type="cellIs" dxfId="2205" priority="1346" operator="lessThan">
      <formula>#REF!</formula>
    </cfRule>
  </conditionalFormatting>
  <conditionalFormatting sqref="C55:C56">
    <cfRule type="cellIs" dxfId="2204" priority="1345" operator="equal">
      <formula>"C"</formula>
    </cfRule>
  </conditionalFormatting>
  <conditionalFormatting sqref="C55:C56">
    <cfRule type="cellIs" dxfId="2203" priority="1344" operator="equal">
      <formula>"B"</formula>
    </cfRule>
  </conditionalFormatting>
  <conditionalFormatting sqref="C55:C56">
    <cfRule type="cellIs" dxfId="2202" priority="1343" operator="equal">
      <formula>"A"</formula>
    </cfRule>
  </conditionalFormatting>
  <conditionalFormatting sqref="C55:C56">
    <cfRule type="cellIs" dxfId="2201" priority="1342" operator="lessThan">
      <formula>#REF!</formula>
    </cfRule>
  </conditionalFormatting>
  <conditionalFormatting sqref="C52">
    <cfRule type="cellIs" dxfId="2200" priority="1341" operator="equal">
      <formula>"C"</formula>
    </cfRule>
  </conditionalFormatting>
  <conditionalFormatting sqref="C52">
    <cfRule type="cellIs" dxfId="2199" priority="1340" operator="equal">
      <formula>"B"</formula>
    </cfRule>
  </conditionalFormatting>
  <conditionalFormatting sqref="C52">
    <cfRule type="cellIs" dxfId="2198" priority="1339" operator="equal">
      <formula>"A"</formula>
    </cfRule>
  </conditionalFormatting>
  <conditionalFormatting sqref="C52">
    <cfRule type="cellIs" dxfId="2197" priority="1338" operator="lessThan">
      <formula>#REF!</formula>
    </cfRule>
  </conditionalFormatting>
  <conditionalFormatting sqref="C51">
    <cfRule type="cellIs" dxfId="2196" priority="1337" operator="equal">
      <formula>"C"</formula>
    </cfRule>
  </conditionalFormatting>
  <conditionalFormatting sqref="C51">
    <cfRule type="cellIs" dxfId="2195" priority="1336" operator="equal">
      <formula>"B"</formula>
    </cfRule>
  </conditionalFormatting>
  <conditionalFormatting sqref="C51">
    <cfRule type="cellIs" dxfId="2194" priority="1335" operator="equal">
      <formula>"A"</formula>
    </cfRule>
  </conditionalFormatting>
  <conditionalFormatting sqref="C51">
    <cfRule type="cellIs" dxfId="2193" priority="1334" operator="lessThan">
      <formula>#REF!</formula>
    </cfRule>
  </conditionalFormatting>
  <conditionalFormatting sqref="C57:C58">
    <cfRule type="cellIs" dxfId="2192" priority="1333" operator="equal">
      <formula>"C"</formula>
    </cfRule>
  </conditionalFormatting>
  <conditionalFormatting sqref="C57:C58">
    <cfRule type="cellIs" dxfId="2191" priority="1332" operator="equal">
      <formula>"B"</formula>
    </cfRule>
  </conditionalFormatting>
  <conditionalFormatting sqref="C57:C58">
    <cfRule type="cellIs" dxfId="2190" priority="1331" operator="equal">
      <formula>"A"</formula>
    </cfRule>
  </conditionalFormatting>
  <conditionalFormatting sqref="C57:C58">
    <cfRule type="cellIs" dxfId="2189" priority="1330" operator="lessThan">
      <formula>#REF!</formula>
    </cfRule>
  </conditionalFormatting>
  <conditionalFormatting sqref="C46">
    <cfRule type="cellIs" dxfId="2188" priority="1326" operator="equal">
      <formula>"C"</formula>
    </cfRule>
  </conditionalFormatting>
  <conditionalFormatting sqref="C46">
    <cfRule type="cellIs" dxfId="2187" priority="1325" operator="equal">
      <formula>"B"</formula>
    </cfRule>
  </conditionalFormatting>
  <conditionalFormatting sqref="C46">
    <cfRule type="cellIs" dxfId="2186" priority="1324" operator="equal">
      <formula>"A"</formula>
    </cfRule>
  </conditionalFormatting>
  <conditionalFormatting sqref="C46">
    <cfRule type="cellIs" dxfId="2185" priority="1323" operator="lessThan">
      <formula>#REF!</formula>
    </cfRule>
  </conditionalFormatting>
  <conditionalFormatting sqref="C45">
    <cfRule type="cellIs" dxfId="2184" priority="1320" operator="equal">
      <formula>"c"</formula>
    </cfRule>
    <cfRule type="cellIs" dxfId="2183" priority="1321" operator="equal">
      <formula>"b"</formula>
    </cfRule>
    <cfRule type="cellIs" dxfId="2182" priority="1322" operator="equal">
      <formula>"a"</formula>
    </cfRule>
  </conditionalFormatting>
  <conditionalFormatting sqref="C33:C34">
    <cfRule type="cellIs" dxfId="2181" priority="1314" operator="equal">
      <formula>"C"</formula>
    </cfRule>
  </conditionalFormatting>
  <conditionalFormatting sqref="C33:C34">
    <cfRule type="cellIs" dxfId="2180" priority="1313" operator="equal">
      <formula>"B"</formula>
    </cfRule>
  </conditionalFormatting>
  <conditionalFormatting sqref="C33:C34">
    <cfRule type="cellIs" dxfId="2179" priority="1312" operator="equal">
      <formula>"A"</formula>
    </cfRule>
  </conditionalFormatting>
  <conditionalFormatting sqref="C47:C48">
    <cfRule type="cellIs" dxfId="2178" priority="1305" operator="lessThan">
      <formula>#REF!</formula>
    </cfRule>
  </conditionalFormatting>
  <conditionalFormatting sqref="C47:C48">
    <cfRule type="cellIs" dxfId="2177" priority="1304" operator="equal">
      <formula>"C"</formula>
    </cfRule>
  </conditionalFormatting>
  <conditionalFormatting sqref="C47:C48">
    <cfRule type="cellIs" dxfId="2176" priority="1303" operator="equal">
      <formula>"B"</formula>
    </cfRule>
  </conditionalFormatting>
  <conditionalFormatting sqref="C47:C48">
    <cfRule type="cellIs" dxfId="2175" priority="1302" operator="equal">
      <formula>"A"</formula>
    </cfRule>
  </conditionalFormatting>
  <conditionalFormatting sqref="C69:C70">
    <cfRule type="cellIs" dxfId="2174" priority="1301" operator="equal">
      <formula>"C"</formula>
    </cfRule>
  </conditionalFormatting>
  <conditionalFormatting sqref="C69:C70">
    <cfRule type="cellIs" dxfId="2173" priority="1299" operator="equal">
      <formula>"B"</formula>
    </cfRule>
  </conditionalFormatting>
  <conditionalFormatting sqref="C69:C70">
    <cfRule type="cellIs" dxfId="2172" priority="1298" operator="equal">
      <formula>"A"</formula>
    </cfRule>
  </conditionalFormatting>
  <conditionalFormatting sqref="C69:C70">
    <cfRule type="cellIs" dxfId="2171" priority="1291" operator="lessThan">
      <formula>#REF!</formula>
    </cfRule>
  </conditionalFormatting>
  <conditionalFormatting sqref="C73:C74">
    <cfRule type="cellIs" dxfId="2170" priority="1290" operator="equal">
      <formula>"C"</formula>
    </cfRule>
  </conditionalFormatting>
  <conditionalFormatting sqref="C73:C74">
    <cfRule type="cellIs" dxfId="2169" priority="1289" operator="equal">
      <formula>"B"</formula>
    </cfRule>
  </conditionalFormatting>
  <conditionalFormatting sqref="C73:C74">
    <cfRule type="cellIs" dxfId="2168" priority="1288" operator="equal">
      <formula>"A"</formula>
    </cfRule>
  </conditionalFormatting>
  <conditionalFormatting sqref="C73:C74">
    <cfRule type="cellIs" dxfId="2167" priority="1287" operator="lessThan">
      <formula>#REF!</formula>
    </cfRule>
  </conditionalFormatting>
  <conditionalFormatting sqref="C63:C64">
    <cfRule type="cellIs" dxfId="2166" priority="1286" operator="equal">
      <formula>"C"</formula>
    </cfRule>
  </conditionalFormatting>
  <conditionalFormatting sqref="C63:C64">
    <cfRule type="cellIs" dxfId="2165" priority="1285" operator="equal">
      <formula>"B"</formula>
    </cfRule>
  </conditionalFormatting>
  <conditionalFormatting sqref="C63:C64">
    <cfRule type="cellIs" dxfId="2164" priority="1284" operator="equal">
      <formula>"A"</formula>
    </cfRule>
  </conditionalFormatting>
  <conditionalFormatting sqref="C63:C64">
    <cfRule type="cellIs" dxfId="2163" priority="1283" operator="lessThan">
      <formula>#REF!</formula>
    </cfRule>
  </conditionalFormatting>
  <conditionalFormatting sqref="C71:C72">
    <cfRule type="cellIs" dxfId="2162" priority="1276" operator="equal">
      <formula>"C"</formula>
    </cfRule>
  </conditionalFormatting>
  <conditionalFormatting sqref="C71:C72">
    <cfRule type="cellIs" dxfId="2161" priority="1275" operator="equal">
      <formula>"B"</formula>
    </cfRule>
  </conditionalFormatting>
  <conditionalFormatting sqref="C71:C72">
    <cfRule type="cellIs" dxfId="2160" priority="1274" operator="equal">
      <formula>"A"</formula>
    </cfRule>
  </conditionalFormatting>
  <conditionalFormatting sqref="C71:C72">
    <cfRule type="cellIs" dxfId="2159" priority="1273" operator="lessThan">
      <formula>#REF!</formula>
    </cfRule>
  </conditionalFormatting>
  <conditionalFormatting sqref="C61:C62">
    <cfRule type="cellIs" dxfId="2158" priority="1267" operator="equal">
      <formula>"c"</formula>
    </cfRule>
    <cfRule type="cellIs" dxfId="2157" priority="1268" operator="equal">
      <formula>"b"</formula>
    </cfRule>
    <cfRule type="cellIs" dxfId="2156" priority="1269" operator="equal">
      <formula>"a"</formula>
    </cfRule>
  </conditionalFormatting>
  <conditionalFormatting sqref="C62">
    <cfRule type="cellIs" dxfId="2155" priority="1264" operator="equal">
      <formula>"c"</formula>
    </cfRule>
    <cfRule type="cellIs" dxfId="2154" priority="1265" operator="equal">
      <formula>"b"</formula>
    </cfRule>
    <cfRule type="cellIs" dxfId="2153" priority="1266" operator="equal">
      <formula>"a"</formula>
    </cfRule>
  </conditionalFormatting>
  <conditionalFormatting sqref="C61">
    <cfRule type="cellIs" dxfId="2152" priority="1261" operator="equal">
      <formula>"c"</formula>
    </cfRule>
    <cfRule type="cellIs" dxfId="2151" priority="1262" operator="equal">
      <formula>"b"</formula>
    </cfRule>
    <cfRule type="cellIs" dxfId="2150" priority="1263" operator="equal">
      <formula>"a"</formula>
    </cfRule>
  </conditionalFormatting>
  <conditionalFormatting sqref="C53:C54">
    <cfRule type="cellIs" dxfId="2149" priority="1255" operator="equal">
      <formula>"C"</formula>
    </cfRule>
  </conditionalFormatting>
  <conditionalFormatting sqref="C53:C54">
    <cfRule type="cellIs" dxfId="2148" priority="1254" operator="equal">
      <formula>"B"</formula>
    </cfRule>
  </conditionalFormatting>
  <conditionalFormatting sqref="C53:C54">
    <cfRule type="cellIs" dxfId="2147" priority="1253" operator="equal">
      <formula>"A"</formula>
    </cfRule>
  </conditionalFormatting>
  <conditionalFormatting sqref="C65:C66">
    <cfRule type="cellIs" dxfId="2146" priority="1246" operator="equal">
      <formula>"C"</formula>
    </cfRule>
  </conditionalFormatting>
  <conditionalFormatting sqref="C65:C66">
    <cfRule type="cellIs" dxfId="2145" priority="1245" operator="equal">
      <formula>"B"</formula>
    </cfRule>
  </conditionalFormatting>
  <conditionalFormatting sqref="C65:C66">
    <cfRule type="cellIs" dxfId="2144" priority="1244" operator="equal">
      <formula>"A"</formula>
    </cfRule>
  </conditionalFormatting>
  <conditionalFormatting sqref="C65:C66">
    <cfRule type="cellIs" dxfId="2143" priority="1243" operator="lessThan">
      <formula>#REF!</formula>
    </cfRule>
  </conditionalFormatting>
  <conditionalFormatting sqref="C49:C50">
    <cfRule type="cellIs" dxfId="2142" priority="1237" operator="lessThan">
      <formula>#REF!</formula>
    </cfRule>
  </conditionalFormatting>
  <conditionalFormatting sqref="C49:C50">
    <cfRule type="cellIs" dxfId="2141" priority="1236" operator="equal">
      <formula>"C"</formula>
    </cfRule>
  </conditionalFormatting>
  <conditionalFormatting sqref="C49:C50">
    <cfRule type="cellIs" dxfId="2140" priority="1235" operator="equal">
      <formula>"B"</formula>
    </cfRule>
  </conditionalFormatting>
  <conditionalFormatting sqref="C49:C50">
    <cfRule type="cellIs" dxfId="2139" priority="1234" operator="equal">
      <formula>"A"</formula>
    </cfRule>
  </conditionalFormatting>
  <conditionalFormatting sqref="C67:C68">
    <cfRule type="cellIs" dxfId="2138" priority="1228" operator="equal">
      <formula>"C"</formula>
    </cfRule>
  </conditionalFormatting>
  <conditionalFormatting sqref="C67:C68">
    <cfRule type="cellIs" dxfId="2137" priority="1227" operator="equal">
      <formula>"B"</formula>
    </cfRule>
  </conditionalFormatting>
  <conditionalFormatting sqref="C67:C68">
    <cfRule type="cellIs" dxfId="2136" priority="1226" operator="equal">
      <formula>"A"</formula>
    </cfRule>
  </conditionalFormatting>
  <conditionalFormatting sqref="C67:C68">
    <cfRule type="cellIs" dxfId="2135" priority="1225" operator="lessThan">
      <formula>#REF!</formula>
    </cfRule>
  </conditionalFormatting>
  <conditionalFormatting sqref="C37:C40">
    <cfRule type="cellIs" dxfId="2134" priority="1219" operator="equal">
      <formula>"C"</formula>
    </cfRule>
  </conditionalFormatting>
  <conditionalFormatting sqref="C37:C40">
    <cfRule type="cellIs" dxfId="2133" priority="1218" operator="equal">
      <formula>"B"</formula>
    </cfRule>
  </conditionalFormatting>
  <conditionalFormatting sqref="C37:C40">
    <cfRule type="cellIs" dxfId="2132" priority="1217" operator="equal">
      <formula>"A"</formula>
    </cfRule>
  </conditionalFormatting>
  <conditionalFormatting sqref="C87:C88 C93:C94">
    <cfRule type="cellIs" dxfId="2131" priority="1204" operator="equal">
      <formula>"C"</formula>
    </cfRule>
  </conditionalFormatting>
  <conditionalFormatting sqref="C87:C88 C93:C94">
    <cfRule type="cellIs" dxfId="2130" priority="1203" operator="equal">
      <formula>"B"</formula>
    </cfRule>
  </conditionalFormatting>
  <conditionalFormatting sqref="C87:C88 C93:C94">
    <cfRule type="cellIs" dxfId="2129" priority="1202" operator="equal">
      <formula>"A"</formula>
    </cfRule>
  </conditionalFormatting>
  <conditionalFormatting sqref="C97:C98">
    <cfRule type="cellIs" dxfId="2128" priority="1200" operator="equal">
      <formula>"C"</formula>
    </cfRule>
  </conditionalFormatting>
  <conditionalFormatting sqref="C97:C98">
    <cfRule type="cellIs" dxfId="2127" priority="1199" operator="equal">
      <formula>"B"</formula>
    </cfRule>
  </conditionalFormatting>
  <conditionalFormatting sqref="C97:C98">
    <cfRule type="cellIs" dxfId="2126" priority="1198" operator="equal">
      <formula>"A"</formula>
    </cfRule>
  </conditionalFormatting>
  <conditionalFormatting sqref="C92">
    <cfRule type="cellIs" dxfId="2125" priority="1196" operator="equal">
      <formula>"C"</formula>
    </cfRule>
  </conditionalFormatting>
  <conditionalFormatting sqref="C92">
    <cfRule type="cellIs" dxfId="2124" priority="1195" operator="equal">
      <formula>"B"</formula>
    </cfRule>
  </conditionalFormatting>
  <conditionalFormatting sqref="C92">
    <cfRule type="cellIs" dxfId="2123" priority="1194" operator="equal">
      <formula>"A"</formula>
    </cfRule>
  </conditionalFormatting>
  <conditionalFormatting sqref="C86">
    <cfRule type="cellIs" dxfId="2122" priority="1192" operator="equal">
      <formula>"C"</formula>
    </cfRule>
  </conditionalFormatting>
  <conditionalFormatting sqref="C86">
    <cfRule type="cellIs" dxfId="2121" priority="1191" operator="equal">
      <formula>"B"</formula>
    </cfRule>
  </conditionalFormatting>
  <conditionalFormatting sqref="C86">
    <cfRule type="cellIs" dxfId="2120" priority="1190" operator="equal">
      <formula>"A"</formula>
    </cfRule>
  </conditionalFormatting>
  <conditionalFormatting sqref="C85">
    <cfRule type="cellIs" dxfId="2119" priority="1188" operator="equal">
      <formula>"C"</formula>
    </cfRule>
  </conditionalFormatting>
  <conditionalFormatting sqref="C85">
    <cfRule type="cellIs" dxfId="2118" priority="1187" operator="equal">
      <formula>"B"</formula>
    </cfRule>
  </conditionalFormatting>
  <conditionalFormatting sqref="C85">
    <cfRule type="cellIs" dxfId="2117" priority="1186" operator="equal">
      <formula>"A"</formula>
    </cfRule>
  </conditionalFormatting>
  <conditionalFormatting sqref="C95:C96">
    <cfRule type="cellIs" dxfId="2116" priority="1178" operator="lessThan">
      <formula>#REF!</formula>
    </cfRule>
  </conditionalFormatting>
  <conditionalFormatting sqref="C95:C96">
    <cfRule type="cellIs" dxfId="2115" priority="1177" operator="equal">
      <formula>"C"</formula>
    </cfRule>
  </conditionalFormatting>
  <conditionalFormatting sqref="C95:C96">
    <cfRule type="cellIs" dxfId="2114" priority="1176" operator="equal">
      <formula>"B"</formula>
    </cfRule>
  </conditionalFormatting>
  <conditionalFormatting sqref="C95:C96">
    <cfRule type="cellIs" dxfId="2113" priority="1175" operator="equal">
      <formula>"A"</formula>
    </cfRule>
  </conditionalFormatting>
  <conditionalFormatting sqref="C90">
    <cfRule type="cellIs" dxfId="2112" priority="1168" operator="equal">
      <formula>"C"</formula>
    </cfRule>
  </conditionalFormatting>
  <conditionalFormatting sqref="C90">
    <cfRule type="cellIs" dxfId="2111" priority="1167" operator="equal">
      <formula>"B"</formula>
    </cfRule>
  </conditionalFormatting>
  <conditionalFormatting sqref="C90">
    <cfRule type="cellIs" dxfId="2110" priority="1166" operator="equal">
      <formula>"A"</formula>
    </cfRule>
  </conditionalFormatting>
  <conditionalFormatting sqref="C89">
    <cfRule type="cellIs" dxfId="2109" priority="1164" operator="equal">
      <formula>"C"</formula>
    </cfRule>
  </conditionalFormatting>
  <conditionalFormatting sqref="C89">
    <cfRule type="cellIs" dxfId="2108" priority="1163" operator="equal">
      <formula>"B"</formula>
    </cfRule>
  </conditionalFormatting>
  <conditionalFormatting sqref="C89">
    <cfRule type="cellIs" dxfId="2107" priority="1162" operator="equal">
      <formula>"A"</formula>
    </cfRule>
  </conditionalFormatting>
  <conditionalFormatting sqref="C105:C106">
    <cfRule type="cellIs" dxfId="2106" priority="1154" operator="equal">
      <formula>"C"</formula>
    </cfRule>
  </conditionalFormatting>
  <conditionalFormatting sqref="C105:C106">
    <cfRule type="cellIs" dxfId="2105" priority="1153" operator="equal">
      <formula>"B"</formula>
    </cfRule>
  </conditionalFormatting>
  <conditionalFormatting sqref="C105:C106">
    <cfRule type="cellIs" dxfId="2104" priority="1152" operator="equal">
      <formula>"A"</formula>
    </cfRule>
  </conditionalFormatting>
  <conditionalFormatting sqref="C108">
    <cfRule type="cellIs" dxfId="2103" priority="1150" operator="equal">
      <formula>"C"</formula>
    </cfRule>
  </conditionalFormatting>
  <conditionalFormatting sqref="C108">
    <cfRule type="cellIs" dxfId="2102" priority="1149" operator="equal">
      <formula>"B"</formula>
    </cfRule>
  </conditionalFormatting>
  <conditionalFormatting sqref="C108">
    <cfRule type="cellIs" dxfId="2101" priority="1148" operator="equal">
      <formula>"A"</formula>
    </cfRule>
  </conditionalFormatting>
  <conditionalFormatting sqref="C107">
    <cfRule type="cellIs" dxfId="2100" priority="1144" operator="equal">
      <formula>"c"</formula>
    </cfRule>
    <cfRule type="cellIs" dxfId="2099" priority="1145" operator="equal">
      <formula>"b"</formula>
    </cfRule>
    <cfRule type="cellIs" dxfId="2098" priority="1146" operator="equal">
      <formula>"a"</formula>
    </cfRule>
  </conditionalFormatting>
  <conditionalFormatting sqref="C109:C112">
    <cfRule type="cellIs" dxfId="2097" priority="1141" operator="equal">
      <formula>"c"</formula>
    </cfRule>
    <cfRule type="cellIs" dxfId="2096" priority="1142" operator="equal">
      <formula>"b"</formula>
    </cfRule>
    <cfRule type="cellIs" dxfId="2095" priority="1143" operator="equal">
      <formula>"a"</formula>
    </cfRule>
  </conditionalFormatting>
  <conditionalFormatting sqref="C115:C116">
    <cfRule type="cellIs" dxfId="2094" priority="1138" operator="equal">
      <formula>"c"</formula>
    </cfRule>
    <cfRule type="cellIs" dxfId="2093" priority="1139" operator="equal">
      <formula>"b"</formula>
    </cfRule>
    <cfRule type="cellIs" dxfId="2092" priority="1140" operator="equal">
      <formula>"a"</formula>
    </cfRule>
  </conditionalFormatting>
  <conditionalFormatting sqref="C116">
    <cfRule type="cellIs" dxfId="2091" priority="1135" operator="equal">
      <formula>"c"</formula>
    </cfRule>
    <cfRule type="cellIs" dxfId="2090" priority="1136" operator="equal">
      <formula>"b"</formula>
    </cfRule>
    <cfRule type="cellIs" dxfId="2089" priority="1137" operator="equal">
      <formula>"a"</formula>
    </cfRule>
  </conditionalFormatting>
  <conditionalFormatting sqref="C115">
    <cfRule type="cellIs" dxfId="2088" priority="1132" operator="equal">
      <formula>"c"</formula>
    </cfRule>
    <cfRule type="cellIs" dxfId="2087" priority="1133" operator="equal">
      <formula>"b"</formula>
    </cfRule>
    <cfRule type="cellIs" dxfId="2086" priority="1134" operator="equal">
      <formula>"a"</formula>
    </cfRule>
  </conditionalFormatting>
  <conditionalFormatting sqref="C117:C118">
    <cfRule type="cellIs" dxfId="2085" priority="1129" operator="equal">
      <formula>"c"</formula>
    </cfRule>
    <cfRule type="cellIs" dxfId="2084" priority="1130" operator="equal">
      <formula>"b"</formula>
    </cfRule>
    <cfRule type="cellIs" dxfId="2083" priority="1131" operator="equal">
      <formula>"a"</formula>
    </cfRule>
  </conditionalFormatting>
  <conditionalFormatting sqref="C101:C102">
    <cfRule type="cellIs" dxfId="2082" priority="1128" operator="equal">
      <formula>"C"</formula>
    </cfRule>
  </conditionalFormatting>
  <conditionalFormatting sqref="C101:C102">
    <cfRule type="cellIs" dxfId="2081" priority="1127" operator="equal">
      <formula>"B"</formula>
    </cfRule>
  </conditionalFormatting>
  <conditionalFormatting sqref="C101:C102">
    <cfRule type="cellIs" dxfId="2080" priority="1126" operator="equal">
      <formula>"A"</formula>
    </cfRule>
  </conditionalFormatting>
  <conditionalFormatting sqref="C101:C102">
    <cfRule type="cellIs" dxfId="2079" priority="1125" operator="lessThan">
      <formula>#REF!</formula>
    </cfRule>
  </conditionalFormatting>
  <conditionalFormatting sqref="C103:C104">
    <cfRule type="cellIs" dxfId="2078" priority="1124" operator="equal">
      <formula>"C"</formula>
    </cfRule>
  </conditionalFormatting>
  <conditionalFormatting sqref="C103:C104">
    <cfRule type="cellIs" dxfId="2077" priority="1123" operator="equal">
      <formula>"B"</formula>
    </cfRule>
  </conditionalFormatting>
  <conditionalFormatting sqref="C103:C104">
    <cfRule type="cellIs" dxfId="2076" priority="1122" operator="equal">
      <formula>"A"</formula>
    </cfRule>
  </conditionalFormatting>
  <conditionalFormatting sqref="C113:C114">
    <cfRule type="cellIs" dxfId="2075" priority="1118" operator="equal">
      <formula>"c"</formula>
    </cfRule>
    <cfRule type="cellIs" dxfId="2074" priority="1119" operator="equal">
      <formula>"b"</formula>
    </cfRule>
    <cfRule type="cellIs" dxfId="2073" priority="1120" operator="equal">
      <formula>"a"</formula>
    </cfRule>
  </conditionalFormatting>
  <conditionalFormatting sqref="C123:C127">
    <cfRule type="cellIs" dxfId="2072" priority="1091" operator="equal">
      <formula>"c"</formula>
    </cfRule>
    <cfRule type="cellIs" dxfId="2071" priority="1092" operator="equal">
      <formula>"b"</formula>
    </cfRule>
    <cfRule type="cellIs" dxfId="2070" priority="1093" operator="equal">
      <formula>"a"</formula>
    </cfRule>
  </conditionalFormatting>
  <conditionalFormatting sqref="C128">
    <cfRule type="cellIs" dxfId="2069" priority="1088" operator="equal">
      <formula>"c"</formula>
    </cfRule>
    <cfRule type="cellIs" dxfId="2068" priority="1089" operator="equal">
      <formula>"b"</formula>
    </cfRule>
    <cfRule type="cellIs" dxfId="2067" priority="1090" operator="equal">
      <formula>"a"</formula>
    </cfRule>
  </conditionalFormatting>
  <conditionalFormatting sqref="C129:C130">
    <cfRule type="cellIs" dxfId="2066" priority="1085" operator="equal">
      <formula>"c"</formula>
    </cfRule>
    <cfRule type="cellIs" dxfId="2065" priority="1086" operator="equal">
      <formula>"b"</formula>
    </cfRule>
    <cfRule type="cellIs" dxfId="2064" priority="1087" operator="equal">
      <formula>"a"</formula>
    </cfRule>
  </conditionalFormatting>
  <conditionalFormatting sqref="C121:C122">
    <cfRule type="cellIs" dxfId="2063" priority="1082" operator="equal">
      <formula>"c"</formula>
    </cfRule>
    <cfRule type="cellIs" dxfId="2062" priority="1083" operator="equal">
      <formula>"b"</formula>
    </cfRule>
    <cfRule type="cellIs" dxfId="2061" priority="1084" operator="equal">
      <formula>"a"</formula>
    </cfRule>
  </conditionalFormatting>
  <conditionalFormatting sqref="C125">
    <cfRule type="cellIs" dxfId="2060" priority="1079" operator="equal">
      <formula>"c"</formula>
    </cfRule>
    <cfRule type="cellIs" dxfId="2059" priority="1080" operator="equal">
      <formula>"b"</formula>
    </cfRule>
    <cfRule type="cellIs" dxfId="2058" priority="1081" operator="equal">
      <formula>"a"</formula>
    </cfRule>
  </conditionalFormatting>
  <conditionalFormatting sqref="C126">
    <cfRule type="cellIs" dxfId="2057" priority="1076" operator="equal">
      <formula>"c"</formula>
    </cfRule>
    <cfRule type="cellIs" dxfId="2056" priority="1077" operator="equal">
      <formula>"b"</formula>
    </cfRule>
    <cfRule type="cellIs" dxfId="2055" priority="1078" operator="equal">
      <formula>"a"</formula>
    </cfRule>
  </conditionalFormatting>
  <conditionalFormatting sqref="C136">
    <cfRule type="cellIs" dxfId="2054" priority="1067" operator="equal">
      <formula>"c"</formula>
    </cfRule>
    <cfRule type="cellIs" dxfId="2053" priority="1068" operator="equal">
      <formula>"b"</formula>
    </cfRule>
    <cfRule type="cellIs" dxfId="2052" priority="1069" operator="equal">
      <formula>"a"</formula>
    </cfRule>
  </conditionalFormatting>
  <conditionalFormatting sqref="C134">
    <cfRule type="cellIs" dxfId="2051" priority="1070" operator="equal">
      <formula>"c"</formula>
    </cfRule>
    <cfRule type="cellIs" dxfId="2050" priority="1071" operator="equal">
      <formula>"b"</formula>
    </cfRule>
    <cfRule type="cellIs" dxfId="2049" priority="1072" operator="equal">
      <formula>"a"</formula>
    </cfRule>
  </conditionalFormatting>
  <conditionalFormatting sqref="C133">
    <cfRule type="cellIs" dxfId="2048" priority="1073" operator="equal">
      <formula>"c"</formula>
    </cfRule>
    <cfRule type="cellIs" dxfId="2047" priority="1074" operator="equal">
      <formula>"b"</formula>
    </cfRule>
    <cfRule type="cellIs" dxfId="2046" priority="1075" operator="equal">
      <formula>"a"</formula>
    </cfRule>
  </conditionalFormatting>
  <conditionalFormatting sqref="C132">
    <cfRule type="cellIs" dxfId="2045" priority="1064" operator="equal">
      <formula>"c"</formula>
    </cfRule>
    <cfRule type="cellIs" dxfId="2044" priority="1065" operator="equal">
      <formula>"b"</formula>
    </cfRule>
    <cfRule type="cellIs" dxfId="2043" priority="1066" operator="equal">
      <formula>"a"</formula>
    </cfRule>
  </conditionalFormatting>
  <conditionalFormatting sqref="C150 C146 C142">
    <cfRule type="cellIs" dxfId="2042" priority="999" operator="equal">
      <formula>"c"</formula>
    </cfRule>
    <cfRule type="cellIs" dxfId="2041" priority="1000" operator="equal">
      <formula>"b"</formula>
    </cfRule>
    <cfRule type="cellIs" dxfId="2040" priority="1001" operator="equal">
      <formula>"a"</formula>
    </cfRule>
  </conditionalFormatting>
  <conditionalFormatting sqref="C145 C149 C141">
    <cfRule type="cellIs" dxfId="2039" priority="1003" operator="equal">
      <formula>"c"</formula>
    </cfRule>
    <cfRule type="cellIs" dxfId="2038" priority="1004" operator="equal">
      <formula>"b"</formula>
    </cfRule>
    <cfRule type="cellIs" dxfId="2037" priority="1005" operator="equal">
      <formula>"a"</formula>
    </cfRule>
  </conditionalFormatting>
  <conditionalFormatting sqref="C140">
    <cfRule type="cellIs" dxfId="2036" priority="987" operator="equal">
      <formula>"c"</formula>
    </cfRule>
    <cfRule type="cellIs" dxfId="2035" priority="988" operator="equal">
      <formula>"b"</formula>
    </cfRule>
    <cfRule type="cellIs" dxfId="2034" priority="989" operator="equal">
      <formula>"a"</formula>
    </cfRule>
  </conditionalFormatting>
  <conditionalFormatting sqref="C139">
    <cfRule type="cellIs" dxfId="2033" priority="990" operator="equal">
      <formula>"c"</formula>
    </cfRule>
    <cfRule type="cellIs" dxfId="2032" priority="991" operator="equal">
      <formula>"b"</formula>
    </cfRule>
    <cfRule type="cellIs" dxfId="2031" priority="992" operator="equal">
      <formula>"a"</formula>
    </cfRule>
  </conditionalFormatting>
  <conditionalFormatting sqref="C144">
    <cfRule type="cellIs" dxfId="2030" priority="975" operator="equal">
      <formula>"c"</formula>
    </cfRule>
    <cfRule type="cellIs" dxfId="2029" priority="976" operator="equal">
      <formula>"b"</formula>
    </cfRule>
    <cfRule type="cellIs" dxfId="2028" priority="977" operator="equal">
      <formula>"a"</formula>
    </cfRule>
  </conditionalFormatting>
  <conditionalFormatting sqref="C143">
    <cfRule type="cellIs" dxfId="2027" priority="978" operator="equal">
      <formula>"c"</formula>
    </cfRule>
    <cfRule type="cellIs" dxfId="2026" priority="979" operator="equal">
      <formula>"b"</formula>
    </cfRule>
    <cfRule type="cellIs" dxfId="2025" priority="980" operator="equal">
      <formula>"a"</formula>
    </cfRule>
  </conditionalFormatting>
  <conditionalFormatting sqref="C148">
    <cfRule type="cellIs" dxfId="2024" priority="969" operator="equal">
      <formula>"c"</formula>
    </cfRule>
    <cfRule type="cellIs" dxfId="2023" priority="970" operator="equal">
      <formula>"b"</formula>
    </cfRule>
    <cfRule type="cellIs" dxfId="2022" priority="971" operator="equal">
      <formula>"a"</formula>
    </cfRule>
  </conditionalFormatting>
  <conditionalFormatting sqref="C147">
    <cfRule type="cellIs" dxfId="2021" priority="972" operator="equal">
      <formula>"c"</formula>
    </cfRule>
    <cfRule type="cellIs" dxfId="2020" priority="973" operator="equal">
      <formula>"b"</formula>
    </cfRule>
    <cfRule type="cellIs" dxfId="2019" priority="974" operator="equal">
      <formula>"a"</formula>
    </cfRule>
  </conditionalFormatting>
  <conditionalFormatting sqref="C160 C156 C158">
    <cfRule type="cellIs" dxfId="2018" priority="942" operator="equal">
      <formula>"c"</formula>
    </cfRule>
    <cfRule type="cellIs" dxfId="2017" priority="943" operator="equal">
      <formula>"b"</formula>
    </cfRule>
    <cfRule type="cellIs" dxfId="2016" priority="944" operator="equal">
      <formula>"a"</formula>
    </cfRule>
  </conditionalFormatting>
  <conditionalFormatting sqref="C153 C155 C159">
    <cfRule type="cellIs" dxfId="2015" priority="948" operator="equal">
      <formula>"c"</formula>
    </cfRule>
    <cfRule type="cellIs" dxfId="2014" priority="949" operator="equal">
      <formula>"b"</formula>
    </cfRule>
    <cfRule type="cellIs" dxfId="2013" priority="950" operator="equal">
      <formula>"a"</formula>
    </cfRule>
  </conditionalFormatting>
  <conditionalFormatting sqref="C154">
    <cfRule type="cellIs" dxfId="2012" priority="945" operator="equal">
      <formula>"c"</formula>
    </cfRule>
    <cfRule type="cellIs" dxfId="2011" priority="946" operator="equal">
      <formula>"b"</formula>
    </cfRule>
    <cfRule type="cellIs" dxfId="2010" priority="947" operator="equal">
      <formula>"a"</formula>
    </cfRule>
  </conditionalFormatting>
  <conditionalFormatting sqref="C157">
    <cfRule type="cellIs" dxfId="2009" priority="936" operator="equal">
      <formula>"c"</formula>
    </cfRule>
    <cfRule type="cellIs" dxfId="2008" priority="937" operator="equal">
      <formula>"b"</formula>
    </cfRule>
    <cfRule type="cellIs" dxfId="2007" priority="938" operator="equal">
      <formula>"a"</formula>
    </cfRule>
  </conditionalFormatting>
  <conditionalFormatting sqref="C171:C172">
    <cfRule type="cellIs" dxfId="2006" priority="935" operator="equal">
      <formula>"C"</formula>
    </cfRule>
  </conditionalFormatting>
  <conditionalFormatting sqref="C171:C172">
    <cfRule type="cellIs" dxfId="2005" priority="934" operator="equal">
      <formula>"B"</formula>
    </cfRule>
  </conditionalFormatting>
  <conditionalFormatting sqref="C171:C172">
    <cfRule type="cellIs" dxfId="2004" priority="933" operator="equal">
      <formula>"A"</formula>
    </cfRule>
  </conditionalFormatting>
  <conditionalFormatting sqref="C169:C170">
    <cfRule type="cellIs" dxfId="2003" priority="929" operator="equal">
      <formula>"c"</formula>
    </cfRule>
    <cfRule type="cellIs" dxfId="2002" priority="930" operator="equal">
      <formula>"b"</formula>
    </cfRule>
    <cfRule type="cellIs" dxfId="2001" priority="931" operator="equal">
      <formula>"a"</formula>
    </cfRule>
  </conditionalFormatting>
  <conditionalFormatting sqref="C175:C176 C163:C164">
    <cfRule type="cellIs" dxfId="2000" priority="926" operator="equal">
      <formula>"c"</formula>
    </cfRule>
    <cfRule type="cellIs" dxfId="1999" priority="927" operator="equal">
      <formula>"b"</formula>
    </cfRule>
    <cfRule type="cellIs" dxfId="1998" priority="928" operator="equal">
      <formula>"a"</formula>
    </cfRule>
  </conditionalFormatting>
  <conditionalFormatting sqref="C185:C186">
    <cfRule type="cellIs" dxfId="1997" priority="925" operator="equal">
      <formula>"C"</formula>
    </cfRule>
  </conditionalFormatting>
  <conditionalFormatting sqref="C185:C186">
    <cfRule type="cellIs" dxfId="1996" priority="924" operator="equal">
      <formula>"B"</formula>
    </cfRule>
  </conditionalFormatting>
  <conditionalFormatting sqref="C185:C186">
    <cfRule type="cellIs" dxfId="1995" priority="923" operator="equal">
      <formula>"A"</formula>
    </cfRule>
  </conditionalFormatting>
  <conditionalFormatting sqref="C177:C178">
    <cfRule type="cellIs" dxfId="1994" priority="921" operator="equal">
      <formula>"C"</formula>
    </cfRule>
  </conditionalFormatting>
  <conditionalFormatting sqref="C177:C178">
    <cfRule type="cellIs" dxfId="1993" priority="920" operator="equal">
      <formula>"B"</formula>
    </cfRule>
  </conditionalFormatting>
  <conditionalFormatting sqref="C177:C178">
    <cfRule type="cellIs" dxfId="1992" priority="919" operator="equal">
      <formula>"A"</formula>
    </cfRule>
  </conditionalFormatting>
  <conditionalFormatting sqref="C173:C174">
    <cfRule type="cellIs" dxfId="1991" priority="915" operator="equal">
      <formula>"c"</formula>
    </cfRule>
    <cfRule type="cellIs" dxfId="1990" priority="916" operator="equal">
      <formula>"b"</formula>
    </cfRule>
    <cfRule type="cellIs" dxfId="1989" priority="917" operator="equal">
      <formula>"a"</formula>
    </cfRule>
  </conditionalFormatting>
  <conditionalFormatting sqref="C167">
    <cfRule type="cellIs" dxfId="1988" priority="912" operator="equal">
      <formula>"c"</formula>
    </cfRule>
    <cfRule type="cellIs" dxfId="1987" priority="913" operator="equal">
      <formula>"b"</formula>
    </cfRule>
    <cfRule type="cellIs" dxfId="1986" priority="914" operator="equal">
      <formula>"a"</formula>
    </cfRule>
  </conditionalFormatting>
  <conditionalFormatting sqref="C168">
    <cfRule type="cellIs" dxfId="1985" priority="909" operator="equal">
      <formula>"c"</formula>
    </cfRule>
    <cfRule type="cellIs" dxfId="1984" priority="910" operator="equal">
      <formula>"b"</formula>
    </cfRule>
    <cfRule type="cellIs" dxfId="1983" priority="911" operator="equal">
      <formula>"a"</formula>
    </cfRule>
  </conditionalFormatting>
  <conditionalFormatting sqref="C182">
    <cfRule type="cellIs" dxfId="1982" priority="908" operator="equal">
      <formula>"C"</formula>
    </cfRule>
  </conditionalFormatting>
  <conditionalFormatting sqref="C182">
    <cfRule type="cellIs" dxfId="1981" priority="907" operator="equal">
      <formula>"B"</formula>
    </cfRule>
  </conditionalFormatting>
  <conditionalFormatting sqref="C182">
    <cfRule type="cellIs" dxfId="1980" priority="906" operator="equal">
      <formula>"A"</formula>
    </cfRule>
  </conditionalFormatting>
  <conditionalFormatting sqref="C180">
    <cfRule type="cellIs" dxfId="1979" priority="904" operator="lessThan">
      <formula>#REF!</formula>
    </cfRule>
  </conditionalFormatting>
  <conditionalFormatting sqref="C180">
    <cfRule type="cellIs" dxfId="1978" priority="903" operator="equal">
      <formula>"C"</formula>
    </cfRule>
  </conditionalFormatting>
  <conditionalFormatting sqref="C180">
    <cfRule type="cellIs" dxfId="1977" priority="902" operator="equal">
      <formula>"B"</formula>
    </cfRule>
  </conditionalFormatting>
  <conditionalFormatting sqref="C180">
    <cfRule type="cellIs" dxfId="1976" priority="901" operator="equal">
      <formula>"A"</formula>
    </cfRule>
  </conditionalFormatting>
  <conditionalFormatting sqref="C179">
    <cfRule type="cellIs" dxfId="1975" priority="900" operator="equal">
      <formula>"C"</formula>
    </cfRule>
  </conditionalFormatting>
  <conditionalFormatting sqref="C179">
    <cfRule type="cellIs" dxfId="1974" priority="899" operator="equal">
      <formula>"B"</formula>
    </cfRule>
  </conditionalFormatting>
  <conditionalFormatting sqref="C179">
    <cfRule type="cellIs" dxfId="1973" priority="898" operator="equal">
      <formula>"A"</formula>
    </cfRule>
  </conditionalFormatting>
  <conditionalFormatting sqref="C184">
    <cfRule type="cellIs" dxfId="1972" priority="897" operator="equal">
      <formula>"C"</formula>
    </cfRule>
  </conditionalFormatting>
  <conditionalFormatting sqref="C184">
    <cfRule type="cellIs" dxfId="1971" priority="896" operator="equal">
      <formula>"B"</formula>
    </cfRule>
  </conditionalFormatting>
  <conditionalFormatting sqref="C184">
    <cfRule type="cellIs" dxfId="1970" priority="895" operator="equal">
      <formula>"A"</formula>
    </cfRule>
  </conditionalFormatting>
  <conditionalFormatting sqref="C191:C192">
    <cfRule type="cellIs" dxfId="1969" priority="844" operator="equal">
      <formula>"C"</formula>
    </cfRule>
  </conditionalFormatting>
  <conditionalFormatting sqref="C191:C192">
    <cfRule type="cellIs" dxfId="1968" priority="843" operator="equal">
      <formula>"B"</formula>
    </cfRule>
  </conditionalFormatting>
  <conditionalFormatting sqref="C191:C192">
    <cfRule type="cellIs" dxfId="1967" priority="842" operator="equal">
      <formula>"A"</formula>
    </cfRule>
  </conditionalFormatting>
  <conditionalFormatting sqref="C195:C196">
    <cfRule type="cellIs" dxfId="1966" priority="835" operator="equal">
      <formula>"C"</formula>
    </cfRule>
  </conditionalFormatting>
  <conditionalFormatting sqref="C195:C196">
    <cfRule type="cellIs" dxfId="1965" priority="834" operator="equal">
      <formula>"B"</formula>
    </cfRule>
  </conditionalFormatting>
  <conditionalFormatting sqref="C195:C196">
    <cfRule type="cellIs" dxfId="1964" priority="833" operator="equal">
      <formula>"A"</formula>
    </cfRule>
  </conditionalFormatting>
  <conditionalFormatting sqref="C193:C194">
    <cfRule type="cellIs" dxfId="1963" priority="830" operator="equal">
      <formula>"C"</formula>
    </cfRule>
  </conditionalFormatting>
  <conditionalFormatting sqref="C193:C194">
    <cfRule type="cellIs" dxfId="1962" priority="829" operator="equal">
      <formula>"B"</formula>
    </cfRule>
  </conditionalFormatting>
  <conditionalFormatting sqref="C193:C194">
    <cfRule type="cellIs" dxfId="1961" priority="828" operator="equal">
      <formula>"A"</formula>
    </cfRule>
  </conditionalFormatting>
  <conditionalFormatting sqref="C197:C198">
    <cfRule type="cellIs" dxfId="1960" priority="815" operator="equal">
      <formula>"C"</formula>
    </cfRule>
  </conditionalFormatting>
  <conditionalFormatting sqref="C197:C198">
    <cfRule type="cellIs" dxfId="1959" priority="814" operator="equal">
      <formula>"B"</formula>
    </cfRule>
  </conditionalFormatting>
  <conditionalFormatting sqref="C197:C198">
    <cfRule type="cellIs" dxfId="1958" priority="813" operator="equal">
      <formula>"A"</formula>
    </cfRule>
  </conditionalFormatting>
  <conditionalFormatting sqref="C217:C218">
    <cfRule type="cellIs" dxfId="1957" priority="805" operator="equal">
      <formula>"C"</formula>
    </cfRule>
  </conditionalFormatting>
  <conditionalFormatting sqref="C217:C218">
    <cfRule type="cellIs" dxfId="1956" priority="804" operator="equal">
      <formula>"B"</formula>
    </cfRule>
  </conditionalFormatting>
  <conditionalFormatting sqref="C217:C218">
    <cfRule type="cellIs" dxfId="1955" priority="803" operator="equal">
      <formula>"A"</formula>
    </cfRule>
  </conditionalFormatting>
  <conditionalFormatting sqref="C231:C232">
    <cfRule type="cellIs" dxfId="1954" priority="801" operator="equal">
      <formula>"C"</formula>
    </cfRule>
  </conditionalFormatting>
  <conditionalFormatting sqref="C231:C232">
    <cfRule type="cellIs" dxfId="1953" priority="800" operator="equal">
      <formula>"B"</formula>
    </cfRule>
  </conditionalFormatting>
  <conditionalFormatting sqref="C231:C232">
    <cfRule type="cellIs" dxfId="1952" priority="799" operator="equal">
      <formula>"A"</formula>
    </cfRule>
  </conditionalFormatting>
  <conditionalFormatting sqref="C201:C202 C221:C224">
    <cfRule type="cellIs" dxfId="1951" priority="797" operator="equal">
      <formula>"C"</formula>
    </cfRule>
  </conditionalFormatting>
  <conditionalFormatting sqref="C201:C202 C221:C224">
    <cfRule type="cellIs" dxfId="1950" priority="796" operator="equal">
      <formula>"B"</formula>
    </cfRule>
  </conditionalFormatting>
  <conditionalFormatting sqref="C201:C202 C221:C224">
    <cfRule type="cellIs" dxfId="1949" priority="795" operator="equal">
      <formula>"A"</formula>
    </cfRule>
  </conditionalFormatting>
  <conditionalFormatting sqref="C211:C212 C241:C242 C227:C228">
    <cfRule type="cellIs" dxfId="1948" priority="793" operator="equal">
      <formula>"C"</formula>
    </cfRule>
  </conditionalFormatting>
  <conditionalFormatting sqref="C211:C212 C241:C242 C227:C228">
    <cfRule type="cellIs" dxfId="1947" priority="792" operator="equal">
      <formula>"B"</formula>
    </cfRule>
  </conditionalFormatting>
  <conditionalFormatting sqref="C211:C212 C241:C242 C227:C228">
    <cfRule type="cellIs" dxfId="1946" priority="791" operator="equal">
      <formula>"A"</formula>
    </cfRule>
  </conditionalFormatting>
  <conditionalFormatting sqref="C215:C216">
    <cfRule type="cellIs" dxfId="1945" priority="789" operator="equal">
      <formula>"C"</formula>
    </cfRule>
  </conditionalFormatting>
  <conditionalFormatting sqref="C215:C216">
    <cfRule type="cellIs" dxfId="1944" priority="788" operator="equal">
      <formula>"B"</formula>
    </cfRule>
  </conditionalFormatting>
  <conditionalFormatting sqref="C215:C216">
    <cfRule type="cellIs" dxfId="1943" priority="787" operator="equal">
      <formula>"A"</formula>
    </cfRule>
  </conditionalFormatting>
  <conditionalFormatting sqref="C219:C220">
    <cfRule type="cellIs" dxfId="1942" priority="786" operator="equal">
      <formula>"C"</formula>
    </cfRule>
  </conditionalFormatting>
  <conditionalFormatting sqref="C219:C220">
    <cfRule type="cellIs" dxfId="1941" priority="785" operator="equal">
      <formula>"B"</formula>
    </cfRule>
  </conditionalFormatting>
  <conditionalFormatting sqref="C219:C220">
    <cfRule type="cellIs" dxfId="1940" priority="784" operator="equal">
      <formula>"A"</formula>
    </cfRule>
  </conditionalFormatting>
  <conditionalFormatting sqref="C203:C204">
    <cfRule type="cellIs" dxfId="1939" priority="783" operator="equal">
      <formula>"C"</formula>
    </cfRule>
  </conditionalFormatting>
  <conditionalFormatting sqref="C203:C204">
    <cfRule type="cellIs" dxfId="1938" priority="782" operator="equal">
      <formula>"B"</formula>
    </cfRule>
  </conditionalFormatting>
  <conditionalFormatting sqref="C203:C204">
    <cfRule type="cellIs" dxfId="1937" priority="781" operator="equal">
      <formula>"A"</formula>
    </cfRule>
  </conditionalFormatting>
  <conditionalFormatting sqref="C207:C208">
    <cfRule type="cellIs" dxfId="1936" priority="779" operator="equal">
      <formula>"C"</formula>
    </cfRule>
  </conditionalFormatting>
  <conditionalFormatting sqref="C207:C208">
    <cfRule type="cellIs" dxfId="1935" priority="778" operator="equal">
      <formula>"B"</formula>
    </cfRule>
  </conditionalFormatting>
  <conditionalFormatting sqref="C207:C208">
    <cfRule type="cellIs" dxfId="1934" priority="777" operator="equal">
      <formula>"A"</formula>
    </cfRule>
  </conditionalFormatting>
  <conditionalFormatting sqref="C209">
    <cfRule type="cellIs" dxfId="1933" priority="775" operator="equal">
      <formula>"C"</formula>
    </cfRule>
  </conditionalFormatting>
  <conditionalFormatting sqref="C209">
    <cfRule type="cellIs" dxfId="1932" priority="774" operator="equal">
      <formula>"B"</formula>
    </cfRule>
  </conditionalFormatting>
  <conditionalFormatting sqref="C209">
    <cfRule type="cellIs" dxfId="1931" priority="773" operator="equal">
      <formula>"A"</formula>
    </cfRule>
  </conditionalFormatting>
  <conditionalFormatting sqref="C243:C244">
    <cfRule type="cellIs" dxfId="1930" priority="771" operator="equal">
      <formula>"C"</formula>
    </cfRule>
  </conditionalFormatting>
  <conditionalFormatting sqref="C243:C244">
    <cfRule type="cellIs" dxfId="1929" priority="770" operator="equal">
      <formula>"B"</formula>
    </cfRule>
  </conditionalFormatting>
  <conditionalFormatting sqref="C243:C244">
    <cfRule type="cellIs" dxfId="1928" priority="769" operator="equal">
      <formula>"A"</formula>
    </cfRule>
  </conditionalFormatting>
  <conditionalFormatting sqref="C235:C236">
    <cfRule type="cellIs" dxfId="1927" priority="767" operator="equal">
      <formula>"C"</formula>
    </cfRule>
  </conditionalFormatting>
  <conditionalFormatting sqref="C235:C236">
    <cfRule type="cellIs" dxfId="1926" priority="766" operator="equal">
      <formula>"B"</formula>
    </cfRule>
  </conditionalFormatting>
  <conditionalFormatting sqref="C235:C236">
    <cfRule type="cellIs" dxfId="1925" priority="765" operator="equal">
      <formula>"A"</formula>
    </cfRule>
  </conditionalFormatting>
  <conditionalFormatting sqref="C205:C206">
    <cfRule type="cellIs" dxfId="1924" priority="763" operator="equal">
      <formula>"C"</formula>
    </cfRule>
  </conditionalFormatting>
  <conditionalFormatting sqref="C205:C206">
    <cfRule type="cellIs" dxfId="1923" priority="762" operator="equal">
      <formula>"B"</formula>
    </cfRule>
  </conditionalFormatting>
  <conditionalFormatting sqref="C205:C206">
    <cfRule type="cellIs" dxfId="1922" priority="761" operator="equal">
      <formula>"A"</formula>
    </cfRule>
  </conditionalFormatting>
  <conditionalFormatting sqref="C213:C214">
    <cfRule type="cellIs" dxfId="1921" priority="759" operator="equal">
      <formula>"C"</formula>
    </cfRule>
  </conditionalFormatting>
  <conditionalFormatting sqref="C213:C214">
    <cfRule type="cellIs" dxfId="1920" priority="758" operator="equal">
      <formula>"B"</formula>
    </cfRule>
  </conditionalFormatting>
  <conditionalFormatting sqref="C213:C214">
    <cfRule type="cellIs" dxfId="1919" priority="757" operator="equal">
      <formula>"A"</formula>
    </cfRule>
  </conditionalFormatting>
  <conditionalFormatting sqref="C229:C232">
    <cfRule type="cellIs" dxfId="1918" priority="755" operator="equal">
      <formula>"C"</formula>
    </cfRule>
  </conditionalFormatting>
  <conditionalFormatting sqref="C229:C232">
    <cfRule type="cellIs" dxfId="1917" priority="754" operator="equal">
      <formula>"B"</formula>
    </cfRule>
  </conditionalFormatting>
  <conditionalFormatting sqref="C229:C232">
    <cfRule type="cellIs" dxfId="1916" priority="753" operator="equal">
      <formula>"A"</formula>
    </cfRule>
  </conditionalFormatting>
  <conditionalFormatting sqref="C237:C238">
    <cfRule type="cellIs" dxfId="1915" priority="751" operator="equal">
      <formula>"C"</formula>
    </cfRule>
  </conditionalFormatting>
  <conditionalFormatting sqref="C237:C238">
    <cfRule type="cellIs" dxfId="1914" priority="750" operator="equal">
      <formula>"B"</formula>
    </cfRule>
  </conditionalFormatting>
  <conditionalFormatting sqref="C237:C238">
    <cfRule type="cellIs" dxfId="1913" priority="749" operator="equal">
      <formula>"A"</formula>
    </cfRule>
  </conditionalFormatting>
  <conditionalFormatting sqref="C239:C240">
    <cfRule type="cellIs" dxfId="1912" priority="747" operator="equal">
      <formula>"C"</formula>
    </cfRule>
  </conditionalFormatting>
  <conditionalFormatting sqref="C239:C240">
    <cfRule type="cellIs" dxfId="1911" priority="746" operator="equal">
      <formula>"B"</formula>
    </cfRule>
  </conditionalFormatting>
  <conditionalFormatting sqref="C239:C240">
    <cfRule type="cellIs" dxfId="1910" priority="745" operator="equal">
      <formula>"A"</formula>
    </cfRule>
  </conditionalFormatting>
  <conditionalFormatting sqref="C225">
    <cfRule type="cellIs" dxfId="1909" priority="743" operator="equal">
      <formula>"C"</formula>
    </cfRule>
  </conditionalFormatting>
  <conditionalFormatting sqref="C225">
    <cfRule type="cellIs" dxfId="1908" priority="742" operator="equal">
      <formula>"B"</formula>
    </cfRule>
  </conditionalFormatting>
  <conditionalFormatting sqref="C225">
    <cfRule type="cellIs" dxfId="1907" priority="741" operator="equal">
      <formula>"A"</formula>
    </cfRule>
  </conditionalFormatting>
  <conditionalFormatting sqref="C226">
    <cfRule type="cellIs" dxfId="1906" priority="740" operator="lessThan">
      <formula>#REF!</formula>
    </cfRule>
  </conditionalFormatting>
  <conditionalFormatting sqref="C226">
    <cfRule type="cellIs" dxfId="1905" priority="739" operator="equal">
      <formula>"C"</formula>
    </cfRule>
  </conditionalFormatting>
  <conditionalFormatting sqref="C226">
    <cfRule type="cellIs" dxfId="1904" priority="738" operator="equal">
      <formula>"B"</formula>
    </cfRule>
  </conditionalFormatting>
  <conditionalFormatting sqref="C226">
    <cfRule type="cellIs" dxfId="1903" priority="737" operator="equal">
      <formula>"A"</formula>
    </cfRule>
  </conditionalFormatting>
  <conditionalFormatting sqref="C233:C234">
    <cfRule type="cellIs" dxfId="1902" priority="736" operator="equal">
      <formula>"C"</formula>
    </cfRule>
  </conditionalFormatting>
  <conditionalFormatting sqref="C233:C234">
    <cfRule type="cellIs" dxfId="1901" priority="735" operator="equal">
      <formula>"B"</formula>
    </cfRule>
  </conditionalFormatting>
  <conditionalFormatting sqref="C233:C234">
    <cfRule type="cellIs" dxfId="1900" priority="734" operator="equal">
      <formula>"A"</formula>
    </cfRule>
  </conditionalFormatting>
  <conditionalFormatting sqref="C210">
    <cfRule type="cellIs" dxfId="1899" priority="732" operator="equal">
      <formula>"C"</formula>
    </cfRule>
  </conditionalFormatting>
  <conditionalFormatting sqref="C210">
    <cfRule type="cellIs" dxfId="1898" priority="731" operator="equal">
      <formula>"B"</formula>
    </cfRule>
  </conditionalFormatting>
  <conditionalFormatting sqref="C210">
    <cfRule type="cellIs" dxfId="1897" priority="730" operator="equal">
      <formula>"A"</formula>
    </cfRule>
  </conditionalFormatting>
  <conditionalFormatting sqref="C245:C246">
    <cfRule type="cellIs" dxfId="1896" priority="672" operator="equal">
      <formula>"C"</formula>
    </cfRule>
  </conditionalFormatting>
  <conditionalFormatting sqref="C245:C246">
    <cfRule type="cellIs" dxfId="1895" priority="671" operator="equal">
      <formula>"B"</formula>
    </cfRule>
  </conditionalFormatting>
  <conditionalFormatting sqref="C245:C246">
    <cfRule type="cellIs" dxfId="1894" priority="670" operator="equal">
      <formula>"A"</formula>
    </cfRule>
  </conditionalFormatting>
  <conditionalFormatting sqref="J73:S74">
    <cfRule type="cellIs" dxfId="1893" priority="662" operator="equal">
      <formula>"Me"</formula>
    </cfRule>
  </conditionalFormatting>
  <conditionalFormatting sqref="J73:S74">
    <cfRule type="cellIs" dxfId="1892" priority="661" operator="equal">
      <formula>"TD"</formula>
    </cfRule>
  </conditionalFormatting>
  <conditionalFormatting sqref="J73:S74">
    <cfRule type="cellIs" dxfId="1891" priority="660" operator="equal">
      <formula>"PR"</formula>
    </cfRule>
  </conditionalFormatting>
  <conditionalFormatting sqref="F163:AJ164">
    <cfRule type="cellIs" dxfId="1890" priority="659" operator="equal">
      <formula>"Me"</formula>
    </cfRule>
  </conditionalFormatting>
  <conditionalFormatting sqref="F163:AJ164">
    <cfRule type="cellIs" dxfId="1889" priority="658" operator="equal">
      <formula>"TD"</formula>
    </cfRule>
  </conditionalFormatting>
  <conditionalFormatting sqref="F163:AJ164">
    <cfRule type="cellIs" dxfId="1888" priority="657" operator="equal">
      <formula>"PR"</formula>
    </cfRule>
  </conditionalFormatting>
  <conditionalFormatting sqref="Z163:AD164">
    <cfRule type="cellIs" dxfId="1887" priority="656" operator="equal">
      <formula>"Me"</formula>
    </cfRule>
  </conditionalFormatting>
  <conditionalFormatting sqref="Z163:AD164">
    <cfRule type="cellIs" dxfId="1886" priority="655" operator="equal">
      <formula>"TD"</formula>
    </cfRule>
  </conditionalFormatting>
  <conditionalFormatting sqref="F189:AJ190">
    <cfRule type="cellIs" dxfId="1885" priority="636" operator="equal">
      <formula>"Me"</formula>
    </cfRule>
  </conditionalFormatting>
  <conditionalFormatting sqref="F189:AJ190">
    <cfRule type="cellIs" dxfId="1884" priority="635" operator="equal">
      <formula>"TD"</formula>
    </cfRule>
  </conditionalFormatting>
  <conditionalFormatting sqref="F189:AJ190">
    <cfRule type="cellIs" dxfId="1883" priority="634" operator="equal">
      <formula>"PR"</formula>
    </cfRule>
  </conditionalFormatting>
  <conditionalFormatting sqref="C189:C190">
    <cfRule type="cellIs" dxfId="1882" priority="627" operator="equal">
      <formula>"C"</formula>
    </cfRule>
  </conditionalFormatting>
  <conditionalFormatting sqref="C189:C190">
    <cfRule type="cellIs" dxfId="1881" priority="626" operator="equal">
      <formula>"B"</formula>
    </cfRule>
  </conditionalFormatting>
  <conditionalFormatting sqref="C189:C190">
    <cfRule type="cellIs" dxfId="1880" priority="625" operator="equal">
      <formula>"A"</formula>
    </cfRule>
  </conditionalFormatting>
  <conditionalFormatting sqref="C165">
    <cfRule type="cellIs" dxfId="1879" priority="615" operator="equal">
      <formula>"c"</formula>
    </cfRule>
    <cfRule type="cellIs" dxfId="1878" priority="616" operator="equal">
      <formula>"b"</formula>
    </cfRule>
    <cfRule type="cellIs" dxfId="1877" priority="617" operator="equal">
      <formula>"a"</formula>
    </cfRule>
  </conditionalFormatting>
  <conditionalFormatting sqref="C166">
    <cfRule type="cellIs" dxfId="1876" priority="612" operator="equal">
      <formula>"c"</formula>
    </cfRule>
    <cfRule type="cellIs" dxfId="1875" priority="613" operator="equal">
      <formula>"b"</formula>
    </cfRule>
    <cfRule type="cellIs" dxfId="1874" priority="614" operator="equal">
      <formula>"a"</formula>
    </cfRule>
  </conditionalFormatting>
  <conditionalFormatting sqref="I26">
    <cfRule type="cellIs" dxfId="1873" priority="589" operator="equal">
      <formula>"Me"</formula>
    </cfRule>
  </conditionalFormatting>
  <conditionalFormatting sqref="I26">
    <cfRule type="cellIs" dxfId="1872" priority="588" operator="equal">
      <formula>"Me"</formula>
    </cfRule>
  </conditionalFormatting>
  <conditionalFormatting sqref="I26">
    <cfRule type="cellIs" dxfId="1871" priority="587" operator="equal">
      <formula>"TD"</formula>
    </cfRule>
  </conditionalFormatting>
  <conditionalFormatting sqref="I26">
    <cfRule type="cellIs" dxfId="1870" priority="586" operator="equal">
      <formula>"PR"</formula>
    </cfRule>
  </conditionalFormatting>
  <conditionalFormatting sqref="L26">
    <cfRule type="cellIs" dxfId="1869" priority="581" operator="equal">
      <formula>"Me"</formula>
    </cfRule>
  </conditionalFormatting>
  <conditionalFormatting sqref="L26">
    <cfRule type="cellIs" dxfId="1868" priority="580" operator="equal">
      <formula>"Me"</formula>
    </cfRule>
  </conditionalFormatting>
  <conditionalFormatting sqref="L26">
    <cfRule type="cellIs" dxfId="1867" priority="579" operator="equal">
      <formula>"TD"</formula>
    </cfRule>
  </conditionalFormatting>
  <conditionalFormatting sqref="L26">
    <cfRule type="cellIs" dxfId="1866" priority="578" operator="equal">
      <formula>"PR"</formula>
    </cfRule>
  </conditionalFormatting>
  <conditionalFormatting sqref="L181:M182">
    <cfRule type="cellIs" dxfId="1865" priority="549" operator="equal">
      <formula>"Me"</formula>
    </cfRule>
  </conditionalFormatting>
  <conditionalFormatting sqref="L181:M182">
    <cfRule type="cellIs" dxfId="1864" priority="548" operator="equal">
      <formula>"TD"</formula>
    </cfRule>
  </conditionalFormatting>
  <conditionalFormatting sqref="L181:M182">
    <cfRule type="cellIs" dxfId="1863" priority="547" operator="equal">
      <formula>"PR"</formula>
    </cfRule>
  </conditionalFormatting>
  <conditionalFormatting sqref="F21:H22 N21:O22 AF21:AF24">
    <cfRule type="cellIs" dxfId="1862" priority="532" operator="equal">
      <formula>"Me"</formula>
    </cfRule>
  </conditionalFormatting>
  <conditionalFormatting sqref="F21:H22 N21:O22 AF21:AF22 AI21:AJ22">
    <cfRule type="cellIs" dxfId="1861" priority="531" operator="equal">
      <formula>"Me"</formula>
    </cfRule>
  </conditionalFormatting>
  <conditionalFormatting sqref="F21:H22 N21:O22 AF21:AF22 AI21:AJ22">
    <cfRule type="cellIs" dxfId="1860" priority="530" operator="equal">
      <formula>"TD"</formula>
    </cfRule>
  </conditionalFormatting>
  <conditionalFormatting sqref="T21:W22">
    <cfRule type="cellIs" dxfId="1859" priority="528" operator="equal">
      <formula>"Me"</formula>
    </cfRule>
  </conditionalFormatting>
  <conditionalFormatting sqref="T21:W22">
    <cfRule type="cellIs" dxfId="1858" priority="527" operator="equal">
      <formula>"TD"</formula>
    </cfRule>
  </conditionalFormatting>
  <conditionalFormatting sqref="Z21">
    <cfRule type="cellIs" dxfId="1857" priority="529" operator="equal">
      <formula>"Me"</formula>
    </cfRule>
  </conditionalFormatting>
  <conditionalFormatting sqref="P22 R21:S24">
    <cfRule type="cellIs" dxfId="1856" priority="526" operator="equal">
      <formula>"Me"</formula>
    </cfRule>
  </conditionalFormatting>
  <conditionalFormatting sqref="AD22">
    <cfRule type="cellIs" dxfId="1855" priority="525" operator="equal">
      <formula>"Me"</formula>
    </cfRule>
  </conditionalFormatting>
  <conditionalFormatting sqref="AD22">
    <cfRule type="cellIs" dxfId="1854" priority="524" operator="equal">
      <formula>"TD"</formula>
    </cfRule>
  </conditionalFormatting>
  <conditionalFormatting sqref="AD21">
    <cfRule type="cellIs" dxfId="1853" priority="523" operator="equal">
      <formula>"Me"</formula>
    </cfRule>
  </conditionalFormatting>
  <conditionalFormatting sqref="AD21">
    <cfRule type="cellIs" dxfId="1852" priority="522" operator="equal">
      <formula>"TD"</formula>
    </cfRule>
  </conditionalFormatting>
  <conditionalFormatting sqref="P21">
    <cfRule type="cellIs" dxfId="1851" priority="521" operator="equal">
      <formula>"Me"</formula>
    </cfRule>
  </conditionalFormatting>
  <conditionalFormatting sqref="P21">
    <cfRule type="cellIs" dxfId="1850" priority="520" operator="equal">
      <formula>"Me"</formula>
    </cfRule>
  </conditionalFormatting>
  <conditionalFormatting sqref="P21">
    <cfRule type="cellIs" dxfId="1849" priority="519" operator="equal">
      <formula>"TD"</formula>
    </cfRule>
  </conditionalFormatting>
  <conditionalFormatting sqref="F21:H22 N21:P22 AB21:AD22 AI21:AJ22 Y21:Z22 AF21:AF22 R21:W22">
    <cfRule type="cellIs" dxfId="1848" priority="517" operator="equal">
      <formula>"PR"</formula>
    </cfRule>
  </conditionalFormatting>
  <conditionalFormatting sqref="U21">
    <cfRule type="cellIs" dxfId="1847" priority="516" operator="equal">
      <formula>"Me"</formula>
    </cfRule>
  </conditionalFormatting>
  <conditionalFormatting sqref="U21">
    <cfRule type="cellIs" dxfId="1846" priority="515" operator="equal">
      <formula>"TD"</formula>
    </cfRule>
  </conditionalFormatting>
  <conditionalFormatting sqref="C22">
    <cfRule type="cellIs" dxfId="1845" priority="500" operator="equal">
      <formula>"C"</formula>
    </cfRule>
  </conditionalFormatting>
  <conditionalFormatting sqref="C22">
    <cfRule type="cellIs" dxfId="1844" priority="499" operator="equal">
      <formula>"B"</formula>
    </cfRule>
  </conditionalFormatting>
  <conditionalFormatting sqref="C22">
    <cfRule type="cellIs" dxfId="1843" priority="498" operator="equal">
      <formula>"A"</formula>
    </cfRule>
  </conditionalFormatting>
  <conditionalFormatting sqref="C22">
    <cfRule type="cellIs" dxfId="1842" priority="497" operator="lessThan">
      <formula>#REF!</formula>
    </cfRule>
  </conditionalFormatting>
  <conditionalFormatting sqref="C21">
    <cfRule type="cellIs" dxfId="1841" priority="496" operator="equal">
      <formula>"C"</formula>
    </cfRule>
  </conditionalFormatting>
  <conditionalFormatting sqref="C21">
    <cfRule type="cellIs" dxfId="1840" priority="495" operator="equal">
      <formula>"B"</formula>
    </cfRule>
  </conditionalFormatting>
  <conditionalFormatting sqref="C21">
    <cfRule type="cellIs" dxfId="1839" priority="494" operator="equal">
      <formula>"A"</formula>
    </cfRule>
  </conditionalFormatting>
  <conditionalFormatting sqref="C21">
    <cfRule type="cellIs" dxfId="1838" priority="493" operator="lessThan">
      <formula>#REF!</formula>
    </cfRule>
  </conditionalFormatting>
  <conditionalFormatting sqref="Q21:Q22 Q24">
    <cfRule type="cellIs" dxfId="1837" priority="486" operator="equal">
      <formula>"Me"</formula>
    </cfRule>
  </conditionalFormatting>
  <conditionalFormatting sqref="Q21:Q22 Q24">
    <cfRule type="cellIs" dxfId="1836" priority="485" operator="equal">
      <formula>"Me"</formula>
    </cfRule>
  </conditionalFormatting>
  <conditionalFormatting sqref="Q21:Q22 Q24">
    <cfRule type="cellIs" dxfId="1835" priority="484" operator="equal">
      <formula>"TD"</formula>
    </cfRule>
  </conditionalFormatting>
  <conditionalFormatting sqref="Q21:Q22 Q24">
    <cfRule type="cellIs" dxfId="1834" priority="483" operator="equal">
      <formula>"PR"</formula>
    </cfRule>
  </conditionalFormatting>
  <conditionalFormatting sqref="X21:X22 X24">
    <cfRule type="cellIs" dxfId="1833" priority="482" operator="equal">
      <formula>"Me"</formula>
    </cfRule>
  </conditionalFormatting>
  <conditionalFormatting sqref="X21:X22 X24">
    <cfRule type="cellIs" dxfId="1832" priority="481" operator="equal">
      <formula>"Me"</formula>
    </cfRule>
  </conditionalFormatting>
  <conditionalFormatting sqref="X21:X22 X24">
    <cfRule type="cellIs" dxfId="1831" priority="480" operator="equal">
      <formula>"TD"</formula>
    </cfRule>
  </conditionalFormatting>
  <conditionalFormatting sqref="X21:X22 X24">
    <cfRule type="cellIs" dxfId="1830" priority="479" operator="equal">
      <formula>"PR"</formula>
    </cfRule>
  </conditionalFormatting>
  <conditionalFormatting sqref="AA21:AA22 AA24">
    <cfRule type="cellIs" dxfId="1829" priority="478" operator="equal">
      <formula>"Me"</formula>
    </cfRule>
  </conditionalFormatting>
  <conditionalFormatting sqref="AA21:AA22 AA24">
    <cfRule type="cellIs" dxfId="1828" priority="477" operator="equal">
      <formula>"Me"</formula>
    </cfRule>
  </conditionalFormatting>
  <conditionalFormatting sqref="AA21:AA22 AA24">
    <cfRule type="cellIs" dxfId="1827" priority="476" operator="equal">
      <formula>"TD"</formula>
    </cfRule>
  </conditionalFormatting>
  <conditionalFormatting sqref="AA21:AA22 AA24">
    <cfRule type="cellIs" dxfId="1826" priority="475" operator="equal">
      <formula>"PR"</formula>
    </cfRule>
  </conditionalFormatting>
  <conditionalFormatting sqref="AE21:AE24">
    <cfRule type="cellIs" dxfId="1825" priority="474" operator="equal">
      <formula>"Me"</formula>
    </cfRule>
  </conditionalFormatting>
  <conditionalFormatting sqref="AE21:AE24">
    <cfRule type="cellIs" dxfId="1824" priority="473" operator="equal">
      <formula>"Me"</formula>
    </cfRule>
  </conditionalFormatting>
  <conditionalFormatting sqref="AE21:AE24">
    <cfRule type="cellIs" dxfId="1823" priority="472" operator="equal">
      <formula>"TD"</formula>
    </cfRule>
  </conditionalFormatting>
  <conditionalFormatting sqref="AE21:AE24">
    <cfRule type="cellIs" dxfId="1822" priority="471" operator="equal">
      <formula>"PR"</formula>
    </cfRule>
  </conditionalFormatting>
  <conditionalFormatting sqref="AH21:AH22 AH24">
    <cfRule type="cellIs" dxfId="1821" priority="470" operator="equal">
      <formula>"Me"</formula>
    </cfRule>
  </conditionalFormatting>
  <conditionalFormatting sqref="AH21:AH22 AH24">
    <cfRule type="cellIs" dxfId="1820" priority="469" operator="equal">
      <formula>"Me"</formula>
    </cfRule>
  </conditionalFormatting>
  <conditionalFormatting sqref="AH21:AH22 AH24">
    <cfRule type="cellIs" dxfId="1819" priority="468" operator="equal">
      <formula>"TD"</formula>
    </cfRule>
  </conditionalFormatting>
  <conditionalFormatting sqref="AH21:AH22 AH24">
    <cfRule type="cellIs" dxfId="1818" priority="467" operator="equal">
      <formula>"PR"</formula>
    </cfRule>
  </conditionalFormatting>
  <conditionalFormatting sqref="AF23:AG24">
    <cfRule type="cellIs" dxfId="1817" priority="466" operator="equal">
      <formula>"Me"</formula>
    </cfRule>
  </conditionalFormatting>
  <conditionalFormatting sqref="AF23:AG24">
    <cfRule type="cellIs" dxfId="1816" priority="465" operator="equal">
      <formula>"TD"</formula>
    </cfRule>
  </conditionalFormatting>
  <conditionalFormatting sqref="T23:W24">
    <cfRule type="cellIs" dxfId="1815" priority="463" operator="equal">
      <formula>"Me"</formula>
    </cfRule>
  </conditionalFormatting>
  <conditionalFormatting sqref="T23:W24">
    <cfRule type="cellIs" dxfId="1814" priority="462" operator="equal">
      <formula>"TD"</formula>
    </cfRule>
  </conditionalFormatting>
  <conditionalFormatting sqref="Z23">
    <cfRule type="cellIs" dxfId="1813" priority="464" operator="equal">
      <formula>"Me"</formula>
    </cfRule>
  </conditionalFormatting>
  <conditionalFormatting sqref="AD24">
    <cfRule type="cellIs" dxfId="1812" priority="461" operator="equal">
      <formula>"Me"</formula>
    </cfRule>
  </conditionalFormatting>
  <conditionalFormatting sqref="AD24">
    <cfRule type="cellIs" dxfId="1811" priority="460" operator="equal">
      <formula>"TD"</formula>
    </cfRule>
  </conditionalFormatting>
  <conditionalFormatting sqref="AD23">
    <cfRule type="cellIs" dxfId="1810" priority="459" operator="equal">
      <formula>"Me"</formula>
    </cfRule>
  </conditionalFormatting>
  <conditionalFormatting sqref="AD23">
    <cfRule type="cellIs" dxfId="1809" priority="458" operator="equal">
      <formula>"TD"</formula>
    </cfRule>
  </conditionalFormatting>
  <conditionalFormatting sqref="AB23:AD24 Y23:Z24 AF23:AG24 R23:W24">
    <cfRule type="cellIs" dxfId="1808" priority="457" operator="equal">
      <formula>"PR"</formula>
    </cfRule>
  </conditionalFormatting>
  <conditionalFormatting sqref="U23">
    <cfRule type="cellIs" dxfId="1807" priority="456" operator="equal">
      <formula>"Me"</formula>
    </cfRule>
  </conditionalFormatting>
  <conditionalFormatting sqref="U23">
    <cfRule type="cellIs" dxfId="1806" priority="455" operator="equal">
      <formula>"TD"</formula>
    </cfRule>
  </conditionalFormatting>
  <conditionalFormatting sqref="L25">
    <cfRule type="cellIs" dxfId="1805" priority="454" operator="equal">
      <formula>"Me"</formula>
    </cfRule>
  </conditionalFormatting>
  <conditionalFormatting sqref="L25">
    <cfRule type="cellIs" dxfId="1804" priority="453" operator="equal">
      <formula>"Me"</formula>
    </cfRule>
  </conditionalFormatting>
  <conditionalFormatting sqref="L25">
    <cfRule type="cellIs" dxfId="1803" priority="452" operator="equal">
      <formula>"TD"</formula>
    </cfRule>
  </conditionalFormatting>
  <conditionalFormatting sqref="L25">
    <cfRule type="cellIs" dxfId="1802" priority="451" operator="equal">
      <formula>"PR"</formula>
    </cfRule>
  </conditionalFormatting>
  <conditionalFormatting sqref="R25:S25">
    <cfRule type="cellIs" dxfId="1801" priority="450" operator="equal">
      <formula>"Me"</formula>
    </cfRule>
  </conditionalFormatting>
  <conditionalFormatting sqref="R25:S25">
    <cfRule type="cellIs" dxfId="1800" priority="449" operator="equal">
      <formula>"Me"</formula>
    </cfRule>
  </conditionalFormatting>
  <conditionalFormatting sqref="R25:S25">
    <cfRule type="cellIs" dxfId="1799" priority="448" operator="equal">
      <formula>"TD"</formula>
    </cfRule>
  </conditionalFormatting>
  <conditionalFormatting sqref="R25:S25">
    <cfRule type="cellIs" dxfId="1798" priority="447" operator="equal">
      <formula>"PR"</formula>
    </cfRule>
  </conditionalFormatting>
  <conditionalFormatting sqref="L98">
    <cfRule type="cellIs" dxfId="1797" priority="423" operator="equal">
      <formula>"Me"</formula>
    </cfRule>
  </conditionalFormatting>
  <conditionalFormatting sqref="L98">
    <cfRule type="cellIs" dxfId="1796" priority="422" operator="equal">
      <formula>"TD"</formula>
    </cfRule>
  </conditionalFormatting>
  <conditionalFormatting sqref="L98">
    <cfRule type="cellIs" dxfId="1795" priority="421" operator="equal">
      <formula>"PR"</formula>
    </cfRule>
  </conditionalFormatting>
  <conditionalFormatting sqref="M98">
    <cfRule type="cellIs" dxfId="1794" priority="420" operator="equal">
      <formula>"Me"</formula>
    </cfRule>
  </conditionalFormatting>
  <conditionalFormatting sqref="M98">
    <cfRule type="cellIs" dxfId="1793" priority="419" operator="equal">
      <formula>"TD"</formula>
    </cfRule>
  </conditionalFormatting>
  <conditionalFormatting sqref="M98">
    <cfRule type="cellIs" dxfId="1792" priority="418" operator="equal">
      <formula>"PR"</formula>
    </cfRule>
  </conditionalFormatting>
  <conditionalFormatting sqref="Q95:R96">
    <cfRule type="cellIs" dxfId="1791" priority="402" operator="equal">
      <formula>"Me"</formula>
    </cfRule>
  </conditionalFormatting>
  <conditionalFormatting sqref="Q95:R96">
    <cfRule type="cellIs" dxfId="1790" priority="401" operator="equal">
      <formula>"TD"</formula>
    </cfRule>
  </conditionalFormatting>
  <conditionalFormatting sqref="Q95:R96">
    <cfRule type="cellIs" dxfId="1789" priority="400" operator="equal">
      <formula>"PR"</formula>
    </cfRule>
  </conditionalFormatting>
  <conditionalFormatting sqref="Q97:R98">
    <cfRule type="cellIs" dxfId="1788" priority="399" operator="equal">
      <formula>"Me"</formula>
    </cfRule>
  </conditionalFormatting>
  <conditionalFormatting sqref="Q97:R98">
    <cfRule type="cellIs" dxfId="1787" priority="398" operator="equal">
      <formula>"TD"</formula>
    </cfRule>
  </conditionalFormatting>
  <conditionalFormatting sqref="Q97:R98">
    <cfRule type="cellIs" dxfId="1786" priority="397" operator="equal">
      <formula>"PR"</formula>
    </cfRule>
  </conditionalFormatting>
  <conditionalFormatting sqref="I95:J96">
    <cfRule type="cellIs" dxfId="1785" priority="396" operator="equal">
      <formula>"Me"</formula>
    </cfRule>
  </conditionalFormatting>
  <conditionalFormatting sqref="I95:J96">
    <cfRule type="cellIs" dxfId="1784" priority="395" operator="equal">
      <formula>"TD"</formula>
    </cfRule>
  </conditionalFormatting>
  <conditionalFormatting sqref="I95:J96">
    <cfRule type="cellIs" dxfId="1783" priority="394" operator="equal">
      <formula>"PR"</formula>
    </cfRule>
  </conditionalFormatting>
  <conditionalFormatting sqref="I97:K98">
    <cfRule type="cellIs" dxfId="1782" priority="393" operator="equal">
      <formula>"Me"</formula>
    </cfRule>
  </conditionalFormatting>
  <conditionalFormatting sqref="I97:K98">
    <cfRule type="cellIs" dxfId="1781" priority="392" operator="equal">
      <formula>"TD"</formula>
    </cfRule>
  </conditionalFormatting>
  <conditionalFormatting sqref="I97:K98">
    <cfRule type="cellIs" dxfId="1780" priority="391" operator="equal">
      <formula>"PR"</formula>
    </cfRule>
  </conditionalFormatting>
  <conditionalFormatting sqref="K95:K96">
    <cfRule type="cellIs" dxfId="1779" priority="390" operator="equal">
      <formula>"Me"</formula>
    </cfRule>
  </conditionalFormatting>
  <conditionalFormatting sqref="K95:K96">
    <cfRule type="cellIs" dxfId="1778" priority="389" operator="equal">
      <formula>"TD"</formula>
    </cfRule>
  </conditionalFormatting>
  <conditionalFormatting sqref="K95:K96">
    <cfRule type="cellIs" dxfId="1777" priority="388" operator="equal">
      <formula>"PR"</formula>
    </cfRule>
  </conditionalFormatting>
  <conditionalFormatting sqref="I113:I114">
    <cfRule type="cellIs" dxfId="1776" priority="381" operator="equal">
      <formula>"Me"</formula>
    </cfRule>
  </conditionalFormatting>
  <conditionalFormatting sqref="I113:I114">
    <cfRule type="cellIs" dxfId="1775" priority="380" operator="equal">
      <formula>"TD"</formula>
    </cfRule>
  </conditionalFormatting>
  <conditionalFormatting sqref="I113:I114">
    <cfRule type="cellIs" dxfId="1774" priority="379" operator="equal">
      <formula>"PR"</formula>
    </cfRule>
  </conditionalFormatting>
  <conditionalFormatting sqref="I69:M70">
    <cfRule type="cellIs" dxfId="1773" priority="378" operator="equal">
      <formula>"Me"</formula>
    </cfRule>
  </conditionalFormatting>
  <conditionalFormatting sqref="I69:M70">
    <cfRule type="cellIs" dxfId="1772" priority="377" operator="equal">
      <formula>"TD"</formula>
    </cfRule>
  </conditionalFormatting>
  <conditionalFormatting sqref="I69:M70">
    <cfRule type="cellIs" dxfId="1771" priority="376" operator="equal">
      <formula>"PR"</formula>
    </cfRule>
  </conditionalFormatting>
  <conditionalFormatting sqref="I227:J228">
    <cfRule type="cellIs" dxfId="1770" priority="375" operator="equal">
      <formula>"Me"</formula>
    </cfRule>
  </conditionalFormatting>
  <conditionalFormatting sqref="I227:J228">
    <cfRule type="cellIs" dxfId="1769" priority="374" operator="equal">
      <formula>"TD"</formula>
    </cfRule>
  </conditionalFormatting>
  <conditionalFormatting sqref="I227:J228">
    <cfRule type="cellIs" dxfId="1768" priority="373" operator="equal">
      <formula>"PR"</formula>
    </cfRule>
  </conditionalFormatting>
  <conditionalFormatting sqref="I227:J228">
    <cfRule type="cellIs" dxfId="1767" priority="372" operator="equal">
      <formula>"Me"</formula>
    </cfRule>
  </conditionalFormatting>
  <conditionalFormatting sqref="I227:J228">
    <cfRule type="cellIs" dxfId="1766" priority="371" operator="equal">
      <formula>"TD"</formula>
    </cfRule>
  </conditionalFormatting>
  <conditionalFormatting sqref="I227:J228">
    <cfRule type="cellIs" dxfId="1765" priority="370" operator="equal">
      <formula>"PR"</formula>
    </cfRule>
  </conditionalFormatting>
  <conditionalFormatting sqref="F125:AI126">
    <cfRule type="cellIs" dxfId="1764" priority="369" operator="equal">
      <formula>"Me"</formula>
    </cfRule>
  </conditionalFormatting>
  <conditionalFormatting sqref="F125:AI126">
    <cfRule type="cellIs" dxfId="1763" priority="368" operator="equal">
      <formula>"TD"</formula>
    </cfRule>
  </conditionalFormatting>
  <conditionalFormatting sqref="F125:AI126">
    <cfRule type="cellIs" dxfId="1762" priority="367" operator="equal">
      <formula>"PR"</formula>
    </cfRule>
  </conditionalFormatting>
  <conditionalFormatting sqref="F125:AI126">
    <cfRule type="cellIs" dxfId="1761" priority="366" operator="equal">
      <formula>"Me"</formula>
    </cfRule>
  </conditionalFormatting>
  <conditionalFormatting sqref="F125:AI126">
    <cfRule type="cellIs" dxfId="1760" priority="365" operator="equal">
      <formula>"TD"</formula>
    </cfRule>
  </conditionalFormatting>
  <conditionalFormatting sqref="F125:AI126">
    <cfRule type="cellIs" dxfId="1759" priority="364" operator="equal">
      <formula>"PR"</formula>
    </cfRule>
  </conditionalFormatting>
  <conditionalFormatting sqref="F155:F156">
    <cfRule type="cellIs" dxfId="1758" priority="363" operator="equal">
      <formula>"Me"</formula>
    </cfRule>
  </conditionalFormatting>
  <conditionalFormatting sqref="F155:F156">
    <cfRule type="cellIs" dxfId="1757" priority="362" operator="equal">
      <formula>"TD"</formula>
    </cfRule>
  </conditionalFormatting>
  <conditionalFormatting sqref="F155:F156">
    <cfRule type="cellIs" dxfId="1756" priority="361" operator="equal">
      <formula>"PR"</formula>
    </cfRule>
  </conditionalFormatting>
  <conditionalFormatting sqref="G155:W156">
    <cfRule type="cellIs" dxfId="1755" priority="360" operator="equal">
      <formula>"Me"</formula>
    </cfRule>
  </conditionalFormatting>
  <conditionalFormatting sqref="G155:W156">
    <cfRule type="cellIs" dxfId="1754" priority="359" operator="equal">
      <formula>"TD"</formula>
    </cfRule>
  </conditionalFormatting>
  <conditionalFormatting sqref="G155:W156">
    <cfRule type="cellIs" dxfId="1753" priority="358" operator="equal">
      <formula>"PR"</formula>
    </cfRule>
  </conditionalFormatting>
  <conditionalFormatting sqref="L243:L244">
    <cfRule type="cellIs" dxfId="1752" priority="357" operator="equal">
      <formula>"Me"</formula>
    </cfRule>
  </conditionalFormatting>
  <conditionalFormatting sqref="L243:L244">
    <cfRule type="cellIs" dxfId="1751" priority="356" operator="equal">
      <formula>"TD"</formula>
    </cfRule>
  </conditionalFormatting>
  <conditionalFormatting sqref="L243:L244">
    <cfRule type="cellIs" dxfId="1750" priority="355" operator="equal">
      <formula>"PR"</formula>
    </cfRule>
  </conditionalFormatting>
  <conditionalFormatting sqref="R81:R82">
    <cfRule type="cellIs" dxfId="1749" priority="354" operator="equal">
      <formula>"Me"</formula>
    </cfRule>
  </conditionalFormatting>
  <conditionalFormatting sqref="R81:R82">
    <cfRule type="cellIs" dxfId="1748" priority="353" operator="equal">
      <formula>"TD"</formula>
    </cfRule>
  </conditionalFormatting>
  <conditionalFormatting sqref="R81:R82">
    <cfRule type="cellIs" dxfId="1747" priority="352" operator="equal">
      <formula>"PR"</formula>
    </cfRule>
  </conditionalFormatting>
  <conditionalFormatting sqref="AA23">
    <cfRule type="cellIs" dxfId="1746" priority="351" operator="equal">
      <formula>"Me"</formula>
    </cfRule>
  </conditionalFormatting>
  <conditionalFormatting sqref="AA23">
    <cfRule type="cellIs" dxfId="1745" priority="350" operator="equal">
      <formula>"TD"</formula>
    </cfRule>
  </conditionalFormatting>
  <conditionalFormatting sqref="AA23">
    <cfRule type="cellIs" dxfId="1744" priority="349" operator="equal">
      <formula>"PR"</formula>
    </cfRule>
  </conditionalFormatting>
  <conditionalFormatting sqref="AH23">
    <cfRule type="cellIs" dxfId="1743" priority="348" operator="equal">
      <formula>"Me"</formula>
    </cfRule>
  </conditionalFormatting>
  <conditionalFormatting sqref="AH23">
    <cfRule type="cellIs" dxfId="1742" priority="347" operator="equal">
      <formula>"TD"</formula>
    </cfRule>
  </conditionalFormatting>
  <conditionalFormatting sqref="AH23">
    <cfRule type="cellIs" dxfId="1741" priority="346" operator="equal">
      <formula>"PR"</formula>
    </cfRule>
  </conditionalFormatting>
  <conditionalFormatting sqref="Q27:Q28">
    <cfRule type="cellIs" dxfId="1740" priority="345" operator="equal">
      <formula>"Me"</formula>
    </cfRule>
  </conditionalFormatting>
  <conditionalFormatting sqref="Q27:Q28">
    <cfRule type="cellIs" dxfId="1739" priority="344" operator="equal">
      <formula>"Me"</formula>
    </cfRule>
  </conditionalFormatting>
  <conditionalFormatting sqref="Q27:Q28">
    <cfRule type="cellIs" dxfId="1738" priority="343" operator="equal">
      <formula>"TD"</formula>
    </cfRule>
  </conditionalFormatting>
  <conditionalFormatting sqref="AG22">
    <cfRule type="cellIs" dxfId="1737" priority="342" operator="equal">
      <formula>"Me"</formula>
    </cfRule>
  </conditionalFormatting>
  <conditionalFormatting sqref="AG22">
    <cfRule type="cellIs" dxfId="1736" priority="341" operator="equal">
      <formula>"Me"</formula>
    </cfRule>
  </conditionalFormatting>
  <conditionalFormatting sqref="AG22">
    <cfRule type="cellIs" dxfId="1735" priority="340" operator="equal">
      <formula>"TD"</formula>
    </cfRule>
  </conditionalFormatting>
  <conditionalFormatting sqref="AG22">
    <cfRule type="cellIs" dxfId="1734" priority="339" operator="equal">
      <formula>"PR"</formula>
    </cfRule>
  </conditionalFormatting>
  <conditionalFormatting sqref="Q23">
    <cfRule type="cellIs" dxfId="1733" priority="338" operator="equal">
      <formula>"Me"</formula>
    </cfRule>
  </conditionalFormatting>
  <conditionalFormatting sqref="Q23">
    <cfRule type="cellIs" dxfId="1732" priority="337" operator="equal">
      <formula>"TD"</formula>
    </cfRule>
  </conditionalFormatting>
  <conditionalFormatting sqref="Q23">
    <cfRule type="cellIs" dxfId="1731" priority="336" operator="equal">
      <formula>"PR"</formula>
    </cfRule>
  </conditionalFormatting>
  <conditionalFormatting sqref="F185:AI186">
    <cfRule type="cellIs" dxfId="1730" priority="335" operator="equal">
      <formula>"Me"</formula>
    </cfRule>
  </conditionalFormatting>
  <conditionalFormatting sqref="F185:AI186">
    <cfRule type="cellIs" dxfId="1729" priority="334" operator="equal">
      <formula>"TD"</formula>
    </cfRule>
  </conditionalFormatting>
  <conditionalFormatting sqref="F185:AI186">
    <cfRule type="cellIs" dxfId="1728" priority="333" operator="equal">
      <formula>"PR"</formula>
    </cfRule>
  </conditionalFormatting>
  <conditionalFormatting sqref="AF141">
    <cfRule type="cellIs" dxfId="1727" priority="332" operator="equal">
      <formula>"Me"</formula>
    </cfRule>
  </conditionalFormatting>
  <conditionalFormatting sqref="AF141">
    <cfRule type="cellIs" dxfId="1726" priority="331" operator="equal">
      <formula>"TD"</formula>
    </cfRule>
  </conditionalFormatting>
  <conditionalFormatting sqref="AF141">
    <cfRule type="cellIs" dxfId="1725" priority="330" operator="equal">
      <formula>"PR"</formula>
    </cfRule>
  </conditionalFormatting>
  <conditionalFormatting sqref="I129">
    <cfRule type="cellIs" dxfId="1724" priority="329" operator="equal">
      <formula>"Me"</formula>
    </cfRule>
  </conditionalFormatting>
  <conditionalFormatting sqref="I129">
    <cfRule type="cellIs" dxfId="1723" priority="328" operator="equal">
      <formula>"TD"</formula>
    </cfRule>
  </conditionalFormatting>
  <conditionalFormatting sqref="I129">
    <cfRule type="cellIs" dxfId="1722" priority="327" operator="equal">
      <formula>"PR"</formula>
    </cfRule>
  </conditionalFormatting>
  <conditionalFormatting sqref="F143:I144">
    <cfRule type="cellIs" dxfId="1721" priority="326" operator="equal">
      <formula>"Me"</formula>
    </cfRule>
  </conditionalFormatting>
  <conditionalFormatting sqref="F143:I144">
    <cfRule type="cellIs" dxfId="1720" priority="325" operator="equal">
      <formula>"TD"</formula>
    </cfRule>
  </conditionalFormatting>
  <conditionalFormatting sqref="F143:I144">
    <cfRule type="cellIs" dxfId="1719" priority="324" operator="equal">
      <formula>"PR"</formula>
    </cfRule>
  </conditionalFormatting>
  <conditionalFormatting sqref="K207:K208">
    <cfRule type="cellIs" dxfId="1718" priority="323" operator="equal">
      <formula>"Me"</formula>
    </cfRule>
  </conditionalFormatting>
  <conditionalFormatting sqref="K207:K208">
    <cfRule type="cellIs" dxfId="1717" priority="322" operator="equal">
      <formula>"TD"</formula>
    </cfRule>
  </conditionalFormatting>
  <conditionalFormatting sqref="K207:K208">
    <cfRule type="cellIs" dxfId="1716" priority="321" operator="equal">
      <formula>"PR"</formula>
    </cfRule>
  </conditionalFormatting>
  <conditionalFormatting sqref="J143:S144">
    <cfRule type="cellIs" dxfId="1715" priority="317" operator="equal">
      <formula>"Me"</formula>
    </cfRule>
  </conditionalFormatting>
  <conditionalFormatting sqref="J143:S144">
    <cfRule type="cellIs" dxfId="1714" priority="316" operator="equal">
      <formula>"TD"</formula>
    </cfRule>
  </conditionalFormatting>
  <conditionalFormatting sqref="J143:S144">
    <cfRule type="cellIs" dxfId="1713" priority="315" operator="equal">
      <formula>"PR"</formula>
    </cfRule>
  </conditionalFormatting>
  <conditionalFormatting sqref="K26">
    <cfRule type="cellIs" dxfId="1712" priority="314" operator="equal">
      <formula>"Me"</formula>
    </cfRule>
  </conditionalFormatting>
  <conditionalFormatting sqref="K26">
    <cfRule type="cellIs" dxfId="1711" priority="313" operator="equal">
      <formula>"Me"</formula>
    </cfRule>
  </conditionalFormatting>
  <conditionalFormatting sqref="K26">
    <cfRule type="cellIs" dxfId="1710" priority="312" operator="equal">
      <formula>"TD"</formula>
    </cfRule>
  </conditionalFormatting>
  <conditionalFormatting sqref="K26">
    <cfRule type="cellIs" dxfId="1709" priority="311" operator="equal">
      <formula>"PR"</formula>
    </cfRule>
  </conditionalFormatting>
  <conditionalFormatting sqref="J130">
    <cfRule type="cellIs" dxfId="1708" priority="307" operator="equal">
      <formula>"Me"</formula>
    </cfRule>
  </conditionalFormatting>
  <conditionalFormatting sqref="J130">
    <cfRule type="cellIs" dxfId="1707" priority="306" operator="equal">
      <formula>"TD"</formula>
    </cfRule>
  </conditionalFormatting>
  <conditionalFormatting sqref="J130">
    <cfRule type="cellIs" dxfId="1706" priority="305" operator="equal">
      <formula>"PR"</formula>
    </cfRule>
  </conditionalFormatting>
  <conditionalFormatting sqref="I23:M24">
    <cfRule type="cellIs" dxfId="1705" priority="295" operator="equal">
      <formula>"Me"</formula>
    </cfRule>
  </conditionalFormatting>
  <conditionalFormatting sqref="I23:M24">
    <cfRule type="cellIs" dxfId="1704" priority="294" operator="equal">
      <formula>"PR"</formula>
    </cfRule>
  </conditionalFormatting>
  <conditionalFormatting sqref="K87:K88">
    <cfRule type="cellIs" dxfId="1703" priority="293" operator="equal">
      <formula>"Me"</formula>
    </cfRule>
  </conditionalFormatting>
  <conditionalFormatting sqref="K87:K88">
    <cfRule type="cellIs" dxfId="1702" priority="292" operator="equal">
      <formula>"TD"</formula>
    </cfRule>
  </conditionalFormatting>
  <conditionalFormatting sqref="K87:K88">
    <cfRule type="cellIs" dxfId="1701" priority="291" operator="equal">
      <formula>"PR"</formula>
    </cfRule>
  </conditionalFormatting>
  <conditionalFormatting sqref="K211:K212">
    <cfRule type="cellIs" dxfId="1700" priority="290" operator="equal">
      <formula>"Me"</formula>
    </cfRule>
  </conditionalFormatting>
  <conditionalFormatting sqref="K211:K212">
    <cfRule type="cellIs" dxfId="1699" priority="289" operator="equal">
      <formula>"TD"</formula>
    </cfRule>
  </conditionalFormatting>
  <conditionalFormatting sqref="K211:K212">
    <cfRule type="cellIs" dxfId="1698" priority="288" operator="equal">
      <formula>"PR"</formula>
    </cfRule>
  </conditionalFormatting>
  <conditionalFormatting sqref="M209:M210">
    <cfRule type="cellIs" dxfId="1697" priority="287" operator="equal">
      <formula>"Me"</formula>
    </cfRule>
  </conditionalFormatting>
  <conditionalFormatting sqref="M209:M210">
    <cfRule type="cellIs" dxfId="1696" priority="286" operator="equal">
      <formula>"TD"</formula>
    </cfRule>
  </conditionalFormatting>
  <conditionalFormatting sqref="M209:M210">
    <cfRule type="cellIs" dxfId="1695" priority="285" operator="equal">
      <formula>"PR"</formula>
    </cfRule>
  </conditionalFormatting>
  <conditionalFormatting sqref="L123:L124">
    <cfRule type="cellIs" dxfId="1694" priority="284" operator="equal">
      <formula>"Me"</formula>
    </cfRule>
  </conditionalFormatting>
  <conditionalFormatting sqref="L123:L124">
    <cfRule type="cellIs" dxfId="1693" priority="283" operator="equal">
      <formula>"TD"</formula>
    </cfRule>
  </conditionalFormatting>
  <conditionalFormatting sqref="L123:L124">
    <cfRule type="cellIs" dxfId="1692" priority="282" operator="equal">
      <formula>"PR"</formula>
    </cfRule>
  </conditionalFormatting>
  <conditionalFormatting sqref="L219:L220">
    <cfRule type="cellIs" dxfId="1691" priority="281" operator="equal">
      <formula>"Me"</formula>
    </cfRule>
  </conditionalFormatting>
  <conditionalFormatting sqref="L219:L220">
    <cfRule type="cellIs" dxfId="1690" priority="280" operator="equal">
      <formula>"TD"</formula>
    </cfRule>
  </conditionalFormatting>
  <conditionalFormatting sqref="L219:L220">
    <cfRule type="cellIs" dxfId="1689" priority="279" operator="equal">
      <formula>"PR"</formula>
    </cfRule>
  </conditionalFormatting>
  <conditionalFormatting sqref="L225:L226">
    <cfRule type="cellIs" dxfId="1688" priority="278" operator="equal">
      <formula>"Me"</formula>
    </cfRule>
  </conditionalFormatting>
  <conditionalFormatting sqref="L225:L226">
    <cfRule type="cellIs" dxfId="1687" priority="277" operator="equal">
      <formula>"TD"</formula>
    </cfRule>
  </conditionalFormatting>
  <conditionalFormatting sqref="L225:L226">
    <cfRule type="cellIs" dxfId="1686" priority="276" operator="equal">
      <formula>"PR"</formula>
    </cfRule>
  </conditionalFormatting>
  <conditionalFormatting sqref="W205:AH206">
    <cfRule type="cellIs" dxfId="1685" priority="275" operator="equal">
      <formula>"Me"</formula>
    </cfRule>
  </conditionalFormatting>
  <conditionalFormatting sqref="W205:AH206">
    <cfRule type="cellIs" dxfId="1684" priority="274" operator="equal">
      <formula>"TD"</formula>
    </cfRule>
  </conditionalFormatting>
  <conditionalFormatting sqref="W205:AH206">
    <cfRule type="cellIs" dxfId="1683" priority="273" operator="equal">
      <formula>"PR"</formula>
    </cfRule>
  </conditionalFormatting>
  <conditionalFormatting sqref="Q27">
    <cfRule type="cellIs" dxfId="1682" priority="272" operator="equal">
      <formula>"Me"</formula>
    </cfRule>
  </conditionalFormatting>
  <conditionalFormatting sqref="Q27">
    <cfRule type="cellIs" dxfId="1681" priority="271" operator="equal">
      <formula>"Me"</formula>
    </cfRule>
  </conditionalFormatting>
  <conditionalFormatting sqref="Q27">
    <cfRule type="cellIs" dxfId="1680" priority="270" operator="equal">
      <formula>"TD"</formula>
    </cfRule>
  </conditionalFormatting>
  <conditionalFormatting sqref="R26">
    <cfRule type="cellIs" dxfId="1679" priority="261" operator="equal">
      <formula>"Me"</formula>
    </cfRule>
  </conditionalFormatting>
  <conditionalFormatting sqref="R26">
    <cfRule type="cellIs" dxfId="1678" priority="260" operator="equal">
      <formula>"Me"</formula>
    </cfRule>
  </conditionalFormatting>
  <conditionalFormatting sqref="R26">
    <cfRule type="cellIs" dxfId="1677" priority="259" operator="equal">
      <formula>"TD"</formula>
    </cfRule>
  </conditionalFormatting>
  <conditionalFormatting sqref="R26">
    <cfRule type="cellIs" dxfId="1676" priority="258" operator="equal">
      <formula>"PR"</formula>
    </cfRule>
  </conditionalFormatting>
  <conditionalFormatting sqref="S26">
    <cfRule type="cellIs" dxfId="1675" priority="257" operator="equal">
      <formula>"Me"</formula>
    </cfRule>
  </conditionalFormatting>
  <conditionalFormatting sqref="S26">
    <cfRule type="cellIs" dxfId="1674" priority="256" operator="equal">
      <formula>"Me"</formula>
    </cfRule>
  </conditionalFormatting>
  <conditionalFormatting sqref="S26">
    <cfRule type="cellIs" dxfId="1673" priority="255" operator="equal">
      <formula>"TD"</formula>
    </cfRule>
  </conditionalFormatting>
  <conditionalFormatting sqref="S26">
    <cfRule type="cellIs" dxfId="1672" priority="254" operator="equal">
      <formula>"PR"</formula>
    </cfRule>
  </conditionalFormatting>
  <conditionalFormatting sqref="W26">
    <cfRule type="cellIs" dxfId="1671" priority="253" operator="equal">
      <formula>"Me"</formula>
    </cfRule>
  </conditionalFormatting>
  <conditionalFormatting sqref="W26">
    <cfRule type="cellIs" dxfId="1670" priority="252" operator="equal">
      <formula>"Me"</formula>
    </cfRule>
  </conditionalFormatting>
  <conditionalFormatting sqref="W26">
    <cfRule type="cellIs" dxfId="1669" priority="251" operator="equal">
      <formula>"TD"</formula>
    </cfRule>
  </conditionalFormatting>
  <conditionalFormatting sqref="W26">
    <cfRule type="cellIs" dxfId="1668" priority="250" operator="equal">
      <formula>"PR"</formula>
    </cfRule>
  </conditionalFormatting>
  <conditionalFormatting sqref="Y26">
    <cfRule type="cellIs" dxfId="1667" priority="249" operator="equal">
      <formula>"Me"</formula>
    </cfRule>
  </conditionalFormatting>
  <conditionalFormatting sqref="Y26">
    <cfRule type="cellIs" dxfId="1666" priority="248" operator="equal">
      <formula>"Me"</formula>
    </cfRule>
  </conditionalFormatting>
  <conditionalFormatting sqref="Y26">
    <cfRule type="cellIs" dxfId="1665" priority="247" operator="equal">
      <formula>"TD"</formula>
    </cfRule>
  </conditionalFormatting>
  <conditionalFormatting sqref="Y26">
    <cfRule type="cellIs" dxfId="1664" priority="246" operator="equal">
      <formula>"PR"</formula>
    </cfRule>
  </conditionalFormatting>
  <conditionalFormatting sqref="Z26">
    <cfRule type="cellIs" dxfId="1663" priority="245" operator="equal">
      <formula>"Me"</formula>
    </cfRule>
  </conditionalFormatting>
  <conditionalFormatting sqref="Z26">
    <cfRule type="cellIs" dxfId="1662" priority="244" operator="equal">
      <formula>"Me"</formula>
    </cfRule>
  </conditionalFormatting>
  <conditionalFormatting sqref="Z26">
    <cfRule type="cellIs" dxfId="1661" priority="243" operator="equal">
      <formula>"TD"</formula>
    </cfRule>
  </conditionalFormatting>
  <conditionalFormatting sqref="Z26">
    <cfRule type="cellIs" dxfId="1660" priority="242" operator="equal">
      <formula>"PR"</formula>
    </cfRule>
  </conditionalFormatting>
  <conditionalFormatting sqref="AD26">
    <cfRule type="cellIs" dxfId="1659" priority="241" operator="equal">
      <formula>"Me"</formula>
    </cfRule>
  </conditionalFormatting>
  <conditionalFormatting sqref="AD26">
    <cfRule type="cellIs" dxfId="1658" priority="240" operator="equal">
      <formula>"Me"</formula>
    </cfRule>
  </conditionalFormatting>
  <conditionalFormatting sqref="AD26">
    <cfRule type="cellIs" dxfId="1657" priority="239" operator="equal">
      <formula>"TD"</formula>
    </cfRule>
  </conditionalFormatting>
  <conditionalFormatting sqref="AD26">
    <cfRule type="cellIs" dxfId="1656" priority="238" operator="equal">
      <formula>"PR"</formula>
    </cfRule>
  </conditionalFormatting>
  <conditionalFormatting sqref="AF26">
    <cfRule type="cellIs" dxfId="1655" priority="237" operator="equal">
      <formula>"Me"</formula>
    </cfRule>
  </conditionalFormatting>
  <conditionalFormatting sqref="AF26">
    <cfRule type="cellIs" dxfId="1654" priority="236" operator="equal">
      <formula>"Me"</formula>
    </cfRule>
  </conditionalFormatting>
  <conditionalFormatting sqref="AF26">
    <cfRule type="cellIs" dxfId="1653" priority="235" operator="equal">
      <formula>"TD"</formula>
    </cfRule>
  </conditionalFormatting>
  <conditionalFormatting sqref="AF26">
    <cfRule type="cellIs" dxfId="1652" priority="234" operator="equal">
      <formula>"PR"</formula>
    </cfRule>
  </conditionalFormatting>
  <conditionalFormatting sqref="AG26">
    <cfRule type="cellIs" dxfId="1651" priority="233" operator="equal">
      <formula>"Me"</formula>
    </cfRule>
  </conditionalFormatting>
  <conditionalFormatting sqref="AG26">
    <cfRule type="cellIs" dxfId="1650" priority="232" operator="equal">
      <formula>"Me"</formula>
    </cfRule>
  </conditionalFormatting>
  <conditionalFormatting sqref="AG26">
    <cfRule type="cellIs" dxfId="1649" priority="231" operator="equal">
      <formula>"TD"</formula>
    </cfRule>
  </conditionalFormatting>
  <conditionalFormatting sqref="AG26">
    <cfRule type="cellIs" dxfId="1648" priority="230" operator="equal">
      <formula>"PR"</formula>
    </cfRule>
  </conditionalFormatting>
  <conditionalFormatting sqref="M105:M106">
    <cfRule type="cellIs" dxfId="1647" priority="229" operator="equal">
      <formula>"Me"</formula>
    </cfRule>
  </conditionalFormatting>
  <conditionalFormatting sqref="M105:M106">
    <cfRule type="cellIs" dxfId="1646" priority="228" operator="equal">
      <formula>"TD"</formula>
    </cfRule>
  </conditionalFormatting>
  <conditionalFormatting sqref="M105:M106">
    <cfRule type="cellIs" dxfId="1645" priority="227" operator="equal">
      <formula>"PR"</formula>
    </cfRule>
  </conditionalFormatting>
  <conditionalFormatting sqref="M243:M244">
    <cfRule type="cellIs" dxfId="1644" priority="226" operator="equal">
      <formula>"Me"</formula>
    </cfRule>
  </conditionalFormatting>
  <conditionalFormatting sqref="M243:M244">
    <cfRule type="cellIs" dxfId="1643" priority="225" operator="equal">
      <formula>"TD"</formula>
    </cfRule>
  </conditionalFormatting>
  <conditionalFormatting sqref="M243:M244">
    <cfRule type="cellIs" dxfId="1642" priority="224" operator="equal">
      <formula>"PR"</formula>
    </cfRule>
  </conditionalFormatting>
  <conditionalFormatting sqref="M229:M230">
    <cfRule type="cellIs" dxfId="1641" priority="223" operator="equal">
      <formula>"Me"</formula>
    </cfRule>
  </conditionalFormatting>
  <conditionalFormatting sqref="M229:M230">
    <cfRule type="cellIs" dxfId="1640" priority="222" operator="equal">
      <formula>"TD"</formula>
    </cfRule>
  </conditionalFormatting>
  <conditionalFormatting sqref="M229:M230">
    <cfRule type="cellIs" dxfId="1639" priority="221" operator="equal">
      <formula>"PR"</formula>
    </cfRule>
  </conditionalFormatting>
  <conditionalFormatting sqref="M178">
    <cfRule type="cellIs" dxfId="1638" priority="220" operator="equal">
      <formula>"Me"</formula>
    </cfRule>
  </conditionalFormatting>
  <conditionalFormatting sqref="M178">
    <cfRule type="cellIs" dxfId="1637" priority="219" operator="equal">
      <formula>"TD"</formula>
    </cfRule>
  </conditionalFormatting>
  <conditionalFormatting sqref="M178">
    <cfRule type="cellIs" dxfId="1636" priority="218" operator="equal">
      <formula>"PR"</formula>
    </cfRule>
  </conditionalFormatting>
  <conditionalFormatting sqref="M104">
    <cfRule type="cellIs" dxfId="1635" priority="217" operator="equal">
      <formula>"Me"</formula>
    </cfRule>
  </conditionalFormatting>
  <conditionalFormatting sqref="M104">
    <cfRule type="cellIs" dxfId="1634" priority="216" operator="equal">
      <formula>"TD"</formula>
    </cfRule>
  </conditionalFormatting>
  <conditionalFormatting sqref="M104">
    <cfRule type="cellIs" dxfId="1633" priority="215" operator="equal">
      <formula>"PR"</formula>
    </cfRule>
  </conditionalFormatting>
  <conditionalFormatting sqref="M44">
    <cfRule type="cellIs" dxfId="1632" priority="214" operator="equal">
      <formula>"Me"</formula>
    </cfRule>
  </conditionalFormatting>
  <conditionalFormatting sqref="M44">
    <cfRule type="cellIs" dxfId="1631" priority="213" operator="equal">
      <formula>"TD"</formula>
    </cfRule>
  </conditionalFormatting>
  <conditionalFormatting sqref="M44">
    <cfRule type="cellIs" dxfId="1630" priority="212" operator="equal">
      <formula>"PR"</formula>
    </cfRule>
  </conditionalFormatting>
  <conditionalFormatting sqref="Q129">
    <cfRule type="cellIs" dxfId="1629" priority="208" operator="equal">
      <formula>"Me"</formula>
    </cfRule>
  </conditionalFormatting>
  <conditionalFormatting sqref="Q129">
    <cfRule type="cellIs" dxfId="1628" priority="207" operator="equal">
      <formula>"TD"</formula>
    </cfRule>
  </conditionalFormatting>
  <conditionalFormatting sqref="Q129">
    <cfRule type="cellIs" dxfId="1627" priority="206" operator="equal">
      <formula>"PR"</formula>
    </cfRule>
  </conditionalFormatting>
  <conditionalFormatting sqref="L89:L90">
    <cfRule type="cellIs" dxfId="1626" priority="205" operator="equal">
      <formula>"Me"</formula>
    </cfRule>
  </conditionalFormatting>
  <conditionalFormatting sqref="L89:L90">
    <cfRule type="cellIs" dxfId="1625" priority="204" operator="equal">
      <formula>"TD"</formula>
    </cfRule>
  </conditionalFormatting>
  <conditionalFormatting sqref="L89:L90">
    <cfRule type="cellIs" dxfId="1624" priority="203" operator="equal">
      <formula>"PR"</formula>
    </cfRule>
  </conditionalFormatting>
  <conditionalFormatting sqref="S41:S42">
    <cfRule type="cellIs" dxfId="1623" priority="202" operator="equal">
      <formula>"Me"</formula>
    </cfRule>
  </conditionalFormatting>
  <conditionalFormatting sqref="S41:S42">
    <cfRule type="cellIs" dxfId="1622" priority="201" operator="equal">
      <formula>"TD"</formula>
    </cfRule>
  </conditionalFormatting>
  <conditionalFormatting sqref="S41:S42">
    <cfRule type="cellIs" dxfId="1621" priority="200" operator="equal">
      <formula>"PR"</formula>
    </cfRule>
  </conditionalFormatting>
  <conditionalFormatting sqref="Q61:Q62">
    <cfRule type="cellIs" dxfId="1620" priority="199" operator="equal">
      <formula>"TD"</formula>
    </cfRule>
  </conditionalFormatting>
  <conditionalFormatting sqref="Q130">
    <cfRule type="cellIs" dxfId="1619" priority="198" operator="equal">
      <formula>"Me"</formula>
    </cfRule>
  </conditionalFormatting>
  <conditionalFormatting sqref="Q130">
    <cfRule type="cellIs" dxfId="1618" priority="197" operator="equal">
      <formula>"TD"</formula>
    </cfRule>
  </conditionalFormatting>
  <conditionalFormatting sqref="Q130">
    <cfRule type="cellIs" dxfId="1617" priority="196" operator="equal">
      <formula>"PR"</formula>
    </cfRule>
  </conditionalFormatting>
  <conditionalFormatting sqref="AA209:AA210">
    <cfRule type="cellIs" dxfId="1616" priority="195" operator="equal">
      <formula>"Me"</formula>
    </cfRule>
  </conditionalFormatting>
  <conditionalFormatting sqref="AA209:AA210">
    <cfRule type="cellIs" dxfId="1615" priority="194" operator="equal">
      <formula>"TD"</formula>
    </cfRule>
  </conditionalFormatting>
  <conditionalFormatting sqref="AA209:AA210">
    <cfRule type="cellIs" dxfId="1614" priority="193" operator="equal">
      <formula>"PR"</formula>
    </cfRule>
  </conditionalFormatting>
  <conditionalFormatting sqref="R207:R208">
    <cfRule type="cellIs" dxfId="1613" priority="192" operator="equal">
      <formula>"Me"</formula>
    </cfRule>
  </conditionalFormatting>
  <conditionalFormatting sqref="R207:R208">
    <cfRule type="cellIs" dxfId="1612" priority="191" operator="equal">
      <formula>"TD"</formula>
    </cfRule>
  </conditionalFormatting>
  <conditionalFormatting sqref="R207:R208">
    <cfRule type="cellIs" dxfId="1611" priority="190" operator="equal">
      <formula>"PR"</formula>
    </cfRule>
  </conditionalFormatting>
  <conditionalFormatting sqref="AH215:AH216">
    <cfRule type="cellIs" dxfId="1610" priority="189" operator="equal">
      <formula>"Me"</formula>
    </cfRule>
  </conditionalFormatting>
  <conditionalFormatting sqref="AH215:AH216">
    <cfRule type="cellIs" dxfId="1609" priority="188" operator="equal">
      <formula>"TD"</formula>
    </cfRule>
  </conditionalFormatting>
  <conditionalFormatting sqref="AH215:AH216">
    <cfRule type="cellIs" dxfId="1608" priority="187" operator="equal">
      <formula>"PR"</formula>
    </cfRule>
  </conditionalFormatting>
  <conditionalFormatting sqref="L95:L96">
    <cfRule type="cellIs" dxfId="1607" priority="186" operator="equal">
      <formula>"Me"</formula>
    </cfRule>
  </conditionalFormatting>
  <conditionalFormatting sqref="L95:L96">
    <cfRule type="cellIs" dxfId="1606" priority="185" operator="equal">
      <formula>"TD"</formula>
    </cfRule>
  </conditionalFormatting>
  <conditionalFormatting sqref="L95:L96">
    <cfRule type="cellIs" dxfId="1605" priority="184" operator="equal">
      <formula>"PR"</formula>
    </cfRule>
  </conditionalFormatting>
  <conditionalFormatting sqref="R65:R66">
    <cfRule type="cellIs" dxfId="1604" priority="183" operator="equal">
      <formula>"TD"</formula>
    </cfRule>
  </conditionalFormatting>
  <conditionalFormatting sqref="R55:R56">
    <cfRule type="cellIs" dxfId="1603" priority="182" operator="equal">
      <formula>"TD"</formula>
    </cfRule>
  </conditionalFormatting>
  <conditionalFormatting sqref="Z25">
    <cfRule type="cellIs" dxfId="1602" priority="181" operator="equal">
      <formula>"Me"</formula>
    </cfRule>
  </conditionalFormatting>
  <conditionalFormatting sqref="Z25">
    <cfRule type="cellIs" dxfId="1601" priority="180" operator="equal">
      <formula>"Me"</formula>
    </cfRule>
  </conditionalFormatting>
  <conditionalFormatting sqref="Z25">
    <cfRule type="cellIs" dxfId="1600" priority="179" operator="equal">
      <formula>"TD"</formula>
    </cfRule>
  </conditionalFormatting>
  <conditionalFormatting sqref="Z25">
    <cfRule type="cellIs" dxfId="1599" priority="178" operator="equal">
      <formula>"PR"</formula>
    </cfRule>
  </conditionalFormatting>
  <conditionalFormatting sqref="AG25">
    <cfRule type="cellIs" dxfId="1598" priority="177" operator="equal">
      <formula>"Me"</formula>
    </cfRule>
  </conditionalFormatting>
  <conditionalFormatting sqref="AG25">
    <cfRule type="cellIs" dxfId="1597" priority="176" operator="equal">
      <formula>"Me"</formula>
    </cfRule>
  </conditionalFormatting>
  <conditionalFormatting sqref="AG25">
    <cfRule type="cellIs" dxfId="1596" priority="175" operator="equal">
      <formula>"TD"</formula>
    </cfRule>
  </conditionalFormatting>
  <conditionalFormatting sqref="AG25">
    <cfRule type="cellIs" dxfId="1595" priority="174" operator="equal">
      <formula>"PR"</formula>
    </cfRule>
  </conditionalFormatting>
  <conditionalFormatting sqref="W41:W42">
    <cfRule type="cellIs" dxfId="1594" priority="173" operator="equal">
      <formula>"Me"</formula>
    </cfRule>
  </conditionalFormatting>
  <conditionalFormatting sqref="W41:W42">
    <cfRule type="cellIs" dxfId="1593" priority="172" operator="equal">
      <formula>"TD"</formula>
    </cfRule>
  </conditionalFormatting>
  <conditionalFormatting sqref="W41:W42">
    <cfRule type="cellIs" dxfId="1592" priority="171" operator="equal">
      <formula>"PR"</formula>
    </cfRule>
  </conditionalFormatting>
  <conditionalFormatting sqref="Y113">
    <cfRule type="cellIs" dxfId="1591" priority="170" operator="equal">
      <formula>"Me"</formula>
    </cfRule>
  </conditionalFormatting>
  <conditionalFormatting sqref="Y113">
    <cfRule type="cellIs" dxfId="1590" priority="169" operator="equal">
      <formula>"TD"</formula>
    </cfRule>
  </conditionalFormatting>
  <conditionalFormatting sqref="Y113">
    <cfRule type="cellIs" dxfId="1589" priority="168" operator="equal">
      <formula>"PR"</formula>
    </cfRule>
  </conditionalFormatting>
  <conditionalFormatting sqref="Z243">
    <cfRule type="cellIs" dxfId="1588" priority="167" operator="equal">
      <formula>"Me"</formula>
    </cfRule>
  </conditionalFormatting>
  <conditionalFormatting sqref="Z243">
    <cfRule type="cellIs" dxfId="1587" priority="166" operator="equal">
      <formula>"TD"</formula>
    </cfRule>
  </conditionalFormatting>
  <conditionalFormatting sqref="Z243">
    <cfRule type="cellIs" dxfId="1586" priority="165" operator="equal">
      <formula>"PR"</formula>
    </cfRule>
  </conditionalFormatting>
  <conditionalFormatting sqref="AG243">
    <cfRule type="cellIs" dxfId="1585" priority="164" operator="equal">
      <formula>"Me"</formula>
    </cfRule>
  </conditionalFormatting>
  <conditionalFormatting sqref="AG243">
    <cfRule type="cellIs" dxfId="1584" priority="163" operator="equal">
      <formula>"TD"</formula>
    </cfRule>
  </conditionalFormatting>
  <conditionalFormatting sqref="AG243">
    <cfRule type="cellIs" dxfId="1583" priority="162" operator="equal">
      <formula>"PR"</formula>
    </cfRule>
  </conditionalFormatting>
  <conditionalFormatting sqref="AF113">
    <cfRule type="cellIs" dxfId="1582" priority="161" operator="equal">
      <formula>"Me"</formula>
    </cfRule>
  </conditionalFormatting>
  <conditionalFormatting sqref="AF113">
    <cfRule type="cellIs" dxfId="1581" priority="160" operator="equal">
      <formula>"TD"</formula>
    </cfRule>
  </conditionalFormatting>
  <conditionalFormatting sqref="AF113">
    <cfRule type="cellIs" dxfId="1580" priority="159" operator="equal">
      <formula>"PR"</formula>
    </cfRule>
  </conditionalFormatting>
  <conditionalFormatting sqref="T143:AA144">
    <cfRule type="cellIs" dxfId="1579" priority="158" operator="equal">
      <formula>"Me"</formula>
    </cfRule>
  </conditionalFormatting>
  <conditionalFormatting sqref="T143:AA144">
    <cfRule type="cellIs" dxfId="1578" priority="157" operator="equal">
      <formula>"TD"</formula>
    </cfRule>
  </conditionalFormatting>
  <conditionalFormatting sqref="T143:AA144">
    <cfRule type="cellIs" dxfId="1577" priority="156" operator="equal">
      <formula>"PR"</formula>
    </cfRule>
  </conditionalFormatting>
  <conditionalFormatting sqref="Y38">
    <cfRule type="cellIs" dxfId="1576" priority="153" operator="equal">
      <formula>"PR"</formula>
    </cfRule>
  </conditionalFormatting>
  <conditionalFormatting sqref="Y38">
    <cfRule type="cellIs" dxfId="1575" priority="155" operator="equal">
      <formula>"Me"</formula>
    </cfRule>
  </conditionalFormatting>
  <conditionalFormatting sqref="Y38">
    <cfRule type="cellIs" dxfId="1574" priority="154" operator="equal">
      <formula>"TD"</formula>
    </cfRule>
  </conditionalFormatting>
  <conditionalFormatting sqref="AA38">
    <cfRule type="cellIs" dxfId="1573" priority="150" operator="equal">
      <formula>"PR"</formula>
    </cfRule>
  </conditionalFormatting>
  <conditionalFormatting sqref="AA38">
    <cfRule type="cellIs" dxfId="1572" priority="152" operator="equal">
      <formula>"Me"</formula>
    </cfRule>
  </conditionalFormatting>
  <conditionalFormatting sqref="AA38">
    <cfRule type="cellIs" dxfId="1571" priority="151" operator="equal">
      <formula>"TD"</formula>
    </cfRule>
  </conditionalFormatting>
  <conditionalFormatting sqref="W89">
    <cfRule type="cellIs" dxfId="1570" priority="149" operator="equal">
      <formula>"Me"</formula>
    </cfRule>
  </conditionalFormatting>
  <conditionalFormatting sqref="W89">
    <cfRule type="cellIs" dxfId="1569" priority="148" operator="equal">
      <formula>"TD"</formula>
    </cfRule>
  </conditionalFormatting>
  <conditionalFormatting sqref="W89">
    <cfRule type="cellIs" dxfId="1568" priority="147" operator="equal">
      <formula>"PR"</formula>
    </cfRule>
  </conditionalFormatting>
  <conditionalFormatting sqref="X23">
    <cfRule type="cellIs" dxfId="1567" priority="146" operator="equal">
      <formula>"Me"</formula>
    </cfRule>
  </conditionalFormatting>
  <conditionalFormatting sqref="X23">
    <cfRule type="cellIs" dxfId="1566" priority="145" operator="equal">
      <formula>"TD"</formula>
    </cfRule>
  </conditionalFormatting>
  <conditionalFormatting sqref="X23">
    <cfRule type="cellIs" dxfId="1565" priority="144" operator="equal">
      <formula>"PR"</formula>
    </cfRule>
  </conditionalFormatting>
  <conditionalFormatting sqref="I165:I166">
    <cfRule type="cellIs" dxfId="1564" priority="143" operator="equal">
      <formula>"Me"</formula>
    </cfRule>
  </conditionalFormatting>
  <conditionalFormatting sqref="I165:I166">
    <cfRule type="cellIs" dxfId="1563" priority="142" operator="equal">
      <formula>"TD"</formula>
    </cfRule>
  </conditionalFormatting>
  <conditionalFormatting sqref="I165:I166">
    <cfRule type="cellIs" dxfId="1562" priority="141" operator="equal">
      <formula>"PR"</formula>
    </cfRule>
  </conditionalFormatting>
  <conditionalFormatting sqref="S219:S220">
    <cfRule type="cellIs" dxfId="1561" priority="140" operator="equal">
      <formula>"Me"</formula>
    </cfRule>
  </conditionalFormatting>
  <conditionalFormatting sqref="S219:S220">
    <cfRule type="cellIs" dxfId="1560" priority="139" operator="equal">
      <formula>"TD"</formula>
    </cfRule>
  </conditionalFormatting>
  <conditionalFormatting sqref="S219:S220">
    <cfRule type="cellIs" dxfId="1559" priority="138" operator="equal">
      <formula>"PR"</formula>
    </cfRule>
  </conditionalFormatting>
  <conditionalFormatting sqref="Q101:AA102">
    <cfRule type="cellIs" dxfId="1558" priority="137" operator="equal">
      <formula>"Me"</formula>
    </cfRule>
  </conditionalFormatting>
  <conditionalFormatting sqref="Q101:AA102">
    <cfRule type="cellIs" dxfId="1557" priority="136" operator="equal">
      <formula>"TD"</formula>
    </cfRule>
  </conditionalFormatting>
  <conditionalFormatting sqref="Q101:AA102">
    <cfRule type="cellIs" dxfId="1556" priority="135" operator="equal">
      <formula>"PR"</formula>
    </cfRule>
  </conditionalFormatting>
  <conditionalFormatting sqref="X155:AI156">
    <cfRule type="cellIs" dxfId="1555" priority="134" operator="equal">
      <formula>"Me"</formula>
    </cfRule>
  </conditionalFormatting>
  <conditionalFormatting sqref="X155:AI156">
    <cfRule type="cellIs" dxfId="1554" priority="133" operator="equal">
      <formula>"TD"</formula>
    </cfRule>
  </conditionalFormatting>
  <conditionalFormatting sqref="X155:AI156">
    <cfRule type="cellIs" dxfId="1553" priority="132" operator="equal">
      <formula>"PR"</formula>
    </cfRule>
  </conditionalFormatting>
  <conditionalFormatting sqref="Y167:Y168">
    <cfRule type="cellIs" dxfId="1552" priority="131" operator="equal">
      <formula>"Me"</formula>
    </cfRule>
  </conditionalFormatting>
  <conditionalFormatting sqref="Y167:Y168">
    <cfRule type="cellIs" dxfId="1551" priority="130" operator="equal">
      <formula>"TD"</formula>
    </cfRule>
  </conditionalFormatting>
  <conditionalFormatting sqref="Y167:Y168">
    <cfRule type="cellIs" dxfId="1550" priority="129" operator="equal">
      <formula>"PR"</formula>
    </cfRule>
  </conditionalFormatting>
  <conditionalFormatting sqref="X97:Y98">
    <cfRule type="cellIs" dxfId="1549" priority="128" operator="equal">
      <formula>"Me"</formula>
    </cfRule>
  </conditionalFormatting>
  <conditionalFormatting sqref="X97:Y98">
    <cfRule type="cellIs" dxfId="1548" priority="127" operator="equal">
      <formula>"TD"</formula>
    </cfRule>
  </conditionalFormatting>
  <conditionalFormatting sqref="X97:Y98">
    <cfRule type="cellIs" dxfId="1547" priority="126" operator="equal">
      <formula>"PR"</formula>
    </cfRule>
  </conditionalFormatting>
  <conditionalFormatting sqref="AB143:AI144">
    <cfRule type="cellIs" dxfId="1546" priority="125" operator="equal">
      <formula>"Me"</formula>
    </cfRule>
  </conditionalFormatting>
  <conditionalFormatting sqref="AB143:AI144">
    <cfRule type="cellIs" dxfId="1545" priority="124" operator="equal">
      <formula>"TD"</formula>
    </cfRule>
  </conditionalFormatting>
  <conditionalFormatting sqref="AB143:AI144">
    <cfRule type="cellIs" dxfId="1544" priority="123" operator="equal">
      <formula>"PR"</formula>
    </cfRule>
  </conditionalFormatting>
  <conditionalFormatting sqref="Z98">
    <cfRule type="cellIs" dxfId="1543" priority="116" operator="equal">
      <formula>"Me"</formula>
    </cfRule>
  </conditionalFormatting>
  <conditionalFormatting sqref="Z98">
    <cfRule type="cellIs" dxfId="1542" priority="115" operator="equal">
      <formula>"TD"</formula>
    </cfRule>
  </conditionalFormatting>
  <conditionalFormatting sqref="Z98">
    <cfRule type="cellIs" dxfId="1541" priority="114" operator="equal">
      <formula>"PR"</formula>
    </cfRule>
  </conditionalFormatting>
  <conditionalFormatting sqref="AA98">
    <cfRule type="cellIs" dxfId="1540" priority="113" operator="equal">
      <formula>"Me"</formula>
    </cfRule>
  </conditionalFormatting>
  <conditionalFormatting sqref="AA98">
    <cfRule type="cellIs" dxfId="1539" priority="112" operator="equal">
      <formula>"TD"</formula>
    </cfRule>
  </conditionalFormatting>
  <conditionalFormatting sqref="AA98">
    <cfRule type="cellIs" dxfId="1538" priority="111" operator="equal">
      <formula>"PR"</formula>
    </cfRule>
  </conditionalFormatting>
  <conditionalFormatting sqref="AD209:AD210">
    <cfRule type="cellIs" dxfId="1537" priority="110" operator="equal">
      <formula>"Me"</formula>
    </cfRule>
  </conditionalFormatting>
  <conditionalFormatting sqref="AD209:AD210">
    <cfRule type="cellIs" dxfId="1536" priority="109" operator="equal">
      <formula>"TD"</formula>
    </cfRule>
  </conditionalFormatting>
  <conditionalFormatting sqref="AD209:AD210">
    <cfRule type="cellIs" dxfId="1535" priority="108" operator="equal">
      <formula>"PR"</formula>
    </cfRule>
  </conditionalFormatting>
  <conditionalFormatting sqref="Z221">
    <cfRule type="cellIs" dxfId="1534" priority="107" operator="equal">
      <formula>"Me"</formula>
    </cfRule>
  </conditionalFormatting>
  <conditionalFormatting sqref="Z221">
    <cfRule type="cellIs" dxfId="1533" priority="106" operator="equal">
      <formula>"TD"</formula>
    </cfRule>
  </conditionalFormatting>
  <conditionalFormatting sqref="Z221">
    <cfRule type="cellIs" dxfId="1532" priority="105" operator="equal">
      <formula>"PR"</formula>
    </cfRule>
  </conditionalFormatting>
  <conditionalFormatting sqref="Z45:Z46">
    <cfRule type="cellIs" dxfId="1531" priority="101" operator="equal">
      <formula>"Me"</formula>
    </cfRule>
  </conditionalFormatting>
  <conditionalFormatting sqref="Z45:Z46">
    <cfRule type="cellIs" dxfId="1530" priority="100" operator="equal">
      <formula>"TD"</formula>
    </cfRule>
  </conditionalFormatting>
  <conditionalFormatting sqref="AD98">
    <cfRule type="cellIs" dxfId="1529" priority="99" operator="equal">
      <formula>"Me"</formula>
    </cfRule>
  </conditionalFormatting>
  <conditionalFormatting sqref="AD98">
    <cfRule type="cellIs" dxfId="1528" priority="98" operator="equal">
      <formula>"TD"</formula>
    </cfRule>
  </conditionalFormatting>
  <conditionalFormatting sqref="AD98">
    <cfRule type="cellIs" dxfId="1527" priority="97" operator="equal">
      <formula>"PR"</formula>
    </cfRule>
  </conditionalFormatting>
  <conditionalFormatting sqref="AG98">
    <cfRule type="cellIs" dxfId="1526" priority="96" operator="equal">
      <formula>"Me"</formula>
    </cfRule>
  </conditionalFormatting>
  <conditionalFormatting sqref="AG98">
    <cfRule type="cellIs" dxfId="1525" priority="95" operator="equal">
      <formula>"TD"</formula>
    </cfRule>
  </conditionalFormatting>
  <conditionalFormatting sqref="AG98">
    <cfRule type="cellIs" dxfId="1524" priority="94" operator="equal">
      <formula>"PR"</formula>
    </cfRule>
  </conditionalFormatting>
  <conditionalFormatting sqref="AH98">
    <cfRule type="cellIs" dxfId="1523" priority="93" operator="equal">
      <formula>"Me"</formula>
    </cfRule>
  </conditionalFormatting>
  <conditionalFormatting sqref="AH98">
    <cfRule type="cellIs" dxfId="1522" priority="92" operator="equal">
      <formula>"TD"</formula>
    </cfRule>
  </conditionalFormatting>
  <conditionalFormatting sqref="AH98">
    <cfRule type="cellIs" dxfId="1521" priority="91" operator="equal">
      <formula>"PR"</formula>
    </cfRule>
  </conditionalFormatting>
  <conditionalFormatting sqref="Z222">
    <cfRule type="cellIs" dxfId="1520" priority="90" operator="equal">
      <formula>"Me"</formula>
    </cfRule>
  </conditionalFormatting>
  <conditionalFormatting sqref="Z222">
    <cfRule type="cellIs" dxfId="1519" priority="89" operator="equal">
      <formula>"TD"</formula>
    </cfRule>
  </conditionalFormatting>
  <conditionalFormatting sqref="Z222">
    <cfRule type="cellIs" dxfId="1518" priority="88" operator="equal">
      <formula>"PR"</formula>
    </cfRule>
  </conditionalFormatting>
  <conditionalFormatting sqref="AA95">
    <cfRule type="cellIs" dxfId="1517" priority="87" operator="equal">
      <formula>"Me"</formula>
    </cfRule>
  </conditionalFormatting>
  <conditionalFormatting sqref="AA95">
    <cfRule type="cellIs" dxfId="1516" priority="86" operator="equal">
      <formula>"TD"</formula>
    </cfRule>
  </conditionalFormatting>
  <conditionalFormatting sqref="AA95">
    <cfRule type="cellIs" dxfId="1515" priority="85" operator="equal">
      <formula>"PR"</formula>
    </cfRule>
  </conditionalFormatting>
  <conditionalFormatting sqref="AA95">
    <cfRule type="cellIs" dxfId="1514" priority="84" operator="equal">
      <formula>"Me"</formula>
    </cfRule>
  </conditionalFormatting>
  <conditionalFormatting sqref="AA95">
    <cfRule type="cellIs" dxfId="1513" priority="83" operator="equal">
      <formula>"TD"</formula>
    </cfRule>
  </conditionalFormatting>
  <conditionalFormatting sqref="AD71:AD72">
    <cfRule type="cellIs" dxfId="1512" priority="70" operator="equal">
      <formula>"Me"</formula>
    </cfRule>
  </conditionalFormatting>
  <conditionalFormatting sqref="AD71:AD72">
    <cfRule type="cellIs" dxfId="1511" priority="69" operator="equal">
      <formula>"TD"</formula>
    </cfRule>
  </conditionalFormatting>
  <conditionalFormatting sqref="AD71:AD72">
    <cfRule type="cellIs" dxfId="1510" priority="68" operator="equal">
      <formula>"PR"</formula>
    </cfRule>
  </conditionalFormatting>
  <conditionalFormatting sqref="AD145:AD146">
    <cfRule type="cellIs" dxfId="1509" priority="67" operator="equal">
      <formula>"Me"</formula>
    </cfRule>
  </conditionalFormatting>
  <conditionalFormatting sqref="AD145:AD146">
    <cfRule type="cellIs" dxfId="1508" priority="66" operator="equal">
      <formula>"TD"</formula>
    </cfRule>
  </conditionalFormatting>
  <conditionalFormatting sqref="AD145:AD146">
    <cfRule type="cellIs" dxfId="1507" priority="65" operator="equal">
      <formula>"PR"</formula>
    </cfRule>
  </conditionalFormatting>
  <conditionalFormatting sqref="AD221">
    <cfRule type="cellIs" dxfId="1506" priority="64" operator="equal">
      <formula>"Me"</formula>
    </cfRule>
  </conditionalFormatting>
  <conditionalFormatting sqref="AD221">
    <cfRule type="cellIs" dxfId="1505" priority="63" operator="equal">
      <formula>"TD"</formula>
    </cfRule>
  </conditionalFormatting>
  <conditionalFormatting sqref="AD221">
    <cfRule type="cellIs" dxfId="1504" priority="62" operator="equal">
      <formula>"PR"</formula>
    </cfRule>
  </conditionalFormatting>
  <conditionalFormatting sqref="AA128">
    <cfRule type="cellIs" dxfId="1503" priority="61" operator="equal">
      <formula>"Me"</formula>
    </cfRule>
  </conditionalFormatting>
  <conditionalFormatting sqref="AA128">
    <cfRule type="cellIs" dxfId="1502" priority="60" operator="equal">
      <formula>"TD"</formula>
    </cfRule>
  </conditionalFormatting>
  <conditionalFormatting sqref="AA128">
    <cfRule type="cellIs" dxfId="1501" priority="59" operator="equal">
      <formula>"PR"</formula>
    </cfRule>
  </conditionalFormatting>
  <conditionalFormatting sqref="AA130">
    <cfRule type="cellIs" dxfId="1500" priority="58" operator="equal">
      <formula>"Me"</formula>
    </cfRule>
  </conditionalFormatting>
  <conditionalFormatting sqref="AA130">
    <cfRule type="cellIs" dxfId="1499" priority="57" operator="equal">
      <formula>"TD"</formula>
    </cfRule>
  </conditionalFormatting>
  <conditionalFormatting sqref="AA130">
    <cfRule type="cellIs" dxfId="1498" priority="56" operator="equal">
      <formula>"PR"</formula>
    </cfRule>
  </conditionalFormatting>
  <conditionalFormatting sqref="AA132">
    <cfRule type="cellIs" dxfId="1497" priority="55" operator="equal">
      <formula>"Me"</formula>
    </cfRule>
  </conditionalFormatting>
  <conditionalFormatting sqref="AA132">
    <cfRule type="cellIs" dxfId="1496" priority="54" operator="equal">
      <formula>"TD"</formula>
    </cfRule>
  </conditionalFormatting>
  <conditionalFormatting sqref="AA132">
    <cfRule type="cellIs" dxfId="1495" priority="53" operator="equal">
      <formula>"PR"</formula>
    </cfRule>
  </conditionalFormatting>
  <conditionalFormatting sqref="AA136">
    <cfRule type="cellIs" dxfId="1494" priority="52" operator="equal">
      <formula>"Me"</formula>
    </cfRule>
  </conditionalFormatting>
  <conditionalFormatting sqref="AA136">
    <cfRule type="cellIs" dxfId="1493" priority="51" operator="equal">
      <formula>"TD"</formula>
    </cfRule>
  </conditionalFormatting>
  <conditionalFormatting sqref="AA136">
    <cfRule type="cellIs" dxfId="1492" priority="50" operator="equal">
      <formula>"PR"</formula>
    </cfRule>
  </conditionalFormatting>
  <conditionalFormatting sqref="AA233:AA234">
    <cfRule type="cellIs" dxfId="1491" priority="49" operator="equal">
      <formula>"Me"</formula>
    </cfRule>
  </conditionalFormatting>
  <conditionalFormatting sqref="AA233:AA234">
    <cfRule type="cellIs" dxfId="1490" priority="48" operator="equal">
      <formula>"TD"</formula>
    </cfRule>
  </conditionalFormatting>
  <conditionalFormatting sqref="AA233:AA234">
    <cfRule type="cellIs" dxfId="1489" priority="47" operator="equal">
      <formula>"PR"</formula>
    </cfRule>
  </conditionalFormatting>
  <conditionalFormatting sqref="AD222">
    <cfRule type="cellIs" dxfId="1488" priority="46" operator="equal">
      <formula>"Me"</formula>
    </cfRule>
  </conditionalFormatting>
  <conditionalFormatting sqref="AD222">
    <cfRule type="cellIs" dxfId="1487" priority="45" operator="equal">
      <formula>"TD"</formula>
    </cfRule>
  </conditionalFormatting>
  <conditionalFormatting sqref="AD222">
    <cfRule type="cellIs" dxfId="1486" priority="44" operator="equal">
      <formula>"PR"</formula>
    </cfRule>
  </conditionalFormatting>
  <conditionalFormatting sqref="AE213">
    <cfRule type="cellIs" dxfId="1485" priority="43" operator="equal">
      <formula>"Me"</formula>
    </cfRule>
  </conditionalFormatting>
  <conditionalFormatting sqref="AE213">
    <cfRule type="cellIs" dxfId="1484" priority="42" operator="equal">
      <formula>"TD"</formula>
    </cfRule>
  </conditionalFormatting>
  <conditionalFormatting sqref="AE213">
    <cfRule type="cellIs" dxfId="1483" priority="41" operator="equal">
      <formula>"PR"</formula>
    </cfRule>
  </conditionalFormatting>
  <conditionalFormatting sqref="AD207:AD208">
    <cfRule type="cellIs" dxfId="1482" priority="40" operator="equal">
      <formula>"Me"</formula>
    </cfRule>
  </conditionalFormatting>
  <conditionalFormatting sqref="AD207:AD208">
    <cfRule type="cellIs" dxfId="1481" priority="39" operator="equal">
      <formula>"TD"</formula>
    </cfRule>
  </conditionalFormatting>
  <conditionalFormatting sqref="AD207:AD208">
    <cfRule type="cellIs" dxfId="1480" priority="38" operator="equal">
      <formula>"PR"</formula>
    </cfRule>
  </conditionalFormatting>
  <conditionalFormatting sqref="AF207:AF208">
    <cfRule type="cellIs" dxfId="1479" priority="37" operator="equal">
      <formula>"Me"</formula>
    </cfRule>
  </conditionalFormatting>
  <conditionalFormatting sqref="AF207:AF208">
    <cfRule type="cellIs" dxfId="1478" priority="36" operator="equal">
      <formula>"TD"</formula>
    </cfRule>
  </conditionalFormatting>
  <conditionalFormatting sqref="AF207:AF208">
    <cfRule type="cellIs" dxfId="1477" priority="35" operator="equal">
      <formula>"PR"</formula>
    </cfRule>
  </conditionalFormatting>
  <conditionalFormatting sqref="AD61:AD62">
    <cfRule type="cellIs" dxfId="1476" priority="34" operator="equal">
      <formula>"Me"</formula>
    </cfRule>
  </conditionalFormatting>
  <conditionalFormatting sqref="AD61:AD62">
    <cfRule type="cellIs" dxfId="1475" priority="33" operator="equal">
      <formula>"TD"</formula>
    </cfRule>
  </conditionalFormatting>
  <conditionalFormatting sqref="AE145:AH146">
    <cfRule type="cellIs" dxfId="1474" priority="29" operator="equal">
      <formula>"Me"</formula>
    </cfRule>
  </conditionalFormatting>
  <conditionalFormatting sqref="AE145:AH146">
    <cfRule type="cellIs" dxfId="1473" priority="28" operator="equal">
      <formula>"TD"</formula>
    </cfRule>
  </conditionalFormatting>
  <conditionalFormatting sqref="AE145:AH146">
    <cfRule type="cellIs" dxfId="1472" priority="27" operator="equal">
      <formula>"PR"</formula>
    </cfRule>
  </conditionalFormatting>
  <conditionalFormatting sqref="AF41:AF42">
    <cfRule type="cellIs" dxfId="1471" priority="26" operator="equal">
      <formula>"Me"</formula>
    </cfRule>
  </conditionalFormatting>
  <conditionalFormatting sqref="AF41:AF42">
    <cfRule type="cellIs" dxfId="1470" priority="25" operator="equal">
      <formula>"TD"</formula>
    </cfRule>
  </conditionalFormatting>
  <conditionalFormatting sqref="AF41:AF42">
    <cfRule type="cellIs" dxfId="1469" priority="24" operator="equal">
      <formula>"PR"</formula>
    </cfRule>
  </conditionalFormatting>
  <conditionalFormatting sqref="AE136">
    <cfRule type="cellIs" dxfId="1468" priority="23" operator="equal">
      <formula>"Me"</formula>
    </cfRule>
  </conditionalFormatting>
  <conditionalFormatting sqref="AE136">
    <cfRule type="cellIs" dxfId="1467" priority="22" operator="equal">
      <formula>"TD"</formula>
    </cfRule>
  </conditionalFormatting>
  <conditionalFormatting sqref="AE136">
    <cfRule type="cellIs" dxfId="1466" priority="21" operator="equal">
      <formula>"PR"</formula>
    </cfRule>
  </conditionalFormatting>
  <conditionalFormatting sqref="AF55:AF56">
    <cfRule type="cellIs" dxfId="1465" priority="16" operator="equal">
      <formula>"PR"</formula>
    </cfRule>
  </conditionalFormatting>
  <conditionalFormatting sqref="AF56">
    <cfRule type="cellIs" dxfId="1464" priority="20" operator="equal">
      <formula>"Me"</formula>
    </cfRule>
  </conditionalFormatting>
  <conditionalFormatting sqref="AF56">
    <cfRule type="cellIs" dxfId="1463" priority="19" operator="equal">
      <formula>"TD"</formula>
    </cfRule>
  </conditionalFormatting>
  <conditionalFormatting sqref="AF55">
    <cfRule type="cellIs" dxfId="1462" priority="18" operator="equal">
      <formula>"Me"</formula>
    </cfRule>
  </conditionalFormatting>
  <conditionalFormatting sqref="AF55">
    <cfRule type="cellIs" dxfId="1461" priority="17" operator="equal">
      <formula>"TD"</formula>
    </cfRule>
  </conditionalFormatting>
  <conditionalFormatting sqref="AE89">
    <cfRule type="cellIs" dxfId="1460" priority="15" operator="equal">
      <formula>"Me"</formula>
    </cfRule>
  </conditionalFormatting>
  <conditionalFormatting sqref="AE89">
    <cfRule type="cellIs" dxfId="1459" priority="14" operator="equal">
      <formula>"TD"</formula>
    </cfRule>
  </conditionalFormatting>
  <conditionalFormatting sqref="AE89">
    <cfRule type="cellIs" dxfId="1458" priority="13" operator="equal">
      <formula>"PR"</formula>
    </cfRule>
  </conditionalFormatting>
  <conditionalFormatting sqref="AG21">
    <cfRule type="cellIs" dxfId="1457" priority="12" operator="equal">
      <formula>"Me"</formula>
    </cfRule>
  </conditionalFormatting>
  <conditionalFormatting sqref="AG21">
    <cfRule type="cellIs" dxfId="1456" priority="11" operator="equal">
      <formula>"TD"</formula>
    </cfRule>
  </conditionalFormatting>
  <conditionalFormatting sqref="AG21">
    <cfRule type="cellIs" dxfId="1455" priority="10" operator="equal">
      <formula>"PR"</formula>
    </cfRule>
  </conditionalFormatting>
  <conditionalFormatting sqref="AH89:AH90">
    <cfRule type="cellIs" dxfId="1454" priority="9" operator="equal">
      <formula>"Me"</formula>
    </cfRule>
  </conditionalFormatting>
  <conditionalFormatting sqref="AH89:AH90">
    <cfRule type="cellIs" dxfId="1453" priority="8" operator="equal">
      <formula>"TD"</formula>
    </cfRule>
  </conditionalFormatting>
  <conditionalFormatting sqref="AH89:AH90">
    <cfRule type="cellIs" dxfId="1452" priority="7" operator="equal">
      <formula>"PR"</formula>
    </cfRule>
  </conditionalFormatting>
  <conditionalFormatting sqref="AH95:AH96">
    <cfRule type="cellIs" dxfId="1451" priority="6" operator="equal">
      <formula>"Me"</formula>
    </cfRule>
  </conditionalFormatting>
  <conditionalFormatting sqref="AH95:AH96">
    <cfRule type="cellIs" dxfId="1450" priority="5" operator="equal">
      <formula>"TD"</formula>
    </cfRule>
  </conditionalFormatting>
  <conditionalFormatting sqref="AH95:AH96">
    <cfRule type="cellIs" dxfId="1449" priority="4" operator="equal">
      <formula>"PR"</formula>
    </cfRule>
  </conditionalFormatting>
  <conditionalFormatting sqref="S98">
    <cfRule type="cellIs" dxfId="1448" priority="3" operator="equal">
      <formula>"Me"</formula>
    </cfRule>
  </conditionalFormatting>
  <conditionalFormatting sqref="S98">
    <cfRule type="cellIs" dxfId="1447" priority="2" operator="equal">
      <formula>"TD"</formula>
    </cfRule>
  </conditionalFormatting>
  <conditionalFormatting sqref="S98">
    <cfRule type="cellIs" dxfId="1446" priority="1" operator="equal">
      <formula>"PR"</formula>
    </cfRule>
  </conditionalFormatting>
  <conditionalFormatting sqref="C29:C30 C32 C31:D31 C75:D75 C80 D83 D99 C120 C119:D119 C152 C151:D151 C138 C137:D137 C162 C161:D161 D187 C23:C26 D199 C78 C53:C54 C37:C40 C97:C100 C92:C94 C82:C90 C108 C103:C106 C171:C172 C177:C178 C182 C227:C246 C184:C224">
    <cfRule type="cellIs" dxfId="1445" priority="670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329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1" operator="lessThan" id="{77032046-2E7D-49E4-8F03-6EFA64D8EF2C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</sheetPr>
  <dimension ref="A1:CB246"/>
  <sheetViews>
    <sheetView topLeftCell="B1" zoomScale="90" zoomScaleNormal="90" workbookViewId="0">
      <pane ySplit="13" topLeftCell="A230" activePane="bottomLeft" state="frozen"/>
      <selection pane="bottomLeft" activeCell="D116" sqref="D11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173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25">
        <v>6</v>
      </c>
      <c r="L13" s="300">
        <v>7</v>
      </c>
      <c r="M13" s="300">
        <v>8</v>
      </c>
      <c r="N13" s="25">
        <v>9</v>
      </c>
      <c r="O13" s="25">
        <v>10</v>
      </c>
      <c r="P13" s="481">
        <v>11</v>
      </c>
      <c r="Q13" s="25">
        <v>12</v>
      </c>
      <c r="R13" s="481">
        <v>13</v>
      </c>
      <c r="S13" s="300">
        <v>14</v>
      </c>
      <c r="T13" s="300">
        <v>15</v>
      </c>
      <c r="U13" s="25">
        <v>16</v>
      </c>
      <c r="V13" s="25">
        <v>17</v>
      </c>
      <c r="W13" s="481">
        <v>18</v>
      </c>
      <c r="X13" s="25">
        <v>19</v>
      </c>
      <c r="Y13" s="658">
        <v>20</v>
      </c>
      <c r="Z13" s="300">
        <v>21</v>
      </c>
      <c r="AA13" s="300">
        <v>22</v>
      </c>
      <c r="AB13" s="25">
        <v>23</v>
      </c>
      <c r="AC13" s="25">
        <v>24</v>
      </c>
      <c r="AD13" s="300">
        <v>25</v>
      </c>
      <c r="AE13" s="300">
        <v>26</v>
      </c>
      <c r="AF13" s="300">
        <v>27</v>
      </c>
      <c r="AG13" s="301">
        <v>28</v>
      </c>
      <c r="AH13" s="30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425</v>
      </c>
      <c r="B19" s="147" t="s">
        <v>179</v>
      </c>
      <c r="C19" s="1174" t="s">
        <v>179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425</v>
      </c>
      <c r="B20" s="147" t="s">
        <v>179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300">
        <v>7</v>
      </c>
      <c r="M20" s="300">
        <v>8</v>
      </c>
      <c r="N20" s="25">
        <v>9</v>
      </c>
      <c r="O20" s="25">
        <v>10</v>
      </c>
      <c r="P20" s="25">
        <v>11</v>
      </c>
      <c r="Q20" s="25">
        <v>12</v>
      </c>
      <c r="R20" s="25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25">
        <v>20</v>
      </c>
      <c r="Z20" s="300">
        <v>21</v>
      </c>
      <c r="AA20" s="300">
        <v>22</v>
      </c>
      <c r="AB20" s="25">
        <v>23</v>
      </c>
      <c r="AC20" s="25">
        <v>24</v>
      </c>
      <c r="AD20" s="300">
        <v>25</v>
      </c>
      <c r="AE20" s="300">
        <v>26</v>
      </c>
      <c r="AF20" s="300">
        <v>27</v>
      </c>
      <c r="AG20" s="301">
        <v>28</v>
      </c>
      <c r="AH20" s="301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425</v>
      </c>
      <c r="B21" s="147" t="s">
        <v>179</v>
      </c>
      <c r="C21" s="806" t="s">
        <v>417</v>
      </c>
      <c r="D21" s="178" t="s">
        <v>192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11</v>
      </c>
      <c r="K21" s="31" t="s">
        <v>11</v>
      </c>
      <c r="L21" s="305"/>
      <c r="M21" s="305"/>
      <c r="N21" s="31" t="s">
        <v>11</v>
      </c>
      <c r="O21" s="31" t="s">
        <v>11</v>
      </c>
      <c r="P21" s="31" t="s">
        <v>11</v>
      </c>
      <c r="Q21" s="31" t="s">
        <v>11</v>
      </c>
      <c r="R21" s="31" t="s">
        <v>11</v>
      </c>
      <c r="S21" s="305"/>
      <c r="T21" s="305"/>
      <c r="U21" s="31" t="s">
        <v>11</v>
      </c>
      <c r="V21" s="31" t="s">
        <v>11</v>
      </c>
      <c r="W21" s="355" t="s">
        <v>13</v>
      </c>
      <c r="X21" s="31" t="s">
        <v>11</v>
      </c>
      <c r="Y21" s="31" t="s">
        <v>11</v>
      </c>
      <c r="Z21" s="305"/>
      <c r="AA21" s="305"/>
      <c r="AB21" s="31" t="s">
        <v>11</v>
      </c>
      <c r="AC21" s="31" t="s">
        <v>11</v>
      </c>
      <c r="AD21" s="305"/>
      <c r="AE21" s="305"/>
      <c r="AF21" s="305"/>
      <c r="AG21" s="305"/>
      <c r="AH21" s="305"/>
      <c r="AI21" s="305"/>
      <c r="AJ21" s="305"/>
      <c r="AK21" s="34">
        <f>IF(CA21=0,"",TIME(0,CA21,0))</f>
        <v>0.28333333333333333</v>
      </c>
      <c r="AL21" s="157">
        <f>COUNTIF(F21:AJ21,"P")</f>
        <v>16</v>
      </c>
      <c r="AM21" s="158">
        <f>SUM(AL21:AL22)/2</f>
        <v>15.5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0.5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408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408</v>
      </c>
      <c r="CB21" s="35">
        <f>SUM(AM21+AO21+AQ21+AS21+AU21+AW21+BB21+BD21+BG21+AY21)</f>
        <v>17</v>
      </c>
    </row>
    <row r="22" spans="1:80" ht="18.75" customHeight="1" thickBot="1" x14ac:dyDescent="0.3">
      <c r="A22" s="137" t="s">
        <v>425</v>
      </c>
      <c r="B22" s="147" t="s">
        <v>179</v>
      </c>
      <c r="C22" s="164" t="s">
        <v>6</v>
      </c>
      <c r="D22" s="165"/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11</v>
      </c>
      <c r="K22" s="37" t="s">
        <v>11</v>
      </c>
      <c r="L22" s="306"/>
      <c r="M22" s="306"/>
      <c r="N22" s="37" t="s">
        <v>11</v>
      </c>
      <c r="O22" s="37" t="s">
        <v>11</v>
      </c>
      <c r="P22" s="37" t="s">
        <v>11</v>
      </c>
      <c r="Q22" s="37" t="s">
        <v>11</v>
      </c>
      <c r="R22" s="37" t="s">
        <v>11</v>
      </c>
      <c r="S22" s="306"/>
      <c r="T22" s="306"/>
      <c r="U22" s="37" t="s">
        <v>11</v>
      </c>
      <c r="V22" s="37" t="s">
        <v>11</v>
      </c>
      <c r="W22" s="356" t="s">
        <v>13</v>
      </c>
      <c r="X22" s="37" t="s">
        <v>11</v>
      </c>
      <c r="Y22" s="37" t="s">
        <v>11</v>
      </c>
      <c r="Z22" s="306"/>
      <c r="AA22" s="306"/>
      <c r="AB22" s="37" t="s">
        <v>11</v>
      </c>
      <c r="AC22" s="395" t="s">
        <v>39</v>
      </c>
      <c r="AD22" s="306"/>
      <c r="AE22" s="306"/>
      <c r="AF22" s="306"/>
      <c r="AG22" s="306"/>
      <c r="AH22" s="306"/>
      <c r="AI22" s="306"/>
      <c r="AJ22" s="306"/>
      <c r="AK22" s="40"/>
      <c r="AL22" s="167">
        <f>COUNTIF(F22:AJ22,"P")</f>
        <v>15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1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425</v>
      </c>
      <c r="B23" s="147" t="s">
        <v>179</v>
      </c>
      <c r="C23" s="808" t="s">
        <v>310</v>
      </c>
      <c r="D23" s="178" t="str">
        <f>VLOOKUP(C23,ListeAppel,2,FALSE)</f>
        <v>Nom 031</v>
      </c>
      <c r="E23" s="156" t="s">
        <v>70</v>
      </c>
      <c r="F23" s="302"/>
      <c r="G23" s="31" t="s">
        <v>11</v>
      </c>
      <c r="H23" s="31" t="s">
        <v>11</v>
      </c>
      <c r="I23" s="32" t="s">
        <v>11</v>
      </c>
      <c r="J23" s="31" t="s">
        <v>11</v>
      </c>
      <c r="K23" s="31" t="s">
        <v>67</v>
      </c>
      <c r="L23" s="305"/>
      <c r="M23" s="305"/>
      <c r="N23" s="31" t="s">
        <v>11</v>
      </c>
      <c r="O23" s="432" t="s">
        <v>28</v>
      </c>
      <c r="P23" s="31" t="s">
        <v>11</v>
      </c>
      <c r="Q23" s="31" t="s">
        <v>11</v>
      </c>
      <c r="R23" s="31" t="s">
        <v>67</v>
      </c>
      <c r="S23" s="305"/>
      <c r="T23" s="305"/>
      <c r="U23" s="31" t="s">
        <v>11</v>
      </c>
      <c r="V23" s="31" t="s">
        <v>11</v>
      </c>
      <c r="W23" s="353" t="s">
        <v>7</v>
      </c>
      <c r="X23" s="365" t="s">
        <v>14</v>
      </c>
      <c r="Y23" s="365" t="s">
        <v>14</v>
      </c>
      <c r="Z23" s="305"/>
      <c r="AA23" s="305"/>
      <c r="AB23" s="31" t="s">
        <v>11</v>
      </c>
      <c r="AC23" s="31" t="s">
        <v>11</v>
      </c>
      <c r="AD23" s="305"/>
      <c r="AE23" s="305"/>
      <c r="AF23" s="305"/>
      <c r="AG23" s="305"/>
      <c r="AH23" s="305"/>
      <c r="AI23" s="305"/>
      <c r="AJ23" s="305"/>
      <c r="AK23" s="34">
        <f>IF(CA23=0,"",TIME(0,CA23,0))</f>
        <v>0.18333333333333335</v>
      </c>
      <c r="AL23" s="157">
        <f t="shared" ref="AL23:AL28" si="0">COUNTIF(F23:AJ23,"P")</f>
        <v>11</v>
      </c>
      <c r="AM23" s="158">
        <f>SUM(AL23:AL24)/2</f>
        <v>10.5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264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2</v>
      </c>
      <c r="BL23" s="162">
        <f>SUM(BK23+BK24)/2</f>
        <v>2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264</v>
      </c>
      <c r="CB23" s="35">
        <f>SUM(AM23+AO23+AQ23+AS23+AU23+AW23+BB23+BD23+BG23+AY23)</f>
        <v>11</v>
      </c>
    </row>
    <row r="24" spans="1:80" ht="18.75" customHeight="1" thickBot="1" x14ac:dyDescent="0.3">
      <c r="A24" s="137" t="s">
        <v>425</v>
      </c>
      <c r="B24" s="147" t="s">
        <v>179</v>
      </c>
      <c r="C24" s="717" t="s">
        <v>7</v>
      </c>
      <c r="D24" s="165" t="s">
        <v>81</v>
      </c>
      <c r="E24" s="166" t="s">
        <v>4</v>
      </c>
      <c r="F24" s="303"/>
      <c r="G24" s="37" t="s">
        <v>11</v>
      </c>
      <c r="H24" s="37" t="s">
        <v>11</v>
      </c>
      <c r="I24" s="38" t="s">
        <v>11</v>
      </c>
      <c r="J24" s="37" t="s">
        <v>11</v>
      </c>
      <c r="K24" s="37" t="s">
        <v>67</v>
      </c>
      <c r="L24" s="306"/>
      <c r="M24" s="306"/>
      <c r="N24" s="37" t="s">
        <v>11</v>
      </c>
      <c r="O24" s="433" t="s">
        <v>28</v>
      </c>
      <c r="P24" s="37" t="s">
        <v>11</v>
      </c>
      <c r="Q24" s="37" t="s">
        <v>11</v>
      </c>
      <c r="R24" s="37" t="s">
        <v>67</v>
      </c>
      <c r="S24" s="306"/>
      <c r="T24" s="306"/>
      <c r="U24" s="37" t="s">
        <v>11</v>
      </c>
      <c r="V24" s="37" t="s">
        <v>11</v>
      </c>
      <c r="W24" s="354" t="s">
        <v>7</v>
      </c>
      <c r="X24" s="367" t="s">
        <v>14</v>
      </c>
      <c r="Y24" s="367" t="s">
        <v>14</v>
      </c>
      <c r="Z24" s="306"/>
      <c r="AA24" s="306"/>
      <c r="AB24" s="37" t="s">
        <v>11</v>
      </c>
      <c r="AC24" s="395" t="s">
        <v>39</v>
      </c>
      <c r="AD24" s="306"/>
      <c r="AE24" s="306"/>
      <c r="AF24" s="306"/>
      <c r="AG24" s="306"/>
      <c r="AH24" s="306"/>
      <c r="AI24" s="306"/>
      <c r="AJ24" s="306"/>
      <c r="AK24" s="40"/>
      <c r="AL24" s="167">
        <f t="shared" si="0"/>
        <v>10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2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425</v>
      </c>
      <c r="B25" s="147" t="s">
        <v>179</v>
      </c>
      <c r="C25" s="718">
        <v>7933</v>
      </c>
      <c r="D25" s="252" t="s">
        <v>240</v>
      </c>
      <c r="E25" s="156" t="s">
        <v>70</v>
      </c>
      <c r="F25" s="304"/>
      <c r="G25" s="488" t="s">
        <v>7</v>
      </c>
      <c r="H25" s="31" t="s">
        <v>11</v>
      </c>
      <c r="I25" s="488" t="s">
        <v>7</v>
      </c>
      <c r="J25" s="488" t="s">
        <v>7</v>
      </c>
      <c r="K25" s="31" t="s">
        <v>11</v>
      </c>
      <c r="L25" s="305"/>
      <c r="M25" s="332"/>
      <c r="N25" s="265" t="s">
        <v>11</v>
      </c>
      <c r="O25" s="488" t="s">
        <v>7</v>
      </c>
      <c r="P25" s="488" t="s">
        <v>7</v>
      </c>
      <c r="Q25" s="488" t="s">
        <v>7</v>
      </c>
      <c r="R25" s="488" t="s">
        <v>7</v>
      </c>
      <c r="S25" s="305"/>
      <c r="T25" s="332"/>
      <c r="U25" s="488" t="s">
        <v>7</v>
      </c>
      <c r="V25" s="488" t="s">
        <v>7</v>
      </c>
      <c r="W25" s="488" t="s">
        <v>7</v>
      </c>
      <c r="X25" s="800" t="s">
        <v>67</v>
      </c>
      <c r="Y25" s="488" t="s">
        <v>7</v>
      </c>
      <c r="Z25" s="353" t="s">
        <v>7</v>
      </c>
      <c r="AA25" s="353" t="s">
        <v>7</v>
      </c>
      <c r="AB25" s="353" t="s">
        <v>7</v>
      </c>
      <c r="AC25" s="357" t="s">
        <v>7</v>
      </c>
      <c r="AD25" s="307"/>
      <c r="AE25" s="307"/>
      <c r="AF25" s="307"/>
      <c r="AG25" s="307"/>
      <c r="AH25" s="307"/>
      <c r="AI25" s="307"/>
      <c r="AJ25" s="307"/>
      <c r="AK25" s="34">
        <f>IF(CA25=0,"",TIME(0,CA25,0))</f>
        <v>4.1666666666666664E-2</v>
      </c>
      <c r="AL25" s="157">
        <f t="shared" si="0"/>
        <v>3</v>
      </c>
      <c r="AM25" s="158">
        <f>SUM(AL25:AL26)/2</f>
        <v>2.5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60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15</v>
      </c>
      <c r="BR25" s="158">
        <f>SUM((BQ25+BQ26)/2)</f>
        <v>12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60</v>
      </c>
      <c r="CB25" s="35">
        <f>SUM(AM25+AO25+AQ25+AS25+AU25+AW25+BB25+BD25+BG25+AY25)</f>
        <v>2.5</v>
      </c>
    </row>
    <row r="26" spans="1:80" ht="18.75" customHeight="1" thickBot="1" x14ac:dyDescent="0.3">
      <c r="A26" s="137" t="s">
        <v>425</v>
      </c>
      <c r="B26" s="147" t="s">
        <v>179</v>
      </c>
      <c r="C26" s="718" t="s">
        <v>6</v>
      </c>
      <c r="D26" s="254">
        <v>11563</v>
      </c>
      <c r="E26" s="166" t="s">
        <v>4</v>
      </c>
      <c r="F26" s="303"/>
      <c r="G26" s="651" t="s">
        <v>67</v>
      </c>
      <c r="H26" s="37" t="s">
        <v>11</v>
      </c>
      <c r="I26" s="651" t="s">
        <v>67</v>
      </c>
      <c r="J26" s="651" t="s">
        <v>67</v>
      </c>
      <c r="K26" s="37" t="s">
        <v>11</v>
      </c>
      <c r="L26" s="306"/>
      <c r="M26" s="306"/>
      <c r="N26" s="651" t="s">
        <v>67</v>
      </c>
      <c r="O26" s="354" t="s">
        <v>7</v>
      </c>
      <c r="P26" s="651" t="s">
        <v>67</v>
      </c>
      <c r="Q26" s="651" t="s">
        <v>67</v>
      </c>
      <c r="R26" s="354" t="s">
        <v>7</v>
      </c>
      <c r="S26" s="306"/>
      <c r="T26" s="306"/>
      <c r="U26" s="651" t="s">
        <v>67</v>
      </c>
      <c r="V26" s="354" t="s">
        <v>7</v>
      </c>
      <c r="W26" s="651" t="s">
        <v>67</v>
      </c>
      <c r="X26" s="372" t="s">
        <v>7</v>
      </c>
      <c r="Y26" s="377" t="s">
        <v>7</v>
      </c>
      <c r="Z26" s="354" t="s">
        <v>7</v>
      </c>
      <c r="AA26" s="354" t="s">
        <v>7</v>
      </c>
      <c r="AB26" s="354" t="s">
        <v>7</v>
      </c>
      <c r="AC26" s="354" t="s">
        <v>7</v>
      </c>
      <c r="AD26" s="306"/>
      <c r="AE26" s="306"/>
      <c r="AF26" s="306"/>
      <c r="AG26" s="306"/>
      <c r="AH26" s="306"/>
      <c r="AI26" s="306"/>
      <c r="AJ26" s="330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7" t="s">
        <v>313</v>
      </c>
      <c r="D27" s="178" t="str">
        <f>VLOOKUP(C27,ListeAppel,2,FALSE)</f>
        <v>Nom 073</v>
      </c>
      <c r="E27" s="156" t="s">
        <v>70</v>
      </c>
      <c r="F27" s="304"/>
      <c r="G27" s="31" t="s">
        <v>11</v>
      </c>
      <c r="H27" s="31" t="s">
        <v>11</v>
      </c>
      <c r="I27" s="32" t="s">
        <v>11</v>
      </c>
      <c r="J27" s="351" t="s">
        <v>58</v>
      </c>
      <c r="K27" s="31" t="s">
        <v>11</v>
      </c>
      <c r="L27" s="305"/>
      <c r="M27" s="305"/>
      <c r="N27" s="31" t="s">
        <v>11</v>
      </c>
      <c r="O27" s="442" t="s">
        <v>11</v>
      </c>
      <c r="P27" s="31" t="s">
        <v>67</v>
      </c>
      <c r="Q27" s="31" t="s">
        <v>11</v>
      </c>
      <c r="R27" s="31" t="s">
        <v>11</v>
      </c>
      <c r="S27" s="305"/>
      <c r="T27" s="305"/>
      <c r="U27" s="442" t="s">
        <v>11</v>
      </c>
      <c r="V27" s="31" t="s">
        <v>11</v>
      </c>
      <c r="W27" s="31" t="s">
        <v>11</v>
      </c>
      <c r="X27" s="31" t="s">
        <v>11</v>
      </c>
      <c r="Y27" s="353" t="s">
        <v>7</v>
      </c>
      <c r="Z27" s="353" t="s">
        <v>7</v>
      </c>
      <c r="AA27" s="353" t="s">
        <v>7</v>
      </c>
      <c r="AB27" s="353" t="s">
        <v>7</v>
      </c>
      <c r="AC27" s="353" t="s">
        <v>7</v>
      </c>
      <c r="AD27" s="307"/>
      <c r="AE27" s="307"/>
      <c r="AF27" s="307"/>
      <c r="AG27" s="307"/>
      <c r="AH27" s="307"/>
      <c r="AI27" s="307"/>
      <c r="AJ27" s="307"/>
      <c r="AK27" s="34">
        <f>IF(CA27=0,"",TIME(0,CA27,0))</f>
        <v>0.19999999999999998</v>
      </c>
      <c r="AL27" s="157">
        <f t="shared" si="0"/>
        <v>12</v>
      </c>
      <c r="AM27" s="158">
        <f>SUM(AL27:AL28)/2</f>
        <v>12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288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288</v>
      </c>
      <c r="CB27" s="35">
        <f>SUM(AM27+AO27+AQ27+AS27+AU27+AW27+BB27+BD27+BG27+AY27)</f>
        <v>12</v>
      </c>
    </row>
    <row r="28" spans="1:80" ht="18.75" customHeight="1" thickBot="1" x14ac:dyDescent="0.3">
      <c r="A28" s="137"/>
      <c r="B28" s="147"/>
      <c r="C28" s="717" t="s">
        <v>6</v>
      </c>
      <c r="D28" s="165">
        <v>11554</v>
      </c>
      <c r="E28" s="166" t="s">
        <v>4</v>
      </c>
      <c r="F28" s="304"/>
      <c r="G28" s="52" t="s">
        <v>11</v>
      </c>
      <c r="H28" s="52" t="s">
        <v>11</v>
      </c>
      <c r="I28" s="53" t="s">
        <v>11</v>
      </c>
      <c r="J28" s="352" t="s">
        <v>58</v>
      </c>
      <c r="K28" s="52" t="s">
        <v>11</v>
      </c>
      <c r="L28" s="307"/>
      <c r="M28" s="307"/>
      <c r="N28" s="52" t="s">
        <v>11</v>
      </c>
      <c r="O28" s="380" t="s">
        <v>11</v>
      </c>
      <c r="P28" s="358" t="s">
        <v>7</v>
      </c>
      <c r="Q28" s="52" t="s">
        <v>11</v>
      </c>
      <c r="R28" s="52" t="s">
        <v>11</v>
      </c>
      <c r="S28" s="307"/>
      <c r="T28" s="307"/>
      <c r="U28" s="380" t="s">
        <v>11</v>
      </c>
      <c r="V28" s="52" t="s">
        <v>11</v>
      </c>
      <c r="W28" s="52" t="s">
        <v>11</v>
      </c>
      <c r="X28" s="37" t="s">
        <v>11</v>
      </c>
      <c r="Y28" s="358" t="s">
        <v>7</v>
      </c>
      <c r="Z28" s="354" t="s">
        <v>7</v>
      </c>
      <c r="AA28" s="354" t="s">
        <v>7</v>
      </c>
      <c r="AB28" s="354" t="s">
        <v>7</v>
      </c>
      <c r="AC28" s="354" t="s">
        <v>7</v>
      </c>
      <c r="AD28" s="307"/>
      <c r="AE28" s="307"/>
      <c r="AF28" s="307"/>
      <c r="AG28" s="307"/>
      <c r="AH28" s="307"/>
      <c r="AI28" s="307"/>
      <c r="AJ28" s="307"/>
      <c r="AK28" s="40"/>
      <c r="AL28" s="167">
        <f t="shared" si="0"/>
        <v>12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6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425</v>
      </c>
      <c r="B29" s="147" t="s">
        <v>179</v>
      </c>
      <c r="C29" s="808" t="s">
        <v>311</v>
      </c>
      <c r="D29" s="155" t="str">
        <f>VLOOKUP(C29,ListeAppel,2,FALSE)</f>
        <v xml:space="preserve">Nom 087 </v>
      </c>
      <c r="E29" s="156" t="s">
        <v>70</v>
      </c>
      <c r="F29" s="302"/>
      <c r="G29" s="47" t="s">
        <v>11</v>
      </c>
      <c r="H29" s="31" t="s">
        <v>11</v>
      </c>
      <c r="I29" s="32" t="s">
        <v>67</v>
      </c>
      <c r="J29" s="31" t="s">
        <v>11</v>
      </c>
      <c r="K29" s="31" t="s">
        <v>11</v>
      </c>
      <c r="L29" s="305"/>
      <c r="M29" s="305"/>
      <c r="N29" s="47" t="s">
        <v>11</v>
      </c>
      <c r="O29" s="31" t="s">
        <v>11</v>
      </c>
      <c r="P29" s="31" t="s">
        <v>11</v>
      </c>
      <c r="Q29" s="31" t="s">
        <v>11</v>
      </c>
      <c r="R29" s="31" t="s">
        <v>11</v>
      </c>
      <c r="S29" s="305"/>
      <c r="T29" s="305"/>
      <c r="U29" s="362" t="s">
        <v>7</v>
      </c>
      <c r="V29" s="31" t="s">
        <v>11</v>
      </c>
      <c r="W29" s="31" t="s">
        <v>11</v>
      </c>
      <c r="X29" s="31" t="s">
        <v>11</v>
      </c>
      <c r="Y29" s="31" t="s">
        <v>11</v>
      </c>
      <c r="Z29" s="305"/>
      <c r="AA29" s="305"/>
      <c r="AB29" s="358" t="s">
        <v>7</v>
      </c>
      <c r="AC29" s="358" t="s">
        <v>7</v>
      </c>
      <c r="AD29" s="305"/>
      <c r="AE29" s="305"/>
      <c r="AF29" s="305"/>
      <c r="AG29" s="305"/>
      <c r="AH29" s="305"/>
      <c r="AI29" s="325"/>
      <c r="AJ29" s="305"/>
      <c r="AK29" s="34">
        <f>IF(CA29=0,"",TIME(0,CA29,0))</f>
        <v>0.20833333333333334</v>
      </c>
      <c r="AL29" s="157">
        <f>COUNTIF(F29:AJ29,"P")</f>
        <v>13</v>
      </c>
      <c r="AM29" s="158">
        <f>SUM(AL29:AL30)/2</f>
        <v>12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0.5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300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3</v>
      </c>
      <c r="BR29" s="158">
        <f>SUM((BQ29+BQ30)/2)</f>
        <v>3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300</v>
      </c>
      <c r="CB29" s="35">
        <f>SUM(AM29+AO29+AQ29+AS29+AU29+AW29+BB29+BD29+BG29+AY29)</f>
        <v>12.5</v>
      </c>
    </row>
    <row r="30" spans="1:80" ht="18.75" customHeight="1" thickBot="1" x14ac:dyDescent="0.3">
      <c r="A30" s="137" t="s">
        <v>425</v>
      </c>
      <c r="B30" s="147" t="s">
        <v>179</v>
      </c>
      <c r="C30" s="717" t="s">
        <v>6</v>
      </c>
      <c r="D30" s="165">
        <v>11554</v>
      </c>
      <c r="E30" s="166" t="s">
        <v>4</v>
      </c>
      <c r="F30" s="303"/>
      <c r="G30" s="49" t="s">
        <v>11</v>
      </c>
      <c r="H30" s="37" t="s">
        <v>11</v>
      </c>
      <c r="I30" s="38" t="s">
        <v>67</v>
      </c>
      <c r="J30" s="37" t="s">
        <v>11</v>
      </c>
      <c r="K30" s="37" t="s">
        <v>11</v>
      </c>
      <c r="L30" s="306"/>
      <c r="M30" s="306"/>
      <c r="N30" s="49" t="s">
        <v>11</v>
      </c>
      <c r="O30" s="37" t="s">
        <v>11</v>
      </c>
      <c r="P30" s="37" t="s">
        <v>57</v>
      </c>
      <c r="Q30" s="37" t="s">
        <v>11</v>
      </c>
      <c r="R30" s="37" t="s">
        <v>11</v>
      </c>
      <c r="S30" s="306"/>
      <c r="T30" s="306"/>
      <c r="U30" s="363" t="s">
        <v>7</v>
      </c>
      <c r="V30" s="37" t="s">
        <v>11</v>
      </c>
      <c r="W30" s="37" t="s">
        <v>67</v>
      </c>
      <c r="X30" s="37" t="s">
        <v>11</v>
      </c>
      <c r="Y30" s="37" t="s">
        <v>11</v>
      </c>
      <c r="Z30" s="306"/>
      <c r="AA30" s="306"/>
      <c r="AB30" s="354" t="s">
        <v>7</v>
      </c>
      <c r="AC30" s="354" t="s">
        <v>7</v>
      </c>
      <c r="AD30" s="306"/>
      <c r="AE30" s="306"/>
      <c r="AF30" s="306"/>
      <c r="AG30" s="306"/>
      <c r="AH30" s="306"/>
      <c r="AI30" s="326"/>
      <c r="AJ30" s="306"/>
      <c r="AK30" s="40"/>
      <c r="AL30" s="167">
        <f>COUNTIF(F30:AJ30,"P")</f>
        <v>11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1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3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425</v>
      </c>
      <c r="B31" s="179" t="s">
        <v>180</v>
      </c>
      <c r="C31" s="1174" t="s">
        <v>180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425</v>
      </c>
      <c r="B32" s="179" t="s">
        <v>180</v>
      </c>
      <c r="C32" s="190"/>
      <c r="D32" s="45" t="s">
        <v>69</v>
      </c>
      <c r="E32" s="72"/>
      <c r="F32" s="299">
        <v>1</v>
      </c>
      <c r="G32" s="25">
        <v>2</v>
      </c>
      <c r="H32" s="25">
        <v>3</v>
      </c>
      <c r="I32" s="25">
        <v>4</v>
      </c>
      <c r="J32" s="25">
        <v>5</v>
      </c>
      <c r="K32" s="25">
        <v>6</v>
      </c>
      <c r="L32" s="300">
        <v>7</v>
      </c>
      <c r="M32" s="300">
        <v>8</v>
      </c>
      <c r="N32" s="25">
        <v>9</v>
      </c>
      <c r="O32" s="25">
        <v>10</v>
      </c>
      <c r="P32" s="25">
        <v>11</v>
      </c>
      <c r="Q32" s="25">
        <v>12</v>
      </c>
      <c r="R32" s="25">
        <v>13</v>
      </c>
      <c r="S32" s="300">
        <v>14</v>
      </c>
      <c r="T32" s="300">
        <v>15</v>
      </c>
      <c r="U32" s="25">
        <v>16</v>
      </c>
      <c r="V32" s="25">
        <v>17</v>
      </c>
      <c r="W32" s="25">
        <v>18</v>
      </c>
      <c r="X32" s="25">
        <v>19</v>
      </c>
      <c r="Y32" s="25">
        <v>20</v>
      </c>
      <c r="Z32" s="300">
        <v>21</v>
      </c>
      <c r="AA32" s="300">
        <v>22</v>
      </c>
      <c r="AB32" s="25">
        <v>23</v>
      </c>
      <c r="AC32" s="25">
        <v>24</v>
      </c>
      <c r="AD32" s="300">
        <v>25</v>
      </c>
      <c r="AE32" s="300">
        <v>26</v>
      </c>
      <c r="AF32" s="300">
        <v>27</v>
      </c>
      <c r="AG32" s="301">
        <v>28</v>
      </c>
      <c r="AH32" s="301">
        <v>29</v>
      </c>
      <c r="AI32" s="300">
        <v>30</v>
      </c>
      <c r="AJ32" s="3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314</v>
      </c>
      <c r="D33" s="178" t="s">
        <v>191</v>
      </c>
      <c r="E33" s="156" t="s">
        <v>70</v>
      </c>
      <c r="F33" s="302"/>
      <c r="G33" s="791" t="s">
        <v>115</v>
      </c>
      <c r="H33" s="55" t="s">
        <v>11</v>
      </c>
      <c r="I33" s="55" t="s">
        <v>11</v>
      </c>
      <c r="J33" s="55" t="s">
        <v>11</v>
      </c>
      <c r="K33" s="31" t="s">
        <v>11</v>
      </c>
      <c r="L33" s="305"/>
      <c r="M33" s="332"/>
      <c r="N33" s="55" t="s">
        <v>11</v>
      </c>
      <c r="O33" s="31" t="s">
        <v>11</v>
      </c>
      <c r="P33" s="31" t="s">
        <v>11</v>
      </c>
      <c r="Q33" s="55" t="s">
        <v>11</v>
      </c>
      <c r="R33" s="31" t="s">
        <v>11</v>
      </c>
      <c r="S33" s="305"/>
      <c r="T33" s="305"/>
      <c r="U33" s="31" t="s">
        <v>11</v>
      </c>
      <c r="V33" s="31" t="s">
        <v>11</v>
      </c>
      <c r="W33" s="31" t="s">
        <v>11</v>
      </c>
      <c r="X33" s="31" t="s">
        <v>11</v>
      </c>
      <c r="Y33" s="31" t="s">
        <v>11</v>
      </c>
      <c r="Z33" s="305"/>
      <c r="AA33" s="305"/>
      <c r="AB33" s="31" t="s">
        <v>11</v>
      </c>
      <c r="AC33" s="31" t="s">
        <v>11</v>
      </c>
      <c r="AD33" s="305"/>
      <c r="AE33" s="305"/>
      <c r="AF33" s="305"/>
      <c r="AG33" s="305"/>
      <c r="AH33" s="305"/>
      <c r="AI33" s="305"/>
      <c r="AJ33" s="346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0.5</v>
      </c>
      <c r="AT33" s="159">
        <f t="shared" ref="AT33:AT38" si="23">COUNTIF(F33:AJ33,"R1")</f>
        <v>0</v>
      </c>
      <c r="AU33" s="160">
        <f>SUM((AT33+AT34)/2)</f>
        <v>0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789" t="s">
        <v>115</v>
      </c>
      <c r="H34" s="56" t="s">
        <v>11</v>
      </c>
      <c r="I34" s="56" t="s">
        <v>11</v>
      </c>
      <c r="J34" s="56" t="s">
        <v>11</v>
      </c>
      <c r="K34" s="37" t="s">
        <v>11</v>
      </c>
      <c r="L34" s="306"/>
      <c r="M34" s="331"/>
      <c r="N34" s="56" t="s">
        <v>11</v>
      </c>
      <c r="O34" s="37" t="s">
        <v>11</v>
      </c>
      <c r="P34" s="37" t="s">
        <v>11</v>
      </c>
      <c r="Q34" s="56" t="s">
        <v>11</v>
      </c>
      <c r="R34" s="37" t="s">
        <v>11</v>
      </c>
      <c r="S34" s="306"/>
      <c r="T34" s="306"/>
      <c r="U34" s="37" t="s">
        <v>11</v>
      </c>
      <c r="V34" s="37" t="s">
        <v>11</v>
      </c>
      <c r="W34" s="37" t="s">
        <v>11</v>
      </c>
      <c r="X34" s="37" t="s">
        <v>11</v>
      </c>
      <c r="Y34" s="37" t="s">
        <v>11</v>
      </c>
      <c r="Z34" s="306"/>
      <c r="AA34" s="306"/>
      <c r="AB34" s="37" t="s">
        <v>11</v>
      </c>
      <c r="AC34" s="395" t="s">
        <v>39</v>
      </c>
      <c r="AD34" s="306"/>
      <c r="AE34" s="306"/>
      <c r="AF34" s="306"/>
      <c r="AG34" s="306"/>
      <c r="AH34" s="347"/>
      <c r="AI34" s="347"/>
      <c r="AJ34" s="34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1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425</v>
      </c>
      <c r="B35" s="179" t="s">
        <v>180</v>
      </c>
      <c r="C35" s="806" t="s">
        <v>315</v>
      </c>
      <c r="D35" s="155" t="str">
        <f>VLOOKUP(C35,ListeAppel,2,FALSE)</f>
        <v>Nom 008</v>
      </c>
      <c r="E35" s="156" t="s">
        <v>70</v>
      </c>
      <c r="F35" s="302"/>
      <c r="G35" s="31" t="s">
        <v>11</v>
      </c>
      <c r="H35" s="31" t="s">
        <v>11</v>
      </c>
      <c r="I35" s="32" t="s">
        <v>11</v>
      </c>
      <c r="J35" s="31" t="s">
        <v>11</v>
      </c>
      <c r="K35" s="31" t="s">
        <v>67</v>
      </c>
      <c r="L35" s="305"/>
      <c r="M35" s="305"/>
      <c r="N35" s="31" t="s">
        <v>11</v>
      </c>
      <c r="O35" s="31" t="s">
        <v>11</v>
      </c>
      <c r="P35" s="31" t="s">
        <v>11</v>
      </c>
      <c r="Q35" s="31" t="s">
        <v>67</v>
      </c>
      <c r="R35" s="792" t="s">
        <v>35</v>
      </c>
      <c r="S35" s="305"/>
      <c r="T35" s="305"/>
      <c r="U35" s="31" t="s">
        <v>11</v>
      </c>
      <c r="V35" s="31" t="s">
        <v>11</v>
      </c>
      <c r="W35" s="31" t="s">
        <v>11</v>
      </c>
      <c r="X35" s="31" t="s">
        <v>11</v>
      </c>
      <c r="Y35" s="31" t="s">
        <v>67</v>
      </c>
      <c r="Z35" s="305"/>
      <c r="AA35" s="305"/>
      <c r="AB35" s="353" t="s">
        <v>7</v>
      </c>
      <c r="AC35" s="353" t="s">
        <v>7</v>
      </c>
      <c r="AD35" s="305"/>
      <c r="AE35" s="305"/>
      <c r="AF35" s="305"/>
      <c r="AG35" s="305"/>
      <c r="AH35" s="305"/>
      <c r="AI35" s="305"/>
      <c r="AJ35" s="305"/>
      <c r="AK35" s="34">
        <f>IF(CA35=0,"",TIME(0,CA35,0))</f>
        <v>0.18333333333333335</v>
      </c>
      <c r="AL35" s="157">
        <f t="shared" si="19"/>
        <v>11</v>
      </c>
      <c r="AM35" s="158">
        <f>SUM(AL35:AL36)/2</f>
        <v>10.5</v>
      </c>
      <c r="AN35" s="158">
        <f t="shared" si="20"/>
        <v>0</v>
      </c>
      <c r="AO35" s="158">
        <f>SUM((AN35+AN36)/2)</f>
        <v>0</v>
      </c>
      <c r="AP35" s="159">
        <f t="shared" si="21"/>
        <v>0</v>
      </c>
      <c r="AQ35" s="159">
        <f>SUM((AP35+AP36)/2)</f>
        <v>0</v>
      </c>
      <c r="AR35" s="158">
        <f t="shared" si="22"/>
        <v>0</v>
      </c>
      <c r="AS35" s="159">
        <f>SUM((AR35+AR36)/2)</f>
        <v>0.5</v>
      </c>
      <c r="AT35" s="159">
        <f t="shared" si="23"/>
        <v>0</v>
      </c>
      <c r="AU35" s="160">
        <f>SUM((AT35+AT36)/2)</f>
        <v>0</v>
      </c>
      <c r="AV35" s="158">
        <f t="shared" si="24"/>
        <v>0</v>
      </c>
      <c r="AW35" s="158">
        <f>SUM((AV35+AV36)/2)</f>
        <v>0</v>
      </c>
      <c r="AX35" s="159">
        <f t="shared" si="25"/>
        <v>0</v>
      </c>
      <c r="AY35" s="159">
        <f>SUM((AX35+AX36)/2)</f>
        <v>0</v>
      </c>
      <c r="AZ35" s="161">
        <f>SUM(AM35+AO35+AQ35+AS35+AW35+AY35+AU35)*24</f>
        <v>264</v>
      </c>
      <c r="BA35" s="159">
        <f t="shared" si="26"/>
        <v>0</v>
      </c>
      <c r="BB35" s="159">
        <f>SUM((BA35+BA36)/2)</f>
        <v>0</v>
      </c>
      <c r="BC35" s="159">
        <f t="shared" si="27"/>
        <v>0</v>
      </c>
      <c r="BD35" s="159">
        <f>SUM((BC35+BC36)/2)</f>
        <v>0</v>
      </c>
      <c r="BE35" s="159">
        <f>SUM((BD35+BD36)/2)</f>
        <v>0</v>
      </c>
      <c r="BF35" s="159">
        <f t="shared" si="28"/>
        <v>0</v>
      </c>
      <c r="BG35" s="159">
        <f>SUM((BF35+BF36)/2)</f>
        <v>0</v>
      </c>
      <c r="BH35" s="159">
        <f>SUM((BG35+BG36)/2)</f>
        <v>0</v>
      </c>
      <c r="BI35" s="159">
        <f t="shared" si="29"/>
        <v>0</v>
      </c>
      <c r="BJ35" s="159">
        <f>SUM((BI35+BI36)/2)</f>
        <v>0</v>
      </c>
      <c r="BK35" s="159">
        <f t="shared" si="30"/>
        <v>0</v>
      </c>
      <c r="BL35" s="162">
        <f>SUM(BK35+BK36)/2</f>
        <v>0</v>
      </c>
      <c r="BM35" s="158">
        <f t="shared" si="31"/>
        <v>0</v>
      </c>
      <c r="BN35" s="158">
        <f>SUM(BM35+BM36)/2</f>
        <v>0</v>
      </c>
      <c r="BO35" s="158">
        <f t="shared" si="32"/>
        <v>0</v>
      </c>
      <c r="BP35" s="158">
        <f>SUM(BO35+BO36)/2</f>
        <v>0</v>
      </c>
      <c r="BQ35" s="158">
        <f t="shared" si="33"/>
        <v>2</v>
      </c>
      <c r="BR35" s="158">
        <f>SUM((BQ35+BQ36)/2)</f>
        <v>2</v>
      </c>
      <c r="BS35" s="158">
        <f t="shared" si="34"/>
        <v>0</v>
      </c>
      <c r="BT35" s="158">
        <f>SUM((BS35+BS36)/2)</f>
        <v>0</v>
      </c>
      <c r="BU35" s="158">
        <f t="shared" si="35"/>
        <v>1</v>
      </c>
      <c r="BV35" s="158">
        <f>SUM((BU35+BU36)/2)</f>
        <v>1</v>
      </c>
      <c r="BW35" s="159">
        <f t="shared" si="36"/>
        <v>0</v>
      </c>
      <c r="BX35" s="159">
        <f>SUM((BW35+BW36)/2)</f>
        <v>0</v>
      </c>
      <c r="BY35" s="159">
        <f t="shared" si="37"/>
        <v>0</v>
      </c>
      <c r="BZ35" s="160">
        <f>SUM((BY35+BY36)/2)</f>
        <v>0</v>
      </c>
      <c r="CA35" s="163">
        <f>SUM(AZ35)</f>
        <v>264</v>
      </c>
      <c r="CB35" s="35">
        <f>SUM(AM35+AO35+AQ35+AS35+AU35+AW35+BB35+BD35+BG35+AY35)</f>
        <v>11</v>
      </c>
    </row>
    <row r="36" spans="1:80" ht="18.75" customHeight="1" thickBot="1" x14ac:dyDescent="0.3">
      <c r="A36" s="137" t="s">
        <v>425</v>
      </c>
      <c r="B36" s="179" t="s">
        <v>180</v>
      </c>
      <c r="C36" s="164" t="s">
        <v>6</v>
      </c>
      <c r="D36" s="165">
        <v>11335</v>
      </c>
      <c r="E36" s="166" t="s">
        <v>4</v>
      </c>
      <c r="F36" s="303"/>
      <c r="G36" s="37" t="s">
        <v>11</v>
      </c>
      <c r="H36" s="37" t="s">
        <v>11</v>
      </c>
      <c r="I36" s="38" t="s">
        <v>11</v>
      </c>
      <c r="J36" s="37" t="s">
        <v>11</v>
      </c>
      <c r="K36" s="37" t="s">
        <v>67</v>
      </c>
      <c r="L36" s="306"/>
      <c r="M36" s="306"/>
      <c r="N36" s="37" t="s">
        <v>11</v>
      </c>
      <c r="O36" s="37" t="s">
        <v>11</v>
      </c>
      <c r="P36" s="37" t="s">
        <v>11</v>
      </c>
      <c r="Q36" s="37" t="s">
        <v>67</v>
      </c>
      <c r="R36" s="480" t="s">
        <v>35</v>
      </c>
      <c r="S36" s="306"/>
      <c r="T36" s="306"/>
      <c r="U36" s="37" t="s">
        <v>11</v>
      </c>
      <c r="V36" s="37" t="s">
        <v>11</v>
      </c>
      <c r="W36" s="37" t="s">
        <v>11</v>
      </c>
      <c r="X36" s="440" t="s">
        <v>39</v>
      </c>
      <c r="Y36" s="37" t="s">
        <v>67</v>
      </c>
      <c r="Z36" s="306"/>
      <c r="AA36" s="306"/>
      <c r="AB36" s="354" t="s">
        <v>7</v>
      </c>
      <c r="AC36" s="354" t="s">
        <v>7</v>
      </c>
      <c r="AD36" s="306"/>
      <c r="AE36" s="306"/>
      <c r="AF36" s="306"/>
      <c r="AG36" s="306"/>
      <c r="AH36" s="306"/>
      <c r="AI36" s="306"/>
      <c r="AJ36" s="306"/>
      <c r="AK36" s="40"/>
      <c r="AL36" s="167">
        <f t="shared" si="19"/>
        <v>10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1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2</v>
      </c>
      <c r="BR36" s="168"/>
      <c r="BS36" s="168">
        <f t="shared" si="34"/>
        <v>0</v>
      </c>
      <c r="BT36" s="169"/>
      <c r="BU36" s="168">
        <f t="shared" si="35"/>
        <v>1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425</v>
      </c>
      <c r="B37" s="179" t="s">
        <v>180</v>
      </c>
      <c r="C37" s="229">
        <v>3881</v>
      </c>
      <c r="D37" s="252" t="s">
        <v>200</v>
      </c>
      <c r="E37" s="156" t="s">
        <v>70</v>
      </c>
      <c r="F37" s="302"/>
      <c r="G37" s="353" t="s">
        <v>7</v>
      </c>
      <c r="H37" s="353" t="s">
        <v>7</v>
      </c>
      <c r="I37" s="353" t="s">
        <v>7</v>
      </c>
      <c r="J37" s="353" t="s">
        <v>7</v>
      </c>
      <c r="K37" s="353" t="s">
        <v>7</v>
      </c>
      <c r="L37" s="305"/>
      <c r="M37" s="305"/>
      <c r="N37" s="31" t="s">
        <v>11</v>
      </c>
      <c r="O37" s="362" t="s">
        <v>7</v>
      </c>
      <c r="P37" s="31" t="s">
        <v>11</v>
      </c>
      <c r="Q37" s="31" t="s">
        <v>11</v>
      </c>
      <c r="R37" s="31" t="s">
        <v>11</v>
      </c>
      <c r="S37" s="305"/>
      <c r="T37" s="305"/>
      <c r="U37" s="31" t="s">
        <v>11</v>
      </c>
      <c r="V37" s="362" t="s">
        <v>7</v>
      </c>
      <c r="W37" s="31" t="s">
        <v>11</v>
      </c>
      <c r="X37" s="31" t="s">
        <v>11</v>
      </c>
      <c r="Y37" s="31" t="s">
        <v>11</v>
      </c>
      <c r="Z37" s="305"/>
      <c r="AA37" s="305"/>
      <c r="AB37" s="31" t="s">
        <v>11</v>
      </c>
      <c r="AC37" s="47" t="s">
        <v>11</v>
      </c>
      <c r="AD37" s="305"/>
      <c r="AE37" s="305"/>
      <c r="AF37" s="305"/>
      <c r="AG37" s="305"/>
      <c r="AH37" s="305"/>
      <c r="AI37" s="305"/>
      <c r="AJ37" s="325"/>
      <c r="AK37" s="34">
        <f>IF(CA37=0,"",TIME(0,CA37,0))</f>
        <v>0.16666666666666666</v>
      </c>
      <c r="AL37" s="157">
        <f t="shared" si="19"/>
        <v>10</v>
      </c>
      <c r="AM37" s="158">
        <f>SUM(AL37:AL38)/2</f>
        <v>8.5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240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7</v>
      </c>
      <c r="BR37" s="158">
        <f>SUM((BQ37+BQ38)/2)</f>
        <v>7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240</v>
      </c>
      <c r="CB37" s="35">
        <f>SUM(AM37+AO37+AQ37+AS37+AU37+AW37+BB37+BD37+BG37+AY37)</f>
        <v>10</v>
      </c>
    </row>
    <row r="38" spans="1:80" ht="18.75" customHeight="1" thickBot="1" x14ac:dyDescent="0.3">
      <c r="A38" s="137" t="s">
        <v>425</v>
      </c>
      <c r="B38" s="179" t="s">
        <v>180</v>
      </c>
      <c r="C38" s="196" t="s">
        <v>6</v>
      </c>
      <c r="D38" s="254"/>
      <c r="E38" s="166" t="s">
        <v>4</v>
      </c>
      <c r="F38" s="303"/>
      <c r="G38" s="354" t="s">
        <v>7</v>
      </c>
      <c r="H38" s="354" t="s">
        <v>7</v>
      </c>
      <c r="I38" s="354" t="s">
        <v>7</v>
      </c>
      <c r="J38" s="354" t="s">
        <v>7</v>
      </c>
      <c r="K38" s="354" t="s">
        <v>7</v>
      </c>
      <c r="L38" s="306"/>
      <c r="M38" s="306"/>
      <c r="N38" s="37" t="s">
        <v>11</v>
      </c>
      <c r="O38" s="363" t="s">
        <v>7</v>
      </c>
      <c r="P38" s="37" t="s">
        <v>11</v>
      </c>
      <c r="Q38" s="37" t="s">
        <v>11</v>
      </c>
      <c r="R38" s="37" t="s">
        <v>57</v>
      </c>
      <c r="S38" s="306"/>
      <c r="T38" s="306"/>
      <c r="U38" s="37" t="s">
        <v>11</v>
      </c>
      <c r="V38" s="363" t="s">
        <v>7</v>
      </c>
      <c r="W38" s="37" t="s">
        <v>11</v>
      </c>
      <c r="X38" s="37" t="s">
        <v>11</v>
      </c>
      <c r="Y38" s="37" t="s">
        <v>57</v>
      </c>
      <c r="Z38" s="306"/>
      <c r="AA38" s="306"/>
      <c r="AB38" s="37" t="s">
        <v>11</v>
      </c>
      <c r="AC38" s="395" t="s">
        <v>39</v>
      </c>
      <c r="AD38" s="306"/>
      <c r="AE38" s="306"/>
      <c r="AF38" s="306"/>
      <c r="AG38" s="306"/>
      <c r="AH38" s="306"/>
      <c r="AI38" s="306"/>
      <c r="AJ38" s="326"/>
      <c r="AK38" s="40"/>
      <c r="AL38" s="167">
        <f t="shared" si="19"/>
        <v>7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7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223</v>
      </c>
      <c r="E39" s="156" t="s">
        <v>70</v>
      </c>
      <c r="F39" s="304"/>
      <c r="G39" s="52" t="s">
        <v>11</v>
      </c>
      <c r="H39" s="719" t="s">
        <v>11</v>
      </c>
      <c r="I39" s="53" t="s">
        <v>11</v>
      </c>
      <c r="J39" s="52" t="s">
        <v>11</v>
      </c>
      <c r="K39" s="52" t="s">
        <v>11</v>
      </c>
      <c r="L39" s="307"/>
      <c r="M39" s="307"/>
      <c r="N39" s="358" t="s">
        <v>7</v>
      </c>
      <c r="O39" s="774" t="s">
        <v>7</v>
      </c>
      <c r="P39" s="52" t="s">
        <v>11</v>
      </c>
      <c r="Q39" s="518" t="s">
        <v>28</v>
      </c>
      <c r="R39" s="518" t="s">
        <v>28</v>
      </c>
      <c r="S39" s="307"/>
      <c r="T39" s="307"/>
      <c r="U39" s="52" t="s">
        <v>11</v>
      </c>
      <c r="V39" s="719" t="s">
        <v>11</v>
      </c>
      <c r="W39" s="52" t="s">
        <v>11</v>
      </c>
      <c r="X39" s="358" t="s">
        <v>7</v>
      </c>
      <c r="Y39" s="52" t="s">
        <v>11</v>
      </c>
      <c r="Z39" s="307"/>
      <c r="AA39" s="307"/>
      <c r="AB39" s="358" t="s">
        <v>7</v>
      </c>
      <c r="AC39" s="774" t="s">
        <v>7</v>
      </c>
      <c r="AD39" s="307"/>
      <c r="AE39" s="307"/>
      <c r="AF39" s="307"/>
      <c r="AG39" s="307"/>
      <c r="AH39" s="307"/>
      <c r="AI39" s="307"/>
      <c r="AJ39" s="458"/>
      <c r="AK39" s="34">
        <f>IF(CA39=0,"",TIME(0,CA39,0))</f>
        <v>0.16666666666666666</v>
      </c>
      <c r="AL39" s="157">
        <f>COUNTIF(F39:AJ39,"P")</f>
        <v>10</v>
      </c>
      <c r="AM39" s="158">
        <f>SUM(AL39:AL40)/2</f>
        <v>9.5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0.5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240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5</v>
      </c>
      <c r="BR39" s="158">
        <f>SUM((BQ39+BQ40)/2)</f>
        <v>5</v>
      </c>
      <c r="BS39" s="158">
        <f>COUNTIF(F39:AJ39,"CC")</f>
        <v>2</v>
      </c>
      <c r="BT39" s="158">
        <f>SUM((BS39+BS40)/2)</f>
        <v>2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240</v>
      </c>
      <c r="CB39" s="35">
        <f>SUM(AM39+AO39+AQ39+AS39+AU39+AW39+BB39+BD39+BG39+AY39)</f>
        <v>10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52" t="s">
        <v>11</v>
      </c>
      <c r="H40" s="719" t="s">
        <v>11</v>
      </c>
      <c r="I40" s="53" t="s">
        <v>11</v>
      </c>
      <c r="J40" s="52" t="s">
        <v>11</v>
      </c>
      <c r="K40" s="52" t="s">
        <v>11</v>
      </c>
      <c r="L40" s="307"/>
      <c r="M40" s="307"/>
      <c r="N40" s="358" t="s">
        <v>7</v>
      </c>
      <c r="O40" s="774" t="s">
        <v>7</v>
      </c>
      <c r="P40" s="52" t="s">
        <v>57</v>
      </c>
      <c r="Q40" s="518" t="s">
        <v>28</v>
      </c>
      <c r="R40" s="518" t="s">
        <v>28</v>
      </c>
      <c r="S40" s="307"/>
      <c r="T40" s="307"/>
      <c r="U40" s="52" t="s">
        <v>11</v>
      </c>
      <c r="V40" s="719" t="s">
        <v>11</v>
      </c>
      <c r="W40" s="52" t="s">
        <v>11</v>
      </c>
      <c r="X40" s="358" t="s">
        <v>7</v>
      </c>
      <c r="Y40" s="52" t="s">
        <v>11</v>
      </c>
      <c r="Z40" s="307"/>
      <c r="AA40" s="307"/>
      <c r="AB40" s="358" t="s">
        <v>7</v>
      </c>
      <c r="AC40" s="354" t="s">
        <v>7</v>
      </c>
      <c r="AD40" s="307"/>
      <c r="AE40" s="307"/>
      <c r="AF40" s="307"/>
      <c r="AG40" s="307"/>
      <c r="AH40" s="307"/>
      <c r="AI40" s="307"/>
      <c r="AJ40" s="458"/>
      <c r="AK40" s="40"/>
      <c r="AL40" s="167">
        <f>COUNTIF(F40:AJ40,"P")</f>
        <v>9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1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5</v>
      </c>
      <c r="BR40" s="168"/>
      <c r="BS40" s="168">
        <f>COUNTIF(F40:AJ40,"CC")</f>
        <v>2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425</v>
      </c>
      <c r="B41" s="179" t="s">
        <v>180</v>
      </c>
      <c r="C41" s="806" t="s">
        <v>316</v>
      </c>
      <c r="D41" s="178" t="str">
        <f>VLOOKUP(C41,ListeAppel,2,FALSE)</f>
        <v>Nom 035</v>
      </c>
      <c r="E41" s="156" t="s">
        <v>70</v>
      </c>
      <c r="F41" s="302"/>
      <c r="G41" s="31" t="s">
        <v>11</v>
      </c>
      <c r="H41" s="47" t="s">
        <v>11</v>
      </c>
      <c r="I41" s="32" t="s">
        <v>11</v>
      </c>
      <c r="J41" s="353" t="s">
        <v>7</v>
      </c>
      <c r="K41" s="31" t="s">
        <v>11</v>
      </c>
      <c r="L41" s="305"/>
      <c r="M41" s="305"/>
      <c r="N41" s="515" t="s">
        <v>35</v>
      </c>
      <c r="O41" s="47" t="s">
        <v>11</v>
      </c>
      <c r="P41" s="353" t="s">
        <v>7</v>
      </c>
      <c r="Q41" s="31" t="s">
        <v>11</v>
      </c>
      <c r="R41" s="31" t="s">
        <v>11</v>
      </c>
      <c r="S41" s="305"/>
      <c r="T41" s="305"/>
      <c r="U41" s="31" t="s">
        <v>11</v>
      </c>
      <c r="V41" s="442" t="s">
        <v>11</v>
      </c>
      <c r="W41" s="362" t="s">
        <v>7</v>
      </c>
      <c r="X41" s="31" t="s">
        <v>11</v>
      </c>
      <c r="Y41" s="31" t="s">
        <v>11</v>
      </c>
      <c r="Z41" s="305"/>
      <c r="AA41" s="305"/>
      <c r="AB41" s="353" t="s">
        <v>7</v>
      </c>
      <c r="AC41" s="47" t="s">
        <v>11</v>
      </c>
      <c r="AD41" s="305"/>
      <c r="AE41" s="305"/>
      <c r="AF41" s="305"/>
      <c r="AG41" s="305"/>
      <c r="AH41" s="305"/>
      <c r="AI41" s="305"/>
      <c r="AJ41" s="325"/>
      <c r="AK41" s="34">
        <f>IF(CA41=0,"",TIME(0,CA41,0))</f>
        <v>0.19999999999999998</v>
      </c>
      <c r="AL41" s="157">
        <f>COUNTIF(F41:AJ41,"P")</f>
        <v>12</v>
      </c>
      <c r="AM41" s="158">
        <f>SUM(AL41:AL42)/2</f>
        <v>11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1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288</v>
      </c>
      <c r="BA41" s="159">
        <f>COUNTIF(F41:AJ41,"MT5")</f>
        <v>0</v>
      </c>
      <c r="BB41" s="159">
        <f>SUM((BA41+BA42)/2)</f>
        <v>0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4</v>
      </c>
      <c r="BR41" s="158">
        <f>SUM((BQ41+BQ42)/2)</f>
        <v>4</v>
      </c>
      <c r="BS41" s="158">
        <f>COUNTIF(F41:AJ41,"CC")</f>
        <v>0</v>
      </c>
      <c r="BT41" s="158">
        <f>SUM((BS41+BS42)/2)</f>
        <v>0</v>
      </c>
      <c r="BU41" s="158">
        <f>COUNTIF(F41:AJ41,"DS")</f>
        <v>1</v>
      </c>
      <c r="BV41" s="158">
        <f>SUM((BU41+BU42)/2)</f>
        <v>1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288</v>
      </c>
      <c r="CB41" s="35">
        <f>SUM(AM41+AO41+AQ41+AS41+AU41+AW41+BB41+BD41+BG41+AY41)</f>
        <v>12</v>
      </c>
    </row>
    <row r="42" spans="1:80" ht="18.75" customHeight="1" thickBot="1" x14ac:dyDescent="0.3">
      <c r="A42" s="137" t="s">
        <v>425</v>
      </c>
      <c r="B42" s="179" t="s">
        <v>180</v>
      </c>
      <c r="C42" s="164" t="s">
        <v>6</v>
      </c>
      <c r="D42" s="165"/>
      <c r="E42" s="166" t="s">
        <v>4</v>
      </c>
      <c r="F42" s="303"/>
      <c r="G42" s="37" t="s">
        <v>11</v>
      </c>
      <c r="H42" s="49" t="s">
        <v>11</v>
      </c>
      <c r="I42" s="38" t="s">
        <v>11</v>
      </c>
      <c r="J42" s="354" t="s">
        <v>7</v>
      </c>
      <c r="K42" s="37" t="s">
        <v>11</v>
      </c>
      <c r="L42" s="306"/>
      <c r="M42" s="306"/>
      <c r="N42" s="480" t="s">
        <v>35</v>
      </c>
      <c r="O42" s="49" t="s">
        <v>11</v>
      </c>
      <c r="P42" s="354" t="s">
        <v>7</v>
      </c>
      <c r="Q42" s="37" t="s">
        <v>11</v>
      </c>
      <c r="R42" s="440" t="s">
        <v>39</v>
      </c>
      <c r="S42" s="306"/>
      <c r="T42" s="306"/>
      <c r="U42" s="37" t="s">
        <v>11</v>
      </c>
      <c r="V42" s="49" t="s">
        <v>11</v>
      </c>
      <c r="W42" s="363" t="s">
        <v>7</v>
      </c>
      <c r="X42" s="37" t="s">
        <v>11</v>
      </c>
      <c r="Y42" s="37" t="s">
        <v>11</v>
      </c>
      <c r="Z42" s="306"/>
      <c r="AA42" s="306"/>
      <c r="AB42" s="354" t="s">
        <v>7</v>
      </c>
      <c r="AC42" s="395" t="s">
        <v>39</v>
      </c>
      <c r="AD42" s="306"/>
      <c r="AE42" s="306"/>
      <c r="AF42" s="306"/>
      <c r="AG42" s="306"/>
      <c r="AH42" s="306"/>
      <c r="AI42" s="306"/>
      <c r="AJ42" s="326"/>
      <c r="AK42" s="40"/>
      <c r="AL42" s="167">
        <f>COUNTIF(F42:AJ42,"P")</f>
        <v>10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2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0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4</v>
      </c>
      <c r="BR42" s="168"/>
      <c r="BS42" s="168">
        <f>COUNTIF(F42:AJ42,"CC")</f>
        <v>0</v>
      </c>
      <c r="BT42" s="169"/>
      <c r="BU42" s="168">
        <f>COUNTIF(F42:AJ42,"DS")</f>
        <v>1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425</v>
      </c>
      <c r="B43" s="179" t="s">
        <v>180</v>
      </c>
      <c r="C43" s="806" t="s">
        <v>318</v>
      </c>
      <c r="D43" s="178" t="str">
        <f>VLOOKUP(C43,ListeAppel,2,FALSE)</f>
        <v>Nom 042</v>
      </c>
      <c r="E43" s="156" t="s">
        <v>70</v>
      </c>
      <c r="F43" s="302"/>
      <c r="G43" s="406" t="s">
        <v>41</v>
      </c>
      <c r="H43" s="353" t="s">
        <v>7</v>
      </c>
      <c r="I43" s="353" t="s">
        <v>7</v>
      </c>
      <c r="J43" s="353" t="s">
        <v>7</v>
      </c>
      <c r="K43" s="406" t="s">
        <v>41</v>
      </c>
      <c r="L43" s="305"/>
      <c r="M43" s="305"/>
      <c r="N43" s="406" t="s">
        <v>41</v>
      </c>
      <c r="O43" s="353" t="s">
        <v>7</v>
      </c>
      <c r="P43" s="353" t="s">
        <v>7</v>
      </c>
      <c r="Q43" s="353" t="s">
        <v>7</v>
      </c>
      <c r="R43" s="406" t="s">
        <v>41</v>
      </c>
      <c r="S43" s="305"/>
      <c r="T43" s="305"/>
      <c r="U43" s="406" t="s">
        <v>41</v>
      </c>
      <c r="V43" s="31" t="s">
        <v>108</v>
      </c>
      <c r="W43" s="775" t="s">
        <v>111</v>
      </c>
      <c r="X43" s="31" t="s">
        <v>75</v>
      </c>
      <c r="Y43" s="406" t="s">
        <v>41</v>
      </c>
      <c r="Z43" s="305"/>
      <c r="AA43" s="305"/>
      <c r="AB43" s="406" t="s">
        <v>41</v>
      </c>
      <c r="AC43" s="353" t="s">
        <v>7</v>
      </c>
      <c r="AD43" s="305"/>
      <c r="AE43" s="305"/>
      <c r="AF43" s="305"/>
      <c r="AG43" s="305"/>
      <c r="AH43" s="305"/>
      <c r="AI43" s="305"/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7</v>
      </c>
      <c r="BB43" s="159">
        <f>SUM((BA43+BA44)/2)</f>
        <v>8.5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7</v>
      </c>
      <c r="BR43" s="158">
        <f>SUM((BQ43+BQ44)/2)</f>
        <v>6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8.5</v>
      </c>
    </row>
    <row r="44" spans="1:80" ht="18.75" customHeight="1" thickBot="1" x14ac:dyDescent="0.3">
      <c r="A44" s="137" t="s">
        <v>425</v>
      </c>
      <c r="B44" s="179" t="s">
        <v>180</v>
      </c>
      <c r="C44" s="164" t="s">
        <v>10</v>
      </c>
      <c r="D44" s="235" t="s">
        <v>79</v>
      </c>
      <c r="E44" s="166" t="s">
        <v>4</v>
      </c>
      <c r="F44" s="303"/>
      <c r="G44" s="405" t="s">
        <v>41</v>
      </c>
      <c r="H44" s="354" t="s">
        <v>7</v>
      </c>
      <c r="I44" s="354" t="s">
        <v>7</v>
      </c>
      <c r="J44" s="405" t="s">
        <v>41</v>
      </c>
      <c r="K44" s="405" t="s">
        <v>41</v>
      </c>
      <c r="L44" s="306"/>
      <c r="M44" s="306"/>
      <c r="N44" s="405" t="s">
        <v>41</v>
      </c>
      <c r="O44" s="354" t="s">
        <v>7</v>
      </c>
      <c r="P44" s="354" t="s">
        <v>7</v>
      </c>
      <c r="Q44" s="405" t="s">
        <v>41</v>
      </c>
      <c r="R44" s="405" t="s">
        <v>41</v>
      </c>
      <c r="S44" s="306"/>
      <c r="T44" s="306"/>
      <c r="U44" s="405" t="s">
        <v>41</v>
      </c>
      <c r="V44" s="37" t="s">
        <v>108</v>
      </c>
      <c r="W44" s="776" t="s">
        <v>111</v>
      </c>
      <c r="X44" s="405" t="s">
        <v>41</v>
      </c>
      <c r="Y44" s="405" t="s">
        <v>41</v>
      </c>
      <c r="Z44" s="306"/>
      <c r="AA44" s="306"/>
      <c r="AB44" s="405" t="s">
        <v>41</v>
      </c>
      <c r="AC44" s="354" t="s">
        <v>7</v>
      </c>
      <c r="AD44" s="306"/>
      <c r="AE44" s="306"/>
      <c r="AF44" s="306"/>
      <c r="AG44" s="306"/>
      <c r="AH44" s="306"/>
      <c r="AI44" s="306"/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5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425</v>
      </c>
      <c r="B45" s="179" t="s">
        <v>183</v>
      </c>
      <c r="C45" s="807" t="s">
        <v>319</v>
      </c>
      <c r="D45" s="178" t="str">
        <f>VLOOKUP(C45,ListeAppel,2,FALSE)</f>
        <v>Nom 117</v>
      </c>
      <c r="E45" s="156" t="s">
        <v>70</v>
      </c>
      <c r="F45" s="302"/>
      <c r="G45" s="31" t="s">
        <v>11</v>
      </c>
      <c r="H45" s="31" t="s">
        <v>11</v>
      </c>
      <c r="I45" s="32" t="s">
        <v>11</v>
      </c>
      <c r="J45" s="31" t="s">
        <v>11</v>
      </c>
      <c r="K45" s="58" t="s">
        <v>33</v>
      </c>
      <c r="L45" s="322"/>
      <c r="M45" s="322"/>
      <c r="N45" s="58" t="s">
        <v>11</v>
      </c>
      <c r="O45" s="58" t="s">
        <v>67</v>
      </c>
      <c r="P45" s="274" t="s">
        <v>11</v>
      </c>
      <c r="Q45" s="58" t="s">
        <v>11</v>
      </c>
      <c r="R45" s="58" t="s">
        <v>11</v>
      </c>
      <c r="S45" s="322"/>
      <c r="T45" s="322"/>
      <c r="U45" s="58" t="s">
        <v>11</v>
      </c>
      <c r="V45" s="58" t="s">
        <v>11</v>
      </c>
      <c r="W45" s="355" t="s">
        <v>13</v>
      </c>
      <c r="X45" s="355" t="s">
        <v>13</v>
      </c>
      <c r="Y45" s="353" t="s">
        <v>7</v>
      </c>
      <c r="Z45" s="353" t="s">
        <v>7</v>
      </c>
      <c r="AA45" s="353" t="s">
        <v>7</v>
      </c>
      <c r="AB45" s="353" t="s">
        <v>7</v>
      </c>
      <c r="AC45" s="353" t="s">
        <v>7</v>
      </c>
      <c r="AD45" s="305"/>
      <c r="AE45" s="305"/>
      <c r="AF45" s="305"/>
      <c r="AG45" s="305"/>
      <c r="AH45" s="305"/>
      <c r="AI45" s="305"/>
      <c r="AJ45" s="305"/>
      <c r="AK45" s="34">
        <f>IF(CA45=0,"",TIME(0,CA45,0))</f>
        <v>0.21666666666666667</v>
      </c>
      <c r="AL45" s="157">
        <f>COUNTIF(F45:AJ45,"P")</f>
        <v>10</v>
      </c>
      <c r="AM45" s="158">
        <f>SUM(AL45:AL46)/2</f>
        <v>10.5</v>
      </c>
      <c r="AN45" s="158">
        <f>COUNTIF(F45:AJ45,"Mi")</f>
        <v>2</v>
      </c>
      <c r="AO45" s="158">
        <f>SUM((AN45+AN46)/2)</f>
        <v>2</v>
      </c>
      <c r="AP45" s="159">
        <f>COUNTIF(F45:AJ45,"VS")</f>
        <v>1</v>
      </c>
      <c r="AQ45" s="159">
        <f>SUM((AP45+AP46)/2)</f>
        <v>0.5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312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5</v>
      </c>
      <c r="BR45" s="158">
        <f>SUM((BQ45+BQ46)/2)</f>
        <v>5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 t="s">
        <v>425</v>
      </c>
      <c r="B46" s="179" t="s">
        <v>183</v>
      </c>
      <c r="C46" s="192" t="s">
        <v>6</v>
      </c>
      <c r="D46" s="194"/>
      <c r="E46" s="166" t="s">
        <v>4</v>
      </c>
      <c r="F46" s="303"/>
      <c r="G46" s="37" t="s">
        <v>11</v>
      </c>
      <c r="H46" s="37" t="s">
        <v>11</v>
      </c>
      <c r="I46" s="38" t="s">
        <v>11</v>
      </c>
      <c r="J46" s="37" t="s">
        <v>11</v>
      </c>
      <c r="K46" s="37" t="s">
        <v>11</v>
      </c>
      <c r="L46" s="323"/>
      <c r="M46" s="323"/>
      <c r="N46" s="37" t="s">
        <v>11</v>
      </c>
      <c r="O46" s="37" t="s">
        <v>67</v>
      </c>
      <c r="P46" s="275" t="s">
        <v>11</v>
      </c>
      <c r="Q46" s="37" t="s">
        <v>11</v>
      </c>
      <c r="R46" s="37" t="s">
        <v>11</v>
      </c>
      <c r="S46" s="323"/>
      <c r="T46" s="323"/>
      <c r="U46" s="37" t="s">
        <v>11</v>
      </c>
      <c r="V46" s="37" t="s">
        <v>11</v>
      </c>
      <c r="W46" s="356" t="s">
        <v>13</v>
      </c>
      <c r="X46" s="356" t="s">
        <v>13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06"/>
      <c r="AE46" s="306"/>
      <c r="AF46" s="306"/>
      <c r="AG46" s="306"/>
      <c r="AH46" s="306"/>
      <c r="AI46" s="306"/>
      <c r="AJ46" s="306"/>
      <c r="AK46" s="40"/>
      <c r="AL46" s="167">
        <f>COUNTIF(F46:AJ46,"P")</f>
        <v>11</v>
      </c>
      <c r="AM46" s="168"/>
      <c r="AN46" s="168">
        <f>COUNTIF(F46:AJ46,"Mi")</f>
        <v>2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5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242</v>
      </c>
      <c r="E47" s="156" t="s">
        <v>70</v>
      </c>
      <c r="F47" s="318"/>
      <c r="G47" s="713" t="s">
        <v>29</v>
      </c>
      <c r="H47" s="58" t="s">
        <v>11</v>
      </c>
      <c r="I47" s="57" t="s">
        <v>11</v>
      </c>
      <c r="J47" s="58" t="s">
        <v>11</v>
      </c>
      <c r="K47" s="58" t="s">
        <v>11</v>
      </c>
      <c r="L47" s="322"/>
      <c r="M47" s="322"/>
      <c r="N47" s="58" t="s">
        <v>11</v>
      </c>
      <c r="O47" s="58" t="s">
        <v>11</v>
      </c>
      <c r="P47" s="607" t="s">
        <v>7</v>
      </c>
      <c r="Q47" s="58" t="s">
        <v>11</v>
      </c>
      <c r="R47" s="515" t="s">
        <v>35</v>
      </c>
      <c r="S47" s="322"/>
      <c r="T47" s="322"/>
      <c r="U47" s="713" t="s">
        <v>29</v>
      </c>
      <c r="V47" s="607" t="s">
        <v>7</v>
      </c>
      <c r="W47" s="274" t="s">
        <v>11</v>
      </c>
      <c r="X47" s="58" t="s">
        <v>11</v>
      </c>
      <c r="Y47" s="58" t="s">
        <v>11</v>
      </c>
      <c r="Z47" s="322"/>
      <c r="AA47" s="322"/>
      <c r="AB47" s="375" t="s">
        <v>7</v>
      </c>
      <c r="AC47" s="58" t="s">
        <v>11</v>
      </c>
      <c r="AD47" s="322"/>
      <c r="AE47" s="321"/>
      <c r="AF47" s="321"/>
      <c r="AG47" s="322"/>
      <c r="AH47" s="322"/>
      <c r="AI47" s="334"/>
      <c r="AJ47" s="334"/>
      <c r="AK47" s="34">
        <f>IF(CA47=0,"",TIME(0,CA47,0))</f>
        <v>0.21666666666666667</v>
      </c>
      <c r="AL47" s="157">
        <f t="shared" si="38"/>
        <v>11</v>
      </c>
      <c r="AM47" s="158">
        <f>SUM(AL47:AL48)/2</f>
        <v>9.5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0.5</v>
      </c>
      <c r="AT47" s="159">
        <f t="shared" si="42"/>
        <v>0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312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0</v>
      </c>
      <c r="BT47" s="158">
        <f>SUM((BS47+BS48)/2)</f>
        <v>0</v>
      </c>
      <c r="BU47" s="158">
        <f t="shared" si="54"/>
        <v>1</v>
      </c>
      <c r="BV47" s="158">
        <f>SUM((BU47+BU48)/2)</f>
        <v>1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312</v>
      </c>
      <c r="CB47" s="35">
        <f>SUM(AM47+AO47+AQ47+AS47+AU47+AW47+BB47+BD47+BG47+AY47)</f>
        <v>13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407" t="s">
        <v>29</v>
      </c>
      <c r="H48" s="37" t="s">
        <v>57</v>
      </c>
      <c r="I48" s="38" t="s">
        <v>11</v>
      </c>
      <c r="J48" s="37" t="s">
        <v>11</v>
      </c>
      <c r="K48" s="37" t="s">
        <v>11</v>
      </c>
      <c r="L48" s="323"/>
      <c r="M48" s="323"/>
      <c r="N48" s="37" t="s">
        <v>11</v>
      </c>
      <c r="O48" s="37" t="s">
        <v>11</v>
      </c>
      <c r="P48" s="608" t="s">
        <v>7</v>
      </c>
      <c r="Q48" s="37" t="s">
        <v>11</v>
      </c>
      <c r="R48" s="480" t="s">
        <v>35</v>
      </c>
      <c r="S48" s="323"/>
      <c r="T48" s="323"/>
      <c r="U48" s="407" t="s">
        <v>29</v>
      </c>
      <c r="V48" s="608" t="s">
        <v>7</v>
      </c>
      <c r="W48" s="275" t="s">
        <v>11</v>
      </c>
      <c r="X48" s="37" t="s">
        <v>11</v>
      </c>
      <c r="Y48" s="37" t="s">
        <v>57</v>
      </c>
      <c r="Z48" s="323"/>
      <c r="AA48" s="323"/>
      <c r="AB48" s="354" t="s">
        <v>7</v>
      </c>
      <c r="AC48" s="395" t="s">
        <v>39</v>
      </c>
      <c r="AD48" s="323"/>
      <c r="AE48" s="312"/>
      <c r="AF48" s="312"/>
      <c r="AG48" s="323"/>
      <c r="AH48" s="323"/>
      <c r="AI48" s="306"/>
      <c r="AJ48" s="306"/>
      <c r="AK48" s="40"/>
      <c r="AL48" s="167">
        <f t="shared" si="38"/>
        <v>8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1</v>
      </c>
      <c r="AS48" s="168"/>
      <c r="AT48" s="168">
        <f t="shared" si="42"/>
        <v>2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0</v>
      </c>
      <c r="BT48" s="169"/>
      <c r="BU48" s="168">
        <f t="shared" si="54"/>
        <v>1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425</v>
      </c>
      <c r="B49" s="179" t="s">
        <v>180</v>
      </c>
      <c r="C49" s="1130" t="s">
        <v>321</v>
      </c>
      <c r="D49" s="197" t="s">
        <v>244</v>
      </c>
      <c r="E49" s="156" t="s">
        <v>70</v>
      </c>
      <c r="F49" s="302"/>
      <c r="G49" s="31" t="s">
        <v>11</v>
      </c>
      <c r="H49" s="353" t="s">
        <v>7</v>
      </c>
      <c r="I49" s="32" t="s">
        <v>67</v>
      </c>
      <c r="J49" s="31" t="s">
        <v>11</v>
      </c>
      <c r="K49" s="31" t="s">
        <v>11</v>
      </c>
      <c r="L49" s="325"/>
      <c r="M49" s="305"/>
      <c r="N49" s="31" t="s">
        <v>11</v>
      </c>
      <c r="O49" s="31" t="s">
        <v>11</v>
      </c>
      <c r="P49" s="31" t="s">
        <v>67</v>
      </c>
      <c r="Q49" s="31" t="s">
        <v>11</v>
      </c>
      <c r="R49" s="31" t="s">
        <v>11</v>
      </c>
      <c r="S49" s="325"/>
      <c r="T49" s="305"/>
      <c r="U49" s="31" t="s">
        <v>11</v>
      </c>
      <c r="V49" s="31" t="s">
        <v>11</v>
      </c>
      <c r="W49" s="31" t="s">
        <v>67</v>
      </c>
      <c r="X49" s="353" t="s">
        <v>7</v>
      </c>
      <c r="Y49" s="31" t="s">
        <v>11</v>
      </c>
      <c r="Z49" s="325"/>
      <c r="AA49" s="325"/>
      <c r="AB49" s="31" t="s">
        <v>11</v>
      </c>
      <c r="AC49" s="31" t="s">
        <v>11</v>
      </c>
      <c r="AD49" s="305"/>
      <c r="AE49" s="305"/>
      <c r="AF49" s="305"/>
      <c r="AG49" s="325"/>
      <c r="AH49" s="305"/>
      <c r="AI49" s="305"/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2</v>
      </c>
      <c r="BR49" s="158">
        <f>SUM((BQ49+BQ50)/2)</f>
        <v>2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425</v>
      </c>
      <c r="B50" s="179" t="s">
        <v>180</v>
      </c>
      <c r="C50" s="196" t="s">
        <v>6</v>
      </c>
      <c r="D50" s="198"/>
      <c r="E50" s="166" t="s">
        <v>4</v>
      </c>
      <c r="F50" s="303"/>
      <c r="G50" s="37" t="s">
        <v>11</v>
      </c>
      <c r="H50" s="354" t="s">
        <v>7</v>
      </c>
      <c r="I50" s="38" t="s">
        <v>67</v>
      </c>
      <c r="J50" s="37" t="s">
        <v>11</v>
      </c>
      <c r="K50" s="37" t="s">
        <v>11</v>
      </c>
      <c r="L50" s="326"/>
      <c r="M50" s="306"/>
      <c r="N50" s="37" t="s">
        <v>11</v>
      </c>
      <c r="O50" s="37" t="s">
        <v>11</v>
      </c>
      <c r="P50" s="37" t="s">
        <v>67</v>
      </c>
      <c r="Q50" s="37" t="s">
        <v>11</v>
      </c>
      <c r="R50" s="37" t="s">
        <v>11</v>
      </c>
      <c r="S50" s="326"/>
      <c r="T50" s="306"/>
      <c r="U50" s="37" t="s">
        <v>11</v>
      </c>
      <c r="V50" s="37" t="s">
        <v>11</v>
      </c>
      <c r="W50" s="37" t="s">
        <v>67</v>
      </c>
      <c r="X50" s="354" t="s">
        <v>7</v>
      </c>
      <c r="Y50" s="799" t="s">
        <v>39</v>
      </c>
      <c r="Z50" s="326"/>
      <c r="AA50" s="326"/>
      <c r="AB50" s="37" t="s">
        <v>11</v>
      </c>
      <c r="AC50" s="395" t="s">
        <v>39</v>
      </c>
      <c r="AD50" s="306"/>
      <c r="AE50" s="306"/>
      <c r="AF50" s="306"/>
      <c r="AG50" s="326"/>
      <c r="AH50" s="306"/>
      <c r="AI50" s="306"/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2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425</v>
      </c>
      <c r="B51" s="179" t="s">
        <v>180</v>
      </c>
      <c r="C51" s="807" t="s">
        <v>323</v>
      </c>
      <c r="D51" s="178" t="str">
        <f>VLOOKUP(C51,ListeAppel,2,FALSE)</f>
        <v>Nom 062</v>
      </c>
      <c r="E51" s="156" t="s">
        <v>70</v>
      </c>
      <c r="F51" s="302"/>
      <c r="G51" s="31" t="s">
        <v>11</v>
      </c>
      <c r="H51" s="31" t="s">
        <v>11</v>
      </c>
      <c r="I51" s="32" t="s">
        <v>11</v>
      </c>
      <c r="J51" s="31" t="s">
        <v>11</v>
      </c>
      <c r="K51" s="353" t="s">
        <v>7</v>
      </c>
      <c r="L51" s="305"/>
      <c r="M51" s="305"/>
      <c r="N51" s="31" t="s">
        <v>11</v>
      </c>
      <c r="O51" s="31" t="s">
        <v>11</v>
      </c>
      <c r="P51" s="31" t="s">
        <v>11</v>
      </c>
      <c r="Q51" s="31" t="s">
        <v>11</v>
      </c>
      <c r="R51" s="353" t="s">
        <v>7</v>
      </c>
      <c r="S51" s="305"/>
      <c r="T51" s="305"/>
      <c r="U51" s="31" t="s">
        <v>11</v>
      </c>
      <c r="V51" s="353" t="s">
        <v>7</v>
      </c>
      <c r="W51" s="594" t="s">
        <v>7</v>
      </c>
      <c r="X51" s="594" t="s">
        <v>7</v>
      </c>
      <c r="Y51" s="594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05"/>
      <c r="AE51" s="305"/>
      <c r="AF51" s="305"/>
      <c r="AG51" s="305"/>
      <c r="AH51" s="305"/>
      <c r="AI51" s="305"/>
      <c r="AJ51" s="305"/>
      <c r="AK51" s="34">
        <f>IF(CA51=0,"",TIME(0,CA51,0))</f>
        <v>0.15</v>
      </c>
      <c r="AL51" s="157">
        <f t="shared" si="38"/>
        <v>9</v>
      </c>
      <c r="AM51" s="158">
        <f>SUM(AL51:AL52)/2</f>
        <v>9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216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10</v>
      </c>
      <c r="BR51" s="158">
        <f>SUM((BQ51+BQ52)/2)</f>
        <v>10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216</v>
      </c>
      <c r="CB51" s="35">
        <f>SUM(AM51+AO51+AQ51+AS51+AU51+AW51+BB51+BD51+BG51+AY51)</f>
        <v>9</v>
      </c>
    </row>
    <row r="52" spans="1:80" ht="18.75" customHeight="1" thickBot="1" x14ac:dyDescent="0.3">
      <c r="A52" s="137" t="s">
        <v>425</v>
      </c>
      <c r="B52" s="179" t="s">
        <v>180</v>
      </c>
      <c r="C52" s="192" t="s">
        <v>6</v>
      </c>
      <c r="D52" s="194"/>
      <c r="E52" s="166" t="s">
        <v>4</v>
      </c>
      <c r="F52" s="303"/>
      <c r="G52" s="37" t="s">
        <v>11</v>
      </c>
      <c r="H52" s="37" t="s">
        <v>11</v>
      </c>
      <c r="I52" s="38" t="s">
        <v>11</v>
      </c>
      <c r="J52" s="37" t="s">
        <v>11</v>
      </c>
      <c r="K52" s="354" t="s">
        <v>7</v>
      </c>
      <c r="L52" s="306"/>
      <c r="M52" s="306"/>
      <c r="N52" s="37" t="s">
        <v>11</v>
      </c>
      <c r="O52" s="37" t="s">
        <v>11</v>
      </c>
      <c r="P52" s="37" t="s">
        <v>11</v>
      </c>
      <c r="Q52" s="37" t="s">
        <v>11</v>
      </c>
      <c r="R52" s="354" t="s">
        <v>7</v>
      </c>
      <c r="S52" s="306"/>
      <c r="T52" s="306"/>
      <c r="U52" s="37" t="s">
        <v>11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06"/>
      <c r="AE52" s="306"/>
      <c r="AF52" s="306"/>
      <c r="AG52" s="306"/>
      <c r="AH52" s="306"/>
      <c r="AI52" s="306"/>
      <c r="AJ52" s="306"/>
      <c r="AK52" s="40"/>
      <c r="AL52" s="167">
        <f t="shared" si="38"/>
        <v>9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425</v>
      </c>
      <c r="B53" s="179" t="s">
        <v>180</v>
      </c>
      <c r="C53" s="807">
        <v>9741</v>
      </c>
      <c r="D53" s="178" t="s">
        <v>252</v>
      </c>
      <c r="E53" s="156" t="s">
        <v>70</v>
      </c>
      <c r="F53" s="302"/>
      <c r="G53" s="31" t="s">
        <v>11</v>
      </c>
      <c r="H53" s="31" t="s">
        <v>11</v>
      </c>
      <c r="I53" s="32" t="s">
        <v>11</v>
      </c>
      <c r="J53" s="31" t="s">
        <v>11</v>
      </c>
      <c r="K53" s="31" t="s">
        <v>11</v>
      </c>
      <c r="L53" s="305"/>
      <c r="M53" s="305"/>
      <c r="N53" s="31" t="s">
        <v>11</v>
      </c>
      <c r="O53" s="31" t="s">
        <v>11</v>
      </c>
      <c r="P53" s="31" t="s">
        <v>11</v>
      </c>
      <c r="Q53" s="31" t="s">
        <v>11</v>
      </c>
      <c r="R53" s="31" t="s">
        <v>11</v>
      </c>
      <c r="S53" s="305"/>
      <c r="T53" s="305"/>
      <c r="U53" s="353" t="s">
        <v>7</v>
      </c>
      <c r="V53" s="442" t="s">
        <v>11</v>
      </c>
      <c r="W53" s="353" t="s">
        <v>7</v>
      </c>
      <c r="X53" s="353" t="s">
        <v>7</v>
      </c>
      <c r="Y53" s="353" t="s">
        <v>7</v>
      </c>
      <c r="Z53" s="353" t="s">
        <v>7</v>
      </c>
      <c r="AA53" s="353" t="s">
        <v>7</v>
      </c>
      <c r="AB53" s="353" t="s">
        <v>7</v>
      </c>
      <c r="AC53" s="31" t="s">
        <v>11</v>
      </c>
      <c r="AD53" s="305"/>
      <c r="AE53" s="305"/>
      <c r="AF53" s="305"/>
      <c r="AG53" s="305"/>
      <c r="AH53" s="305"/>
      <c r="AI53" s="305"/>
      <c r="AJ53" s="305"/>
      <c r="AK53" s="34">
        <f>IF(CA53=0,"",TIME(0,CA53,0))</f>
        <v>0.19999999999999998</v>
      </c>
      <c r="AL53" s="157">
        <f t="shared" si="38"/>
        <v>12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288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7</v>
      </c>
      <c r="BR53" s="158">
        <f>SUM((BQ53+BQ54)/2)</f>
        <v>7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288</v>
      </c>
      <c r="CB53" s="35">
        <f>SUM(AM53+AO53+AQ53+AS53+AU53+AW53+BB53+BD53+BG53+AY53)</f>
        <v>12</v>
      </c>
    </row>
    <row r="54" spans="1:80" ht="18.75" customHeight="1" thickBot="1" x14ac:dyDescent="0.3">
      <c r="A54" s="137" t="s">
        <v>425</v>
      </c>
      <c r="B54" s="179" t="s">
        <v>180</v>
      </c>
      <c r="C54" s="192" t="s">
        <v>8</v>
      </c>
      <c r="D54" s="165"/>
      <c r="E54" s="166" t="s">
        <v>4</v>
      </c>
      <c r="F54" s="303"/>
      <c r="G54" s="37" t="s">
        <v>11</v>
      </c>
      <c r="H54" s="37" t="s">
        <v>11</v>
      </c>
      <c r="I54" s="38" t="s">
        <v>11</v>
      </c>
      <c r="J54" s="37" t="s">
        <v>11</v>
      </c>
      <c r="K54" s="37" t="s">
        <v>11</v>
      </c>
      <c r="L54" s="306"/>
      <c r="M54" s="306"/>
      <c r="N54" s="37" t="s">
        <v>11</v>
      </c>
      <c r="O54" s="37" t="s">
        <v>11</v>
      </c>
      <c r="P54" s="37" t="s">
        <v>11</v>
      </c>
      <c r="Q54" s="37" t="s">
        <v>11</v>
      </c>
      <c r="R54" s="37" t="s">
        <v>11</v>
      </c>
      <c r="S54" s="306"/>
      <c r="T54" s="306"/>
      <c r="U54" s="354" t="s">
        <v>7</v>
      </c>
      <c r="V54" s="37" t="s">
        <v>57</v>
      </c>
      <c r="W54" s="354" t="s">
        <v>7</v>
      </c>
      <c r="X54" s="354" t="s">
        <v>7</v>
      </c>
      <c r="Y54" s="354" t="s">
        <v>7</v>
      </c>
      <c r="Z54" s="354" t="s">
        <v>7</v>
      </c>
      <c r="AA54" s="354" t="s">
        <v>7</v>
      </c>
      <c r="AB54" s="354" t="s">
        <v>7</v>
      </c>
      <c r="AC54" s="395" t="s">
        <v>39</v>
      </c>
      <c r="AD54" s="306"/>
      <c r="AE54" s="306"/>
      <c r="AF54" s="306"/>
      <c r="AG54" s="306"/>
      <c r="AH54" s="306"/>
      <c r="AI54" s="306"/>
      <c r="AJ54" s="306"/>
      <c r="AK54" s="40"/>
      <c r="AL54" s="167">
        <f t="shared" si="38"/>
        <v>10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7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425</v>
      </c>
      <c r="B55" s="179" t="s">
        <v>180</v>
      </c>
      <c r="C55" s="807" t="s">
        <v>325</v>
      </c>
      <c r="D55" s="155" t="str">
        <f>VLOOKUP(C55,ListeAppel,2,FALSE)</f>
        <v>Nom 065</v>
      </c>
      <c r="E55" s="156" t="s">
        <v>70</v>
      </c>
      <c r="F55" s="302"/>
      <c r="G55" s="353" t="s">
        <v>7</v>
      </c>
      <c r="H55" s="31" t="s">
        <v>11</v>
      </c>
      <c r="I55" s="32" t="s">
        <v>11</v>
      </c>
      <c r="J55" s="31" t="s">
        <v>67</v>
      </c>
      <c r="K55" s="31" t="s">
        <v>11</v>
      </c>
      <c r="L55" s="305"/>
      <c r="M55" s="305"/>
      <c r="N55" s="31" t="s">
        <v>11</v>
      </c>
      <c r="O55" s="31" t="s">
        <v>11</v>
      </c>
      <c r="P55" s="355" t="s">
        <v>13</v>
      </c>
      <c r="Q55" s="31" t="s">
        <v>11</v>
      </c>
      <c r="R55" s="31" t="s">
        <v>67</v>
      </c>
      <c r="S55" s="305"/>
      <c r="T55" s="305"/>
      <c r="U55" s="353" t="s">
        <v>7</v>
      </c>
      <c r="V55" s="353" t="s">
        <v>7</v>
      </c>
      <c r="W55" s="31" t="s">
        <v>11</v>
      </c>
      <c r="X55" s="31" t="s">
        <v>11</v>
      </c>
      <c r="Y55" s="31" t="s">
        <v>11</v>
      </c>
      <c r="Z55" s="305"/>
      <c r="AA55" s="305"/>
      <c r="AB55" s="31" t="s">
        <v>11</v>
      </c>
      <c r="AC55" s="31" t="s">
        <v>11</v>
      </c>
      <c r="AD55" s="305"/>
      <c r="AE55" s="305"/>
      <c r="AF55" s="305"/>
      <c r="AG55" s="305"/>
      <c r="AH55" s="305"/>
      <c r="AI55" s="305"/>
      <c r="AJ55" s="305"/>
      <c r="AK55" s="34">
        <f>IF(CA55=0,"",TIME(0,CA55,0))</f>
        <v>0.19999999999999998</v>
      </c>
      <c r="AL55" s="157">
        <f t="shared" si="38"/>
        <v>11</v>
      </c>
      <c r="AM55" s="158">
        <f>SUM(AL55:AL56)/2</f>
        <v>10.5</v>
      </c>
      <c r="AN55" s="158">
        <f t="shared" si="39"/>
        <v>1</v>
      </c>
      <c r="AO55" s="158">
        <f>SUM((AN55+AN56)/2)</f>
        <v>1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0.5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288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288</v>
      </c>
      <c r="CB55" s="35">
        <f>SUM(AM55+AO55+AQ55+AS55+AU55+AW55+BB55+BD55+BG55+AY55)</f>
        <v>12</v>
      </c>
    </row>
    <row r="56" spans="1:80" ht="18.75" customHeight="1" thickBot="1" x14ac:dyDescent="0.3">
      <c r="A56" s="137" t="s">
        <v>425</v>
      </c>
      <c r="B56" s="179" t="s">
        <v>180</v>
      </c>
      <c r="C56" s="192" t="s">
        <v>10</v>
      </c>
      <c r="D56" s="165">
        <v>11600</v>
      </c>
      <c r="E56" s="166" t="s">
        <v>4</v>
      </c>
      <c r="F56" s="303"/>
      <c r="G56" s="354" t="s">
        <v>7</v>
      </c>
      <c r="H56" s="37" t="s">
        <v>11</v>
      </c>
      <c r="I56" s="38" t="s">
        <v>11</v>
      </c>
      <c r="J56" s="37" t="s">
        <v>67</v>
      </c>
      <c r="K56" s="37" t="s">
        <v>11</v>
      </c>
      <c r="L56" s="306"/>
      <c r="M56" s="306"/>
      <c r="N56" s="37" t="s">
        <v>11</v>
      </c>
      <c r="O56" s="37" t="s">
        <v>11</v>
      </c>
      <c r="P56" s="356" t="s">
        <v>13</v>
      </c>
      <c r="Q56" s="37" t="s">
        <v>11</v>
      </c>
      <c r="R56" s="37" t="s">
        <v>67</v>
      </c>
      <c r="S56" s="306"/>
      <c r="T56" s="306"/>
      <c r="U56" s="354" t="s">
        <v>7</v>
      </c>
      <c r="V56" s="354" t="s">
        <v>7</v>
      </c>
      <c r="W56" s="37" t="s">
        <v>11</v>
      </c>
      <c r="X56" s="37" t="s">
        <v>11</v>
      </c>
      <c r="Y56" s="37" t="s">
        <v>11</v>
      </c>
      <c r="Z56" s="306"/>
      <c r="AA56" s="306"/>
      <c r="AB56" s="37" t="s">
        <v>11</v>
      </c>
      <c r="AC56" s="395" t="s">
        <v>39</v>
      </c>
      <c r="AD56" s="306"/>
      <c r="AE56" s="306"/>
      <c r="AF56" s="306"/>
      <c r="AG56" s="306"/>
      <c r="AH56" s="306"/>
      <c r="AI56" s="306"/>
      <c r="AJ56" s="306"/>
      <c r="AK56" s="40"/>
      <c r="AL56" s="167">
        <f t="shared" si="38"/>
        <v>10</v>
      </c>
      <c r="AM56" s="168"/>
      <c r="AN56" s="168">
        <f t="shared" si="39"/>
        <v>1</v>
      </c>
      <c r="AO56" s="169"/>
      <c r="AP56" s="170">
        <f t="shared" si="40"/>
        <v>0</v>
      </c>
      <c r="AQ56" s="171"/>
      <c r="AR56" s="168">
        <f t="shared" si="41"/>
        <v>1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425</v>
      </c>
      <c r="B57" s="179" t="s">
        <v>180</v>
      </c>
      <c r="C57" s="807" t="s">
        <v>326</v>
      </c>
      <c r="D57" s="155" t="str">
        <f>VLOOKUP(C57,ListeAppel,2,FALSE)</f>
        <v>Nom 069</v>
      </c>
      <c r="E57" s="156" t="s">
        <v>70</v>
      </c>
      <c r="F57" s="302"/>
      <c r="G57" s="31" t="s">
        <v>11</v>
      </c>
      <c r="H57" s="31" t="s">
        <v>11</v>
      </c>
      <c r="I57" s="744" t="s">
        <v>35</v>
      </c>
      <c r="J57" s="31" t="s">
        <v>11</v>
      </c>
      <c r="K57" s="353" t="s">
        <v>7</v>
      </c>
      <c r="L57" s="305"/>
      <c r="M57" s="305"/>
      <c r="N57" s="365" t="s">
        <v>14</v>
      </c>
      <c r="O57" s="31" t="s">
        <v>11</v>
      </c>
      <c r="P57" s="31" t="s">
        <v>11</v>
      </c>
      <c r="Q57" s="31" t="s">
        <v>11</v>
      </c>
      <c r="R57" s="31" t="s">
        <v>11</v>
      </c>
      <c r="S57" s="305"/>
      <c r="T57" s="305"/>
      <c r="U57" s="365" t="s">
        <v>14</v>
      </c>
      <c r="V57" s="31" t="s">
        <v>11</v>
      </c>
      <c r="W57" s="598" t="s">
        <v>39</v>
      </c>
      <c r="X57" s="31" t="s">
        <v>11</v>
      </c>
      <c r="Y57" s="31" t="s">
        <v>11</v>
      </c>
      <c r="Z57" s="305"/>
      <c r="AA57" s="305"/>
      <c r="AB57" s="382" t="s">
        <v>7</v>
      </c>
      <c r="AC57" s="31" t="s">
        <v>11</v>
      </c>
      <c r="AD57" s="305"/>
      <c r="AE57" s="305"/>
      <c r="AF57" s="305"/>
      <c r="AG57" s="305"/>
      <c r="AH57" s="305"/>
      <c r="AI57" s="305"/>
      <c r="AJ57" s="305"/>
      <c r="AK57" s="34">
        <f>IF(CA57=0,"",TIME(0,CA57,0))</f>
        <v>0.19999999999999998</v>
      </c>
      <c r="AL57" s="157">
        <f>COUNTIF(F57:AJ57,"P")</f>
        <v>11</v>
      </c>
      <c r="AM57" s="158">
        <f>SUM(AL57:AL58)/2</f>
        <v>10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0.5</v>
      </c>
      <c r="AR57" s="158">
        <f>COUNTIF(F57:AJ57,"C1")</f>
        <v>1</v>
      </c>
      <c r="AS57" s="159">
        <f>SUM((AR57+AR58)/2)</f>
        <v>1.5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288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2</v>
      </c>
      <c r="BL57" s="162">
        <f>SUM(BK57+BK58)/2</f>
        <v>2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1</v>
      </c>
      <c r="BV57" s="158">
        <f>SUM((BU57+BU58)/2)</f>
        <v>1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288</v>
      </c>
      <c r="CB57" s="35">
        <f>SUM(AM57+AO57+AQ57+AS57+AU57+AW57+BB57+BD57+BG57+AY57)</f>
        <v>12</v>
      </c>
    </row>
    <row r="58" spans="1:80" ht="18.75" customHeight="1" thickBot="1" x14ac:dyDescent="0.3">
      <c r="A58" s="137" t="s">
        <v>425</v>
      </c>
      <c r="B58" s="179" t="s">
        <v>180</v>
      </c>
      <c r="C58" s="192" t="s">
        <v>6</v>
      </c>
      <c r="D58" s="165">
        <v>11133</v>
      </c>
      <c r="E58" s="166" t="s">
        <v>4</v>
      </c>
      <c r="F58" s="303"/>
      <c r="G58" s="37" t="s">
        <v>11</v>
      </c>
      <c r="H58" s="37" t="s">
        <v>11</v>
      </c>
      <c r="I58" s="743" t="s">
        <v>35</v>
      </c>
      <c r="J58" s="37" t="s">
        <v>11</v>
      </c>
      <c r="K58" s="354" t="s">
        <v>7</v>
      </c>
      <c r="L58" s="306"/>
      <c r="M58" s="306"/>
      <c r="N58" s="367" t="s">
        <v>14</v>
      </c>
      <c r="O58" s="37" t="s">
        <v>11</v>
      </c>
      <c r="P58" s="37" t="s">
        <v>11</v>
      </c>
      <c r="Q58" s="37" t="s">
        <v>33</v>
      </c>
      <c r="R58" s="37" t="s">
        <v>11</v>
      </c>
      <c r="S58" s="306"/>
      <c r="T58" s="306"/>
      <c r="U58" s="367" t="s">
        <v>14</v>
      </c>
      <c r="V58" s="37" t="s">
        <v>11</v>
      </c>
      <c r="W58" s="37" t="s">
        <v>11</v>
      </c>
      <c r="X58" s="440" t="s">
        <v>39</v>
      </c>
      <c r="Y58" s="37" t="s">
        <v>11</v>
      </c>
      <c r="Z58" s="306"/>
      <c r="AA58" s="306"/>
      <c r="AB58" s="354" t="s">
        <v>7</v>
      </c>
      <c r="AC58" s="395" t="s">
        <v>39</v>
      </c>
      <c r="AD58" s="306"/>
      <c r="AE58" s="306"/>
      <c r="AF58" s="306"/>
      <c r="AG58" s="306"/>
      <c r="AH58" s="306"/>
      <c r="AI58" s="306"/>
      <c r="AJ58" s="306"/>
      <c r="AK58" s="40"/>
      <c r="AL58" s="167">
        <f>COUNTIF(F58:AJ58,"P")</f>
        <v>9</v>
      </c>
      <c r="AM58" s="168"/>
      <c r="AN58" s="168">
        <f>COUNTIF(F58:AJ58,"Mi")</f>
        <v>0</v>
      </c>
      <c r="AO58" s="169"/>
      <c r="AP58" s="170">
        <f>COUNTIF(F58:AJ58,"VS")</f>
        <v>1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2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1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425</v>
      </c>
      <c r="B59" s="179" t="s">
        <v>180</v>
      </c>
      <c r="C59" s="806" t="s">
        <v>327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713" t="s">
        <v>29</v>
      </c>
      <c r="J59" s="353" t="s">
        <v>7</v>
      </c>
      <c r="K59" s="31" t="s">
        <v>11</v>
      </c>
      <c r="L59" s="305"/>
      <c r="M59" s="305"/>
      <c r="N59" s="31" t="s">
        <v>11</v>
      </c>
      <c r="O59" s="31" t="s">
        <v>11</v>
      </c>
      <c r="P59" s="31" t="s">
        <v>11</v>
      </c>
      <c r="Q59" s="31" t="s">
        <v>11</v>
      </c>
      <c r="R59" s="353" t="s">
        <v>7</v>
      </c>
      <c r="S59" s="353" t="s">
        <v>7</v>
      </c>
      <c r="T59" s="353" t="s">
        <v>7</v>
      </c>
      <c r="U59" s="594" t="s">
        <v>7</v>
      </c>
      <c r="V59" s="408" t="s">
        <v>29</v>
      </c>
      <c r="W59" s="365" t="s">
        <v>14</v>
      </c>
      <c r="X59" s="365" t="s">
        <v>14</v>
      </c>
      <c r="Y59" s="365" t="s">
        <v>14</v>
      </c>
      <c r="Z59" s="365" t="s">
        <v>14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0.15</v>
      </c>
      <c r="AL59" s="157">
        <f t="shared" si="38"/>
        <v>7</v>
      </c>
      <c r="AM59" s="158">
        <f>SUM(AL59:AL60)/2</f>
        <v>6.5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216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14</v>
      </c>
      <c r="BL59" s="162">
        <f>SUM(BK59+BK60)/2</f>
        <v>14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5</v>
      </c>
      <c r="BR59" s="158">
        <f>SUM((BQ59+BQ60)/2)</f>
        <v>5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216</v>
      </c>
      <c r="CB59" s="35">
        <f>SUM(AM59+AO59+AQ59+AS59+AU59+AW59+BB59+BD59+BG59+AY59)</f>
        <v>9</v>
      </c>
    </row>
    <row r="60" spans="1:80" ht="18.75" customHeight="1" thickBot="1" x14ac:dyDescent="0.3">
      <c r="A60" s="137" t="s">
        <v>425</v>
      </c>
      <c r="B60" s="179" t="s">
        <v>180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407" t="s">
        <v>29</v>
      </c>
      <c r="J60" s="354" t="s">
        <v>7</v>
      </c>
      <c r="K60" s="37" t="s">
        <v>57</v>
      </c>
      <c r="L60" s="306"/>
      <c r="M60" s="306"/>
      <c r="N60" s="37" t="s">
        <v>11</v>
      </c>
      <c r="O60" s="37" t="s">
        <v>11</v>
      </c>
      <c r="P60" s="37" t="s">
        <v>11</v>
      </c>
      <c r="Q60" s="37" t="s">
        <v>11</v>
      </c>
      <c r="R60" s="354" t="s">
        <v>7</v>
      </c>
      <c r="S60" s="354" t="s">
        <v>7</v>
      </c>
      <c r="T60" s="354" t="s">
        <v>7</v>
      </c>
      <c r="U60" s="354" t="s">
        <v>7</v>
      </c>
      <c r="V60" s="407" t="s">
        <v>29</v>
      </c>
      <c r="W60" s="367" t="s">
        <v>14</v>
      </c>
      <c r="X60" s="367" t="s">
        <v>14</v>
      </c>
      <c r="Y60" s="367" t="s">
        <v>14</v>
      </c>
      <c r="Z60" s="367" t="s">
        <v>14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14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5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425</v>
      </c>
      <c r="B61" s="179" t="s">
        <v>180</v>
      </c>
      <c r="C61" s="808" t="s">
        <v>328</v>
      </c>
      <c r="D61" s="293" t="s">
        <v>267</v>
      </c>
      <c r="E61" s="156" t="s">
        <v>70</v>
      </c>
      <c r="F61" s="302"/>
      <c r="G61" s="31" t="s">
        <v>67</v>
      </c>
      <c r="H61" s="31" t="s">
        <v>11</v>
      </c>
      <c r="I61" s="32" t="s">
        <v>11</v>
      </c>
      <c r="J61" s="31" t="s">
        <v>11</v>
      </c>
      <c r="K61" s="408" t="s">
        <v>29</v>
      </c>
      <c r="L61" s="305"/>
      <c r="M61" s="305"/>
      <c r="N61" s="31" t="s">
        <v>67</v>
      </c>
      <c r="O61" s="31" t="s">
        <v>11</v>
      </c>
      <c r="P61" s="31" t="s">
        <v>11</v>
      </c>
      <c r="Q61" s="31" t="s">
        <v>11</v>
      </c>
      <c r="R61" s="31" t="s">
        <v>11</v>
      </c>
      <c r="S61" s="305"/>
      <c r="T61" s="305"/>
      <c r="U61" s="408" t="s">
        <v>29</v>
      </c>
      <c r="V61" s="31" t="s">
        <v>11</v>
      </c>
      <c r="W61" s="31" t="s">
        <v>11</v>
      </c>
      <c r="X61" s="353" t="s">
        <v>7</v>
      </c>
      <c r="Y61" s="353" t="s">
        <v>7</v>
      </c>
      <c r="Z61" s="353" t="s">
        <v>7</v>
      </c>
      <c r="AA61" s="353" t="s">
        <v>7</v>
      </c>
      <c r="AB61" s="353" t="s">
        <v>7</v>
      </c>
      <c r="AC61" s="353" t="s">
        <v>7</v>
      </c>
      <c r="AD61" s="305"/>
      <c r="AE61" s="305"/>
      <c r="AF61" s="305"/>
      <c r="AG61" s="305"/>
      <c r="AH61" s="305"/>
      <c r="AI61" s="305"/>
      <c r="AJ61" s="305"/>
      <c r="AK61" s="34">
        <f>IF(CA61=0,"",TIME(0,CA61,0))</f>
        <v>0.18333333333333335</v>
      </c>
      <c r="AL61" s="157">
        <f t="shared" si="38"/>
        <v>9</v>
      </c>
      <c r="AM61" s="158">
        <f>SUM(AL61:AL62)/2</f>
        <v>9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2</v>
      </c>
      <c r="AW61" s="158">
        <f>SUM((AV61+AV62)/2)</f>
        <v>2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264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6</v>
      </c>
      <c r="BR61" s="158">
        <f>SUM((BQ61+BQ62)/2)</f>
        <v>6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264</v>
      </c>
      <c r="CB61" s="35">
        <f>SUM(AM61+AO61+AQ61+AS61+AU61+AW61+BB61+BD61+BG61+AY61)</f>
        <v>11</v>
      </c>
    </row>
    <row r="62" spans="1:80" ht="18.75" customHeight="1" thickBot="1" x14ac:dyDescent="0.3">
      <c r="A62" s="137" t="s">
        <v>425</v>
      </c>
      <c r="B62" s="179" t="s">
        <v>180</v>
      </c>
      <c r="C62" s="295" t="s">
        <v>6</v>
      </c>
      <c r="D62" s="294"/>
      <c r="E62" s="166" t="s">
        <v>4</v>
      </c>
      <c r="F62" s="303"/>
      <c r="G62" s="37" t="s">
        <v>67</v>
      </c>
      <c r="H62" s="37" t="s">
        <v>11</v>
      </c>
      <c r="I62" s="38" t="s">
        <v>11</v>
      </c>
      <c r="J62" s="37" t="s">
        <v>11</v>
      </c>
      <c r="K62" s="407" t="s">
        <v>29</v>
      </c>
      <c r="L62" s="306"/>
      <c r="M62" s="306"/>
      <c r="N62" s="37" t="s">
        <v>67</v>
      </c>
      <c r="O62" s="37" t="s">
        <v>11</v>
      </c>
      <c r="P62" s="37" t="s">
        <v>11</v>
      </c>
      <c r="Q62" s="37" t="s">
        <v>11</v>
      </c>
      <c r="R62" s="37" t="s">
        <v>11</v>
      </c>
      <c r="S62" s="306"/>
      <c r="T62" s="306"/>
      <c r="U62" s="407" t="s">
        <v>29</v>
      </c>
      <c r="V62" s="37" t="s">
        <v>11</v>
      </c>
      <c r="W62" s="37" t="s">
        <v>11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06"/>
      <c r="AE62" s="306"/>
      <c r="AF62" s="306"/>
      <c r="AG62" s="306"/>
      <c r="AH62" s="306"/>
      <c r="AI62" s="306"/>
      <c r="AJ62" s="306"/>
      <c r="AK62" s="40"/>
      <c r="AL62" s="167">
        <f t="shared" si="38"/>
        <v>9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2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6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279</v>
      </c>
      <c r="E63" s="156" t="s">
        <v>70</v>
      </c>
      <c r="F63" s="304"/>
      <c r="G63" s="52" t="s">
        <v>11</v>
      </c>
      <c r="H63" s="52" t="s">
        <v>11</v>
      </c>
      <c r="I63" s="53" t="s">
        <v>11</v>
      </c>
      <c r="J63" s="52" t="s">
        <v>11</v>
      </c>
      <c r="K63" s="52" t="s">
        <v>11</v>
      </c>
      <c r="L63" s="307"/>
      <c r="M63" s="307"/>
      <c r="N63" s="52" t="s">
        <v>11</v>
      </c>
      <c r="O63" s="353" t="s">
        <v>7</v>
      </c>
      <c r="P63" s="52" t="s">
        <v>11</v>
      </c>
      <c r="Q63" s="52" t="s">
        <v>11</v>
      </c>
      <c r="R63" s="792" t="s">
        <v>35</v>
      </c>
      <c r="S63" s="307"/>
      <c r="T63" s="307"/>
      <c r="U63" s="52" t="s">
        <v>11</v>
      </c>
      <c r="V63" s="52" t="s">
        <v>11</v>
      </c>
      <c r="W63" s="52" t="s">
        <v>11</v>
      </c>
      <c r="X63" s="52" t="s">
        <v>11</v>
      </c>
      <c r="Y63" s="52" t="s">
        <v>11</v>
      </c>
      <c r="Z63" s="307"/>
      <c r="AA63" s="307"/>
      <c r="AB63" s="52" t="s">
        <v>11</v>
      </c>
      <c r="AC63" s="358" t="s">
        <v>7</v>
      </c>
      <c r="AD63" s="307"/>
      <c r="AE63" s="307"/>
      <c r="AF63" s="307"/>
      <c r="AG63" s="307"/>
      <c r="AH63" s="307"/>
      <c r="AI63" s="307"/>
      <c r="AJ63" s="307"/>
      <c r="AK63" s="34">
        <f>IF(CA63=0,"",TIME(0,CA63,0))</f>
        <v>0.23333333333333331</v>
      </c>
      <c r="AL63" s="157">
        <f t="shared" ref="AL63:AL74" si="57">COUNTIF(F63:AJ63,"P")</f>
        <v>14</v>
      </c>
      <c r="AM63" s="158">
        <f>SUM(AL63:AL64)/2</f>
        <v>13.5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0.5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2</v>
      </c>
      <c r="BR63" s="158">
        <f>SUM((BQ63+BQ64)/2)</f>
        <v>2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8" t="s">
        <v>11</v>
      </c>
      <c r="J64" s="37" t="s">
        <v>11</v>
      </c>
      <c r="K64" s="37" t="s">
        <v>57</v>
      </c>
      <c r="L64" s="306"/>
      <c r="M64" s="306"/>
      <c r="N64" s="37" t="s">
        <v>11</v>
      </c>
      <c r="O64" s="354" t="s">
        <v>7</v>
      </c>
      <c r="P64" s="37" t="s">
        <v>11</v>
      </c>
      <c r="Q64" s="37" t="s">
        <v>11</v>
      </c>
      <c r="R64" s="480" t="s">
        <v>35</v>
      </c>
      <c r="S64" s="306"/>
      <c r="T64" s="306"/>
      <c r="U64" s="37" t="s">
        <v>11</v>
      </c>
      <c r="V64" s="37" t="s">
        <v>11</v>
      </c>
      <c r="W64" s="37" t="s">
        <v>11</v>
      </c>
      <c r="X64" s="37" t="s">
        <v>11</v>
      </c>
      <c r="Y64" s="37" t="s">
        <v>11</v>
      </c>
      <c r="Z64" s="306"/>
      <c r="AA64" s="306"/>
      <c r="AB64" s="37" t="s">
        <v>11</v>
      </c>
      <c r="AC64" s="354" t="s">
        <v>7</v>
      </c>
      <c r="AD64" s="306"/>
      <c r="AE64" s="306"/>
      <c r="AF64" s="306"/>
      <c r="AG64" s="306"/>
      <c r="AH64" s="306"/>
      <c r="AI64" s="306"/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1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2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281</v>
      </c>
      <c r="E65" s="209" t="s">
        <v>70</v>
      </c>
      <c r="F65" s="304"/>
      <c r="G65" s="52" t="s">
        <v>11</v>
      </c>
      <c r="H65" s="412" t="s">
        <v>101</v>
      </c>
      <c r="I65" s="53" t="s">
        <v>11</v>
      </c>
      <c r="J65" s="52" t="s">
        <v>67</v>
      </c>
      <c r="K65" s="52" t="s">
        <v>11</v>
      </c>
      <c r="L65" s="307"/>
      <c r="M65" s="307"/>
      <c r="N65" s="52" t="s">
        <v>11</v>
      </c>
      <c r="O65" s="52" t="s">
        <v>11</v>
      </c>
      <c r="P65" s="52" t="s">
        <v>11</v>
      </c>
      <c r="Q65" s="52" t="s">
        <v>11</v>
      </c>
      <c r="R65" s="52" t="s">
        <v>67</v>
      </c>
      <c r="S65" s="307"/>
      <c r="T65" s="307"/>
      <c r="U65" s="52" t="s">
        <v>11</v>
      </c>
      <c r="V65" s="52" t="s">
        <v>11</v>
      </c>
      <c r="W65" s="365" t="s">
        <v>14</v>
      </c>
      <c r="X65" s="365" t="s">
        <v>14</v>
      </c>
      <c r="Y65" s="365" t="s">
        <v>14</v>
      </c>
      <c r="Z65" s="307"/>
      <c r="AA65" s="307"/>
      <c r="AB65" s="52" t="s">
        <v>11</v>
      </c>
      <c r="AC65" s="52" t="s">
        <v>11</v>
      </c>
      <c r="AD65" s="307"/>
      <c r="AE65" s="307"/>
      <c r="AF65" s="307"/>
      <c r="AG65" s="307"/>
      <c r="AH65" s="307"/>
      <c r="AI65" s="307"/>
      <c r="AJ65" s="307"/>
      <c r="AK65" s="34">
        <f>IF(CA65=0,"",TIME(0,CA65,0))</f>
        <v>0.18333333333333335</v>
      </c>
      <c r="AL65" s="157">
        <f>COUNTIF(F65:AJ65,"P")</f>
        <v>11</v>
      </c>
      <c r="AM65" s="158">
        <f>SUM(AL65:AL66)/2</f>
        <v>9.5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0.5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264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3</v>
      </c>
      <c r="BL65" s="162">
        <f>SUM(BK65+BK66)/2</f>
        <v>3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264</v>
      </c>
      <c r="CB65" s="35">
        <f>SUM(AM65+AO65+AQ65+AS65+AU65+AW65+BB65+BD65+BG65+AY65)</f>
        <v>11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412" t="s">
        <v>101</v>
      </c>
      <c r="I66" s="53" t="s">
        <v>11</v>
      </c>
      <c r="J66" s="37" t="s">
        <v>67</v>
      </c>
      <c r="K66" s="52" t="s">
        <v>11</v>
      </c>
      <c r="L66" s="307"/>
      <c r="M66" s="307"/>
      <c r="N66" s="52" t="s">
        <v>11</v>
      </c>
      <c r="O66" s="52" t="s">
        <v>11</v>
      </c>
      <c r="P66" s="52" t="s">
        <v>11</v>
      </c>
      <c r="Q66" s="52" t="s">
        <v>11</v>
      </c>
      <c r="R66" s="37" t="s">
        <v>67</v>
      </c>
      <c r="S66" s="307"/>
      <c r="T66" s="307"/>
      <c r="U66" s="52" t="s">
        <v>11</v>
      </c>
      <c r="V66" s="651" t="s">
        <v>33</v>
      </c>
      <c r="W66" s="798" t="s">
        <v>14</v>
      </c>
      <c r="X66" s="798" t="s">
        <v>14</v>
      </c>
      <c r="Y66" s="798" t="s">
        <v>14</v>
      </c>
      <c r="Z66" s="306"/>
      <c r="AA66" s="306"/>
      <c r="AB66" s="52" t="s">
        <v>57</v>
      </c>
      <c r="AC66" s="395" t="s">
        <v>39</v>
      </c>
      <c r="AD66" s="307"/>
      <c r="AE66" s="307"/>
      <c r="AF66" s="307"/>
      <c r="AG66" s="307"/>
      <c r="AH66" s="307"/>
      <c r="AI66" s="307"/>
      <c r="AJ66" s="307"/>
      <c r="AK66" s="40"/>
      <c r="AL66" s="167">
        <f>COUNTIF(F66:AJ66,"P")</f>
        <v>8</v>
      </c>
      <c r="AM66" s="168"/>
      <c r="AN66" s="168">
        <f>COUNTIF(F66:AJ66,"Mi")</f>
        <v>0</v>
      </c>
      <c r="AO66" s="169"/>
      <c r="AP66" s="170">
        <f>COUNTIF(F66:AJ66,"VS")</f>
        <v>1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3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425</v>
      </c>
      <c r="B67" s="179" t="s">
        <v>180</v>
      </c>
      <c r="C67" s="196">
        <v>9067</v>
      </c>
      <c r="D67" s="252" t="s">
        <v>284</v>
      </c>
      <c r="E67" s="209" t="s">
        <v>70</v>
      </c>
      <c r="F67" s="302"/>
      <c r="G67" s="31" t="s">
        <v>11</v>
      </c>
      <c r="H67" s="31" t="s">
        <v>11</v>
      </c>
      <c r="I67" s="32" t="s">
        <v>11</v>
      </c>
      <c r="J67" s="358" t="s">
        <v>7</v>
      </c>
      <c r="K67" s="31" t="s">
        <v>11</v>
      </c>
      <c r="L67" s="305"/>
      <c r="M67" s="305"/>
      <c r="N67" s="353" t="s">
        <v>7</v>
      </c>
      <c r="O67" s="353" t="s">
        <v>7</v>
      </c>
      <c r="P67" s="353" t="s">
        <v>7</v>
      </c>
      <c r="Q67" s="353" t="s">
        <v>7</v>
      </c>
      <c r="R67" s="353" t="s">
        <v>7</v>
      </c>
      <c r="S67" s="353" t="s">
        <v>7</v>
      </c>
      <c r="T67" s="353" t="s">
        <v>7</v>
      </c>
      <c r="U67" s="353" t="s">
        <v>7</v>
      </c>
      <c r="V67" s="31" t="s">
        <v>11</v>
      </c>
      <c r="W67" s="31" t="s">
        <v>11</v>
      </c>
      <c r="X67" s="31" t="s">
        <v>11</v>
      </c>
      <c r="Y67" s="31" t="s">
        <v>11</v>
      </c>
      <c r="Z67" s="305"/>
      <c r="AA67" s="305"/>
      <c r="AB67" s="31" t="s">
        <v>11</v>
      </c>
      <c r="AC67" s="31" t="s">
        <v>11</v>
      </c>
      <c r="AD67" s="305"/>
      <c r="AE67" s="305"/>
      <c r="AF67" s="305"/>
      <c r="AG67" s="305"/>
      <c r="AH67" s="305"/>
      <c r="AI67" s="305"/>
      <c r="AJ67" s="305"/>
      <c r="AK67" s="34">
        <f>IF(CA67=0,"",TIME(0,CA67,0))</f>
        <v>0.16666666666666666</v>
      </c>
      <c r="AL67" s="157">
        <f>COUNTIF(F67:AJ67,"P")</f>
        <v>10</v>
      </c>
      <c r="AM67" s="158">
        <f>SUM(AL67:AL68)/2</f>
        <v>9.5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0.5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240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9</v>
      </c>
      <c r="BR67" s="158">
        <f>SUM((BQ67+BQ68)/2)</f>
        <v>9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240</v>
      </c>
      <c r="CB67" s="35">
        <f>SUM(AM67+AO67+AQ67+AS67+AU67+AW67+BB67+BD67+BG67+AY67)</f>
        <v>10</v>
      </c>
    </row>
    <row r="68" spans="1:80" ht="18.75" customHeight="1" thickBot="1" x14ac:dyDescent="0.3">
      <c r="A68" s="137" t="s">
        <v>425</v>
      </c>
      <c r="B68" s="179" t="s">
        <v>180</v>
      </c>
      <c r="C68" s="164" t="s">
        <v>6</v>
      </c>
      <c r="D68" s="260"/>
      <c r="E68" s="166" t="s">
        <v>4</v>
      </c>
      <c r="F68" s="303"/>
      <c r="G68" s="37" t="s">
        <v>11</v>
      </c>
      <c r="H68" s="37" t="s">
        <v>11</v>
      </c>
      <c r="I68" s="38" t="s">
        <v>11</v>
      </c>
      <c r="J68" s="358" t="s">
        <v>7</v>
      </c>
      <c r="K68" s="37" t="s">
        <v>11</v>
      </c>
      <c r="L68" s="306"/>
      <c r="M68" s="306"/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7" t="s">
        <v>11</v>
      </c>
      <c r="W68" s="37" t="s">
        <v>11</v>
      </c>
      <c r="X68" s="37" t="s">
        <v>11</v>
      </c>
      <c r="Y68" s="37" t="s">
        <v>11</v>
      </c>
      <c r="Z68" s="306"/>
      <c r="AA68" s="306"/>
      <c r="AB68" s="37" t="s">
        <v>11</v>
      </c>
      <c r="AC68" s="395" t="s">
        <v>39</v>
      </c>
      <c r="AD68" s="306"/>
      <c r="AE68" s="306"/>
      <c r="AF68" s="306"/>
      <c r="AG68" s="306"/>
      <c r="AH68" s="306"/>
      <c r="AI68" s="306"/>
      <c r="AJ68" s="306"/>
      <c r="AK68" s="40"/>
      <c r="AL68" s="167">
        <f>COUNTIF(F68:AJ68,"P")</f>
        <v>9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1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9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425</v>
      </c>
      <c r="B69" s="179" t="s">
        <v>180</v>
      </c>
      <c r="C69" s="807" t="s">
        <v>331</v>
      </c>
      <c r="D69" s="178" t="str">
        <f>VLOOKUP(C69,ListeAppel,2,FALSE)</f>
        <v>Nom 098</v>
      </c>
      <c r="E69" s="156" t="s">
        <v>70</v>
      </c>
      <c r="F69" s="302"/>
      <c r="G69" s="31" t="s">
        <v>11</v>
      </c>
      <c r="H69" s="31" t="s">
        <v>11</v>
      </c>
      <c r="I69" s="32" t="s">
        <v>11</v>
      </c>
      <c r="J69" s="31" t="s">
        <v>11</v>
      </c>
      <c r="K69" s="570" t="s">
        <v>29</v>
      </c>
      <c r="L69" s="305"/>
      <c r="M69" s="305"/>
      <c r="N69" s="31" t="s">
        <v>11</v>
      </c>
      <c r="O69" s="31" t="s">
        <v>11</v>
      </c>
      <c r="P69" s="31" t="s">
        <v>67</v>
      </c>
      <c r="Q69" s="31" t="s">
        <v>11</v>
      </c>
      <c r="R69" s="515" t="s">
        <v>35</v>
      </c>
      <c r="S69" s="305"/>
      <c r="T69" s="305"/>
      <c r="U69" s="31" t="s">
        <v>11</v>
      </c>
      <c r="V69" s="31" t="s">
        <v>11</v>
      </c>
      <c r="W69" s="31" t="s">
        <v>11</v>
      </c>
      <c r="X69" s="442" t="s">
        <v>11</v>
      </c>
      <c r="Y69" s="31" t="s">
        <v>67</v>
      </c>
      <c r="Z69" s="305"/>
      <c r="AA69" s="305"/>
      <c r="AB69" s="518" t="s">
        <v>28</v>
      </c>
      <c r="AC69" s="31" t="s">
        <v>11</v>
      </c>
      <c r="AD69" s="305"/>
      <c r="AE69" s="305"/>
      <c r="AF69" s="305"/>
      <c r="AG69" s="305"/>
      <c r="AH69" s="305"/>
      <c r="AI69" s="305"/>
      <c r="AJ69" s="305"/>
      <c r="AK69" s="34">
        <f>IF(CA69=0,"",TIME(0,CA69,0))</f>
        <v>0.21666666666666667</v>
      </c>
      <c r="AL69" s="157">
        <f t="shared" si="57"/>
        <v>12</v>
      </c>
      <c r="AM69" s="158">
        <f>SUM(AL69:AL70)/2</f>
        <v>11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1</v>
      </c>
      <c r="AW69" s="158">
        <f>SUM((AV69+AV70)/2)</f>
        <v>1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0</v>
      </c>
      <c r="BR69" s="158">
        <f>SUM((BQ69+BQ70)/2)</f>
        <v>0</v>
      </c>
      <c r="BS69" s="158">
        <f t="shared" si="72"/>
        <v>1</v>
      </c>
      <c r="BT69" s="158">
        <f>SUM((BS69+BS70)/2)</f>
        <v>1</v>
      </c>
      <c r="BU69" s="158">
        <f t="shared" si="73"/>
        <v>1</v>
      </c>
      <c r="BV69" s="158">
        <f>SUM((BU69+BU70)/2)</f>
        <v>1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425</v>
      </c>
      <c r="B70" s="179" t="s">
        <v>180</v>
      </c>
      <c r="C70" s="192" t="s">
        <v>10</v>
      </c>
      <c r="D70" s="194"/>
      <c r="E70" s="166" t="s">
        <v>4</v>
      </c>
      <c r="F70" s="303"/>
      <c r="G70" s="37" t="s">
        <v>11</v>
      </c>
      <c r="H70" s="37" t="s">
        <v>11</v>
      </c>
      <c r="I70" s="38" t="s">
        <v>11</v>
      </c>
      <c r="J70" s="37" t="s">
        <v>11</v>
      </c>
      <c r="K70" s="569" t="s">
        <v>29</v>
      </c>
      <c r="L70" s="306"/>
      <c r="M70" s="306"/>
      <c r="N70" s="37" t="s">
        <v>11</v>
      </c>
      <c r="O70" s="37" t="s">
        <v>11</v>
      </c>
      <c r="P70" s="37" t="s">
        <v>67</v>
      </c>
      <c r="Q70" s="37" t="s">
        <v>11</v>
      </c>
      <c r="R70" s="480" t="s">
        <v>35</v>
      </c>
      <c r="S70" s="306"/>
      <c r="T70" s="306"/>
      <c r="U70" s="37" t="s">
        <v>11</v>
      </c>
      <c r="V70" s="37" t="s">
        <v>11</v>
      </c>
      <c r="W70" s="37" t="s">
        <v>57</v>
      </c>
      <c r="X70" s="380" t="s">
        <v>11</v>
      </c>
      <c r="Y70" s="37" t="s">
        <v>67</v>
      </c>
      <c r="Z70" s="306"/>
      <c r="AA70" s="306"/>
      <c r="AB70" s="518" t="s">
        <v>28</v>
      </c>
      <c r="AC70" s="395" t="s">
        <v>39</v>
      </c>
      <c r="AD70" s="306"/>
      <c r="AE70" s="306"/>
      <c r="AF70" s="306"/>
      <c r="AG70" s="306"/>
      <c r="AH70" s="306"/>
      <c r="AI70" s="306"/>
      <c r="AJ70" s="306"/>
      <c r="AK70" s="40"/>
      <c r="AL70" s="167">
        <f t="shared" si="57"/>
        <v>10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1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0</v>
      </c>
      <c r="BR70" s="168"/>
      <c r="BS70" s="168">
        <f t="shared" si="72"/>
        <v>1</v>
      </c>
      <c r="BT70" s="169"/>
      <c r="BU70" s="168">
        <f t="shared" si="73"/>
        <v>1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332</v>
      </c>
      <c r="D71" s="178" t="str">
        <f>VLOOKUP(C71,ListeAppel,2,FALSE)</f>
        <v>Nom 100</v>
      </c>
      <c r="E71" s="156" t="s">
        <v>70</v>
      </c>
      <c r="F71" s="304"/>
      <c r="G71" s="358" t="s">
        <v>7</v>
      </c>
      <c r="H71" s="52" t="s">
        <v>11</v>
      </c>
      <c r="I71" s="53" t="s">
        <v>11</v>
      </c>
      <c r="J71" s="52" t="s">
        <v>11</v>
      </c>
      <c r="K71" s="52" t="s">
        <v>11</v>
      </c>
      <c r="L71" s="307"/>
      <c r="M71" s="307"/>
      <c r="N71" s="52" t="s">
        <v>11</v>
      </c>
      <c r="O71" s="52" t="s">
        <v>11</v>
      </c>
      <c r="P71" s="52" t="s">
        <v>11</v>
      </c>
      <c r="Q71" s="52" t="s">
        <v>11</v>
      </c>
      <c r="R71" s="52" t="s">
        <v>11</v>
      </c>
      <c r="S71" s="307"/>
      <c r="T71" s="307"/>
      <c r="U71" s="52" t="s">
        <v>11</v>
      </c>
      <c r="V71" s="31" t="s">
        <v>11</v>
      </c>
      <c r="W71" s="52" t="s">
        <v>11</v>
      </c>
      <c r="X71" s="268" t="s">
        <v>11</v>
      </c>
      <c r="Y71" s="52" t="s">
        <v>11</v>
      </c>
      <c r="Z71" s="307"/>
      <c r="AA71" s="307"/>
      <c r="AB71" s="353" t="s">
        <v>7</v>
      </c>
      <c r="AC71" s="358" t="s">
        <v>7</v>
      </c>
      <c r="AD71" s="307"/>
      <c r="AE71" s="307"/>
      <c r="AF71" s="307"/>
      <c r="AG71" s="307"/>
      <c r="AH71" s="307"/>
      <c r="AI71" s="307"/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13.5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3</v>
      </c>
      <c r="BR71" s="158">
        <f>SUM((BQ71+BQ72)/2)</f>
        <v>3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4"/>
      <c r="G72" s="358" t="s">
        <v>7</v>
      </c>
      <c r="H72" s="52" t="s">
        <v>11</v>
      </c>
      <c r="I72" s="53" t="s">
        <v>11</v>
      </c>
      <c r="J72" s="52" t="s">
        <v>11</v>
      </c>
      <c r="K72" s="52" t="s">
        <v>11</v>
      </c>
      <c r="L72" s="307"/>
      <c r="M72" s="307"/>
      <c r="N72" s="52" t="s">
        <v>57</v>
      </c>
      <c r="O72" s="52" t="s">
        <v>11</v>
      </c>
      <c r="P72" s="52" t="s">
        <v>11</v>
      </c>
      <c r="Q72" s="52" t="s">
        <v>11</v>
      </c>
      <c r="R72" s="52" t="s">
        <v>11</v>
      </c>
      <c r="S72" s="307"/>
      <c r="T72" s="307"/>
      <c r="U72" s="52" t="s">
        <v>11</v>
      </c>
      <c r="V72" s="37" t="s">
        <v>11</v>
      </c>
      <c r="W72" s="52" t="s">
        <v>11</v>
      </c>
      <c r="X72" s="52" t="s">
        <v>11</v>
      </c>
      <c r="Y72" s="52" t="s">
        <v>11</v>
      </c>
      <c r="Z72" s="307"/>
      <c r="AA72" s="307"/>
      <c r="AB72" s="354" t="s">
        <v>7</v>
      </c>
      <c r="AC72" s="354" t="s">
        <v>7</v>
      </c>
      <c r="AD72" s="307"/>
      <c r="AE72" s="307"/>
      <c r="AF72" s="307"/>
      <c r="AG72" s="307"/>
      <c r="AH72" s="307"/>
      <c r="AI72" s="307"/>
      <c r="AJ72" s="307"/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3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425</v>
      </c>
      <c r="B73" s="179" t="s">
        <v>180</v>
      </c>
      <c r="C73" s="807" t="s">
        <v>333</v>
      </c>
      <c r="D73" s="178" t="s">
        <v>290</v>
      </c>
      <c r="E73" s="156" t="s">
        <v>70</v>
      </c>
      <c r="F73" s="302"/>
      <c r="G73" s="31" t="s">
        <v>11</v>
      </c>
      <c r="H73" s="31" t="s">
        <v>11</v>
      </c>
      <c r="I73" s="32" t="s">
        <v>11</v>
      </c>
      <c r="J73" s="31" t="s">
        <v>11</v>
      </c>
      <c r="K73" s="31" t="s">
        <v>11</v>
      </c>
      <c r="L73" s="305"/>
      <c r="M73" s="305"/>
      <c r="N73" s="31" t="s">
        <v>11</v>
      </c>
      <c r="O73" s="31" t="s">
        <v>11</v>
      </c>
      <c r="P73" s="31" t="s">
        <v>11</v>
      </c>
      <c r="Q73" s="31" t="s">
        <v>11</v>
      </c>
      <c r="R73" s="31" t="s">
        <v>11</v>
      </c>
      <c r="S73" s="305"/>
      <c r="T73" s="305"/>
      <c r="U73" s="31" t="s">
        <v>11</v>
      </c>
      <c r="V73" s="31" t="s">
        <v>11</v>
      </c>
      <c r="W73" s="31" t="s">
        <v>67</v>
      </c>
      <c r="X73" s="31" t="s">
        <v>11</v>
      </c>
      <c r="Y73" s="31" t="s">
        <v>11</v>
      </c>
      <c r="Z73" s="305"/>
      <c r="AA73" s="305"/>
      <c r="AB73" s="792" t="s">
        <v>35</v>
      </c>
      <c r="AC73" s="31" t="s">
        <v>11</v>
      </c>
      <c r="AD73" s="305"/>
      <c r="AE73" s="305"/>
      <c r="AF73" s="305"/>
      <c r="AG73" s="305"/>
      <c r="AH73" s="305"/>
      <c r="AI73" s="305"/>
      <c r="AJ73" s="305"/>
      <c r="AK73" s="34">
        <f>IF(CA73=0,"",TIME(0,CA73,0))</f>
        <v>0.25</v>
      </c>
      <c r="AL73" s="157">
        <f t="shared" si="57"/>
        <v>15</v>
      </c>
      <c r="AM73" s="158">
        <f>SUM(AL73:AL74)/2</f>
        <v>14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0.5</v>
      </c>
      <c r="AT73" s="159">
        <f t="shared" si="61"/>
        <v>0</v>
      </c>
      <c r="AU73" s="160">
        <f>SUM((AT73+AT74)/2)</f>
        <v>0.5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360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1</v>
      </c>
      <c r="BV73" s="158">
        <f>SUM((BU73+BU74)/2)</f>
        <v>1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360</v>
      </c>
      <c r="CB73" s="35">
        <f>SUM(AM73+AO73+AQ73+AS73+AU73+AW73+BB73+BD73+BG73+AY73)</f>
        <v>15</v>
      </c>
    </row>
    <row r="74" spans="1:80" ht="18.75" customHeight="1" thickBot="1" x14ac:dyDescent="0.3">
      <c r="A74" s="137" t="s">
        <v>425</v>
      </c>
      <c r="B74" s="179" t="s">
        <v>180</v>
      </c>
      <c r="C74" s="192" t="s">
        <v>6</v>
      </c>
      <c r="D74" s="194"/>
      <c r="E74" s="166" t="s">
        <v>4</v>
      </c>
      <c r="F74" s="303"/>
      <c r="G74" s="37" t="s">
        <v>11</v>
      </c>
      <c r="H74" s="37" t="s">
        <v>11</v>
      </c>
      <c r="I74" s="38" t="s">
        <v>11</v>
      </c>
      <c r="J74" s="37" t="s">
        <v>11</v>
      </c>
      <c r="K74" s="37" t="s">
        <v>11</v>
      </c>
      <c r="L74" s="306"/>
      <c r="M74" s="306"/>
      <c r="N74" s="37" t="s">
        <v>11</v>
      </c>
      <c r="O74" s="37" t="s">
        <v>11</v>
      </c>
      <c r="P74" s="37" t="s">
        <v>11</v>
      </c>
      <c r="Q74" s="37" t="s">
        <v>11</v>
      </c>
      <c r="R74" s="37" t="s">
        <v>11</v>
      </c>
      <c r="S74" s="306"/>
      <c r="T74" s="306"/>
      <c r="U74" s="37" t="s">
        <v>11</v>
      </c>
      <c r="V74" s="37" t="s">
        <v>57</v>
      </c>
      <c r="W74" s="37" t="s">
        <v>67</v>
      </c>
      <c r="X74" s="37" t="s">
        <v>11</v>
      </c>
      <c r="Y74" s="37" t="s">
        <v>11</v>
      </c>
      <c r="Z74" s="306"/>
      <c r="AA74" s="306"/>
      <c r="AB74" s="480" t="s">
        <v>35</v>
      </c>
      <c r="AC74" s="395" t="s">
        <v>39</v>
      </c>
      <c r="AD74" s="306"/>
      <c r="AE74" s="306"/>
      <c r="AF74" s="306"/>
      <c r="AG74" s="306"/>
      <c r="AH74" s="306"/>
      <c r="AI74" s="306"/>
      <c r="AJ74" s="306"/>
      <c r="AK74" s="40"/>
      <c r="AL74" s="167">
        <f t="shared" si="57"/>
        <v>13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1</v>
      </c>
      <c r="AS74" s="168"/>
      <c r="AT74" s="168">
        <f t="shared" si="61"/>
        <v>1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1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425</v>
      </c>
      <c r="B75" s="179" t="s">
        <v>181</v>
      </c>
      <c r="C75" s="1174" t="s">
        <v>181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425</v>
      </c>
      <c r="B76" s="179" t="s">
        <v>181</v>
      </c>
      <c r="D76" s="45" t="s">
        <v>69</v>
      </c>
      <c r="F76" s="299">
        <v>1</v>
      </c>
      <c r="G76" s="25">
        <v>2</v>
      </c>
      <c r="H76" s="25">
        <v>3</v>
      </c>
      <c r="I76" s="25">
        <v>4</v>
      </c>
      <c r="J76" s="25">
        <v>5</v>
      </c>
      <c r="K76" s="25">
        <v>6</v>
      </c>
      <c r="L76" s="300">
        <v>7</v>
      </c>
      <c r="M76" s="300">
        <v>8</v>
      </c>
      <c r="N76" s="25">
        <v>9</v>
      </c>
      <c r="O76" s="25">
        <v>10</v>
      </c>
      <c r="P76" s="25">
        <v>11</v>
      </c>
      <c r="Q76" s="25">
        <v>12</v>
      </c>
      <c r="R76" s="25">
        <v>13</v>
      </c>
      <c r="S76" s="300">
        <v>14</v>
      </c>
      <c r="T76" s="300">
        <v>15</v>
      </c>
      <c r="U76" s="25">
        <v>16</v>
      </c>
      <c r="V76" s="25">
        <v>17</v>
      </c>
      <c r="W76" s="25">
        <v>18</v>
      </c>
      <c r="X76" s="25">
        <v>19</v>
      </c>
      <c r="Y76" s="25">
        <v>20</v>
      </c>
      <c r="Z76" s="300">
        <v>21</v>
      </c>
      <c r="AA76" s="300">
        <v>22</v>
      </c>
      <c r="AB76" s="25">
        <v>23</v>
      </c>
      <c r="AC76" s="25">
        <v>24</v>
      </c>
      <c r="AD76" s="300">
        <v>25</v>
      </c>
      <c r="AE76" s="300">
        <v>26</v>
      </c>
      <c r="AF76" s="300">
        <v>27</v>
      </c>
      <c r="AG76" s="301">
        <v>28</v>
      </c>
      <c r="AH76" s="301">
        <v>29</v>
      </c>
      <c r="AI76" s="300">
        <v>30</v>
      </c>
      <c r="AJ76" s="329">
        <v>31</v>
      </c>
      <c r="AK76" s="40"/>
      <c r="BL76" s="82"/>
    </row>
    <row r="77" spans="1:80" ht="18.75" customHeight="1" x14ac:dyDescent="0.25">
      <c r="A77" s="137" t="s">
        <v>425</v>
      </c>
      <c r="B77" s="179" t="s">
        <v>181</v>
      </c>
      <c r="C77" s="1134" t="s">
        <v>334</v>
      </c>
      <c r="D77" s="293" t="s">
        <v>193</v>
      </c>
      <c r="E77" s="236" t="s">
        <v>70</v>
      </c>
      <c r="F77" s="302"/>
      <c r="G77" s="31" t="s">
        <v>11</v>
      </c>
      <c r="H77" s="31" t="s">
        <v>11</v>
      </c>
      <c r="I77" s="475" t="s">
        <v>7</v>
      </c>
      <c r="J77" s="31" t="s">
        <v>11</v>
      </c>
      <c r="K77" s="31" t="s">
        <v>11</v>
      </c>
      <c r="L77" s="305"/>
      <c r="M77" s="305"/>
      <c r="N77" s="31" t="s">
        <v>11</v>
      </c>
      <c r="O77" s="31" t="s">
        <v>33</v>
      </c>
      <c r="P77" s="351" t="s">
        <v>58</v>
      </c>
      <c r="Q77" s="351" t="s">
        <v>58</v>
      </c>
      <c r="R77" s="351" t="s">
        <v>58</v>
      </c>
      <c r="S77" s="305"/>
      <c r="T77" s="305"/>
      <c r="U77" s="31" t="s">
        <v>11</v>
      </c>
      <c r="V77" s="31" t="s">
        <v>33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05"/>
      <c r="AE77" s="305"/>
      <c r="AF77" s="305"/>
      <c r="AG77" s="305"/>
      <c r="AH77" s="305"/>
      <c r="AI77" s="305"/>
      <c r="AJ77" s="305"/>
      <c r="AK77" s="34">
        <f>IF(CA77=0,"",TIME(0,CA77,0))</f>
        <v>0.13333333333333333</v>
      </c>
      <c r="AL77" s="157">
        <f t="shared" ref="AL77:AL82" si="76">COUNTIF(F77:AJ77,"P")</f>
        <v>6</v>
      </c>
      <c r="AM77" s="158">
        <f>SUM(AL77:AL78)/2</f>
        <v>4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2</v>
      </c>
      <c r="AQ77" s="159">
        <f>SUM((AP77+AP78)/2)</f>
        <v>1.5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2.5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192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0</v>
      </c>
      <c r="BL77" s="162">
        <f>SUM(BK77+BK78)/2</f>
        <v>0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8</v>
      </c>
      <c r="BR77" s="158">
        <f>SUM((BQ77+BQ78)/2)</f>
        <v>8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192</v>
      </c>
      <c r="CB77" s="35">
        <f>SUM(AM77+AO77+AQ77+AS77+AU77+AW77+BB77+BD77+BG77+AY77)</f>
        <v>8</v>
      </c>
    </row>
    <row r="78" spans="1:80" ht="18.75" customHeight="1" thickBot="1" x14ac:dyDescent="0.3">
      <c r="A78" s="137" t="s">
        <v>425</v>
      </c>
      <c r="B78" s="179" t="s">
        <v>181</v>
      </c>
      <c r="C78" s="720" t="s">
        <v>10</v>
      </c>
      <c r="D78" s="297"/>
      <c r="E78" s="238" t="s">
        <v>4</v>
      </c>
      <c r="F78" s="303"/>
      <c r="G78" s="37" t="s">
        <v>57</v>
      </c>
      <c r="H78" s="37" t="s">
        <v>57</v>
      </c>
      <c r="I78" s="476" t="s">
        <v>7</v>
      </c>
      <c r="J78" s="37" t="s">
        <v>33</v>
      </c>
      <c r="K78" s="37" t="s">
        <v>57</v>
      </c>
      <c r="L78" s="306"/>
      <c r="M78" s="306"/>
      <c r="N78" s="37" t="s">
        <v>11</v>
      </c>
      <c r="O78" s="37" t="s">
        <v>57</v>
      </c>
      <c r="P78" s="352" t="s">
        <v>58</v>
      </c>
      <c r="Q78" s="352" t="s">
        <v>58</v>
      </c>
      <c r="R78" s="352" t="s">
        <v>58</v>
      </c>
      <c r="S78" s="306"/>
      <c r="T78" s="306"/>
      <c r="U78" s="37" t="s">
        <v>11</v>
      </c>
      <c r="V78" s="37" t="s">
        <v>57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06"/>
      <c r="AE78" s="306"/>
      <c r="AF78" s="306"/>
      <c r="AG78" s="306"/>
      <c r="AH78" s="306"/>
      <c r="AI78" s="306"/>
      <c r="AJ78" s="306"/>
      <c r="AK78" s="40"/>
      <c r="AL78" s="167">
        <f t="shared" si="76"/>
        <v>2</v>
      </c>
      <c r="AM78" s="168"/>
      <c r="AN78" s="168">
        <f t="shared" si="77"/>
        <v>0</v>
      </c>
      <c r="AO78" s="169"/>
      <c r="AP78" s="170">
        <f t="shared" si="78"/>
        <v>1</v>
      </c>
      <c r="AQ78" s="171"/>
      <c r="AR78" s="168">
        <f t="shared" si="79"/>
        <v>0</v>
      </c>
      <c r="AS78" s="168"/>
      <c r="AT78" s="168">
        <f t="shared" si="80"/>
        <v>5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8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425</v>
      </c>
      <c r="B79" s="179" t="s">
        <v>181</v>
      </c>
      <c r="C79" s="808" t="s">
        <v>336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1" t="s">
        <v>67</v>
      </c>
      <c r="L79" s="305"/>
      <c r="M79" s="305"/>
      <c r="N79" s="31" t="s">
        <v>11</v>
      </c>
      <c r="O79" s="31" t="s">
        <v>11</v>
      </c>
      <c r="P79" s="31" t="s">
        <v>11</v>
      </c>
      <c r="Q79" s="353" t="s">
        <v>7</v>
      </c>
      <c r="R79" s="485" t="s">
        <v>67</v>
      </c>
      <c r="S79" s="305"/>
      <c r="T79" s="305"/>
      <c r="U79" s="31" t="s">
        <v>11</v>
      </c>
      <c r="V79" s="442" t="s">
        <v>11</v>
      </c>
      <c r="W79" s="31" t="s">
        <v>11</v>
      </c>
      <c r="X79" s="31" t="s">
        <v>11</v>
      </c>
      <c r="Y79" s="31" t="s">
        <v>11</v>
      </c>
      <c r="Z79" s="305"/>
      <c r="AA79" s="305"/>
      <c r="AB79" s="353" t="s">
        <v>7</v>
      </c>
      <c r="AC79" s="353" t="s">
        <v>7</v>
      </c>
      <c r="AD79" s="305"/>
      <c r="AE79" s="305"/>
      <c r="AF79" s="305"/>
      <c r="AG79" s="305"/>
      <c r="AH79" s="305"/>
      <c r="AI79" s="305"/>
      <c r="AJ79" s="305"/>
      <c r="AK79" s="34">
        <f>IF(CA79=0,"",TIME(0,CA79,0))</f>
        <v>0.19999999999999998</v>
      </c>
      <c r="AL79" s="157">
        <f t="shared" si="76"/>
        <v>12</v>
      </c>
      <c r="AM79" s="158">
        <f>SUM(AL79:AL80)/2</f>
        <v>11.5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0</v>
      </c>
      <c r="AS79" s="159">
        <f>SUM((AR79+AR80)/2)</f>
        <v>0</v>
      </c>
      <c r="AT79" s="159">
        <f t="shared" si="80"/>
        <v>0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3</v>
      </c>
      <c r="BR79" s="158">
        <f>SUM((BQ79+BQ80)/2)</f>
        <v>3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425</v>
      </c>
      <c r="B80" s="179" t="s">
        <v>181</v>
      </c>
      <c r="C80" s="721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57</v>
      </c>
      <c r="K80" s="37" t="s">
        <v>67</v>
      </c>
      <c r="L80" s="306"/>
      <c r="M80" s="306"/>
      <c r="N80" s="37" t="s">
        <v>11</v>
      </c>
      <c r="O80" s="37" t="s">
        <v>11</v>
      </c>
      <c r="P80" s="37" t="s">
        <v>11</v>
      </c>
      <c r="Q80" s="354" t="s">
        <v>7</v>
      </c>
      <c r="R80" s="37" t="s">
        <v>67</v>
      </c>
      <c r="S80" s="306"/>
      <c r="T80" s="306"/>
      <c r="U80" s="37" t="s">
        <v>11</v>
      </c>
      <c r="V80" s="37" t="s">
        <v>11</v>
      </c>
      <c r="W80" s="37" t="s">
        <v>11</v>
      </c>
      <c r="X80" s="37" t="s">
        <v>11</v>
      </c>
      <c r="Y80" s="37" t="s">
        <v>11</v>
      </c>
      <c r="Z80" s="306"/>
      <c r="AA80" s="306"/>
      <c r="AB80" s="354" t="s">
        <v>7</v>
      </c>
      <c r="AC80" s="354" t="s">
        <v>7</v>
      </c>
      <c r="AD80" s="306"/>
      <c r="AE80" s="306"/>
      <c r="AF80" s="306"/>
      <c r="AG80" s="306"/>
      <c r="AH80" s="306"/>
      <c r="AI80" s="306"/>
      <c r="AJ80" s="306"/>
      <c r="AK80" s="40"/>
      <c r="AL80" s="167">
        <f t="shared" si="76"/>
        <v>11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3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425</v>
      </c>
      <c r="B81" s="179" t="s">
        <v>181</v>
      </c>
      <c r="C81" s="1057" t="s">
        <v>339</v>
      </c>
      <c r="D81" s="155" t="s">
        <v>292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53" t="s">
        <v>7</v>
      </c>
      <c r="L81" s="353" t="s">
        <v>7</v>
      </c>
      <c r="M81" s="353" t="s">
        <v>7</v>
      </c>
      <c r="N81" s="353" t="s">
        <v>7</v>
      </c>
      <c r="O81" s="31" t="s">
        <v>11</v>
      </c>
      <c r="P81" s="353" t="s">
        <v>7</v>
      </c>
      <c r="Q81" s="353" t="s">
        <v>7</v>
      </c>
      <c r="R81" s="353" t="s">
        <v>7</v>
      </c>
      <c r="S81" s="305"/>
      <c r="T81" s="305"/>
      <c r="U81" s="31" t="s">
        <v>11</v>
      </c>
      <c r="V81" s="31" t="s">
        <v>11</v>
      </c>
      <c r="W81" s="380" t="s">
        <v>11</v>
      </c>
      <c r="X81" s="351" t="s">
        <v>58</v>
      </c>
      <c r="Y81" s="31" t="s">
        <v>11</v>
      </c>
      <c r="Z81" s="305"/>
      <c r="AA81" s="305"/>
      <c r="AB81" s="353" t="s">
        <v>7</v>
      </c>
      <c r="AC81" s="353" t="s">
        <v>7</v>
      </c>
      <c r="AD81" s="305"/>
      <c r="AE81" s="305"/>
      <c r="AF81" s="305"/>
      <c r="AG81" s="305"/>
      <c r="AH81" s="305"/>
      <c r="AI81" s="305"/>
      <c r="AJ81" s="305"/>
      <c r="AK81" s="34">
        <f>IF(CA81=0,"",TIME(0,CA81,0))</f>
        <v>8.3333333333333329E-2</v>
      </c>
      <c r="AL81" s="157">
        <f t="shared" si="76"/>
        <v>5</v>
      </c>
      <c r="AM81" s="158">
        <f>SUM(AL81:AL82)/2</f>
        <v>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0</v>
      </c>
      <c r="AS81" s="159">
        <f>SUM((AR81+AR82)/2)</f>
        <v>0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120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13</v>
      </c>
      <c r="BR81" s="158">
        <f>SUM((BQ81+BQ82)/2)</f>
        <v>13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120</v>
      </c>
      <c r="CB81" s="35">
        <f>SUM(AM81+AO81+AQ81+AS81+AU81+AW81+BB81+BD81+BG81+AY81)</f>
        <v>5</v>
      </c>
    </row>
    <row r="82" spans="1:80" ht="18.75" customHeight="1" thickBot="1" x14ac:dyDescent="0.3">
      <c r="A82" s="137" t="s">
        <v>425</v>
      </c>
      <c r="B82" s="179" t="s">
        <v>181</v>
      </c>
      <c r="C82" s="721" t="s">
        <v>10</v>
      </c>
      <c r="D82" s="165">
        <v>11393</v>
      </c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54" t="s">
        <v>7</v>
      </c>
      <c r="L82" s="354" t="s">
        <v>7</v>
      </c>
      <c r="M82" s="354" t="s">
        <v>7</v>
      </c>
      <c r="N82" s="354" t="s">
        <v>7</v>
      </c>
      <c r="O82" s="37" t="s">
        <v>11</v>
      </c>
      <c r="P82" s="354" t="s">
        <v>7</v>
      </c>
      <c r="Q82" s="354" t="s">
        <v>7</v>
      </c>
      <c r="R82" s="354" t="s">
        <v>7</v>
      </c>
      <c r="S82" s="306"/>
      <c r="T82" s="306"/>
      <c r="U82" s="37" t="s">
        <v>11</v>
      </c>
      <c r="V82" s="37" t="s">
        <v>11</v>
      </c>
      <c r="W82" s="380" t="s">
        <v>11</v>
      </c>
      <c r="X82" s="352" t="s">
        <v>58</v>
      </c>
      <c r="Y82" s="37" t="s">
        <v>11</v>
      </c>
      <c r="Z82" s="306"/>
      <c r="AA82" s="306"/>
      <c r="AB82" s="354" t="s">
        <v>7</v>
      </c>
      <c r="AC82" s="354" t="s">
        <v>7</v>
      </c>
      <c r="AD82" s="306"/>
      <c r="AE82" s="306"/>
      <c r="AF82" s="306"/>
      <c r="AG82" s="306"/>
      <c r="AH82" s="306"/>
      <c r="AI82" s="306"/>
      <c r="AJ82" s="306"/>
      <c r="AK82" s="40"/>
      <c r="AL82" s="167">
        <f t="shared" si="76"/>
        <v>5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13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425</v>
      </c>
      <c r="B83" s="179" t="s">
        <v>182</v>
      </c>
      <c r="C83" s="1174" t="s">
        <v>182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429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425</v>
      </c>
      <c r="B84" s="179" t="s">
        <v>182</v>
      </c>
      <c r="C84" s="190"/>
      <c r="D84" s="45" t="s">
        <v>69</v>
      </c>
      <c r="E84" s="204"/>
      <c r="F84" s="299">
        <v>1</v>
      </c>
      <c r="G84" s="25">
        <v>2</v>
      </c>
      <c r="H84" s="25">
        <v>3</v>
      </c>
      <c r="I84" s="25">
        <v>4</v>
      </c>
      <c r="J84" s="25">
        <v>5</v>
      </c>
      <c r="K84" s="25">
        <v>6</v>
      </c>
      <c r="L84" s="300">
        <v>7</v>
      </c>
      <c r="M84" s="300">
        <v>8</v>
      </c>
      <c r="N84" s="25">
        <v>9</v>
      </c>
      <c r="O84" s="25">
        <v>10</v>
      </c>
      <c r="P84" s="25">
        <v>11</v>
      </c>
      <c r="Q84" s="25">
        <v>12</v>
      </c>
      <c r="R84" s="25">
        <v>13</v>
      </c>
      <c r="S84" s="300">
        <v>14</v>
      </c>
      <c r="T84" s="300">
        <v>15</v>
      </c>
      <c r="U84" s="25">
        <v>16</v>
      </c>
      <c r="V84" s="25">
        <v>17</v>
      </c>
      <c r="W84" s="25">
        <v>18</v>
      </c>
      <c r="X84" s="25">
        <v>19</v>
      </c>
      <c r="Y84" s="25">
        <v>20</v>
      </c>
      <c r="Z84" s="300">
        <v>21</v>
      </c>
      <c r="AA84" s="300">
        <v>22</v>
      </c>
      <c r="AB84" s="25">
        <v>23</v>
      </c>
      <c r="AC84" s="25">
        <v>24</v>
      </c>
      <c r="AD84" s="300">
        <v>25</v>
      </c>
      <c r="AE84" s="300">
        <v>26</v>
      </c>
      <c r="AF84" s="300">
        <v>27</v>
      </c>
      <c r="AG84" s="301">
        <v>28</v>
      </c>
      <c r="AH84" s="301">
        <v>29</v>
      </c>
      <c r="AI84" s="300">
        <v>30</v>
      </c>
      <c r="AJ84" s="3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425</v>
      </c>
      <c r="B85" s="179" t="s">
        <v>182</v>
      </c>
      <c r="C85" s="1057" t="s">
        <v>340</v>
      </c>
      <c r="D85" s="155" t="str">
        <f>VLOOKUP(C85,ListeAppel,2,FALSE)</f>
        <v>Nom 010</v>
      </c>
      <c r="E85" s="156" t="s">
        <v>70</v>
      </c>
      <c r="F85" s="302"/>
      <c r="G85" s="31" t="s">
        <v>11</v>
      </c>
      <c r="H85" s="32" t="s">
        <v>67</v>
      </c>
      <c r="I85" s="32" t="s">
        <v>11</v>
      </c>
      <c r="J85" s="353" t="s">
        <v>7</v>
      </c>
      <c r="K85" s="31" t="s">
        <v>11</v>
      </c>
      <c r="L85" s="305"/>
      <c r="M85" s="305"/>
      <c r="N85" s="31" t="s">
        <v>11</v>
      </c>
      <c r="O85" s="31" t="s">
        <v>11</v>
      </c>
      <c r="P85" s="32" t="s">
        <v>67</v>
      </c>
      <c r="Q85" s="31" t="s">
        <v>11</v>
      </c>
      <c r="R85" s="31" t="s">
        <v>11</v>
      </c>
      <c r="S85" s="305"/>
      <c r="T85" s="305"/>
      <c r="U85" s="32" t="s">
        <v>11</v>
      </c>
      <c r="V85" s="31" t="s">
        <v>11</v>
      </c>
      <c r="W85" s="32" t="s">
        <v>67</v>
      </c>
      <c r="X85" s="31" t="s">
        <v>11</v>
      </c>
      <c r="Y85" s="32" t="s">
        <v>67</v>
      </c>
      <c r="Z85" s="305"/>
      <c r="AA85" s="305"/>
      <c r="AB85" s="32" t="s">
        <v>11</v>
      </c>
      <c r="AC85" s="353" t="s">
        <v>7</v>
      </c>
      <c r="AD85" s="305"/>
      <c r="AE85" s="305"/>
      <c r="AF85" s="305"/>
      <c r="AG85" s="305"/>
      <c r="AH85" s="305"/>
      <c r="AI85" s="305"/>
      <c r="AJ85" s="305"/>
      <c r="AK85" s="34">
        <f>IF(CA85=0,"",TIME(0,CA85,0))</f>
        <v>0.18333333333333335</v>
      </c>
      <c r="AL85" s="157">
        <f t="shared" ref="AL85:AL150" si="95">COUNTIF(F85:AJ85,"P")</f>
        <v>11</v>
      </c>
      <c r="AM85" s="158">
        <f>SUM(AL85:AL86)/2</f>
        <v>11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264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2</v>
      </c>
      <c r="BR85" s="158">
        <f>SUM((BQ85+BQ86)/2)</f>
        <v>2</v>
      </c>
      <c r="BS85" s="158">
        <f t="shared" ref="BS85:BS150" si="110">COUNTIF(F85:AJ85,"CC")</f>
        <v>0</v>
      </c>
      <c r="BT85" s="158">
        <f>SUM((BS85+BS86)/2)</f>
        <v>0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264</v>
      </c>
      <c r="CB85" s="35">
        <f>SUM(AM85+AO85+AQ85+AS85+AU85+AW85+BB85+BD85+BG85+AY85)</f>
        <v>11</v>
      </c>
    </row>
    <row r="86" spans="1:80" ht="18.75" customHeight="1" thickBot="1" x14ac:dyDescent="0.3">
      <c r="A86" s="137" t="s">
        <v>425</v>
      </c>
      <c r="B86" s="179" t="s">
        <v>182</v>
      </c>
      <c r="C86" s="710" t="s">
        <v>6</v>
      </c>
      <c r="D86" s="165">
        <v>11436</v>
      </c>
      <c r="E86" s="166" t="s">
        <v>4</v>
      </c>
      <c r="F86" s="303"/>
      <c r="G86" s="37" t="s">
        <v>11</v>
      </c>
      <c r="H86" s="38" t="s">
        <v>67</v>
      </c>
      <c r="I86" s="38" t="s">
        <v>11</v>
      </c>
      <c r="J86" s="354" t="s">
        <v>7</v>
      </c>
      <c r="K86" s="37" t="s">
        <v>11</v>
      </c>
      <c r="L86" s="306"/>
      <c r="M86" s="306"/>
      <c r="N86" s="37" t="s">
        <v>11</v>
      </c>
      <c r="O86" s="37" t="s">
        <v>11</v>
      </c>
      <c r="P86" s="38" t="s">
        <v>67</v>
      </c>
      <c r="Q86" s="37" t="s">
        <v>11</v>
      </c>
      <c r="R86" s="37" t="s">
        <v>11</v>
      </c>
      <c r="S86" s="306"/>
      <c r="T86" s="306"/>
      <c r="U86" s="37" t="s">
        <v>11</v>
      </c>
      <c r="V86" s="37" t="s">
        <v>11</v>
      </c>
      <c r="W86" s="38" t="s">
        <v>67</v>
      </c>
      <c r="X86" s="37" t="s">
        <v>11</v>
      </c>
      <c r="Y86" s="38" t="s">
        <v>67</v>
      </c>
      <c r="Z86" s="306"/>
      <c r="AA86" s="306"/>
      <c r="AB86" s="38" t="s">
        <v>11</v>
      </c>
      <c r="AC86" s="354" t="s">
        <v>7</v>
      </c>
      <c r="AD86" s="306"/>
      <c r="AE86" s="306"/>
      <c r="AF86" s="306"/>
      <c r="AG86" s="306"/>
      <c r="AH86" s="306"/>
      <c r="AI86" s="306"/>
      <c r="AJ86" s="306"/>
      <c r="AK86" s="40"/>
      <c r="AL86" s="167">
        <f t="shared" si="95"/>
        <v>11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2</v>
      </c>
      <c r="BR86" s="168"/>
      <c r="BS86" s="168">
        <f t="shared" si="110"/>
        <v>0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425</v>
      </c>
      <c r="B87" s="179" t="s">
        <v>182</v>
      </c>
      <c r="C87" s="1057" t="s">
        <v>341</v>
      </c>
      <c r="D87" s="178" t="str">
        <f>VLOOKUP(C87,ListeAppel,2,FALSE)</f>
        <v>Nom 020</v>
      </c>
      <c r="E87" s="156" t="s">
        <v>70</v>
      </c>
      <c r="F87" s="302"/>
      <c r="G87" s="353" t="s">
        <v>7</v>
      </c>
      <c r="H87" s="353" t="s">
        <v>7</v>
      </c>
      <c r="I87" s="353" t="s">
        <v>7</v>
      </c>
      <c r="J87" s="353" t="s">
        <v>7</v>
      </c>
      <c r="K87" s="353" t="s">
        <v>7</v>
      </c>
      <c r="L87" s="305"/>
      <c r="M87" s="305"/>
      <c r="N87" s="31" t="s">
        <v>11</v>
      </c>
      <c r="O87" s="31" t="s">
        <v>11</v>
      </c>
      <c r="P87" s="437" t="s">
        <v>29</v>
      </c>
      <c r="Q87" s="31" t="s">
        <v>11</v>
      </c>
      <c r="R87" s="432" t="s">
        <v>28</v>
      </c>
      <c r="S87" s="305"/>
      <c r="T87" s="305"/>
      <c r="U87" s="31" t="s">
        <v>11</v>
      </c>
      <c r="V87" s="31" t="s">
        <v>11</v>
      </c>
      <c r="W87" s="775" t="s">
        <v>111</v>
      </c>
      <c r="X87" s="31" t="s">
        <v>11</v>
      </c>
      <c r="Y87" s="31" t="s">
        <v>11</v>
      </c>
      <c r="Z87" s="305"/>
      <c r="AA87" s="305"/>
      <c r="AB87" s="31" t="s">
        <v>11</v>
      </c>
      <c r="AC87" s="782" t="s">
        <v>8</v>
      </c>
      <c r="AD87" s="305"/>
      <c r="AE87" s="305"/>
      <c r="AF87" s="305"/>
      <c r="AG87" s="305"/>
      <c r="AH87" s="305"/>
      <c r="AI87" s="305"/>
      <c r="AJ87" s="305"/>
      <c r="AK87" s="34">
        <f>IF(CA87=0,"",TIME(0,CA87,0))</f>
        <v>0.15</v>
      </c>
      <c r="AL87" s="157">
        <f t="shared" si="95"/>
        <v>8</v>
      </c>
      <c r="AM87" s="158">
        <f>SUM(AL87:AL88)/2</f>
        <v>8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</v>
      </c>
      <c r="AV87" s="158">
        <f t="shared" si="100"/>
        <v>1</v>
      </c>
      <c r="AW87" s="158">
        <f>SUM((AV87+AV88)/2)</f>
        <v>1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216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1</v>
      </c>
      <c r="BJ87" s="159">
        <f>SUM((BI87+BI88)/2)</f>
        <v>0.5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5</v>
      </c>
      <c r="BR87" s="158">
        <f>SUM((BQ87+BQ88)/2)</f>
        <v>5.5</v>
      </c>
      <c r="BS87" s="158">
        <f t="shared" si="110"/>
        <v>1</v>
      </c>
      <c r="BT87" s="158">
        <f>SUM((BS87+BS88)/2)</f>
        <v>1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216</v>
      </c>
      <c r="CB87" s="35">
        <f>SUM(AM87+AO87+AQ87+AS87+AU87+AW87+BB87+BD87+BG87+AY87)</f>
        <v>9</v>
      </c>
    </row>
    <row r="88" spans="1:80" ht="18.75" customHeight="1" thickBot="1" x14ac:dyDescent="0.3">
      <c r="A88" s="137" t="s">
        <v>425</v>
      </c>
      <c r="B88" s="179" t="s">
        <v>182</v>
      </c>
      <c r="C88" s="710" t="s">
        <v>10</v>
      </c>
      <c r="D88" s="194"/>
      <c r="E88" s="166" t="s">
        <v>4</v>
      </c>
      <c r="F88" s="303"/>
      <c r="G88" s="354" t="s">
        <v>7</v>
      </c>
      <c r="H88" s="354" t="s">
        <v>7</v>
      </c>
      <c r="I88" s="354" t="s">
        <v>7</v>
      </c>
      <c r="J88" s="354" t="s">
        <v>7</v>
      </c>
      <c r="K88" s="354" t="s">
        <v>7</v>
      </c>
      <c r="L88" s="306"/>
      <c r="M88" s="306"/>
      <c r="N88" s="37" t="s">
        <v>11</v>
      </c>
      <c r="O88" s="37" t="s">
        <v>11</v>
      </c>
      <c r="P88" s="436" t="s">
        <v>29</v>
      </c>
      <c r="Q88" s="37" t="s">
        <v>11</v>
      </c>
      <c r="R88" s="433" t="s">
        <v>28</v>
      </c>
      <c r="S88" s="306"/>
      <c r="T88" s="306"/>
      <c r="U88" s="37" t="s">
        <v>11</v>
      </c>
      <c r="V88" s="37" t="s">
        <v>11</v>
      </c>
      <c r="W88" s="776" t="s">
        <v>111</v>
      </c>
      <c r="X88" s="37" t="s">
        <v>11</v>
      </c>
      <c r="Y88" s="37" t="s">
        <v>11</v>
      </c>
      <c r="Z88" s="306"/>
      <c r="AA88" s="306"/>
      <c r="AB88" s="37" t="s">
        <v>11</v>
      </c>
      <c r="AC88" s="354" t="s">
        <v>7</v>
      </c>
      <c r="AD88" s="306"/>
      <c r="AE88" s="306"/>
      <c r="AF88" s="306"/>
      <c r="AG88" s="306"/>
      <c r="AH88" s="306"/>
      <c r="AI88" s="306"/>
      <c r="AJ88" s="306"/>
      <c r="AK88" s="40"/>
      <c r="AL88" s="167">
        <f t="shared" si="95"/>
        <v>8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1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6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425</v>
      </c>
      <c r="B89" s="179" t="s">
        <v>182</v>
      </c>
      <c r="C89" s="1057">
        <v>8487</v>
      </c>
      <c r="D89" s="178" t="s">
        <v>214</v>
      </c>
      <c r="E89" s="156" t="s">
        <v>70</v>
      </c>
      <c r="F89" s="304"/>
      <c r="G89" s="622" t="s">
        <v>23</v>
      </c>
      <c r="H89" s="52" t="s">
        <v>11</v>
      </c>
      <c r="I89" s="53" t="s">
        <v>11</v>
      </c>
      <c r="J89" s="385" t="s">
        <v>58</v>
      </c>
      <c r="K89" s="385" t="s">
        <v>58</v>
      </c>
      <c r="L89" s="307"/>
      <c r="M89" s="307"/>
      <c r="N89" s="52" t="s">
        <v>11</v>
      </c>
      <c r="O89" s="52" t="s">
        <v>11</v>
      </c>
      <c r="P89" s="385" t="s">
        <v>58</v>
      </c>
      <c r="Q89" s="255" t="s">
        <v>11</v>
      </c>
      <c r="R89" s="463" t="s">
        <v>67</v>
      </c>
      <c r="S89" s="333"/>
      <c r="T89" s="307"/>
      <c r="U89" s="52" t="s">
        <v>11</v>
      </c>
      <c r="V89" s="52" t="s">
        <v>11</v>
      </c>
      <c r="W89" s="52" t="s">
        <v>11</v>
      </c>
      <c r="X89" s="255" t="s">
        <v>11</v>
      </c>
      <c r="Y89" s="52" t="s">
        <v>11</v>
      </c>
      <c r="Z89" s="307"/>
      <c r="AA89" s="307"/>
      <c r="AB89" s="353" t="s">
        <v>7</v>
      </c>
      <c r="AC89" s="353" t="s">
        <v>7</v>
      </c>
      <c r="AD89" s="307"/>
      <c r="AE89" s="307"/>
      <c r="AF89" s="307"/>
      <c r="AG89" s="307"/>
      <c r="AH89" s="307"/>
      <c r="AI89" s="307"/>
      <c r="AJ89" s="307"/>
      <c r="AK89" s="34">
        <f>IF(CA89=0,"",TIME(0,CA89,0))</f>
        <v>0.13333333333333333</v>
      </c>
      <c r="AL89" s="157">
        <f t="shared" si="95"/>
        <v>10</v>
      </c>
      <c r="AM89" s="158">
        <f>SUM(AL89:AL90)/2</f>
        <v>8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192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192</v>
      </c>
      <c r="CB89" s="35">
        <f>SUM(AM89+AO89+AQ89+AS89+AU89+AW89+BB89+BD89+BG89+AY89)</f>
        <v>8</v>
      </c>
    </row>
    <row r="90" spans="1:80" ht="18.75" customHeight="1" thickBot="1" x14ac:dyDescent="0.3">
      <c r="A90" s="137" t="s">
        <v>425</v>
      </c>
      <c r="B90" s="179" t="s">
        <v>182</v>
      </c>
      <c r="C90" s="710" t="s">
        <v>10</v>
      </c>
      <c r="D90" s="194"/>
      <c r="E90" s="166" t="s">
        <v>4</v>
      </c>
      <c r="F90" s="304"/>
      <c r="G90" s="622" t="s">
        <v>23</v>
      </c>
      <c r="H90" s="52" t="s">
        <v>67</v>
      </c>
      <c r="I90" s="52" t="s">
        <v>67</v>
      </c>
      <c r="J90" s="385" t="s">
        <v>58</v>
      </c>
      <c r="K90" s="385" t="s">
        <v>58</v>
      </c>
      <c r="L90" s="307"/>
      <c r="M90" s="307"/>
      <c r="N90" s="52" t="s">
        <v>11</v>
      </c>
      <c r="O90" s="52" t="s">
        <v>11</v>
      </c>
      <c r="P90" s="385" t="s">
        <v>58</v>
      </c>
      <c r="Q90" s="255" t="s">
        <v>11</v>
      </c>
      <c r="R90" s="52" t="s">
        <v>67</v>
      </c>
      <c r="S90" s="333"/>
      <c r="T90" s="307"/>
      <c r="U90" s="52" t="s">
        <v>11</v>
      </c>
      <c r="V90" s="52" t="s">
        <v>11</v>
      </c>
      <c r="W90" s="52" t="s">
        <v>67</v>
      </c>
      <c r="X90" s="52" t="s">
        <v>67</v>
      </c>
      <c r="Y90" s="52" t="s">
        <v>11</v>
      </c>
      <c r="Z90" s="307"/>
      <c r="AA90" s="307"/>
      <c r="AB90" s="354" t="s">
        <v>7</v>
      </c>
      <c r="AC90" s="354" t="s">
        <v>7</v>
      </c>
      <c r="AD90" s="307"/>
      <c r="AE90" s="307"/>
      <c r="AF90" s="307"/>
      <c r="AG90" s="307"/>
      <c r="AH90" s="307"/>
      <c r="AI90" s="307"/>
      <c r="AJ90" s="307"/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425</v>
      </c>
      <c r="B91" s="179" t="s">
        <v>182</v>
      </c>
      <c r="C91" s="808" t="s">
        <v>343</v>
      </c>
      <c r="D91" s="155" t="str">
        <f>VLOOKUP(C91,ListeAppel,2,FALSE)</f>
        <v>Nom 044</v>
      </c>
      <c r="E91" s="156" t="s">
        <v>70</v>
      </c>
      <c r="F91" s="302"/>
      <c r="G91" s="353" t="s">
        <v>7</v>
      </c>
      <c r="H91" s="353" t="s">
        <v>7</v>
      </c>
      <c r="I91" s="353" t="s">
        <v>7</v>
      </c>
      <c r="J91" s="357" t="s">
        <v>7</v>
      </c>
      <c r="K91" s="373" t="s">
        <v>45</v>
      </c>
      <c r="L91" s="305"/>
      <c r="M91" s="305"/>
      <c r="N91" s="31" t="s">
        <v>11</v>
      </c>
      <c r="O91" s="31" t="s">
        <v>11</v>
      </c>
      <c r="P91" s="31" t="s">
        <v>11</v>
      </c>
      <c r="Q91" s="31" t="s">
        <v>67</v>
      </c>
      <c r="R91" s="373" t="s">
        <v>45</v>
      </c>
      <c r="S91" s="305"/>
      <c r="T91" s="305"/>
      <c r="U91" s="31" t="s">
        <v>11</v>
      </c>
      <c r="V91" s="31" t="s">
        <v>11</v>
      </c>
      <c r="W91" s="485" t="s">
        <v>115</v>
      </c>
      <c r="X91" s="31" t="s">
        <v>11</v>
      </c>
      <c r="Y91" s="373" t="s">
        <v>45</v>
      </c>
      <c r="Z91" s="305"/>
      <c r="AA91" s="305"/>
      <c r="AB91" s="353" t="s">
        <v>7</v>
      </c>
      <c r="AC91" s="362" t="s">
        <v>7</v>
      </c>
      <c r="AD91" s="305"/>
      <c r="AE91" s="305"/>
      <c r="AF91" s="325" t="s">
        <v>45</v>
      </c>
      <c r="AG91" s="305"/>
      <c r="AH91" s="305"/>
      <c r="AI91" s="305"/>
      <c r="AJ91" s="305"/>
      <c r="AK91" s="34">
        <f>IF(CA91=0,"",TIME(0,CA91,0))</f>
        <v>9.9999999999999992E-2</v>
      </c>
      <c r="AL91" s="157">
        <f t="shared" si="95"/>
        <v>6</v>
      </c>
      <c r="AM91" s="158">
        <f>SUM(AL91:AL92)/2</f>
        <v>6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144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6</v>
      </c>
      <c r="BR91" s="158">
        <f>SUM((BQ91+BQ92)/2)</f>
        <v>6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4</v>
      </c>
      <c r="BZ91" s="160">
        <f>SUM((BY91+BY92)/2)</f>
        <v>4</v>
      </c>
      <c r="CA91" s="163">
        <f>SUM(AZ91)</f>
        <v>144</v>
      </c>
      <c r="CB91" s="35">
        <f>SUM(AM91+AO91+AQ91+AS91+AU91+AW91+BB91+BD91+BG91+AY91)</f>
        <v>6</v>
      </c>
    </row>
    <row r="92" spans="1:80" ht="18.75" customHeight="1" thickBot="1" x14ac:dyDescent="0.3">
      <c r="A92" s="137" t="s">
        <v>425</v>
      </c>
      <c r="B92" s="179" t="s">
        <v>182</v>
      </c>
      <c r="C92" s="710" t="s">
        <v>3</v>
      </c>
      <c r="D92" s="195" t="s">
        <v>105</v>
      </c>
      <c r="E92" s="166" t="s">
        <v>4</v>
      </c>
      <c r="F92" s="303"/>
      <c r="G92" s="354" t="s">
        <v>7</v>
      </c>
      <c r="H92" s="354" t="s">
        <v>7</v>
      </c>
      <c r="I92" s="354" t="s">
        <v>7</v>
      </c>
      <c r="J92" s="453" t="s">
        <v>7</v>
      </c>
      <c r="K92" s="374" t="s">
        <v>45</v>
      </c>
      <c r="L92" s="306"/>
      <c r="M92" s="306"/>
      <c r="N92" s="37" t="s">
        <v>11</v>
      </c>
      <c r="O92" s="37" t="s">
        <v>11</v>
      </c>
      <c r="P92" s="37" t="s">
        <v>11</v>
      </c>
      <c r="Q92" s="37" t="s">
        <v>67</v>
      </c>
      <c r="R92" s="374" t="s">
        <v>45</v>
      </c>
      <c r="S92" s="306"/>
      <c r="T92" s="306"/>
      <c r="U92" s="37" t="s">
        <v>11</v>
      </c>
      <c r="V92" s="37" t="s">
        <v>11</v>
      </c>
      <c r="W92" s="37" t="s">
        <v>67</v>
      </c>
      <c r="X92" s="37" t="s">
        <v>11</v>
      </c>
      <c r="Y92" s="374" t="s">
        <v>45</v>
      </c>
      <c r="Z92" s="306"/>
      <c r="AA92" s="306"/>
      <c r="AB92" s="354" t="s">
        <v>7</v>
      </c>
      <c r="AC92" s="354" t="s">
        <v>7</v>
      </c>
      <c r="AD92" s="306"/>
      <c r="AE92" s="306"/>
      <c r="AF92" s="326" t="s">
        <v>45</v>
      </c>
      <c r="AG92" s="306"/>
      <c r="AH92" s="306"/>
      <c r="AI92" s="306"/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6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4</v>
      </c>
      <c r="BZ92" s="175"/>
      <c r="CA92" s="176"/>
      <c r="CB92" s="85"/>
    </row>
    <row r="93" spans="1:80" ht="18.75" customHeight="1" x14ac:dyDescent="0.25">
      <c r="A93" s="137" t="s">
        <v>425</v>
      </c>
      <c r="B93" s="179" t="s">
        <v>182</v>
      </c>
      <c r="C93" s="1057" t="s">
        <v>344</v>
      </c>
      <c r="D93" s="178" t="str">
        <f>VLOOKUP(C93,ListeAppel,2,FALSE)</f>
        <v>Nom 057</v>
      </c>
      <c r="E93" s="156" t="s">
        <v>70</v>
      </c>
      <c r="F93" s="302"/>
      <c r="G93" s="788" t="s">
        <v>13</v>
      </c>
      <c r="H93" s="31" t="s">
        <v>11</v>
      </c>
      <c r="I93" s="32" t="s">
        <v>11</v>
      </c>
      <c r="J93" s="31" t="s">
        <v>11</v>
      </c>
      <c r="K93" s="31" t="s">
        <v>11</v>
      </c>
      <c r="L93" s="305"/>
      <c r="M93" s="305"/>
      <c r="N93" s="55" t="s">
        <v>11</v>
      </c>
      <c r="O93" s="524" t="s">
        <v>11</v>
      </c>
      <c r="P93" s="31" t="s">
        <v>11</v>
      </c>
      <c r="Q93" s="31" t="s">
        <v>11</v>
      </c>
      <c r="R93" s="31" t="s">
        <v>11</v>
      </c>
      <c r="S93" s="305"/>
      <c r="T93" s="305"/>
      <c r="U93" s="31" t="s">
        <v>11</v>
      </c>
      <c r="V93" s="31" t="s">
        <v>11</v>
      </c>
      <c r="W93" s="31" t="s">
        <v>11</v>
      </c>
      <c r="X93" s="31" t="s">
        <v>11</v>
      </c>
      <c r="Y93" s="31" t="s">
        <v>11</v>
      </c>
      <c r="Z93" s="305"/>
      <c r="AA93" s="305"/>
      <c r="AB93" s="353" t="s">
        <v>7</v>
      </c>
      <c r="AC93" s="353" t="s">
        <v>7</v>
      </c>
      <c r="AD93" s="305"/>
      <c r="AE93" s="305"/>
      <c r="AF93" s="305"/>
      <c r="AG93" s="305"/>
      <c r="AH93" s="305"/>
      <c r="AI93" s="305"/>
      <c r="AJ93" s="305"/>
      <c r="AK93" s="34">
        <f>IF(CA93=0,"",TIME(0,CA93,0))</f>
        <v>0.25</v>
      </c>
      <c r="AL93" s="157">
        <f t="shared" si="95"/>
        <v>14</v>
      </c>
      <c r="AM93" s="158">
        <f>SUM(AL93:AL94)/2</f>
        <v>14.5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360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2</v>
      </c>
      <c r="BR93" s="158">
        <f>SUM((BQ93+BQ94)/2)</f>
        <v>2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360</v>
      </c>
      <c r="CB93" s="35">
        <f>SUM(AM93+AO93+AQ93+AS93+AU93+AW93+BB93+BD93+BG93+AY93)</f>
        <v>15</v>
      </c>
    </row>
    <row r="94" spans="1:80" ht="18.75" customHeight="1" thickBot="1" x14ac:dyDescent="0.3">
      <c r="A94" s="137" t="s">
        <v>425</v>
      </c>
      <c r="B94" s="179" t="s">
        <v>182</v>
      </c>
      <c r="C94" s="710" t="s">
        <v>10</v>
      </c>
      <c r="D94" s="194"/>
      <c r="E94" s="166" t="s">
        <v>4</v>
      </c>
      <c r="F94" s="303"/>
      <c r="G94" s="37" t="s">
        <v>11</v>
      </c>
      <c r="H94" s="37" t="s">
        <v>11</v>
      </c>
      <c r="I94" s="38" t="s">
        <v>11</v>
      </c>
      <c r="J94" s="37" t="s">
        <v>11</v>
      </c>
      <c r="K94" s="37" t="s">
        <v>11</v>
      </c>
      <c r="L94" s="306"/>
      <c r="M94" s="306"/>
      <c r="N94" s="37" t="s">
        <v>11</v>
      </c>
      <c r="O94" s="37" t="s">
        <v>11</v>
      </c>
      <c r="P94" s="37" t="s">
        <v>11</v>
      </c>
      <c r="Q94" s="37" t="s">
        <v>11</v>
      </c>
      <c r="R94" s="37" t="s">
        <v>11</v>
      </c>
      <c r="S94" s="306"/>
      <c r="T94" s="306"/>
      <c r="U94" s="37" t="s">
        <v>11</v>
      </c>
      <c r="V94" s="37" t="s">
        <v>11</v>
      </c>
      <c r="W94" s="37" t="s">
        <v>11</v>
      </c>
      <c r="X94" s="37" t="s">
        <v>11</v>
      </c>
      <c r="Y94" s="37" t="s">
        <v>11</v>
      </c>
      <c r="Z94" s="306"/>
      <c r="AA94" s="306"/>
      <c r="AB94" s="354" t="s">
        <v>7</v>
      </c>
      <c r="AC94" s="354" t="s">
        <v>7</v>
      </c>
      <c r="AD94" s="306"/>
      <c r="AE94" s="306"/>
      <c r="AF94" s="306"/>
      <c r="AG94" s="306"/>
      <c r="AH94" s="306"/>
      <c r="AI94" s="306"/>
      <c r="AJ94" s="306"/>
      <c r="AK94" s="40"/>
      <c r="AL94" s="167">
        <f t="shared" si="95"/>
        <v>15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2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425</v>
      </c>
      <c r="B95" s="179" t="s">
        <v>182</v>
      </c>
      <c r="C95" s="1057" t="s">
        <v>345</v>
      </c>
      <c r="D95" s="178" t="s">
        <v>270</v>
      </c>
      <c r="E95" s="156" t="s">
        <v>70</v>
      </c>
      <c r="F95" s="304"/>
      <c r="G95" s="52" t="s">
        <v>11</v>
      </c>
      <c r="H95" s="52" t="s">
        <v>67</v>
      </c>
      <c r="I95" s="53" t="s">
        <v>11</v>
      </c>
      <c r="J95" s="385" t="s">
        <v>58</v>
      </c>
      <c r="K95" s="385" t="s">
        <v>58</v>
      </c>
      <c r="L95" s="307"/>
      <c r="M95" s="307"/>
      <c r="N95" s="52" t="s">
        <v>11</v>
      </c>
      <c r="O95" s="52" t="s">
        <v>11</v>
      </c>
      <c r="P95" s="385" t="s">
        <v>58</v>
      </c>
      <c r="Q95" s="463" t="s">
        <v>67</v>
      </c>
      <c r="R95" s="52" t="s">
        <v>11</v>
      </c>
      <c r="S95" s="307"/>
      <c r="T95" s="307"/>
      <c r="U95" s="52" t="s">
        <v>11</v>
      </c>
      <c r="V95" s="52" t="s">
        <v>11</v>
      </c>
      <c r="W95" s="353" t="s">
        <v>7</v>
      </c>
      <c r="X95" s="52" t="s">
        <v>11</v>
      </c>
      <c r="Y95" s="52" t="s">
        <v>11</v>
      </c>
      <c r="Z95" s="307"/>
      <c r="AA95" s="307"/>
      <c r="AB95" s="52" t="s">
        <v>11</v>
      </c>
      <c r="AC95" s="52" t="s">
        <v>11</v>
      </c>
      <c r="AD95" s="307"/>
      <c r="AE95" s="307"/>
      <c r="AF95" s="307"/>
      <c r="AG95" s="307"/>
      <c r="AH95" s="307"/>
      <c r="AI95" s="307"/>
      <c r="AJ95" s="307"/>
      <c r="AK95" s="34">
        <f>IF(CA95=0,"",TIME(0,CA95,0))</f>
        <v>0.15</v>
      </c>
      <c r="AL95" s="157">
        <f t="shared" si="95"/>
        <v>11</v>
      </c>
      <c r="AM95" s="158">
        <f>SUM(AL95:AL96)/2</f>
        <v>7.5</v>
      </c>
      <c r="AN95" s="158">
        <f t="shared" si="96"/>
        <v>0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1.5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425</v>
      </c>
      <c r="B96" s="179" t="s">
        <v>182</v>
      </c>
      <c r="C96" s="710" t="s">
        <v>10</v>
      </c>
      <c r="D96" s="165"/>
      <c r="E96" s="166" t="s">
        <v>4</v>
      </c>
      <c r="F96" s="304"/>
      <c r="G96" s="52" t="s">
        <v>67</v>
      </c>
      <c r="H96" s="358" t="s">
        <v>7</v>
      </c>
      <c r="I96" s="418" t="s">
        <v>13</v>
      </c>
      <c r="J96" s="352" t="s">
        <v>58</v>
      </c>
      <c r="K96" s="352" t="s">
        <v>58</v>
      </c>
      <c r="L96" s="306"/>
      <c r="M96" s="306"/>
      <c r="N96" s="37" t="s">
        <v>67</v>
      </c>
      <c r="O96" s="37" t="s">
        <v>11</v>
      </c>
      <c r="P96" s="431" t="s">
        <v>58</v>
      </c>
      <c r="Q96" s="52" t="s">
        <v>67</v>
      </c>
      <c r="R96" s="52" t="s">
        <v>11</v>
      </c>
      <c r="S96" s="307"/>
      <c r="T96" s="307"/>
      <c r="U96" s="52" t="s">
        <v>67</v>
      </c>
      <c r="V96" s="52" t="s">
        <v>11</v>
      </c>
      <c r="W96" s="354" t="s">
        <v>7</v>
      </c>
      <c r="X96" s="52" t="s">
        <v>67</v>
      </c>
      <c r="Y96" s="52" t="s">
        <v>11</v>
      </c>
      <c r="Z96" s="307"/>
      <c r="AA96" s="307"/>
      <c r="AB96" s="52" t="s">
        <v>57</v>
      </c>
      <c r="AC96" s="395" t="s">
        <v>39</v>
      </c>
      <c r="AD96" s="307"/>
      <c r="AE96" s="307"/>
      <c r="AF96" s="307"/>
      <c r="AG96" s="307"/>
      <c r="AH96" s="307"/>
      <c r="AI96" s="307"/>
      <c r="AJ96" s="307"/>
      <c r="AK96" s="40"/>
      <c r="AL96" s="167">
        <f t="shared" si="95"/>
        <v>4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2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425</v>
      </c>
      <c r="B97" s="179" t="s">
        <v>182</v>
      </c>
      <c r="C97" s="1057" t="s">
        <v>346</v>
      </c>
      <c r="D97" s="178" t="str">
        <f>VLOOKUP(C97,ListeAppel,2,FALSE)</f>
        <v>Nom 085</v>
      </c>
      <c r="E97" s="156" t="s">
        <v>70</v>
      </c>
      <c r="F97" s="302"/>
      <c r="G97" s="406" t="s">
        <v>41</v>
      </c>
      <c r="H97" s="31" t="s">
        <v>75</v>
      </c>
      <c r="I97" s="406" t="s">
        <v>41</v>
      </c>
      <c r="J97" s="385" t="s">
        <v>58</v>
      </c>
      <c r="K97" s="385" t="s">
        <v>58</v>
      </c>
      <c r="L97" s="307"/>
      <c r="M97" s="307"/>
      <c r="N97" s="406" t="s">
        <v>41</v>
      </c>
      <c r="O97" s="52" t="s">
        <v>75</v>
      </c>
      <c r="P97" s="385" t="s">
        <v>58</v>
      </c>
      <c r="Q97" s="406" t="s">
        <v>41</v>
      </c>
      <c r="R97" s="406" t="s">
        <v>41</v>
      </c>
      <c r="S97" s="305"/>
      <c r="T97" s="305"/>
      <c r="U97" s="31" t="s">
        <v>75</v>
      </c>
      <c r="V97" s="31" t="s">
        <v>75</v>
      </c>
      <c r="W97" s="31" t="s">
        <v>75</v>
      </c>
      <c r="X97" s="406" t="s">
        <v>41</v>
      </c>
      <c r="Y97" s="406" t="s">
        <v>41</v>
      </c>
      <c r="Z97" s="305"/>
      <c r="AA97" s="305"/>
      <c r="AB97" s="406" t="s">
        <v>41</v>
      </c>
      <c r="AC97" s="353" t="s">
        <v>7</v>
      </c>
      <c r="AD97" s="305"/>
      <c r="AE97" s="305"/>
      <c r="AF97" s="305"/>
      <c r="AG97" s="305"/>
      <c r="AH97" s="305"/>
      <c r="AI97" s="305"/>
      <c r="AJ97" s="305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425</v>
      </c>
      <c r="B98" s="179" t="s">
        <v>182</v>
      </c>
      <c r="C98" s="721" t="s">
        <v>3</v>
      </c>
      <c r="D98" s="165"/>
      <c r="E98" s="166" t="s">
        <v>4</v>
      </c>
      <c r="F98" s="303"/>
      <c r="G98" s="405" t="s">
        <v>41</v>
      </c>
      <c r="H98" s="37" t="s">
        <v>75</v>
      </c>
      <c r="I98" s="405" t="s">
        <v>41</v>
      </c>
      <c r="J98" s="352" t="s">
        <v>58</v>
      </c>
      <c r="K98" s="352" t="s">
        <v>58</v>
      </c>
      <c r="L98" s="306"/>
      <c r="M98" s="306"/>
      <c r="N98" s="405" t="s">
        <v>41</v>
      </c>
      <c r="O98" s="37" t="s">
        <v>75</v>
      </c>
      <c r="P98" s="431" t="s">
        <v>58</v>
      </c>
      <c r="Q98" s="405" t="s">
        <v>41</v>
      </c>
      <c r="R98" s="405" t="s">
        <v>41</v>
      </c>
      <c r="S98" s="306"/>
      <c r="T98" s="306"/>
      <c r="U98" s="37" t="s">
        <v>75</v>
      </c>
      <c r="V98" s="37" t="s">
        <v>75</v>
      </c>
      <c r="W98" s="37" t="s">
        <v>75</v>
      </c>
      <c r="X98" s="405" t="s">
        <v>41</v>
      </c>
      <c r="Y98" s="405" t="s">
        <v>41</v>
      </c>
      <c r="Z98" s="306"/>
      <c r="AA98" s="306"/>
      <c r="AB98" s="405" t="s">
        <v>41</v>
      </c>
      <c r="AC98" s="354" t="s">
        <v>7</v>
      </c>
      <c r="AD98" s="306"/>
      <c r="AE98" s="306"/>
      <c r="AF98" s="306"/>
      <c r="AG98" s="306"/>
      <c r="AH98" s="306"/>
      <c r="AI98" s="306"/>
      <c r="AJ98" s="306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425</v>
      </c>
      <c r="B99" s="179" t="s">
        <v>183</v>
      </c>
      <c r="C99" s="1174" t="s">
        <v>183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425</v>
      </c>
      <c r="B100" s="179" t="s">
        <v>183</v>
      </c>
      <c r="C100" s="190"/>
      <c r="D100" s="45" t="s">
        <v>69</v>
      </c>
      <c r="E100" s="204"/>
      <c r="F100" s="299">
        <v>1</v>
      </c>
      <c r="G100" s="25">
        <v>2</v>
      </c>
      <c r="H100" s="25">
        <v>3</v>
      </c>
      <c r="I100" s="25">
        <v>4</v>
      </c>
      <c r="J100" s="25">
        <v>5</v>
      </c>
      <c r="K100" s="25">
        <v>6</v>
      </c>
      <c r="L100" s="300">
        <v>7</v>
      </c>
      <c r="M100" s="300">
        <v>8</v>
      </c>
      <c r="N100" s="25">
        <v>9</v>
      </c>
      <c r="O100" s="25">
        <v>10</v>
      </c>
      <c r="P100" s="25">
        <v>11</v>
      </c>
      <c r="Q100" s="25">
        <v>12</v>
      </c>
      <c r="R100" s="25">
        <v>13</v>
      </c>
      <c r="S100" s="300">
        <v>14</v>
      </c>
      <c r="T100" s="300">
        <v>15</v>
      </c>
      <c r="U100" s="25">
        <v>16</v>
      </c>
      <c r="V100" s="25">
        <v>17</v>
      </c>
      <c r="W100" s="25">
        <v>18</v>
      </c>
      <c r="X100" s="25">
        <v>19</v>
      </c>
      <c r="Y100" s="25">
        <v>20</v>
      </c>
      <c r="Z100" s="300">
        <v>21</v>
      </c>
      <c r="AA100" s="300">
        <v>22</v>
      </c>
      <c r="AB100" s="25">
        <v>23</v>
      </c>
      <c r="AC100" s="25">
        <v>24</v>
      </c>
      <c r="AD100" s="300">
        <v>25</v>
      </c>
      <c r="AE100" s="300">
        <v>26</v>
      </c>
      <c r="AF100" s="300">
        <v>27</v>
      </c>
      <c r="AG100" s="301">
        <v>28</v>
      </c>
      <c r="AH100" s="301">
        <v>29</v>
      </c>
      <c r="AI100" s="300">
        <v>30</v>
      </c>
      <c r="AJ100" s="3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425</v>
      </c>
      <c r="B101" s="179" t="s">
        <v>183</v>
      </c>
      <c r="C101" s="808">
        <v>9622</v>
      </c>
      <c r="D101" s="178" t="s">
        <v>190</v>
      </c>
      <c r="E101" s="156" t="s">
        <v>70</v>
      </c>
      <c r="F101" s="302"/>
      <c r="G101" s="31" t="s">
        <v>11</v>
      </c>
      <c r="H101" s="31" t="s">
        <v>11</v>
      </c>
      <c r="I101" s="475" t="s">
        <v>7</v>
      </c>
      <c r="J101" s="355" t="s">
        <v>13</v>
      </c>
      <c r="K101" s="31" t="s">
        <v>11</v>
      </c>
      <c r="L101" s="305"/>
      <c r="M101" s="305"/>
      <c r="N101" s="31" t="s">
        <v>11</v>
      </c>
      <c r="O101" s="353" t="s">
        <v>7</v>
      </c>
      <c r="P101" s="31" t="s">
        <v>11</v>
      </c>
      <c r="Q101" s="31" t="s">
        <v>11</v>
      </c>
      <c r="R101" s="485" t="s">
        <v>33</v>
      </c>
      <c r="S101" s="305"/>
      <c r="T101" s="305"/>
      <c r="U101" s="31" t="s">
        <v>11</v>
      </c>
      <c r="V101" s="31" t="s">
        <v>11</v>
      </c>
      <c r="W101" s="31" t="s">
        <v>11</v>
      </c>
      <c r="X101" s="31" t="s">
        <v>11</v>
      </c>
      <c r="Y101" s="353" t="s">
        <v>7</v>
      </c>
      <c r="Z101" s="305"/>
      <c r="AA101" s="305"/>
      <c r="AB101" s="353" t="s">
        <v>7</v>
      </c>
      <c r="AC101" s="353" t="s">
        <v>7</v>
      </c>
      <c r="AD101" s="305"/>
      <c r="AE101" s="305"/>
      <c r="AF101" s="305"/>
      <c r="AG101" s="305"/>
      <c r="AH101" s="305"/>
      <c r="AI101" s="305"/>
      <c r="AJ101" s="305"/>
      <c r="AK101" s="34">
        <f>IF(CA101=0,"",TIME(0,CA101,0))</f>
        <v>0.19999999999999998</v>
      </c>
      <c r="AL101" s="157">
        <f>COUNTIF(F101:AJ101,"P")</f>
        <v>10</v>
      </c>
      <c r="AM101" s="158">
        <f>SUM(AL101:AL102)/2</f>
        <v>9.5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1</v>
      </c>
      <c r="AQ101" s="159">
        <f>SUM((AP101+AP102)/2)</f>
        <v>0.5</v>
      </c>
      <c r="AR101" s="158">
        <f>COUNTIF(F101:AJ101,"C1")</f>
        <v>0</v>
      </c>
      <c r="AS101" s="159">
        <f>SUM((AR101+AR102)/2)</f>
        <v>1</v>
      </c>
      <c r="AT101" s="159">
        <f>COUNTIF(F101:AJ101,"R1")</f>
        <v>0</v>
      </c>
      <c r="AU101" s="160">
        <f>SUM((AT101+AT102)/2)</f>
        <v>0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288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0</v>
      </c>
      <c r="BL101" s="162">
        <f>SUM(BK101+BK102)/2</f>
        <v>0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5</v>
      </c>
      <c r="BR101" s="158">
        <f>SUM((BQ101+BQ102)/2)</f>
        <v>5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288</v>
      </c>
      <c r="CB101" s="35">
        <f>SUM(AM101+AO101+AQ101+AS101+AU101+AW101+BB101+BD101+BG101+AY101)</f>
        <v>12</v>
      </c>
    </row>
    <row r="102" spans="1:80" ht="18.75" customHeight="1" thickBot="1" x14ac:dyDescent="0.3">
      <c r="A102" s="137" t="s">
        <v>425</v>
      </c>
      <c r="B102" s="179" t="s">
        <v>183</v>
      </c>
      <c r="C102" s="717" t="s">
        <v>6</v>
      </c>
      <c r="D102" s="194"/>
      <c r="E102" s="166" t="s">
        <v>4</v>
      </c>
      <c r="F102" s="303"/>
      <c r="G102" s="37" t="s">
        <v>11</v>
      </c>
      <c r="H102" s="37" t="s">
        <v>11</v>
      </c>
      <c r="I102" s="476" t="s">
        <v>7</v>
      </c>
      <c r="J102" s="356" t="s">
        <v>13</v>
      </c>
      <c r="K102" s="37" t="s">
        <v>11</v>
      </c>
      <c r="L102" s="306"/>
      <c r="M102" s="306"/>
      <c r="N102" s="37" t="s">
        <v>11</v>
      </c>
      <c r="O102" s="354" t="s">
        <v>7</v>
      </c>
      <c r="P102" s="37" t="s">
        <v>11</v>
      </c>
      <c r="Q102" s="440" t="s">
        <v>39</v>
      </c>
      <c r="R102" s="440" t="s">
        <v>39</v>
      </c>
      <c r="S102" s="306"/>
      <c r="T102" s="306"/>
      <c r="U102" s="37" t="s">
        <v>11</v>
      </c>
      <c r="V102" s="37" t="s">
        <v>11</v>
      </c>
      <c r="W102" s="37" t="s">
        <v>11</v>
      </c>
      <c r="X102" s="37" t="s">
        <v>11</v>
      </c>
      <c r="Y102" s="354" t="s">
        <v>7</v>
      </c>
      <c r="Z102" s="306"/>
      <c r="AA102" s="306"/>
      <c r="AB102" s="354" t="s">
        <v>7</v>
      </c>
      <c r="AC102" s="354" t="s">
        <v>7</v>
      </c>
      <c r="AD102" s="306"/>
      <c r="AE102" s="306"/>
      <c r="AF102" s="306"/>
      <c r="AG102" s="306"/>
      <c r="AH102" s="306"/>
      <c r="AI102" s="306"/>
      <c r="AJ102" s="306"/>
      <c r="AK102" s="40"/>
      <c r="AL102" s="167">
        <f>COUNTIF(F102:AJ102,"P")</f>
        <v>9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2</v>
      </c>
      <c r="AS102" s="168"/>
      <c r="AT102" s="168">
        <f>COUNTIF(F102:AJ102,"R1")</f>
        <v>0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0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5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425</v>
      </c>
      <c r="B103" s="179" t="s">
        <v>183</v>
      </c>
      <c r="C103" s="808">
        <v>8914</v>
      </c>
      <c r="D103" s="178" t="s">
        <v>219</v>
      </c>
      <c r="E103" s="156" t="s">
        <v>70</v>
      </c>
      <c r="F103" s="302"/>
      <c r="G103" s="31" t="s">
        <v>11</v>
      </c>
      <c r="H103" s="31" t="s">
        <v>11</v>
      </c>
      <c r="I103" s="437" t="s">
        <v>29</v>
      </c>
      <c r="J103" s="31" t="s">
        <v>11</v>
      </c>
      <c r="K103" s="31" t="s">
        <v>11</v>
      </c>
      <c r="L103" s="305"/>
      <c r="M103" s="332"/>
      <c r="N103" s="31" t="s">
        <v>11</v>
      </c>
      <c r="O103" s="31" t="s">
        <v>11</v>
      </c>
      <c r="P103" s="55" t="s">
        <v>11</v>
      </c>
      <c r="Q103" s="31" t="s">
        <v>11</v>
      </c>
      <c r="R103" s="31" t="s">
        <v>11</v>
      </c>
      <c r="S103" s="305"/>
      <c r="T103" s="332"/>
      <c r="U103" s="598" t="s">
        <v>39</v>
      </c>
      <c r="V103" s="31" t="s">
        <v>11</v>
      </c>
      <c r="W103" s="31" t="s">
        <v>11</v>
      </c>
      <c r="X103" s="31" t="s">
        <v>11</v>
      </c>
      <c r="Y103" s="353" t="s">
        <v>7</v>
      </c>
      <c r="Z103" s="305"/>
      <c r="AA103" s="305"/>
      <c r="AB103" s="31" t="s">
        <v>11</v>
      </c>
      <c r="AC103" s="353" t="s">
        <v>7</v>
      </c>
      <c r="AD103" s="305"/>
      <c r="AE103" s="305"/>
      <c r="AF103" s="305"/>
      <c r="AG103" s="305"/>
      <c r="AH103" s="305"/>
      <c r="AI103" s="305"/>
      <c r="AJ103" s="305"/>
      <c r="AK103" s="34">
        <f>IF(CA103=0,"",TIME(0,CA103,0))</f>
        <v>0.25</v>
      </c>
      <c r="AL103" s="157">
        <f>COUNTIF(F103:AJ103,"P")</f>
        <v>13</v>
      </c>
      <c r="AM103" s="158">
        <f>SUM(AL103:AL104)/2</f>
        <v>12.5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1</v>
      </c>
      <c r="AS103" s="159">
        <f>SUM((AR103+AR104)/2)</f>
        <v>1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1</v>
      </c>
      <c r="AW103" s="158">
        <f>SUM((AV103+AV104)/2)</f>
        <v>1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360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2</v>
      </c>
      <c r="BR103" s="158">
        <f>SUM((BQ103+BQ104)/2)</f>
        <v>2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360</v>
      </c>
      <c r="CB103" s="35">
        <f>SUM(AM103+AO103+AQ103+AS103+AU103+AW103+BB103+BD103+BG103+AY103)</f>
        <v>15</v>
      </c>
    </row>
    <row r="104" spans="1:80" ht="18.75" customHeight="1" thickBot="1" x14ac:dyDescent="0.3">
      <c r="A104" s="137" t="s">
        <v>425</v>
      </c>
      <c r="B104" s="179" t="s">
        <v>183</v>
      </c>
      <c r="C104" s="710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436" t="s">
        <v>29</v>
      </c>
      <c r="J104" s="37" t="s">
        <v>11</v>
      </c>
      <c r="K104" s="37" t="s">
        <v>11</v>
      </c>
      <c r="L104" s="306"/>
      <c r="M104" s="331"/>
      <c r="N104" s="37" t="s">
        <v>11</v>
      </c>
      <c r="O104" s="37" t="s">
        <v>11</v>
      </c>
      <c r="P104" s="56" t="s">
        <v>11</v>
      </c>
      <c r="Q104" s="440" t="s">
        <v>39</v>
      </c>
      <c r="R104" s="37" t="s">
        <v>11</v>
      </c>
      <c r="S104" s="306"/>
      <c r="T104" s="331"/>
      <c r="U104" s="37" t="s">
        <v>33</v>
      </c>
      <c r="V104" s="37" t="s">
        <v>11</v>
      </c>
      <c r="W104" s="37" t="s">
        <v>11</v>
      </c>
      <c r="X104" s="37" t="s">
        <v>11</v>
      </c>
      <c r="Y104" s="354" t="s">
        <v>7</v>
      </c>
      <c r="Z104" s="306"/>
      <c r="AA104" s="306"/>
      <c r="AB104" s="37" t="s">
        <v>11</v>
      </c>
      <c r="AC104" s="354" t="s">
        <v>7</v>
      </c>
      <c r="AD104" s="306"/>
      <c r="AE104" s="306"/>
      <c r="AF104" s="306"/>
      <c r="AG104" s="306"/>
      <c r="AH104" s="306"/>
      <c r="AI104" s="306"/>
      <c r="AJ104" s="306"/>
      <c r="AK104" s="40"/>
      <c r="AL104" s="167">
        <f>COUNTIF(F104:AJ104,"P")</f>
        <v>12</v>
      </c>
      <c r="AM104" s="168"/>
      <c r="AN104" s="168">
        <f>COUNTIF(F104:AJ104,"Mi")</f>
        <v>0</v>
      </c>
      <c r="AO104" s="169"/>
      <c r="AP104" s="170">
        <f>COUNTIF(F104:AJ104,"VS")</f>
        <v>1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1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2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425</v>
      </c>
      <c r="B105" s="179" t="s">
        <v>183</v>
      </c>
      <c r="C105" s="808" t="s">
        <v>351</v>
      </c>
      <c r="D105" s="178" t="str">
        <f>VLOOKUP(C105,ListeAppel,2,FALSE)</f>
        <v>Nom 032</v>
      </c>
      <c r="E105" s="156" t="s">
        <v>70</v>
      </c>
      <c r="F105" s="369" t="s">
        <v>7</v>
      </c>
      <c r="G105" s="353" t="s">
        <v>7</v>
      </c>
      <c r="H105" s="353" t="s">
        <v>7</v>
      </c>
      <c r="I105" s="353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53" t="s">
        <v>7</v>
      </c>
      <c r="O105" s="353" t="s">
        <v>7</v>
      </c>
      <c r="P105" s="353" t="s">
        <v>7</v>
      </c>
      <c r="Q105" s="353" t="s">
        <v>7</v>
      </c>
      <c r="R105" s="353" t="s">
        <v>7</v>
      </c>
      <c r="S105" s="353" t="s">
        <v>7</v>
      </c>
      <c r="T105" s="353" t="s">
        <v>7</v>
      </c>
      <c r="U105" s="353" t="s">
        <v>7</v>
      </c>
      <c r="V105" s="353" t="s">
        <v>7</v>
      </c>
      <c r="W105" s="353" t="s">
        <v>7</v>
      </c>
      <c r="X105" s="353" t="s">
        <v>7</v>
      </c>
      <c r="Y105" s="353" t="s">
        <v>7</v>
      </c>
      <c r="Z105" s="353" t="s">
        <v>7</v>
      </c>
      <c r="AA105" s="353" t="s">
        <v>7</v>
      </c>
      <c r="AB105" s="353" t="s">
        <v>7</v>
      </c>
      <c r="AC105" s="353" t="s">
        <v>7</v>
      </c>
      <c r="AD105" s="305"/>
      <c r="AE105" s="305"/>
      <c r="AF105" s="305"/>
      <c r="AG105" s="305"/>
      <c r="AH105" s="305"/>
      <c r="AI105" s="305"/>
      <c r="AJ105" s="305"/>
      <c r="AK105" s="34" t="str">
        <f>IF(CA105=0,"",TIME(0,CA105,0))</f>
        <v/>
      </c>
      <c r="AL105" s="157">
        <f t="shared" si="95"/>
        <v>0</v>
      </c>
      <c r="AM105" s="158">
        <f>SUM(AL105:AL106)/2</f>
        <v>0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0</v>
      </c>
      <c r="BL105" s="162">
        <f>SUM(BK105+BK106)/2</f>
        <v>0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24</v>
      </c>
      <c r="BR105" s="158">
        <f>SUM((BQ105+BQ106)/2)</f>
        <v>24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425</v>
      </c>
      <c r="B106" s="179" t="s">
        <v>183</v>
      </c>
      <c r="C106" s="717" t="s">
        <v>10</v>
      </c>
      <c r="D106" s="194"/>
      <c r="E106" s="166" t="s">
        <v>4</v>
      </c>
      <c r="F106" s="370" t="s">
        <v>7</v>
      </c>
      <c r="G106" s="354" t="s">
        <v>7</v>
      </c>
      <c r="H106" s="354" t="s">
        <v>7</v>
      </c>
      <c r="I106" s="354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54" t="s">
        <v>7</v>
      </c>
      <c r="O106" s="354" t="s">
        <v>7</v>
      </c>
      <c r="P106" s="354" t="s">
        <v>7</v>
      </c>
      <c r="Q106" s="354" t="s">
        <v>7</v>
      </c>
      <c r="R106" s="354" t="s">
        <v>7</v>
      </c>
      <c r="S106" s="354" t="s">
        <v>7</v>
      </c>
      <c r="T106" s="354" t="s">
        <v>7</v>
      </c>
      <c r="U106" s="354" t="s">
        <v>7</v>
      </c>
      <c r="V106" s="354" t="s">
        <v>7</v>
      </c>
      <c r="W106" s="354" t="s">
        <v>7</v>
      </c>
      <c r="X106" s="354" t="s">
        <v>7</v>
      </c>
      <c r="Y106" s="354" t="s">
        <v>7</v>
      </c>
      <c r="Z106" s="354" t="s">
        <v>7</v>
      </c>
      <c r="AA106" s="354" t="s">
        <v>7</v>
      </c>
      <c r="AB106" s="354" t="s">
        <v>7</v>
      </c>
      <c r="AC106" s="354" t="s">
        <v>7</v>
      </c>
      <c r="AD106" s="306"/>
      <c r="AE106" s="306"/>
      <c r="AF106" s="306"/>
      <c r="AG106" s="306"/>
      <c r="AH106" s="306"/>
      <c r="AI106" s="306"/>
      <c r="AJ106" s="306"/>
      <c r="AK106" s="40"/>
      <c r="AL106" s="167">
        <f t="shared" si="95"/>
        <v>0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0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24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425</v>
      </c>
      <c r="B107" s="179" t="s">
        <v>183</v>
      </c>
      <c r="C107" s="1057" t="s">
        <v>353</v>
      </c>
      <c r="D107" s="178" t="str">
        <f>VLOOKUP(C107,ListeAppel,2,FALSE)</f>
        <v>Nom 050</v>
      </c>
      <c r="E107" s="156" t="s">
        <v>70</v>
      </c>
      <c r="F107" s="364" t="s">
        <v>14</v>
      </c>
      <c r="G107" s="365" t="s">
        <v>14</v>
      </c>
      <c r="H107" s="365" t="s">
        <v>14</v>
      </c>
      <c r="I107" s="365" t="s">
        <v>14</v>
      </c>
      <c r="J107" s="365" t="s">
        <v>14</v>
      </c>
      <c r="K107" s="365" t="s">
        <v>14</v>
      </c>
      <c r="L107" s="365" t="s">
        <v>14</v>
      </c>
      <c r="M107" s="365" t="s">
        <v>14</v>
      </c>
      <c r="N107" s="365" t="s">
        <v>14</v>
      </c>
      <c r="O107" s="365" t="s">
        <v>14</v>
      </c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65" t="s">
        <v>14</v>
      </c>
      <c r="V107" s="365" t="s">
        <v>14</v>
      </c>
      <c r="W107" s="365" t="s">
        <v>14</v>
      </c>
      <c r="X107" s="365" t="s">
        <v>14</v>
      </c>
      <c r="Y107" s="365" t="s">
        <v>14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05"/>
      <c r="AG107" s="305"/>
      <c r="AH107" s="305"/>
      <c r="AI107" s="305"/>
      <c r="AJ107" s="305"/>
      <c r="AK107" s="34" t="str">
        <f>IF(CA107=0,"",TIME(0,CA107,0))</f>
        <v/>
      </c>
      <c r="AL107" s="157">
        <f t="shared" si="95"/>
        <v>0</v>
      </c>
      <c r="AM107" s="158">
        <f>SUM(AL107:AL108)/2</f>
        <v>0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24</v>
      </c>
      <c r="BL107" s="162">
        <f>SUM(BK107+BK108)/2</f>
        <v>24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0</v>
      </c>
      <c r="CB107" s="35">
        <f>SUM(AM107+AO107+AQ107+AS107+AU107+AW107+BB107+BD107+BG107+AY107)</f>
        <v>0</v>
      </c>
    </row>
    <row r="108" spans="1:80" ht="18.75" customHeight="1" thickBot="1" x14ac:dyDescent="0.3">
      <c r="A108" s="137" t="s">
        <v>425</v>
      </c>
      <c r="B108" s="179" t="s">
        <v>183</v>
      </c>
      <c r="C108" s="710" t="s">
        <v>6</v>
      </c>
      <c r="D108" s="194"/>
      <c r="E108" s="166" t="s">
        <v>4</v>
      </c>
      <c r="F108" s="366" t="s">
        <v>14</v>
      </c>
      <c r="G108" s="367" t="s">
        <v>14</v>
      </c>
      <c r="H108" s="367" t="s">
        <v>14</v>
      </c>
      <c r="I108" s="367" t="s">
        <v>14</v>
      </c>
      <c r="J108" s="367" t="s">
        <v>14</v>
      </c>
      <c r="K108" s="367" t="s">
        <v>14</v>
      </c>
      <c r="L108" s="367" t="s">
        <v>14</v>
      </c>
      <c r="M108" s="367" t="s">
        <v>14</v>
      </c>
      <c r="N108" s="367" t="s">
        <v>14</v>
      </c>
      <c r="O108" s="367" t="s">
        <v>14</v>
      </c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67" t="s">
        <v>14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06"/>
      <c r="AG108" s="306"/>
      <c r="AH108" s="306"/>
      <c r="AI108" s="306"/>
      <c r="AJ108" s="306"/>
      <c r="AK108" s="40"/>
      <c r="AL108" s="167">
        <f t="shared" si="95"/>
        <v>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24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425</v>
      </c>
      <c r="B109" s="179" t="s">
        <v>183</v>
      </c>
      <c r="C109" s="1057" t="s">
        <v>354</v>
      </c>
      <c r="D109" s="178" t="str">
        <f>VLOOKUP(C109,ListeAppel,2,FALSE)</f>
        <v>Nom 051</v>
      </c>
      <c r="E109" s="156" t="s">
        <v>70</v>
      </c>
      <c r="F109" s="302"/>
      <c r="G109" s="31" t="s">
        <v>11</v>
      </c>
      <c r="H109" s="31" t="s">
        <v>11</v>
      </c>
      <c r="I109" s="475" t="s">
        <v>7</v>
      </c>
      <c r="J109" s="31" t="s">
        <v>11</v>
      </c>
      <c r="K109" s="353" t="s">
        <v>7</v>
      </c>
      <c r="L109" s="305"/>
      <c r="M109" s="305"/>
      <c r="N109" s="31" t="s">
        <v>11</v>
      </c>
      <c r="O109" s="31" t="s">
        <v>11</v>
      </c>
      <c r="P109" s="31" t="s">
        <v>11</v>
      </c>
      <c r="Q109" s="31" t="s">
        <v>11</v>
      </c>
      <c r="R109" s="31" t="s">
        <v>11</v>
      </c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1" t="s">
        <v>11</v>
      </c>
      <c r="Z109" s="305"/>
      <c r="AA109" s="305"/>
      <c r="AB109" s="353" t="s">
        <v>7</v>
      </c>
      <c r="AC109" s="353" t="s">
        <v>7</v>
      </c>
      <c r="AD109" s="305"/>
      <c r="AE109" s="305"/>
      <c r="AF109" s="305"/>
      <c r="AG109" s="305"/>
      <c r="AH109" s="305"/>
      <c r="AI109" s="305"/>
      <c r="AJ109" s="305"/>
      <c r="AK109" s="34">
        <f>IF(CA109=0,"",TIME(0,CA109,0))</f>
        <v>0.21666666666666667</v>
      </c>
      <c r="AL109" s="157">
        <f t="shared" si="95"/>
        <v>13</v>
      </c>
      <c r="AM109" s="158">
        <f>SUM(AL109:AL110)/2</f>
        <v>13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425</v>
      </c>
      <c r="B110" s="179" t="s">
        <v>183</v>
      </c>
      <c r="C110" s="710" t="s">
        <v>10</v>
      </c>
      <c r="D110" s="194"/>
      <c r="E110" s="166" t="s">
        <v>4</v>
      </c>
      <c r="F110" s="303"/>
      <c r="G110" s="37" t="s">
        <v>11</v>
      </c>
      <c r="H110" s="37" t="s">
        <v>11</v>
      </c>
      <c r="I110" s="476" t="s">
        <v>7</v>
      </c>
      <c r="J110" s="37" t="s">
        <v>11</v>
      </c>
      <c r="K110" s="354" t="s">
        <v>7</v>
      </c>
      <c r="L110" s="306"/>
      <c r="M110" s="306"/>
      <c r="N110" s="37" t="s">
        <v>11</v>
      </c>
      <c r="O110" s="37" t="s">
        <v>11</v>
      </c>
      <c r="P110" s="37" t="s">
        <v>11</v>
      </c>
      <c r="Q110" s="37" t="s">
        <v>11</v>
      </c>
      <c r="R110" s="37" t="s">
        <v>11</v>
      </c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7" t="s">
        <v>11</v>
      </c>
      <c r="Z110" s="306"/>
      <c r="AA110" s="306"/>
      <c r="AB110" s="354" t="s">
        <v>7</v>
      </c>
      <c r="AC110" s="354" t="s">
        <v>7</v>
      </c>
      <c r="AD110" s="306"/>
      <c r="AE110" s="306"/>
      <c r="AF110" s="306"/>
      <c r="AG110" s="306"/>
      <c r="AH110" s="306"/>
      <c r="AI110" s="306"/>
      <c r="AJ110" s="306"/>
      <c r="AK110" s="40"/>
      <c r="AL110" s="167">
        <f t="shared" si="95"/>
        <v>13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425</v>
      </c>
      <c r="B111" s="179" t="s">
        <v>183</v>
      </c>
      <c r="C111" s="808" t="s">
        <v>355</v>
      </c>
      <c r="D111" s="155" t="str">
        <f>VLOOKUP(C111,ListeAppel,2,FALSE)</f>
        <v>Nom 058</v>
      </c>
      <c r="E111" s="156" t="s">
        <v>70</v>
      </c>
      <c r="F111" s="302"/>
      <c r="G111" s="31" t="s">
        <v>11</v>
      </c>
      <c r="H111" s="31" t="s">
        <v>11</v>
      </c>
      <c r="I111" s="32" t="s">
        <v>11</v>
      </c>
      <c r="J111" s="31" t="s">
        <v>11</v>
      </c>
      <c r="K111" s="31" t="s">
        <v>11</v>
      </c>
      <c r="L111" s="305"/>
      <c r="M111" s="305"/>
      <c r="N111" s="31" t="s">
        <v>11</v>
      </c>
      <c r="O111" s="31" t="s">
        <v>11</v>
      </c>
      <c r="P111" s="31" t="s">
        <v>11</v>
      </c>
      <c r="Q111" s="31" t="s">
        <v>11</v>
      </c>
      <c r="R111" s="31" t="s">
        <v>11</v>
      </c>
      <c r="S111" s="305"/>
      <c r="T111" s="305"/>
      <c r="U111" s="353" t="s">
        <v>7</v>
      </c>
      <c r="V111" s="353" t="s">
        <v>7</v>
      </c>
      <c r="W111" s="775" t="s">
        <v>111</v>
      </c>
      <c r="X111" s="31" t="s">
        <v>11</v>
      </c>
      <c r="Y111" s="31" t="s">
        <v>11</v>
      </c>
      <c r="Z111" s="305"/>
      <c r="AA111" s="305"/>
      <c r="AB111" s="31" t="s">
        <v>11</v>
      </c>
      <c r="AC111" s="353" t="s">
        <v>7</v>
      </c>
      <c r="AD111" s="305"/>
      <c r="AE111" s="305"/>
      <c r="AF111" s="305"/>
      <c r="AG111" s="305"/>
      <c r="AH111" s="305"/>
      <c r="AI111" s="305"/>
      <c r="AJ111" s="305"/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13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3</v>
      </c>
      <c r="BR111" s="158">
        <f>SUM((BQ111+BQ112)/2)</f>
        <v>3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425</v>
      </c>
      <c r="B112" s="179" t="s">
        <v>183</v>
      </c>
      <c r="C112" s="717" t="s">
        <v>6</v>
      </c>
      <c r="D112" s="165">
        <v>10995</v>
      </c>
      <c r="E112" s="166" t="s">
        <v>4</v>
      </c>
      <c r="F112" s="303"/>
      <c r="G112" s="37" t="s">
        <v>11</v>
      </c>
      <c r="H112" s="37" t="s">
        <v>11</v>
      </c>
      <c r="I112" s="38" t="s">
        <v>11</v>
      </c>
      <c r="J112" s="37" t="s">
        <v>11</v>
      </c>
      <c r="K112" s="37" t="s">
        <v>11</v>
      </c>
      <c r="L112" s="306"/>
      <c r="M112" s="306"/>
      <c r="N112" s="37" t="s">
        <v>11</v>
      </c>
      <c r="O112" s="37" t="s">
        <v>11</v>
      </c>
      <c r="P112" s="37" t="s">
        <v>11</v>
      </c>
      <c r="Q112" s="37" t="s">
        <v>11</v>
      </c>
      <c r="R112" s="37" t="s">
        <v>11</v>
      </c>
      <c r="S112" s="306"/>
      <c r="T112" s="306"/>
      <c r="U112" s="354" t="s">
        <v>7</v>
      </c>
      <c r="V112" s="354" t="s">
        <v>7</v>
      </c>
      <c r="W112" s="776" t="s">
        <v>111</v>
      </c>
      <c r="X112" s="37" t="s">
        <v>11</v>
      </c>
      <c r="Y112" s="37" t="s">
        <v>11</v>
      </c>
      <c r="Z112" s="306"/>
      <c r="AA112" s="306"/>
      <c r="AB112" s="37" t="s">
        <v>11</v>
      </c>
      <c r="AC112" s="354" t="s">
        <v>7</v>
      </c>
      <c r="AD112" s="306"/>
      <c r="AE112" s="306"/>
      <c r="AF112" s="306"/>
      <c r="AG112" s="306"/>
      <c r="AH112" s="306"/>
      <c r="AI112" s="306"/>
      <c r="AJ112" s="306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3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425</v>
      </c>
      <c r="B113" s="179" t="s">
        <v>183</v>
      </c>
      <c r="C113" s="229">
        <v>3578</v>
      </c>
      <c r="D113" s="178" t="s">
        <v>258</v>
      </c>
      <c r="E113" s="236" t="s">
        <v>70</v>
      </c>
      <c r="F113" s="302"/>
      <c r="G113" s="351" t="s">
        <v>58</v>
      </c>
      <c r="H113" s="351" t="s">
        <v>58</v>
      </c>
      <c r="I113" s="351" t="s">
        <v>58</v>
      </c>
      <c r="J113" s="351" t="s">
        <v>58</v>
      </c>
      <c r="K113" s="351" t="s">
        <v>58</v>
      </c>
      <c r="L113" s="305"/>
      <c r="M113" s="305"/>
      <c r="N113" s="351" t="s">
        <v>58</v>
      </c>
      <c r="O113" s="351" t="s">
        <v>58</v>
      </c>
      <c r="P113" s="351" t="s">
        <v>58</v>
      </c>
      <c r="Q113" s="351" t="s">
        <v>58</v>
      </c>
      <c r="R113" s="351" t="s">
        <v>58</v>
      </c>
      <c r="S113" s="305"/>
      <c r="T113" s="305"/>
      <c r="U113" s="31" t="s">
        <v>11</v>
      </c>
      <c r="V113" s="31" t="s">
        <v>11</v>
      </c>
      <c r="W113" s="775" t="s">
        <v>111</v>
      </c>
      <c r="X113" s="355" t="s">
        <v>13</v>
      </c>
      <c r="Y113" s="31" t="s">
        <v>11</v>
      </c>
      <c r="Z113" s="305"/>
      <c r="AA113" s="305"/>
      <c r="AB113" s="31" t="s">
        <v>11</v>
      </c>
      <c r="AC113" s="442" t="s">
        <v>11</v>
      </c>
      <c r="AD113" s="305"/>
      <c r="AE113" s="305"/>
      <c r="AF113" s="305"/>
      <c r="AG113" s="305"/>
      <c r="AH113" s="305"/>
      <c r="AI113" s="305"/>
      <c r="AJ113" s="305"/>
      <c r="AK113" s="34">
        <f>IF(CA113=0,"",TIME(0,CA113,0))</f>
        <v>9.9999999999999992E-2</v>
      </c>
      <c r="AL113" s="157">
        <f>COUNTIF(F113:AJ113,"P")</f>
        <v>5</v>
      </c>
      <c r="AM113" s="158">
        <f>SUM(AL113:AL114)/2</f>
        <v>4</v>
      </c>
      <c r="AN113" s="158">
        <f>COUNTIF(F113:AJ113,"Mi")</f>
        <v>1</v>
      </c>
      <c r="AO113" s="158">
        <f>SUM((AN113+AN114)/2)</f>
        <v>1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1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144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144</v>
      </c>
      <c r="CB113" s="35">
        <f>SUM(AM113+AO113+AQ113+AS113+AU113+AW113+BB113+BD113+BG113+AY113)</f>
        <v>6</v>
      </c>
    </row>
    <row r="114" spans="1:80" ht="18.75" customHeight="1" thickBot="1" x14ac:dyDescent="0.3">
      <c r="A114" s="137" t="s">
        <v>425</v>
      </c>
      <c r="B114" s="179" t="s">
        <v>183</v>
      </c>
      <c r="C114" s="710" t="s">
        <v>6</v>
      </c>
      <c r="D114" s="165"/>
      <c r="E114" s="238" t="s">
        <v>4</v>
      </c>
      <c r="F114" s="303"/>
      <c r="G114" s="352" t="s">
        <v>58</v>
      </c>
      <c r="H114" s="352" t="s">
        <v>58</v>
      </c>
      <c r="I114" s="352" t="s">
        <v>58</v>
      </c>
      <c r="J114" s="352" t="s">
        <v>58</v>
      </c>
      <c r="K114" s="352" t="s">
        <v>58</v>
      </c>
      <c r="L114" s="306"/>
      <c r="M114" s="306"/>
      <c r="N114" s="352" t="s">
        <v>58</v>
      </c>
      <c r="O114" s="352" t="s">
        <v>58</v>
      </c>
      <c r="P114" s="352" t="s">
        <v>58</v>
      </c>
      <c r="Q114" s="352" t="s">
        <v>58</v>
      </c>
      <c r="R114" s="352" t="s">
        <v>58</v>
      </c>
      <c r="S114" s="306"/>
      <c r="T114" s="306"/>
      <c r="U114" s="37" t="s">
        <v>11</v>
      </c>
      <c r="V114" s="37" t="s">
        <v>11</v>
      </c>
      <c r="W114" s="776" t="s">
        <v>111</v>
      </c>
      <c r="X114" s="356" t="s">
        <v>13</v>
      </c>
      <c r="Y114" s="37" t="s">
        <v>11</v>
      </c>
      <c r="Z114" s="306"/>
      <c r="AA114" s="306"/>
      <c r="AB114" s="395" t="s">
        <v>39</v>
      </c>
      <c r="AC114" s="395" t="s">
        <v>39</v>
      </c>
      <c r="AD114" s="306"/>
      <c r="AE114" s="306"/>
      <c r="AF114" s="306"/>
      <c r="AG114" s="306"/>
      <c r="AH114" s="306"/>
      <c r="AI114" s="306"/>
      <c r="AJ114" s="306"/>
      <c r="AK114" s="40"/>
      <c r="AL114" s="167">
        <f>COUNTIF(F114:AJ114,"P")</f>
        <v>3</v>
      </c>
      <c r="AM114" s="168"/>
      <c r="AN114" s="168">
        <f>COUNTIF(F114:AJ114,"Mi")</f>
        <v>1</v>
      </c>
      <c r="AO114" s="169"/>
      <c r="AP114" s="170">
        <f>COUNTIF(F114:AJ114,"VS")</f>
        <v>0</v>
      </c>
      <c r="AQ114" s="171"/>
      <c r="AR114" s="168">
        <f>COUNTIF(F114:AJ114,"C1")</f>
        <v>2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425</v>
      </c>
      <c r="B115" s="179" t="s">
        <v>183</v>
      </c>
      <c r="C115" s="808" t="s">
        <v>358</v>
      </c>
      <c r="D115" s="155" t="str">
        <f>VLOOKUP(C115,ListeAppel,2,FALSE)</f>
        <v>Nom 076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53" t="s">
        <v>7</v>
      </c>
      <c r="L115" s="305"/>
      <c r="M115" s="305"/>
      <c r="N115" s="31" t="s">
        <v>11</v>
      </c>
      <c r="O115" s="31" t="s">
        <v>11</v>
      </c>
      <c r="P115" s="31" t="s">
        <v>11</v>
      </c>
      <c r="Q115" s="31" t="s">
        <v>11</v>
      </c>
      <c r="R115" s="31" t="s">
        <v>11</v>
      </c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1" t="s">
        <v>11</v>
      </c>
      <c r="Z115" s="305"/>
      <c r="AA115" s="305"/>
      <c r="AB115" s="353" t="s">
        <v>7</v>
      </c>
      <c r="AC115" s="353" t="s">
        <v>7</v>
      </c>
      <c r="AD115" s="305"/>
      <c r="AE115" s="305"/>
      <c r="AF115" s="305"/>
      <c r="AG115" s="305"/>
      <c r="AH115" s="305"/>
      <c r="AI115" s="305"/>
      <c r="AJ115" s="305"/>
      <c r="AK115" s="34">
        <f>IF(CA115=0,"",TIME(0,CA115,0))</f>
        <v>0.23333333333333331</v>
      </c>
      <c r="AL115" s="157">
        <f t="shared" si="95"/>
        <v>14</v>
      </c>
      <c r="AM115" s="158">
        <f>SUM(AL115:AL116)/2</f>
        <v>13.5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336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336</v>
      </c>
      <c r="CB115" s="35">
        <f>SUM(AM115+AO115+AQ115+AS115+AU115+AW115+BB115+BD115+BG115+AY115)</f>
        <v>14</v>
      </c>
    </row>
    <row r="116" spans="1:80" ht="18.75" customHeight="1" thickBot="1" x14ac:dyDescent="0.3">
      <c r="A116" s="137" t="s">
        <v>425</v>
      </c>
      <c r="B116" s="179" t="s">
        <v>183</v>
      </c>
      <c r="C116" s="207" t="s">
        <v>10</v>
      </c>
      <c r="D116" s="165">
        <v>11491</v>
      </c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54" t="s">
        <v>7</v>
      </c>
      <c r="L116" s="306"/>
      <c r="M116" s="306"/>
      <c r="N116" s="37" t="s">
        <v>11</v>
      </c>
      <c r="O116" s="37" t="s">
        <v>11</v>
      </c>
      <c r="P116" s="37" t="s">
        <v>11</v>
      </c>
      <c r="Q116" s="37" t="s">
        <v>11</v>
      </c>
      <c r="R116" s="37" t="s">
        <v>11</v>
      </c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96" t="s">
        <v>57</v>
      </c>
      <c r="Z116" s="306"/>
      <c r="AA116" s="306"/>
      <c r="AB116" s="354" t="s">
        <v>7</v>
      </c>
      <c r="AC116" s="354" t="s">
        <v>7</v>
      </c>
      <c r="AD116" s="306"/>
      <c r="AE116" s="306"/>
      <c r="AF116" s="306"/>
      <c r="AG116" s="306"/>
      <c r="AH116" s="306"/>
      <c r="AI116" s="306"/>
      <c r="AJ116" s="306"/>
      <c r="AK116" s="40"/>
      <c r="AL116" s="167">
        <f t="shared" si="95"/>
        <v>13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425</v>
      </c>
      <c r="B117" s="179" t="s">
        <v>183</v>
      </c>
      <c r="C117" s="1057" t="s">
        <v>359</v>
      </c>
      <c r="D117" s="155" t="str">
        <f>VLOOKUP(C117,ListeAppel,2,FALSE)</f>
        <v>Nom 094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485" t="s">
        <v>67</v>
      </c>
      <c r="L117" s="305"/>
      <c r="M117" s="305"/>
      <c r="N117" s="31" t="s">
        <v>11</v>
      </c>
      <c r="O117" s="31" t="s">
        <v>11</v>
      </c>
      <c r="P117" s="31" t="s">
        <v>11</v>
      </c>
      <c r="Q117" s="31" t="s">
        <v>11</v>
      </c>
      <c r="R117" s="31" t="s">
        <v>67</v>
      </c>
      <c r="S117" s="305"/>
      <c r="T117" s="305"/>
      <c r="U117" s="31" t="s">
        <v>11</v>
      </c>
      <c r="V117" s="31" t="s">
        <v>67</v>
      </c>
      <c r="W117" s="31" t="s">
        <v>11</v>
      </c>
      <c r="X117" s="353" t="s">
        <v>7</v>
      </c>
      <c r="Y117" s="353" t="s">
        <v>7</v>
      </c>
      <c r="Z117" s="353" t="s">
        <v>7</v>
      </c>
      <c r="AA117" s="353" t="s">
        <v>7</v>
      </c>
      <c r="AB117" s="353" t="s">
        <v>7</v>
      </c>
      <c r="AC117" s="353" t="s">
        <v>7</v>
      </c>
      <c r="AD117" s="305"/>
      <c r="AE117" s="305"/>
      <c r="AF117" s="305"/>
      <c r="AG117" s="305"/>
      <c r="AH117" s="305"/>
      <c r="AI117" s="305"/>
      <c r="AJ117" s="305"/>
      <c r="AK117" s="34">
        <f>IF(CA117=0,"",TIME(0,CA117,0))</f>
        <v>0.16666666666666666</v>
      </c>
      <c r="AL117" s="157">
        <f t="shared" si="95"/>
        <v>10</v>
      </c>
      <c r="AM117" s="158">
        <f>SUM(AL117:AL118)/2</f>
        <v>9.5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240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6</v>
      </c>
      <c r="BR117" s="158">
        <f>SUM((BQ117+BQ118)/2)</f>
        <v>6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240</v>
      </c>
      <c r="CB117" s="35">
        <f>SUM(AM117+AO117+AQ117+AS117+AU117+AW117+BB117+BD117+BG117+AY117)</f>
        <v>10</v>
      </c>
    </row>
    <row r="118" spans="1:80" ht="18.75" customHeight="1" thickBot="1" x14ac:dyDescent="0.3">
      <c r="A118" s="137" t="s">
        <v>425</v>
      </c>
      <c r="B118" s="179" t="s">
        <v>183</v>
      </c>
      <c r="C118" s="721" t="s">
        <v>10</v>
      </c>
      <c r="D118" s="165">
        <v>11576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7" t="s">
        <v>67</v>
      </c>
      <c r="L118" s="306"/>
      <c r="M118" s="306"/>
      <c r="N118" s="37" t="s">
        <v>11</v>
      </c>
      <c r="O118" s="37" t="s">
        <v>11</v>
      </c>
      <c r="P118" s="37" t="s">
        <v>11</v>
      </c>
      <c r="Q118" s="37" t="s">
        <v>33</v>
      </c>
      <c r="R118" s="37" t="s">
        <v>67</v>
      </c>
      <c r="S118" s="306"/>
      <c r="T118" s="306"/>
      <c r="U118" s="37" t="s">
        <v>11</v>
      </c>
      <c r="V118" s="37" t="s">
        <v>67</v>
      </c>
      <c r="W118" s="37" t="s">
        <v>11</v>
      </c>
      <c r="X118" s="354" t="s">
        <v>7</v>
      </c>
      <c r="Y118" s="354" t="s">
        <v>7</v>
      </c>
      <c r="Z118" s="354" t="s">
        <v>7</v>
      </c>
      <c r="AA118" s="354" t="s">
        <v>7</v>
      </c>
      <c r="AB118" s="354" t="s">
        <v>7</v>
      </c>
      <c r="AC118" s="354" t="s">
        <v>7</v>
      </c>
      <c r="AD118" s="306"/>
      <c r="AE118" s="306"/>
      <c r="AF118" s="306"/>
      <c r="AG118" s="306"/>
      <c r="AH118" s="306"/>
      <c r="AI118" s="306"/>
      <c r="AJ118" s="306"/>
      <c r="AK118" s="40"/>
      <c r="AL118" s="167">
        <f t="shared" si="95"/>
        <v>9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6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425</v>
      </c>
      <c r="B119" s="179" t="s">
        <v>184</v>
      </c>
      <c r="C119" s="1174" t="s">
        <v>184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425</v>
      </c>
      <c r="B120" s="179" t="s">
        <v>184</v>
      </c>
      <c r="C120" s="190"/>
      <c r="D120" s="45" t="s">
        <v>69</v>
      </c>
      <c r="E120" s="204"/>
      <c r="F120" s="299">
        <v>1</v>
      </c>
      <c r="G120" s="25">
        <v>2</v>
      </c>
      <c r="H120" s="25">
        <v>3</v>
      </c>
      <c r="I120" s="25">
        <v>4</v>
      </c>
      <c r="J120" s="25">
        <v>5</v>
      </c>
      <c r="K120" s="25">
        <v>6</v>
      </c>
      <c r="L120" s="300">
        <v>7</v>
      </c>
      <c r="M120" s="300">
        <v>8</v>
      </c>
      <c r="N120" s="25">
        <v>9</v>
      </c>
      <c r="O120" s="25">
        <v>10</v>
      </c>
      <c r="P120" s="25">
        <v>11</v>
      </c>
      <c r="Q120" s="25">
        <v>12</v>
      </c>
      <c r="R120" s="25">
        <v>13</v>
      </c>
      <c r="S120" s="300">
        <v>14</v>
      </c>
      <c r="T120" s="300">
        <v>15</v>
      </c>
      <c r="U120" s="25">
        <v>16</v>
      </c>
      <c r="V120" s="25">
        <v>17</v>
      </c>
      <c r="W120" s="25">
        <v>18</v>
      </c>
      <c r="X120" s="25">
        <v>19</v>
      </c>
      <c r="Y120" s="25">
        <v>20</v>
      </c>
      <c r="Z120" s="300">
        <v>21</v>
      </c>
      <c r="AA120" s="300">
        <v>22</v>
      </c>
      <c r="AB120" s="25">
        <v>23</v>
      </c>
      <c r="AC120" s="25">
        <v>24</v>
      </c>
      <c r="AD120" s="300">
        <v>25</v>
      </c>
      <c r="AE120" s="300">
        <v>26</v>
      </c>
      <c r="AF120" s="300">
        <v>27</v>
      </c>
      <c r="AG120" s="301">
        <v>28</v>
      </c>
      <c r="AH120" s="301">
        <v>29</v>
      </c>
      <c r="AI120" s="300">
        <v>30</v>
      </c>
      <c r="AJ120" s="3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425</v>
      </c>
      <c r="B121" s="179" t="s">
        <v>184</v>
      </c>
      <c r="C121" s="1057">
        <v>2919</v>
      </c>
      <c r="D121" s="178" t="s">
        <v>201</v>
      </c>
      <c r="E121" s="156" t="s">
        <v>70</v>
      </c>
      <c r="F121" s="302"/>
      <c r="G121" s="31" t="s">
        <v>11</v>
      </c>
      <c r="H121" s="385" t="s">
        <v>58</v>
      </c>
      <c r="I121" s="32" t="s">
        <v>11</v>
      </c>
      <c r="J121" s="31" t="s">
        <v>11</v>
      </c>
      <c r="K121" s="31" t="s">
        <v>11</v>
      </c>
      <c r="L121" s="305"/>
      <c r="M121" s="305"/>
      <c r="N121" s="31" t="s">
        <v>11</v>
      </c>
      <c r="O121" s="31" t="s">
        <v>11</v>
      </c>
      <c r="P121" s="31" t="s">
        <v>11</v>
      </c>
      <c r="Q121" s="31" t="s">
        <v>11</v>
      </c>
      <c r="R121" s="515" t="s">
        <v>35</v>
      </c>
      <c r="S121" s="305"/>
      <c r="T121" s="305"/>
      <c r="U121" s="31" t="s">
        <v>11</v>
      </c>
      <c r="V121" s="385" t="s">
        <v>58</v>
      </c>
      <c r="W121" s="775" t="s">
        <v>111</v>
      </c>
      <c r="X121" s="385" t="s">
        <v>58</v>
      </c>
      <c r="Y121" s="385" t="s">
        <v>58</v>
      </c>
      <c r="Z121" s="305"/>
      <c r="AA121" s="305"/>
      <c r="AB121" s="31" t="s">
        <v>11</v>
      </c>
      <c r="AC121" s="31" t="s">
        <v>11</v>
      </c>
      <c r="AD121" s="305"/>
      <c r="AE121" s="305"/>
      <c r="AF121" s="305"/>
      <c r="AG121" s="305"/>
      <c r="AH121" s="305"/>
      <c r="AI121" s="305"/>
      <c r="AJ121" s="305"/>
      <c r="AK121" s="34">
        <f>IF(CA121=0,"",TIME(0,CA121,0))</f>
        <v>0.19999999999999998</v>
      </c>
      <c r="AL121" s="157">
        <f t="shared" si="95"/>
        <v>11</v>
      </c>
      <c r="AM121" s="158">
        <f>SUM(AL121:AL122)/2</f>
        <v>11.5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288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0</v>
      </c>
      <c r="BR121" s="158">
        <f>SUM((BQ121+BQ122)/2)</f>
        <v>0</v>
      </c>
      <c r="BS121" s="158">
        <f t="shared" si="110"/>
        <v>0</v>
      </c>
      <c r="BT121" s="158">
        <f>SUM((BS121+BS122)/2)</f>
        <v>0</v>
      </c>
      <c r="BU121" s="158">
        <f t="shared" si="111"/>
        <v>1</v>
      </c>
      <c r="BV121" s="158">
        <f>SUM((BU121+BU122)/2)</f>
        <v>1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288</v>
      </c>
      <c r="CB121" s="35">
        <f>SUM(AM121+AO121+AQ121+AS121+AU121+AW121+BB121+BD121+BG121+AY121)</f>
        <v>12</v>
      </c>
    </row>
    <row r="122" spans="1:80" ht="18.75" customHeight="1" thickBot="1" x14ac:dyDescent="0.3">
      <c r="A122" s="137" t="s">
        <v>425</v>
      </c>
      <c r="B122" s="179" t="s">
        <v>184</v>
      </c>
      <c r="C122" s="710" t="s">
        <v>6</v>
      </c>
      <c r="D122" s="194"/>
      <c r="E122" s="166" t="s">
        <v>4</v>
      </c>
      <c r="F122" s="303"/>
      <c r="G122" s="37" t="s">
        <v>11</v>
      </c>
      <c r="H122" s="352" t="s">
        <v>58</v>
      </c>
      <c r="I122" s="38" t="s">
        <v>11</v>
      </c>
      <c r="J122" s="37" t="s">
        <v>11</v>
      </c>
      <c r="K122" s="37" t="s">
        <v>11</v>
      </c>
      <c r="L122" s="306"/>
      <c r="M122" s="306"/>
      <c r="N122" s="37" t="s">
        <v>11</v>
      </c>
      <c r="O122" s="37" t="s">
        <v>11</v>
      </c>
      <c r="P122" s="37" t="s">
        <v>11</v>
      </c>
      <c r="Q122" s="37" t="s">
        <v>11</v>
      </c>
      <c r="R122" s="480" t="s">
        <v>35</v>
      </c>
      <c r="S122" s="306"/>
      <c r="T122" s="306"/>
      <c r="U122" s="37" t="s">
        <v>11</v>
      </c>
      <c r="V122" s="352" t="s">
        <v>58</v>
      </c>
      <c r="W122" s="776" t="s">
        <v>111</v>
      </c>
      <c r="X122" s="37" t="s">
        <v>11</v>
      </c>
      <c r="Y122" s="37" t="s">
        <v>11</v>
      </c>
      <c r="Z122" s="306"/>
      <c r="AA122" s="306"/>
      <c r="AB122" s="37" t="s">
        <v>11</v>
      </c>
      <c r="AC122" s="395" t="s">
        <v>39</v>
      </c>
      <c r="AD122" s="306"/>
      <c r="AE122" s="306"/>
      <c r="AF122" s="306"/>
      <c r="AG122" s="306"/>
      <c r="AH122" s="306"/>
      <c r="AI122" s="306"/>
      <c r="AJ122" s="306"/>
      <c r="AK122" s="40"/>
      <c r="AL122" s="167">
        <f t="shared" si="95"/>
        <v>12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0</v>
      </c>
      <c r="BT122" s="169"/>
      <c r="BU122" s="168">
        <f t="shared" si="111"/>
        <v>1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425</v>
      </c>
      <c r="B123" s="179" t="s">
        <v>184</v>
      </c>
      <c r="C123" s="808" t="s">
        <v>361</v>
      </c>
      <c r="D123" s="155" t="str">
        <f>VLOOKUP(C123,ListeAppel,2,FALSE)</f>
        <v>Nom 026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11</v>
      </c>
      <c r="K123" s="31" t="s">
        <v>11</v>
      </c>
      <c r="L123" s="305"/>
      <c r="M123" s="305"/>
      <c r="N123" s="31" t="s">
        <v>11</v>
      </c>
      <c r="O123" s="31" t="s">
        <v>11</v>
      </c>
      <c r="P123" s="31" t="s">
        <v>11</v>
      </c>
      <c r="Q123" s="31" t="s">
        <v>11</v>
      </c>
      <c r="R123" s="353" t="s">
        <v>7</v>
      </c>
      <c r="S123" s="305"/>
      <c r="T123" s="305"/>
      <c r="U123" s="31" t="s">
        <v>11</v>
      </c>
      <c r="V123" s="31" t="s">
        <v>11</v>
      </c>
      <c r="W123" s="775" t="s">
        <v>111</v>
      </c>
      <c r="X123" s="31" t="s">
        <v>11</v>
      </c>
      <c r="Y123" s="31" t="s">
        <v>11</v>
      </c>
      <c r="Z123" s="305"/>
      <c r="AA123" s="305"/>
      <c r="AB123" s="31" t="s">
        <v>11</v>
      </c>
      <c r="AC123" s="31" t="s">
        <v>11</v>
      </c>
      <c r="AD123" s="305"/>
      <c r="AE123" s="305"/>
      <c r="AF123" s="305"/>
      <c r="AG123" s="305"/>
      <c r="AH123" s="305"/>
      <c r="AI123" s="305"/>
      <c r="AJ123" s="305"/>
      <c r="AK123" s="34">
        <f>IF(CA123=0,"",TIME(0,CA123,0))</f>
        <v>0.25</v>
      </c>
      <c r="AL123" s="157">
        <f t="shared" si="95"/>
        <v>15</v>
      </c>
      <c r="AM123" s="158">
        <f>SUM(AL123:AL124)/2</f>
        <v>14.5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0.5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1</v>
      </c>
      <c r="BR123" s="158">
        <f>SUM((BQ123+BQ124)/2)</f>
        <v>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425</v>
      </c>
      <c r="B124" s="179" t="s">
        <v>184</v>
      </c>
      <c r="C124" s="717" t="s">
        <v>9</v>
      </c>
      <c r="D124" s="165">
        <v>11108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11</v>
      </c>
      <c r="K124" s="37" t="s">
        <v>11</v>
      </c>
      <c r="L124" s="306"/>
      <c r="M124" s="306"/>
      <c r="N124" s="37" t="s">
        <v>11</v>
      </c>
      <c r="O124" s="37" t="s">
        <v>11</v>
      </c>
      <c r="P124" s="37" t="s">
        <v>11</v>
      </c>
      <c r="Q124" s="37" t="s">
        <v>11</v>
      </c>
      <c r="R124" s="354" t="s">
        <v>7</v>
      </c>
      <c r="S124" s="306"/>
      <c r="T124" s="306"/>
      <c r="U124" s="37" t="s">
        <v>11</v>
      </c>
      <c r="V124" s="37" t="s">
        <v>11</v>
      </c>
      <c r="W124" s="776" t="s">
        <v>111</v>
      </c>
      <c r="X124" s="37" t="s">
        <v>11</v>
      </c>
      <c r="Y124" s="37" t="s">
        <v>11</v>
      </c>
      <c r="Z124" s="306"/>
      <c r="AA124" s="306"/>
      <c r="AB124" s="37" t="s">
        <v>11</v>
      </c>
      <c r="AC124" s="395" t="s">
        <v>39</v>
      </c>
      <c r="AD124" s="306"/>
      <c r="AE124" s="306"/>
      <c r="AF124" s="306"/>
      <c r="AG124" s="306"/>
      <c r="AH124" s="306"/>
      <c r="AI124" s="306"/>
      <c r="AJ124" s="306"/>
      <c r="AK124" s="40"/>
      <c r="AL124" s="167">
        <f t="shared" si="95"/>
        <v>14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1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425</v>
      </c>
      <c r="B125" s="179" t="s">
        <v>187</v>
      </c>
      <c r="C125" s="808">
        <v>1738</v>
      </c>
      <c r="D125" s="178" t="s">
        <v>229</v>
      </c>
      <c r="E125" s="266" t="s">
        <v>70</v>
      </c>
      <c r="F125" s="318"/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305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29</v>
      </c>
      <c r="BL125" s="162">
        <f>SUM(BK125+BK126)/2</f>
        <v>29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425</v>
      </c>
      <c r="B126" s="179" t="s">
        <v>187</v>
      </c>
      <c r="C126" s="710" t="s">
        <v>3</v>
      </c>
      <c r="D126" s="276" t="s">
        <v>97</v>
      </c>
      <c r="E126" s="238" t="s">
        <v>4</v>
      </c>
      <c r="F126" s="303"/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06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29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425</v>
      </c>
      <c r="B127" s="179" t="s">
        <v>184</v>
      </c>
      <c r="C127" s="808" t="s">
        <v>362</v>
      </c>
      <c r="D127" s="155" t="str">
        <f>VLOOKUP(C127,ListeAppel,2,FALSE)</f>
        <v>Nom 063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1" t="s">
        <v>11</v>
      </c>
      <c r="P127" s="31" t="s">
        <v>11</v>
      </c>
      <c r="Q127" s="31" t="s">
        <v>11</v>
      </c>
      <c r="R127" s="515" t="s">
        <v>35</v>
      </c>
      <c r="S127" s="305"/>
      <c r="T127" s="305"/>
      <c r="U127" s="353" t="s">
        <v>7</v>
      </c>
      <c r="V127" s="31" t="s">
        <v>11</v>
      </c>
      <c r="W127" s="31" t="s">
        <v>11</v>
      </c>
      <c r="X127" s="31" t="s">
        <v>11</v>
      </c>
      <c r="Y127" s="31" t="s">
        <v>11</v>
      </c>
      <c r="Z127" s="305"/>
      <c r="AA127" s="305"/>
      <c r="AB127" s="353" t="s">
        <v>7</v>
      </c>
      <c r="AC127" s="353" t="s">
        <v>7</v>
      </c>
      <c r="AD127" s="305"/>
      <c r="AE127" s="305"/>
      <c r="AF127" s="305"/>
      <c r="AG127" s="305"/>
      <c r="AH127" s="305"/>
      <c r="AI127" s="305"/>
      <c r="AJ127" s="305"/>
      <c r="AK127" s="34">
        <f>IF(CA127=0,"",TIME(0,CA127,0))</f>
        <v>0.18333333333333335</v>
      </c>
      <c r="AL127" s="157">
        <f t="shared" si="95"/>
        <v>11</v>
      </c>
      <c r="AM127" s="158">
        <f>SUM(AL127:AL128)/2</f>
        <v>11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264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264</v>
      </c>
      <c r="CB127" s="35">
        <f>SUM(AM127+AO127+AQ127+AS127+AU127+AW127+BB127+BD127+BG127+AY127)</f>
        <v>11</v>
      </c>
    </row>
    <row r="128" spans="1:80" ht="18.75" customHeight="1" thickBot="1" x14ac:dyDescent="0.3">
      <c r="A128" s="137" t="s">
        <v>425</v>
      </c>
      <c r="B128" s="179" t="s">
        <v>184</v>
      </c>
      <c r="C128" s="710" t="s">
        <v>8</v>
      </c>
      <c r="D128" s="165">
        <v>11108</v>
      </c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7" t="s">
        <v>11</v>
      </c>
      <c r="P128" s="37" t="s">
        <v>11</v>
      </c>
      <c r="Q128" s="37" t="s">
        <v>11</v>
      </c>
      <c r="R128" s="480" t="s">
        <v>35</v>
      </c>
      <c r="S128" s="306"/>
      <c r="T128" s="306"/>
      <c r="U128" s="354" t="s">
        <v>7</v>
      </c>
      <c r="V128" s="37" t="s">
        <v>11</v>
      </c>
      <c r="W128" s="37" t="s">
        <v>11</v>
      </c>
      <c r="X128" s="37" t="s">
        <v>11</v>
      </c>
      <c r="Y128" s="37" t="s">
        <v>11</v>
      </c>
      <c r="Z128" s="306"/>
      <c r="AA128" s="306"/>
      <c r="AB128" s="354" t="s">
        <v>7</v>
      </c>
      <c r="AC128" s="354" t="s">
        <v>7</v>
      </c>
      <c r="AD128" s="306"/>
      <c r="AE128" s="306"/>
      <c r="AF128" s="306"/>
      <c r="AG128" s="306"/>
      <c r="AH128" s="306"/>
      <c r="AI128" s="306"/>
      <c r="AJ128" s="306"/>
      <c r="AK128" s="40"/>
      <c r="AL128" s="167">
        <f t="shared" si="95"/>
        <v>11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425</v>
      </c>
      <c r="B129" s="179" t="s">
        <v>184</v>
      </c>
      <c r="C129" s="718">
        <v>4659</v>
      </c>
      <c r="D129" s="252" t="s">
        <v>291</v>
      </c>
      <c r="E129" s="156" t="s">
        <v>70</v>
      </c>
      <c r="F129" s="304"/>
      <c r="G129" s="373" t="s">
        <v>45</v>
      </c>
      <c r="H129" s="52" t="s">
        <v>11</v>
      </c>
      <c r="I129" s="53" t="s">
        <v>11</v>
      </c>
      <c r="J129" s="53" t="s">
        <v>11</v>
      </c>
      <c r="K129" s="52" t="s">
        <v>11</v>
      </c>
      <c r="L129" s="307"/>
      <c r="M129" s="307"/>
      <c r="N129" s="373" t="s">
        <v>45</v>
      </c>
      <c r="O129" s="52" t="s">
        <v>11</v>
      </c>
      <c r="P129" s="52" t="s">
        <v>11</v>
      </c>
      <c r="Q129" s="52" t="s">
        <v>11</v>
      </c>
      <c r="R129" s="52" t="s">
        <v>11</v>
      </c>
      <c r="S129" s="307"/>
      <c r="T129" s="307"/>
      <c r="U129" s="373" t="s">
        <v>45</v>
      </c>
      <c r="V129" s="52" t="s">
        <v>11</v>
      </c>
      <c r="W129" s="358" t="s">
        <v>7</v>
      </c>
      <c r="X129" s="52" t="s">
        <v>11</v>
      </c>
      <c r="Y129" s="52" t="s">
        <v>11</v>
      </c>
      <c r="Z129" s="307"/>
      <c r="AA129" s="307"/>
      <c r="AB129" s="373" t="s">
        <v>45</v>
      </c>
      <c r="AC129" s="52" t="s">
        <v>11</v>
      </c>
      <c r="AD129" s="307"/>
      <c r="AE129" s="307"/>
      <c r="AF129" s="307"/>
      <c r="AG129" s="307"/>
      <c r="AH129" s="307"/>
      <c r="AI129" s="307"/>
      <c r="AJ129" s="307"/>
      <c r="AK129" s="34">
        <f>IF(CA129=0,"",TIME(0,CA129,0))</f>
        <v>0.19999999999999998</v>
      </c>
      <c r="AL129" s="157">
        <f t="shared" ref="AL129:AL134" si="114">COUNTIF(F129:AJ129,"P")</f>
        <v>12</v>
      </c>
      <c r="AM129" s="158">
        <f>SUM(AL129:AL130)/2</f>
        <v>10.5</v>
      </c>
      <c r="AN129" s="158">
        <f t="shared" ref="AN129:AN134" si="115">COUNTIF(F129:AJ129,"Mi")</f>
        <v>0</v>
      </c>
      <c r="AO129" s="158">
        <f>SUM((AN129+AN130)/2)</f>
        <v>0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0.5</v>
      </c>
      <c r="AT129" s="159">
        <f t="shared" ref="AT129:AT134" si="118">COUNTIF(F129:AJ129,"R1")</f>
        <v>0</v>
      </c>
      <c r="AU129" s="160">
        <f>SUM((AT129+AT130)/2)</f>
        <v>1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288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0</v>
      </c>
      <c r="BL129" s="162">
        <f>SUM(BK129+BK130)/2</f>
        <v>0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4</v>
      </c>
      <c r="BZ129" s="160">
        <f>SUM((BY129+BY130)/2)</f>
        <v>4</v>
      </c>
      <c r="CA129" s="163">
        <f>SUM(AZ129)</f>
        <v>288</v>
      </c>
      <c r="CB129" s="35">
        <f>SUM(AM129+AO129+AQ129+AS129+AU129+AW129+BB129+BD129+BG129+AY129)</f>
        <v>12</v>
      </c>
    </row>
    <row r="130" spans="1:80" ht="18.75" customHeight="1" thickBot="1" x14ac:dyDescent="0.3">
      <c r="A130" s="137" t="s">
        <v>425</v>
      </c>
      <c r="B130" s="179" t="s">
        <v>184</v>
      </c>
      <c r="C130" s="717" t="s">
        <v>6</v>
      </c>
      <c r="D130" s="276" t="s">
        <v>103</v>
      </c>
      <c r="E130" s="166" t="s">
        <v>4</v>
      </c>
      <c r="F130" s="303"/>
      <c r="G130" s="374" t="s">
        <v>45</v>
      </c>
      <c r="H130" s="37" t="s">
        <v>11</v>
      </c>
      <c r="I130" s="38" t="s">
        <v>11</v>
      </c>
      <c r="J130" s="37" t="s">
        <v>11</v>
      </c>
      <c r="K130" s="37" t="s">
        <v>57</v>
      </c>
      <c r="L130" s="306"/>
      <c r="M130" s="306"/>
      <c r="N130" s="374" t="s">
        <v>45</v>
      </c>
      <c r="O130" s="37" t="s">
        <v>11</v>
      </c>
      <c r="P130" s="37" t="s">
        <v>11</v>
      </c>
      <c r="Q130" s="37" t="s">
        <v>11</v>
      </c>
      <c r="R130" s="37" t="s">
        <v>11</v>
      </c>
      <c r="S130" s="306"/>
      <c r="T130" s="306"/>
      <c r="U130" s="374" t="s">
        <v>45</v>
      </c>
      <c r="V130" s="37" t="s">
        <v>11</v>
      </c>
      <c r="W130" s="354" t="s">
        <v>7</v>
      </c>
      <c r="X130" s="37" t="s">
        <v>11</v>
      </c>
      <c r="Y130" s="37" t="s">
        <v>57</v>
      </c>
      <c r="Z130" s="306"/>
      <c r="AA130" s="306"/>
      <c r="AB130" s="374" t="s">
        <v>45</v>
      </c>
      <c r="AC130" s="395" t="s">
        <v>39</v>
      </c>
      <c r="AD130" s="306"/>
      <c r="AE130" s="306"/>
      <c r="AF130" s="306"/>
      <c r="AG130" s="306"/>
      <c r="AH130" s="306"/>
      <c r="AI130" s="306"/>
      <c r="AJ130" s="330"/>
      <c r="AK130" s="40"/>
      <c r="AL130" s="167">
        <f t="shared" si="114"/>
        <v>9</v>
      </c>
      <c r="AM130" s="168"/>
      <c r="AN130" s="168">
        <f t="shared" si="115"/>
        <v>0</v>
      </c>
      <c r="AO130" s="169"/>
      <c r="AP130" s="170">
        <f t="shared" si="116"/>
        <v>0</v>
      </c>
      <c r="AQ130" s="171"/>
      <c r="AR130" s="168">
        <f t="shared" si="117"/>
        <v>1</v>
      </c>
      <c r="AS130" s="168"/>
      <c r="AT130" s="168">
        <f t="shared" si="118"/>
        <v>2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0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4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294</v>
      </c>
      <c r="E131" s="209" t="s">
        <v>70</v>
      </c>
      <c r="F131" s="304"/>
      <c r="G131" s="52" t="s">
        <v>11</v>
      </c>
      <c r="H131" s="385" t="s">
        <v>58</v>
      </c>
      <c r="I131" s="415" t="s">
        <v>7</v>
      </c>
      <c r="J131" s="52" t="s">
        <v>11</v>
      </c>
      <c r="K131" s="52" t="s">
        <v>11</v>
      </c>
      <c r="L131" s="307"/>
      <c r="M131" s="307"/>
      <c r="N131" s="52" t="s">
        <v>11</v>
      </c>
      <c r="O131" s="31" t="s">
        <v>11</v>
      </c>
      <c r="P131" s="52" t="s">
        <v>11</v>
      </c>
      <c r="Q131" s="52" t="s">
        <v>11</v>
      </c>
      <c r="R131" s="515" t="s">
        <v>35</v>
      </c>
      <c r="S131" s="307"/>
      <c r="T131" s="307"/>
      <c r="U131" s="52" t="s">
        <v>11</v>
      </c>
      <c r="V131" s="385" t="s">
        <v>58</v>
      </c>
      <c r="W131" s="775" t="s">
        <v>111</v>
      </c>
      <c r="X131" s="385" t="s">
        <v>58</v>
      </c>
      <c r="Y131" s="385" t="s">
        <v>58</v>
      </c>
      <c r="Z131" s="307"/>
      <c r="AA131" s="307"/>
      <c r="AB131" s="622" t="s">
        <v>23</v>
      </c>
      <c r="AC131" s="358" t="s">
        <v>7</v>
      </c>
      <c r="AD131" s="307"/>
      <c r="AE131" s="307"/>
      <c r="AF131" s="307"/>
      <c r="AG131" s="307"/>
      <c r="AH131" s="307"/>
      <c r="AI131" s="307"/>
      <c r="AJ131" s="307"/>
      <c r="AK131" s="34">
        <f>IF(CA131=0,"",TIME(0,CA131,0))</f>
        <v>0.15</v>
      </c>
      <c r="AL131" s="157">
        <f t="shared" si="114"/>
        <v>8</v>
      </c>
      <c r="AM131" s="158">
        <f>SUM(AL131:AL132)/2</f>
        <v>9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216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1</v>
      </c>
      <c r="BP131" s="158">
        <f>SUM(BO131+BO132)/2</f>
        <v>1</v>
      </c>
      <c r="BQ131" s="158">
        <f t="shared" si="128"/>
        <v>2</v>
      </c>
      <c r="BR131" s="158">
        <f>SUM((BQ131+BQ132)/2)</f>
        <v>2</v>
      </c>
      <c r="BS131" s="158">
        <f t="shared" si="129"/>
        <v>0</v>
      </c>
      <c r="BT131" s="158">
        <f>SUM((BS131+BS132)/2)</f>
        <v>0</v>
      </c>
      <c r="BU131" s="158">
        <f t="shared" si="130"/>
        <v>1</v>
      </c>
      <c r="BV131" s="158">
        <f>SUM((BU131+BU132)/2)</f>
        <v>1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216</v>
      </c>
      <c r="CB131" s="35">
        <f>SUM(AM131+AO131+AQ131+AS131+AU131+AW131+BB131+BD131+BG131+AY131)</f>
        <v>9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7" t="s">
        <v>11</v>
      </c>
      <c r="H132" s="352" t="s">
        <v>58</v>
      </c>
      <c r="I132" s="476" t="s">
        <v>7</v>
      </c>
      <c r="J132" s="37" t="s">
        <v>11</v>
      </c>
      <c r="K132" s="37" t="s">
        <v>11</v>
      </c>
      <c r="L132" s="306"/>
      <c r="M132" s="306"/>
      <c r="N132" s="37" t="s">
        <v>11</v>
      </c>
      <c r="O132" s="37" t="s">
        <v>11</v>
      </c>
      <c r="P132" s="37" t="s">
        <v>11</v>
      </c>
      <c r="Q132" s="37" t="s">
        <v>11</v>
      </c>
      <c r="R132" s="480" t="s">
        <v>35</v>
      </c>
      <c r="S132" s="306"/>
      <c r="T132" s="306"/>
      <c r="U132" s="37" t="s">
        <v>11</v>
      </c>
      <c r="V132" s="352" t="s">
        <v>58</v>
      </c>
      <c r="W132" s="776" t="s">
        <v>111</v>
      </c>
      <c r="X132" s="37" t="s">
        <v>11</v>
      </c>
      <c r="Y132" s="37" t="s">
        <v>11</v>
      </c>
      <c r="Z132" s="306"/>
      <c r="AA132" s="306"/>
      <c r="AB132" s="492" t="s">
        <v>23</v>
      </c>
      <c r="AC132" s="354" t="s">
        <v>7</v>
      </c>
      <c r="AD132" s="306"/>
      <c r="AE132" s="306"/>
      <c r="AF132" s="306"/>
      <c r="AG132" s="306"/>
      <c r="AH132" s="306"/>
      <c r="AI132" s="306"/>
      <c r="AJ132" s="330"/>
      <c r="AK132" s="40"/>
      <c r="AL132" s="167">
        <f t="shared" si="114"/>
        <v>10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1</v>
      </c>
      <c r="BP132" s="169"/>
      <c r="BQ132" s="168">
        <f t="shared" si="128"/>
        <v>2</v>
      </c>
      <c r="BR132" s="168"/>
      <c r="BS132" s="168">
        <f t="shared" si="129"/>
        <v>0</v>
      </c>
      <c r="BT132" s="169"/>
      <c r="BU132" s="168">
        <f t="shared" si="130"/>
        <v>1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296</v>
      </c>
      <c r="E133" s="156" t="s">
        <v>70</v>
      </c>
      <c r="F133" s="304"/>
      <c r="G133" s="400" t="s">
        <v>14</v>
      </c>
      <c r="H133" s="464" t="s">
        <v>14</v>
      </c>
      <c r="I133" s="464" t="s">
        <v>14</v>
      </c>
      <c r="J133" s="464" t="s">
        <v>14</v>
      </c>
      <c r="K133" s="464" t="s">
        <v>14</v>
      </c>
      <c r="L133" s="464" t="s">
        <v>14</v>
      </c>
      <c r="M133" s="464" t="s">
        <v>14</v>
      </c>
      <c r="N133" s="464" t="s">
        <v>14</v>
      </c>
      <c r="O133" s="464" t="s">
        <v>14</v>
      </c>
      <c r="P133" s="464" t="s">
        <v>14</v>
      </c>
      <c r="Q133" s="464" t="s">
        <v>14</v>
      </c>
      <c r="R133" s="464" t="s">
        <v>14</v>
      </c>
      <c r="S133" s="464" t="s">
        <v>14</v>
      </c>
      <c r="T133" s="464" t="s">
        <v>14</v>
      </c>
      <c r="U133" s="464" t="s">
        <v>14</v>
      </c>
      <c r="V133" s="464" t="s">
        <v>14</v>
      </c>
      <c r="W133" s="464" t="s">
        <v>14</v>
      </c>
      <c r="X133" s="464" t="s">
        <v>14</v>
      </c>
      <c r="Y133" s="464" t="s">
        <v>14</v>
      </c>
      <c r="Z133" s="464" t="s">
        <v>14</v>
      </c>
      <c r="AA133" s="464" t="s">
        <v>14</v>
      </c>
      <c r="AB133" s="464" t="s">
        <v>14</v>
      </c>
      <c r="AC133" s="464" t="s">
        <v>14</v>
      </c>
      <c r="AD133" s="464" t="s">
        <v>14</v>
      </c>
      <c r="AE133" s="464" t="s">
        <v>14</v>
      </c>
      <c r="AF133" s="464" t="s">
        <v>14</v>
      </c>
      <c r="AG133" s="464" t="s">
        <v>14</v>
      </c>
      <c r="AH133" s="464" t="s">
        <v>14</v>
      </c>
      <c r="AI133" s="464" t="s">
        <v>14</v>
      </c>
      <c r="AJ133" s="464" t="s">
        <v>14</v>
      </c>
      <c r="AK133" s="34" t="str">
        <f>IF(CA133=0,"",TIME(0,CA133,0))</f>
        <v/>
      </c>
      <c r="AL133" s="157">
        <f t="shared" si="114"/>
        <v>0</v>
      </c>
      <c r="AM133" s="158">
        <f>SUM(AL133:AL134)/2</f>
        <v>0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0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30</v>
      </c>
      <c r="BL133" s="162">
        <f>SUM(BK133+BK134)/2</f>
        <v>30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0</v>
      </c>
      <c r="CB133" s="35">
        <f>SUM(AM133+AO133+AQ133+AS133+AU133+AW133+BB133+BD133+BG133+AY133)</f>
        <v>0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400" t="s">
        <v>14</v>
      </c>
      <c r="H134" s="367" t="s">
        <v>14</v>
      </c>
      <c r="I134" s="367" t="s">
        <v>14</v>
      </c>
      <c r="J134" s="367" t="s">
        <v>14</v>
      </c>
      <c r="K134" s="367" t="s">
        <v>14</v>
      </c>
      <c r="L134" s="367" t="s">
        <v>14</v>
      </c>
      <c r="M134" s="367" t="s">
        <v>14</v>
      </c>
      <c r="N134" s="367" t="s">
        <v>14</v>
      </c>
      <c r="O134" s="367" t="s">
        <v>14</v>
      </c>
      <c r="P134" s="367" t="s">
        <v>14</v>
      </c>
      <c r="Q134" s="367" t="s">
        <v>14</v>
      </c>
      <c r="R134" s="367" t="s">
        <v>14</v>
      </c>
      <c r="S134" s="367" t="s">
        <v>14</v>
      </c>
      <c r="T134" s="367" t="s">
        <v>14</v>
      </c>
      <c r="U134" s="367" t="s">
        <v>14</v>
      </c>
      <c r="V134" s="367" t="s">
        <v>14</v>
      </c>
      <c r="W134" s="367" t="s">
        <v>14</v>
      </c>
      <c r="X134" s="367" t="s">
        <v>14</v>
      </c>
      <c r="Y134" s="367" t="s">
        <v>14</v>
      </c>
      <c r="Z134" s="367" t="s">
        <v>14</v>
      </c>
      <c r="AA134" s="367" t="s">
        <v>14</v>
      </c>
      <c r="AB134" s="367" t="s">
        <v>14</v>
      </c>
      <c r="AC134" s="367" t="s">
        <v>14</v>
      </c>
      <c r="AD134" s="367" t="s">
        <v>14</v>
      </c>
      <c r="AE134" s="367" t="s">
        <v>14</v>
      </c>
      <c r="AF134" s="367" t="s">
        <v>14</v>
      </c>
      <c r="AG134" s="367" t="s">
        <v>14</v>
      </c>
      <c r="AH134" s="367" t="s">
        <v>14</v>
      </c>
      <c r="AI134" s="367" t="s">
        <v>14</v>
      </c>
      <c r="AJ134" s="367" t="s">
        <v>14</v>
      </c>
      <c r="AK134" s="40"/>
      <c r="AL134" s="167">
        <f t="shared" si="114"/>
        <v>0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30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425</v>
      </c>
      <c r="B135" s="179" t="s">
        <v>184</v>
      </c>
      <c r="C135" s="723">
        <v>8106</v>
      </c>
      <c r="D135" s="178" t="s">
        <v>299</v>
      </c>
      <c r="E135" s="156" t="s">
        <v>70</v>
      </c>
      <c r="F135" s="302"/>
      <c r="G135" s="31" t="s">
        <v>11</v>
      </c>
      <c r="H135" s="385" t="s">
        <v>58</v>
      </c>
      <c r="I135" s="54" t="s">
        <v>11</v>
      </c>
      <c r="J135" s="548" t="s">
        <v>11</v>
      </c>
      <c r="K135" s="548" t="s">
        <v>11</v>
      </c>
      <c r="L135" s="549"/>
      <c r="M135" s="549"/>
      <c r="N135" s="548" t="s">
        <v>11</v>
      </c>
      <c r="O135" s="31" t="s">
        <v>11</v>
      </c>
      <c r="P135" s="548" t="s">
        <v>11</v>
      </c>
      <c r="Q135" s="548" t="s">
        <v>11</v>
      </c>
      <c r="R135" s="515" t="s">
        <v>35</v>
      </c>
      <c r="S135" s="549"/>
      <c r="T135" s="549"/>
      <c r="U135" s="548" t="s">
        <v>11</v>
      </c>
      <c r="V135" s="385" t="s">
        <v>58</v>
      </c>
      <c r="W135" s="775" t="s">
        <v>111</v>
      </c>
      <c r="X135" s="385" t="s">
        <v>58</v>
      </c>
      <c r="Y135" s="385" t="s">
        <v>58</v>
      </c>
      <c r="Z135" s="305"/>
      <c r="AA135" s="305"/>
      <c r="AB135" s="353" t="s">
        <v>7</v>
      </c>
      <c r="AC135" s="353" t="s">
        <v>7</v>
      </c>
      <c r="AD135" s="305"/>
      <c r="AE135" s="305"/>
      <c r="AF135" s="305"/>
      <c r="AG135" s="305"/>
      <c r="AH135" s="305"/>
      <c r="AI135" s="305"/>
      <c r="AJ135" s="305"/>
      <c r="AK135" s="34">
        <f>IF(CA135=0,"",TIME(0,CA135,0))</f>
        <v>0.16666666666666666</v>
      </c>
      <c r="AL135" s="157">
        <f t="shared" si="95"/>
        <v>9</v>
      </c>
      <c r="AM135" s="158">
        <f>SUM(AL135:AL136)/2</f>
        <v>10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2</v>
      </c>
      <c r="BR135" s="158">
        <f>SUM((BQ135+BQ136)/2)</f>
        <v>2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 t="s">
        <v>425</v>
      </c>
      <c r="B136" s="179" t="s">
        <v>184</v>
      </c>
      <c r="C136" s="717" t="s">
        <v>6</v>
      </c>
      <c r="D136" s="194"/>
      <c r="E136" s="166" t="s">
        <v>4</v>
      </c>
      <c r="F136" s="303"/>
      <c r="G136" s="37" t="s">
        <v>11</v>
      </c>
      <c r="H136" s="352" t="s">
        <v>58</v>
      </c>
      <c r="I136" s="38" t="s">
        <v>11</v>
      </c>
      <c r="J136" s="37" t="s">
        <v>11</v>
      </c>
      <c r="K136" s="37" t="s">
        <v>11</v>
      </c>
      <c r="L136" s="306"/>
      <c r="M136" s="306"/>
      <c r="N136" s="37" t="s">
        <v>11</v>
      </c>
      <c r="O136" s="37" t="s">
        <v>11</v>
      </c>
      <c r="P136" s="37" t="s">
        <v>11</v>
      </c>
      <c r="Q136" s="37" t="s">
        <v>11</v>
      </c>
      <c r="R136" s="480" t="s">
        <v>35</v>
      </c>
      <c r="S136" s="306"/>
      <c r="T136" s="306"/>
      <c r="U136" s="37" t="s">
        <v>11</v>
      </c>
      <c r="V136" s="352" t="s">
        <v>58</v>
      </c>
      <c r="W136" s="776" t="s">
        <v>111</v>
      </c>
      <c r="X136" s="37" t="s">
        <v>11</v>
      </c>
      <c r="Y136" s="37" t="s">
        <v>11</v>
      </c>
      <c r="Z136" s="306"/>
      <c r="AA136" s="306"/>
      <c r="AB136" s="354" t="s">
        <v>7</v>
      </c>
      <c r="AC136" s="354" t="s">
        <v>7</v>
      </c>
      <c r="AD136" s="306"/>
      <c r="AE136" s="306"/>
      <c r="AF136" s="306"/>
      <c r="AG136" s="306"/>
      <c r="AH136" s="306"/>
      <c r="AI136" s="306"/>
      <c r="AJ136" s="306"/>
      <c r="AK136" s="40"/>
      <c r="AL136" s="167">
        <f t="shared" si="95"/>
        <v>11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0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2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425</v>
      </c>
      <c r="B137" s="179" t="s">
        <v>185</v>
      </c>
      <c r="C137" s="1174" t="s">
        <v>185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425</v>
      </c>
      <c r="B138" s="179" t="s">
        <v>185</v>
      </c>
      <c r="C138" s="190"/>
      <c r="D138" s="45" t="s">
        <v>69</v>
      </c>
      <c r="E138" s="204"/>
      <c r="F138" s="299">
        <v>1</v>
      </c>
      <c r="G138" s="25">
        <v>2</v>
      </c>
      <c r="H138" s="25">
        <v>3</v>
      </c>
      <c r="I138" s="25">
        <v>4</v>
      </c>
      <c r="J138" s="25">
        <v>5</v>
      </c>
      <c r="K138" s="25">
        <v>6</v>
      </c>
      <c r="L138" s="300">
        <v>7</v>
      </c>
      <c r="M138" s="300">
        <v>8</v>
      </c>
      <c r="N138" s="25">
        <v>9</v>
      </c>
      <c r="O138" s="25">
        <v>10</v>
      </c>
      <c r="P138" s="25">
        <v>11</v>
      </c>
      <c r="Q138" s="25">
        <v>12</v>
      </c>
      <c r="R138" s="25">
        <v>13</v>
      </c>
      <c r="S138" s="300">
        <v>14</v>
      </c>
      <c r="T138" s="300">
        <v>15</v>
      </c>
      <c r="U138" s="25">
        <v>16</v>
      </c>
      <c r="V138" s="25">
        <v>17</v>
      </c>
      <c r="W138" s="25">
        <v>18</v>
      </c>
      <c r="X138" s="25">
        <v>19</v>
      </c>
      <c r="Y138" s="25">
        <v>20</v>
      </c>
      <c r="Z138" s="300">
        <v>21</v>
      </c>
      <c r="AA138" s="300">
        <v>22</v>
      </c>
      <c r="AB138" s="25">
        <v>23</v>
      </c>
      <c r="AC138" s="25">
        <v>24</v>
      </c>
      <c r="AD138" s="300">
        <v>25</v>
      </c>
      <c r="AE138" s="300">
        <v>26</v>
      </c>
      <c r="AF138" s="300">
        <v>27</v>
      </c>
      <c r="AG138" s="301">
        <v>28</v>
      </c>
      <c r="AH138" s="301">
        <v>29</v>
      </c>
      <c r="AI138" s="300">
        <v>30</v>
      </c>
      <c r="AJ138" s="3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425</v>
      </c>
      <c r="B139" s="179" t="s">
        <v>185</v>
      </c>
      <c r="C139" s="1057">
        <v>6922</v>
      </c>
      <c r="D139" s="178" t="s">
        <v>196</v>
      </c>
      <c r="E139" s="156" t="s">
        <v>70</v>
      </c>
      <c r="F139" s="302"/>
      <c r="G139" s="31" t="s">
        <v>11</v>
      </c>
      <c r="H139" s="31" t="s">
        <v>11</v>
      </c>
      <c r="I139" s="32" t="s">
        <v>11</v>
      </c>
      <c r="J139" s="31" t="s">
        <v>11</v>
      </c>
      <c r="K139" s="31" t="s">
        <v>11</v>
      </c>
      <c r="L139" s="305"/>
      <c r="M139" s="332"/>
      <c r="N139" s="31" t="s">
        <v>11</v>
      </c>
      <c r="O139" s="31" t="s">
        <v>11</v>
      </c>
      <c r="P139" s="31" t="s">
        <v>11</v>
      </c>
      <c r="Q139" s="31" t="s">
        <v>11</v>
      </c>
      <c r="R139" s="31" t="s">
        <v>11</v>
      </c>
      <c r="S139" s="305"/>
      <c r="T139" s="332"/>
      <c r="U139" s="31" t="s">
        <v>11</v>
      </c>
      <c r="V139" s="31" t="s">
        <v>11</v>
      </c>
      <c r="W139" s="31" t="s">
        <v>11</v>
      </c>
      <c r="X139" s="31" t="s">
        <v>11</v>
      </c>
      <c r="Y139" s="467" t="s">
        <v>11</v>
      </c>
      <c r="Z139" s="305"/>
      <c r="AA139" s="305"/>
      <c r="AB139" s="31" t="s">
        <v>11</v>
      </c>
      <c r="AC139" s="31" t="s">
        <v>11</v>
      </c>
      <c r="AD139" s="305"/>
      <c r="AE139" s="305"/>
      <c r="AF139" s="305"/>
      <c r="AG139" s="305"/>
      <c r="AH139" s="305"/>
      <c r="AI139" s="305"/>
      <c r="AJ139" s="305"/>
      <c r="AK139" s="34">
        <f>IF(CA139=0,"",TIME(0,CA139,0))</f>
        <v>0.28333333333333333</v>
      </c>
      <c r="AL139" s="157">
        <f t="shared" ref="AL139:AL144" si="133">COUNTIF(F139:AJ139,"P")</f>
        <v>17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0.5</v>
      </c>
      <c r="AT139" s="159">
        <f t="shared" ref="AT139:AT144" si="137">COUNTIF(F139:AJ139,"R1")</f>
        <v>0</v>
      </c>
      <c r="AU139" s="160">
        <f>SUM((AT139+AT140)/2)</f>
        <v>0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0</v>
      </c>
      <c r="BR139" s="158">
        <f>SUM((BQ139+BQ140)/2)</f>
        <v>0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425</v>
      </c>
      <c r="B140" s="179" t="s">
        <v>185</v>
      </c>
      <c r="C140" s="710" t="s">
        <v>8</v>
      </c>
      <c r="D140" s="165"/>
      <c r="E140" s="166" t="s">
        <v>4</v>
      </c>
      <c r="F140" s="303"/>
      <c r="G140" s="37" t="s">
        <v>11</v>
      </c>
      <c r="H140" s="37" t="s">
        <v>11</v>
      </c>
      <c r="I140" s="38" t="s">
        <v>11</v>
      </c>
      <c r="J140" s="37" t="s">
        <v>11</v>
      </c>
      <c r="K140" s="37" t="s">
        <v>11</v>
      </c>
      <c r="L140" s="306"/>
      <c r="M140" s="306"/>
      <c r="N140" s="37" t="s">
        <v>11</v>
      </c>
      <c r="O140" s="37" t="s">
        <v>11</v>
      </c>
      <c r="P140" s="37" t="s">
        <v>11</v>
      </c>
      <c r="Q140" s="37" t="s">
        <v>11</v>
      </c>
      <c r="R140" s="37" t="s">
        <v>11</v>
      </c>
      <c r="S140" s="306"/>
      <c r="T140" s="306"/>
      <c r="U140" s="37" t="s">
        <v>11</v>
      </c>
      <c r="V140" s="37" t="s">
        <v>11</v>
      </c>
      <c r="W140" s="37" t="s">
        <v>11</v>
      </c>
      <c r="X140" s="37" t="s">
        <v>11</v>
      </c>
      <c r="Y140" s="37" t="s">
        <v>11</v>
      </c>
      <c r="Z140" s="306"/>
      <c r="AA140" s="306"/>
      <c r="AB140" s="37" t="s">
        <v>11</v>
      </c>
      <c r="AC140" s="395" t="s">
        <v>39</v>
      </c>
      <c r="AD140" s="306"/>
      <c r="AE140" s="306"/>
      <c r="AF140" s="306"/>
      <c r="AG140" s="306"/>
      <c r="AH140" s="306"/>
      <c r="AI140" s="306"/>
      <c r="AJ140" s="306"/>
      <c r="AK140" s="40"/>
      <c r="AL140" s="167">
        <f t="shared" si="133"/>
        <v>16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1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0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425</v>
      </c>
      <c r="B141" s="179" t="s">
        <v>185</v>
      </c>
      <c r="C141" s="808" t="s">
        <v>366</v>
      </c>
      <c r="D141" s="155" t="str">
        <f>VLOOKUP(C141,ListeAppel,2,FALSE)</f>
        <v>Nom 028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1" t="s">
        <v>11</v>
      </c>
      <c r="L141" s="305"/>
      <c r="M141" s="305"/>
      <c r="N141" s="31" t="s">
        <v>11</v>
      </c>
      <c r="O141" s="31" t="s">
        <v>11</v>
      </c>
      <c r="P141" s="31" t="s">
        <v>11</v>
      </c>
      <c r="Q141" s="31" t="s">
        <v>11</v>
      </c>
      <c r="R141" s="31" t="s">
        <v>11</v>
      </c>
      <c r="S141" s="305"/>
      <c r="T141" s="305"/>
      <c r="U141" s="31" t="s">
        <v>11</v>
      </c>
      <c r="V141" s="31" t="s">
        <v>11</v>
      </c>
      <c r="W141" s="353" t="s">
        <v>7</v>
      </c>
      <c r="X141" s="31" t="s">
        <v>11</v>
      </c>
      <c r="Y141" s="31" t="s">
        <v>11</v>
      </c>
      <c r="Z141" s="305"/>
      <c r="AA141" s="305"/>
      <c r="AB141" s="31" t="s">
        <v>11</v>
      </c>
      <c r="AC141" s="353" t="s">
        <v>7</v>
      </c>
      <c r="AD141" s="305"/>
      <c r="AE141" s="305"/>
      <c r="AF141" s="305"/>
      <c r="AG141" s="305"/>
      <c r="AH141" s="305"/>
      <c r="AI141" s="305"/>
      <c r="AJ141" s="305"/>
      <c r="AK141" s="34">
        <f>IF(CA141=0,"",TIME(0,CA141,0))</f>
        <v>0.25</v>
      </c>
      <c r="AL141" s="157">
        <f t="shared" si="133"/>
        <v>15</v>
      </c>
      <c r="AM141" s="158">
        <f>SUM(AL141:AL142)/2</f>
        <v>15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2</v>
      </c>
      <c r="BR141" s="158">
        <f>SUM((BQ141+BQ142)/2)</f>
        <v>2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 t="s">
        <v>425</v>
      </c>
      <c r="B142" s="179" t="s">
        <v>185</v>
      </c>
      <c r="C142" s="710" t="s">
        <v>8</v>
      </c>
      <c r="D142" s="165">
        <v>12403</v>
      </c>
      <c r="E142" s="166" t="s">
        <v>4</v>
      </c>
      <c r="F142" s="303"/>
      <c r="G142" s="37" t="s">
        <v>11</v>
      </c>
      <c r="H142" s="37" t="s">
        <v>11</v>
      </c>
      <c r="I142" s="38" t="s">
        <v>11</v>
      </c>
      <c r="J142" s="37" t="s">
        <v>11</v>
      </c>
      <c r="K142" s="37" t="s">
        <v>11</v>
      </c>
      <c r="L142" s="306"/>
      <c r="M142" s="306"/>
      <c r="N142" s="37" t="s">
        <v>11</v>
      </c>
      <c r="O142" s="37" t="s">
        <v>11</v>
      </c>
      <c r="P142" s="37" t="s">
        <v>11</v>
      </c>
      <c r="Q142" s="37" t="s">
        <v>11</v>
      </c>
      <c r="R142" s="37" t="s">
        <v>11</v>
      </c>
      <c r="S142" s="306"/>
      <c r="T142" s="306"/>
      <c r="U142" s="37" t="s">
        <v>11</v>
      </c>
      <c r="V142" s="37" t="s">
        <v>11</v>
      </c>
      <c r="W142" s="354" t="s">
        <v>7</v>
      </c>
      <c r="X142" s="37" t="s">
        <v>11</v>
      </c>
      <c r="Y142" s="37" t="s">
        <v>11</v>
      </c>
      <c r="Z142" s="306"/>
      <c r="AA142" s="306"/>
      <c r="AB142" s="37" t="s">
        <v>11</v>
      </c>
      <c r="AC142" s="354" t="s">
        <v>7</v>
      </c>
      <c r="AD142" s="306"/>
      <c r="AE142" s="306"/>
      <c r="AF142" s="306"/>
      <c r="AG142" s="306"/>
      <c r="AH142" s="306"/>
      <c r="AI142" s="306"/>
      <c r="AJ142" s="306"/>
      <c r="AK142" s="40"/>
      <c r="AL142" s="167">
        <f t="shared" si="133"/>
        <v>15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2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185</v>
      </c>
      <c r="C143" s="1057">
        <v>3123</v>
      </c>
      <c r="D143" s="178" t="s">
        <v>234</v>
      </c>
      <c r="E143" s="156" t="s">
        <v>70</v>
      </c>
      <c r="F143" s="561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307"/>
      <c r="AE143" s="307"/>
      <c r="AF143" s="307"/>
      <c r="AG143" s="307"/>
      <c r="AH143" s="307"/>
      <c r="AI143" s="307"/>
      <c r="AJ143" s="307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24</v>
      </c>
      <c r="BJ143" s="159">
        <f>SUM((BI143+BI144)/2)</f>
        <v>24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185</v>
      </c>
      <c r="C144" s="710" t="s">
        <v>8</v>
      </c>
      <c r="D144" s="194"/>
      <c r="E144" s="166" t="s">
        <v>4</v>
      </c>
      <c r="F144" s="561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41" t="s">
        <v>8</v>
      </c>
      <c r="V144" s="441" t="s">
        <v>8</v>
      </c>
      <c r="W144" s="441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307"/>
      <c r="AE144" s="307"/>
      <c r="AF144" s="307"/>
      <c r="AG144" s="307"/>
      <c r="AH144" s="307"/>
      <c r="AI144" s="307"/>
      <c r="AJ144" s="307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24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425</v>
      </c>
      <c r="B145" s="179" t="s">
        <v>185</v>
      </c>
      <c r="C145" s="1057" t="s">
        <v>368</v>
      </c>
      <c r="D145" s="155" t="str">
        <f>VLOOKUP(C145,ListeAppel,2,FALSE)</f>
        <v>Nom 046</v>
      </c>
      <c r="E145" s="156" t="s">
        <v>70</v>
      </c>
      <c r="F145" s="302"/>
      <c r="G145" s="31" t="s">
        <v>11</v>
      </c>
      <c r="H145" s="31" t="s">
        <v>11</v>
      </c>
      <c r="I145" s="32" t="s">
        <v>11</v>
      </c>
      <c r="J145" s="353" t="s">
        <v>7</v>
      </c>
      <c r="K145" s="31" t="s">
        <v>11</v>
      </c>
      <c r="L145" s="305"/>
      <c r="M145" s="305"/>
      <c r="N145" s="31" t="s">
        <v>11</v>
      </c>
      <c r="O145" s="31" t="s">
        <v>11</v>
      </c>
      <c r="P145" s="31" t="s">
        <v>11</v>
      </c>
      <c r="Q145" s="31" t="s">
        <v>11</v>
      </c>
      <c r="R145" s="31" t="s">
        <v>11</v>
      </c>
      <c r="S145" s="305"/>
      <c r="T145" s="305"/>
      <c r="U145" s="400" t="s">
        <v>14</v>
      </c>
      <c r="V145" s="400" t="s">
        <v>14</v>
      </c>
      <c r="W145" s="400" t="s">
        <v>14</v>
      </c>
      <c r="X145" s="31" t="s">
        <v>11</v>
      </c>
      <c r="Y145" s="31" t="s">
        <v>11</v>
      </c>
      <c r="Z145" s="305"/>
      <c r="AA145" s="305"/>
      <c r="AB145" s="353" t="s">
        <v>7</v>
      </c>
      <c r="AC145" s="353" t="s">
        <v>7</v>
      </c>
      <c r="AD145" s="305"/>
      <c r="AE145" s="305"/>
      <c r="AF145" s="305"/>
      <c r="AG145" s="305"/>
      <c r="AH145" s="305"/>
      <c r="AI145" s="305"/>
      <c r="AJ145" s="305"/>
      <c r="AK145" s="34">
        <f>IF(CA145=0,"",TIME(0,CA145,0))</f>
        <v>0.18333333333333335</v>
      </c>
      <c r="AL145" s="157">
        <f t="shared" si="95"/>
        <v>11</v>
      </c>
      <c r="AM145" s="158">
        <f>SUM(AL145:AL146)/2</f>
        <v>11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3</v>
      </c>
      <c r="BL145" s="162">
        <f>SUM(BK145+BK146)/2</f>
        <v>3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3</v>
      </c>
      <c r="BR145" s="158">
        <f>SUM((BQ145+BQ146)/2)</f>
        <v>3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ht="18.75" customHeight="1" thickBot="1" x14ac:dyDescent="0.3">
      <c r="A146" s="137" t="s">
        <v>425</v>
      </c>
      <c r="B146" s="179" t="s">
        <v>185</v>
      </c>
      <c r="C146" s="710" t="s">
        <v>8</v>
      </c>
      <c r="D146" s="165">
        <v>11052</v>
      </c>
      <c r="E146" s="166" t="s">
        <v>4</v>
      </c>
      <c r="F146" s="303"/>
      <c r="G146" s="37" t="s">
        <v>11</v>
      </c>
      <c r="H146" s="37" t="s">
        <v>11</v>
      </c>
      <c r="I146" s="38" t="s">
        <v>11</v>
      </c>
      <c r="J146" s="354" t="s">
        <v>7</v>
      </c>
      <c r="K146" s="37" t="s">
        <v>11</v>
      </c>
      <c r="L146" s="306"/>
      <c r="M146" s="306"/>
      <c r="N146" s="37" t="s">
        <v>11</v>
      </c>
      <c r="O146" s="37" t="s">
        <v>11</v>
      </c>
      <c r="P146" s="37" t="s">
        <v>11</v>
      </c>
      <c r="Q146" s="37" t="s">
        <v>11</v>
      </c>
      <c r="R146" s="37" t="s">
        <v>11</v>
      </c>
      <c r="S146" s="306"/>
      <c r="T146" s="306"/>
      <c r="U146" s="400" t="s">
        <v>14</v>
      </c>
      <c r="V146" s="400" t="s">
        <v>14</v>
      </c>
      <c r="W146" s="400" t="s">
        <v>14</v>
      </c>
      <c r="X146" s="37" t="s">
        <v>11</v>
      </c>
      <c r="Y146" s="37" t="s">
        <v>11</v>
      </c>
      <c r="Z146" s="306"/>
      <c r="AA146" s="306"/>
      <c r="AB146" s="354" t="s">
        <v>7</v>
      </c>
      <c r="AC146" s="354" t="s">
        <v>7</v>
      </c>
      <c r="AD146" s="306"/>
      <c r="AE146" s="306"/>
      <c r="AF146" s="306"/>
      <c r="AG146" s="306"/>
      <c r="AH146" s="306"/>
      <c r="AI146" s="306"/>
      <c r="AJ146" s="306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3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3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425</v>
      </c>
      <c r="B147" s="179" t="s">
        <v>185</v>
      </c>
      <c r="C147" s="1057" t="s">
        <v>369</v>
      </c>
      <c r="D147" s="178" t="str">
        <f>VLOOKUP(C147,ListeAppel,2,FALSE)</f>
        <v>Nom 121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400" t="s">
        <v>14</v>
      </c>
      <c r="L147" s="305"/>
      <c r="M147" s="305"/>
      <c r="N147" s="31" t="s">
        <v>11</v>
      </c>
      <c r="O147" s="31" t="s">
        <v>11</v>
      </c>
      <c r="P147" s="31" t="s">
        <v>11</v>
      </c>
      <c r="Q147" s="31" t="s">
        <v>11</v>
      </c>
      <c r="R147" s="31" t="s">
        <v>11</v>
      </c>
      <c r="S147" s="305"/>
      <c r="T147" s="305"/>
      <c r="U147" s="31" t="s">
        <v>11</v>
      </c>
      <c r="V147" s="31" t="s">
        <v>11</v>
      </c>
      <c r="W147" s="31" t="s">
        <v>11</v>
      </c>
      <c r="X147" s="31" t="s">
        <v>11</v>
      </c>
      <c r="Y147" s="353" t="s">
        <v>7</v>
      </c>
      <c r="Z147" s="305"/>
      <c r="AA147" s="305"/>
      <c r="AB147" s="491" t="s">
        <v>23</v>
      </c>
      <c r="AC147" s="353" t="s">
        <v>7</v>
      </c>
      <c r="AD147" s="305"/>
      <c r="AE147" s="305"/>
      <c r="AF147" s="305"/>
      <c r="AG147" s="305"/>
      <c r="AH147" s="305"/>
      <c r="AI147" s="305"/>
      <c r="AJ147" s="305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1</v>
      </c>
      <c r="BL147" s="162">
        <f>SUM(BK147+BK148)/2</f>
        <v>1</v>
      </c>
      <c r="BM147" s="158">
        <f t="shared" si="107"/>
        <v>0</v>
      </c>
      <c r="BN147" s="158">
        <f>SUM(BM147+BM148)/2</f>
        <v>0</v>
      </c>
      <c r="BO147" s="158">
        <f t="shared" si="108"/>
        <v>1</v>
      </c>
      <c r="BP147" s="158">
        <f>SUM(BO147+BO148)/2</f>
        <v>1</v>
      </c>
      <c r="BQ147" s="158">
        <f t="shared" si="109"/>
        <v>2</v>
      </c>
      <c r="BR147" s="158">
        <f>SUM((BQ147+BQ148)/2)</f>
        <v>2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425</v>
      </c>
      <c r="B148" s="179" t="s">
        <v>185</v>
      </c>
      <c r="C148" s="710" t="s">
        <v>8</v>
      </c>
      <c r="D148" s="194"/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400" t="s">
        <v>14</v>
      </c>
      <c r="L148" s="306"/>
      <c r="M148" s="306"/>
      <c r="N148" s="37" t="s">
        <v>11</v>
      </c>
      <c r="O148" s="37" t="s">
        <v>11</v>
      </c>
      <c r="P148" s="37" t="s">
        <v>11</v>
      </c>
      <c r="Q148" s="37" t="s">
        <v>11</v>
      </c>
      <c r="R148" s="37" t="s">
        <v>11</v>
      </c>
      <c r="S148" s="306"/>
      <c r="T148" s="306"/>
      <c r="U148" s="37" t="s">
        <v>11</v>
      </c>
      <c r="V148" s="37" t="s">
        <v>11</v>
      </c>
      <c r="W148" s="37" t="s">
        <v>11</v>
      </c>
      <c r="X148" s="37" t="s">
        <v>11</v>
      </c>
      <c r="Y148" s="354" t="s">
        <v>7</v>
      </c>
      <c r="Z148" s="306"/>
      <c r="AA148" s="306"/>
      <c r="AB148" s="492" t="s">
        <v>23</v>
      </c>
      <c r="AC148" s="354" t="s">
        <v>7</v>
      </c>
      <c r="AD148" s="306"/>
      <c r="AE148" s="306"/>
      <c r="AF148" s="306"/>
      <c r="AG148" s="306"/>
      <c r="AH148" s="306"/>
      <c r="AI148" s="306"/>
      <c r="AJ148" s="306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1</v>
      </c>
      <c r="BL148" s="173"/>
      <c r="BM148" s="168">
        <f t="shared" si="107"/>
        <v>0</v>
      </c>
      <c r="BN148" s="174"/>
      <c r="BO148" s="168">
        <f t="shared" si="108"/>
        <v>1</v>
      </c>
      <c r="BP148" s="169"/>
      <c r="BQ148" s="168">
        <f t="shared" si="109"/>
        <v>2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425</v>
      </c>
      <c r="B149" s="179" t="s">
        <v>185</v>
      </c>
      <c r="C149" s="1057" t="s">
        <v>370</v>
      </c>
      <c r="D149" s="155" t="str">
        <f>VLOOKUP(C149,REF!A31:C145,2,FALSE)</f>
        <v>Nom 110</v>
      </c>
      <c r="E149" s="156" t="s">
        <v>70</v>
      </c>
      <c r="F149" s="302"/>
      <c r="G149" s="31" t="s">
        <v>11</v>
      </c>
      <c r="H149" s="31" t="s">
        <v>11</v>
      </c>
      <c r="I149" s="32" t="s">
        <v>11</v>
      </c>
      <c r="J149" s="31" t="s">
        <v>11</v>
      </c>
      <c r="K149" s="31" t="s">
        <v>11</v>
      </c>
      <c r="L149" s="305"/>
      <c r="M149" s="305"/>
      <c r="N149" s="31" t="s">
        <v>11</v>
      </c>
      <c r="O149" s="31" t="s">
        <v>11</v>
      </c>
      <c r="P149" s="31" t="s">
        <v>11</v>
      </c>
      <c r="Q149" s="31" t="s">
        <v>11</v>
      </c>
      <c r="R149" s="31" t="s">
        <v>11</v>
      </c>
      <c r="S149" s="305"/>
      <c r="T149" s="305"/>
      <c r="U149" s="31" t="s">
        <v>11</v>
      </c>
      <c r="V149" s="31" t="s">
        <v>11</v>
      </c>
      <c r="W149" s="31" t="s">
        <v>11</v>
      </c>
      <c r="X149" s="31" t="s">
        <v>11</v>
      </c>
      <c r="Y149" s="31" t="s">
        <v>33</v>
      </c>
      <c r="Z149" s="305"/>
      <c r="AA149" s="305"/>
      <c r="AB149" s="491" t="s">
        <v>23</v>
      </c>
      <c r="AC149" s="353" t="s">
        <v>7</v>
      </c>
      <c r="AD149" s="305"/>
      <c r="AE149" s="305"/>
      <c r="AF149" s="305"/>
      <c r="AG149" s="305"/>
      <c r="AH149" s="305"/>
      <c r="AI149" s="305"/>
      <c r="AJ149" s="305"/>
      <c r="AK149" s="34">
        <f>IF(CA149=0,"",TIME(0,CA149,0))</f>
        <v>0.25</v>
      </c>
      <c r="AL149" s="157">
        <f t="shared" si="95"/>
        <v>14</v>
      </c>
      <c r="AM149" s="158">
        <f>SUM(AL149:AL150)/2</f>
        <v>12</v>
      </c>
      <c r="AN149" s="158">
        <f t="shared" si="96"/>
        <v>0</v>
      </c>
      <c r="AO149" s="158">
        <f>SUM((AN149+AN150)/2)</f>
        <v>0</v>
      </c>
      <c r="AP149" s="159">
        <f t="shared" si="97"/>
        <v>1</v>
      </c>
      <c r="AQ149" s="159">
        <f>SUM((AP149+AP150)/2)</f>
        <v>1.5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0.5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360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1</v>
      </c>
      <c r="BR149" s="158">
        <f>SUM((BQ149+BQ150)/2)</f>
        <v>1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360</v>
      </c>
      <c r="CB149" s="35">
        <f>SUM(AM149+AO149+AQ149+AS149+AU149+AW149+BB149+BD149+BG149+AY149)</f>
        <v>15</v>
      </c>
    </row>
    <row r="150" spans="1:80" ht="18.75" customHeight="1" thickBot="1" x14ac:dyDescent="0.3">
      <c r="A150" s="137" t="s">
        <v>425</v>
      </c>
      <c r="B150" s="179" t="s">
        <v>185</v>
      </c>
      <c r="C150" s="710" t="s">
        <v>8</v>
      </c>
      <c r="D150" s="194"/>
      <c r="E150" s="166" t="s">
        <v>4</v>
      </c>
      <c r="F150" s="303"/>
      <c r="G150" s="37" t="s">
        <v>11</v>
      </c>
      <c r="H150" s="37" t="s">
        <v>11</v>
      </c>
      <c r="I150" s="538" t="s">
        <v>39</v>
      </c>
      <c r="J150" s="37" t="s">
        <v>11</v>
      </c>
      <c r="K150" s="37" t="s">
        <v>11</v>
      </c>
      <c r="L150" s="306"/>
      <c r="M150" s="306"/>
      <c r="N150" s="37" t="s">
        <v>33</v>
      </c>
      <c r="O150" s="440" t="s">
        <v>39</v>
      </c>
      <c r="P150" s="37" t="s">
        <v>11</v>
      </c>
      <c r="Q150" s="37" t="s">
        <v>33</v>
      </c>
      <c r="R150" s="37" t="s">
        <v>11</v>
      </c>
      <c r="S150" s="306"/>
      <c r="T150" s="306"/>
      <c r="U150" s="37" t="s">
        <v>11</v>
      </c>
      <c r="V150" s="37" t="s">
        <v>11</v>
      </c>
      <c r="W150" s="37" t="s">
        <v>11</v>
      </c>
      <c r="X150" s="37" t="s">
        <v>11</v>
      </c>
      <c r="Y150" s="396" t="s">
        <v>57</v>
      </c>
      <c r="Z150" s="306"/>
      <c r="AA150" s="306"/>
      <c r="AB150" s="492" t="s">
        <v>23</v>
      </c>
      <c r="AC150" s="354" t="s">
        <v>7</v>
      </c>
      <c r="AD150" s="306"/>
      <c r="AE150" s="306"/>
      <c r="AF150" s="306"/>
      <c r="AG150" s="306"/>
      <c r="AH150" s="306"/>
      <c r="AI150" s="306"/>
      <c r="AJ150" s="306"/>
      <c r="AK150" s="40"/>
      <c r="AL150" s="167">
        <f t="shared" si="95"/>
        <v>10</v>
      </c>
      <c r="AM150" s="168"/>
      <c r="AN150" s="168">
        <f t="shared" si="96"/>
        <v>0</v>
      </c>
      <c r="AO150" s="169"/>
      <c r="AP150" s="170">
        <f t="shared" si="97"/>
        <v>2</v>
      </c>
      <c r="AQ150" s="171"/>
      <c r="AR150" s="168">
        <f t="shared" si="98"/>
        <v>2</v>
      </c>
      <c r="AS150" s="168"/>
      <c r="AT150" s="168">
        <f t="shared" si="99"/>
        <v>1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425</v>
      </c>
      <c r="B151" s="179" t="s">
        <v>186</v>
      </c>
      <c r="C151" s="1174" t="s">
        <v>186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425</v>
      </c>
      <c r="B152" s="179" t="s">
        <v>186</v>
      </c>
      <c r="C152" s="190"/>
      <c r="D152" s="45" t="s">
        <v>69</v>
      </c>
      <c r="E152" s="204"/>
      <c r="F152" s="299">
        <v>1</v>
      </c>
      <c r="G152" s="25">
        <v>2</v>
      </c>
      <c r="H152" s="25">
        <v>3</v>
      </c>
      <c r="I152" s="25">
        <v>4</v>
      </c>
      <c r="J152" s="25">
        <v>5</v>
      </c>
      <c r="K152" s="25">
        <v>6</v>
      </c>
      <c r="L152" s="300">
        <v>7</v>
      </c>
      <c r="M152" s="300">
        <v>8</v>
      </c>
      <c r="N152" s="25">
        <v>9</v>
      </c>
      <c r="O152" s="25">
        <v>10</v>
      </c>
      <c r="P152" s="25">
        <v>11</v>
      </c>
      <c r="Q152" s="25">
        <v>12</v>
      </c>
      <c r="R152" s="25">
        <v>13</v>
      </c>
      <c r="S152" s="300">
        <v>14</v>
      </c>
      <c r="T152" s="300">
        <v>15</v>
      </c>
      <c r="U152" s="25">
        <v>16</v>
      </c>
      <c r="V152" s="25">
        <v>17</v>
      </c>
      <c r="W152" s="25">
        <v>18</v>
      </c>
      <c r="X152" s="25">
        <v>19</v>
      </c>
      <c r="Y152" s="25">
        <v>20</v>
      </c>
      <c r="Z152" s="300">
        <v>21</v>
      </c>
      <c r="AA152" s="300">
        <v>22</v>
      </c>
      <c r="AB152" s="25">
        <v>23</v>
      </c>
      <c r="AC152" s="25">
        <v>24</v>
      </c>
      <c r="AD152" s="300">
        <v>25</v>
      </c>
      <c r="AE152" s="300">
        <v>26</v>
      </c>
      <c r="AF152" s="300">
        <v>27</v>
      </c>
      <c r="AG152" s="301">
        <v>28</v>
      </c>
      <c r="AH152" s="301">
        <v>29</v>
      </c>
      <c r="AI152" s="300">
        <v>30</v>
      </c>
      <c r="AJ152" s="3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425</v>
      </c>
      <c r="B153" s="179" t="s">
        <v>186</v>
      </c>
      <c r="C153" s="1057" t="s">
        <v>371</v>
      </c>
      <c r="D153" s="155" t="str">
        <f>VLOOKUP(C153,ListeAppel,2,FALSE)</f>
        <v xml:space="preserve">Nom 013 </v>
      </c>
      <c r="E153" s="236" t="s">
        <v>70</v>
      </c>
      <c r="F153" s="550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65" t="s">
        <v>14</v>
      </c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31</v>
      </c>
      <c r="BL153" s="162">
        <f>SUM(BK153+BK154)/2</f>
        <v>31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425</v>
      </c>
      <c r="B154" s="179" t="s">
        <v>186</v>
      </c>
      <c r="C154" s="717" t="s">
        <v>9</v>
      </c>
      <c r="D154" s="165">
        <v>11621</v>
      </c>
      <c r="E154" s="238" t="s">
        <v>4</v>
      </c>
      <c r="F154" s="420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67" t="s">
        <v>14</v>
      </c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31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425</v>
      </c>
      <c r="B155" s="179" t="s">
        <v>186</v>
      </c>
      <c r="C155" s="1057" t="s">
        <v>372</v>
      </c>
      <c r="D155" s="155" t="str">
        <f>VLOOKUP(C155,ListeAppel,2,FALSE)</f>
        <v>Nom 024</v>
      </c>
      <c r="E155" s="236" t="s">
        <v>70</v>
      </c>
      <c r="F155" s="550" t="s">
        <v>14</v>
      </c>
      <c r="G155" s="31" t="s">
        <v>11</v>
      </c>
      <c r="H155" s="31" t="s">
        <v>11</v>
      </c>
      <c r="I155" s="32" t="s">
        <v>11</v>
      </c>
      <c r="J155" s="31" t="s">
        <v>11</v>
      </c>
      <c r="K155" s="31" t="s">
        <v>11</v>
      </c>
      <c r="L155" s="305"/>
      <c r="M155" s="305"/>
      <c r="N155" s="442" t="s">
        <v>11</v>
      </c>
      <c r="O155" s="31" t="s">
        <v>11</v>
      </c>
      <c r="P155" s="31" t="s">
        <v>11</v>
      </c>
      <c r="Q155" s="31" t="s">
        <v>11</v>
      </c>
      <c r="R155" s="31" t="s">
        <v>11</v>
      </c>
      <c r="S155" s="305"/>
      <c r="T155" s="305"/>
      <c r="U155" s="31" t="s">
        <v>11</v>
      </c>
      <c r="V155" s="31" t="s">
        <v>11</v>
      </c>
      <c r="W155" s="31" t="s">
        <v>11</v>
      </c>
      <c r="X155" s="31" t="s">
        <v>11</v>
      </c>
      <c r="Y155" s="31" t="s">
        <v>11</v>
      </c>
      <c r="Z155" s="305"/>
      <c r="AA155" s="305"/>
      <c r="AB155" s="31" t="s">
        <v>11</v>
      </c>
      <c r="AC155" s="31" t="s">
        <v>11</v>
      </c>
      <c r="AD155" s="305"/>
      <c r="AE155" s="305"/>
      <c r="AF155" s="305"/>
      <c r="AG155" s="305"/>
      <c r="AH155" s="305"/>
      <c r="AI155" s="305"/>
      <c r="AJ155" s="305"/>
      <c r="AK155" s="34">
        <f>IF(CA155=0,"",TIME(0,CA155,0))</f>
        <v>0.28333333333333333</v>
      </c>
      <c r="AL155" s="157">
        <f t="shared" si="152"/>
        <v>17</v>
      </c>
      <c r="AM155" s="158">
        <f>SUM(AL155:AL156)/2</f>
        <v>15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1.5</v>
      </c>
      <c r="AR155" s="158">
        <f t="shared" si="155"/>
        <v>0</v>
      </c>
      <c r="AS155" s="159">
        <f>SUM((AR155+AR156)/2)</f>
        <v>0.5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1</v>
      </c>
      <c r="BL155" s="162">
        <f>SUM(BK155+BK156)/2</f>
        <v>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425</v>
      </c>
      <c r="B156" s="179" t="s">
        <v>186</v>
      </c>
      <c r="C156" s="710" t="s">
        <v>8</v>
      </c>
      <c r="D156" s="165">
        <v>11621</v>
      </c>
      <c r="E156" s="238" t="s">
        <v>4</v>
      </c>
      <c r="F156" s="420" t="s">
        <v>14</v>
      </c>
      <c r="G156" s="37" t="s">
        <v>11</v>
      </c>
      <c r="H156" s="37" t="s">
        <v>11</v>
      </c>
      <c r="I156" s="38" t="s">
        <v>11</v>
      </c>
      <c r="J156" s="37" t="s">
        <v>11</v>
      </c>
      <c r="K156" s="37" t="s">
        <v>11</v>
      </c>
      <c r="L156" s="306"/>
      <c r="M156" s="306"/>
      <c r="N156" s="37" t="s">
        <v>11</v>
      </c>
      <c r="O156" s="37" t="s">
        <v>33</v>
      </c>
      <c r="P156" s="37" t="s">
        <v>11</v>
      </c>
      <c r="Q156" s="37" t="s">
        <v>11</v>
      </c>
      <c r="R156" s="37" t="s">
        <v>33</v>
      </c>
      <c r="S156" s="306"/>
      <c r="T156" s="306"/>
      <c r="U156" s="37" t="s">
        <v>11</v>
      </c>
      <c r="V156" s="37" t="s">
        <v>11</v>
      </c>
      <c r="W156" s="37" t="s">
        <v>11</v>
      </c>
      <c r="X156" s="37" t="s">
        <v>11</v>
      </c>
      <c r="Y156" s="37" t="s">
        <v>33</v>
      </c>
      <c r="Z156" s="306"/>
      <c r="AA156" s="306"/>
      <c r="AB156" s="37" t="s">
        <v>11</v>
      </c>
      <c r="AC156" s="395" t="s">
        <v>39</v>
      </c>
      <c r="AD156" s="306"/>
      <c r="AE156" s="306"/>
      <c r="AF156" s="306"/>
      <c r="AG156" s="306"/>
      <c r="AH156" s="306"/>
      <c r="AI156" s="306"/>
      <c r="AJ156" s="306"/>
      <c r="AK156" s="40"/>
      <c r="AL156" s="167">
        <f t="shared" si="152"/>
        <v>13</v>
      </c>
      <c r="AM156" s="168"/>
      <c r="AN156" s="168">
        <f t="shared" si="153"/>
        <v>0</v>
      </c>
      <c r="AO156" s="169"/>
      <c r="AP156" s="170">
        <f t="shared" si="154"/>
        <v>3</v>
      </c>
      <c r="AQ156" s="171"/>
      <c r="AR156" s="168">
        <f t="shared" si="155"/>
        <v>1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373</v>
      </c>
      <c r="D157" s="155" t="str">
        <f>VLOOKUP(C157,ListeAppel,2,FALSE)</f>
        <v>Nom 067</v>
      </c>
      <c r="E157" s="156" t="s">
        <v>70</v>
      </c>
      <c r="F157" s="304"/>
      <c r="G157" s="52" t="s">
        <v>11</v>
      </c>
      <c r="H157" s="52" t="s">
        <v>11</v>
      </c>
      <c r="I157" s="53" t="s">
        <v>11</v>
      </c>
      <c r="J157" s="52" t="s">
        <v>11</v>
      </c>
      <c r="K157" s="52" t="s">
        <v>11</v>
      </c>
      <c r="L157" s="307"/>
      <c r="M157" s="307"/>
      <c r="N157" s="52" t="s">
        <v>11</v>
      </c>
      <c r="O157" s="52" t="s">
        <v>11</v>
      </c>
      <c r="P157" s="358" t="s">
        <v>7</v>
      </c>
      <c r="Q157" s="52" t="s">
        <v>11</v>
      </c>
      <c r="R157" s="52" t="s">
        <v>11</v>
      </c>
      <c r="S157" s="307"/>
      <c r="T157" s="307"/>
      <c r="U157" s="52" t="s">
        <v>11</v>
      </c>
      <c r="V157" s="52" t="s">
        <v>11</v>
      </c>
      <c r="W157" s="52" t="s">
        <v>11</v>
      </c>
      <c r="X157" s="52" t="s">
        <v>11</v>
      </c>
      <c r="Y157" s="52" t="s">
        <v>11</v>
      </c>
      <c r="Z157" s="307"/>
      <c r="AA157" s="307"/>
      <c r="AB157" s="52" t="s">
        <v>11</v>
      </c>
      <c r="AC157" s="52" t="s">
        <v>11</v>
      </c>
      <c r="AD157" s="307"/>
      <c r="AE157" s="307"/>
      <c r="AF157" s="307"/>
      <c r="AG157" s="307"/>
      <c r="AH157" s="307"/>
      <c r="AI157" s="307"/>
      <c r="AJ157" s="307"/>
      <c r="AK157" s="34">
        <f>IF(CA157=0,"",TIME(0,CA157,0))</f>
        <v>0.26666666666666666</v>
      </c>
      <c r="AL157" s="157">
        <f>COUNTIF(F157:AJ157,"P")</f>
        <v>16</v>
      </c>
      <c r="AM157" s="158">
        <f>SUM(AL157:AL158)/2</f>
        <v>15.5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0.5</v>
      </c>
      <c r="AT157" s="159">
        <f>COUNTIF(F157:AJ157,"R1")</f>
        <v>0</v>
      </c>
      <c r="AU157" s="160">
        <f>SUM((AT157+AT158)/2)</f>
        <v>0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384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1</v>
      </c>
      <c r="BR157" s="158">
        <f>SUM((BQ157+BQ158)/2)</f>
        <v>1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384</v>
      </c>
      <c r="CB157" s="35">
        <f>SUM(AM157+AO157+AQ157+AS157+AU157+AW157+BB157+BD157+BG157+AY157)</f>
        <v>16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52" t="s">
        <v>11</v>
      </c>
      <c r="H158" s="52" t="s">
        <v>11</v>
      </c>
      <c r="I158" s="53" t="s">
        <v>11</v>
      </c>
      <c r="J158" s="52" t="s">
        <v>11</v>
      </c>
      <c r="K158" s="52" t="s">
        <v>11</v>
      </c>
      <c r="L158" s="307"/>
      <c r="M158" s="307"/>
      <c r="N158" s="52" t="s">
        <v>11</v>
      </c>
      <c r="O158" s="52" t="s">
        <v>11</v>
      </c>
      <c r="P158" s="358" t="s">
        <v>7</v>
      </c>
      <c r="Q158" s="52" t="s">
        <v>11</v>
      </c>
      <c r="R158" s="52" t="s">
        <v>11</v>
      </c>
      <c r="S158" s="307"/>
      <c r="T158" s="307"/>
      <c r="U158" s="52" t="s">
        <v>11</v>
      </c>
      <c r="V158" s="52" t="s">
        <v>11</v>
      </c>
      <c r="W158" s="52" t="s">
        <v>11</v>
      </c>
      <c r="X158" s="52" t="s">
        <v>11</v>
      </c>
      <c r="Y158" s="52" t="s">
        <v>11</v>
      </c>
      <c r="Z158" s="307"/>
      <c r="AA158" s="307"/>
      <c r="AB158" s="52" t="s">
        <v>11</v>
      </c>
      <c r="AC158" s="395" t="s">
        <v>39</v>
      </c>
      <c r="AD158" s="307"/>
      <c r="AE158" s="307"/>
      <c r="AF158" s="307"/>
      <c r="AG158" s="307"/>
      <c r="AH158" s="307"/>
      <c r="AI158" s="307"/>
      <c r="AJ158" s="307"/>
      <c r="AK158" s="40"/>
      <c r="AL158" s="167">
        <f>COUNTIF(F158:AJ158,"P")</f>
        <v>15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1</v>
      </c>
      <c r="AS158" s="168"/>
      <c r="AT158" s="168">
        <f>COUNTIF(F158:AJ158,"R1")</f>
        <v>0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1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425</v>
      </c>
      <c r="B159" s="179" t="s">
        <v>186</v>
      </c>
      <c r="C159" s="1057">
        <v>1623</v>
      </c>
      <c r="D159" s="178" t="s">
        <v>293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1" t="s">
        <v>11</v>
      </c>
      <c r="L159" s="305"/>
      <c r="M159" s="305"/>
      <c r="N159" s="31" t="s">
        <v>11</v>
      </c>
      <c r="O159" s="31" t="s">
        <v>11</v>
      </c>
      <c r="P159" s="31" t="s">
        <v>11</v>
      </c>
      <c r="Q159" s="353" t="s">
        <v>7</v>
      </c>
      <c r="R159" s="31" t="s">
        <v>11</v>
      </c>
      <c r="S159" s="305"/>
      <c r="T159" s="305"/>
      <c r="U159" s="31" t="s">
        <v>11</v>
      </c>
      <c r="V159" s="31" t="s">
        <v>11</v>
      </c>
      <c r="W159" s="31" t="s">
        <v>11</v>
      </c>
      <c r="X159" s="31" t="s">
        <v>11</v>
      </c>
      <c r="Y159" s="31" t="s">
        <v>11</v>
      </c>
      <c r="Z159" s="305"/>
      <c r="AA159" s="305"/>
      <c r="AB159" s="31" t="s">
        <v>11</v>
      </c>
      <c r="AC159" s="31" t="s">
        <v>11</v>
      </c>
      <c r="AD159" s="305"/>
      <c r="AE159" s="305"/>
      <c r="AF159" s="305"/>
      <c r="AG159" s="305"/>
      <c r="AH159" s="305"/>
      <c r="AI159" s="305"/>
      <c r="AJ159" s="305"/>
      <c r="AK159" s="34">
        <f>IF(CA159=0,"",TIME(0,CA159,0))</f>
        <v>0.26666666666666666</v>
      </c>
      <c r="AL159" s="157">
        <f t="shared" si="152"/>
        <v>16</v>
      </c>
      <c r="AM159" s="158">
        <f>SUM(AL159:AL160)/2</f>
        <v>15.5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0.5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384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384</v>
      </c>
      <c r="CB159" s="35">
        <f>SUM(AM159+AO159+AQ159+AS159+AU159+AW159+BB159+BD159+BG159+AY159)</f>
        <v>16</v>
      </c>
    </row>
    <row r="160" spans="1:80" ht="18.75" customHeight="1" thickBot="1" x14ac:dyDescent="0.3">
      <c r="A160" s="137" t="s">
        <v>425</v>
      </c>
      <c r="B160" s="179" t="s">
        <v>186</v>
      </c>
      <c r="C160" s="710" t="s">
        <v>10</v>
      </c>
      <c r="D160" s="165"/>
      <c r="E160" s="166" t="s">
        <v>4</v>
      </c>
      <c r="F160" s="303"/>
      <c r="G160" s="37" t="s">
        <v>11</v>
      </c>
      <c r="H160" s="37" t="s">
        <v>11</v>
      </c>
      <c r="I160" s="38" t="s">
        <v>11</v>
      </c>
      <c r="J160" s="37" t="s">
        <v>11</v>
      </c>
      <c r="K160" s="37" t="s">
        <v>11</v>
      </c>
      <c r="L160" s="306"/>
      <c r="M160" s="306"/>
      <c r="N160" s="37" t="s">
        <v>11</v>
      </c>
      <c r="O160" s="37" t="s">
        <v>11</v>
      </c>
      <c r="P160" s="37" t="s">
        <v>11</v>
      </c>
      <c r="Q160" s="354" t="s">
        <v>7</v>
      </c>
      <c r="R160" s="37" t="s">
        <v>11</v>
      </c>
      <c r="S160" s="306"/>
      <c r="T160" s="306"/>
      <c r="U160" s="37" t="s">
        <v>11</v>
      </c>
      <c r="V160" s="37" t="s">
        <v>11</v>
      </c>
      <c r="W160" s="37" t="s">
        <v>11</v>
      </c>
      <c r="X160" s="37" t="s">
        <v>11</v>
      </c>
      <c r="Y160" s="37" t="s">
        <v>11</v>
      </c>
      <c r="Z160" s="306"/>
      <c r="AA160" s="306"/>
      <c r="AB160" s="37" t="s">
        <v>11</v>
      </c>
      <c r="AC160" s="395" t="s">
        <v>39</v>
      </c>
      <c r="AD160" s="306"/>
      <c r="AE160" s="306"/>
      <c r="AF160" s="306"/>
      <c r="AG160" s="306"/>
      <c r="AH160" s="306"/>
      <c r="AI160" s="306"/>
      <c r="AJ160" s="306"/>
      <c r="AK160" s="40"/>
      <c r="AL160" s="167">
        <f t="shared" si="152"/>
        <v>15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1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425</v>
      </c>
      <c r="B161" s="179" t="s">
        <v>187</v>
      </c>
      <c r="C161" s="1174" t="s">
        <v>187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425</v>
      </c>
      <c r="B162" s="179" t="s">
        <v>187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25">
        <v>6</v>
      </c>
      <c r="L162" s="300">
        <v>7</v>
      </c>
      <c r="M162" s="300">
        <v>8</v>
      </c>
      <c r="N162" s="25">
        <v>9</v>
      </c>
      <c r="O162" s="25">
        <v>10</v>
      </c>
      <c r="P162" s="25">
        <v>11</v>
      </c>
      <c r="Q162" s="25">
        <v>12</v>
      </c>
      <c r="R162" s="25">
        <v>13</v>
      </c>
      <c r="S162" s="300">
        <v>14</v>
      </c>
      <c r="T162" s="300">
        <v>15</v>
      </c>
      <c r="U162" s="25">
        <v>16</v>
      </c>
      <c r="V162" s="25">
        <v>17</v>
      </c>
      <c r="W162" s="25">
        <v>18</v>
      </c>
      <c r="X162" s="25">
        <v>19</v>
      </c>
      <c r="Y162" s="25">
        <v>20</v>
      </c>
      <c r="Z162" s="300">
        <v>21</v>
      </c>
      <c r="AA162" s="300">
        <v>22</v>
      </c>
      <c r="AB162" s="25">
        <v>23</v>
      </c>
      <c r="AC162" s="25">
        <v>24</v>
      </c>
      <c r="AD162" s="300">
        <v>25</v>
      </c>
      <c r="AE162" s="300">
        <v>26</v>
      </c>
      <c r="AF162" s="300">
        <v>27</v>
      </c>
      <c r="AG162" s="301">
        <v>28</v>
      </c>
      <c r="AH162" s="301">
        <v>29</v>
      </c>
      <c r="AI162" s="300">
        <v>30</v>
      </c>
      <c r="AJ162" s="329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425</v>
      </c>
      <c r="B163" s="179" t="s">
        <v>187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1" t="s">
        <v>11</v>
      </c>
      <c r="H163" s="31" t="s">
        <v>11</v>
      </c>
      <c r="I163" s="32" t="s">
        <v>11</v>
      </c>
      <c r="J163" s="31" t="s">
        <v>11</v>
      </c>
      <c r="K163" s="31" t="s">
        <v>11</v>
      </c>
      <c r="L163" s="305"/>
      <c r="M163" s="305"/>
      <c r="N163" s="31" t="s">
        <v>11</v>
      </c>
      <c r="O163" s="31" t="s">
        <v>11</v>
      </c>
      <c r="P163" s="31" t="s">
        <v>11</v>
      </c>
      <c r="Q163" s="31" t="s">
        <v>11</v>
      </c>
      <c r="R163" s="31" t="s">
        <v>11</v>
      </c>
      <c r="S163" s="305"/>
      <c r="T163" s="305"/>
      <c r="U163" s="31" t="s">
        <v>11</v>
      </c>
      <c r="V163" s="31" t="s">
        <v>11</v>
      </c>
      <c r="W163" s="31" t="s">
        <v>11</v>
      </c>
      <c r="X163" s="31" t="s">
        <v>11</v>
      </c>
      <c r="Y163" s="31" t="s">
        <v>11</v>
      </c>
      <c r="Z163" s="305"/>
      <c r="AA163" s="305"/>
      <c r="AB163" s="353" t="s">
        <v>7</v>
      </c>
      <c r="AC163" s="353" t="s">
        <v>7</v>
      </c>
      <c r="AD163" s="305"/>
      <c r="AE163" s="305"/>
      <c r="AF163" s="305"/>
      <c r="AG163" s="305"/>
      <c r="AH163" s="305"/>
      <c r="AI163" s="305"/>
      <c r="AJ163" s="305"/>
      <c r="AK163" s="34">
        <f>IF(CA163=0,"",TIME(0,CA163,0))</f>
        <v>0.25</v>
      </c>
      <c r="AL163" s="157">
        <f>COUNTIF(F163:AJ163,"P")</f>
        <v>15</v>
      </c>
      <c r="AM163" s="158">
        <f>SUM(AL163:AL164)/2</f>
        <v>14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1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2</v>
      </c>
      <c r="BR163" s="158">
        <f>SUM((BQ163+BQ164)/2)</f>
        <v>2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425</v>
      </c>
      <c r="B164" s="179" t="s">
        <v>187</v>
      </c>
      <c r="C164" s="717" t="s">
        <v>6</v>
      </c>
      <c r="D164" s="194"/>
      <c r="E164" s="166" t="s">
        <v>4</v>
      </c>
      <c r="F164" s="303"/>
      <c r="G164" s="37" t="s">
        <v>11</v>
      </c>
      <c r="H164" s="37" t="s">
        <v>11</v>
      </c>
      <c r="I164" s="647" t="s">
        <v>39</v>
      </c>
      <c r="J164" s="37" t="s">
        <v>11</v>
      </c>
      <c r="K164" s="37" t="s">
        <v>11</v>
      </c>
      <c r="L164" s="306"/>
      <c r="M164" s="306"/>
      <c r="N164" s="37" t="s">
        <v>11</v>
      </c>
      <c r="O164" s="37" t="s">
        <v>11</v>
      </c>
      <c r="P164" s="37" t="s">
        <v>11</v>
      </c>
      <c r="Q164" s="37" t="s">
        <v>11</v>
      </c>
      <c r="R164" s="37" t="s">
        <v>11</v>
      </c>
      <c r="S164" s="306"/>
      <c r="T164" s="306"/>
      <c r="U164" s="37" t="s">
        <v>11</v>
      </c>
      <c r="V164" s="37" t="s">
        <v>11</v>
      </c>
      <c r="W164" s="37" t="s">
        <v>11</v>
      </c>
      <c r="X164" s="37" t="s">
        <v>11</v>
      </c>
      <c r="Y164" s="440" t="s">
        <v>39</v>
      </c>
      <c r="Z164" s="306"/>
      <c r="AA164" s="306"/>
      <c r="AB164" s="354" t="s">
        <v>7</v>
      </c>
      <c r="AC164" s="354" t="s">
        <v>7</v>
      </c>
      <c r="AD164" s="306"/>
      <c r="AE164" s="306"/>
      <c r="AF164" s="306"/>
      <c r="AG164" s="306"/>
      <c r="AH164" s="306"/>
      <c r="AI164" s="306"/>
      <c r="AJ164" s="306"/>
      <c r="AK164" s="40"/>
      <c r="AL164" s="167">
        <f>COUNTIF(F164:AJ164,"P")</f>
        <v>13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2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2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425</v>
      </c>
      <c r="B165" s="179" t="s">
        <v>187</v>
      </c>
      <c r="C165" s="808">
        <v>1777</v>
      </c>
      <c r="D165" s="178" t="s">
        <v>208</v>
      </c>
      <c r="E165" s="156" t="s">
        <v>70</v>
      </c>
      <c r="F165" s="302"/>
      <c r="G165" s="432" t="s">
        <v>28</v>
      </c>
      <c r="H165" s="594" t="s">
        <v>7</v>
      </c>
      <c r="I165" s="32" t="s">
        <v>75</v>
      </c>
      <c r="J165" s="32" t="s">
        <v>75</v>
      </c>
      <c r="K165" s="32" t="s">
        <v>75</v>
      </c>
      <c r="L165" s="305"/>
      <c r="M165" s="305"/>
      <c r="N165" s="32" t="s">
        <v>75</v>
      </c>
      <c r="O165" s="32" t="s">
        <v>75</v>
      </c>
      <c r="P165" s="32" t="s">
        <v>75</v>
      </c>
      <c r="Q165" s="32" t="s">
        <v>75</v>
      </c>
      <c r="R165" s="594" t="s">
        <v>7</v>
      </c>
      <c r="S165" s="305"/>
      <c r="T165" s="305"/>
      <c r="U165" s="32" t="s">
        <v>75</v>
      </c>
      <c r="V165" s="32" t="s">
        <v>75</v>
      </c>
      <c r="W165" s="355" t="s">
        <v>99</v>
      </c>
      <c r="X165" s="31" t="s">
        <v>75</v>
      </c>
      <c r="Y165" s="31" t="s">
        <v>75</v>
      </c>
      <c r="Z165" s="305"/>
      <c r="AA165" s="305"/>
      <c r="AB165" s="31" t="s">
        <v>75</v>
      </c>
      <c r="AC165" s="31" t="s">
        <v>75</v>
      </c>
      <c r="AD165" s="305"/>
      <c r="AE165" s="305"/>
      <c r="AF165" s="305"/>
      <c r="AG165" s="305"/>
      <c r="AH165" s="305"/>
      <c r="AI165" s="305"/>
      <c r="AJ165" s="305"/>
      <c r="AK165" s="34" t="str">
        <f>IF(CA165=0,"",TIME(0,CA165,0))</f>
        <v/>
      </c>
      <c r="AL165" s="157">
        <f t="shared" ref="AL165:AL186" si="171">COUNTIF(F165:AJ165,"P")</f>
        <v>0</v>
      </c>
      <c r="AM165" s="158">
        <f>SUM(AL165:AL166)/2</f>
        <v>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2</v>
      </c>
      <c r="BR165" s="158">
        <f>SUM((BQ165+BQ166)/2)</f>
        <v>2.5</v>
      </c>
      <c r="BS165" s="158">
        <f t="shared" ref="BS165:BS186" si="186">COUNTIF(F165:AJ165,"CC")</f>
        <v>1</v>
      </c>
      <c r="BT165" s="158">
        <f>SUM((BS165+BS166)/2)</f>
        <v>1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425</v>
      </c>
      <c r="B166" s="179" t="s">
        <v>187</v>
      </c>
      <c r="C166" s="717" t="s">
        <v>6</v>
      </c>
      <c r="D166" s="797" t="s">
        <v>177</v>
      </c>
      <c r="E166" s="166" t="s">
        <v>4</v>
      </c>
      <c r="F166" s="303"/>
      <c r="G166" s="433" t="s">
        <v>28</v>
      </c>
      <c r="H166" s="354" t="s">
        <v>7</v>
      </c>
      <c r="I166" s="38" t="s">
        <v>75</v>
      </c>
      <c r="J166" s="38" t="s">
        <v>75</v>
      </c>
      <c r="K166" s="38" t="s">
        <v>75</v>
      </c>
      <c r="L166" s="306"/>
      <c r="M166" s="306"/>
      <c r="N166" s="38" t="s">
        <v>75</v>
      </c>
      <c r="O166" s="38" t="s">
        <v>75</v>
      </c>
      <c r="P166" s="38" t="s">
        <v>75</v>
      </c>
      <c r="Q166" s="38" t="s">
        <v>75</v>
      </c>
      <c r="R166" s="354" t="s">
        <v>7</v>
      </c>
      <c r="S166" s="306"/>
      <c r="T166" s="306"/>
      <c r="U166" s="38" t="s">
        <v>75</v>
      </c>
      <c r="V166" s="38" t="s">
        <v>75</v>
      </c>
      <c r="W166" s="37" t="s">
        <v>75</v>
      </c>
      <c r="X166" s="37" t="s">
        <v>75</v>
      </c>
      <c r="Y166" s="37" t="s">
        <v>75</v>
      </c>
      <c r="Z166" s="306"/>
      <c r="AA166" s="306"/>
      <c r="AB166" s="37" t="s">
        <v>75</v>
      </c>
      <c r="AC166" s="354" t="s">
        <v>7</v>
      </c>
      <c r="AD166" s="306"/>
      <c r="AE166" s="306"/>
      <c r="AF166" s="306"/>
      <c r="AG166" s="306"/>
      <c r="AH166" s="306"/>
      <c r="AI166" s="306"/>
      <c r="AJ166" s="306"/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3</v>
      </c>
      <c r="BR166" s="168"/>
      <c r="BS166" s="168">
        <f t="shared" si="186"/>
        <v>1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226</v>
      </c>
      <c r="E167" s="266" t="s">
        <v>70</v>
      </c>
      <c r="F167" s="304"/>
      <c r="G167" s="52" t="s">
        <v>11</v>
      </c>
      <c r="H167" s="52" t="s">
        <v>11</v>
      </c>
      <c r="I167" s="53" t="s">
        <v>11</v>
      </c>
      <c r="J167" s="52" t="s">
        <v>11</v>
      </c>
      <c r="K167" s="52" t="s">
        <v>11</v>
      </c>
      <c r="L167" s="307"/>
      <c r="M167" s="307"/>
      <c r="N167" s="52" t="s">
        <v>11</v>
      </c>
      <c r="O167" s="52" t="s">
        <v>11</v>
      </c>
      <c r="P167" s="52" t="s">
        <v>11</v>
      </c>
      <c r="Q167" s="52" t="s">
        <v>11</v>
      </c>
      <c r="R167" s="52" t="s">
        <v>11</v>
      </c>
      <c r="S167" s="307"/>
      <c r="T167" s="307"/>
      <c r="U167" s="52" t="s">
        <v>11</v>
      </c>
      <c r="V167" s="52" t="s">
        <v>11</v>
      </c>
      <c r="W167" s="52" t="s">
        <v>11</v>
      </c>
      <c r="X167" s="52" t="s">
        <v>11</v>
      </c>
      <c r="Y167" s="52" t="s">
        <v>11</v>
      </c>
      <c r="Z167" s="307"/>
      <c r="AA167" s="307"/>
      <c r="AB167" s="31" t="s">
        <v>11</v>
      </c>
      <c r="AC167" s="52" t="s">
        <v>11</v>
      </c>
      <c r="AD167" s="307"/>
      <c r="AE167" s="307"/>
      <c r="AF167" s="307"/>
      <c r="AG167" s="307"/>
      <c r="AH167" s="307"/>
      <c r="AI167" s="307"/>
      <c r="AJ167" s="307"/>
      <c r="AK167" s="34">
        <f>IF(CA167=0,"",TIME(0,CA167,0))</f>
        <v>0.28333333333333333</v>
      </c>
      <c r="AL167" s="210">
        <f>COUNTIF(F167:AJ167,"P")</f>
        <v>17</v>
      </c>
      <c r="AM167" s="211">
        <f>SUM(AL167:AL168)/2</f>
        <v>12.5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4</v>
      </c>
      <c r="AT167" s="212">
        <f>COUNTIF(F167:AJ167,"R1")</f>
        <v>0</v>
      </c>
      <c r="AU167" s="213">
        <f>SUM((AT167+AT168)/2)</f>
        <v>0.5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408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0</v>
      </c>
      <c r="BR167" s="211">
        <f>SUM((BQ167+BQ168)/2)</f>
        <v>0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408</v>
      </c>
      <c r="CB167" s="35">
        <f>SUM(AM167+AO167+AQ167+AS167+AU167+AW167+BB167+BD167+BG167+AY167)</f>
        <v>17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52" t="s">
        <v>11</v>
      </c>
      <c r="H168" s="52" t="s">
        <v>11</v>
      </c>
      <c r="I168" s="53" t="s">
        <v>11</v>
      </c>
      <c r="J168" s="427" t="s">
        <v>39</v>
      </c>
      <c r="K168" s="52" t="s">
        <v>11</v>
      </c>
      <c r="L168" s="307"/>
      <c r="M168" s="307"/>
      <c r="N168" s="52" t="s">
        <v>11</v>
      </c>
      <c r="O168" s="443" t="s">
        <v>39</v>
      </c>
      <c r="P168" s="443" t="s">
        <v>39</v>
      </c>
      <c r="Q168" s="443" t="s">
        <v>39</v>
      </c>
      <c r="R168" s="443" t="s">
        <v>39</v>
      </c>
      <c r="S168" s="307"/>
      <c r="T168" s="307"/>
      <c r="U168" s="52" t="s">
        <v>11</v>
      </c>
      <c r="V168" s="52" t="s">
        <v>11</v>
      </c>
      <c r="W168" s="52" t="s">
        <v>57</v>
      </c>
      <c r="X168" s="52" t="s">
        <v>11</v>
      </c>
      <c r="Y168" s="440" t="s">
        <v>39</v>
      </c>
      <c r="Z168" s="307"/>
      <c r="AA168" s="307"/>
      <c r="AB168" s="395" t="s">
        <v>39</v>
      </c>
      <c r="AC168" s="395" t="s">
        <v>39</v>
      </c>
      <c r="AD168" s="307"/>
      <c r="AE168" s="307"/>
      <c r="AF168" s="307"/>
      <c r="AG168" s="307"/>
      <c r="AH168" s="307"/>
      <c r="AI168" s="307"/>
      <c r="AJ168" s="307"/>
      <c r="AK168" s="40"/>
      <c r="AL168" s="167">
        <f>COUNTIF(F168:AJ168,"P")</f>
        <v>8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8</v>
      </c>
      <c r="AS168" s="168"/>
      <c r="AT168" s="168">
        <f>COUNTIF(F168:AJ168,"R1")</f>
        <v>1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0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425</v>
      </c>
      <c r="B169" s="179" t="s">
        <v>187</v>
      </c>
      <c r="C169" s="808" t="s">
        <v>376</v>
      </c>
      <c r="D169" s="178" t="str">
        <f>VLOOKUP(C169,ListeAppel,2,FALSE)</f>
        <v>Nom 039</v>
      </c>
      <c r="E169" s="156" t="s">
        <v>70</v>
      </c>
      <c r="F169" s="302"/>
      <c r="G169" s="353" t="s">
        <v>7</v>
      </c>
      <c r="H169" s="31" t="s">
        <v>11</v>
      </c>
      <c r="I169" s="32" t="s">
        <v>11</v>
      </c>
      <c r="J169" s="353" t="s">
        <v>7</v>
      </c>
      <c r="K169" s="31" t="s">
        <v>11</v>
      </c>
      <c r="L169" s="305"/>
      <c r="M169" s="305"/>
      <c r="N169" s="31" t="s">
        <v>11</v>
      </c>
      <c r="O169" s="31" t="s">
        <v>11</v>
      </c>
      <c r="P169" s="31" t="s">
        <v>11</v>
      </c>
      <c r="Q169" s="31" t="s">
        <v>11</v>
      </c>
      <c r="R169" s="515" t="s">
        <v>35</v>
      </c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1" t="s">
        <v>11</v>
      </c>
      <c r="Z169" s="305"/>
      <c r="AA169" s="305"/>
      <c r="AB169" s="353" t="s">
        <v>7</v>
      </c>
      <c r="AC169" s="353" t="s">
        <v>7</v>
      </c>
      <c r="AD169" s="305"/>
      <c r="AE169" s="305"/>
      <c r="AF169" s="305"/>
      <c r="AG169" s="305"/>
      <c r="AH169" s="305"/>
      <c r="AI169" s="305"/>
      <c r="AJ169" s="305"/>
      <c r="AK169" s="34">
        <f>IF(CA169=0,"",TIME(0,CA169,0))</f>
        <v>0.19999999999999998</v>
      </c>
      <c r="AL169" s="157">
        <f t="shared" si="171"/>
        <v>12</v>
      </c>
      <c r="AM169" s="158">
        <f>SUM(AL169:AL170)/2</f>
        <v>11.5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0.5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288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4</v>
      </c>
      <c r="BR169" s="158">
        <f>SUM((BQ169+BQ170)/2)</f>
        <v>4</v>
      </c>
      <c r="BS169" s="158">
        <f t="shared" si="186"/>
        <v>0</v>
      </c>
      <c r="BT169" s="158">
        <f>SUM((BS169+BS170)/2)</f>
        <v>0</v>
      </c>
      <c r="BU169" s="158">
        <f t="shared" si="187"/>
        <v>1</v>
      </c>
      <c r="BV169" s="158">
        <f>SUM((BU169+BU170)/2)</f>
        <v>1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288</v>
      </c>
      <c r="CB169" s="35">
        <f>SUM(AM169+AO169+AQ169+AS169+AU169+AW169+BB169+BD169+BG169+AY169)</f>
        <v>12</v>
      </c>
    </row>
    <row r="170" spans="1:80" ht="18.75" customHeight="1" thickBot="1" x14ac:dyDescent="0.3">
      <c r="A170" s="137" t="s">
        <v>425</v>
      </c>
      <c r="B170" s="179" t="s">
        <v>187</v>
      </c>
      <c r="C170" s="717" t="s">
        <v>6</v>
      </c>
      <c r="D170" s="194"/>
      <c r="E170" s="166" t="s">
        <v>4</v>
      </c>
      <c r="F170" s="303"/>
      <c r="G170" s="354" t="s">
        <v>7</v>
      </c>
      <c r="H170" s="37" t="s">
        <v>11</v>
      </c>
      <c r="I170" s="38" t="s">
        <v>11</v>
      </c>
      <c r="J170" s="354" t="s">
        <v>7</v>
      </c>
      <c r="K170" s="37" t="s">
        <v>11</v>
      </c>
      <c r="L170" s="306"/>
      <c r="M170" s="306"/>
      <c r="N170" s="37" t="s">
        <v>11</v>
      </c>
      <c r="O170" s="37" t="s">
        <v>11</v>
      </c>
      <c r="P170" s="37" t="s">
        <v>11</v>
      </c>
      <c r="Q170" s="37" t="s">
        <v>11</v>
      </c>
      <c r="R170" s="480" t="s">
        <v>35</v>
      </c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7" t="s">
        <v>57</v>
      </c>
      <c r="Z170" s="306"/>
      <c r="AA170" s="306"/>
      <c r="AB170" s="354" t="s">
        <v>7</v>
      </c>
      <c r="AC170" s="354" t="s">
        <v>7</v>
      </c>
      <c r="AD170" s="306"/>
      <c r="AE170" s="306"/>
      <c r="AF170" s="306"/>
      <c r="AG170" s="306"/>
      <c r="AH170" s="306"/>
      <c r="AI170" s="306"/>
      <c r="AJ170" s="306"/>
      <c r="AK170" s="40"/>
      <c r="AL170" s="167">
        <f t="shared" si="171"/>
        <v>11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1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4</v>
      </c>
      <c r="BR170" s="168"/>
      <c r="BS170" s="168">
        <f t="shared" si="186"/>
        <v>0</v>
      </c>
      <c r="BT170" s="169"/>
      <c r="BU170" s="168">
        <f t="shared" si="187"/>
        <v>1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425</v>
      </c>
      <c r="B171" s="179" t="s">
        <v>187</v>
      </c>
      <c r="C171" s="808" t="s">
        <v>378</v>
      </c>
      <c r="D171" s="178" t="str">
        <f>VLOOKUP(C171,ListeAppel,2,FALSE)</f>
        <v>Nom 059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31" t="s">
        <v>11</v>
      </c>
      <c r="K171" s="31" t="s">
        <v>11</v>
      </c>
      <c r="L171" s="305"/>
      <c r="M171" s="305"/>
      <c r="N171" s="31" t="s">
        <v>11</v>
      </c>
      <c r="O171" s="31" t="s">
        <v>11</v>
      </c>
      <c r="P171" s="31" t="s">
        <v>11</v>
      </c>
      <c r="Q171" s="31" t="s">
        <v>11</v>
      </c>
      <c r="R171" s="31" t="s">
        <v>11</v>
      </c>
      <c r="S171" s="305"/>
      <c r="T171" s="305"/>
      <c r="U171" s="31" t="s">
        <v>11</v>
      </c>
      <c r="V171" s="31" t="s">
        <v>11</v>
      </c>
      <c r="W171" s="442" t="s">
        <v>11</v>
      </c>
      <c r="X171" s="31" t="s">
        <v>11</v>
      </c>
      <c r="Y171" s="31" t="s">
        <v>11</v>
      </c>
      <c r="Z171" s="305"/>
      <c r="AA171" s="305"/>
      <c r="AB171" s="353" t="s">
        <v>7</v>
      </c>
      <c r="AC171" s="353" t="s">
        <v>7</v>
      </c>
      <c r="AD171" s="305"/>
      <c r="AE171" s="305"/>
      <c r="AF171" s="305"/>
      <c r="AG171" s="305"/>
      <c r="AH171" s="305"/>
      <c r="AI171" s="305"/>
      <c r="AJ171" s="305"/>
      <c r="AK171" s="34">
        <f>IF(CA171=0,"",TIME(0,CA171,0))</f>
        <v>0.25</v>
      </c>
      <c r="AL171" s="157">
        <f>COUNTIF(F171:AJ171,"P")</f>
        <v>15</v>
      </c>
      <c r="AM171" s="158">
        <f>SUM(AL171:AL172)/2</f>
        <v>14.5</v>
      </c>
      <c r="AN171" s="158">
        <f>COUNTIF(F171:AJ171,"Mi")</f>
        <v>0</v>
      </c>
      <c r="AO171" s="158">
        <f>SUM((AN171+AN172)/2)</f>
        <v>0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0.5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360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2</v>
      </c>
      <c r="BR171" s="158">
        <f>SUM((BQ171+BQ172)/2)</f>
        <v>2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360</v>
      </c>
      <c r="CB171" s="35">
        <f>SUM(AM171+AO171+AQ171+AS171+AU171+AW171+BB171+BD171+BG171+AY171)</f>
        <v>15</v>
      </c>
    </row>
    <row r="172" spans="1:80" ht="18.75" customHeight="1" thickBot="1" x14ac:dyDescent="0.3">
      <c r="A172" s="137" t="s">
        <v>425</v>
      </c>
      <c r="B172" s="179" t="s">
        <v>187</v>
      </c>
      <c r="C172" s="718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7" t="s">
        <v>11</v>
      </c>
      <c r="L172" s="306"/>
      <c r="M172" s="306"/>
      <c r="N172" s="37" t="s">
        <v>11</v>
      </c>
      <c r="O172" s="37" t="s">
        <v>11</v>
      </c>
      <c r="P172" s="37" t="s">
        <v>11</v>
      </c>
      <c r="Q172" s="37" t="s">
        <v>11</v>
      </c>
      <c r="R172" s="37" t="s">
        <v>11</v>
      </c>
      <c r="S172" s="306"/>
      <c r="T172" s="306"/>
      <c r="U172" s="37" t="s">
        <v>11</v>
      </c>
      <c r="V172" s="37" t="s">
        <v>11</v>
      </c>
      <c r="W172" s="37" t="s">
        <v>11</v>
      </c>
      <c r="X172" s="37" t="s">
        <v>11</v>
      </c>
      <c r="Y172" s="37" t="s">
        <v>57</v>
      </c>
      <c r="Z172" s="306"/>
      <c r="AA172" s="306"/>
      <c r="AB172" s="354" t="s">
        <v>7</v>
      </c>
      <c r="AC172" s="354" t="s">
        <v>7</v>
      </c>
      <c r="AD172" s="306"/>
      <c r="AE172" s="306"/>
      <c r="AF172" s="306"/>
      <c r="AG172" s="306"/>
      <c r="AH172" s="306"/>
      <c r="AI172" s="306"/>
      <c r="AJ172" s="306"/>
      <c r="AK172" s="40"/>
      <c r="AL172" s="167">
        <f>COUNTIF(F172:AJ172,"P")</f>
        <v>14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2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425</v>
      </c>
      <c r="B173" s="179" t="s">
        <v>187</v>
      </c>
      <c r="C173" s="808">
        <v>8995</v>
      </c>
      <c r="D173" s="178" t="s">
        <v>269</v>
      </c>
      <c r="E173" s="156" t="s">
        <v>70</v>
      </c>
      <c r="F173" s="304"/>
      <c r="G173" s="52" t="s">
        <v>11</v>
      </c>
      <c r="H173" s="52" t="s">
        <v>11</v>
      </c>
      <c r="I173" s="52" t="s">
        <v>11</v>
      </c>
      <c r="J173" s="52" t="s">
        <v>11</v>
      </c>
      <c r="K173" s="358" t="s">
        <v>7</v>
      </c>
      <c r="L173" s="307"/>
      <c r="M173" s="307"/>
      <c r="N173" s="52" t="s">
        <v>11</v>
      </c>
      <c r="O173" s="358" t="s">
        <v>7</v>
      </c>
      <c r="P173" s="52" t="s">
        <v>11</v>
      </c>
      <c r="Q173" s="358" t="s">
        <v>7</v>
      </c>
      <c r="R173" s="358" t="s">
        <v>7</v>
      </c>
      <c r="S173" s="307"/>
      <c r="T173" s="307"/>
      <c r="U173" s="52" t="s">
        <v>11</v>
      </c>
      <c r="V173" s="52" t="s">
        <v>11</v>
      </c>
      <c r="W173" s="52" t="s">
        <v>11</v>
      </c>
      <c r="X173" s="52" t="s">
        <v>11</v>
      </c>
      <c r="Y173" s="358" t="s">
        <v>7</v>
      </c>
      <c r="Z173" s="358" t="s">
        <v>7</v>
      </c>
      <c r="AA173" s="358" t="s">
        <v>7</v>
      </c>
      <c r="AB173" s="358" t="s">
        <v>7</v>
      </c>
      <c r="AC173" s="358" t="s">
        <v>7</v>
      </c>
      <c r="AD173" s="307"/>
      <c r="AE173" s="307"/>
      <c r="AF173" s="307"/>
      <c r="AG173" s="307"/>
      <c r="AH173" s="307"/>
      <c r="AI173" s="307"/>
      <c r="AJ173" s="307"/>
      <c r="AK173" s="34">
        <f>IF(CA173=0,"",TIME(0,CA173,0))</f>
        <v>0.16666666666666666</v>
      </c>
      <c r="AL173" s="157">
        <f t="shared" si="171"/>
        <v>10</v>
      </c>
      <c r="AM173" s="158">
        <f>SUM(AL173:AL174)/2</f>
        <v>9.5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240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9</v>
      </c>
      <c r="BR173" s="158">
        <f>SUM((BQ173+BQ174)/2)</f>
        <v>9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240</v>
      </c>
      <c r="CB173" s="35">
        <f>SUM(AM173+AO173+AQ173+AS173+AU173+AW173+BB173+BD173+BG173+AY173)</f>
        <v>10</v>
      </c>
    </row>
    <row r="174" spans="1:80" ht="18.75" customHeight="1" thickBot="1" x14ac:dyDescent="0.3">
      <c r="A174" s="137" t="s">
        <v>425</v>
      </c>
      <c r="B174" s="179" t="s">
        <v>187</v>
      </c>
      <c r="C174" s="717" t="s">
        <v>10</v>
      </c>
      <c r="D174" s="165"/>
      <c r="E174" s="166" t="s">
        <v>4</v>
      </c>
      <c r="F174" s="304"/>
      <c r="G174" s="52" t="s">
        <v>57</v>
      </c>
      <c r="H174" s="52" t="s">
        <v>11</v>
      </c>
      <c r="I174" s="52" t="s">
        <v>11</v>
      </c>
      <c r="J174" s="52" t="s">
        <v>11</v>
      </c>
      <c r="K174" s="358" t="s">
        <v>7</v>
      </c>
      <c r="L174" s="307"/>
      <c r="M174" s="307"/>
      <c r="N174" s="52" t="s">
        <v>11</v>
      </c>
      <c r="O174" s="358" t="s">
        <v>7</v>
      </c>
      <c r="P174" s="52" t="s">
        <v>11</v>
      </c>
      <c r="Q174" s="358" t="s">
        <v>7</v>
      </c>
      <c r="R174" s="358" t="s">
        <v>7</v>
      </c>
      <c r="S174" s="307"/>
      <c r="T174" s="307"/>
      <c r="U174" s="52" t="s">
        <v>11</v>
      </c>
      <c r="V174" s="52" t="s">
        <v>11</v>
      </c>
      <c r="W174" s="52" t="s">
        <v>11</v>
      </c>
      <c r="X174" s="52" t="s">
        <v>11</v>
      </c>
      <c r="Y174" s="358" t="s">
        <v>7</v>
      </c>
      <c r="Z174" s="358" t="s">
        <v>7</v>
      </c>
      <c r="AA174" s="358" t="s">
        <v>7</v>
      </c>
      <c r="AB174" s="358" t="s">
        <v>7</v>
      </c>
      <c r="AC174" s="354" t="s">
        <v>7</v>
      </c>
      <c r="AD174" s="307"/>
      <c r="AE174" s="307"/>
      <c r="AF174" s="307"/>
      <c r="AG174" s="307"/>
      <c r="AH174" s="307"/>
      <c r="AI174" s="307"/>
      <c r="AJ174" s="307"/>
      <c r="AK174" s="40"/>
      <c r="AL174" s="167">
        <f t="shared" si="171"/>
        <v>9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9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425</v>
      </c>
      <c r="B175" s="179" t="s">
        <v>187</v>
      </c>
      <c r="C175" s="808" t="s">
        <v>379</v>
      </c>
      <c r="D175" s="155" t="str">
        <f>VLOOKUP(C175,ListeAppel,2,FALSE)</f>
        <v>Nom 082</v>
      </c>
      <c r="E175" s="156" t="s">
        <v>70</v>
      </c>
      <c r="F175" s="302"/>
      <c r="G175" s="31" t="s">
        <v>11</v>
      </c>
      <c r="H175" s="442" t="s">
        <v>11</v>
      </c>
      <c r="I175" s="32" t="s">
        <v>11</v>
      </c>
      <c r="J175" s="31" t="s">
        <v>11</v>
      </c>
      <c r="K175" s="31" t="s">
        <v>11</v>
      </c>
      <c r="L175" s="305"/>
      <c r="M175" s="305"/>
      <c r="N175" s="31" t="s">
        <v>11</v>
      </c>
      <c r="O175" s="31" t="s">
        <v>11</v>
      </c>
      <c r="P175" s="31" t="s">
        <v>11</v>
      </c>
      <c r="Q175" s="31" t="s">
        <v>11</v>
      </c>
      <c r="R175" s="515" t="s">
        <v>35</v>
      </c>
      <c r="S175" s="305"/>
      <c r="T175" s="305"/>
      <c r="U175" s="31" t="s">
        <v>11</v>
      </c>
      <c r="V175" s="31" t="s">
        <v>57</v>
      </c>
      <c r="W175" s="31" t="s">
        <v>11</v>
      </c>
      <c r="X175" s="31" t="s">
        <v>11</v>
      </c>
      <c r="Y175" s="31" t="s">
        <v>11</v>
      </c>
      <c r="Z175" s="305"/>
      <c r="AA175" s="305"/>
      <c r="AB175" s="31" t="s">
        <v>11</v>
      </c>
      <c r="AC175" s="31" t="s">
        <v>11</v>
      </c>
      <c r="AD175" s="305"/>
      <c r="AE175" s="305"/>
      <c r="AF175" s="305"/>
      <c r="AG175" s="305"/>
      <c r="AH175" s="305"/>
      <c r="AI175" s="305"/>
      <c r="AJ175" s="305"/>
      <c r="AK175" s="34">
        <f>IF(CA175=0,"",TIME(0,CA175,0))</f>
        <v>0.26666666666666666</v>
      </c>
      <c r="AL175" s="157">
        <f t="shared" si="171"/>
        <v>15</v>
      </c>
      <c r="AM175" s="158">
        <f>SUM(AL175:AL176)/2</f>
        <v>14.5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1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384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384</v>
      </c>
      <c r="CB175" s="35">
        <f>SUM(AM175+AO175+AQ175+AS175+AU175+AW175+BB175+BD175+BG175+AY175)</f>
        <v>16</v>
      </c>
    </row>
    <row r="176" spans="1:80" ht="18.75" customHeight="1" thickBot="1" x14ac:dyDescent="0.3">
      <c r="A176" s="137" t="s">
        <v>425</v>
      </c>
      <c r="B176" s="179" t="s">
        <v>187</v>
      </c>
      <c r="C176" s="717" t="s">
        <v>7</v>
      </c>
      <c r="D176" s="165">
        <v>11606</v>
      </c>
      <c r="E176" s="166" t="s">
        <v>4</v>
      </c>
      <c r="F176" s="303"/>
      <c r="G176" s="37" t="s">
        <v>11</v>
      </c>
      <c r="H176" s="37" t="s">
        <v>11</v>
      </c>
      <c r="I176" s="38" t="s">
        <v>11</v>
      </c>
      <c r="J176" s="37" t="s">
        <v>11</v>
      </c>
      <c r="K176" s="37" t="s">
        <v>11</v>
      </c>
      <c r="L176" s="306"/>
      <c r="M176" s="306"/>
      <c r="N176" s="37" t="s">
        <v>11</v>
      </c>
      <c r="O176" s="37" t="s">
        <v>11</v>
      </c>
      <c r="P176" s="37" t="s">
        <v>11</v>
      </c>
      <c r="Q176" s="37" t="s">
        <v>11</v>
      </c>
      <c r="R176" s="480" t="s">
        <v>35</v>
      </c>
      <c r="S176" s="306"/>
      <c r="T176" s="306"/>
      <c r="U176" s="37" t="s">
        <v>11</v>
      </c>
      <c r="V176" s="37" t="s">
        <v>11</v>
      </c>
      <c r="W176" s="37" t="s">
        <v>11</v>
      </c>
      <c r="X176" s="37" t="s">
        <v>11</v>
      </c>
      <c r="Y176" s="37" t="s">
        <v>57</v>
      </c>
      <c r="Z176" s="306"/>
      <c r="AA176" s="306"/>
      <c r="AB176" s="37" t="s">
        <v>11</v>
      </c>
      <c r="AC176" s="395" t="s">
        <v>39</v>
      </c>
      <c r="AD176" s="306"/>
      <c r="AE176" s="306"/>
      <c r="AF176" s="306"/>
      <c r="AG176" s="306"/>
      <c r="AH176" s="306"/>
      <c r="AI176" s="306"/>
      <c r="AJ176" s="306"/>
      <c r="AK176" s="40"/>
      <c r="AL176" s="167">
        <f t="shared" si="171"/>
        <v>14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425</v>
      </c>
      <c r="B177" s="179" t="s">
        <v>187</v>
      </c>
      <c r="C177" s="808" t="s">
        <v>380</v>
      </c>
      <c r="D177" s="178" t="str">
        <f>VLOOKUP(C177,ListeAppel,2,FALSE)</f>
        <v>Nom 089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1" t="s">
        <v>11</v>
      </c>
      <c r="L177" s="305"/>
      <c r="M177" s="305"/>
      <c r="N177" s="31" t="s">
        <v>11</v>
      </c>
      <c r="O177" s="31" t="s">
        <v>11</v>
      </c>
      <c r="P177" s="31" t="s">
        <v>11</v>
      </c>
      <c r="Q177" s="31" t="s">
        <v>11</v>
      </c>
      <c r="R177" s="515" t="s">
        <v>35</v>
      </c>
      <c r="S177" s="305"/>
      <c r="T177" s="305"/>
      <c r="U177" s="31" t="s">
        <v>11</v>
      </c>
      <c r="V177" s="31" t="s">
        <v>11</v>
      </c>
      <c r="W177" s="353" t="s">
        <v>7</v>
      </c>
      <c r="X177" s="31" t="s">
        <v>11</v>
      </c>
      <c r="Y177" s="31" t="s">
        <v>11</v>
      </c>
      <c r="Z177" s="305"/>
      <c r="AA177" s="305"/>
      <c r="AB177" s="353" t="s">
        <v>7</v>
      </c>
      <c r="AC177" s="353" t="s">
        <v>7</v>
      </c>
      <c r="AD177" s="305"/>
      <c r="AE177" s="305"/>
      <c r="AF177" s="305"/>
      <c r="AG177" s="305"/>
      <c r="AH177" s="305"/>
      <c r="AI177" s="305"/>
      <c r="AJ177" s="305"/>
      <c r="AK177" s="34">
        <f>IF(CA177=0,"",TIME(0,CA177,0))</f>
        <v>0.22500000000000001</v>
      </c>
      <c r="AL177" s="157">
        <f t="shared" si="171"/>
        <v>13</v>
      </c>
      <c r="AM177" s="158">
        <f>SUM(AL177:AL178)/2</f>
        <v>13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0.5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324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3</v>
      </c>
      <c r="BR177" s="158">
        <f>SUM((BQ177+BQ178)/2)</f>
        <v>2.5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324</v>
      </c>
      <c r="CB177" s="35">
        <f>SUM(AM177+AO177+AQ177+AS177+AU177+AW177+BB177+BD177+BG177+AY177)</f>
        <v>13.5</v>
      </c>
    </row>
    <row r="178" spans="1:80" ht="18.75" customHeight="1" thickBot="1" x14ac:dyDescent="0.3">
      <c r="A178" s="137" t="s">
        <v>425</v>
      </c>
      <c r="B178" s="179" t="s">
        <v>187</v>
      </c>
      <c r="C178" s="717" t="s">
        <v>9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7" t="s">
        <v>11</v>
      </c>
      <c r="L178" s="306"/>
      <c r="M178" s="306"/>
      <c r="N178" s="37" t="s">
        <v>11</v>
      </c>
      <c r="O178" s="37" t="s">
        <v>11</v>
      </c>
      <c r="P178" s="37" t="s">
        <v>11</v>
      </c>
      <c r="Q178" s="37" t="s">
        <v>11</v>
      </c>
      <c r="R178" s="480" t="s">
        <v>35</v>
      </c>
      <c r="S178" s="306"/>
      <c r="T178" s="306"/>
      <c r="U178" s="37" t="s">
        <v>11</v>
      </c>
      <c r="V178" s="37" t="s">
        <v>11</v>
      </c>
      <c r="W178" s="354" t="s">
        <v>11</v>
      </c>
      <c r="X178" s="37" t="s">
        <v>11</v>
      </c>
      <c r="Y178" s="440" t="s">
        <v>39</v>
      </c>
      <c r="Z178" s="306"/>
      <c r="AA178" s="306"/>
      <c r="AB178" s="354" t="s">
        <v>7</v>
      </c>
      <c r="AC178" s="354" t="s">
        <v>7</v>
      </c>
      <c r="AD178" s="306"/>
      <c r="AE178" s="306"/>
      <c r="AF178" s="306"/>
      <c r="AG178" s="306"/>
      <c r="AH178" s="306"/>
      <c r="AI178" s="306"/>
      <c r="AJ178" s="306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1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2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425</v>
      </c>
      <c r="B179" s="179" t="s">
        <v>189</v>
      </c>
      <c r="C179" s="1057" t="s">
        <v>381</v>
      </c>
      <c r="D179" s="178" t="s">
        <v>288</v>
      </c>
      <c r="E179" s="156" t="s">
        <v>70</v>
      </c>
      <c r="F179" s="304"/>
      <c r="G179" s="52" t="s">
        <v>11</v>
      </c>
      <c r="H179" s="52" t="s">
        <v>11</v>
      </c>
      <c r="I179" s="52" t="s">
        <v>11</v>
      </c>
      <c r="J179" s="52" t="s">
        <v>11</v>
      </c>
      <c r="K179" s="52" t="s">
        <v>11</v>
      </c>
      <c r="L179" s="307"/>
      <c r="M179" s="307"/>
      <c r="N179" s="52" t="s">
        <v>11</v>
      </c>
      <c r="O179" s="52" t="s">
        <v>11</v>
      </c>
      <c r="P179" s="52" t="s">
        <v>11</v>
      </c>
      <c r="Q179" s="358" t="s">
        <v>7</v>
      </c>
      <c r="R179" s="794" t="s">
        <v>35</v>
      </c>
      <c r="S179" s="307"/>
      <c r="T179" s="307"/>
      <c r="U179" s="52" t="s">
        <v>11</v>
      </c>
      <c r="V179" s="52" t="s">
        <v>11</v>
      </c>
      <c r="W179" s="358" t="s">
        <v>7</v>
      </c>
      <c r="X179" s="52" t="s">
        <v>11</v>
      </c>
      <c r="Y179" s="52" t="s">
        <v>11</v>
      </c>
      <c r="Z179" s="333"/>
      <c r="AA179" s="307"/>
      <c r="AB179" s="358" t="s">
        <v>7</v>
      </c>
      <c r="AC179" s="358" t="s">
        <v>7</v>
      </c>
      <c r="AD179" s="307"/>
      <c r="AE179" s="307"/>
      <c r="AF179" s="307"/>
      <c r="AG179" s="307"/>
      <c r="AH179" s="307"/>
      <c r="AI179" s="307"/>
      <c r="AJ179" s="307"/>
      <c r="AK179" s="34">
        <f>IF(CA179=0,"",TIME(0,CA179,0))</f>
        <v>0.19999999999999998</v>
      </c>
      <c r="AL179" s="157">
        <f t="shared" ref="AL179:AL184" si="190">COUNTIF(F179:AJ179,"P")</f>
        <v>12</v>
      </c>
      <c r="AM179" s="158">
        <f>SUM(AL179:AL180)/2</f>
        <v>11.5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0.5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4</v>
      </c>
      <c r="BR179" s="158">
        <f>SUM((BQ179+BQ180)/2)</f>
        <v>4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1</v>
      </c>
      <c r="BV179" s="158">
        <f>SUM((BU179+BU180)/2)</f>
        <v>1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425</v>
      </c>
      <c r="B180" s="179" t="s">
        <v>189</v>
      </c>
      <c r="C180" s="718" t="s">
        <v>6</v>
      </c>
      <c r="D180" s="254"/>
      <c r="E180" s="166" t="s">
        <v>4</v>
      </c>
      <c r="F180" s="303"/>
      <c r="G180" s="37" t="s">
        <v>11</v>
      </c>
      <c r="H180" s="37" t="s">
        <v>11</v>
      </c>
      <c r="I180" s="37" t="s">
        <v>11</v>
      </c>
      <c r="J180" s="37" t="s">
        <v>11</v>
      </c>
      <c r="K180" s="37" t="s">
        <v>11</v>
      </c>
      <c r="L180" s="306"/>
      <c r="M180" s="306"/>
      <c r="N180" s="37" t="s">
        <v>11</v>
      </c>
      <c r="O180" s="37" t="s">
        <v>11</v>
      </c>
      <c r="P180" s="37" t="s">
        <v>11</v>
      </c>
      <c r="Q180" s="354" t="s">
        <v>7</v>
      </c>
      <c r="R180" s="480" t="s">
        <v>35</v>
      </c>
      <c r="S180" s="306"/>
      <c r="T180" s="306"/>
      <c r="U180" s="37" t="s">
        <v>11</v>
      </c>
      <c r="V180" s="37" t="s">
        <v>11</v>
      </c>
      <c r="W180" s="354" t="s">
        <v>7</v>
      </c>
      <c r="X180" s="37" t="s">
        <v>11</v>
      </c>
      <c r="Y180" s="37" t="s">
        <v>57</v>
      </c>
      <c r="Z180" s="331"/>
      <c r="AA180" s="306"/>
      <c r="AB180" s="453" t="s">
        <v>7</v>
      </c>
      <c r="AC180" s="354" t="s">
        <v>7</v>
      </c>
      <c r="AD180" s="306"/>
      <c r="AE180" s="306"/>
      <c r="AF180" s="306"/>
      <c r="AG180" s="306"/>
      <c r="AH180" s="306"/>
      <c r="AI180" s="306"/>
      <c r="AJ180" s="330"/>
      <c r="AK180" s="40"/>
      <c r="AL180" s="167">
        <f t="shared" si="190"/>
        <v>11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1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1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295</v>
      </c>
      <c r="E181" s="156" t="s">
        <v>70</v>
      </c>
      <c r="F181" s="304"/>
      <c r="G181" s="52" t="s">
        <v>11</v>
      </c>
      <c r="H181" s="52" t="s">
        <v>11</v>
      </c>
      <c r="I181" s="53" t="s">
        <v>11</v>
      </c>
      <c r="J181" s="52" t="s">
        <v>11</v>
      </c>
      <c r="K181" s="358" t="s">
        <v>7</v>
      </c>
      <c r="L181" s="307"/>
      <c r="M181" s="307"/>
      <c r="N181" s="52" t="s">
        <v>11</v>
      </c>
      <c r="O181" s="52" t="s">
        <v>11</v>
      </c>
      <c r="P181" s="52" t="s">
        <v>11</v>
      </c>
      <c r="Q181" s="52" t="s">
        <v>67</v>
      </c>
      <c r="R181" s="52" t="s">
        <v>11</v>
      </c>
      <c r="S181" s="307"/>
      <c r="T181" s="307"/>
      <c r="U181" s="52" t="s">
        <v>11</v>
      </c>
      <c r="V181" s="442" t="s">
        <v>11</v>
      </c>
      <c r="W181" s="52" t="s">
        <v>11</v>
      </c>
      <c r="X181" s="52" t="s">
        <v>11</v>
      </c>
      <c r="Y181" s="52" t="s">
        <v>11</v>
      </c>
      <c r="Z181" s="307"/>
      <c r="AA181" s="307"/>
      <c r="AB181" s="358" t="s">
        <v>7</v>
      </c>
      <c r="AC181" s="358" t="s">
        <v>7</v>
      </c>
      <c r="AD181" s="307"/>
      <c r="AE181" s="307"/>
      <c r="AF181" s="307"/>
      <c r="AG181" s="307"/>
      <c r="AH181" s="307"/>
      <c r="AI181" s="307"/>
      <c r="AJ181" s="307"/>
      <c r="AK181" s="34">
        <f>IF(CA181=0,"",TIME(0,CA181,0))</f>
        <v>0.21666666666666667</v>
      </c>
      <c r="AL181" s="157">
        <f t="shared" si="190"/>
        <v>13</v>
      </c>
      <c r="AM181" s="158">
        <f>SUM(AL181:AL182)/2</f>
        <v>12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1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312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312</v>
      </c>
      <c r="CB181" s="35">
        <f>SUM(AM181+AO181+AQ181+AS181+AU181+AW181+BB181+BD181+BG181+AY181)</f>
        <v>13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54" t="s">
        <v>7</v>
      </c>
      <c r="L182" s="306"/>
      <c r="M182" s="306"/>
      <c r="N182" s="37" t="s">
        <v>11</v>
      </c>
      <c r="O182" s="37" t="s">
        <v>57</v>
      </c>
      <c r="P182" s="37" t="s">
        <v>11</v>
      </c>
      <c r="Q182" s="37" t="s">
        <v>67</v>
      </c>
      <c r="R182" s="37" t="s">
        <v>11</v>
      </c>
      <c r="S182" s="306"/>
      <c r="T182" s="306"/>
      <c r="U182" s="37" t="s">
        <v>11</v>
      </c>
      <c r="V182" s="380" t="s">
        <v>11</v>
      </c>
      <c r="W182" s="37" t="s">
        <v>11</v>
      </c>
      <c r="X182" s="37" t="s">
        <v>11</v>
      </c>
      <c r="Y182" s="37" t="s">
        <v>57</v>
      </c>
      <c r="Z182" s="306"/>
      <c r="AA182" s="306"/>
      <c r="AB182" s="354" t="s">
        <v>7</v>
      </c>
      <c r="AC182" s="354" t="s">
        <v>7</v>
      </c>
      <c r="AD182" s="306"/>
      <c r="AE182" s="306"/>
      <c r="AF182" s="306"/>
      <c r="AG182" s="306"/>
      <c r="AH182" s="306"/>
      <c r="AI182" s="306"/>
      <c r="AJ182" s="330"/>
      <c r="AK182" s="40"/>
      <c r="AL182" s="167">
        <f t="shared" si="190"/>
        <v>11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2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297</v>
      </c>
      <c r="E183" s="236" t="s">
        <v>70</v>
      </c>
      <c r="F183" s="304"/>
      <c r="G183" s="52" t="s">
        <v>11</v>
      </c>
      <c r="H183" s="52" t="s">
        <v>11</v>
      </c>
      <c r="I183" s="53" t="s">
        <v>11</v>
      </c>
      <c r="J183" s="52" t="s">
        <v>11</v>
      </c>
      <c r="K183" s="52" t="s">
        <v>11</v>
      </c>
      <c r="L183" s="307"/>
      <c r="M183" s="307"/>
      <c r="N183" s="52" t="s">
        <v>11</v>
      </c>
      <c r="O183" s="52" t="s">
        <v>11</v>
      </c>
      <c r="P183" s="52" t="s">
        <v>11</v>
      </c>
      <c r="Q183" s="52" t="s">
        <v>11</v>
      </c>
      <c r="R183" s="52" t="s">
        <v>11</v>
      </c>
      <c r="S183" s="307"/>
      <c r="T183" s="307"/>
      <c r="U183" s="52" t="s">
        <v>11</v>
      </c>
      <c r="V183" s="268" t="s">
        <v>11</v>
      </c>
      <c r="W183" s="52" t="s">
        <v>11</v>
      </c>
      <c r="X183" s="52" t="s">
        <v>11</v>
      </c>
      <c r="Y183" s="52" t="s">
        <v>11</v>
      </c>
      <c r="Z183" s="307"/>
      <c r="AA183" s="307"/>
      <c r="AB183" s="52" t="s">
        <v>11</v>
      </c>
      <c r="AC183" s="52" t="s">
        <v>11</v>
      </c>
      <c r="AD183" s="307"/>
      <c r="AE183" s="307"/>
      <c r="AF183" s="307"/>
      <c r="AG183" s="307"/>
      <c r="AH183" s="307"/>
      <c r="AI183" s="307"/>
      <c r="AJ183" s="307"/>
      <c r="AK183" s="34">
        <f>IF(CA183=0,"",TIME(0,CA183,0))</f>
        <v>0.28333333333333333</v>
      </c>
      <c r="AL183" s="157">
        <f t="shared" si="190"/>
        <v>17</v>
      </c>
      <c r="AM183" s="158">
        <f>SUM(AL183:AL184)/2</f>
        <v>15.5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0.5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238" t="s">
        <v>4</v>
      </c>
      <c r="F184" s="304"/>
      <c r="G184" s="52" t="s">
        <v>11</v>
      </c>
      <c r="H184" s="52" t="s">
        <v>11</v>
      </c>
      <c r="I184" s="53" t="s">
        <v>11</v>
      </c>
      <c r="J184" s="52" t="s">
        <v>11</v>
      </c>
      <c r="K184" s="52" t="s">
        <v>11</v>
      </c>
      <c r="L184" s="307"/>
      <c r="M184" s="307"/>
      <c r="N184" s="52" t="s">
        <v>11</v>
      </c>
      <c r="O184" s="52" t="s">
        <v>11</v>
      </c>
      <c r="P184" s="52" t="s">
        <v>11</v>
      </c>
      <c r="Q184" s="52" t="s">
        <v>11</v>
      </c>
      <c r="R184" s="52" t="s">
        <v>11</v>
      </c>
      <c r="S184" s="307"/>
      <c r="T184" s="307"/>
      <c r="U184" s="52" t="s">
        <v>11</v>
      </c>
      <c r="V184" s="52" t="s">
        <v>11</v>
      </c>
      <c r="W184" s="52" t="s">
        <v>11</v>
      </c>
      <c r="X184" s="52" t="s">
        <v>11</v>
      </c>
      <c r="Y184" s="37" t="s">
        <v>57</v>
      </c>
      <c r="Z184" s="307"/>
      <c r="AA184" s="307"/>
      <c r="AB184" s="52" t="s">
        <v>57</v>
      </c>
      <c r="AC184" s="395" t="s">
        <v>39</v>
      </c>
      <c r="AD184" s="307"/>
      <c r="AE184" s="307"/>
      <c r="AF184" s="307"/>
      <c r="AG184" s="307"/>
      <c r="AH184" s="307"/>
      <c r="AI184" s="307"/>
      <c r="AJ184" s="307"/>
      <c r="AK184" s="40"/>
      <c r="AL184" s="167">
        <f t="shared" si="190"/>
        <v>14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1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425</v>
      </c>
      <c r="B185" s="179" t="s">
        <v>187</v>
      </c>
      <c r="C185" s="808" t="s">
        <v>383</v>
      </c>
      <c r="D185" s="178" t="str">
        <f>VLOOKUP(C185,REF!A59:C177,2,FALSE)</f>
        <v>Nom 112</v>
      </c>
      <c r="E185" s="156" t="s">
        <v>70</v>
      </c>
      <c r="F185" s="781" t="s">
        <v>14</v>
      </c>
      <c r="G185" s="782" t="s">
        <v>14</v>
      </c>
      <c r="H185" s="782" t="s">
        <v>14</v>
      </c>
      <c r="I185" s="782" t="s">
        <v>14</v>
      </c>
      <c r="J185" s="782" t="s">
        <v>14</v>
      </c>
      <c r="K185" s="782" t="s">
        <v>14</v>
      </c>
      <c r="L185" s="782" t="s">
        <v>14</v>
      </c>
      <c r="M185" s="782" t="s">
        <v>14</v>
      </c>
      <c r="N185" s="782" t="s">
        <v>14</v>
      </c>
      <c r="O185" s="782" t="s">
        <v>14</v>
      </c>
      <c r="P185" s="782" t="s">
        <v>14</v>
      </c>
      <c r="Q185" s="782" t="s">
        <v>14</v>
      </c>
      <c r="R185" s="782" t="s">
        <v>14</v>
      </c>
      <c r="S185" s="782" t="s">
        <v>14</v>
      </c>
      <c r="T185" s="782" t="s">
        <v>14</v>
      </c>
      <c r="U185" s="782" t="s">
        <v>14</v>
      </c>
      <c r="V185" s="782" t="s">
        <v>14</v>
      </c>
      <c r="W185" s="782" t="s">
        <v>14</v>
      </c>
      <c r="X185" s="782" t="s">
        <v>14</v>
      </c>
      <c r="Y185" s="782" t="s">
        <v>14</v>
      </c>
      <c r="Z185" s="782" t="s">
        <v>14</v>
      </c>
      <c r="AA185" s="782" t="s">
        <v>14</v>
      </c>
      <c r="AB185" s="782" t="s">
        <v>14</v>
      </c>
      <c r="AC185" s="782" t="s">
        <v>14</v>
      </c>
      <c r="AD185" s="782" t="s">
        <v>14</v>
      </c>
      <c r="AE185" s="782" t="s">
        <v>14</v>
      </c>
      <c r="AF185" s="782" t="s">
        <v>14</v>
      </c>
      <c r="AG185" s="782" t="s">
        <v>14</v>
      </c>
      <c r="AH185" s="782" t="s">
        <v>14</v>
      </c>
      <c r="AI185" s="782" t="s">
        <v>14</v>
      </c>
      <c r="AJ185" s="782" t="s">
        <v>14</v>
      </c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31</v>
      </c>
      <c r="BL185" s="162">
        <f>SUM(BK185+BK186)/2</f>
        <v>31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425</v>
      </c>
      <c r="B186" s="179" t="s">
        <v>187</v>
      </c>
      <c r="C186" s="717" t="s">
        <v>6</v>
      </c>
      <c r="D186" s="194"/>
      <c r="E186" s="166" t="s">
        <v>4</v>
      </c>
      <c r="F186" s="783" t="s">
        <v>14</v>
      </c>
      <c r="G186" s="784" t="s">
        <v>14</v>
      </c>
      <c r="H186" s="784" t="s">
        <v>14</v>
      </c>
      <c r="I186" s="784" t="s">
        <v>14</v>
      </c>
      <c r="J186" s="784" t="s">
        <v>14</v>
      </c>
      <c r="K186" s="784" t="s">
        <v>14</v>
      </c>
      <c r="L186" s="784" t="s">
        <v>14</v>
      </c>
      <c r="M186" s="784" t="s">
        <v>14</v>
      </c>
      <c r="N186" s="784" t="s">
        <v>14</v>
      </c>
      <c r="O186" s="784" t="s">
        <v>14</v>
      </c>
      <c r="P186" s="784" t="s">
        <v>14</v>
      </c>
      <c r="Q186" s="784" t="s">
        <v>14</v>
      </c>
      <c r="R186" s="784" t="s">
        <v>14</v>
      </c>
      <c r="S186" s="784" t="s">
        <v>14</v>
      </c>
      <c r="T186" s="784" t="s">
        <v>14</v>
      </c>
      <c r="U186" s="784" t="s">
        <v>14</v>
      </c>
      <c r="V186" s="784" t="s">
        <v>14</v>
      </c>
      <c r="W186" s="784" t="s">
        <v>14</v>
      </c>
      <c r="X186" s="784" t="s">
        <v>14</v>
      </c>
      <c r="Y186" s="784" t="s">
        <v>14</v>
      </c>
      <c r="Z186" s="784" t="s">
        <v>14</v>
      </c>
      <c r="AA186" s="784" t="s">
        <v>14</v>
      </c>
      <c r="AB186" s="784" t="s">
        <v>14</v>
      </c>
      <c r="AC186" s="784" t="s">
        <v>14</v>
      </c>
      <c r="AD186" s="784" t="s">
        <v>14</v>
      </c>
      <c r="AE186" s="784" t="s">
        <v>14</v>
      </c>
      <c r="AF186" s="784" t="s">
        <v>14</v>
      </c>
      <c r="AG186" s="784" t="s">
        <v>14</v>
      </c>
      <c r="AH186" s="784" t="s">
        <v>14</v>
      </c>
      <c r="AI186" s="784" t="s">
        <v>14</v>
      </c>
      <c r="AJ186" s="784" t="s">
        <v>14</v>
      </c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31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425</v>
      </c>
      <c r="B187" s="179" t="s">
        <v>188</v>
      </c>
      <c r="C187" s="1174" t="s">
        <v>188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425</v>
      </c>
      <c r="B188" s="179" t="s">
        <v>188</v>
      </c>
      <c r="C188" s="190"/>
      <c r="D188" s="45" t="s">
        <v>69</v>
      </c>
      <c r="E188" s="204"/>
      <c r="F188" s="299">
        <v>1</v>
      </c>
      <c r="G188" s="25">
        <v>2</v>
      </c>
      <c r="H188" s="25">
        <v>3</v>
      </c>
      <c r="I188" s="25">
        <v>4</v>
      </c>
      <c r="J188" s="25">
        <v>5</v>
      </c>
      <c r="K188" s="25">
        <v>6</v>
      </c>
      <c r="L188" s="300">
        <v>7</v>
      </c>
      <c r="M188" s="300">
        <v>8</v>
      </c>
      <c r="N188" s="25">
        <v>9</v>
      </c>
      <c r="O188" s="25">
        <v>10</v>
      </c>
      <c r="P188" s="25">
        <v>11</v>
      </c>
      <c r="Q188" s="25">
        <v>12</v>
      </c>
      <c r="R188" s="25">
        <v>13</v>
      </c>
      <c r="S188" s="300">
        <v>14</v>
      </c>
      <c r="T188" s="300">
        <v>15</v>
      </c>
      <c r="U188" s="25">
        <v>16</v>
      </c>
      <c r="V188" s="25">
        <v>17</v>
      </c>
      <c r="W188" s="25">
        <v>18</v>
      </c>
      <c r="X188" s="25">
        <v>19</v>
      </c>
      <c r="Y188" s="25">
        <v>20</v>
      </c>
      <c r="Z188" s="300">
        <v>21</v>
      </c>
      <c r="AA188" s="300">
        <v>22</v>
      </c>
      <c r="AB188" s="25">
        <v>23</v>
      </c>
      <c r="AC188" s="25">
        <v>24</v>
      </c>
      <c r="AD188" s="300">
        <v>25</v>
      </c>
      <c r="AE188" s="300">
        <v>26</v>
      </c>
      <c r="AF188" s="300">
        <v>27</v>
      </c>
      <c r="AG188" s="301">
        <v>28</v>
      </c>
      <c r="AH188" s="301">
        <v>29</v>
      </c>
      <c r="AI188" s="300">
        <v>30</v>
      </c>
      <c r="AJ188" s="329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425</v>
      </c>
      <c r="B189" s="179" t="s">
        <v>188</v>
      </c>
      <c r="C189" s="1057">
        <v>3062</v>
      </c>
      <c r="D189" s="178" t="s">
        <v>198</v>
      </c>
      <c r="E189" s="156" t="s">
        <v>70</v>
      </c>
      <c r="F189" s="302"/>
      <c r="G189" s="31" t="s">
        <v>11</v>
      </c>
      <c r="H189" s="31" t="s">
        <v>11</v>
      </c>
      <c r="I189" s="32" t="s">
        <v>11</v>
      </c>
      <c r="J189" s="31" t="s">
        <v>11</v>
      </c>
      <c r="K189" s="432" t="s">
        <v>28</v>
      </c>
      <c r="L189" s="305"/>
      <c r="M189" s="305"/>
      <c r="N189" s="31" t="s">
        <v>11</v>
      </c>
      <c r="O189" s="31" t="s">
        <v>11</v>
      </c>
      <c r="P189" s="31" t="s">
        <v>11</v>
      </c>
      <c r="Q189" s="31" t="s">
        <v>11</v>
      </c>
      <c r="R189" s="31" t="s">
        <v>11</v>
      </c>
      <c r="S189" s="305"/>
      <c r="T189" s="305"/>
      <c r="U189" s="31" t="s">
        <v>11</v>
      </c>
      <c r="V189" s="31" t="s">
        <v>11</v>
      </c>
      <c r="W189" s="31" t="s">
        <v>11</v>
      </c>
      <c r="X189" s="31" t="s">
        <v>11</v>
      </c>
      <c r="Y189" s="31" t="s">
        <v>11</v>
      </c>
      <c r="Z189" s="305"/>
      <c r="AA189" s="305"/>
      <c r="AB189" s="353" t="s">
        <v>7</v>
      </c>
      <c r="AC189" s="353" t="s">
        <v>7</v>
      </c>
      <c r="AD189" s="305"/>
      <c r="AE189" s="305"/>
      <c r="AF189" s="305"/>
      <c r="AG189" s="305"/>
      <c r="AH189" s="305"/>
      <c r="AI189" s="305"/>
      <c r="AJ189" s="305"/>
      <c r="AK189" s="34">
        <f>IF(CA189=0,"",TIME(0,CA189,0))</f>
        <v>0.24166666666666667</v>
      </c>
      <c r="AL189" s="157">
        <f t="shared" ref="AL189:AL198" si="209">COUNTIF(F189:AJ189,"P")</f>
        <v>14</v>
      </c>
      <c r="AM189" s="158">
        <f>SUM(AL189:AL190)/2</f>
        <v>14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0.5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348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0</v>
      </c>
      <c r="BL189" s="162">
        <f>SUM(BK189+BK190)/2</f>
        <v>0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2</v>
      </c>
      <c r="BR189" s="158">
        <f>SUM((BQ189+BQ190)/2)</f>
        <v>2</v>
      </c>
      <c r="BS189" s="158">
        <f t="shared" ref="BS189:BS198" si="224">COUNTIF(F189:AJ189,"CC")</f>
        <v>1</v>
      </c>
      <c r="BT189" s="158">
        <f>SUM((BS189+BS190)/2)</f>
        <v>0.5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348</v>
      </c>
      <c r="CB189" s="35">
        <f>SUM(AM189+AO189+AQ189+AS189+AU189+AW189+BB189+BD189+BG189+AY189)</f>
        <v>14.5</v>
      </c>
    </row>
    <row r="190" spans="1:80" ht="18.75" customHeight="1" thickBot="1" x14ac:dyDescent="0.3">
      <c r="A190" s="137" t="s">
        <v>425</v>
      </c>
      <c r="B190" s="179" t="s">
        <v>188</v>
      </c>
      <c r="C190" s="710" t="s">
        <v>10</v>
      </c>
      <c r="D190" s="194"/>
      <c r="E190" s="166" t="s">
        <v>4</v>
      </c>
      <c r="F190" s="303"/>
      <c r="G190" s="37" t="s">
        <v>11</v>
      </c>
      <c r="H190" s="37" t="s">
        <v>11</v>
      </c>
      <c r="I190" s="38" t="s">
        <v>11</v>
      </c>
      <c r="J190" s="37" t="s">
        <v>11</v>
      </c>
      <c r="K190" s="37" t="s">
        <v>11</v>
      </c>
      <c r="L190" s="306"/>
      <c r="M190" s="306"/>
      <c r="N190" s="37" t="s">
        <v>11</v>
      </c>
      <c r="O190" s="37" t="s">
        <v>11</v>
      </c>
      <c r="P190" s="37" t="s">
        <v>11</v>
      </c>
      <c r="Q190" s="37" t="s">
        <v>57</v>
      </c>
      <c r="R190" s="37" t="s">
        <v>11</v>
      </c>
      <c r="S190" s="306"/>
      <c r="T190" s="306"/>
      <c r="U190" s="37" t="s">
        <v>11</v>
      </c>
      <c r="V190" s="37" t="s">
        <v>11</v>
      </c>
      <c r="W190" s="37" t="s">
        <v>11</v>
      </c>
      <c r="X190" s="37" t="s">
        <v>11</v>
      </c>
      <c r="Y190" s="37" t="s">
        <v>11</v>
      </c>
      <c r="Z190" s="306"/>
      <c r="AA190" s="306"/>
      <c r="AB190" s="354" t="s">
        <v>7</v>
      </c>
      <c r="AC190" s="354" t="s">
        <v>7</v>
      </c>
      <c r="AD190" s="306"/>
      <c r="AE190" s="306"/>
      <c r="AF190" s="306"/>
      <c r="AG190" s="306"/>
      <c r="AH190" s="306"/>
      <c r="AI190" s="306"/>
      <c r="AJ190" s="306"/>
      <c r="AK190" s="40"/>
      <c r="AL190" s="167">
        <f t="shared" si="209"/>
        <v>14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2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425</v>
      </c>
      <c r="B191" s="179" t="s">
        <v>188</v>
      </c>
      <c r="C191" s="1057">
        <v>7035</v>
      </c>
      <c r="D191" s="178" t="s">
        <v>206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365" t="s">
        <v>14</v>
      </c>
      <c r="V191" s="365" t="s">
        <v>14</v>
      </c>
      <c r="W191" s="365" t="s">
        <v>14</v>
      </c>
      <c r="X191" s="365" t="s">
        <v>14</v>
      </c>
      <c r="Y191" s="365" t="s">
        <v>14</v>
      </c>
      <c r="Z191" s="365" t="s">
        <v>14</v>
      </c>
      <c r="AA191" s="365" t="s">
        <v>14</v>
      </c>
      <c r="AB191" s="365" t="s">
        <v>14</v>
      </c>
      <c r="AC191" s="365" t="s">
        <v>14</v>
      </c>
      <c r="AD191" s="365" t="s">
        <v>14</v>
      </c>
      <c r="AE191" s="365" t="s">
        <v>14</v>
      </c>
      <c r="AF191" s="365" t="s">
        <v>14</v>
      </c>
      <c r="AG191" s="365" t="s">
        <v>14</v>
      </c>
      <c r="AH191" s="365" t="s">
        <v>14</v>
      </c>
      <c r="AI191" s="365" t="s">
        <v>14</v>
      </c>
      <c r="AJ191" s="365" t="s">
        <v>14</v>
      </c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16</v>
      </c>
      <c r="BL191" s="162">
        <f>SUM(BK191+BK192)/2</f>
        <v>16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15</v>
      </c>
      <c r="BT191" s="158">
        <f>SUM((BS191+BS192)/2)</f>
        <v>15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425</v>
      </c>
      <c r="B192" s="179" t="s">
        <v>188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367" t="s">
        <v>14</v>
      </c>
      <c r="V192" s="367" t="s">
        <v>14</v>
      </c>
      <c r="W192" s="367" t="s">
        <v>14</v>
      </c>
      <c r="X192" s="367" t="s">
        <v>14</v>
      </c>
      <c r="Y192" s="367" t="s">
        <v>14</v>
      </c>
      <c r="Z192" s="367" t="s">
        <v>14</v>
      </c>
      <c r="AA192" s="367" t="s">
        <v>14</v>
      </c>
      <c r="AB192" s="367" t="s">
        <v>14</v>
      </c>
      <c r="AC192" s="367" t="s">
        <v>14</v>
      </c>
      <c r="AD192" s="367" t="s">
        <v>14</v>
      </c>
      <c r="AE192" s="367" t="s">
        <v>14</v>
      </c>
      <c r="AF192" s="367" t="s">
        <v>14</v>
      </c>
      <c r="AG192" s="367" t="s">
        <v>14</v>
      </c>
      <c r="AH192" s="367" t="s">
        <v>14</v>
      </c>
      <c r="AI192" s="367" t="s">
        <v>14</v>
      </c>
      <c r="AJ192" s="367" t="s">
        <v>14</v>
      </c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16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15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207</v>
      </c>
      <c r="E193" s="156" t="s">
        <v>70</v>
      </c>
      <c r="F193" s="304"/>
      <c r="G193" s="52" t="s">
        <v>11</v>
      </c>
      <c r="H193" s="52" t="s">
        <v>11</v>
      </c>
      <c r="I193" s="53" t="s">
        <v>67</v>
      </c>
      <c r="J193" s="52" t="s">
        <v>11</v>
      </c>
      <c r="K193" s="52" t="s">
        <v>11</v>
      </c>
      <c r="L193" s="307"/>
      <c r="M193" s="307"/>
      <c r="N193" s="52" t="s">
        <v>11</v>
      </c>
      <c r="O193" s="52" t="s">
        <v>11</v>
      </c>
      <c r="P193" s="52" t="s">
        <v>67</v>
      </c>
      <c r="Q193" s="52" t="s">
        <v>11</v>
      </c>
      <c r="R193" s="52" t="s">
        <v>11</v>
      </c>
      <c r="S193" s="307"/>
      <c r="T193" s="307"/>
      <c r="U193" s="52" t="s">
        <v>11</v>
      </c>
      <c r="V193" s="52" t="s">
        <v>11</v>
      </c>
      <c r="W193" s="52" t="s">
        <v>67</v>
      </c>
      <c r="X193" s="52" t="s">
        <v>11</v>
      </c>
      <c r="Y193" s="52" t="s">
        <v>11</v>
      </c>
      <c r="Z193" s="307"/>
      <c r="AA193" s="307"/>
      <c r="AB193" s="358" t="s">
        <v>7</v>
      </c>
      <c r="AC193" s="358" t="s">
        <v>7</v>
      </c>
      <c r="AD193" s="307"/>
      <c r="AE193" s="307"/>
      <c r="AF193" s="307"/>
      <c r="AG193" s="307"/>
      <c r="AH193" s="307"/>
      <c r="AI193" s="307"/>
      <c r="AJ193" s="307"/>
      <c r="AK193" s="34">
        <f>IF(CA193=0,"",TIME(0,CA193,0))</f>
        <v>0.19999999999999998</v>
      </c>
      <c r="AL193" s="157">
        <f t="shared" si="209"/>
        <v>12</v>
      </c>
      <c r="AM193" s="158">
        <f>SUM(AL193:AL194)/2</f>
        <v>12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288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2</v>
      </c>
      <c r="BR193" s="158">
        <f>SUM((BQ193+BQ194)/2)</f>
        <v>2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288</v>
      </c>
      <c r="CB193" s="35">
        <f>SUM(AM193+AO193+AQ193+AS193+AU193+AW193+BB193+BD193+BG193+AY193)</f>
        <v>12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7" t="s">
        <v>11</v>
      </c>
      <c r="H194" s="37" t="s">
        <v>11</v>
      </c>
      <c r="I194" s="38" t="s">
        <v>67</v>
      </c>
      <c r="J194" s="37" t="s">
        <v>11</v>
      </c>
      <c r="K194" s="37" t="s">
        <v>11</v>
      </c>
      <c r="L194" s="306"/>
      <c r="M194" s="306"/>
      <c r="N194" s="37" t="s">
        <v>11</v>
      </c>
      <c r="O194" s="37" t="s">
        <v>11</v>
      </c>
      <c r="P194" s="37" t="s">
        <v>67</v>
      </c>
      <c r="Q194" s="37" t="s">
        <v>11</v>
      </c>
      <c r="R194" s="37" t="s">
        <v>11</v>
      </c>
      <c r="S194" s="306"/>
      <c r="T194" s="306"/>
      <c r="U194" s="37" t="s">
        <v>11</v>
      </c>
      <c r="V194" s="37" t="s">
        <v>11</v>
      </c>
      <c r="W194" s="37" t="s">
        <v>67</v>
      </c>
      <c r="X194" s="37" t="s">
        <v>11</v>
      </c>
      <c r="Y194" s="37" t="s">
        <v>11</v>
      </c>
      <c r="Z194" s="306"/>
      <c r="AA194" s="306"/>
      <c r="AB194" s="354" t="s">
        <v>7</v>
      </c>
      <c r="AC194" s="354" t="s">
        <v>7</v>
      </c>
      <c r="AD194" s="306"/>
      <c r="AE194" s="306"/>
      <c r="AF194" s="306"/>
      <c r="AG194" s="306"/>
      <c r="AH194" s="306"/>
      <c r="AI194" s="306"/>
      <c r="AJ194" s="330"/>
      <c r="AK194" s="40"/>
      <c r="AL194" s="167">
        <f t="shared" si="209"/>
        <v>12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2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386</v>
      </c>
      <c r="D195" s="178" t="s">
        <v>232</v>
      </c>
      <c r="E195" s="156" t="s">
        <v>70</v>
      </c>
      <c r="F195" s="304"/>
      <c r="G195" s="52" t="s">
        <v>11</v>
      </c>
      <c r="H195" s="400" t="s">
        <v>14</v>
      </c>
      <c r="I195" s="450" t="s">
        <v>14</v>
      </c>
      <c r="J195" s="450" t="s">
        <v>14</v>
      </c>
      <c r="K195" s="450" t="s">
        <v>14</v>
      </c>
      <c r="L195" s="450" t="s">
        <v>14</v>
      </c>
      <c r="M195" s="450" t="s">
        <v>14</v>
      </c>
      <c r="N195" s="450" t="s">
        <v>14</v>
      </c>
      <c r="O195" s="450" t="s">
        <v>14</v>
      </c>
      <c r="P195" s="450" t="s">
        <v>14</v>
      </c>
      <c r="Q195" s="52" t="s">
        <v>11</v>
      </c>
      <c r="R195" s="52" t="s">
        <v>11</v>
      </c>
      <c r="S195" s="307"/>
      <c r="T195" s="307"/>
      <c r="U195" s="52" t="s">
        <v>11</v>
      </c>
      <c r="V195" s="52" t="s">
        <v>11</v>
      </c>
      <c r="W195" s="52" t="s">
        <v>11</v>
      </c>
      <c r="X195" s="52" t="s">
        <v>11</v>
      </c>
      <c r="Y195" s="52" t="s">
        <v>11</v>
      </c>
      <c r="Z195" s="307"/>
      <c r="AA195" s="307"/>
      <c r="AB195" s="358" t="s">
        <v>7</v>
      </c>
      <c r="AC195" s="358" t="s">
        <v>7</v>
      </c>
      <c r="AD195" s="307"/>
      <c r="AE195" s="307"/>
      <c r="AF195" s="307"/>
      <c r="AG195" s="307"/>
      <c r="AH195" s="307"/>
      <c r="AI195" s="307"/>
      <c r="AJ195" s="307"/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9</v>
      </c>
      <c r="BL195" s="162">
        <f>SUM(BK195+BK196)/2</f>
        <v>9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52" t="s">
        <v>11</v>
      </c>
      <c r="H196" s="400" t="s">
        <v>14</v>
      </c>
      <c r="I196" s="450" t="s">
        <v>14</v>
      </c>
      <c r="J196" s="450" t="s">
        <v>14</v>
      </c>
      <c r="K196" s="450" t="s">
        <v>14</v>
      </c>
      <c r="L196" s="450" t="s">
        <v>14</v>
      </c>
      <c r="M196" s="450" t="s">
        <v>14</v>
      </c>
      <c r="N196" s="450" t="s">
        <v>14</v>
      </c>
      <c r="O196" s="450" t="s">
        <v>14</v>
      </c>
      <c r="P196" s="450" t="s">
        <v>14</v>
      </c>
      <c r="Q196" s="52" t="s">
        <v>11</v>
      </c>
      <c r="R196" s="52" t="s">
        <v>11</v>
      </c>
      <c r="S196" s="307"/>
      <c r="T196" s="307"/>
      <c r="U196" s="52" t="s">
        <v>11</v>
      </c>
      <c r="V196" s="52" t="s">
        <v>11</v>
      </c>
      <c r="W196" s="52" t="s">
        <v>11</v>
      </c>
      <c r="X196" s="52" t="s">
        <v>11</v>
      </c>
      <c r="Y196" s="52" t="s">
        <v>11</v>
      </c>
      <c r="Z196" s="307"/>
      <c r="AA196" s="307"/>
      <c r="AB196" s="354" t="s">
        <v>7</v>
      </c>
      <c r="AC196" s="354" t="s">
        <v>7</v>
      </c>
      <c r="AD196" s="307"/>
      <c r="AE196" s="307"/>
      <c r="AF196" s="307"/>
      <c r="AG196" s="307"/>
      <c r="AH196" s="307"/>
      <c r="AI196" s="307"/>
      <c r="AJ196" s="307"/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9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425</v>
      </c>
      <c r="B197" s="179" t="s">
        <v>188</v>
      </c>
      <c r="C197" s="1057">
        <v>7841</v>
      </c>
      <c r="D197" s="178" t="s">
        <v>272</v>
      </c>
      <c r="E197" s="156" t="s">
        <v>70</v>
      </c>
      <c r="F197" s="302"/>
      <c r="G197" s="31" t="s">
        <v>11</v>
      </c>
      <c r="H197" s="31" t="s">
        <v>11</v>
      </c>
      <c r="I197" s="32" t="s">
        <v>11</v>
      </c>
      <c r="J197" s="31" t="s">
        <v>11</v>
      </c>
      <c r="K197" s="31" t="s">
        <v>11</v>
      </c>
      <c r="L197" s="305"/>
      <c r="M197" s="305"/>
      <c r="N197" s="31" t="s">
        <v>11</v>
      </c>
      <c r="O197" s="31" t="s">
        <v>11</v>
      </c>
      <c r="P197" s="31" t="s">
        <v>11</v>
      </c>
      <c r="Q197" s="31" t="s">
        <v>11</v>
      </c>
      <c r="R197" s="31" t="s">
        <v>11</v>
      </c>
      <c r="S197" s="305"/>
      <c r="T197" s="305"/>
      <c r="U197" s="31" t="s">
        <v>11</v>
      </c>
      <c r="V197" s="31" t="s">
        <v>11</v>
      </c>
      <c r="W197" s="355" t="s">
        <v>13</v>
      </c>
      <c r="X197" s="31" t="s">
        <v>11</v>
      </c>
      <c r="Y197" s="31" t="s">
        <v>11</v>
      </c>
      <c r="Z197" s="305"/>
      <c r="AA197" s="305"/>
      <c r="AB197" s="358" t="s">
        <v>7</v>
      </c>
      <c r="AC197" s="358" t="s">
        <v>7</v>
      </c>
      <c r="AD197" s="305"/>
      <c r="AE197" s="305"/>
      <c r="AF197" s="305"/>
      <c r="AG197" s="305"/>
      <c r="AH197" s="305"/>
      <c r="AI197" s="305"/>
      <c r="AJ197" s="305"/>
      <c r="AK197" s="34">
        <f>IF(CA197=0,"",TIME(0,CA197,0))</f>
        <v>0.24166666666666667</v>
      </c>
      <c r="AL197" s="157">
        <f t="shared" si="209"/>
        <v>14</v>
      </c>
      <c r="AM197" s="158">
        <f>SUM(AL197:AL198)/2</f>
        <v>13.5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348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0.5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348</v>
      </c>
      <c r="CB197" s="35">
        <f>SUM(AM197+AO197+AQ197+AS197+AU197+AW197+BB197+BD197+BG197+AY197)</f>
        <v>14.5</v>
      </c>
    </row>
    <row r="198" spans="1:80" ht="18.75" customHeight="1" thickBot="1" x14ac:dyDescent="0.3">
      <c r="A198" s="137" t="s">
        <v>425</v>
      </c>
      <c r="B198" s="179" t="s">
        <v>188</v>
      </c>
      <c r="C198" s="710" t="s">
        <v>6</v>
      </c>
      <c r="D198" s="194"/>
      <c r="E198" s="166" t="s">
        <v>4</v>
      </c>
      <c r="F198" s="303"/>
      <c r="G198" s="37" t="s">
        <v>11</v>
      </c>
      <c r="H198" s="37" t="s">
        <v>11</v>
      </c>
      <c r="I198" s="38" t="s">
        <v>11</v>
      </c>
      <c r="J198" s="433" t="s">
        <v>28</v>
      </c>
      <c r="K198" s="37" t="s">
        <v>11</v>
      </c>
      <c r="L198" s="306"/>
      <c r="M198" s="306"/>
      <c r="N198" s="37" t="s">
        <v>11</v>
      </c>
      <c r="O198" s="37" t="s">
        <v>11</v>
      </c>
      <c r="P198" s="37" t="s">
        <v>11</v>
      </c>
      <c r="Q198" s="37" t="s">
        <v>11</v>
      </c>
      <c r="R198" s="37" t="s">
        <v>11</v>
      </c>
      <c r="S198" s="306"/>
      <c r="T198" s="306"/>
      <c r="U198" s="37" t="s">
        <v>11</v>
      </c>
      <c r="V198" s="37" t="s">
        <v>11</v>
      </c>
      <c r="W198" s="356" t="s">
        <v>13</v>
      </c>
      <c r="X198" s="37" t="s">
        <v>11</v>
      </c>
      <c r="Y198" s="37" t="s">
        <v>11</v>
      </c>
      <c r="Z198" s="306"/>
      <c r="AA198" s="306"/>
      <c r="AB198" s="354" t="s">
        <v>7</v>
      </c>
      <c r="AC198" s="354" t="s">
        <v>7</v>
      </c>
      <c r="AD198" s="306"/>
      <c r="AE198" s="306"/>
      <c r="AF198" s="306"/>
      <c r="AG198" s="306"/>
      <c r="AH198" s="306"/>
      <c r="AI198" s="306"/>
      <c r="AJ198" s="306"/>
      <c r="AK198" s="40"/>
      <c r="AL198" s="167">
        <f t="shared" si="209"/>
        <v>13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1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425</v>
      </c>
      <c r="B199" s="179" t="s">
        <v>189</v>
      </c>
      <c r="C199" s="1174" t="s">
        <v>189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425</v>
      </c>
      <c r="B200" s="179" t="s">
        <v>189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25">
        <v>4</v>
      </c>
      <c r="J200" s="25">
        <v>5</v>
      </c>
      <c r="K200" s="25">
        <v>6</v>
      </c>
      <c r="L200" s="300">
        <v>7</v>
      </c>
      <c r="M200" s="300">
        <v>8</v>
      </c>
      <c r="N200" s="25">
        <v>9</v>
      </c>
      <c r="O200" s="25">
        <v>10</v>
      </c>
      <c r="P200" s="25">
        <v>11</v>
      </c>
      <c r="Q200" s="25">
        <v>12</v>
      </c>
      <c r="R200" s="25">
        <v>13</v>
      </c>
      <c r="S200" s="300">
        <v>14</v>
      </c>
      <c r="T200" s="300">
        <v>15</v>
      </c>
      <c r="U200" s="25">
        <v>16</v>
      </c>
      <c r="V200" s="25">
        <v>17</v>
      </c>
      <c r="W200" s="25">
        <v>18</v>
      </c>
      <c r="X200" s="25">
        <v>19</v>
      </c>
      <c r="Y200" s="25">
        <v>20</v>
      </c>
      <c r="Z200" s="300">
        <v>21</v>
      </c>
      <c r="AA200" s="300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300">
        <v>27</v>
      </c>
      <c r="AG200" s="301">
        <v>28</v>
      </c>
      <c r="AH200" s="301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425</v>
      </c>
      <c r="B201" s="179" t="s">
        <v>189</v>
      </c>
      <c r="C201" s="1057" t="s">
        <v>387</v>
      </c>
      <c r="D201" s="155" t="str">
        <f>VLOOKUP(C201,ListeAppel,2,FALSE)</f>
        <v>Nom 006</v>
      </c>
      <c r="E201" s="156" t="s">
        <v>70</v>
      </c>
      <c r="F201" s="302"/>
      <c r="G201" s="31" t="s">
        <v>11</v>
      </c>
      <c r="H201" s="355" t="s">
        <v>13</v>
      </c>
      <c r="I201" s="55" t="s">
        <v>11</v>
      </c>
      <c r="J201" s="385" t="s">
        <v>58</v>
      </c>
      <c r="K201" s="385" t="s">
        <v>58</v>
      </c>
      <c r="L201" s="305"/>
      <c r="M201" s="305"/>
      <c r="N201" s="31" t="s">
        <v>11</v>
      </c>
      <c r="O201" s="31" t="s">
        <v>11</v>
      </c>
      <c r="P201" s="385" t="s">
        <v>58</v>
      </c>
      <c r="Q201" s="355" t="s">
        <v>13</v>
      </c>
      <c r="R201" s="31" t="s">
        <v>11</v>
      </c>
      <c r="S201" s="305"/>
      <c r="T201" s="332"/>
      <c r="U201" s="31" t="s">
        <v>11</v>
      </c>
      <c r="V201" s="31" t="s">
        <v>11</v>
      </c>
      <c r="W201" s="55" t="s">
        <v>11</v>
      </c>
      <c r="X201" s="31" t="s">
        <v>11</v>
      </c>
      <c r="Y201" s="55" t="s">
        <v>11</v>
      </c>
      <c r="Z201" s="305"/>
      <c r="AA201" s="305"/>
      <c r="AB201" s="353" t="s">
        <v>7</v>
      </c>
      <c r="AC201" s="353" t="s">
        <v>7</v>
      </c>
      <c r="AD201" s="305"/>
      <c r="AE201" s="305"/>
      <c r="AF201" s="305"/>
      <c r="AG201" s="305"/>
      <c r="AH201" s="305"/>
      <c r="AI201" s="305"/>
      <c r="AJ201" s="305"/>
      <c r="AK201" s="34">
        <f>IF(CA201=0,"",TIME(0,CA201,0))</f>
        <v>0.20833333333333334</v>
      </c>
      <c r="AL201" s="157">
        <f t="shared" ref="AL201:AL246" si="228">COUNTIF(F201:AJ201,"P")</f>
        <v>10</v>
      </c>
      <c r="AM201" s="158">
        <f>SUM(AL201:AL202)/2</f>
        <v>8.5</v>
      </c>
      <c r="AN201" s="158">
        <f t="shared" ref="AN201:AN246" si="229">COUNTIF(F201:AJ201,"Mi")</f>
        <v>2</v>
      </c>
      <c r="AO201" s="158">
        <f>SUM((AN201+AN202)/2)</f>
        <v>3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300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300</v>
      </c>
      <c r="CB201" s="35">
        <f>SUM(AM201+AO201+AQ201+AS201+AU201+AW201+BB201+BD201+BG201+AY201)</f>
        <v>12.5</v>
      </c>
    </row>
    <row r="202" spans="1:80" ht="18.75" customHeight="1" thickBot="1" x14ac:dyDescent="0.3">
      <c r="A202" s="137" t="s">
        <v>425</v>
      </c>
      <c r="B202" s="179" t="s">
        <v>189</v>
      </c>
      <c r="C202" s="710" t="s">
        <v>10</v>
      </c>
      <c r="D202" s="165">
        <v>11608</v>
      </c>
      <c r="E202" s="166" t="s">
        <v>4</v>
      </c>
      <c r="F202" s="303"/>
      <c r="G202" s="37" t="s">
        <v>11</v>
      </c>
      <c r="H202" s="356" t="s">
        <v>13</v>
      </c>
      <c r="I202" s="459" t="s">
        <v>13</v>
      </c>
      <c r="J202" s="385" t="s">
        <v>58</v>
      </c>
      <c r="K202" s="385" t="s">
        <v>58</v>
      </c>
      <c r="L202" s="306"/>
      <c r="M202" s="306"/>
      <c r="N202" s="37" t="s">
        <v>11</v>
      </c>
      <c r="O202" s="37" t="s">
        <v>11</v>
      </c>
      <c r="P202" s="37" t="s">
        <v>57</v>
      </c>
      <c r="Q202" s="356" t="s">
        <v>13</v>
      </c>
      <c r="R202" s="37" t="s">
        <v>11</v>
      </c>
      <c r="S202" s="306"/>
      <c r="T202" s="331"/>
      <c r="U202" s="37" t="s">
        <v>11</v>
      </c>
      <c r="V202" s="37" t="s">
        <v>11</v>
      </c>
      <c r="W202" s="459" t="s">
        <v>13</v>
      </c>
      <c r="X202" s="37" t="s">
        <v>57</v>
      </c>
      <c r="Y202" s="56" t="s">
        <v>11</v>
      </c>
      <c r="Z202" s="306"/>
      <c r="AA202" s="306"/>
      <c r="AB202" s="354" t="s">
        <v>7</v>
      </c>
      <c r="AC202" s="354" t="s">
        <v>7</v>
      </c>
      <c r="AD202" s="306"/>
      <c r="AE202" s="306"/>
      <c r="AF202" s="306"/>
      <c r="AG202" s="306"/>
      <c r="AH202" s="306"/>
      <c r="AI202" s="306"/>
      <c r="AJ202" s="306"/>
      <c r="AK202" s="40"/>
      <c r="AL202" s="167">
        <f t="shared" si="228"/>
        <v>7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425</v>
      </c>
      <c r="B203" s="179" t="s">
        <v>189</v>
      </c>
      <c r="C203" s="808" t="s">
        <v>388</v>
      </c>
      <c r="D203" s="178" t="str">
        <f>VLOOKUP(C203,ListeAppel,2,FALSE)</f>
        <v>Nom 015</v>
      </c>
      <c r="E203" s="156" t="s">
        <v>70</v>
      </c>
      <c r="F203" s="302"/>
      <c r="G203" s="31" t="s">
        <v>11</v>
      </c>
      <c r="H203" s="355" t="s">
        <v>13</v>
      </c>
      <c r="I203" s="32" t="s">
        <v>11</v>
      </c>
      <c r="J203" s="355" t="s">
        <v>13</v>
      </c>
      <c r="K203" s="31" t="s">
        <v>11</v>
      </c>
      <c r="L203" s="305"/>
      <c r="M203" s="305"/>
      <c r="N203" s="355" t="s">
        <v>13</v>
      </c>
      <c r="O203" s="31" t="s">
        <v>11</v>
      </c>
      <c r="P203" s="31" t="s">
        <v>11</v>
      </c>
      <c r="Q203" s="355" t="s">
        <v>13</v>
      </c>
      <c r="R203" s="353" t="s">
        <v>7</v>
      </c>
      <c r="S203" s="332"/>
      <c r="T203" s="305"/>
      <c r="U203" s="31" t="s">
        <v>11</v>
      </c>
      <c r="V203" s="31" t="s">
        <v>11</v>
      </c>
      <c r="W203" s="31" t="s">
        <v>67</v>
      </c>
      <c r="X203" s="355" t="s">
        <v>13</v>
      </c>
      <c r="Y203" s="355" t="s">
        <v>13</v>
      </c>
      <c r="Z203" s="305"/>
      <c r="AA203" s="305"/>
      <c r="AB203" s="353" t="s">
        <v>7</v>
      </c>
      <c r="AC203" s="353" t="s">
        <v>7</v>
      </c>
      <c r="AD203" s="305"/>
      <c r="AE203" s="305"/>
      <c r="AF203" s="305"/>
      <c r="AG203" s="305"/>
      <c r="AH203" s="305"/>
      <c r="AI203" s="305"/>
      <c r="AJ203" s="305"/>
      <c r="AK203" s="34">
        <f>IF(CA203=0,"",TIME(0,CA203,0))</f>
        <v>0.21666666666666667</v>
      </c>
      <c r="AL203" s="157">
        <f t="shared" si="228"/>
        <v>7</v>
      </c>
      <c r="AM203" s="158">
        <f>SUM(AL203:AL204)/2</f>
        <v>7</v>
      </c>
      <c r="AN203" s="158">
        <f t="shared" si="229"/>
        <v>6</v>
      </c>
      <c r="AO203" s="158">
        <f>SUM((AN203+AN204)/2)</f>
        <v>5.5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3</v>
      </c>
      <c r="BR203" s="158">
        <f>SUM((BQ203+BQ204)/2)</f>
        <v>3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425</v>
      </c>
      <c r="B204" s="179" t="s">
        <v>189</v>
      </c>
      <c r="C204" s="710" t="s">
        <v>10</v>
      </c>
      <c r="D204" s="194"/>
      <c r="E204" s="166" t="s">
        <v>4</v>
      </c>
      <c r="F204" s="303"/>
      <c r="G204" s="37" t="s">
        <v>11</v>
      </c>
      <c r="H204" s="356" t="s">
        <v>13</v>
      </c>
      <c r="I204" s="38" t="s">
        <v>11</v>
      </c>
      <c r="J204" s="356" t="s">
        <v>13</v>
      </c>
      <c r="K204" s="37" t="s">
        <v>11</v>
      </c>
      <c r="L204" s="306"/>
      <c r="M204" s="306"/>
      <c r="N204" s="37" t="s">
        <v>11</v>
      </c>
      <c r="O204" s="37" t="s">
        <v>11</v>
      </c>
      <c r="P204" s="37" t="s">
        <v>11</v>
      </c>
      <c r="Q204" s="356" t="s">
        <v>13</v>
      </c>
      <c r="R204" s="354" t="s">
        <v>7</v>
      </c>
      <c r="S204" s="331"/>
      <c r="T204" s="306"/>
      <c r="U204" s="37" t="s">
        <v>11</v>
      </c>
      <c r="V204" s="37" t="s">
        <v>57</v>
      </c>
      <c r="W204" s="37" t="s">
        <v>67</v>
      </c>
      <c r="X204" s="356" t="s">
        <v>13</v>
      </c>
      <c r="Y204" s="356" t="s">
        <v>13</v>
      </c>
      <c r="Z204" s="306"/>
      <c r="AA204" s="306"/>
      <c r="AB204" s="354" t="s">
        <v>7</v>
      </c>
      <c r="AC204" s="354" t="s">
        <v>7</v>
      </c>
      <c r="AD204" s="306"/>
      <c r="AE204" s="306"/>
      <c r="AF204" s="306"/>
      <c r="AG204" s="306"/>
      <c r="AH204" s="306"/>
      <c r="AI204" s="306"/>
      <c r="AJ204" s="306"/>
      <c r="AK204" s="40"/>
      <c r="AL204" s="167">
        <f t="shared" si="228"/>
        <v>7</v>
      </c>
      <c r="AM204" s="168"/>
      <c r="AN204" s="168">
        <f t="shared" si="229"/>
        <v>5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3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425</v>
      </c>
      <c r="B205" s="179" t="s">
        <v>189</v>
      </c>
      <c r="C205" s="718">
        <v>4998</v>
      </c>
      <c r="D205" s="208" t="s">
        <v>205</v>
      </c>
      <c r="E205" s="156" t="s">
        <v>70</v>
      </c>
      <c r="F205" s="304"/>
      <c r="G205" s="378" t="s">
        <v>13</v>
      </c>
      <c r="H205" s="52" t="s">
        <v>11</v>
      </c>
      <c r="I205" s="53" t="s">
        <v>67</v>
      </c>
      <c r="J205" s="358" t="s">
        <v>7</v>
      </c>
      <c r="K205" s="52" t="s">
        <v>11</v>
      </c>
      <c r="L205" s="307"/>
      <c r="M205" s="307"/>
      <c r="N205" s="52" t="s">
        <v>11</v>
      </c>
      <c r="O205" s="52" t="s">
        <v>11</v>
      </c>
      <c r="P205" s="52" t="s">
        <v>67</v>
      </c>
      <c r="Q205" s="52" t="s">
        <v>11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52" t="s">
        <v>11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58" t="s">
        <v>7</v>
      </c>
      <c r="AB205" s="358" t="s">
        <v>7</v>
      </c>
      <c r="AC205" s="358" t="s">
        <v>7</v>
      </c>
      <c r="AD205" s="307"/>
      <c r="AE205" s="307"/>
      <c r="AF205" s="307"/>
      <c r="AG205" s="307"/>
      <c r="AH205" s="307"/>
      <c r="AI205" s="307"/>
      <c r="AJ205" s="307"/>
      <c r="AK205" s="34">
        <f>IF(CA205=0,"",TIME(0,CA205,0))</f>
        <v>0.11666666666666665</v>
      </c>
      <c r="AL205" s="157">
        <f t="shared" si="228"/>
        <v>6</v>
      </c>
      <c r="AM205" s="158">
        <f>SUM(AL205:AL206)/2</f>
        <v>6</v>
      </c>
      <c r="AN205" s="158">
        <f t="shared" si="229"/>
        <v>1</v>
      </c>
      <c r="AO205" s="158">
        <f>SUM((AN205+AN206)/2)</f>
        <v>1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168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12</v>
      </c>
      <c r="BR205" s="158">
        <f>SUM((BQ205+BQ206)/2)</f>
        <v>12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168</v>
      </c>
      <c r="CB205" s="35">
        <f>SUM(AM205+AO205+AQ205+AS205+AU205+AW205+BB205+BD205+BG205+AY205)</f>
        <v>7</v>
      </c>
    </row>
    <row r="206" spans="1:80" ht="18.75" customHeight="1" thickBot="1" x14ac:dyDescent="0.3">
      <c r="A206" s="137" t="s">
        <v>425</v>
      </c>
      <c r="B206" s="179" t="s">
        <v>189</v>
      </c>
      <c r="C206" s="718" t="s">
        <v>6</v>
      </c>
      <c r="D206" s="254">
        <v>10876</v>
      </c>
      <c r="E206" s="166" t="s">
        <v>4</v>
      </c>
      <c r="F206" s="304"/>
      <c r="G206" s="378" t="s">
        <v>13</v>
      </c>
      <c r="H206" s="52" t="s">
        <v>11</v>
      </c>
      <c r="I206" s="53" t="s">
        <v>67</v>
      </c>
      <c r="J206" s="358" t="s">
        <v>7</v>
      </c>
      <c r="K206" s="52" t="s">
        <v>11</v>
      </c>
      <c r="L206" s="307"/>
      <c r="M206" s="307"/>
      <c r="N206" s="52" t="s">
        <v>11</v>
      </c>
      <c r="O206" s="52" t="s">
        <v>11</v>
      </c>
      <c r="P206" s="52" t="s">
        <v>67</v>
      </c>
      <c r="Q206" s="52" t="s">
        <v>11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52" t="s">
        <v>11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58" t="s">
        <v>7</v>
      </c>
      <c r="AB206" s="358" t="s">
        <v>7</v>
      </c>
      <c r="AC206" s="354" t="s">
        <v>7</v>
      </c>
      <c r="AD206" s="307"/>
      <c r="AE206" s="307"/>
      <c r="AF206" s="307"/>
      <c r="AG206" s="307"/>
      <c r="AH206" s="307"/>
      <c r="AI206" s="307"/>
      <c r="AJ206" s="307"/>
      <c r="AK206" s="40"/>
      <c r="AL206" s="167">
        <f t="shared" si="228"/>
        <v>6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425</v>
      </c>
      <c r="B207" s="179" t="s">
        <v>189</v>
      </c>
      <c r="C207" s="808" t="s">
        <v>390</v>
      </c>
      <c r="D207" s="178" t="str">
        <f>VLOOKUP(C207,ListeAppel,2,FALSE)</f>
        <v>Nom 021</v>
      </c>
      <c r="E207" s="156" t="s">
        <v>70</v>
      </c>
      <c r="F207" s="302"/>
      <c r="G207" s="31" t="s">
        <v>67</v>
      </c>
      <c r="H207" s="355" t="s">
        <v>13</v>
      </c>
      <c r="I207" s="475" t="s">
        <v>7</v>
      </c>
      <c r="J207" s="454" t="s">
        <v>13</v>
      </c>
      <c r="K207" s="31" t="s">
        <v>67</v>
      </c>
      <c r="L207" s="332"/>
      <c r="M207" s="305"/>
      <c r="N207" s="355" t="s">
        <v>13</v>
      </c>
      <c r="O207" s="31" t="s">
        <v>11</v>
      </c>
      <c r="P207" s="31" t="s">
        <v>67</v>
      </c>
      <c r="Q207" s="454" t="s">
        <v>13</v>
      </c>
      <c r="R207" s="31" t="s">
        <v>67</v>
      </c>
      <c r="S207" s="332"/>
      <c r="T207" s="305"/>
      <c r="U207" s="31" t="s">
        <v>67</v>
      </c>
      <c r="V207" s="31" t="s">
        <v>11</v>
      </c>
      <c r="W207" s="31" t="s">
        <v>67</v>
      </c>
      <c r="X207" s="454" t="s">
        <v>13</v>
      </c>
      <c r="Y207" s="454" t="s">
        <v>13</v>
      </c>
      <c r="Z207" s="332"/>
      <c r="AA207" s="305"/>
      <c r="AB207" s="353" t="s">
        <v>7</v>
      </c>
      <c r="AC207" s="353" t="s">
        <v>7</v>
      </c>
      <c r="AD207" s="305"/>
      <c r="AE207" s="305"/>
      <c r="AF207" s="305"/>
      <c r="AG207" s="305"/>
      <c r="AH207" s="305"/>
      <c r="AI207" s="305"/>
      <c r="AJ207" s="305"/>
      <c r="AK207" s="34">
        <f>IF(CA207=0,"",TIME(0,CA207,0))</f>
        <v>0.13333333333333333</v>
      </c>
      <c r="AL207" s="157">
        <f t="shared" si="228"/>
        <v>2</v>
      </c>
      <c r="AM207" s="158">
        <f>SUM(AL207:AL208)/2</f>
        <v>2.5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192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3</v>
      </c>
      <c r="BR207" s="158">
        <f>SUM((BQ207+BQ208)/2)</f>
        <v>3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192</v>
      </c>
      <c r="CB207" s="35">
        <f>SUM(AM207+AO207+AQ207+AS207+AU207+AW207+BB207+BD207+BG207+AY207)</f>
        <v>8</v>
      </c>
    </row>
    <row r="208" spans="1:80" ht="18.75" customHeight="1" thickBot="1" x14ac:dyDescent="0.3">
      <c r="A208" s="137" t="s">
        <v>425</v>
      </c>
      <c r="B208" s="179" t="s">
        <v>189</v>
      </c>
      <c r="C208" s="710" t="s">
        <v>3</v>
      </c>
      <c r="D208" s="165"/>
      <c r="E208" s="166" t="s">
        <v>4</v>
      </c>
      <c r="F208" s="303"/>
      <c r="G208" s="37" t="s">
        <v>67</v>
      </c>
      <c r="H208" s="356" t="s">
        <v>13</v>
      </c>
      <c r="I208" s="476" t="s">
        <v>7</v>
      </c>
      <c r="J208" s="459" t="s">
        <v>13</v>
      </c>
      <c r="K208" s="37" t="s">
        <v>67</v>
      </c>
      <c r="L208" s="331"/>
      <c r="M208" s="306"/>
      <c r="N208" s="37" t="s">
        <v>11</v>
      </c>
      <c r="O208" s="37" t="s">
        <v>11</v>
      </c>
      <c r="P208" s="37" t="s">
        <v>67</v>
      </c>
      <c r="Q208" s="459" t="s">
        <v>13</v>
      </c>
      <c r="R208" s="37" t="s">
        <v>67</v>
      </c>
      <c r="S208" s="331"/>
      <c r="T208" s="306"/>
      <c r="U208" s="37" t="s">
        <v>67</v>
      </c>
      <c r="V208" s="37" t="s">
        <v>11</v>
      </c>
      <c r="W208" s="37" t="s">
        <v>67</v>
      </c>
      <c r="X208" s="459" t="s">
        <v>13</v>
      </c>
      <c r="Y208" s="459" t="s">
        <v>13</v>
      </c>
      <c r="Z208" s="331"/>
      <c r="AA208" s="306"/>
      <c r="AB208" s="354" t="s">
        <v>7</v>
      </c>
      <c r="AC208" s="354" t="s">
        <v>7</v>
      </c>
      <c r="AD208" s="306"/>
      <c r="AE208" s="306"/>
      <c r="AF208" s="306"/>
      <c r="AG208" s="306"/>
      <c r="AH208" s="306"/>
      <c r="AI208" s="306"/>
      <c r="AJ208" s="306"/>
      <c r="AK208" s="40"/>
      <c r="AL208" s="167">
        <f t="shared" si="228"/>
        <v>3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3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425</v>
      </c>
      <c r="B209" s="381" t="s">
        <v>189</v>
      </c>
      <c r="C209" s="808" t="s">
        <v>391</v>
      </c>
      <c r="D209" s="178" t="str">
        <f>VLOOKUP(C209,ListeAppel,2,FALSE)</f>
        <v>Nom 027</v>
      </c>
      <c r="E209" s="156" t="s">
        <v>70</v>
      </c>
      <c r="F209" s="302"/>
      <c r="G209" s="31" t="s">
        <v>67</v>
      </c>
      <c r="H209" s="31" t="s">
        <v>11</v>
      </c>
      <c r="I209" s="417" t="s">
        <v>13</v>
      </c>
      <c r="J209" s="55" t="s">
        <v>11</v>
      </c>
      <c r="K209" s="365" t="s">
        <v>14</v>
      </c>
      <c r="L209" s="332"/>
      <c r="M209" s="332"/>
      <c r="N209" s="31" t="s">
        <v>67</v>
      </c>
      <c r="O209" s="31" t="s">
        <v>67</v>
      </c>
      <c r="P209" s="31" t="s">
        <v>11</v>
      </c>
      <c r="Q209" s="55" t="s">
        <v>11</v>
      </c>
      <c r="R209" s="593" t="s">
        <v>35</v>
      </c>
      <c r="S209" s="332"/>
      <c r="T209" s="332"/>
      <c r="U209" s="31" t="s">
        <v>67</v>
      </c>
      <c r="V209" s="31" t="s">
        <v>11</v>
      </c>
      <c r="W209" s="31" t="s">
        <v>11</v>
      </c>
      <c r="X209" s="357" t="s">
        <v>7</v>
      </c>
      <c r="Y209" s="55" t="s">
        <v>11</v>
      </c>
      <c r="Z209" s="332"/>
      <c r="AA209" s="332"/>
      <c r="AB209" s="353" t="s">
        <v>7</v>
      </c>
      <c r="AC209" s="353" t="s">
        <v>7</v>
      </c>
      <c r="AD209" s="305"/>
      <c r="AE209" s="305"/>
      <c r="AF209" s="305"/>
      <c r="AG209" s="305"/>
      <c r="AH209" s="305"/>
      <c r="AI209" s="305"/>
      <c r="AJ209" s="305"/>
      <c r="AK209" s="34">
        <f>IF(CA209=0,"",TIME(0,CA209,0))</f>
        <v>0.13333333333333333</v>
      </c>
      <c r="AL209" s="157">
        <f t="shared" si="228"/>
        <v>7</v>
      </c>
      <c r="AM209" s="158">
        <f>SUM(AL209:AL210)/2</f>
        <v>7</v>
      </c>
      <c r="AN209" s="158">
        <f t="shared" si="229"/>
        <v>1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192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1</v>
      </c>
      <c r="BL209" s="162">
        <f>SUM(BK209+BK210)/2</f>
        <v>1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192</v>
      </c>
      <c r="CB209" s="35">
        <f>SUM(AM209+AO209+AQ209+AS209+AU209+AW209+BB209+BD209+BG209+AY209)</f>
        <v>8</v>
      </c>
    </row>
    <row r="210" spans="1:80" ht="18.75" customHeight="1" thickBot="1" x14ac:dyDescent="0.3">
      <c r="A210" s="137" t="s">
        <v>425</v>
      </c>
      <c r="B210" s="381" t="s">
        <v>189</v>
      </c>
      <c r="C210" s="710" t="s">
        <v>6</v>
      </c>
      <c r="D210" s="194"/>
      <c r="E210" s="166" t="s">
        <v>4</v>
      </c>
      <c r="F210" s="303"/>
      <c r="G210" s="37" t="s">
        <v>67</v>
      </c>
      <c r="H210" s="37" t="s">
        <v>11</v>
      </c>
      <c r="I210" s="38" t="s">
        <v>11</v>
      </c>
      <c r="J210" s="56" t="s">
        <v>11</v>
      </c>
      <c r="K210" s="367" t="s">
        <v>14</v>
      </c>
      <c r="L210" s="331"/>
      <c r="M210" s="331"/>
      <c r="N210" s="37" t="s">
        <v>67</v>
      </c>
      <c r="O210" s="37" t="s">
        <v>67</v>
      </c>
      <c r="P210" s="37" t="s">
        <v>11</v>
      </c>
      <c r="Q210" s="56" t="s">
        <v>11</v>
      </c>
      <c r="R210" s="559" t="s">
        <v>35</v>
      </c>
      <c r="S210" s="331"/>
      <c r="T210" s="331"/>
      <c r="U210" s="37" t="s">
        <v>67</v>
      </c>
      <c r="V210" s="37" t="s">
        <v>11</v>
      </c>
      <c r="W210" s="37" t="s">
        <v>57</v>
      </c>
      <c r="X210" s="453" t="s">
        <v>7</v>
      </c>
      <c r="Y210" s="56" t="s">
        <v>11</v>
      </c>
      <c r="Z210" s="331"/>
      <c r="AA210" s="331"/>
      <c r="AB210" s="354" t="s">
        <v>7</v>
      </c>
      <c r="AC210" s="354" t="s">
        <v>7</v>
      </c>
      <c r="AD210" s="306"/>
      <c r="AE210" s="306"/>
      <c r="AF210" s="306"/>
      <c r="AG210" s="306"/>
      <c r="AH210" s="306"/>
      <c r="AI210" s="306"/>
      <c r="AJ210" s="306"/>
      <c r="AK210" s="40"/>
      <c r="AL210" s="167">
        <f t="shared" si="228"/>
        <v>7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1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425</v>
      </c>
      <c r="B211" s="179" t="s">
        <v>189</v>
      </c>
      <c r="C211" s="1058" t="s">
        <v>392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55" t="s">
        <v>11</v>
      </c>
      <c r="J211" s="31" t="s">
        <v>11</v>
      </c>
      <c r="K211" s="31" t="s">
        <v>11</v>
      </c>
      <c r="L211" s="305"/>
      <c r="M211" s="332"/>
      <c r="N211" s="31" t="s">
        <v>11</v>
      </c>
      <c r="O211" s="31" t="s">
        <v>11</v>
      </c>
      <c r="P211" s="454" t="s">
        <v>13</v>
      </c>
      <c r="Q211" s="31" t="s">
        <v>67</v>
      </c>
      <c r="R211" s="31" t="s">
        <v>11</v>
      </c>
      <c r="S211" s="305"/>
      <c r="T211" s="332"/>
      <c r="U211" s="31" t="s">
        <v>11</v>
      </c>
      <c r="V211" s="31" t="s">
        <v>11</v>
      </c>
      <c r="W211" s="31" t="s">
        <v>67</v>
      </c>
      <c r="X211" s="31" t="s">
        <v>11</v>
      </c>
      <c r="Y211" s="31" t="s">
        <v>11</v>
      </c>
      <c r="Z211" s="305"/>
      <c r="AA211" s="305"/>
      <c r="AB211" s="31" t="s">
        <v>11</v>
      </c>
      <c r="AC211" s="31" t="s">
        <v>11</v>
      </c>
      <c r="AD211" s="305"/>
      <c r="AE211" s="305"/>
      <c r="AF211" s="305"/>
      <c r="AG211" s="305"/>
      <c r="AH211" s="305"/>
      <c r="AI211" s="305"/>
      <c r="AJ211" s="305"/>
      <c r="AK211" s="34">
        <f>IF(CA211=0,"",TIME(0,CA211,0))</f>
        <v>0.25</v>
      </c>
      <c r="AL211" s="157">
        <f t="shared" si="228"/>
        <v>14</v>
      </c>
      <c r="AM211" s="158">
        <f>SUM(AL211:AL212)/2</f>
        <v>13.5</v>
      </c>
      <c r="AN211" s="158">
        <f t="shared" si="229"/>
        <v>1</v>
      </c>
      <c r="AO211" s="158">
        <f>SUM((AN211+AN212)/2)</f>
        <v>1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0.5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425</v>
      </c>
      <c r="B212" s="179" t="s">
        <v>189</v>
      </c>
      <c r="C212" s="271" t="s">
        <v>6</v>
      </c>
      <c r="D212" s="194"/>
      <c r="E212" s="166" t="s">
        <v>4</v>
      </c>
      <c r="F212" s="303"/>
      <c r="G212" s="37" t="s">
        <v>11</v>
      </c>
      <c r="H212" s="37" t="s">
        <v>11</v>
      </c>
      <c r="I212" s="56" t="s">
        <v>11</v>
      </c>
      <c r="J212" s="37" t="s">
        <v>11</v>
      </c>
      <c r="K212" s="37" t="s">
        <v>11</v>
      </c>
      <c r="L212" s="306"/>
      <c r="M212" s="331"/>
      <c r="N212" s="37" t="s">
        <v>11</v>
      </c>
      <c r="O212" s="37" t="s">
        <v>11</v>
      </c>
      <c r="P212" s="459" t="s">
        <v>13</v>
      </c>
      <c r="Q212" s="37" t="s">
        <v>67</v>
      </c>
      <c r="R212" s="37" t="s">
        <v>11</v>
      </c>
      <c r="S212" s="306"/>
      <c r="T212" s="331"/>
      <c r="U212" s="37" t="s">
        <v>11</v>
      </c>
      <c r="V212" s="37" t="s">
        <v>11</v>
      </c>
      <c r="W212" s="37" t="s">
        <v>67</v>
      </c>
      <c r="X212" s="37" t="s">
        <v>11</v>
      </c>
      <c r="Y212" s="37" t="s">
        <v>11</v>
      </c>
      <c r="Z212" s="306"/>
      <c r="AA212" s="306"/>
      <c r="AB212" s="37" t="s">
        <v>11</v>
      </c>
      <c r="AC212" s="395" t="s">
        <v>39</v>
      </c>
      <c r="AD212" s="306"/>
      <c r="AE212" s="306"/>
      <c r="AF212" s="306"/>
      <c r="AG212" s="306"/>
      <c r="AH212" s="306"/>
      <c r="AI212" s="306"/>
      <c r="AJ212" s="306"/>
      <c r="AK212" s="40"/>
      <c r="AL212" s="167">
        <f t="shared" si="228"/>
        <v>13</v>
      </c>
      <c r="AM212" s="168"/>
      <c r="AN212" s="168">
        <f t="shared" si="229"/>
        <v>1</v>
      </c>
      <c r="AO212" s="169"/>
      <c r="AP212" s="170">
        <f t="shared" si="230"/>
        <v>0</v>
      </c>
      <c r="AQ212" s="171"/>
      <c r="AR212" s="168">
        <f t="shared" si="231"/>
        <v>1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425</v>
      </c>
      <c r="B213" s="179" t="s">
        <v>189</v>
      </c>
      <c r="C213" s="718">
        <v>8965</v>
      </c>
      <c r="D213" s="208" t="s">
        <v>222</v>
      </c>
      <c r="E213" s="156" t="s">
        <v>70</v>
      </c>
      <c r="F213" s="302"/>
      <c r="G213" s="31" t="s">
        <v>59</v>
      </c>
      <c r="H213" s="31" t="s">
        <v>59</v>
      </c>
      <c r="I213" s="31" t="s">
        <v>59</v>
      </c>
      <c r="J213" s="31" t="s">
        <v>59</v>
      </c>
      <c r="K213" s="31" t="s">
        <v>59</v>
      </c>
      <c r="L213" s="305"/>
      <c r="M213" s="332"/>
      <c r="N213" s="31" t="s">
        <v>59</v>
      </c>
      <c r="O213" s="31" t="s">
        <v>59</v>
      </c>
      <c r="P213" s="31" t="s">
        <v>59</v>
      </c>
      <c r="Q213" s="31" t="s">
        <v>59</v>
      </c>
      <c r="R213" s="31" t="s">
        <v>59</v>
      </c>
      <c r="S213" s="305"/>
      <c r="T213" s="332"/>
      <c r="U213" s="31" t="s">
        <v>59</v>
      </c>
      <c r="V213" s="31" t="s">
        <v>59</v>
      </c>
      <c r="W213" s="31" t="s">
        <v>59</v>
      </c>
      <c r="X213" s="31" t="s">
        <v>59</v>
      </c>
      <c r="Y213" s="31" t="s">
        <v>59</v>
      </c>
      <c r="Z213" s="305"/>
      <c r="AA213" s="305"/>
      <c r="AB213" s="31" t="s">
        <v>11</v>
      </c>
      <c r="AC213" s="353" t="s">
        <v>7</v>
      </c>
      <c r="AD213" s="305"/>
      <c r="AE213" s="305"/>
      <c r="AF213" s="305"/>
      <c r="AG213" s="305"/>
      <c r="AH213" s="305"/>
      <c r="AI213" s="305"/>
      <c r="AJ213" s="305"/>
      <c r="AK213" s="34">
        <f>IF(CA213=0,"",TIME(0,CA213,0))</f>
        <v>1.6666666666666666E-2</v>
      </c>
      <c r="AL213" s="157">
        <f t="shared" si="228"/>
        <v>1</v>
      </c>
      <c r="AM213" s="158">
        <f>SUM(AL213:AL214)/2</f>
        <v>1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24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1</v>
      </c>
      <c r="BR213" s="158">
        <f>SUM((BQ213+BQ214)/2)</f>
        <v>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24</v>
      </c>
      <c r="CB213" s="35">
        <f>SUM(AM213+AO213+AQ213+AS213+AU213+AW213+BB213+BD213+BG213+AY213)</f>
        <v>1</v>
      </c>
    </row>
    <row r="214" spans="1:80" ht="18.75" customHeight="1" thickBot="1" x14ac:dyDescent="0.3">
      <c r="A214" s="137" t="s">
        <v>425</v>
      </c>
      <c r="B214" s="179" t="s">
        <v>189</v>
      </c>
      <c r="C214" s="718" t="s">
        <v>6</v>
      </c>
      <c r="D214" s="254">
        <v>11446</v>
      </c>
      <c r="E214" s="166" t="s">
        <v>4</v>
      </c>
      <c r="F214" s="303"/>
      <c r="G214" s="37" t="s">
        <v>59</v>
      </c>
      <c r="H214" s="37" t="s">
        <v>59</v>
      </c>
      <c r="I214" s="37" t="s">
        <v>59</v>
      </c>
      <c r="J214" s="37" t="s">
        <v>59</v>
      </c>
      <c r="K214" s="37" t="s">
        <v>59</v>
      </c>
      <c r="L214" s="306"/>
      <c r="M214" s="331"/>
      <c r="N214" s="37" t="s">
        <v>59</v>
      </c>
      <c r="O214" s="37" t="s">
        <v>59</v>
      </c>
      <c r="P214" s="37" t="s">
        <v>59</v>
      </c>
      <c r="Q214" s="37" t="s">
        <v>59</v>
      </c>
      <c r="R214" s="37" t="s">
        <v>59</v>
      </c>
      <c r="S214" s="306"/>
      <c r="T214" s="331"/>
      <c r="U214" s="37" t="s">
        <v>59</v>
      </c>
      <c r="V214" s="37" t="s">
        <v>59</v>
      </c>
      <c r="W214" s="37" t="s">
        <v>59</v>
      </c>
      <c r="X214" s="37" t="s">
        <v>59</v>
      </c>
      <c r="Y214" s="37" t="s">
        <v>59</v>
      </c>
      <c r="Z214" s="306"/>
      <c r="AA214" s="306"/>
      <c r="AB214" s="37" t="s">
        <v>11</v>
      </c>
      <c r="AC214" s="354" t="s">
        <v>7</v>
      </c>
      <c r="AD214" s="306"/>
      <c r="AE214" s="306"/>
      <c r="AF214" s="306"/>
      <c r="AG214" s="306"/>
      <c r="AH214" s="306"/>
      <c r="AI214" s="306"/>
      <c r="AJ214" s="306"/>
      <c r="AK214" s="40"/>
      <c r="AL214" s="167">
        <f t="shared" si="228"/>
        <v>1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425</v>
      </c>
      <c r="B215" s="179" t="s">
        <v>189</v>
      </c>
      <c r="C215" s="1058" t="s">
        <v>394</v>
      </c>
      <c r="D215" s="178" t="str">
        <f>VLOOKUP(C215,ListeAppel,2,FALSE)</f>
        <v>Nom 036</v>
      </c>
      <c r="E215" s="156" t="s">
        <v>70</v>
      </c>
      <c r="F215" s="302"/>
      <c r="G215" s="355" t="s">
        <v>13</v>
      </c>
      <c r="H215" s="353" t="s">
        <v>7</v>
      </c>
      <c r="I215" s="475" t="s">
        <v>7</v>
      </c>
      <c r="J215" s="31" t="s">
        <v>11</v>
      </c>
      <c r="K215" s="31" t="s">
        <v>67</v>
      </c>
      <c r="L215" s="305"/>
      <c r="M215" s="305"/>
      <c r="N215" s="31" t="s">
        <v>11</v>
      </c>
      <c r="O215" s="31" t="s">
        <v>11</v>
      </c>
      <c r="P215" s="475" t="s">
        <v>7</v>
      </c>
      <c r="Q215" s="31" t="s">
        <v>11</v>
      </c>
      <c r="R215" s="31" t="s">
        <v>67</v>
      </c>
      <c r="S215" s="305"/>
      <c r="T215" s="305"/>
      <c r="U215" s="31" t="s">
        <v>11</v>
      </c>
      <c r="V215" s="31" t="s">
        <v>11</v>
      </c>
      <c r="W215" s="475" t="s">
        <v>7</v>
      </c>
      <c r="X215" s="31" t="s">
        <v>11</v>
      </c>
      <c r="Y215" s="31" t="s">
        <v>11</v>
      </c>
      <c r="Z215" s="305"/>
      <c r="AA215" s="305"/>
      <c r="AB215" s="31" t="s">
        <v>11</v>
      </c>
      <c r="AC215" s="353" t="s">
        <v>7</v>
      </c>
      <c r="AD215" s="305"/>
      <c r="AE215" s="305"/>
      <c r="AF215" s="305"/>
      <c r="AG215" s="305"/>
      <c r="AH215" s="332"/>
      <c r="AI215" s="305"/>
      <c r="AJ215" s="305"/>
      <c r="AK215" s="34">
        <f>IF(CA215=0,"",TIME(0,CA215,0))</f>
        <v>0.16666666666666666</v>
      </c>
      <c r="AL215" s="157">
        <f t="shared" si="228"/>
        <v>9</v>
      </c>
      <c r="AM215" s="158">
        <f>SUM(AL215:AL216)/2</f>
        <v>9.5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5</v>
      </c>
      <c r="BR215" s="158">
        <f>SUM((BQ215+BQ216)/2)</f>
        <v>5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425</v>
      </c>
      <c r="B216" s="179" t="s">
        <v>189</v>
      </c>
      <c r="C216" s="718" t="s">
        <v>6</v>
      </c>
      <c r="D216" s="165"/>
      <c r="E216" s="166" t="s">
        <v>4</v>
      </c>
      <c r="F216" s="303"/>
      <c r="G216" s="37" t="s">
        <v>11</v>
      </c>
      <c r="H216" s="354" t="s">
        <v>7</v>
      </c>
      <c r="I216" s="476" t="s">
        <v>7</v>
      </c>
      <c r="J216" s="37" t="s">
        <v>11</v>
      </c>
      <c r="K216" s="37" t="s">
        <v>67</v>
      </c>
      <c r="L216" s="306"/>
      <c r="M216" s="306"/>
      <c r="N216" s="37" t="s">
        <v>11</v>
      </c>
      <c r="O216" s="37" t="s">
        <v>11</v>
      </c>
      <c r="P216" s="476" t="s">
        <v>7</v>
      </c>
      <c r="Q216" s="37" t="s">
        <v>11</v>
      </c>
      <c r="R216" s="37" t="s">
        <v>67</v>
      </c>
      <c r="S216" s="306"/>
      <c r="T216" s="306"/>
      <c r="U216" s="37" t="s">
        <v>11</v>
      </c>
      <c r="V216" s="37" t="s">
        <v>11</v>
      </c>
      <c r="W216" s="476" t="s">
        <v>7</v>
      </c>
      <c r="X216" s="37" t="s">
        <v>11</v>
      </c>
      <c r="Y216" s="56" t="s">
        <v>11</v>
      </c>
      <c r="Z216" s="306"/>
      <c r="AA216" s="306"/>
      <c r="AB216" s="37" t="s">
        <v>11</v>
      </c>
      <c r="AC216" s="354" t="s">
        <v>7</v>
      </c>
      <c r="AD216" s="306"/>
      <c r="AE216" s="306"/>
      <c r="AF216" s="306"/>
      <c r="AG216" s="306"/>
      <c r="AH216" s="331"/>
      <c r="AI216" s="306"/>
      <c r="AJ216" s="306"/>
      <c r="AK216" s="40"/>
      <c r="AL216" s="167">
        <f t="shared" si="228"/>
        <v>10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5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237</v>
      </c>
      <c r="E217" s="156" t="s">
        <v>70</v>
      </c>
      <c r="F217" s="304"/>
      <c r="G217" s="52" t="s">
        <v>11</v>
      </c>
      <c r="H217" s="378" t="s">
        <v>13</v>
      </c>
      <c r="I217" s="53" t="s">
        <v>11</v>
      </c>
      <c r="J217" s="385" t="s">
        <v>58</v>
      </c>
      <c r="K217" s="385" t="s">
        <v>58</v>
      </c>
      <c r="L217" s="307"/>
      <c r="M217" s="307"/>
      <c r="N217" s="52" t="s">
        <v>11</v>
      </c>
      <c r="O217" s="52" t="s">
        <v>11</v>
      </c>
      <c r="P217" s="385" t="s">
        <v>58</v>
      </c>
      <c r="Q217" s="385" t="s">
        <v>58</v>
      </c>
      <c r="R217" s="794" t="s">
        <v>35</v>
      </c>
      <c r="S217" s="307"/>
      <c r="T217" s="307"/>
      <c r="U217" s="793" t="s">
        <v>28</v>
      </c>
      <c r="V217" s="793" t="s">
        <v>28</v>
      </c>
      <c r="W217" s="793" t="s">
        <v>28</v>
      </c>
      <c r="X217" s="793" t="s">
        <v>28</v>
      </c>
      <c r="Y217" s="793" t="s">
        <v>28</v>
      </c>
      <c r="Z217" s="793" t="s">
        <v>28</v>
      </c>
      <c r="AA217" s="793" t="s">
        <v>28</v>
      </c>
      <c r="AB217" s="793" t="s">
        <v>28</v>
      </c>
      <c r="AC217" s="793" t="s">
        <v>28</v>
      </c>
      <c r="AD217" s="307"/>
      <c r="AE217" s="307"/>
      <c r="AF217" s="307"/>
      <c r="AG217" s="307"/>
      <c r="AH217" s="307"/>
      <c r="AI217" s="307"/>
      <c r="AJ217" s="307"/>
      <c r="AK217" s="34">
        <f>IF(CA217=0,"",TIME(0,CA217,0))</f>
        <v>8.3333333333333329E-2</v>
      </c>
      <c r="AL217" s="157">
        <f>COUNTIF(F217:AJ217,"P")</f>
        <v>4</v>
      </c>
      <c r="AM217" s="158">
        <f>SUM(AL217:AL218)/2</f>
        <v>4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120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0</v>
      </c>
      <c r="BR217" s="158">
        <f>SUM((BQ217+BQ218)/2)</f>
        <v>0</v>
      </c>
      <c r="BS217" s="158">
        <f>COUNTIF(F217:AJ217,"CC")</f>
        <v>9</v>
      </c>
      <c r="BT217" s="158">
        <f>SUM((BS217+BS218)/2)</f>
        <v>9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120</v>
      </c>
      <c r="CB217" s="35">
        <f>SUM(AM217+AO217+AQ217+AS217+AU217+AW217+BB217+BD217+BG217+AY217)</f>
        <v>5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52" t="s">
        <v>11</v>
      </c>
      <c r="H218" s="378" t="s">
        <v>13</v>
      </c>
      <c r="I218" s="53" t="s">
        <v>11</v>
      </c>
      <c r="J218" s="385" t="s">
        <v>58</v>
      </c>
      <c r="K218" s="385" t="s">
        <v>58</v>
      </c>
      <c r="L218" s="307"/>
      <c r="M218" s="307"/>
      <c r="N218" s="52" t="s">
        <v>11</v>
      </c>
      <c r="O218" s="52" t="s">
        <v>11</v>
      </c>
      <c r="P218" s="385" t="s">
        <v>58</v>
      </c>
      <c r="Q218" s="385" t="s">
        <v>58</v>
      </c>
      <c r="R218" s="596" t="s">
        <v>35</v>
      </c>
      <c r="S218" s="307"/>
      <c r="T218" s="307"/>
      <c r="U218" s="518" t="s">
        <v>28</v>
      </c>
      <c r="V218" s="518" t="s">
        <v>28</v>
      </c>
      <c r="W218" s="518" t="s">
        <v>28</v>
      </c>
      <c r="X218" s="518" t="s">
        <v>28</v>
      </c>
      <c r="Y218" s="518" t="s">
        <v>28</v>
      </c>
      <c r="Z218" s="518" t="s">
        <v>28</v>
      </c>
      <c r="AA218" s="518" t="s">
        <v>28</v>
      </c>
      <c r="AB218" s="518" t="s">
        <v>28</v>
      </c>
      <c r="AC218" s="801" t="s">
        <v>28</v>
      </c>
      <c r="AD218" s="307"/>
      <c r="AE218" s="307"/>
      <c r="AF218" s="307"/>
      <c r="AG218" s="307"/>
      <c r="AH218" s="307"/>
      <c r="AI218" s="307"/>
      <c r="AJ218" s="307"/>
      <c r="AK218" s="40"/>
      <c r="AL218" s="167">
        <f>COUNTIF(F218:AJ218,"P")</f>
        <v>4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0</v>
      </c>
      <c r="BR218" s="168"/>
      <c r="BS218" s="168">
        <f>COUNTIF(F218:AJ218,"CC")</f>
        <v>9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425</v>
      </c>
      <c r="B219" s="179" t="s">
        <v>189</v>
      </c>
      <c r="C219" s="1058" t="s">
        <v>397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33</v>
      </c>
      <c r="I219" s="373" t="s">
        <v>45</v>
      </c>
      <c r="J219" s="55" t="s">
        <v>11</v>
      </c>
      <c r="K219" s="55" t="s">
        <v>11</v>
      </c>
      <c r="L219" s="305"/>
      <c r="M219" s="332"/>
      <c r="N219" s="31" t="s">
        <v>11</v>
      </c>
      <c r="O219" s="355" t="s">
        <v>13</v>
      </c>
      <c r="P219" s="373" t="s">
        <v>45</v>
      </c>
      <c r="Q219" s="55" t="s">
        <v>11</v>
      </c>
      <c r="R219" s="55" t="s">
        <v>11</v>
      </c>
      <c r="S219" s="305"/>
      <c r="T219" s="305"/>
      <c r="U219" s="31" t="s">
        <v>11</v>
      </c>
      <c r="V219" s="629" t="s">
        <v>23</v>
      </c>
      <c r="W219" s="373" t="s">
        <v>45</v>
      </c>
      <c r="X219" s="454" t="s">
        <v>13</v>
      </c>
      <c r="Y219" s="55" t="s">
        <v>11</v>
      </c>
      <c r="Z219" s="305"/>
      <c r="AA219" s="332"/>
      <c r="AB219" s="353" t="s">
        <v>7</v>
      </c>
      <c r="AC219" s="353" t="s">
        <v>7</v>
      </c>
      <c r="AD219" s="325" t="s">
        <v>45</v>
      </c>
      <c r="AE219" s="305"/>
      <c r="AF219" s="305"/>
      <c r="AG219" s="305"/>
      <c r="AH219" s="305"/>
      <c r="AI219" s="305"/>
      <c r="AJ219" s="305"/>
      <c r="AK219" s="34">
        <f>IF(CA219=0,"",TIME(0,CA219,0))</f>
        <v>0.18333333333333335</v>
      </c>
      <c r="AL219" s="157">
        <f t="shared" si="228"/>
        <v>8</v>
      </c>
      <c r="AM219" s="158">
        <f>SUM(AL219:AL220)/2</f>
        <v>8.5</v>
      </c>
      <c r="AN219" s="158">
        <f t="shared" si="229"/>
        <v>2</v>
      </c>
      <c r="AO219" s="158">
        <f>SUM((AN219+AN220)/2)</f>
        <v>2</v>
      </c>
      <c r="AP219" s="159">
        <f t="shared" si="230"/>
        <v>1</v>
      </c>
      <c r="AQ219" s="159">
        <f>SUM((AP219+AP220)/2)</f>
        <v>0.5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1</v>
      </c>
      <c r="BP219" s="158">
        <f>SUM(BO219+BO220)/2</f>
        <v>1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425</v>
      </c>
      <c r="B220" s="179" t="s">
        <v>189</v>
      </c>
      <c r="C220" s="717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74" t="s">
        <v>45</v>
      </c>
      <c r="J220" s="56" t="s">
        <v>11</v>
      </c>
      <c r="K220" s="37" t="s">
        <v>11</v>
      </c>
      <c r="L220" s="306"/>
      <c r="M220" s="306"/>
      <c r="N220" s="37" t="s">
        <v>11</v>
      </c>
      <c r="O220" s="356" t="s">
        <v>13</v>
      </c>
      <c r="P220" s="374" t="s">
        <v>45</v>
      </c>
      <c r="Q220" s="37" t="s">
        <v>11</v>
      </c>
      <c r="R220" s="37" t="s">
        <v>11</v>
      </c>
      <c r="S220" s="306"/>
      <c r="T220" s="306"/>
      <c r="U220" s="37" t="s">
        <v>11</v>
      </c>
      <c r="V220" s="630" t="s">
        <v>23</v>
      </c>
      <c r="W220" s="374" t="s">
        <v>45</v>
      </c>
      <c r="X220" s="356" t="s">
        <v>13</v>
      </c>
      <c r="Y220" s="37" t="s">
        <v>11</v>
      </c>
      <c r="Z220" s="306"/>
      <c r="AA220" s="306"/>
      <c r="AB220" s="354" t="s">
        <v>7</v>
      </c>
      <c r="AC220" s="354" t="s">
        <v>7</v>
      </c>
      <c r="AD220" s="326" t="s">
        <v>45</v>
      </c>
      <c r="AE220" s="306"/>
      <c r="AF220" s="306"/>
      <c r="AG220" s="306"/>
      <c r="AH220" s="306"/>
      <c r="AI220" s="306"/>
      <c r="AJ220" s="306"/>
      <c r="AK220" s="40"/>
      <c r="AL220" s="167">
        <f t="shared" si="228"/>
        <v>9</v>
      </c>
      <c r="AM220" s="168"/>
      <c r="AN220" s="168">
        <f t="shared" si="229"/>
        <v>2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1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425</v>
      </c>
      <c r="B221" s="179" t="s">
        <v>189</v>
      </c>
      <c r="C221" s="1057" t="s">
        <v>398</v>
      </c>
      <c r="D221" s="155" t="str">
        <f>VLOOKUP(C221,ListeAppel,2,FALSE)</f>
        <v>Nom 061</v>
      </c>
      <c r="E221" s="156" t="s">
        <v>70</v>
      </c>
      <c r="F221" s="315"/>
      <c r="G221" s="31" t="s">
        <v>11</v>
      </c>
      <c r="H221" s="31" t="s">
        <v>11</v>
      </c>
      <c r="I221" s="32" t="s">
        <v>11</v>
      </c>
      <c r="J221" s="31" t="s">
        <v>11</v>
      </c>
      <c r="K221" s="373" t="s">
        <v>45</v>
      </c>
      <c r="L221" s="332"/>
      <c r="M221" s="325"/>
      <c r="N221" s="31" t="s">
        <v>11</v>
      </c>
      <c r="O221" s="31" t="s">
        <v>11</v>
      </c>
      <c r="P221" s="31" t="s">
        <v>11</v>
      </c>
      <c r="Q221" s="31" t="s">
        <v>11</v>
      </c>
      <c r="R221" s="373" t="s">
        <v>45</v>
      </c>
      <c r="S221" s="305"/>
      <c r="T221" s="325"/>
      <c r="U221" s="31" t="s">
        <v>11</v>
      </c>
      <c r="V221" s="31" t="s">
        <v>11</v>
      </c>
      <c r="W221" s="31" t="s">
        <v>11</v>
      </c>
      <c r="X221" s="31" t="s">
        <v>11</v>
      </c>
      <c r="Y221" s="373" t="s">
        <v>45</v>
      </c>
      <c r="Z221" s="305"/>
      <c r="AA221" s="325"/>
      <c r="AB221" s="353" t="s">
        <v>7</v>
      </c>
      <c r="AC221" s="353" t="s">
        <v>7</v>
      </c>
      <c r="AD221" s="305"/>
      <c r="AE221" s="305"/>
      <c r="AF221" s="325" t="s">
        <v>45</v>
      </c>
      <c r="AG221" s="305"/>
      <c r="AH221" s="325"/>
      <c r="AI221" s="305"/>
      <c r="AJ221" s="305"/>
      <c r="AK221" s="34">
        <f>IF(CA221=0,"",TIME(0,CA221,0))</f>
        <v>0.19999999999999998</v>
      </c>
      <c r="AL221" s="157">
        <f t="shared" si="228"/>
        <v>12</v>
      </c>
      <c r="AM221" s="158">
        <f>SUM(AL221:AL222)/2</f>
        <v>11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1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2</v>
      </c>
      <c r="BR221" s="158">
        <f>SUM((BQ221+BQ222)/2)</f>
        <v>2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425</v>
      </c>
      <c r="B222" s="179" t="s">
        <v>189</v>
      </c>
      <c r="C222" s="710" t="s">
        <v>6</v>
      </c>
      <c r="D222" s="195" t="s">
        <v>93</v>
      </c>
      <c r="E222" s="166" t="s">
        <v>4</v>
      </c>
      <c r="F222" s="316"/>
      <c r="G222" s="37" t="s">
        <v>11</v>
      </c>
      <c r="H222" s="37" t="s">
        <v>11</v>
      </c>
      <c r="I222" s="38" t="s">
        <v>11</v>
      </c>
      <c r="J222" s="37" t="s">
        <v>11</v>
      </c>
      <c r="K222" s="374" t="s">
        <v>45</v>
      </c>
      <c r="L222" s="331"/>
      <c r="M222" s="326"/>
      <c r="N222" s="37" t="s">
        <v>11</v>
      </c>
      <c r="O222" s="37" t="s">
        <v>57</v>
      </c>
      <c r="P222" s="37" t="s">
        <v>11</v>
      </c>
      <c r="Q222" s="37" t="s">
        <v>11</v>
      </c>
      <c r="R222" s="374" t="s">
        <v>45</v>
      </c>
      <c r="S222" s="306"/>
      <c r="T222" s="326"/>
      <c r="U222" s="37" t="s">
        <v>11</v>
      </c>
      <c r="V222" s="37" t="s">
        <v>11</v>
      </c>
      <c r="W222" s="37" t="s">
        <v>11</v>
      </c>
      <c r="X222" s="37" t="s">
        <v>57</v>
      </c>
      <c r="Y222" s="374" t="s">
        <v>45</v>
      </c>
      <c r="Z222" s="306"/>
      <c r="AA222" s="326"/>
      <c r="AB222" s="354" t="s">
        <v>7</v>
      </c>
      <c r="AC222" s="354" t="s">
        <v>7</v>
      </c>
      <c r="AD222" s="306"/>
      <c r="AE222" s="306"/>
      <c r="AF222" s="326" t="s">
        <v>45</v>
      </c>
      <c r="AG222" s="306"/>
      <c r="AH222" s="326"/>
      <c r="AI222" s="306"/>
      <c r="AJ222" s="306"/>
      <c r="AK222" s="40"/>
      <c r="AL222" s="167">
        <f t="shared" si="228"/>
        <v>10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2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2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425</v>
      </c>
      <c r="B223" s="179" t="s">
        <v>189</v>
      </c>
      <c r="C223" s="1057" t="s">
        <v>399</v>
      </c>
      <c r="D223" s="201" t="str">
        <f>VLOOKUP(C223,ListeAppel,2,FALSE)</f>
        <v>Nom 068</v>
      </c>
      <c r="E223" s="156" t="s">
        <v>70</v>
      </c>
      <c r="F223" s="302"/>
      <c r="G223" s="353" t="s">
        <v>7</v>
      </c>
      <c r="H223" s="353" t="s">
        <v>7</v>
      </c>
      <c r="I223" s="353" t="s">
        <v>7</v>
      </c>
      <c r="J223" s="353" t="s">
        <v>7</v>
      </c>
      <c r="K223" s="353" t="s">
        <v>7</v>
      </c>
      <c r="L223" s="305"/>
      <c r="M223" s="332"/>
      <c r="N223" s="31" t="s">
        <v>11</v>
      </c>
      <c r="O223" s="31" t="s">
        <v>11</v>
      </c>
      <c r="P223" s="55" t="s">
        <v>11</v>
      </c>
      <c r="Q223" s="31" t="s">
        <v>11</v>
      </c>
      <c r="R223" s="31" t="s">
        <v>11</v>
      </c>
      <c r="S223" s="305"/>
      <c r="T223" s="305"/>
      <c r="U223" s="31" t="s">
        <v>11</v>
      </c>
      <c r="V223" s="31" t="s">
        <v>11</v>
      </c>
      <c r="W223" s="31" t="s">
        <v>67</v>
      </c>
      <c r="X223" s="55" t="s">
        <v>11</v>
      </c>
      <c r="Y223" s="353" t="s">
        <v>7</v>
      </c>
      <c r="Z223" s="353" t="s">
        <v>7</v>
      </c>
      <c r="AA223" s="353" t="s">
        <v>7</v>
      </c>
      <c r="AB223" s="353" t="s">
        <v>7</v>
      </c>
      <c r="AC223" s="353" t="s">
        <v>7</v>
      </c>
      <c r="AD223" s="305"/>
      <c r="AE223" s="305"/>
      <c r="AF223" s="305"/>
      <c r="AG223" s="305"/>
      <c r="AH223" s="305"/>
      <c r="AI223" s="305"/>
      <c r="AJ223" s="305"/>
      <c r="AK223" s="34">
        <f>IF(CA223=0,"",TIME(0,CA223,0))</f>
        <v>0.13333333333333333</v>
      </c>
      <c r="AL223" s="157">
        <f t="shared" si="228"/>
        <v>8</v>
      </c>
      <c r="AM223" s="158">
        <f>SUM(AL223:AL224)/2</f>
        <v>7.5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192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10</v>
      </c>
      <c r="BR223" s="158">
        <f>SUM((BQ223+BQ224)/2)</f>
        <v>10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192</v>
      </c>
      <c r="CB223" s="35">
        <f>SUM(AM223+AO223+AQ223+AS223+AU223+AW223+BB223+BD223+BG223+AY223)</f>
        <v>8</v>
      </c>
    </row>
    <row r="224" spans="1:80" ht="18.75" customHeight="1" thickBot="1" x14ac:dyDescent="0.3">
      <c r="A224" s="137" t="s">
        <v>425</v>
      </c>
      <c r="B224" s="179" t="s">
        <v>189</v>
      </c>
      <c r="C224" s="721" t="s">
        <v>3</v>
      </c>
      <c r="D224" s="194"/>
      <c r="E224" s="166" t="s">
        <v>4</v>
      </c>
      <c r="F224" s="303"/>
      <c r="G224" s="354" t="s">
        <v>7</v>
      </c>
      <c r="H224" s="354" t="s">
        <v>7</v>
      </c>
      <c r="I224" s="354" t="s">
        <v>7</v>
      </c>
      <c r="J224" s="354" t="s">
        <v>7</v>
      </c>
      <c r="K224" s="354" t="s">
        <v>7</v>
      </c>
      <c r="L224" s="306"/>
      <c r="M224" s="331"/>
      <c r="N224" s="37" t="s">
        <v>11</v>
      </c>
      <c r="O224" s="37" t="s">
        <v>57</v>
      </c>
      <c r="P224" s="56" t="s">
        <v>11</v>
      </c>
      <c r="Q224" s="37" t="s">
        <v>11</v>
      </c>
      <c r="R224" s="37" t="s">
        <v>11</v>
      </c>
      <c r="S224" s="306"/>
      <c r="T224" s="306"/>
      <c r="U224" s="37" t="s">
        <v>11</v>
      </c>
      <c r="V224" s="37" t="s">
        <v>11</v>
      </c>
      <c r="W224" s="37" t="s">
        <v>67</v>
      </c>
      <c r="X224" s="56" t="s">
        <v>11</v>
      </c>
      <c r="Y224" s="354" t="s">
        <v>7</v>
      </c>
      <c r="Z224" s="354" t="s">
        <v>7</v>
      </c>
      <c r="AA224" s="354" t="s">
        <v>7</v>
      </c>
      <c r="AB224" s="354" t="s">
        <v>7</v>
      </c>
      <c r="AC224" s="354" t="s">
        <v>7</v>
      </c>
      <c r="AD224" s="306"/>
      <c r="AE224" s="306"/>
      <c r="AF224" s="306"/>
      <c r="AG224" s="306"/>
      <c r="AH224" s="306"/>
      <c r="AI224" s="306"/>
      <c r="AJ224" s="306"/>
      <c r="AK224" s="40"/>
      <c r="AL224" s="167">
        <f t="shared" si="228"/>
        <v>7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10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425</v>
      </c>
      <c r="B225" s="179" t="s">
        <v>189</v>
      </c>
      <c r="C225" s="1057" t="s">
        <v>400</v>
      </c>
      <c r="D225" s="201" t="str">
        <f>VLOOKUP(C225,ListeAppel,2,FALSE)</f>
        <v>Nom 071</v>
      </c>
      <c r="E225" s="156" t="s">
        <v>70</v>
      </c>
      <c r="F225" s="304"/>
      <c r="G225" s="31" t="s">
        <v>11</v>
      </c>
      <c r="H225" s="52" t="s">
        <v>11</v>
      </c>
      <c r="I225" s="408" t="s">
        <v>29</v>
      </c>
      <c r="J225" s="55" t="s">
        <v>11</v>
      </c>
      <c r="K225" s="31" t="s">
        <v>67</v>
      </c>
      <c r="L225" s="307"/>
      <c r="M225" s="307"/>
      <c r="N225" s="52" t="s">
        <v>11</v>
      </c>
      <c r="O225" s="378" t="s">
        <v>13</v>
      </c>
      <c r="P225" s="255" t="s">
        <v>11</v>
      </c>
      <c r="Q225" s="52" t="s">
        <v>11</v>
      </c>
      <c r="R225" s="415" t="s">
        <v>7</v>
      </c>
      <c r="S225" s="307"/>
      <c r="T225" s="307"/>
      <c r="U225" s="408" t="s">
        <v>29</v>
      </c>
      <c r="V225" s="52" t="s">
        <v>11</v>
      </c>
      <c r="W225" s="796" t="s">
        <v>111</v>
      </c>
      <c r="X225" s="378" t="s">
        <v>13</v>
      </c>
      <c r="Y225" s="52" t="s">
        <v>11</v>
      </c>
      <c r="Z225" s="307"/>
      <c r="AA225" s="307"/>
      <c r="AB225" s="52" t="s">
        <v>11</v>
      </c>
      <c r="AC225" s="358" t="s">
        <v>7</v>
      </c>
      <c r="AD225" s="307"/>
      <c r="AE225" s="307"/>
      <c r="AF225" s="307"/>
      <c r="AG225" s="307"/>
      <c r="AH225" s="307"/>
      <c r="AI225" s="307"/>
      <c r="AJ225" s="307"/>
      <c r="AK225" s="34">
        <f>IF(CA225=0,"",TIME(0,CA225,0))</f>
        <v>0.21666666666666667</v>
      </c>
      <c r="AL225" s="157">
        <f>COUNTIF(F225:AJ225,"P")</f>
        <v>9</v>
      </c>
      <c r="AM225" s="158">
        <f>SUM(AL225:AL226)/2</f>
        <v>9</v>
      </c>
      <c r="AN225" s="158">
        <f>COUNTIF(F225:AJ225,"Mi")</f>
        <v>2</v>
      </c>
      <c r="AO225" s="158">
        <f>SUM((AN225+AN226)/2)</f>
        <v>2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2</v>
      </c>
      <c r="AW225" s="158">
        <f>SUM((AV225+AV226)/2)</f>
        <v>2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2</v>
      </c>
      <c r="BR225" s="158">
        <f>SUM((BQ225+BQ226)/2)</f>
        <v>2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425</v>
      </c>
      <c r="B226" s="179" t="s">
        <v>189</v>
      </c>
      <c r="C226" s="710" t="s">
        <v>6</v>
      </c>
      <c r="D226" s="194"/>
      <c r="E226" s="166" t="s">
        <v>4</v>
      </c>
      <c r="F226" s="304"/>
      <c r="G226" s="52" t="s">
        <v>11</v>
      </c>
      <c r="H226" s="52" t="s">
        <v>11</v>
      </c>
      <c r="I226" s="407" t="s">
        <v>29</v>
      </c>
      <c r="J226" s="56" t="s">
        <v>11</v>
      </c>
      <c r="K226" s="37" t="s">
        <v>67</v>
      </c>
      <c r="L226" s="307"/>
      <c r="M226" s="307"/>
      <c r="N226" s="52" t="s">
        <v>11</v>
      </c>
      <c r="O226" s="378" t="s">
        <v>13</v>
      </c>
      <c r="P226" s="255" t="s">
        <v>11</v>
      </c>
      <c r="Q226" s="52" t="s">
        <v>11</v>
      </c>
      <c r="R226" s="415" t="s">
        <v>7</v>
      </c>
      <c r="S226" s="307"/>
      <c r="T226" s="307"/>
      <c r="U226" s="407" t="s">
        <v>29</v>
      </c>
      <c r="V226" s="52" t="s">
        <v>11</v>
      </c>
      <c r="W226" s="796" t="s">
        <v>111</v>
      </c>
      <c r="X226" s="378" t="s">
        <v>13</v>
      </c>
      <c r="Y226" s="52" t="s">
        <v>11</v>
      </c>
      <c r="Z226" s="307"/>
      <c r="AA226" s="307"/>
      <c r="AB226" s="52" t="s">
        <v>11</v>
      </c>
      <c r="AC226" s="354" t="s">
        <v>7</v>
      </c>
      <c r="AD226" s="307"/>
      <c r="AE226" s="307"/>
      <c r="AF226" s="307"/>
      <c r="AG226" s="307"/>
      <c r="AH226" s="307"/>
      <c r="AI226" s="307"/>
      <c r="AJ226" s="307"/>
      <c r="AK226" s="40"/>
      <c r="AL226" s="167">
        <f>COUNTIF(F226:AJ226,"P")</f>
        <v>9</v>
      </c>
      <c r="AM226" s="168"/>
      <c r="AN226" s="168">
        <f>COUNTIF(F226:AJ226,"Mi")</f>
        <v>2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2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2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425</v>
      </c>
      <c r="B227" s="179" t="s">
        <v>189</v>
      </c>
      <c r="C227" s="1057" t="s">
        <v>401</v>
      </c>
      <c r="D227" s="201" t="str">
        <f>VLOOKUP(C227,ListeAppel,2,FALSE)</f>
        <v>Nom 072</v>
      </c>
      <c r="E227" s="156" t="s">
        <v>70</v>
      </c>
      <c r="F227" s="302"/>
      <c r="G227" s="31" t="s">
        <v>11</v>
      </c>
      <c r="H227" s="31" t="s">
        <v>11</v>
      </c>
      <c r="I227" s="32" t="s">
        <v>11</v>
      </c>
      <c r="J227" s="55" t="s">
        <v>11</v>
      </c>
      <c r="K227" s="55" t="s">
        <v>11</v>
      </c>
      <c r="L227" s="305"/>
      <c r="M227" s="305"/>
      <c r="N227" s="31" t="s">
        <v>11</v>
      </c>
      <c r="O227" s="31" t="s">
        <v>11</v>
      </c>
      <c r="P227" s="55" t="s">
        <v>11</v>
      </c>
      <c r="Q227" s="31" t="s">
        <v>11</v>
      </c>
      <c r="R227" s="55" t="s">
        <v>11</v>
      </c>
      <c r="S227" s="332"/>
      <c r="T227" s="305"/>
      <c r="U227" s="31" t="s">
        <v>11</v>
      </c>
      <c r="V227" s="31" t="s">
        <v>11</v>
      </c>
      <c r="W227" s="55" t="s">
        <v>11</v>
      </c>
      <c r="X227" s="31" t="s">
        <v>11</v>
      </c>
      <c r="Y227" s="55" t="s">
        <v>11</v>
      </c>
      <c r="Z227" s="305"/>
      <c r="AA227" s="305"/>
      <c r="AB227" s="353" t="s">
        <v>7</v>
      </c>
      <c r="AC227" s="353" t="s">
        <v>7</v>
      </c>
      <c r="AD227" s="305"/>
      <c r="AE227" s="305"/>
      <c r="AF227" s="305"/>
      <c r="AG227" s="305"/>
      <c r="AH227" s="305"/>
      <c r="AI227" s="305"/>
      <c r="AJ227" s="305"/>
      <c r="AK227" s="34">
        <f>IF(CA227=0,"",TIME(0,CA227,0))</f>
        <v>0.25</v>
      </c>
      <c r="AL227" s="157">
        <f t="shared" si="228"/>
        <v>15</v>
      </c>
      <c r="AM227" s="158">
        <f>SUM(AL227:AL228)/2</f>
        <v>15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425</v>
      </c>
      <c r="B228" s="179" t="s">
        <v>189</v>
      </c>
      <c r="C228" s="271" t="s">
        <v>3</v>
      </c>
      <c r="D228" s="194"/>
      <c r="E228" s="166" t="s">
        <v>4</v>
      </c>
      <c r="F228" s="303"/>
      <c r="G228" s="37" t="s">
        <v>11</v>
      </c>
      <c r="H228" s="37" t="s">
        <v>11</v>
      </c>
      <c r="I228" s="38" t="s">
        <v>11</v>
      </c>
      <c r="J228" s="56" t="s">
        <v>11</v>
      </c>
      <c r="K228" s="56" t="s">
        <v>11</v>
      </c>
      <c r="L228" s="306"/>
      <c r="M228" s="306"/>
      <c r="N228" s="37" t="s">
        <v>11</v>
      </c>
      <c r="O228" s="37" t="s">
        <v>11</v>
      </c>
      <c r="P228" s="56" t="s">
        <v>11</v>
      </c>
      <c r="Q228" s="37" t="s">
        <v>11</v>
      </c>
      <c r="R228" s="56" t="s">
        <v>11</v>
      </c>
      <c r="S228" s="331"/>
      <c r="T228" s="306"/>
      <c r="U228" s="37" t="s">
        <v>11</v>
      </c>
      <c r="V228" s="37" t="s">
        <v>11</v>
      </c>
      <c r="W228" s="56" t="s">
        <v>11</v>
      </c>
      <c r="X228" s="37" t="s">
        <v>11</v>
      </c>
      <c r="Y228" s="56" t="s">
        <v>11</v>
      </c>
      <c r="Z228" s="306"/>
      <c r="AA228" s="306"/>
      <c r="AB228" s="354" t="s">
        <v>7</v>
      </c>
      <c r="AC228" s="354" t="s">
        <v>7</v>
      </c>
      <c r="AD228" s="306"/>
      <c r="AE228" s="306"/>
      <c r="AF228" s="306"/>
      <c r="AG228" s="306"/>
      <c r="AH228" s="306"/>
      <c r="AI228" s="306"/>
      <c r="AJ228" s="306"/>
      <c r="AK228" s="40"/>
      <c r="AL228" s="167">
        <f t="shared" si="228"/>
        <v>15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425</v>
      </c>
      <c r="B229" s="179" t="s">
        <v>189</v>
      </c>
      <c r="C229" s="1131" t="s">
        <v>402</v>
      </c>
      <c r="D229" s="178" t="s">
        <v>264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85" t="s">
        <v>58</v>
      </c>
      <c r="K229" s="385" t="s">
        <v>58</v>
      </c>
      <c r="L229" s="332"/>
      <c r="M229" s="332"/>
      <c r="N229" s="31" t="s">
        <v>11</v>
      </c>
      <c r="O229" s="31" t="s">
        <v>11</v>
      </c>
      <c r="P229" s="385" t="s">
        <v>58</v>
      </c>
      <c r="Q229" s="55" t="s">
        <v>11</v>
      </c>
      <c r="R229" s="353" t="s">
        <v>7</v>
      </c>
      <c r="S229" s="305"/>
      <c r="T229" s="305"/>
      <c r="U229" s="55" t="s">
        <v>11</v>
      </c>
      <c r="V229" s="31" t="s">
        <v>11</v>
      </c>
      <c r="W229" s="31" t="s">
        <v>11</v>
      </c>
      <c r="X229" s="55" t="s">
        <v>11</v>
      </c>
      <c r="Y229" s="55" t="s">
        <v>11</v>
      </c>
      <c r="Z229" s="305"/>
      <c r="AA229" s="332"/>
      <c r="AB229" s="353" t="s">
        <v>7</v>
      </c>
      <c r="AC229" s="353" t="s">
        <v>7</v>
      </c>
      <c r="AD229" s="305"/>
      <c r="AE229" s="305"/>
      <c r="AF229" s="305"/>
      <c r="AG229" s="305"/>
      <c r="AH229" s="305"/>
      <c r="AI229" s="305"/>
      <c r="AJ229" s="305"/>
      <c r="AK229" s="34">
        <f>IF(CA229=0,"",TIME(0,CA229,0))</f>
        <v>0.18333333333333335</v>
      </c>
      <c r="AL229" s="157">
        <f t="shared" si="228"/>
        <v>11</v>
      </c>
      <c r="AM229" s="158">
        <f>SUM(AL229:AL230)/2</f>
        <v>10.5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3</v>
      </c>
      <c r="BR229" s="158">
        <f>SUM((BQ229+BQ230)/2)</f>
        <v>3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425</v>
      </c>
      <c r="B230" s="179" t="s">
        <v>189</v>
      </c>
      <c r="C230" s="718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52" t="s">
        <v>58</v>
      </c>
      <c r="K230" s="352" t="s">
        <v>58</v>
      </c>
      <c r="L230" s="331"/>
      <c r="M230" s="331"/>
      <c r="N230" s="37" t="s">
        <v>11</v>
      </c>
      <c r="O230" s="37" t="s">
        <v>11</v>
      </c>
      <c r="P230" s="431" t="s">
        <v>58</v>
      </c>
      <c r="Q230" s="56" t="s">
        <v>11</v>
      </c>
      <c r="R230" s="354" t="s">
        <v>7</v>
      </c>
      <c r="S230" s="306"/>
      <c r="T230" s="306"/>
      <c r="U230" s="56" t="s">
        <v>11</v>
      </c>
      <c r="V230" s="37" t="s">
        <v>11</v>
      </c>
      <c r="W230" s="37" t="s">
        <v>11</v>
      </c>
      <c r="X230" s="56" t="s">
        <v>57</v>
      </c>
      <c r="Y230" s="56" t="s">
        <v>11</v>
      </c>
      <c r="Z230" s="306"/>
      <c r="AA230" s="331"/>
      <c r="AB230" s="354" t="s">
        <v>7</v>
      </c>
      <c r="AC230" s="354" t="s">
        <v>7</v>
      </c>
      <c r="AD230" s="306"/>
      <c r="AE230" s="306"/>
      <c r="AF230" s="306"/>
      <c r="AG230" s="306"/>
      <c r="AH230" s="306"/>
      <c r="AI230" s="306"/>
      <c r="AJ230" s="306"/>
      <c r="AK230" s="40"/>
      <c r="AL230" s="167">
        <f t="shared" si="228"/>
        <v>10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3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425</v>
      </c>
      <c r="B231" s="179" t="s">
        <v>182</v>
      </c>
      <c r="C231" s="718">
        <v>2464</v>
      </c>
      <c r="D231" s="178" t="s">
        <v>268</v>
      </c>
      <c r="E231" s="156" t="s">
        <v>70</v>
      </c>
      <c r="F231" s="302"/>
      <c r="G231" s="31" t="s">
        <v>11</v>
      </c>
      <c r="H231" s="31" t="s">
        <v>11</v>
      </c>
      <c r="I231" s="32" t="s">
        <v>11</v>
      </c>
      <c r="J231" s="385" t="s">
        <v>58</v>
      </c>
      <c r="K231" s="385" t="s">
        <v>58</v>
      </c>
      <c r="L231" s="777"/>
      <c r="M231" s="777"/>
      <c r="N231" s="795" t="s">
        <v>7</v>
      </c>
      <c r="O231" s="795" t="s">
        <v>7</v>
      </c>
      <c r="P231" s="385" t="s">
        <v>58</v>
      </c>
      <c r="Q231" s="357" t="s">
        <v>7</v>
      </c>
      <c r="R231" s="353" t="s">
        <v>7</v>
      </c>
      <c r="S231" s="305"/>
      <c r="T231" s="305"/>
      <c r="U231" s="55" t="s">
        <v>11</v>
      </c>
      <c r="V231" s="31" t="s">
        <v>11</v>
      </c>
      <c r="W231" s="357" t="s">
        <v>7</v>
      </c>
      <c r="X231" s="353" t="s">
        <v>7</v>
      </c>
      <c r="Y231" s="55" t="s">
        <v>11</v>
      </c>
      <c r="Z231" s="305"/>
      <c r="AA231" s="332"/>
      <c r="AB231" s="31" t="s">
        <v>11</v>
      </c>
      <c r="AC231" s="353" t="s">
        <v>7</v>
      </c>
      <c r="AD231" s="305"/>
      <c r="AE231" s="305"/>
      <c r="AF231" s="305"/>
      <c r="AG231" s="305"/>
      <c r="AH231" s="305"/>
      <c r="AI231" s="305"/>
      <c r="AJ231" s="305"/>
      <c r="AK231" s="34">
        <f>IF(CA231=0,"",TIME(0,CA231,0))</f>
        <v>0.10833333333333334</v>
      </c>
      <c r="AL231" s="157">
        <f>COUNTIF(F231:AJ231,"P")</f>
        <v>7</v>
      </c>
      <c r="AM231" s="158">
        <f>SUM(AL231:AL232)/2</f>
        <v>5.5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156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7</v>
      </c>
      <c r="BR231" s="158">
        <f>SUM((BQ231+BQ232)/2)</f>
        <v>7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156</v>
      </c>
      <c r="CB231" s="35">
        <f>SUM(AM231+AO231+AQ231+AS231+AU231+AW231+BB231+BD231+BG231+AY231)</f>
        <v>6.5</v>
      </c>
    </row>
    <row r="232" spans="1:80" ht="18.75" customHeight="1" thickBot="1" x14ac:dyDescent="0.3">
      <c r="A232" s="137" t="s">
        <v>425</v>
      </c>
      <c r="B232" s="179" t="s">
        <v>182</v>
      </c>
      <c r="C232" s="718" t="s">
        <v>6</v>
      </c>
      <c r="D232" s="165"/>
      <c r="E232" s="166" t="s">
        <v>4</v>
      </c>
      <c r="F232" s="303"/>
      <c r="G232" s="37" t="s">
        <v>11</v>
      </c>
      <c r="H232" s="37" t="s">
        <v>57</v>
      </c>
      <c r="I232" s="38" t="s">
        <v>11</v>
      </c>
      <c r="J232" s="431" t="s">
        <v>58</v>
      </c>
      <c r="K232" s="431" t="s">
        <v>58</v>
      </c>
      <c r="L232" s="331"/>
      <c r="M232" s="331"/>
      <c r="N232" s="354" t="s">
        <v>7</v>
      </c>
      <c r="O232" s="354" t="s">
        <v>7</v>
      </c>
      <c r="P232" s="385" t="s">
        <v>58</v>
      </c>
      <c r="Q232" s="453" t="s">
        <v>7</v>
      </c>
      <c r="R232" s="354" t="s">
        <v>7</v>
      </c>
      <c r="S232" s="306"/>
      <c r="T232" s="306"/>
      <c r="U232" s="431" t="s">
        <v>58</v>
      </c>
      <c r="V232" s="37" t="s">
        <v>11</v>
      </c>
      <c r="W232" s="453" t="s">
        <v>7</v>
      </c>
      <c r="X232" s="354" t="s">
        <v>7</v>
      </c>
      <c r="Y232" s="56" t="s">
        <v>11</v>
      </c>
      <c r="Z232" s="306"/>
      <c r="AA232" s="331"/>
      <c r="AB232" s="37" t="s">
        <v>57</v>
      </c>
      <c r="AC232" s="354" t="s">
        <v>7</v>
      </c>
      <c r="AD232" s="306"/>
      <c r="AE232" s="306"/>
      <c r="AF232" s="306"/>
      <c r="AG232" s="306"/>
      <c r="AH232" s="306"/>
      <c r="AI232" s="306"/>
      <c r="AJ232" s="306"/>
      <c r="AK232" s="40"/>
      <c r="AL232" s="167">
        <f>COUNTIF(F232:AJ232,"P")</f>
        <v>4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7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273</v>
      </c>
      <c r="E233" s="156" t="s">
        <v>70</v>
      </c>
      <c r="F233" s="304"/>
      <c r="G233" s="430" t="s">
        <v>58</v>
      </c>
      <c r="H233" s="430" t="s">
        <v>58</v>
      </c>
      <c r="I233" s="430" t="s">
        <v>58</v>
      </c>
      <c r="J233" s="430" t="s">
        <v>58</v>
      </c>
      <c r="K233" s="430" t="s">
        <v>58</v>
      </c>
      <c r="L233" s="307"/>
      <c r="M233" s="307"/>
      <c r="N233" s="55" t="s">
        <v>11</v>
      </c>
      <c r="O233" s="454" t="s">
        <v>13</v>
      </c>
      <c r="P233" s="55" t="s">
        <v>11</v>
      </c>
      <c r="Q233" s="55" t="s">
        <v>11</v>
      </c>
      <c r="R233" s="55" t="s">
        <v>11</v>
      </c>
      <c r="S233" s="307"/>
      <c r="T233" s="307"/>
      <c r="U233" s="430" t="s">
        <v>58</v>
      </c>
      <c r="V233" s="430" t="s">
        <v>58</v>
      </c>
      <c r="W233" s="430" t="s">
        <v>58</v>
      </c>
      <c r="X233" s="430" t="s">
        <v>58</v>
      </c>
      <c r="Y233" s="430" t="s">
        <v>58</v>
      </c>
      <c r="Z233" s="307"/>
      <c r="AA233" s="307"/>
      <c r="AB233" s="358" t="s">
        <v>7</v>
      </c>
      <c r="AC233" s="358" t="s">
        <v>7</v>
      </c>
      <c r="AD233" s="307"/>
      <c r="AE233" s="307"/>
      <c r="AF233" s="307"/>
      <c r="AG233" s="307"/>
      <c r="AH233" s="307"/>
      <c r="AI233" s="307"/>
      <c r="AJ233" s="307"/>
      <c r="AK233" s="34">
        <f>IF(CA233=0,"",TIME(0,CA233,0))</f>
        <v>8.3333333333333329E-2</v>
      </c>
      <c r="AL233" s="157">
        <f>COUNTIF(F233:AJ233,"P")</f>
        <v>4</v>
      </c>
      <c r="AM233" s="158">
        <f>SUM(AL233:AL234)/2</f>
        <v>3.5</v>
      </c>
      <c r="AN233" s="158">
        <f>COUNTIF(F233:AJ233,"Mi")</f>
        <v>1</v>
      </c>
      <c r="AO233" s="158">
        <f>SUM((AN233+AN234)/2)</f>
        <v>0.5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120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</v>
      </c>
      <c r="BR233" s="158">
        <f>SUM((BQ233+BQ234)/2)</f>
        <v>2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120</v>
      </c>
      <c r="CB233" s="35">
        <f>SUM(AM233+AO233+AQ233+AS233+AU233+AW233+BB233+BD233+BG233+AY233)</f>
        <v>5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431" t="s">
        <v>58</v>
      </c>
      <c r="H234" s="431" t="s">
        <v>58</v>
      </c>
      <c r="I234" s="431" t="s">
        <v>58</v>
      </c>
      <c r="J234" s="431" t="s">
        <v>58</v>
      </c>
      <c r="K234" s="431" t="s">
        <v>58</v>
      </c>
      <c r="L234" s="307"/>
      <c r="M234" s="307"/>
      <c r="N234" s="56" t="s">
        <v>57</v>
      </c>
      <c r="O234" s="56" t="s">
        <v>11</v>
      </c>
      <c r="P234" s="56" t="s">
        <v>11</v>
      </c>
      <c r="Q234" s="56" t="s">
        <v>11</v>
      </c>
      <c r="R234" s="56" t="s">
        <v>57</v>
      </c>
      <c r="S234" s="331"/>
      <c r="T234" s="307"/>
      <c r="U234" s="431" t="s">
        <v>58</v>
      </c>
      <c r="V234" s="431" t="s">
        <v>58</v>
      </c>
      <c r="W234" s="431" t="s">
        <v>58</v>
      </c>
      <c r="X234" s="431" t="s">
        <v>58</v>
      </c>
      <c r="Y234" s="431" t="s">
        <v>58</v>
      </c>
      <c r="Z234" s="307"/>
      <c r="AA234" s="307"/>
      <c r="AB234" s="358" t="s">
        <v>7</v>
      </c>
      <c r="AC234" s="354" t="s">
        <v>7</v>
      </c>
      <c r="AD234" s="307"/>
      <c r="AE234" s="307"/>
      <c r="AF234" s="307"/>
      <c r="AG234" s="307"/>
      <c r="AH234" s="307"/>
      <c r="AI234" s="307"/>
      <c r="AJ234" s="307"/>
      <c r="AK234" s="40"/>
      <c r="AL234" s="167">
        <f>COUNTIF(F234:AJ234,"P")</f>
        <v>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425</v>
      </c>
      <c r="B235" s="179" t="s">
        <v>189</v>
      </c>
      <c r="C235" s="808" t="s">
        <v>405</v>
      </c>
      <c r="D235" s="155" t="str">
        <f>VLOOKUP(C235,ListeAppel,2,FALSE)</f>
        <v>Nom 086</v>
      </c>
      <c r="E235" s="156" t="s">
        <v>70</v>
      </c>
      <c r="F235" s="302"/>
      <c r="G235" s="31" t="s">
        <v>11</v>
      </c>
      <c r="H235" s="408" t="s">
        <v>29</v>
      </c>
      <c r="I235" s="408" t="s">
        <v>29</v>
      </c>
      <c r="J235" s="31" t="s">
        <v>11</v>
      </c>
      <c r="K235" s="31" t="s">
        <v>11</v>
      </c>
      <c r="L235" s="305"/>
      <c r="M235" s="305"/>
      <c r="N235" s="31" t="s">
        <v>11</v>
      </c>
      <c r="O235" s="31" t="s">
        <v>11</v>
      </c>
      <c r="P235" s="408" t="s">
        <v>29</v>
      </c>
      <c r="Q235" s="351" t="s">
        <v>58</v>
      </c>
      <c r="R235" s="31" t="s">
        <v>11</v>
      </c>
      <c r="S235" s="307"/>
      <c r="T235" s="305"/>
      <c r="U235" s="408" t="s">
        <v>29</v>
      </c>
      <c r="V235" s="31" t="s">
        <v>11</v>
      </c>
      <c r="W235" s="408" t="s">
        <v>29</v>
      </c>
      <c r="X235" s="31" t="s">
        <v>33</v>
      </c>
      <c r="Y235" s="31" t="s">
        <v>11</v>
      </c>
      <c r="Z235" s="305"/>
      <c r="AA235" s="305"/>
      <c r="AB235" s="31" t="s">
        <v>11</v>
      </c>
      <c r="AC235" s="353" t="s">
        <v>7</v>
      </c>
      <c r="AD235" s="305"/>
      <c r="AE235" s="305"/>
      <c r="AF235" s="305"/>
      <c r="AG235" s="305"/>
      <c r="AH235" s="305"/>
      <c r="AI235" s="305"/>
      <c r="AJ235" s="305"/>
      <c r="AK235" s="34">
        <f>IF(CA235=0,"",TIME(0,CA235,0))</f>
        <v>0.25</v>
      </c>
      <c r="AL235" s="157">
        <f t="shared" si="228"/>
        <v>9</v>
      </c>
      <c r="AM235" s="158">
        <f>SUM(AL235:AL236)/2</f>
        <v>9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360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360</v>
      </c>
      <c r="CB235" s="35">
        <f>SUM(AM235+AO235+AQ235+AS235+AU235+AW235+BB235+BD235+BG235+AY235)</f>
        <v>15</v>
      </c>
    </row>
    <row r="236" spans="1:80" ht="18.75" customHeight="1" thickBot="1" x14ac:dyDescent="0.3">
      <c r="A236" s="137" t="s">
        <v>425</v>
      </c>
      <c r="B236" s="179" t="s">
        <v>189</v>
      </c>
      <c r="C236" s="717" t="s">
        <v>10</v>
      </c>
      <c r="D236" s="165">
        <v>11175</v>
      </c>
      <c r="E236" s="166" t="s">
        <v>4</v>
      </c>
      <c r="F236" s="303"/>
      <c r="G236" s="37" t="s">
        <v>11</v>
      </c>
      <c r="H236" s="407" t="s">
        <v>29</v>
      </c>
      <c r="I236" s="407" t="s">
        <v>29</v>
      </c>
      <c r="J236" s="37" t="s">
        <v>11</v>
      </c>
      <c r="K236" s="37" t="s">
        <v>11</v>
      </c>
      <c r="L236" s="306"/>
      <c r="M236" s="306"/>
      <c r="N236" s="37" t="s">
        <v>11</v>
      </c>
      <c r="O236" s="37" t="s">
        <v>11</v>
      </c>
      <c r="P236" s="407" t="s">
        <v>29</v>
      </c>
      <c r="Q236" s="352" t="s">
        <v>58</v>
      </c>
      <c r="R236" s="37" t="s">
        <v>57</v>
      </c>
      <c r="S236" s="327"/>
      <c r="T236" s="306"/>
      <c r="U236" s="407" t="s">
        <v>29</v>
      </c>
      <c r="V236" s="37" t="s">
        <v>11</v>
      </c>
      <c r="W236" s="407" t="s">
        <v>29</v>
      </c>
      <c r="X236" s="37" t="s">
        <v>11</v>
      </c>
      <c r="Y236" s="37" t="s">
        <v>11</v>
      </c>
      <c r="Z236" s="306"/>
      <c r="AA236" s="306"/>
      <c r="AB236" s="37" t="s">
        <v>11</v>
      </c>
      <c r="AC236" s="354" t="s">
        <v>7</v>
      </c>
      <c r="AD236" s="306"/>
      <c r="AE236" s="306"/>
      <c r="AF236" s="306"/>
      <c r="AG236" s="306"/>
      <c r="AH236" s="306"/>
      <c r="AI236" s="306"/>
      <c r="AJ236" s="306"/>
      <c r="AK236" s="40"/>
      <c r="AL236" s="167">
        <f t="shared" si="228"/>
        <v>9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425</v>
      </c>
      <c r="B237" s="179" t="s">
        <v>189</v>
      </c>
      <c r="C237" s="718">
        <v>2648</v>
      </c>
      <c r="D237" s="178" t="s">
        <v>277</v>
      </c>
      <c r="E237" s="156" t="s">
        <v>70</v>
      </c>
      <c r="F237" s="302"/>
      <c r="G237" s="31" t="s">
        <v>11</v>
      </c>
      <c r="H237" s="31" t="s">
        <v>11</v>
      </c>
      <c r="I237" s="32" t="s">
        <v>11</v>
      </c>
      <c r="J237" s="385" t="s">
        <v>58</v>
      </c>
      <c r="K237" s="385" t="s">
        <v>58</v>
      </c>
      <c r="L237" s="307"/>
      <c r="M237" s="307"/>
      <c r="N237" s="454" t="s">
        <v>13</v>
      </c>
      <c r="O237" s="454" t="s">
        <v>13</v>
      </c>
      <c r="P237" s="385" t="s">
        <v>58</v>
      </c>
      <c r="Q237" s="31" t="s">
        <v>11</v>
      </c>
      <c r="R237" s="31" t="s">
        <v>11</v>
      </c>
      <c r="S237" s="307"/>
      <c r="T237" s="305"/>
      <c r="U237" s="31" t="s">
        <v>11</v>
      </c>
      <c r="V237" s="31" t="s">
        <v>11</v>
      </c>
      <c r="W237" s="31" t="s">
        <v>11</v>
      </c>
      <c r="X237" s="31" t="s">
        <v>11</v>
      </c>
      <c r="Y237" s="31" t="s">
        <v>11</v>
      </c>
      <c r="Z237" s="305"/>
      <c r="AA237" s="305"/>
      <c r="AB237" s="31" t="s">
        <v>11</v>
      </c>
      <c r="AC237" s="31" t="s">
        <v>11</v>
      </c>
      <c r="AD237" s="305"/>
      <c r="AE237" s="305"/>
      <c r="AF237" s="305"/>
      <c r="AG237" s="305"/>
      <c r="AH237" s="305"/>
      <c r="AI237" s="305"/>
      <c r="AJ237" s="305"/>
      <c r="AK237" s="34">
        <f>IF(CA237=0,"",TIME(0,CA237,0))</f>
        <v>0.23333333333333331</v>
      </c>
      <c r="AL237" s="157">
        <f t="shared" si="228"/>
        <v>12</v>
      </c>
      <c r="AM237" s="158">
        <f>SUM(AL237:AL238)/2</f>
        <v>11.5</v>
      </c>
      <c r="AN237" s="158">
        <f t="shared" si="229"/>
        <v>2</v>
      </c>
      <c r="AO237" s="158">
        <f>SUM((AN237+AN238)/2)</f>
        <v>2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336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336</v>
      </c>
      <c r="CB237" s="35">
        <f>SUM(AM237+AO237+AQ237+AS237+AU237+AW237+BB237+BD237+BG237+AY237)</f>
        <v>14</v>
      </c>
    </row>
    <row r="238" spans="1:80" ht="18.75" customHeight="1" thickBot="1" x14ac:dyDescent="0.3">
      <c r="A238" s="137" t="s">
        <v>425</v>
      </c>
      <c r="B238" s="179" t="s">
        <v>189</v>
      </c>
      <c r="C238" s="718" t="s">
        <v>7</v>
      </c>
      <c r="D238" s="165"/>
      <c r="E238" s="166" t="s">
        <v>4</v>
      </c>
      <c r="F238" s="303"/>
      <c r="G238" s="37" t="s">
        <v>11</v>
      </c>
      <c r="H238" s="37" t="s">
        <v>11</v>
      </c>
      <c r="I238" s="38" t="s">
        <v>11</v>
      </c>
      <c r="J238" s="385" t="s">
        <v>58</v>
      </c>
      <c r="K238" s="385" t="s">
        <v>58</v>
      </c>
      <c r="L238" s="307"/>
      <c r="M238" s="307"/>
      <c r="N238" s="459" t="s">
        <v>13</v>
      </c>
      <c r="O238" s="459" t="s">
        <v>13</v>
      </c>
      <c r="P238" s="385" t="s">
        <v>58</v>
      </c>
      <c r="Q238" s="37" t="s">
        <v>11</v>
      </c>
      <c r="R238" s="37" t="s">
        <v>11</v>
      </c>
      <c r="S238" s="327"/>
      <c r="T238" s="306"/>
      <c r="U238" s="37" t="s">
        <v>11</v>
      </c>
      <c r="V238" s="37" t="s">
        <v>11</v>
      </c>
      <c r="W238" s="37" t="s">
        <v>11</v>
      </c>
      <c r="X238" s="37" t="s">
        <v>11</v>
      </c>
      <c r="Y238" s="37" t="s">
        <v>11</v>
      </c>
      <c r="Z238" s="306"/>
      <c r="AA238" s="306"/>
      <c r="AB238" s="37" t="s">
        <v>11</v>
      </c>
      <c r="AC238" s="395" t="s">
        <v>39</v>
      </c>
      <c r="AD238" s="306"/>
      <c r="AE238" s="306"/>
      <c r="AF238" s="306"/>
      <c r="AG238" s="306"/>
      <c r="AH238" s="306"/>
      <c r="AI238" s="306"/>
      <c r="AJ238" s="306"/>
      <c r="AK238" s="40"/>
      <c r="AL238" s="167">
        <f t="shared" si="228"/>
        <v>11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1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425</v>
      </c>
      <c r="B239" s="179" t="s">
        <v>189</v>
      </c>
      <c r="C239" s="1057">
        <v>5925</v>
      </c>
      <c r="D239" s="178" t="s">
        <v>280</v>
      </c>
      <c r="E239" s="156" t="s">
        <v>70</v>
      </c>
      <c r="F239" s="364" t="s">
        <v>14</v>
      </c>
      <c r="G239" s="365" t="s">
        <v>14</v>
      </c>
      <c r="H239" s="365" t="s">
        <v>14</v>
      </c>
      <c r="I239" s="365" t="s">
        <v>14</v>
      </c>
      <c r="J239" s="365" t="s">
        <v>14</v>
      </c>
      <c r="K239" s="365" t="s">
        <v>14</v>
      </c>
      <c r="L239" s="365" t="s">
        <v>14</v>
      </c>
      <c r="M239" s="365" t="s">
        <v>14</v>
      </c>
      <c r="N239" s="365" t="s">
        <v>14</v>
      </c>
      <c r="O239" s="365" t="s">
        <v>14</v>
      </c>
      <c r="P239" s="365" t="s">
        <v>14</v>
      </c>
      <c r="Q239" s="365" t="s">
        <v>14</v>
      </c>
      <c r="R239" s="365" t="s">
        <v>14</v>
      </c>
      <c r="S239" s="365" t="s">
        <v>14</v>
      </c>
      <c r="T239" s="365" t="s">
        <v>14</v>
      </c>
      <c r="U239" s="365" t="s">
        <v>14</v>
      </c>
      <c r="V239" s="365" t="s">
        <v>14</v>
      </c>
      <c r="W239" s="365" t="s">
        <v>14</v>
      </c>
      <c r="X239" s="365" t="s">
        <v>14</v>
      </c>
      <c r="Y239" s="365" t="s">
        <v>14</v>
      </c>
      <c r="Z239" s="365" t="s">
        <v>14</v>
      </c>
      <c r="AA239" s="365" t="s">
        <v>14</v>
      </c>
      <c r="AB239" s="365" t="s">
        <v>14</v>
      </c>
      <c r="AC239" s="365" t="s">
        <v>14</v>
      </c>
      <c r="AD239" s="365" t="s">
        <v>14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65" t="s">
        <v>14</v>
      </c>
      <c r="AK239" s="34" t="str">
        <f>IF(CA239=0,"",TIME(0,CA239,0))</f>
        <v/>
      </c>
      <c r="AL239" s="157">
        <f t="shared" si="228"/>
        <v>0</v>
      </c>
      <c r="AM239" s="158">
        <f>SUM(AL239:AL240)/2</f>
        <v>0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0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31</v>
      </c>
      <c r="BL239" s="162">
        <f>SUM(BK239+BK240)/2</f>
        <v>31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0</v>
      </c>
      <c r="CB239" s="35">
        <f>SUM(AM239+AO239+AQ239+AS239+AU239+AW239+BB239+BD239+BG239+AY239)</f>
        <v>0</v>
      </c>
    </row>
    <row r="240" spans="1:80" ht="18.75" customHeight="1" thickBot="1" x14ac:dyDescent="0.3">
      <c r="A240" s="137" t="s">
        <v>425</v>
      </c>
      <c r="B240" s="179" t="s">
        <v>189</v>
      </c>
      <c r="C240" s="710" t="s">
        <v>6</v>
      </c>
      <c r="D240" s="165"/>
      <c r="E240" s="166" t="s">
        <v>4</v>
      </c>
      <c r="F240" s="366" t="s">
        <v>14</v>
      </c>
      <c r="G240" s="367" t="s">
        <v>14</v>
      </c>
      <c r="H240" s="367" t="s">
        <v>14</v>
      </c>
      <c r="I240" s="367" t="s">
        <v>14</v>
      </c>
      <c r="J240" s="367" t="s">
        <v>14</v>
      </c>
      <c r="K240" s="367" t="s">
        <v>14</v>
      </c>
      <c r="L240" s="367" t="s">
        <v>14</v>
      </c>
      <c r="M240" s="367" t="s">
        <v>14</v>
      </c>
      <c r="N240" s="367" t="s">
        <v>14</v>
      </c>
      <c r="O240" s="367" t="s">
        <v>14</v>
      </c>
      <c r="P240" s="367" t="s">
        <v>14</v>
      </c>
      <c r="Q240" s="367" t="s">
        <v>14</v>
      </c>
      <c r="R240" s="367" t="s">
        <v>14</v>
      </c>
      <c r="S240" s="367" t="s">
        <v>14</v>
      </c>
      <c r="T240" s="367" t="s">
        <v>14</v>
      </c>
      <c r="U240" s="367" t="s">
        <v>14</v>
      </c>
      <c r="V240" s="367" t="s">
        <v>14</v>
      </c>
      <c r="W240" s="367" t="s">
        <v>14</v>
      </c>
      <c r="X240" s="367" t="s">
        <v>14</v>
      </c>
      <c r="Y240" s="367" t="s">
        <v>14</v>
      </c>
      <c r="Z240" s="367" t="s">
        <v>14</v>
      </c>
      <c r="AA240" s="367" t="s">
        <v>14</v>
      </c>
      <c r="AB240" s="367" t="s">
        <v>14</v>
      </c>
      <c r="AC240" s="367" t="s">
        <v>14</v>
      </c>
      <c r="AD240" s="367" t="s">
        <v>14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67" t="s">
        <v>14</v>
      </c>
      <c r="AK240" s="40"/>
      <c r="AL240" s="167">
        <f t="shared" si="228"/>
        <v>0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31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425</v>
      </c>
      <c r="B241" s="179" t="s">
        <v>189</v>
      </c>
      <c r="C241" s="1057" t="s">
        <v>408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454" t="s">
        <v>13</v>
      </c>
      <c r="J241" s="55" t="s">
        <v>11</v>
      </c>
      <c r="K241" s="353" t="s">
        <v>7</v>
      </c>
      <c r="L241" s="332"/>
      <c r="M241" s="332"/>
      <c r="N241" s="31" t="s">
        <v>67</v>
      </c>
      <c r="O241" s="31" t="s">
        <v>11</v>
      </c>
      <c r="P241" s="55" t="s">
        <v>11</v>
      </c>
      <c r="Q241" s="31" t="s">
        <v>11</v>
      </c>
      <c r="R241" s="357" t="s">
        <v>7</v>
      </c>
      <c r="S241" s="357" t="s">
        <v>7</v>
      </c>
      <c r="T241" s="357" t="s">
        <v>7</v>
      </c>
      <c r="U241" s="357" t="s">
        <v>7</v>
      </c>
      <c r="V241" s="31" t="s">
        <v>11</v>
      </c>
      <c r="W241" s="55" t="s">
        <v>11</v>
      </c>
      <c r="X241" s="31" t="s">
        <v>11</v>
      </c>
      <c r="Y241" s="31" t="s">
        <v>11</v>
      </c>
      <c r="Z241" s="332"/>
      <c r="AA241" s="332"/>
      <c r="AB241" s="353" t="s">
        <v>7</v>
      </c>
      <c r="AC241" s="353" t="s">
        <v>7</v>
      </c>
      <c r="AD241" s="305"/>
      <c r="AE241" s="305"/>
      <c r="AF241" s="305"/>
      <c r="AG241" s="305"/>
      <c r="AH241" s="305"/>
      <c r="AI241" s="305"/>
      <c r="AJ241" s="305"/>
      <c r="AK241" s="34">
        <f>IF(CA241=0,"",TIME(0,CA241,0))</f>
        <v>0.18333333333333335</v>
      </c>
      <c r="AL241" s="157">
        <f t="shared" si="228"/>
        <v>10</v>
      </c>
      <c r="AM241" s="158">
        <f>SUM(AL241:AL242)/2</f>
        <v>10.5</v>
      </c>
      <c r="AN241" s="158">
        <f t="shared" si="229"/>
        <v>1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7</v>
      </c>
      <c r="BR241" s="158">
        <f>SUM((BQ241+BQ242)/2)</f>
        <v>7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425</v>
      </c>
      <c r="B242" s="179" t="s">
        <v>189</v>
      </c>
      <c r="C242" s="710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56" t="s">
        <v>11</v>
      </c>
      <c r="J242" s="56" t="s">
        <v>11</v>
      </c>
      <c r="K242" s="354" t="s">
        <v>7</v>
      </c>
      <c r="L242" s="331"/>
      <c r="M242" s="331"/>
      <c r="N242" s="37" t="s">
        <v>67</v>
      </c>
      <c r="O242" s="37" t="s">
        <v>11</v>
      </c>
      <c r="P242" s="56" t="s">
        <v>11</v>
      </c>
      <c r="Q242" s="37" t="s">
        <v>11</v>
      </c>
      <c r="R242" s="453" t="s">
        <v>7</v>
      </c>
      <c r="S242" s="453" t="s">
        <v>7</v>
      </c>
      <c r="T242" s="453" t="s">
        <v>7</v>
      </c>
      <c r="U242" s="453" t="s">
        <v>7</v>
      </c>
      <c r="V242" s="37" t="s">
        <v>11</v>
      </c>
      <c r="W242" s="56" t="s">
        <v>11</v>
      </c>
      <c r="X242" s="37" t="s">
        <v>11</v>
      </c>
      <c r="Y242" s="37" t="s">
        <v>11</v>
      </c>
      <c r="Z242" s="331"/>
      <c r="AA242" s="331"/>
      <c r="AB242" s="354" t="s">
        <v>7</v>
      </c>
      <c r="AC242" s="354" t="s">
        <v>7</v>
      </c>
      <c r="AD242" s="306"/>
      <c r="AE242" s="306"/>
      <c r="AF242" s="306"/>
      <c r="AG242" s="306"/>
      <c r="AH242" s="306"/>
      <c r="AI242" s="306"/>
      <c r="AJ242" s="306"/>
      <c r="AK242" s="40"/>
      <c r="AL242" s="167">
        <f t="shared" si="228"/>
        <v>11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7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425</v>
      </c>
      <c r="B243" s="179" t="s">
        <v>189</v>
      </c>
      <c r="C243" s="808" t="s">
        <v>409</v>
      </c>
      <c r="D243" s="178" t="str">
        <f>VLOOKUP(C243,ListeAppel,2,FALSE)</f>
        <v>Nom 096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1" t="s">
        <v>11</v>
      </c>
      <c r="L243" s="305"/>
      <c r="M243" s="332"/>
      <c r="N243" s="31" t="s">
        <v>11</v>
      </c>
      <c r="O243" s="31" t="s">
        <v>11</v>
      </c>
      <c r="P243" s="31" t="s">
        <v>11</v>
      </c>
      <c r="Q243" s="355" t="s">
        <v>13</v>
      </c>
      <c r="R243" s="55" t="s">
        <v>11</v>
      </c>
      <c r="S243" s="305"/>
      <c r="T243" s="305"/>
      <c r="U243" s="521" t="s">
        <v>28</v>
      </c>
      <c r="V243" s="432" t="s">
        <v>28</v>
      </c>
      <c r="W243" s="432" t="s">
        <v>28</v>
      </c>
      <c r="X243" s="442" t="s">
        <v>11</v>
      </c>
      <c r="Y243" s="31" t="s">
        <v>11</v>
      </c>
      <c r="Z243" s="332"/>
      <c r="AA243" s="305"/>
      <c r="AB243" s="792" t="s">
        <v>35</v>
      </c>
      <c r="AC243" s="353" t="s">
        <v>7</v>
      </c>
      <c r="AD243" s="305"/>
      <c r="AE243" s="332"/>
      <c r="AF243" s="305"/>
      <c r="AG243" s="305"/>
      <c r="AH243" s="305"/>
      <c r="AI243" s="332"/>
      <c r="AJ243" s="305"/>
      <c r="AK243" s="34">
        <f>IF(CA243=0,"",TIME(0,CA243,0))</f>
        <v>0.19999999999999998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1</v>
      </c>
      <c r="AO243" s="158">
        <f>SUM((AN243+AN244)/2)</f>
        <v>2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288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3</v>
      </c>
      <c r="BT243" s="158">
        <f>SUM((BS243+BS244)/2)</f>
        <v>3</v>
      </c>
      <c r="BU243" s="158">
        <f>COUNTIF(F243:AJ243,"DS")</f>
        <v>1</v>
      </c>
      <c r="BV243" s="158">
        <f>SUM((BU243+BU244)/2)</f>
        <v>1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288</v>
      </c>
      <c r="CB243" s="35">
        <f>SUM(AM243+AO243+AQ243+AS243+AU243+AW243+BB243+BD243+BG243+AY243)</f>
        <v>12</v>
      </c>
    </row>
    <row r="244" spans="1:80" ht="18.75" customHeight="1" thickBot="1" x14ac:dyDescent="0.3">
      <c r="A244" s="137" t="s">
        <v>425</v>
      </c>
      <c r="B244" s="179" t="s">
        <v>189</v>
      </c>
      <c r="C244" s="717" t="s">
        <v>3</v>
      </c>
      <c r="D244" s="194"/>
      <c r="E244" s="166" t="s">
        <v>4</v>
      </c>
      <c r="F244" s="303"/>
      <c r="G244" s="37" t="s">
        <v>11</v>
      </c>
      <c r="H244" s="56" t="s">
        <v>11</v>
      </c>
      <c r="I244" s="418" t="s">
        <v>13</v>
      </c>
      <c r="J244" s="37" t="s">
        <v>11</v>
      </c>
      <c r="K244" s="37" t="s">
        <v>11</v>
      </c>
      <c r="L244" s="306"/>
      <c r="M244" s="331"/>
      <c r="N244" s="37" t="s">
        <v>11</v>
      </c>
      <c r="O244" s="356" t="s">
        <v>13</v>
      </c>
      <c r="P244" s="37" t="s">
        <v>11</v>
      </c>
      <c r="Q244" s="356" t="s">
        <v>13</v>
      </c>
      <c r="R244" s="56" t="s">
        <v>11</v>
      </c>
      <c r="S244" s="306"/>
      <c r="T244" s="306"/>
      <c r="U244" s="584" t="s">
        <v>28</v>
      </c>
      <c r="V244" s="433" t="s">
        <v>28</v>
      </c>
      <c r="W244" s="433" t="s">
        <v>28</v>
      </c>
      <c r="X244" s="380" t="s">
        <v>11</v>
      </c>
      <c r="Y244" s="440" t="s">
        <v>39</v>
      </c>
      <c r="Z244" s="331"/>
      <c r="AA244" s="306"/>
      <c r="AB244" s="480" t="s">
        <v>35</v>
      </c>
      <c r="AC244" s="354" t="s">
        <v>7</v>
      </c>
      <c r="AD244" s="306"/>
      <c r="AE244" s="331"/>
      <c r="AF244" s="306"/>
      <c r="AG244" s="306"/>
      <c r="AH244" s="306"/>
      <c r="AI244" s="331"/>
      <c r="AJ244" s="306"/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3</v>
      </c>
      <c r="BT244" s="169"/>
      <c r="BU244" s="168">
        <f>COUNTIF(F244:AJ244,"DS")</f>
        <v>1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425</v>
      </c>
      <c r="B245" s="179" t="s">
        <v>189</v>
      </c>
      <c r="C245" s="808">
        <v>4162</v>
      </c>
      <c r="D245" s="178" t="s">
        <v>286</v>
      </c>
      <c r="E245" s="156" t="s">
        <v>70</v>
      </c>
      <c r="F245" s="302"/>
      <c r="G245" s="31" t="s">
        <v>11</v>
      </c>
      <c r="H245" s="55" t="s">
        <v>11</v>
      </c>
      <c r="I245" s="31" t="s">
        <v>11</v>
      </c>
      <c r="J245" s="31" t="s">
        <v>11</v>
      </c>
      <c r="K245" s="31" t="s">
        <v>11</v>
      </c>
      <c r="L245" s="305"/>
      <c r="M245" s="332"/>
      <c r="N245" s="31" t="s">
        <v>11</v>
      </c>
      <c r="O245" s="31" t="s">
        <v>11</v>
      </c>
      <c r="P245" s="31" t="s">
        <v>11</v>
      </c>
      <c r="Q245" s="31" t="s">
        <v>11</v>
      </c>
      <c r="R245" s="55" t="s">
        <v>11</v>
      </c>
      <c r="S245" s="305"/>
      <c r="T245" s="305"/>
      <c r="U245" s="55" t="s">
        <v>11</v>
      </c>
      <c r="V245" s="55" t="s">
        <v>11</v>
      </c>
      <c r="W245" s="55" t="s">
        <v>11</v>
      </c>
      <c r="X245" s="31" t="s">
        <v>11</v>
      </c>
      <c r="Y245" s="31" t="s">
        <v>11</v>
      </c>
      <c r="Z245" s="332"/>
      <c r="AA245" s="305"/>
      <c r="AB245" s="31" t="s">
        <v>11</v>
      </c>
      <c r="AC245" s="31" t="s">
        <v>11</v>
      </c>
      <c r="AD245" s="305"/>
      <c r="AE245" s="332"/>
      <c r="AF245" s="305"/>
      <c r="AG245" s="305"/>
      <c r="AH245" s="305"/>
      <c r="AI245" s="332"/>
      <c r="AJ245" s="305"/>
      <c r="AK245" s="34">
        <f>IF(CA245=0,"",TIME(0,CA245,0))</f>
        <v>0.28333333333333333</v>
      </c>
      <c r="AL245" s="157">
        <f t="shared" si="228"/>
        <v>17</v>
      </c>
      <c r="AM245" s="158">
        <f>SUM(AL245:AL246)/2</f>
        <v>15.5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425</v>
      </c>
      <c r="B246" s="179" t="s">
        <v>189</v>
      </c>
      <c r="C246" s="717" t="s">
        <v>8</v>
      </c>
      <c r="D246" s="194"/>
      <c r="E246" s="166" t="s">
        <v>4</v>
      </c>
      <c r="F246" s="303"/>
      <c r="G246" s="37" t="s">
        <v>11</v>
      </c>
      <c r="H246" s="56" t="s">
        <v>11</v>
      </c>
      <c r="I246" s="37" t="s">
        <v>11</v>
      </c>
      <c r="J246" s="37" t="s">
        <v>11</v>
      </c>
      <c r="K246" s="440" t="s">
        <v>39</v>
      </c>
      <c r="L246" s="306"/>
      <c r="M246" s="331"/>
      <c r="N246" s="37" t="s">
        <v>11</v>
      </c>
      <c r="O246" s="37" t="s">
        <v>11</v>
      </c>
      <c r="P246" s="37" t="s">
        <v>11</v>
      </c>
      <c r="Q246" s="37" t="s">
        <v>11</v>
      </c>
      <c r="R246" s="56" t="s">
        <v>11</v>
      </c>
      <c r="S246" s="306"/>
      <c r="T246" s="306"/>
      <c r="U246" s="56" t="s">
        <v>11</v>
      </c>
      <c r="V246" s="56" t="s">
        <v>11</v>
      </c>
      <c r="W246" s="56" t="s">
        <v>11</v>
      </c>
      <c r="X246" s="37" t="s">
        <v>11</v>
      </c>
      <c r="Y246" s="440" t="s">
        <v>39</v>
      </c>
      <c r="Z246" s="331"/>
      <c r="AA246" s="306"/>
      <c r="AB246" s="37" t="s">
        <v>11</v>
      </c>
      <c r="AC246" s="395" t="s">
        <v>39</v>
      </c>
      <c r="AD246" s="306"/>
      <c r="AE246" s="331"/>
      <c r="AF246" s="306"/>
      <c r="AG246" s="306"/>
      <c r="AH246" s="306"/>
      <c r="AI246" s="331"/>
      <c r="AJ246" s="306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AE23:AF28 G41 F42:G42 F73:AJ73 AD44:AD46 F83:AJ83 I41:N42 AD41:AJ42 F103:H104 J103:L104 N103:O104 Q103:S103 F231:I232 L227:O228 L231:O232 T227:V228 T231:V232 X227:X228 Z227:AJ227 Z231:AJ231 Q227:Q228 Q231:Q232 Z91:AJ91 S91:X92 L91:Q92 AE55:AJ58 F23:F26 K25:M26 AC43 AD46:AJ46 AD52:AJ52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Z97:AA98 AC97:AJ97 I121:N122 P121:U122 W121 L233:M234 F87:O88 H97:H98 H25:H26 F233:F234 F226:H226 F225 H225 F228:I228 F227 H227:I227 P93:AJ93 F93:N93 X41:AB42 Z68:AB68 AB66 Z67:AC67 Z63:AC63 AC61 Z57:AC57 AB53:AJ53 Z55:AC55 Z51:AJ51 F45:J46 F74:AB74 Z103:AJ103 U103:W104 Z145:AJ145 F145:T146 Z169:AJ169 Z172:AB172 Z175:AJ175 Z183:AJ183 Z181:AJ181 Z178:AB178 Z177:AJ177 Z171:AJ171 F223:K224 Y103:Y104 F59:H60 W45:AJ45 W46:AB46 F27:O28 Y231:Y232 L148:AB148 L147:AJ147 AD106:AJ108 T233:T234 F167:AA167 Q87:W88 Y88:AB88 Y87:AJ87 F79:Y80 Q150:AB150 F149:P150 F107:AC108 L23:O24 Z121:AJ121 AD112:AJ114 F181:U182 R104:S104 F63:Q64 S63:Y64 G155:X156 P37:U42 X145:Y146 F61:AB62 S97:W98 AC179:AJ179 F114:T114 V114 X246:AB246 X245:AJ245 F175:Y177 Z53:AA54 F245:W246 F51:Y58 F67:Y68 F66:V66 F65:Y65 AE61:AJ68 F116:AB118 AC117:AJ117 X112:AB114 X111:AJ111 Y96:AB96 W122:AB122 J59:AJ60 F168:X168 AC167:AJ167 F169:Y172 F179:AA180 F178:X178 W181:Y182 F183:Y184 AB65:AC65 Z65:AA66 Q149:AJ149 Z56:AB56">
    <cfRule type="cellIs" dxfId="1443" priority="5573" operator="equal">
      <formula>"Me"</formula>
    </cfRule>
  </conditionalFormatting>
  <conditionalFormatting sqref="AE23:AJ28 F23:F26 K25:M26 H23:J24 K27:O28 H25:H26 F27:I28 L23:O24">
    <cfRule type="cellIs" dxfId="1442" priority="5571" operator="equal">
      <formula>"Me"</formula>
    </cfRule>
  </conditionalFormatting>
  <conditionalFormatting sqref="D51">
    <cfRule type="cellIs" dxfId="1441" priority="5570" operator="equal">
      <formula>"C"</formula>
    </cfRule>
  </conditionalFormatting>
  <conditionalFormatting sqref="D51">
    <cfRule type="cellIs" dxfId="1440" priority="5568" operator="equal">
      <formula>"B"</formula>
    </cfRule>
    <cfRule type="cellIs" dxfId="1439" priority="5569" operator="equal">
      <formula>"A"</formula>
    </cfRule>
  </conditionalFormatting>
  <conditionalFormatting sqref="AE23:AJ28 G41 F42:G42 F73:AJ73 AD44:AD46 F83:O83 S83:AJ83 I41:N42 AD41:AJ42 F103:H104 J103:L104 N103:O104 Q103:S103 F231:I232 L227:O228 L231:O232 T227:V228 T231:V232 X227:X228 Z227:AJ227 Z231:AJ231 Q227:Q228 Q231:Q232 Z91:AJ91 S91:X92 L91:Q92 AE55:AJ58 F23:F26 K25:M26 AC43 AD46:AJ46 AD52:AJ52 F51:X54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F55:O58 Z97:AA98 AC97:AJ97 I121:N122 P121:U122 W121 L233:M234 F87:O88 H97:H98 H25:H26 F233:F234 F226:H226 F225 H225 F228:I228 F227 H227:I227 P93:AJ93 F93:N93 X41:AB42 Z68:AB68 AB66 Z67:AC67 Z63:AC63 AC61 Z57:AC57 AB53:AJ53 Z55:AC55 Z51:AJ51 F45:J46 Y51:Y58 F74:AB74 Z103:AJ103 U103:W104 Z145:AJ145 F145:T146 Z169:AJ169 Z172:AB172 Z175:AJ175 Z183:AJ183 Z181:AJ181 Z178:AB178 Z177:AJ177 Z171:AJ171 F223:K224 Y103:Y104 F59:H60 J59:O60 F61:O68 W45:AJ45 W46:AB46 F27:O28 Z61:AB62 Y231:Y232 L148:AB148 L147:AJ147 AD106:AJ108 T233:T234 F167:AA167 Q87:W88 Y88:AB88 Y87:AJ87 F79:Y80 Q150:AB150 F149:P150 F107:AC108 L23:O24 Z121:AJ121 AD112:AJ114 F181:U182 R104:S104 G155:X156 P37:U42 X145:Y146 S97:W98 AC179:AJ179 F114:T114 V114 X246:AB246 X245:AJ245 F175:Y177 Z53:AA54 F245:W246 X51:Y52 S66:V66 S55:X58 S67:Y68 S61:Y65 AE61:AJ68 F116:AB118 AC117:AJ117 X112:AB114 X111:AJ111 Y96:AB96 W122:AB122 S59:AJ60 F168:X168 AC167:AJ167 F169:Y172 F179:AA180 F178:X178 W181:Y182 F183:Y184 AB65:AC65 Z65:AA66 Q149:AJ149 Z56:AB56">
    <cfRule type="cellIs" dxfId="1438" priority="5564" operator="equal">
      <formula>"TD"</formula>
    </cfRule>
  </conditionalFormatting>
  <conditionalFormatting sqref="S23:T26 S27:Y27 W23:X24 S28:W28 Y28">
    <cfRule type="cellIs" dxfId="1437" priority="5496" operator="equal">
      <formula>"Me"</formula>
    </cfRule>
  </conditionalFormatting>
  <conditionalFormatting sqref="S23:T26 S27:Y27 W23:X24 S28:W28 Y28">
    <cfRule type="cellIs" dxfId="1436" priority="5495" operator="equal">
      <formula>"TD"</formula>
    </cfRule>
  </conditionalFormatting>
  <conditionalFormatting sqref="AD56 AD62:AD66 AD58 AD68">
    <cfRule type="cellIs" dxfId="1435" priority="5530" operator="equal">
      <formula>"Me"</formula>
    </cfRule>
  </conditionalFormatting>
  <conditionalFormatting sqref="AD56 AD62:AD66 AD58 AD68">
    <cfRule type="cellIs" dxfId="1434" priority="5529" operator="equal">
      <formula>"TD"</formula>
    </cfRule>
  </conditionalFormatting>
  <conditionalFormatting sqref="AD55 AD61 AD43 AD57">
    <cfRule type="cellIs" dxfId="1433" priority="5523" operator="equal">
      <formula>"Me"</formula>
    </cfRule>
  </conditionalFormatting>
  <conditionalFormatting sqref="AD55 AD61 AD43 AD57">
    <cfRule type="cellIs" dxfId="1432" priority="5522" operator="equal">
      <formula>"TD"</formula>
    </cfRule>
  </conditionalFormatting>
  <conditionalFormatting sqref="AA23:AC23 AA24:AB24 AA25:AA28">
    <cfRule type="cellIs" dxfId="1431" priority="5516" operator="equal">
      <formula>"Me"</formula>
    </cfRule>
  </conditionalFormatting>
  <conditionalFormatting sqref="AA23:AC23 AA24:AB24 AA25:AA28">
    <cfRule type="cellIs" dxfId="1430" priority="5515" operator="equal">
      <formula>"TD"</formula>
    </cfRule>
  </conditionalFormatting>
  <conditionalFormatting sqref="Z21:Z28">
    <cfRule type="cellIs" dxfId="1429" priority="5509" operator="equal">
      <formula>"Me"</formula>
    </cfRule>
  </conditionalFormatting>
  <conditionalFormatting sqref="Z21:Z28">
    <cfRule type="cellIs" dxfId="1428" priority="5508" operator="equal">
      <formula>"TD"</formula>
    </cfRule>
  </conditionalFormatting>
  <conditionalFormatting sqref="Z23">
    <cfRule type="cellIs" dxfId="1427" priority="5507" operator="equal">
      <formula>"Me"</formula>
    </cfRule>
  </conditionalFormatting>
  <conditionalFormatting sqref="P27:R28 P24:Q24">
    <cfRule type="cellIs" dxfId="1426" priority="5489" operator="equal">
      <formula>"Me"</formula>
    </cfRule>
  </conditionalFormatting>
  <conditionalFormatting sqref="AD24:AD28">
    <cfRule type="cellIs" dxfId="1425" priority="5486" operator="equal">
      <formula>"Me"</formula>
    </cfRule>
  </conditionalFormatting>
  <conditionalFormatting sqref="AD24:AD28">
    <cfRule type="cellIs" dxfId="1424" priority="5485" operator="equal">
      <formula>"TD"</formula>
    </cfRule>
  </conditionalFormatting>
  <conditionalFormatting sqref="AD23">
    <cfRule type="cellIs" dxfId="1423" priority="5479" operator="equal">
      <formula>"Me"</formula>
    </cfRule>
  </conditionalFormatting>
  <conditionalFormatting sqref="AD23">
    <cfRule type="cellIs" dxfId="1422" priority="5478" operator="equal">
      <formula>"TD"</formula>
    </cfRule>
  </conditionalFormatting>
  <conditionalFormatting sqref="P23">
    <cfRule type="cellIs" dxfId="1421" priority="5472" operator="equal">
      <formula>"Me"</formula>
    </cfRule>
  </conditionalFormatting>
  <conditionalFormatting sqref="P23">
    <cfRule type="cellIs" dxfId="1420" priority="5471" operator="equal">
      <formula>"Me"</formula>
    </cfRule>
  </conditionalFormatting>
  <conditionalFormatting sqref="P23">
    <cfRule type="cellIs" dxfId="1419" priority="5470" operator="equal">
      <formula>"TD"</formula>
    </cfRule>
  </conditionalFormatting>
  <conditionalFormatting sqref="Q23">
    <cfRule type="cellIs" dxfId="1418" priority="5464" operator="equal">
      <formula>"Me"</formula>
    </cfRule>
  </conditionalFormatting>
  <conditionalFormatting sqref="G41 F73:AJ73 F83:AJ83 F42:G42 I41:N42 AD41:AJ42 F103:H104 J103:L104 N103:O104 Q103:S103 F231:I232 L227:O228 L231:O232 T227:V228 T231:V232 X227:X228 Z227:AJ227 Z231:AJ231 Q227:Q228 Q231:Q232 Z91:AJ91 S91:X92 L91:Q92 F23:F26 K25:M26 S23:T26 AC43:AJ43 AD44:AJ44 AD46:AJ46 AD52:AJ52 AD54:AJ54 AD56:AJ56 AD58:AJ58 AD62:AJ62 AD64:AJ64 AD66:AJ66 AD68:AJ68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:AC23 AD23:AJ28 Z234:AB234 AD234:AJ234 H23:J24 F43:F44 L43:M44 S43:T44 Z43:AA44 F111:V113 Z52:AB52 AB54 Z58:AB58 Z64:AB64 Z104:AB104 Z146:AB146 Z168:AA168 Z170:AB170 Z176:AB176 Z182:AB182 Z184:AB184 AC105:AJ105 F105:AB106 F91:J92 Y24:AB24 Z97:AA98 AC97:AJ97 I121:N122 P121:U122 W121 L233:M234 F87:O88 H97:H98 H25:H26 F233:F234 F226:H226 F225 H225 F228:I228 F227 H227:I227 P93:AJ93 F93:N93 X41:AB42 Z68:AB68 AB66 Z67:AJ67 Z63:AJ63 AC61:AJ61 Z57:AJ57 Z55:AJ55 AB53:AJ53 Z51:AJ51 F45:J46 F74:AB74 Z103:AJ103 U103:W104 Z145:AJ145 F145:T146 Z169:AJ169 Z172:AB172 Z175:AJ175 Z183:AJ183 Z181:AJ181 Z178:AB178 Z177:AJ177 Z171:AJ171 F223:K224 Y103:Y104 F59:H60 W45:AJ45 W46:AB46 F27:Y27 Y231:Y232 L148:AB148 L147:AJ147 AD106:AJ108 T233:T234 F167:AA167 Q87:W88 Y88:AB88 Y87:AJ87 F79:Y80 Q150:AB150 F149:P150 F107:AC108 L23:Q24 Z121:AJ121 AD112:AJ114 AC113 F181:U182 R104:S104 F63:Q64 S63:Y64 G155:X156 P37:U42 W23:X24 X145:Y146 F61:AB62 S97:W98 AC179:AJ179 F114:T114 V114 X246:AB246 X245:AJ245 F175:Y177 Z53:AA54 F245:W246 F51:Y58 F28:W28 Y28 F67:Y68 F66:V66 F65:Y65 F116:AB118 AC117:AJ117 X112:AB114 X111:AJ111 Y96:AB96 W122:AB122 J59:AJ60 F168:X168 AC167:AJ167 F169:Y172 F179:AA180 F178:X178 W181:Y182 F183:Y184 Z25:AA28 AB65:AJ65 Z65:AA66 Q149:AJ149 Z56:AB56">
    <cfRule type="cellIs" dxfId="1417" priority="5461" operator="equal">
      <formula>"PR"</formula>
    </cfRule>
  </conditionalFormatting>
  <conditionalFormatting sqref="Z51:Z52">
    <cfRule type="cellIs" dxfId="1416" priority="5411" operator="equal">
      <formula>"Me"</formula>
    </cfRule>
  </conditionalFormatting>
  <conditionalFormatting sqref="Z51:Z52">
    <cfRule type="cellIs" dxfId="1415" priority="5410" operator="equal">
      <formula>"TD"</formula>
    </cfRule>
  </conditionalFormatting>
  <conditionalFormatting sqref="AG55 AG61 AG43 AG57">
    <cfRule type="cellIs" dxfId="1414" priority="5397" operator="equal">
      <formula>"Me"</formula>
    </cfRule>
  </conditionalFormatting>
  <conditionalFormatting sqref="AG55 AG61 AG43 AG57">
    <cfRule type="cellIs" dxfId="1413" priority="5396" operator="equal">
      <formula>"TD"</formula>
    </cfRule>
  </conditionalFormatting>
  <conditionalFormatting sqref="AD52">
    <cfRule type="cellIs" dxfId="1412" priority="5383" operator="equal">
      <formula>"Me"</formula>
    </cfRule>
  </conditionalFormatting>
  <conditionalFormatting sqref="AD52">
    <cfRule type="cellIs" dxfId="1411" priority="5382" operator="equal">
      <formula>"TD"</formula>
    </cfRule>
  </conditionalFormatting>
  <conditionalFormatting sqref="AI51:AI52">
    <cfRule type="cellIs" dxfId="1410" priority="5347" operator="equal">
      <formula>"Me"</formula>
    </cfRule>
  </conditionalFormatting>
  <conditionalFormatting sqref="AI51:AI52">
    <cfRule type="cellIs" dxfId="1409" priority="5346" operator="equal">
      <formula>"TD"</formula>
    </cfRule>
  </conditionalFormatting>
  <conditionalFormatting sqref="AG56 AG62:AG66 AG58 AG68">
    <cfRule type="cellIs" dxfId="1408" priority="5340" operator="equal">
      <formula>"Me"</formula>
    </cfRule>
  </conditionalFormatting>
  <conditionalFormatting sqref="AG56 AG62:AG66 AG58 AG68">
    <cfRule type="cellIs" dxfId="1407" priority="5339" operator="equal">
      <formula>"TD"</formula>
    </cfRule>
  </conditionalFormatting>
  <conditionalFormatting sqref="AG56 AG62:AG66 AG58 AG68">
    <cfRule type="cellIs" dxfId="1406" priority="5333" operator="equal">
      <formula>"Me"</formula>
    </cfRule>
  </conditionalFormatting>
  <conditionalFormatting sqref="AG56 AG62:AG66 AG58 AG68">
    <cfRule type="cellIs" dxfId="1405" priority="5332" operator="equal">
      <formula>"TD"</formula>
    </cfRule>
  </conditionalFormatting>
  <conditionalFormatting sqref="AG56 AG62:AG66 AG58 AG68">
    <cfRule type="cellIs" dxfId="1404" priority="5326" operator="equal">
      <formula>"Me"</formula>
    </cfRule>
  </conditionalFormatting>
  <conditionalFormatting sqref="AG56 AG62:AG66 AG58 AG68">
    <cfRule type="cellIs" dxfId="1403" priority="5325" operator="equal">
      <formula>"TD"</formula>
    </cfRule>
  </conditionalFormatting>
  <conditionalFormatting sqref="AG56 AG62:AG66 AG58 AG68">
    <cfRule type="cellIs" dxfId="1402" priority="5319" operator="equal">
      <formula>"Me"</formula>
    </cfRule>
  </conditionalFormatting>
  <conditionalFormatting sqref="AG56 AG62:AG66 AG58 AG68">
    <cfRule type="cellIs" dxfId="1401" priority="5318" operator="equal">
      <formula>"TD"</formula>
    </cfRule>
  </conditionalFormatting>
  <conditionalFormatting sqref="AG56 AG62:AG66 AG58 AG68">
    <cfRule type="cellIs" dxfId="1400" priority="5312" operator="equal">
      <formula>"Me"</formula>
    </cfRule>
  </conditionalFormatting>
  <conditionalFormatting sqref="AG56 AG62:AG66 AG58 AG68">
    <cfRule type="cellIs" dxfId="1399" priority="5311" operator="equal">
      <formula>"TD"</formula>
    </cfRule>
  </conditionalFormatting>
  <conditionalFormatting sqref="F41">
    <cfRule type="cellIs" dxfId="1398" priority="5297" operator="equal">
      <formula>"Me"</formula>
    </cfRule>
  </conditionalFormatting>
  <conditionalFormatting sqref="F41">
    <cfRule type="cellIs" dxfId="1397" priority="5296" operator="equal">
      <formula>"TD"</formula>
    </cfRule>
  </conditionalFormatting>
  <conditionalFormatting sqref="F41">
    <cfRule type="cellIs" dxfId="1396" priority="5290" operator="equal">
      <formula>"PR"</formula>
    </cfRule>
  </conditionalFormatting>
  <conditionalFormatting sqref="AG49:AG50">
    <cfRule type="cellIs" dxfId="1395" priority="5259" operator="equal">
      <formula>"Me"</formula>
    </cfRule>
  </conditionalFormatting>
  <conditionalFormatting sqref="AG49:AG50">
    <cfRule type="cellIs" dxfId="1394" priority="5258" operator="equal">
      <formula>"TD"</formula>
    </cfRule>
  </conditionalFormatting>
  <conditionalFormatting sqref="R53:V54">
    <cfRule type="cellIs" dxfId="1393" priority="5243" operator="equal">
      <formula>"Me"</formula>
    </cfRule>
  </conditionalFormatting>
  <conditionalFormatting sqref="R53:V54">
    <cfRule type="cellIs" dxfId="1392" priority="5242" operator="equal">
      <formula>"TD"</formula>
    </cfRule>
  </conditionalFormatting>
  <conditionalFormatting sqref="S53:T54">
    <cfRule type="cellIs" dxfId="1391" priority="5236" operator="equal">
      <formula>"Me"</formula>
    </cfRule>
  </conditionalFormatting>
  <conditionalFormatting sqref="S53:T54">
    <cfRule type="cellIs" dxfId="1390" priority="5235" operator="equal">
      <formula>"TD"</formula>
    </cfRule>
  </conditionalFormatting>
  <conditionalFormatting sqref="U53:U54">
    <cfRule type="cellIs" dxfId="1389" priority="5229" operator="equal">
      <formula>"Me"</formula>
    </cfRule>
  </conditionalFormatting>
  <conditionalFormatting sqref="U53:U54">
    <cfRule type="cellIs" dxfId="1388" priority="5228" operator="equal">
      <formula>"TD"</formula>
    </cfRule>
  </conditionalFormatting>
  <conditionalFormatting sqref="F69:J70 AD70:AJ70 AD72:AJ72 AC71:AJ71 L69:W70 Y69:AA72 F71:X72 AC69:AJ69">
    <cfRule type="cellIs" dxfId="1387" priority="5134" operator="equal">
      <formula>"Me"</formula>
    </cfRule>
  </conditionalFormatting>
  <conditionalFormatting sqref="F69:J70 AD70:AJ70 AD72:AJ72 AC71:AJ71 L69:W70 Y69:AA72 F71:X72 AC69:AJ69">
    <cfRule type="cellIs" dxfId="1386" priority="5133" operator="equal">
      <formula>"TD"</formula>
    </cfRule>
  </conditionalFormatting>
  <conditionalFormatting sqref="F69:J70 AD70:AJ70 AD72:AJ72 AC71:AJ71 L69:W70 Y69:AA72 F71:X72 AC69:AJ69">
    <cfRule type="cellIs" dxfId="1385" priority="5127" operator="equal">
      <formula>"PR"</formula>
    </cfRule>
  </conditionalFormatting>
  <conditionalFormatting sqref="F81:F82 N81:O82 S81:V82 Z82:AA82 X81:AA81 X82 AD81:AJ82">
    <cfRule type="cellIs" dxfId="1384" priority="4898" operator="equal">
      <formula>"Me"</formula>
    </cfRule>
  </conditionalFormatting>
  <conditionalFormatting sqref="F81:F82 N81:O82 S81:V82 Z82:AA82 X81:AA81 X82 AD81:AJ82">
    <cfRule type="cellIs" dxfId="1383" priority="4897" operator="equal">
      <formula>"TD"</formula>
    </cfRule>
  </conditionalFormatting>
  <conditionalFormatting sqref="F81:F82 N81:O82 S81:V82 Z82:AA82 X81:AA81 X82 AD81:AJ82">
    <cfRule type="cellIs" dxfId="1382" priority="4891" operator="equal">
      <formula>"PR"</formula>
    </cfRule>
  </conditionalFormatting>
  <conditionalFormatting sqref="Z81:AA82 AD81:AD82">
    <cfRule type="cellIs" dxfId="1381" priority="4890" operator="equal">
      <formula>"Me"</formula>
    </cfRule>
  </conditionalFormatting>
  <conditionalFormatting sqref="Z81:AA82 AD81:AD82">
    <cfRule type="cellIs" dxfId="1380" priority="4889" operator="equal">
      <formula>"TD"</formula>
    </cfRule>
  </conditionalFormatting>
  <conditionalFormatting sqref="AD86:AJ86 AC85:AJ85 F85:AB86">
    <cfRule type="cellIs" dxfId="1379" priority="4862" operator="equal">
      <formula>"Me"</formula>
    </cfRule>
  </conditionalFormatting>
  <conditionalFormatting sqref="AD86:AJ86 AC85:AJ85 F85:AB86">
    <cfRule type="cellIs" dxfId="1378" priority="4861" operator="equal">
      <formula>"TD"</formula>
    </cfRule>
  </conditionalFormatting>
  <conditionalFormatting sqref="AD86:AJ86 AC85:AJ85 F85:AB86">
    <cfRule type="cellIs" dxfId="1377" priority="4855" operator="equal">
      <formula>"PR"</formula>
    </cfRule>
  </conditionalFormatting>
  <conditionalFormatting sqref="Z85:AA86 AD86 AC85:AD85">
    <cfRule type="cellIs" dxfId="1376" priority="4854" operator="equal">
      <formula>"Me"</formula>
    </cfRule>
  </conditionalFormatting>
  <conditionalFormatting sqref="Z85:AA86 AD86 AC85:AD85">
    <cfRule type="cellIs" dxfId="1375" priority="4853" operator="equal">
      <formula>"TD"</formula>
    </cfRule>
  </conditionalFormatting>
  <conditionalFormatting sqref="F137:AJ137">
    <cfRule type="cellIs" dxfId="1374" priority="4830" operator="equal">
      <formula>"Me"</formula>
    </cfRule>
  </conditionalFormatting>
  <conditionalFormatting sqref="F137:O137 S137:AJ137">
    <cfRule type="cellIs" dxfId="1373" priority="4829" operator="equal">
      <formula>"TD"</formula>
    </cfRule>
  </conditionalFormatting>
  <conditionalFormatting sqref="F137:AJ137">
    <cfRule type="cellIs" dxfId="1372" priority="4816" operator="equal">
      <formula>"PR"</formula>
    </cfRule>
  </conditionalFormatting>
  <conditionalFormatting sqref="Z142:AB142 Z141:AJ141 AD142:AJ144 F141:Y144 Z143:AC144">
    <cfRule type="cellIs" dxfId="1371" priority="4806" operator="equal">
      <formula>"Me"</formula>
    </cfRule>
  </conditionalFormatting>
  <conditionalFormatting sqref="Z142:AB142 Z141:AJ141 AD142:AJ144 F141:Y144 Z143:AC144">
    <cfRule type="cellIs" dxfId="1370" priority="4805" operator="equal">
      <formula>"TD"</formula>
    </cfRule>
  </conditionalFormatting>
  <conditionalFormatting sqref="Z142:AB142 Z141:AJ141 AD142:AJ144 F141:Y144 Z143:AC144">
    <cfRule type="cellIs" dxfId="1369" priority="4799" operator="equal">
      <formula>"PR"</formula>
    </cfRule>
  </conditionalFormatting>
  <conditionalFormatting sqref="Z141:AD141 Z142:AB142 AD142:AD144">
    <cfRule type="cellIs" dxfId="1368" priority="4798" operator="equal">
      <formula>"Me"</formula>
    </cfRule>
  </conditionalFormatting>
  <conditionalFormatting sqref="Z141:AD141 Z142:AB142 AD142:AD144">
    <cfRule type="cellIs" dxfId="1367" priority="4797" operator="equal">
      <formula>"TD"</formula>
    </cfRule>
  </conditionalFormatting>
  <conditionalFormatting sqref="F161:AJ161">
    <cfRule type="cellIs" dxfId="1366" priority="4779" operator="equal">
      <formula>"Me"</formula>
    </cfRule>
  </conditionalFormatting>
  <conditionalFormatting sqref="F161:O161 S161:AJ161">
    <cfRule type="cellIs" dxfId="1365" priority="4778" operator="equal">
      <formula>"TD"</formula>
    </cfRule>
  </conditionalFormatting>
  <conditionalFormatting sqref="F161:AJ161">
    <cfRule type="cellIs" dxfId="1364" priority="4765" operator="equal">
      <formula>"PR"</formula>
    </cfRule>
  </conditionalFormatting>
  <conditionalFormatting sqref="AD166:AJ166 W166:AB166 W165:AJ165 F165:V166">
    <cfRule type="cellIs" dxfId="1363" priority="4755" operator="equal">
      <formula>"Me"</formula>
    </cfRule>
  </conditionalFormatting>
  <conditionalFormatting sqref="AD166:AJ166 W166:AB166 W165:AJ165 F165:V166">
    <cfRule type="cellIs" dxfId="1362" priority="4754" operator="equal">
      <formula>"TD"</formula>
    </cfRule>
  </conditionalFormatting>
  <conditionalFormatting sqref="AD166:AJ166 W166:AB166 W165:AJ165 F165:V166">
    <cfRule type="cellIs" dxfId="1361" priority="4748" operator="equal">
      <formula>"PR"</formula>
    </cfRule>
  </conditionalFormatting>
  <conditionalFormatting sqref="Z165:AD165 Z166:AB166 AD166">
    <cfRule type="cellIs" dxfId="1360" priority="4747" operator="equal">
      <formula>"Me"</formula>
    </cfRule>
  </conditionalFormatting>
  <conditionalFormatting sqref="Z165:AD165 Z166:AB166 AD166">
    <cfRule type="cellIs" dxfId="1359" priority="4746" operator="equal">
      <formula>"TD"</formula>
    </cfRule>
  </conditionalFormatting>
  <conditionalFormatting sqref="F185:AJ186">
    <cfRule type="cellIs" dxfId="1358" priority="4675" operator="equal">
      <formula>"Me"</formula>
    </cfRule>
  </conditionalFormatting>
  <conditionalFormatting sqref="F185:AJ186">
    <cfRule type="cellIs" dxfId="1357" priority="4674" operator="equal">
      <formula>"TD"</formula>
    </cfRule>
  </conditionalFormatting>
  <conditionalFormatting sqref="F185:AJ186">
    <cfRule type="cellIs" dxfId="1356" priority="4663" operator="equal">
      <formula>"PR"</formula>
    </cfRule>
  </conditionalFormatting>
  <conditionalFormatting sqref="G29:AA29 F30:AA30 AD29:AJ30">
    <cfRule type="cellIs" dxfId="1355" priority="4644" operator="equal">
      <formula>"Me"</formula>
    </cfRule>
  </conditionalFormatting>
  <conditionalFormatting sqref="G29:AA29 F30:AA30 AD29:AJ30">
    <cfRule type="cellIs" dxfId="1354" priority="4643" operator="equal">
      <formula>"TD"</formula>
    </cfRule>
  </conditionalFormatting>
  <conditionalFormatting sqref="G29:AA29 F30:AA30 AD29:AJ30">
    <cfRule type="cellIs" dxfId="1353" priority="4637" operator="equal">
      <formula>"PR"</formula>
    </cfRule>
  </conditionalFormatting>
  <conditionalFormatting sqref="D45:D46">
    <cfRule type="cellIs" dxfId="1352" priority="4535" operator="equal">
      <formula>"c"</formula>
    </cfRule>
    <cfRule type="cellIs" dxfId="1351" priority="4536" operator="equal">
      <formula>"b"</formula>
    </cfRule>
    <cfRule type="cellIs" dxfId="1350" priority="4537" operator="equal">
      <formula>"a"</formula>
    </cfRule>
  </conditionalFormatting>
  <conditionalFormatting sqref="AD80:AJ80 Z80:AB80 Z79:AJ79">
    <cfRule type="cellIs" dxfId="1349" priority="4532" operator="equal">
      <formula>"Me"</formula>
    </cfRule>
  </conditionalFormatting>
  <conditionalFormatting sqref="AD80:AJ80 Z80:AB80 Z79:AJ79">
    <cfRule type="cellIs" dxfId="1348" priority="4531" operator="equal">
      <formula>"TD"</formula>
    </cfRule>
  </conditionalFormatting>
  <conditionalFormatting sqref="Z79:AD79 Z80:AB80 AD80">
    <cfRule type="cellIs" dxfId="1347" priority="4524" operator="equal">
      <formula>"Me"</formula>
    </cfRule>
  </conditionalFormatting>
  <conditionalFormatting sqref="Z79:AD79 Z80:AB80 AD80">
    <cfRule type="cellIs" dxfId="1346" priority="4523" operator="equal">
      <formula>"TD"</formula>
    </cfRule>
  </conditionalFormatting>
  <conditionalFormatting sqref="AD80:AJ80 Z80:AB80 Z79:AJ79">
    <cfRule type="cellIs" dxfId="1345" priority="4525" operator="equal">
      <formula>"PR"</formula>
    </cfRule>
  </conditionalFormatting>
  <conditionalFormatting sqref="F99:AJ99">
    <cfRule type="cellIs" dxfId="1344" priority="4418" operator="equal">
      <formula>"Me"</formula>
    </cfRule>
  </conditionalFormatting>
  <conditionalFormatting sqref="F99:O99 S99:AJ99">
    <cfRule type="cellIs" dxfId="1343" priority="4417" operator="equal">
      <formula>"TD"</formula>
    </cfRule>
  </conditionalFormatting>
  <conditionalFormatting sqref="F99:AJ99">
    <cfRule type="cellIs" dxfId="1342" priority="4404" operator="equal">
      <formula>"PR"</formula>
    </cfRule>
  </conditionalFormatting>
  <conditionalFormatting sqref="F119:AJ119">
    <cfRule type="cellIs" dxfId="1341" priority="4328" operator="equal">
      <formula>"Me"</formula>
    </cfRule>
  </conditionalFormatting>
  <conditionalFormatting sqref="F119:O119 S119:AJ119">
    <cfRule type="cellIs" dxfId="1340" priority="4327" operator="equal">
      <formula>"TD"</formula>
    </cfRule>
  </conditionalFormatting>
  <conditionalFormatting sqref="F119:AJ119">
    <cfRule type="cellIs" dxfId="1339" priority="4314" operator="equal">
      <formula>"PR"</formula>
    </cfRule>
  </conditionalFormatting>
  <conditionalFormatting sqref="F123:V123 F124:W124 AD124:AJ124 Y123:AJ123 Y124:AB124 F125:AJ126">
    <cfRule type="cellIs" dxfId="1338" priority="4267" operator="equal">
      <formula>"Me"</formula>
    </cfRule>
  </conditionalFormatting>
  <conditionalFormatting sqref="F123:V123 F124:W124 AD124:AJ124 Y123:AJ123 Y124:AB124 F125:AJ126">
    <cfRule type="cellIs" dxfId="1337" priority="4266" operator="equal">
      <formula>"TD"</formula>
    </cfRule>
  </conditionalFormatting>
  <conditionalFormatting sqref="F123:V123 F124:W124 AD124:AJ124 Y123:AJ123 Y124:AB124 F125:AJ126">
    <cfRule type="cellIs" dxfId="1336" priority="4255" operator="equal">
      <formula>"PR"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5" priority="4240" operator="equal">
      <formula>"Me"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4" priority="4239" operator="equal">
      <formula>"TD"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3" priority="4228" operator="equal">
      <formula>"PR"</formula>
    </cfRule>
  </conditionalFormatting>
  <conditionalFormatting sqref="F135:G136 AD136:AJ136 I135:N136 P135:Q136 Z135:AJ135 W136:AB136 S135:U136">
    <cfRule type="cellIs" dxfId="1332" priority="4186" operator="equal">
      <formula>"Me"</formula>
    </cfRule>
  </conditionalFormatting>
  <conditionalFormatting sqref="F135:G136 AD136:AJ136 I135:N136 P135:Q136 Z135:AJ135 W136:AB136 S135:U136">
    <cfRule type="cellIs" dxfId="1331" priority="4185" operator="equal">
      <formula>"TD"</formula>
    </cfRule>
  </conditionalFormatting>
  <conditionalFormatting sqref="F135:G136 AD136:AJ136 I135:N136 P135:Q136 Z135:AJ135 W136:AB136 S135:U136">
    <cfRule type="cellIs" dxfId="1330" priority="4174" operator="equal">
      <formula>"PR"</formula>
    </cfRule>
  </conditionalFormatting>
  <conditionalFormatting sqref="F151:AJ151">
    <cfRule type="cellIs" dxfId="1329" priority="4139" operator="equal">
      <formula>"Me"</formula>
    </cfRule>
  </conditionalFormatting>
  <conditionalFormatting sqref="F151:O151 S151:AJ151">
    <cfRule type="cellIs" dxfId="1328" priority="4138" operator="equal">
      <formula>"TD"</formula>
    </cfRule>
  </conditionalFormatting>
  <conditionalFormatting sqref="F151:AJ151">
    <cfRule type="cellIs" dxfId="1327" priority="4125" operator="equal">
      <formula>"PR"</formula>
    </cfRule>
  </conditionalFormatting>
  <conditionalFormatting sqref="AD156:AJ156 AD158:AJ158 F157:X160 AD160:AJ160 Z156:AB156 Z158:AB158 Z160:AB160 Z159:AJ159 Z157:AJ157 Z155:AJ155 Y155:Y160">
    <cfRule type="cellIs" dxfId="1326" priority="4115" operator="equal">
      <formula>"Me"</formula>
    </cfRule>
  </conditionalFormatting>
  <conditionalFormatting sqref="AD156:AJ156 AD158:AJ158 F157:X160 AD160:AJ160 Z156:AB156 Z158:AB158 Z160:AB160 Z159:AJ159 Z157:AJ157 Z155:AJ155 Y155:Y160">
    <cfRule type="cellIs" dxfId="1325" priority="4114" operator="equal">
      <formula>"TD"</formula>
    </cfRule>
  </conditionalFormatting>
  <conditionalFormatting sqref="AD156:AJ156 AD158:AJ158 F157:X160 AD160:AJ160 Z156:AB156 Z158:AB158 Z160:AB160 Z159:AJ159 Z157:AJ157 Z155:AJ155 Y155:Y160">
    <cfRule type="cellIs" dxfId="1324" priority="4103" operator="equal">
      <formula>"PR"</formula>
    </cfRule>
  </conditionalFormatting>
  <conditionalFormatting sqref="H39:H42">
    <cfRule type="cellIs" dxfId="1323" priority="3644" operator="equal">
      <formula>"Me"</formula>
    </cfRule>
  </conditionalFormatting>
  <conditionalFormatting sqref="H39:H42">
    <cfRule type="cellIs" dxfId="1322" priority="3643" operator="equal">
      <formula>"TD"</formula>
    </cfRule>
  </conditionalFormatting>
  <conditionalFormatting sqref="H39:H42">
    <cfRule type="cellIs" dxfId="1321" priority="3642" operator="equal">
      <formula>"PR"</formula>
    </cfRule>
  </conditionalFormatting>
  <conditionalFormatting sqref="O37:O42">
    <cfRule type="cellIs" dxfId="1320" priority="3641" operator="equal">
      <formula>"Me"</formula>
    </cfRule>
  </conditionalFormatting>
  <conditionalFormatting sqref="O37:O42">
    <cfRule type="cellIs" dxfId="1319" priority="3640" operator="equal">
      <formula>"TD"</formula>
    </cfRule>
  </conditionalFormatting>
  <conditionalFormatting sqref="O37:O42">
    <cfRule type="cellIs" dxfId="1318" priority="3639" operator="equal">
      <formula>"PR"</formula>
    </cfRule>
  </conditionalFormatting>
  <conditionalFormatting sqref="V37:V40 V42">
    <cfRule type="cellIs" dxfId="1317" priority="3638" operator="equal">
      <formula>"Me"</formula>
    </cfRule>
  </conditionalFormatting>
  <conditionalFormatting sqref="V37:V40 V42">
    <cfRule type="cellIs" dxfId="1316" priority="3637" operator="equal">
      <formula>"TD"</formula>
    </cfRule>
  </conditionalFormatting>
  <conditionalFormatting sqref="V37:V40 V42">
    <cfRule type="cellIs" dxfId="1315" priority="3636" operator="equal">
      <formula>"PR"</formula>
    </cfRule>
  </conditionalFormatting>
  <conditionalFormatting sqref="AC37 AC39 AC41">
    <cfRule type="cellIs" dxfId="1314" priority="3635" operator="equal">
      <formula>"Me"</formula>
    </cfRule>
  </conditionalFormatting>
  <conditionalFormatting sqref="AC37 AC39 AC41">
    <cfRule type="cellIs" dxfId="1313" priority="3634" operator="equal">
      <formula>"TD"</formula>
    </cfRule>
  </conditionalFormatting>
  <conditionalFormatting sqref="AC37 AC39 AC41">
    <cfRule type="cellIs" dxfId="1312" priority="3633" operator="equal">
      <formula>"PR"</formula>
    </cfRule>
  </conditionalFormatting>
  <conditionalFormatting sqref="AD96:AJ96 X95:AJ95 F95:V96">
    <cfRule type="cellIs" dxfId="1311" priority="3513" operator="equal">
      <formula>"Me"</formula>
    </cfRule>
  </conditionalFormatting>
  <conditionalFormatting sqref="AD96:AJ96 X95:AJ95 F95:V96">
    <cfRule type="cellIs" dxfId="1310" priority="3512" operator="equal">
      <formula>"TD"</formula>
    </cfRule>
  </conditionalFormatting>
  <conditionalFormatting sqref="AD96:AJ96 X95:AJ95 F95:V96">
    <cfRule type="cellIs" dxfId="1309" priority="3511" operator="equal">
      <formula>"PR"</formula>
    </cfRule>
  </conditionalFormatting>
  <conditionalFormatting sqref="AD102:AJ102 Z102:AB102 Z101:AJ101 F101:Y102">
    <cfRule type="cellIs" dxfId="1308" priority="3500" operator="equal">
      <formula>"Me"</formula>
    </cfRule>
  </conditionalFormatting>
  <conditionalFormatting sqref="AD102:AJ102 Z102:AB102 Z101:AJ101 F101:Y102">
    <cfRule type="cellIs" dxfId="1307" priority="3499" operator="equal">
      <formula>"TD"</formula>
    </cfRule>
  </conditionalFormatting>
  <conditionalFormatting sqref="AD102:AJ102 Z102:AB102 Z101:AJ101 F101:Y102">
    <cfRule type="cellIs" dxfId="1306" priority="3498" operator="equal">
      <formula>"PR"</formula>
    </cfRule>
  </conditionalFormatting>
  <conditionalFormatting sqref="R89:R90 T89:W90 Y89:AA90 F89:I90 AD89:AJ90">
    <cfRule type="cellIs" dxfId="1305" priority="3468" operator="equal">
      <formula>"Me"</formula>
    </cfRule>
  </conditionalFormatting>
  <conditionalFormatting sqref="R89:R90 T89:W90 Y89:AA90 F89:I90 AD89:AJ90">
    <cfRule type="cellIs" dxfId="1304" priority="3467" operator="equal">
      <formula>"TD"</formula>
    </cfRule>
  </conditionalFormatting>
  <conditionalFormatting sqref="R89:R90 T89:W90 Y89:AA90 F89:I90 AD89:AJ90">
    <cfRule type="cellIs" dxfId="1303" priority="3466" operator="equal">
      <formula>"PR"</formula>
    </cfRule>
  </conditionalFormatting>
  <conditionalFormatting sqref="F173:H174 N173:O174 U173:V174 AB173:AC173 AI173:AJ174 AB174">
    <cfRule type="cellIs" dxfId="1302" priority="3433" operator="equal">
      <formula>"Me"</formula>
    </cfRule>
  </conditionalFormatting>
  <conditionalFormatting sqref="F173:H174 N173:O174 U173:V174 AB173:AC173 AI173:AJ174 AB174">
    <cfRule type="cellIs" dxfId="1301" priority="3432" operator="equal">
      <formula>"TD"</formula>
    </cfRule>
  </conditionalFormatting>
  <conditionalFormatting sqref="F173:H174 N173:O174 U173:V174 AB173:AC173 AI173:AJ174 AB174">
    <cfRule type="cellIs" dxfId="1300" priority="3431" operator="equal">
      <formula>"PR"</formula>
    </cfRule>
  </conditionalFormatting>
  <conditionalFormatting sqref="F125:AI126">
    <cfRule type="cellIs" dxfId="1299" priority="3421" operator="equal">
      <formula>"Me"</formula>
    </cfRule>
  </conditionalFormatting>
  <conditionalFormatting sqref="F125:AI126">
    <cfRule type="cellIs" dxfId="1298" priority="3420" operator="equal">
      <formula>"TD"</formula>
    </cfRule>
  </conditionalFormatting>
  <conditionalFormatting sqref="F125:AI126">
    <cfRule type="cellIs" dxfId="1297" priority="3419" operator="equal">
      <formula>"PR"</formula>
    </cfRule>
  </conditionalFormatting>
  <conditionalFormatting sqref="F231:I232 N231:O232 R231:S232 Z231:Z232 AB231:AJ231 AB232 AD232:AJ232">
    <cfRule type="cellIs" dxfId="1296" priority="3361" operator="equal">
      <formula>"Me"</formula>
    </cfRule>
  </conditionalFormatting>
  <conditionalFormatting sqref="F231:I232 N231:O232 R231:S232 Z231:Z232 AB231:AJ231 AB232 AD232:AJ232">
    <cfRule type="cellIs" dxfId="1295" priority="3360" operator="equal">
      <formula>"TD"</formula>
    </cfRule>
  </conditionalFormatting>
  <conditionalFormatting sqref="F231:I232 N231:O232 R231:S232 Z231:Z232 AB231:AJ231 AB232 AD232:AJ232">
    <cfRule type="cellIs" dxfId="1294" priority="3359" operator="equal">
      <formula>"PR"</formula>
    </cfRule>
  </conditionalFormatting>
  <conditionalFormatting sqref="T231:V232">
    <cfRule type="cellIs" dxfId="1293" priority="3358" operator="equal">
      <formula>"Me"</formula>
    </cfRule>
  </conditionalFormatting>
  <conditionalFormatting sqref="T231:V232">
    <cfRule type="cellIs" dxfId="1292" priority="3357" operator="equal">
      <formula>"TD"</formula>
    </cfRule>
  </conditionalFormatting>
  <conditionalFormatting sqref="T231:V232">
    <cfRule type="cellIs" dxfId="1291" priority="3356" operator="equal">
      <formula>"PR"</formula>
    </cfRule>
  </conditionalFormatting>
  <conditionalFormatting sqref="F139:L140 N139:S140 AD140:AJ140 Z140:AB140 Z139:AJ139 U139:Y140">
    <cfRule type="cellIs" dxfId="1290" priority="3258" operator="equal">
      <formula>"Me"</formula>
    </cfRule>
  </conditionalFormatting>
  <conditionalFormatting sqref="F139:L140 N139:S140 AD140:AJ140 Z140:AB140 Z139:AJ139 U139:Y140">
    <cfRule type="cellIs" dxfId="1289" priority="3257" operator="equal">
      <formula>"TD"</formula>
    </cfRule>
  </conditionalFormatting>
  <conditionalFormatting sqref="F139:L140 N139:S140 AD140:AJ140 Z140:AB140 Z139:AJ139 U139:Y140">
    <cfRule type="cellIs" dxfId="1288" priority="3256" operator="equal">
      <formula>"PR"</formula>
    </cfRule>
  </conditionalFormatting>
  <conditionalFormatting sqref="Z139:AD139 Z140:AB140 AD140">
    <cfRule type="cellIs" dxfId="1287" priority="3255" operator="equal">
      <formula>"Me"</formula>
    </cfRule>
  </conditionalFormatting>
  <conditionalFormatting sqref="Z139:AD139 Z140:AB140 AD140">
    <cfRule type="cellIs" dxfId="1286" priority="3254" operator="equal">
      <formula>"TD"</formula>
    </cfRule>
  </conditionalFormatting>
  <conditionalFormatting sqref="Z194:AB194 Z195:AA196 Z193:AJ193 AD194:AJ196 AB196 AB195:AC195 W191:AJ192 W193:Y196 F191:V196">
    <cfRule type="cellIs" dxfId="1285" priority="3239" operator="equal">
      <formula>"Me"</formula>
    </cfRule>
  </conditionalFormatting>
  <conditionalFormatting sqref="Z194:AB194 Z195:AA196 Z193:AJ193 AD194:AJ196 AB196 AB195:AC195 W191:AJ192 W193:Y196 F191:V196">
    <cfRule type="cellIs" dxfId="1284" priority="3238" operator="equal">
      <formula>"TD"</formula>
    </cfRule>
  </conditionalFormatting>
  <conditionalFormatting sqref="Z194:AB194 Z195:AA196 Z193:AJ193 AD194:AJ196 AB196 AB195:AC195 W191:AJ192 W193:Y196 F191:V196">
    <cfRule type="cellIs" dxfId="1283" priority="3237" operator="equal">
      <formula>"PR"</formula>
    </cfRule>
  </conditionalFormatting>
  <conditionalFormatting sqref="F187:AJ187">
    <cfRule type="cellIs" dxfId="1282" priority="3228" operator="equal">
      <formula>"Me"</formula>
    </cfRule>
  </conditionalFormatting>
  <conditionalFormatting sqref="F187:O187 S187:AJ187">
    <cfRule type="cellIs" dxfId="1281" priority="3227" operator="equal">
      <formula>"TD"</formula>
    </cfRule>
  </conditionalFormatting>
  <conditionalFormatting sqref="F187:AJ187">
    <cfRule type="cellIs" dxfId="1280" priority="3226" operator="equal">
      <formula>"PR"</formula>
    </cfRule>
  </conditionalFormatting>
  <conditionalFormatting sqref="AD78:AJ78 AB78 F77:Y78 AB77:AJ77">
    <cfRule type="cellIs" dxfId="1279" priority="3192" operator="equal">
      <formula>"Me"</formula>
    </cfRule>
  </conditionalFormatting>
  <conditionalFormatting sqref="AD78:AJ78 AB78 F77:Y78 AB77:AJ77">
    <cfRule type="cellIs" dxfId="1278" priority="3191" operator="equal">
      <formula>"TD"</formula>
    </cfRule>
  </conditionalFormatting>
  <conditionalFormatting sqref="AB77:AD77 AB78 AD78 Y77:Y78">
    <cfRule type="cellIs" dxfId="1277" priority="3189" operator="equal">
      <formula>"Me"</formula>
    </cfRule>
  </conditionalFormatting>
  <conditionalFormatting sqref="AB77:AD77 AB78 AD78 Y77:Y78">
    <cfRule type="cellIs" dxfId="1276" priority="3188" operator="equal">
      <formula>"TD"</formula>
    </cfRule>
  </conditionalFormatting>
  <conditionalFormatting sqref="AD78:AJ78 AB78 F77:Y78 AB77:AJ77">
    <cfRule type="cellIs" dxfId="1275" priority="3190" operator="equal">
      <formula>"PR"</formula>
    </cfRule>
  </conditionalFormatting>
  <conditionalFormatting sqref="AE33:AG34 F33:F34 H33:H34 K33:L34 O33:P34 AH33:AJ33 Z34:AB34 Z33:AC33 R33:Y34">
    <cfRule type="cellIs" dxfId="1274" priority="3151" operator="equal">
      <formula>"Me"</formula>
    </cfRule>
  </conditionalFormatting>
  <conditionalFormatting sqref="AE33:AG34 F33:F34 H33:H34 K33:L34 O33:O34 AH33:AJ33 Z34:AB34 Z33:AC33 S33:Y34">
    <cfRule type="cellIs" dxfId="1273" priority="3150" operator="equal">
      <formula>"TD"</formula>
    </cfRule>
  </conditionalFormatting>
  <conditionalFormatting sqref="AD34">
    <cfRule type="cellIs" dxfId="1272" priority="3149" operator="equal">
      <formula>"Me"</formula>
    </cfRule>
  </conditionalFormatting>
  <conditionalFormatting sqref="AD34">
    <cfRule type="cellIs" dxfId="1271" priority="3148" operator="equal">
      <formula>"TD"</formula>
    </cfRule>
  </conditionalFormatting>
  <conditionalFormatting sqref="AD33">
    <cfRule type="cellIs" dxfId="1270" priority="3147" operator="equal">
      <formula>"Me"</formula>
    </cfRule>
  </conditionalFormatting>
  <conditionalFormatting sqref="AD33">
    <cfRule type="cellIs" dxfId="1269" priority="3146" operator="equal">
      <formula>"TD"</formula>
    </cfRule>
  </conditionalFormatting>
  <conditionalFormatting sqref="F33:F34 H33:H34 K33:L34 O33:P34 AD34:AG34 Z34:AB34 Z33:AJ33 R33:Y34">
    <cfRule type="cellIs" dxfId="1268" priority="3145" operator="equal">
      <formula>"PR"</formula>
    </cfRule>
  </conditionalFormatting>
  <conditionalFormatting sqref="AG33:AJ33">
    <cfRule type="cellIs" dxfId="1267" priority="3144" operator="equal">
      <formula>"Me"</formula>
    </cfRule>
  </conditionalFormatting>
  <conditionalFormatting sqref="AG33:AJ33">
    <cfRule type="cellIs" dxfId="1266" priority="3143" operator="equal">
      <formula>"TD"</formula>
    </cfRule>
  </conditionalFormatting>
  <conditionalFormatting sqref="AG34">
    <cfRule type="cellIs" dxfId="1265" priority="3142" operator="equal">
      <formula>"Me"</formula>
    </cfRule>
  </conditionalFormatting>
  <conditionalFormatting sqref="AG34">
    <cfRule type="cellIs" dxfId="1264" priority="3141" operator="equal">
      <formula>"TD"</formula>
    </cfRule>
  </conditionalFormatting>
  <conditionalFormatting sqref="AG34">
    <cfRule type="cellIs" dxfId="1263" priority="3140" operator="equal">
      <formula>"Me"</formula>
    </cfRule>
  </conditionalFormatting>
  <conditionalFormatting sqref="AG34">
    <cfRule type="cellIs" dxfId="1262" priority="3139" operator="equal">
      <formula>"TD"</formula>
    </cfRule>
  </conditionalFormatting>
  <conditionalFormatting sqref="AG34">
    <cfRule type="cellIs" dxfId="1261" priority="3138" operator="equal">
      <formula>"Me"</formula>
    </cfRule>
  </conditionalFormatting>
  <conditionalFormatting sqref="AG34">
    <cfRule type="cellIs" dxfId="1260" priority="3137" operator="equal">
      <formula>"TD"</formula>
    </cfRule>
  </conditionalFormatting>
  <conditionalFormatting sqref="AG34">
    <cfRule type="cellIs" dxfId="1259" priority="3136" operator="equal">
      <formula>"Me"</formula>
    </cfRule>
  </conditionalFormatting>
  <conditionalFormatting sqref="AG34">
    <cfRule type="cellIs" dxfId="1258" priority="3135" operator="equal">
      <formula>"TD"</formula>
    </cfRule>
  </conditionalFormatting>
  <conditionalFormatting sqref="AG34">
    <cfRule type="cellIs" dxfId="1257" priority="3134" operator="equal">
      <formula>"Me"</formula>
    </cfRule>
  </conditionalFormatting>
  <conditionalFormatting sqref="AG34">
    <cfRule type="cellIs" dxfId="1256" priority="3133" operator="equal">
      <formula>"TD"</formula>
    </cfRule>
  </conditionalFormatting>
  <conditionalFormatting sqref="AE35:AJ36 F35:P36 S36:AB36 S35:AC35">
    <cfRule type="cellIs" dxfId="1255" priority="3123" operator="equal">
      <formula>"Me"</formula>
    </cfRule>
  </conditionalFormatting>
  <conditionalFormatting sqref="S35:AC35 F35:O36 AE35:AJ36 S36:AB36">
    <cfRule type="cellIs" dxfId="1254" priority="3122" operator="equal">
      <formula>"TD"</formula>
    </cfRule>
  </conditionalFormatting>
  <conditionalFormatting sqref="AD36">
    <cfRule type="cellIs" dxfId="1253" priority="3121" operator="equal">
      <formula>"Me"</formula>
    </cfRule>
  </conditionalFormatting>
  <conditionalFormatting sqref="AD36">
    <cfRule type="cellIs" dxfId="1252" priority="3120" operator="equal">
      <formula>"TD"</formula>
    </cfRule>
  </conditionalFormatting>
  <conditionalFormatting sqref="AD35">
    <cfRule type="cellIs" dxfId="1251" priority="3119" operator="equal">
      <formula>"Me"</formula>
    </cfRule>
  </conditionalFormatting>
  <conditionalFormatting sqref="AD35">
    <cfRule type="cellIs" dxfId="1250" priority="3118" operator="equal">
      <formula>"TD"</formula>
    </cfRule>
  </conditionalFormatting>
  <conditionalFormatting sqref="F35:P36 AD36:AJ36 S36:AB36 S35:AJ35">
    <cfRule type="cellIs" dxfId="1249" priority="3117" operator="equal">
      <formula>"PR"</formula>
    </cfRule>
  </conditionalFormatting>
  <conditionalFormatting sqref="AG35">
    <cfRule type="cellIs" dxfId="1248" priority="3116" operator="equal">
      <formula>"Me"</formula>
    </cfRule>
  </conditionalFormatting>
  <conditionalFormatting sqref="AG35">
    <cfRule type="cellIs" dxfId="1247" priority="3115" operator="equal">
      <formula>"TD"</formula>
    </cfRule>
  </conditionalFormatting>
  <conditionalFormatting sqref="AG36">
    <cfRule type="cellIs" dxfId="1246" priority="3114" operator="equal">
      <formula>"Me"</formula>
    </cfRule>
  </conditionalFormatting>
  <conditionalFormatting sqref="AG36">
    <cfRule type="cellIs" dxfId="1245" priority="3113" operator="equal">
      <formula>"TD"</formula>
    </cfRule>
  </conditionalFormatting>
  <conditionalFormatting sqref="AG36">
    <cfRule type="cellIs" dxfId="1244" priority="3112" operator="equal">
      <formula>"Me"</formula>
    </cfRule>
  </conditionalFormatting>
  <conditionalFormatting sqref="AG36">
    <cfRule type="cellIs" dxfId="1243" priority="3111" operator="equal">
      <formula>"TD"</formula>
    </cfRule>
  </conditionalFormatting>
  <conditionalFormatting sqref="AG36">
    <cfRule type="cellIs" dxfId="1242" priority="3110" operator="equal">
      <formula>"Me"</formula>
    </cfRule>
  </conditionalFormatting>
  <conditionalFormatting sqref="AG36">
    <cfRule type="cellIs" dxfId="1241" priority="3109" operator="equal">
      <formula>"TD"</formula>
    </cfRule>
  </conditionalFormatting>
  <conditionalFormatting sqref="AG36">
    <cfRule type="cellIs" dxfId="1240" priority="3108" operator="equal">
      <formula>"Me"</formula>
    </cfRule>
  </conditionalFormatting>
  <conditionalFormatting sqref="AG36">
    <cfRule type="cellIs" dxfId="1239" priority="3107" operator="equal">
      <formula>"TD"</formula>
    </cfRule>
  </conditionalFormatting>
  <conditionalFormatting sqref="AG36">
    <cfRule type="cellIs" dxfId="1238" priority="3106" operator="equal">
      <formula>"Me"</formula>
    </cfRule>
  </conditionalFormatting>
  <conditionalFormatting sqref="AG36">
    <cfRule type="cellIs" dxfId="1237" priority="3105" operator="equal">
      <formula>"TD"</formula>
    </cfRule>
  </conditionalFormatting>
  <conditionalFormatting sqref="AD197:AJ198 F197:AA198">
    <cfRule type="cellIs" dxfId="1236" priority="3095" operator="equal">
      <formula>"Me"</formula>
    </cfRule>
  </conditionalFormatting>
  <conditionalFormatting sqref="AD197:AJ198 F197:AA198">
    <cfRule type="cellIs" dxfId="1235" priority="3094" operator="equal">
      <formula>"TD"</formula>
    </cfRule>
  </conditionalFormatting>
  <conditionalFormatting sqref="AD197:AJ198 F197:AA198">
    <cfRule type="cellIs" dxfId="1234" priority="3093" operator="equal">
      <formula>"PR"</formula>
    </cfRule>
  </conditionalFormatting>
  <conditionalFormatting sqref="M47:P48 Z47:AD47 AG47:AJ48 T47:T48 F47:F48 Z48:AB48 AD48 H47:I48 W47:W48">
    <cfRule type="cellIs" dxfId="1233" priority="3006" operator="equal">
      <formula>"Me"</formula>
    </cfRule>
  </conditionalFormatting>
  <conditionalFormatting sqref="M47:O48 Z47:AD47 AG47:AJ48 T47:T48 F47:F48 Z48:AB48 AD48 H47:I48 W47:W48">
    <cfRule type="cellIs" dxfId="1232" priority="3005" operator="equal">
      <formula>"TD"</formula>
    </cfRule>
  </conditionalFormatting>
  <conditionalFormatting sqref="M47:P48 Z47:AD47 AG47:AJ48 T47:T48 F47:F48 Z48:AB48 AD48 H47:I48 W47:W48">
    <cfRule type="cellIs" dxfId="1231" priority="3004" operator="equal">
      <formula>"PR"</formula>
    </cfRule>
  </conditionalFormatting>
  <conditionalFormatting sqref="P45:P48">
    <cfRule type="cellIs" dxfId="1230" priority="3003" operator="equal">
      <formula>"TD"</formula>
    </cfRule>
  </conditionalFormatting>
  <conditionalFormatting sqref="L45:L48">
    <cfRule type="cellIs" dxfId="1229" priority="3002" operator="equal">
      <formula>"Me"</formula>
    </cfRule>
  </conditionalFormatting>
  <conditionalFormatting sqref="L45:L48">
    <cfRule type="cellIs" dxfId="1228" priority="3001" operator="equal">
      <formula>"TD"</formula>
    </cfRule>
  </conditionalFormatting>
  <conditionalFormatting sqref="L45:L48">
    <cfRule type="cellIs" dxfId="1227" priority="3000" operator="equal">
      <formula>"PR"</formula>
    </cfRule>
  </conditionalFormatting>
  <conditionalFormatting sqref="S45:S48">
    <cfRule type="cellIs" dxfId="1226" priority="2999" operator="equal">
      <formula>"Me"</formula>
    </cfRule>
  </conditionalFormatting>
  <conditionalFormatting sqref="S45:S48">
    <cfRule type="cellIs" dxfId="1225" priority="2998" operator="equal">
      <formula>"TD"</formula>
    </cfRule>
  </conditionalFormatting>
  <conditionalFormatting sqref="S45:S48">
    <cfRule type="cellIs" dxfId="1224" priority="2997" operator="equal">
      <formula>"PR"</formula>
    </cfRule>
  </conditionalFormatting>
  <conditionalFormatting sqref="D47:D48">
    <cfRule type="cellIs" dxfId="1223" priority="2985" operator="equal">
      <formula>"c"</formula>
    </cfRule>
    <cfRule type="cellIs" dxfId="1222" priority="2986" operator="equal">
      <formula>"b"</formula>
    </cfRule>
    <cfRule type="cellIs" dxfId="1221" priority="2987" operator="equal">
      <formula>"a"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0" priority="2940" operator="equal">
      <formula>"Me"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9" priority="2939" operator="equal">
      <formula>"TD"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8" priority="2938" operator="equal">
      <formula>"PR"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7" priority="2937" operator="equal">
      <formula>"Me"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6" priority="2936" operator="equal">
      <formula>"TD"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5" priority="2935" operator="equal">
      <formula>"PR"</formula>
    </cfRule>
  </conditionalFormatting>
  <conditionalFormatting sqref="F199:AJ199">
    <cfRule type="cellIs" dxfId="1214" priority="2934" operator="equal">
      <formula>"Me"</formula>
    </cfRule>
  </conditionalFormatting>
  <conditionalFormatting sqref="F199:O199 S199:AJ199">
    <cfRule type="cellIs" dxfId="1213" priority="2933" operator="equal">
      <formula>"TD"</formula>
    </cfRule>
  </conditionalFormatting>
  <conditionalFormatting sqref="F199:AJ199">
    <cfRule type="cellIs" dxfId="1212" priority="2932" operator="equal">
      <formula>"PR"</formula>
    </cfRule>
  </conditionalFormatting>
  <conditionalFormatting sqref="M221:M222">
    <cfRule type="cellIs" dxfId="1211" priority="2914" operator="equal">
      <formula>"Me"</formula>
    </cfRule>
  </conditionalFormatting>
  <conditionalFormatting sqref="M221:M222">
    <cfRule type="cellIs" dxfId="1210" priority="2913" operator="equal">
      <formula>"TD"</formula>
    </cfRule>
  </conditionalFormatting>
  <conditionalFormatting sqref="M221:M222">
    <cfRule type="cellIs" dxfId="1209" priority="2912" operator="equal">
      <formula>"PR"</formula>
    </cfRule>
  </conditionalFormatting>
  <conditionalFormatting sqref="T221:T222">
    <cfRule type="cellIs" dxfId="1208" priority="2911" operator="equal">
      <formula>"Me"</formula>
    </cfRule>
  </conditionalFormatting>
  <conditionalFormatting sqref="T221:T222">
    <cfRule type="cellIs" dxfId="1207" priority="2910" operator="equal">
      <formula>"TD"</formula>
    </cfRule>
  </conditionalFormatting>
  <conditionalFormatting sqref="T221:T222">
    <cfRule type="cellIs" dxfId="1206" priority="2909" operator="equal">
      <formula>"PR"</formula>
    </cfRule>
  </conditionalFormatting>
  <conditionalFormatting sqref="AA221:AA222">
    <cfRule type="cellIs" dxfId="1205" priority="2908" operator="equal">
      <formula>"Me"</formula>
    </cfRule>
  </conditionalFormatting>
  <conditionalFormatting sqref="AA221:AA222">
    <cfRule type="cellIs" dxfId="1204" priority="2907" operator="equal">
      <formula>"TD"</formula>
    </cfRule>
  </conditionalFormatting>
  <conditionalFormatting sqref="AA221:AA222">
    <cfRule type="cellIs" dxfId="1203" priority="2906" operator="equal">
      <formula>"PR"</formula>
    </cfRule>
  </conditionalFormatting>
  <conditionalFormatting sqref="AH221:AH222">
    <cfRule type="cellIs" dxfId="1202" priority="2905" operator="equal">
      <formula>"Me"</formula>
    </cfRule>
  </conditionalFormatting>
  <conditionalFormatting sqref="AH221:AH222">
    <cfRule type="cellIs" dxfId="1201" priority="2904" operator="equal">
      <formula>"TD"</formula>
    </cfRule>
  </conditionalFormatting>
  <conditionalFormatting sqref="AH221:AH222">
    <cfRule type="cellIs" dxfId="1200" priority="2903" operator="equal">
      <formula>"PR"</formula>
    </cfRule>
  </conditionalFormatting>
  <conditionalFormatting sqref="T215:T218">
    <cfRule type="cellIs" dxfId="1199" priority="2878" operator="equal">
      <formula>"Me"</formula>
    </cfRule>
  </conditionalFormatting>
  <conditionalFormatting sqref="T215:T218">
    <cfRule type="cellIs" dxfId="1198" priority="2877" operator="equal">
      <formula>"TD"</formula>
    </cfRule>
  </conditionalFormatting>
  <conditionalFormatting sqref="T215:T218">
    <cfRule type="cellIs" dxfId="1197" priority="2876" operator="equal">
      <formula>"PR"</formula>
    </cfRule>
  </conditionalFormatting>
  <conditionalFormatting sqref="D73">
    <cfRule type="cellIs" dxfId="1196" priority="2690" operator="equal">
      <formula>"C"</formula>
    </cfRule>
  </conditionalFormatting>
  <conditionalFormatting sqref="D73">
    <cfRule type="cellIs" dxfId="1195" priority="2688" operator="equal">
      <formula>"B"</formula>
    </cfRule>
    <cfRule type="cellIs" dxfId="1194" priority="2689" operator="equal">
      <formula>"A"</formula>
    </cfRule>
  </conditionalFormatting>
  <conditionalFormatting sqref="D69">
    <cfRule type="cellIs" dxfId="1193" priority="2684" operator="equal">
      <formula>"C"</formula>
    </cfRule>
  </conditionalFormatting>
  <conditionalFormatting sqref="D69">
    <cfRule type="cellIs" dxfId="1192" priority="2682" operator="equal">
      <formula>"B"</formula>
    </cfRule>
    <cfRule type="cellIs" dxfId="1191" priority="2683" operator="equal">
      <formula>"A"</formula>
    </cfRule>
  </conditionalFormatting>
  <conditionalFormatting sqref="D71">
    <cfRule type="cellIs" dxfId="1190" priority="2666" operator="equal">
      <formula>"C"</formula>
    </cfRule>
  </conditionalFormatting>
  <conditionalFormatting sqref="D71">
    <cfRule type="cellIs" dxfId="1189" priority="2664" operator="equal">
      <formula>"B"</formula>
    </cfRule>
    <cfRule type="cellIs" dxfId="1188" priority="2665" operator="equal">
      <formula>"A"</formula>
    </cfRule>
  </conditionalFormatting>
  <conditionalFormatting sqref="Y91:Y92">
    <cfRule type="cellIs" dxfId="1187" priority="2574" operator="equal">
      <formula>"Me"</formula>
    </cfRule>
  </conditionalFormatting>
  <conditionalFormatting sqref="Y91:Y92">
    <cfRule type="cellIs" dxfId="1186" priority="2573" operator="equal">
      <formula>"TD"</formula>
    </cfRule>
  </conditionalFormatting>
  <conditionalFormatting sqref="Y91:Y92">
    <cfRule type="cellIs" dxfId="1185" priority="2572" operator="equal">
      <formula>"PR"</formula>
    </cfRule>
  </conditionalFormatting>
  <conditionalFormatting sqref="R91:R92">
    <cfRule type="cellIs" dxfId="1184" priority="2571" operator="equal">
      <formula>"Me"</formula>
    </cfRule>
  </conditionalFormatting>
  <conditionalFormatting sqref="R91:R92">
    <cfRule type="cellIs" dxfId="1183" priority="2570" operator="equal">
      <formula>"TD"</formula>
    </cfRule>
  </conditionalFormatting>
  <conditionalFormatting sqref="R91:R92">
    <cfRule type="cellIs" dxfId="1182" priority="2569" operator="equal">
      <formula>"PR"</formula>
    </cfRule>
  </conditionalFormatting>
  <conditionalFormatting sqref="K91:K92">
    <cfRule type="cellIs" dxfId="1181" priority="2568" operator="equal">
      <formula>"Me"</formula>
    </cfRule>
  </conditionalFormatting>
  <conditionalFormatting sqref="K91:K92">
    <cfRule type="cellIs" dxfId="1180" priority="2567" operator="equal">
      <formula>"TD"</formula>
    </cfRule>
  </conditionalFormatting>
  <conditionalFormatting sqref="K91:K92">
    <cfRule type="cellIs" dxfId="1179" priority="2566" operator="equal">
      <formula>"PR"</formula>
    </cfRule>
  </conditionalFormatting>
  <conditionalFormatting sqref="G129:G130">
    <cfRule type="cellIs" dxfId="1178" priority="2532" operator="equal">
      <formula>"Me"</formula>
    </cfRule>
  </conditionalFormatting>
  <conditionalFormatting sqref="G129:G130">
    <cfRule type="cellIs" dxfId="1177" priority="2531" operator="equal">
      <formula>"TD"</formula>
    </cfRule>
  </conditionalFormatting>
  <conditionalFormatting sqref="G129:G130">
    <cfRule type="cellIs" dxfId="1176" priority="2530" operator="equal">
      <formula>"PR"</formula>
    </cfRule>
  </conditionalFormatting>
  <conditionalFormatting sqref="N129:N130">
    <cfRule type="cellIs" dxfId="1175" priority="2529" operator="equal">
      <formula>"Me"</formula>
    </cfRule>
  </conditionalFormatting>
  <conditionalFormatting sqref="N129:N130">
    <cfRule type="cellIs" dxfId="1174" priority="2528" operator="equal">
      <formula>"TD"</formula>
    </cfRule>
  </conditionalFormatting>
  <conditionalFormatting sqref="N129:N130">
    <cfRule type="cellIs" dxfId="1173" priority="2527" operator="equal">
      <formula>"PR"</formula>
    </cfRule>
  </conditionalFormatting>
  <conditionalFormatting sqref="U129:U130">
    <cfRule type="cellIs" dxfId="1172" priority="2526" operator="equal">
      <formula>"Me"</formula>
    </cfRule>
  </conditionalFormatting>
  <conditionalFormatting sqref="U129:U130">
    <cfRule type="cellIs" dxfId="1171" priority="2525" operator="equal">
      <formula>"TD"</formula>
    </cfRule>
  </conditionalFormatting>
  <conditionalFormatting sqref="U129:U130">
    <cfRule type="cellIs" dxfId="1170" priority="2524" operator="equal">
      <formula>"PR"</formula>
    </cfRule>
  </conditionalFormatting>
  <conditionalFormatting sqref="AB129:AB130">
    <cfRule type="cellIs" dxfId="1169" priority="2523" operator="equal">
      <formula>"Me"</formula>
    </cfRule>
  </conditionalFormatting>
  <conditionalFormatting sqref="AB129:AB130">
    <cfRule type="cellIs" dxfId="1168" priority="2522" operator="equal">
      <formula>"TD"</formula>
    </cfRule>
  </conditionalFormatting>
  <conditionalFormatting sqref="AB129:AB130">
    <cfRule type="cellIs" dxfId="1167" priority="2521" operator="equal">
      <formula>"PR"</formula>
    </cfRule>
  </conditionalFormatting>
  <conditionalFormatting sqref="I219:I220">
    <cfRule type="cellIs" dxfId="1166" priority="2520" operator="equal">
      <formula>"Me"</formula>
    </cfRule>
  </conditionalFormatting>
  <conditionalFormatting sqref="I219:I220">
    <cfRule type="cellIs" dxfId="1165" priority="2519" operator="equal">
      <formula>"TD"</formula>
    </cfRule>
  </conditionalFormatting>
  <conditionalFormatting sqref="I219:I220">
    <cfRule type="cellIs" dxfId="1164" priority="2518" operator="equal">
      <formula>"PR"</formula>
    </cfRule>
  </conditionalFormatting>
  <conditionalFormatting sqref="K221:K222">
    <cfRule type="cellIs" dxfId="1163" priority="2517" operator="equal">
      <formula>"Me"</formula>
    </cfRule>
  </conditionalFormatting>
  <conditionalFormatting sqref="K221:K222">
    <cfRule type="cellIs" dxfId="1162" priority="2516" operator="equal">
      <formula>"TD"</formula>
    </cfRule>
  </conditionalFormatting>
  <conditionalFormatting sqref="K221:K222">
    <cfRule type="cellIs" dxfId="1161" priority="2515" operator="equal">
      <formula>"PR"</formula>
    </cfRule>
  </conditionalFormatting>
  <conditionalFormatting sqref="P219:P220">
    <cfRule type="cellIs" dxfId="1160" priority="2514" operator="equal">
      <formula>"Me"</formula>
    </cfRule>
  </conditionalFormatting>
  <conditionalFormatting sqref="P219:P220">
    <cfRule type="cellIs" dxfId="1159" priority="2513" operator="equal">
      <formula>"TD"</formula>
    </cfRule>
  </conditionalFormatting>
  <conditionalFormatting sqref="P219:P220">
    <cfRule type="cellIs" dxfId="1158" priority="2512" operator="equal">
      <formula>"PR"</formula>
    </cfRule>
  </conditionalFormatting>
  <conditionalFormatting sqref="R221:R222">
    <cfRule type="cellIs" dxfId="1157" priority="2511" operator="equal">
      <formula>"Me"</formula>
    </cfRule>
  </conditionalFormatting>
  <conditionalFormatting sqref="R221:R222">
    <cfRule type="cellIs" dxfId="1156" priority="2510" operator="equal">
      <formula>"TD"</formula>
    </cfRule>
  </conditionalFormatting>
  <conditionalFormatting sqref="R221:R222">
    <cfRule type="cellIs" dxfId="1155" priority="2509" operator="equal">
      <formula>"PR"</formula>
    </cfRule>
  </conditionalFormatting>
  <conditionalFormatting sqref="W219:W220">
    <cfRule type="cellIs" dxfId="1154" priority="2508" operator="equal">
      <formula>"Me"</formula>
    </cfRule>
  </conditionalFormatting>
  <conditionalFormatting sqref="W219:W220">
    <cfRule type="cellIs" dxfId="1153" priority="2507" operator="equal">
      <formula>"TD"</formula>
    </cfRule>
  </conditionalFormatting>
  <conditionalFormatting sqref="W219:W220">
    <cfRule type="cellIs" dxfId="1152" priority="2506" operator="equal">
      <formula>"PR"</formula>
    </cfRule>
  </conditionalFormatting>
  <conditionalFormatting sqref="Y221:Y222">
    <cfRule type="cellIs" dxfId="1151" priority="2505" operator="equal">
      <formula>"Me"</formula>
    </cfRule>
  </conditionalFormatting>
  <conditionalFormatting sqref="Y221:Y222">
    <cfRule type="cellIs" dxfId="1150" priority="2504" operator="equal">
      <formula>"TD"</formula>
    </cfRule>
  </conditionalFormatting>
  <conditionalFormatting sqref="Y221:Y222">
    <cfRule type="cellIs" dxfId="1149" priority="2503" operator="equal">
      <formula>"PR"</formula>
    </cfRule>
  </conditionalFormatting>
  <conditionalFormatting sqref="D44">
    <cfRule type="cellIs" dxfId="1148" priority="2497" operator="equal">
      <formula>"c"</formula>
    </cfRule>
    <cfRule type="cellIs" dxfId="1147" priority="2498" operator="equal">
      <formula>"b"</formula>
    </cfRule>
    <cfRule type="cellIs" dxfId="1146" priority="2499" operator="equal">
      <formula>"a"</formula>
    </cfRule>
  </conditionalFormatting>
  <conditionalFormatting sqref="H44:I44 H43:J43">
    <cfRule type="cellIs" dxfId="1145" priority="2484" operator="equal">
      <formula>"Me"</formula>
    </cfRule>
  </conditionalFormatting>
  <conditionalFormatting sqref="J43">
    <cfRule type="cellIs" dxfId="1144" priority="2483" operator="equal">
      <formula>"TD"</formula>
    </cfRule>
  </conditionalFormatting>
  <conditionalFormatting sqref="H44:I44 H43:J43">
    <cfRule type="cellIs" dxfId="1143" priority="2482" operator="equal">
      <formula>"PR"</formula>
    </cfRule>
  </conditionalFormatting>
  <conditionalFormatting sqref="K44">
    <cfRule type="cellIs" dxfId="1142" priority="2481" operator="equal">
      <formula>"Me"</formula>
    </cfRule>
  </conditionalFormatting>
  <conditionalFormatting sqref="K44">
    <cfRule type="cellIs" dxfId="1141" priority="2480" operator="equal">
      <formula>"TD"</formula>
    </cfRule>
  </conditionalFormatting>
  <conditionalFormatting sqref="K44">
    <cfRule type="cellIs" dxfId="1140" priority="2479" operator="equal">
      <formula>"PR"</formula>
    </cfRule>
  </conditionalFormatting>
  <conditionalFormatting sqref="G44">
    <cfRule type="cellIs" dxfId="1139" priority="2478" operator="equal">
      <formula>"Me"</formula>
    </cfRule>
  </conditionalFormatting>
  <conditionalFormatting sqref="G44">
    <cfRule type="cellIs" dxfId="1138" priority="2477" operator="equal">
      <formula>"TD"</formula>
    </cfRule>
  </conditionalFormatting>
  <conditionalFormatting sqref="G44">
    <cfRule type="cellIs" dxfId="1137" priority="2476" operator="equal">
      <formula>"PR"</formula>
    </cfRule>
  </conditionalFormatting>
  <conditionalFormatting sqref="J44">
    <cfRule type="cellIs" dxfId="1136" priority="2475" operator="equal">
      <formula>"Me"</formula>
    </cfRule>
  </conditionalFormatting>
  <conditionalFormatting sqref="J44">
    <cfRule type="cellIs" dxfId="1135" priority="2474" operator="equal">
      <formula>"TD"</formula>
    </cfRule>
  </conditionalFormatting>
  <conditionalFormatting sqref="J44">
    <cfRule type="cellIs" dxfId="1134" priority="2473" operator="equal">
      <formula>"PR"</formula>
    </cfRule>
  </conditionalFormatting>
  <conditionalFormatting sqref="O44:P44 O43:Q43">
    <cfRule type="cellIs" dxfId="1133" priority="2460" operator="equal">
      <formula>"Me"</formula>
    </cfRule>
  </conditionalFormatting>
  <conditionalFormatting sqref="Q43">
    <cfRule type="cellIs" dxfId="1132" priority="2459" operator="equal">
      <formula>"TD"</formula>
    </cfRule>
  </conditionalFormatting>
  <conditionalFormatting sqref="O44:P44 O43:Q43">
    <cfRule type="cellIs" dxfId="1131" priority="2458" operator="equal">
      <formula>"PR"</formula>
    </cfRule>
  </conditionalFormatting>
  <conditionalFormatting sqref="R44">
    <cfRule type="cellIs" dxfId="1130" priority="2457" operator="equal">
      <formula>"Me"</formula>
    </cfRule>
  </conditionalFormatting>
  <conditionalFormatting sqref="R44">
    <cfRule type="cellIs" dxfId="1129" priority="2456" operator="equal">
      <formula>"TD"</formula>
    </cfRule>
  </conditionalFormatting>
  <conditionalFormatting sqref="R44">
    <cfRule type="cellIs" dxfId="1128" priority="2455" operator="equal">
      <formula>"PR"</formula>
    </cfRule>
  </conditionalFormatting>
  <conditionalFormatting sqref="N44">
    <cfRule type="cellIs" dxfId="1127" priority="2454" operator="equal">
      <formula>"Me"</formula>
    </cfRule>
  </conditionalFormatting>
  <conditionalFormatting sqref="N44">
    <cfRule type="cellIs" dxfId="1126" priority="2453" operator="equal">
      <formula>"TD"</formula>
    </cfRule>
  </conditionalFormatting>
  <conditionalFormatting sqref="N44">
    <cfRule type="cellIs" dxfId="1125" priority="2452" operator="equal">
      <formula>"PR"</formula>
    </cfRule>
  </conditionalFormatting>
  <conditionalFormatting sqref="Q44">
    <cfRule type="cellIs" dxfId="1124" priority="2451" operator="equal">
      <formula>"Me"</formula>
    </cfRule>
  </conditionalFormatting>
  <conditionalFormatting sqref="Q44">
    <cfRule type="cellIs" dxfId="1123" priority="2450" operator="equal">
      <formula>"TD"</formula>
    </cfRule>
  </conditionalFormatting>
  <conditionalFormatting sqref="Q44">
    <cfRule type="cellIs" dxfId="1122" priority="2449" operator="equal">
      <formula>"PR"</formula>
    </cfRule>
  </conditionalFormatting>
  <conditionalFormatting sqref="V44:W44 V43:X43">
    <cfRule type="cellIs" dxfId="1121" priority="2436" operator="equal">
      <formula>"Me"</formula>
    </cfRule>
  </conditionalFormatting>
  <conditionalFormatting sqref="X43">
    <cfRule type="cellIs" dxfId="1120" priority="2435" operator="equal">
      <formula>"TD"</formula>
    </cfRule>
  </conditionalFormatting>
  <conditionalFormatting sqref="V44:W44 V43:X43">
    <cfRule type="cellIs" dxfId="1119" priority="2434" operator="equal">
      <formula>"PR"</formula>
    </cfRule>
  </conditionalFormatting>
  <conditionalFormatting sqref="Y44">
    <cfRule type="cellIs" dxfId="1118" priority="2433" operator="equal">
      <formula>"Me"</formula>
    </cfRule>
  </conditionalFormatting>
  <conditionalFormatting sqref="Y44">
    <cfRule type="cellIs" dxfId="1117" priority="2432" operator="equal">
      <formula>"TD"</formula>
    </cfRule>
  </conditionalFormatting>
  <conditionalFormatting sqref="Y44">
    <cfRule type="cellIs" dxfId="1116" priority="2431" operator="equal">
      <formula>"PR"</formula>
    </cfRule>
  </conditionalFormatting>
  <conditionalFormatting sqref="U44">
    <cfRule type="cellIs" dxfId="1115" priority="2430" operator="equal">
      <formula>"Me"</formula>
    </cfRule>
  </conditionalFormatting>
  <conditionalFormatting sqref="U44">
    <cfRule type="cellIs" dxfId="1114" priority="2429" operator="equal">
      <formula>"TD"</formula>
    </cfRule>
  </conditionalFormatting>
  <conditionalFormatting sqref="U44">
    <cfRule type="cellIs" dxfId="1113" priority="2428" operator="equal">
      <formula>"PR"</formula>
    </cfRule>
  </conditionalFormatting>
  <conditionalFormatting sqref="X44">
    <cfRule type="cellIs" dxfId="1112" priority="2427" operator="equal">
      <formula>"Me"</formula>
    </cfRule>
  </conditionalFormatting>
  <conditionalFormatting sqref="X44">
    <cfRule type="cellIs" dxfId="1111" priority="2426" operator="equal">
      <formula>"TD"</formula>
    </cfRule>
  </conditionalFormatting>
  <conditionalFormatting sqref="X44">
    <cfRule type="cellIs" dxfId="1110" priority="2425" operator="equal">
      <formula>"PR"</formula>
    </cfRule>
  </conditionalFormatting>
  <conditionalFormatting sqref="AB44">
    <cfRule type="cellIs" dxfId="1109" priority="2421" operator="equal">
      <formula>"Me"</formula>
    </cfRule>
  </conditionalFormatting>
  <conditionalFormatting sqref="AB44">
    <cfRule type="cellIs" dxfId="1108" priority="2420" operator="equal">
      <formula>"TD"</formula>
    </cfRule>
  </conditionalFormatting>
  <conditionalFormatting sqref="AB44">
    <cfRule type="cellIs" dxfId="1107" priority="2419" operator="equal">
      <formula>"PR"</formula>
    </cfRule>
  </conditionalFormatting>
  <conditionalFormatting sqref="G49:W49 AD50:AJ50 Z50:AB50 Z49:AJ49 X49:Y50 F50:W50">
    <cfRule type="cellIs" dxfId="1106" priority="2280" operator="equal">
      <formula>"PR"</formula>
    </cfRule>
  </conditionalFormatting>
  <conditionalFormatting sqref="F49">
    <cfRule type="cellIs" dxfId="1105" priority="2279" operator="equal">
      <formula>"Me"</formula>
    </cfRule>
  </conditionalFormatting>
  <conditionalFormatting sqref="F49">
    <cfRule type="cellIs" dxfId="1104" priority="2278" operator="equal">
      <formula>"TD"</formula>
    </cfRule>
  </conditionalFormatting>
  <conditionalFormatting sqref="F49">
    <cfRule type="cellIs" dxfId="1103" priority="2277" operator="equal">
      <formula>"PR"</formula>
    </cfRule>
  </conditionalFormatting>
  <conditionalFormatting sqref="AH49:AJ50 AD50:AF50 F50:AB50">
    <cfRule type="cellIs" dxfId="1102" priority="2284" operator="equal">
      <formula>"Me"</formula>
    </cfRule>
  </conditionalFormatting>
  <conditionalFormatting sqref="AH49:AJ50 AD50:AF50 F50:AB50">
    <cfRule type="cellIs" dxfId="1101" priority="2283" operator="equal">
      <formula>"TD"</formula>
    </cfRule>
  </conditionalFormatting>
  <conditionalFormatting sqref="G49:AF49">
    <cfRule type="cellIs" dxfId="1100" priority="2282" operator="equal">
      <formula>"Me"</formula>
    </cfRule>
  </conditionalFormatting>
  <conditionalFormatting sqref="G49:AF49">
    <cfRule type="cellIs" dxfId="1099" priority="2281" operator="equal">
      <formula>"TD"</formula>
    </cfRule>
  </conditionalFormatting>
  <conditionalFormatting sqref="D49:D50">
    <cfRule type="cellIs" dxfId="1098" priority="2252" operator="equal">
      <formula>"c"</formula>
    </cfRule>
    <cfRule type="cellIs" dxfId="1097" priority="2253" operator="equal">
      <formula>"b"</formula>
    </cfRule>
    <cfRule type="cellIs" dxfId="1096" priority="2254" operator="equal">
      <formula>"a"</formula>
    </cfRule>
  </conditionalFormatting>
  <conditionalFormatting sqref="AD67">
    <cfRule type="cellIs" dxfId="1095" priority="2251" operator="equal">
      <formula>"Me"</formula>
    </cfRule>
  </conditionalFormatting>
  <conditionalFormatting sqref="AD67">
    <cfRule type="cellIs" dxfId="1094" priority="2250" operator="equal">
      <formula>"TD"</formula>
    </cfRule>
  </conditionalFormatting>
  <conditionalFormatting sqref="AG67">
    <cfRule type="cellIs" dxfId="1093" priority="2249" operator="equal">
      <formula>"Me"</formula>
    </cfRule>
  </conditionalFormatting>
  <conditionalFormatting sqref="AG67">
    <cfRule type="cellIs" dxfId="1092" priority="2248" operator="equal">
      <formula>"TD"</formula>
    </cfRule>
  </conditionalFormatting>
  <conditionalFormatting sqref="P67:U68">
    <cfRule type="cellIs" dxfId="1091" priority="2207" operator="equal">
      <formula>"TD"</formula>
    </cfRule>
  </conditionalFormatting>
  <conditionalFormatting sqref="AD244:AJ244 Z243:AJ243 Z244:AB244 F243:H244 J243:W244 Y243:Y244">
    <cfRule type="cellIs" dxfId="1090" priority="2206" operator="equal">
      <formula>"Me"</formula>
    </cfRule>
  </conditionalFormatting>
  <conditionalFormatting sqref="AD244:AJ244 Z243:AJ243 Z244:AB244 F243:H244 J243:W244 Y243:Y244">
    <cfRule type="cellIs" dxfId="1089" priority="2205" operator="equal">
      <formula>"TD"</formula>
    </cfRule>
  </conditionalFormatting>
  <conditionalFormatting sqref="AD244:AJ244 Z243:AJ243 Z244:AB244 F243:H244 J243:W244 Y243:Y244">
    <cfRule type="cellIs" dxfId="1088" priority="2204" operator="equal">
      <formula>"PR"</formula>
    </cfRule>
  </conditionalFormatting>
  <conditionalFormatting sqref="G37 F38:G40 I39:N40 AD37:AJ40 H37:N38 W37:AB40">
    <cfRule type="cellIs" dxfId="1087" priority="2191" operator="equal">
      <formula>"Me"</formula>
    </cfRule>
  </conditionalFormatting>
  <conditionalFormatting sqref="G37 F38:G40 I39:N40 AD37:AJ40 H37:N38 W37:AB40">
    <cfRule type="cellIs" dxfId="1086" priority="2190" operator="equal">
      <formula>"TD"</formula>
    </cfRule>
  </conditionalFormatting>
  <conditionalFormatting sqref="G37 F38:G40 I39:N40 AD37:AJ40 H37:N38 W37:AB40">
    <cfRule type="cellIs" dxfId="1085" priority="2189" operator="equal">
      <formula>"PR"</formula>
    </cfRule>
  </conditionalFormatting>
  <conditionalFormatting sqref="F37">
    <cfRule type="cellIs" dxfId="1084" priority="2188" operator="equal">
      <formula>"Me"</formula>
    </cfRule>
  </conditionalFormatting>
  <conditionalFormatting sqref="F37">
    <cfRule type="cellIs" dxfId="1083" priority="2187" operator="equal">
      <formula>"TD"</formula>
    </cfRule>
  </conditionalFormatting>
  <conditionalFormatting sqref="F37">
    <cfRule type="cellIs" dxfId="1082" priority="2186" operator="equal">
      <formula>"PR"</formula>
    </cfRule>
  </conditionalFormatting>
  <conditionalFormatting sqref="K21:K24">
    <cfRule type="cellIs" dxfId="1081" priority="2171" operator="equal">
      <formula>"Me"</formula>
    </cfRule>
  </conditionalFormatting>
  <conditionalFormatting sqref="K21:K24">
    <cfRule type="cellIs" dxfId="1080" priority="2170" operator="equal">
      <formula>"Me"</formula>
    </cfRule>
  </conditionalFormatting>
  <conditionalFormatting sqref="K21:K24">
    <cfRule type="cellIs" dxfId="1079" priority="2169" operator="equal">
      <formula>"TD"</formula>
    </cfRule>
  </conditionalFormatting>
  <conditionalFormatting sqref="K21:K24">
    <cfRule type="cellIs" dxfId="1078" priority="2168" operator="equal">
      <formula>"PR"</formula>
    </cfRule>
  </conditionalFormatting>
  <conditionalFormatting sqref="R21:R22 R24">
    <cfRule type="cellIs" dxfId="1077" priority="2167" operator="equal">
      <formula>"Me"</formula>
    </cfRule>
  </conditionalFormatting>
  <conditionalFormatting sqref="R21:R22 R24">
    <cfRule type="cellIs" dxfId="1076" priority="2166" operator="equal">
      <formula>"Me"</formula>
    </cfRule>
  </conditionalFormatting>
  <conditionalFormatting sqref="R21:R22 R24">
    <cfRule type="cellIs" dxfId="1075" priority="2165" operator="equal">
      <formula>"TD"</formula>
    </cfRule>
  </conditionalFormatting>
  <conditionalFormatting sqref="R21:R22 R24">
    <cfRule type="cellIs" dxfId="1074" priority="2164" operator="equal">
      <formula>"PR"</formula>
    </cfRule>
  </conditionalFormatting>
  <conditionalFormatting sqref="Y23">
    <cfRule type="cellIs" dxfId="1073" priority="2163" operator="equal">
      <formula>"Me"</formula>
    </cfRule>
  </conditionalFormatting>
  <conditionalFormatting sqref="Y23">
    <cfRule type="cellIs" dxfId="1072" priority="2162" operator="equal">
      <formula>"Me"</formula>
    </cfRule>
  </conditionalFormatting>
  <conditionalFormatting sqref="Y23">
    <cfRule type="cellIs" dxfId="1071" priority="2161" operator="equal">
      <formula>"TD"</formula>
    </cfRule>
  </conditionalFormatting>
  <conditionalFormatting sqref="Y23">
    <cfRule type="cellIs" dxfId="1070" priority="2160" operator="equal">
      <formula>"PR"</formula>
    </cfRule>
  </conditionalFormatting>
  <conditionalFormatting sqref="C29:C30">
    <cfRule type="cellIs" dxfId="1069" priority="2142" operator="equal">
      <formula>"C"</formula>
    </cfRule>
  </conditionalFormatting>
  <conditionalFormatting sqref="C29:C30">
    <cfRule type="cellIs" dxfId="1068" priority="2140" operator="equal">
      <formula>"B"</formula>
    </cfRule>
  </conditionalFormatting>
  <conditionalFormatting sqref="C29:C30">
    <cfRule type="cellIs" dxfId="1067" priority="2139" operator="equal">
      <formula>"A"</formula>
    </cfRule>
  </conditionalFormatting>
  <conditionalFormatting sqref="C24:C26">
    <cfRule type="cellIs" dxfId="1066" priority="2129" operator="equal">
      <formula>"C"</formula>
    </cfRule>
  </conditionalFormatting>
  <conditionalFormatting sqref="C24:C26">
    <cfRule type="cellIs" dxfId="1065" priority="2128" operator="equal">
      <formula>"B"</formula>
    </cfRule>
  </conditionalFormatting>
  <conditionalFormatting sqref="C24:C26">
    <cfRule type="cellIs" dxfId="1064" priority="2127" operator="equal">
      <formula>"A"</formula>
    </cfRule>
  </conditionalFormatting>
  <conditionalFormatting sqref="C23">
    <cfRule type="cellIs" dxfId="1063" priority="2125" operator="equal">
      <formula>"C"</formula>
    </cfRule>
  </conditionalFormatting>
  <conditionalFormatting sqref="C23">
    <cfRule type="cellIs" dxfId="1062" priority="2124" operator="equal">
      <formula>"B"</formula>
    </cfRule>
  </conditionalFormatting>
  <conditionalFormatting sqref="C23">
    <cfRule type="cellIs" dxfId="1061" priority="2123" operator="equal">
      <formula>"A"</formula>
    </cfRule>
  </conditionalFormatting>
  <conditionalFormatting sqref="C28">
    <cfRule type="cellIs" dxfId="1060" priority="2120" operator="equal">
      <formula>"C"</formula>
    </cfRule>
  </conditionalFormatting>
  <conditionalFormatting sqref="C28">
    <cfRule type="cellIs" dxfId="1059" priority="2119" operator="equal">
      <formula>"B"</formula>
    </cfRule>
  </conditionalFormatting>
  <conditionalFormatting sqref="C28">
    <cfRule type="cellIs" dxfId="1058" priority="2118" operator="equal">
      <formula>"A"</formula>
    </cfRule>
  </conditionalFormatting>
  <conditionalFormatting sqref="C28">
    <cfRule type="cellIs" dxfId="1057" priority="2115" operator="lessThan">
      <formula>#REF!</formula>
    </cfRule>
  </conditionalFormatting>
  <conditionalFormatting sqref="C41:C46">
    <cfRule type="cellIs" dxfId="1056" priority="2091" operator="lessThan">
      <formula>#REF!</formula>
    </cfRule>
  </conditionalFormatting>
  <conditionalFormatting sqref="C41:C46">
    <cfRule type="cellIs" dxfId="1055" priority="2090" operator="equal">
      <formula>"C"</formula>
    </cfRule>
  </conditionalFormatting>
  <conditionalFormatting sqref="C41:C46">
    <cfRule type="cellIs" dxfId="1054" priority="2089" operator="equal">
      <formula>"B"</formula>
    </cfRule>
  </conditionalFormatting>
  <conditionalFormatting sqref="C41:C46">
    <cfRule type="cellIs" dxfId="1053" priority="2088" operator="equal">
      <formula>"A"</formula>
    </cfRule>
  </conditionalFormatting>
  <conditionalFormatting sqref="C35:C36">
    <cfRule type="cellIs" dxfId="1052" priority="2083" operator="equal">
      <formula>"C"</formula>
    </cfRule>
  </conditionalFormatting>
  <conditionalFormatting sqref="C35:C36">
    <cfRule type="cellIs" dxfId="1051" priority="2082" operator="equal">
      <formula>"B"</formula>
    </cfRule>
  </conditionalFormatting>
  <conditionalFormatting sqref="C35:C36">
    <cfRule type="cellIs" dxfId="1050" priority="2081" operator="equal">
      <formula>"A"</formula>
    </cfRule>
  </conditionalFormatting>
  <conditionalFormatting sqref="C35:C36">
    <cfRule type="cellIs" dxfId="1049" priority="2080" operator="lessThan">
      <formula>#REF!</formula>
    </cfRule>
  </conditionalFormatting>
  <conditionalFormatting sqref="C59:C60">
    <cfRule type="cellIs" dxfId="1048" priority="2079" operator="equal">
      <formula>"C"</formula>
    </cfRule>
  </conditionalFormatting>
  <conditionalFormatting sqref="C59:C60">
    <cfRule type="cellIs" dxfId="1047" priority="2078" operator="equal">
      <formula>"B"</formula>
    </cfRule>
  </conditionalFormatting>
  <conditionalFormatting sqref="C59:C60">
    <cfRule type="cellIs" dxfId="1046" priority="2077" operator="equal">
      <formula>"A"</formula>
    </cfRule>
  </conditionalFormatting>
  <conditionalFormatting sqref="C59:C60">
    <cfRule type="cellIs" dxfId="1045" priority="2076" operator="lessThan">
      <formula>#REF!</formula>
    </cfRule>
  </conditionalFormatting>
  <conditionalFormatting sqref="C55:C56">
    <cfRule type="cellIs" dxfId="1044" priority="2075" operator="equal">
      <formula>"C"</formula>
    </cfRule>
  </conditionalFormatting>
  <conditionalFormatting sqref="C55:C56">
    <cfRule type="cellIs" dxfId="1043" priority="2074" operator="equal">
      <formula>"B"</formula>
    </cfRule>
  </conditionalFormatting>
  <conditionalFormatting sqref="C55:C56">
    <cfRule type="cellIs" dxfId="1042" priority="2073" operator="equal">
      <formula>"A"</formula>
    </cfRule>
  </conditionalFormatting>
  <conditionalFormatting sqref="C55:C56">
    <cfRule type="cellIs" dxfId="1041" priority="2072" operator="lessThan">
      <formula>#REF!</formula>
    </cfRule>
  </conditionalFormatting>
  <conditionalFormatting sqref="C52">
    <cfRule type="cellIs" dxfId="1040" priority="2071" operator="equal">
      <formula>"C"</formula>
    </cfRule>
  </conditionalFormatting>
  <conditionalFormatting sqref="C52">
    <cfRule type="cellIs" dxfId="1039" priority="2070" operator="equal">
      <formula>"B"</formula>
    </cfRule>
  </conditionalFormatting>
  <conditionalFormatting sqref="C52">
    <cfRule type="cellIs" dxfId="1038" priority="2069" operator="equal">
      <formula>"A"</formula>
    </cfRule>
  </conditionalFormatting>
  <conditionalFormatting sqref="C52">
    <cfRule type="cellIs" dxfId="1037" priority="2068" operator="lessThan">
      <formula>#REF!</formula>
    </cfRule>
  </conditionalFormatting>
  <conditionalFormatting sqref="C51">
    <cfRule type="cellIs" dxfId="1036" priority="2067" operator="equal">
      <formula>"C"</formula>
    </cfRule>
  </conditionalFormatting>
  <conditionalFormatting sqref="C51">
    <cfRule type="cellIs" dxfId="1035" priority="2066" operator="equal">
      <formula>"B"</formula>
    </cfRule>
  </conditionalFormatting>
  <conditionalFormatting sqref="C51">
    <cfRule type="cellIs" dxfId="1034" priority="2065" operator="equal">
      <formula>"A"</formula>
    </cfRule>
  </conditionalFormatting>
  <conditionalFormatting sqref="C51">
    <cfRule type="cellIs" dxfId="1033" priority="2064" operator="lessThan">
      <formula>#REF!</formula>
    </cfRule>
  </conditionalFormatting>
  <conditionalFormatting sqref="C57:C58">
    <cfRule type="cellIs" dxfId="1032" priority="2063" operator="equal">
      <formula>"C"</formula>
    </cfRule>
  </conditionalFormatting>
  <conditionalFormatting sqref="C57:C58">
    <cfRule type="cellIs" dxfId="1031" priority="2062" operator="equal">
      <formula>"B"</formula>
    </cfRule>
  </conditionalFormatting>
  <conditionalFormatting sqref="C57:C58">
    <cfRule type="cellIs" dxfId="1030" priority="2061" operator="equal">
      <formula>"A"</formula>
    </cfRule>
  </conditionalFormatting>
  <conditionalFormatting sqref="C57:C58">
    <cfRule type="cellIs" dxfId="1029" priority="2060" operator="lessThan">
      <formula>#REF!</formula>
    </cfRule>
  </conditionalFormatting>
  <conditionalFormatting sqref="C46">
    <cfRule type="cellIs" dxfId="1028" priority="2056" operator="equal">
      <formula>"C"</formula>
    </cfRule>
  </conditionalFormatting>
  <conditionalFormatting sqref="C46">
    <cfRule type="cellIs" dxfId="1027" priority="2055" operator="equal">
      <formula>"B"</formula>
    </cfRule>
  </conditionalFormatting>
  <conditionalFormatting sqref="C46">
    <cfRule type="cellIs" dxfId="1026" priority="2054" operator="equal">
      <formula>"A"</formula>
    </cfRule>
  </conditionalFormatting>
  <conditionalFormatting sqref="C46">
    <cfRule type="cellIs" dxfId="1025" priority="2053" operator="lessThan">
      <formula>#REF!</formula>
    </cfRule>
  </conditionalFormatting>
  <conditionalFormatting sqref="C45">
    <cfRule type="cellIs" dxfId="1024" priority="2050" operator="equal">
      <formula>"c"</formula>
    </cfRule>
    <cfRule type="cellIs" dxfId="1023" priority="2051" operator="equal">
      <formula>"b"</formula>
    </cfRule>
    <cfRule type="cellIs" dxfId="1022" priority="2052" operator="equal">
      <formula>"a"</formula>
    </cfRule>
  </conditionalFormatting>
  <conditionalFormatting sqref="C33:C34">
    <cfRule type="cellIs" dxfId="1021" priority="2044" operator="equal">
      <formula>"C"</formula>
    </cfRule>
  </conditionalFormatting>
  <conditionalFormatting sqref="C33:C34">
    <cfRule type="cellIs" dxfId="1020" priority="2043" operator="equal">
      <formula>"B"</formula>
    </cfRule>
  </conditionalFormatting>
  <conditionalFormatting sqref="C33:C34">
    <cfRule type="cellIs" dxfId="1019" priority="2042" operator="equal">
      <formula>"A"</formula>
    </cfRule>
  </conditionalFormatting>
  <conditionalFormatting sqref="C47:C48">
    <cfRule type="cellIs" dxfId="1018" priority="2035" operator="lessThan">
      <formula>#REF!</formula>
    </cfRule>
  </conditionalFormatting>
  <conditionalFormatting sqref="C47:C48">
    <cfRule type="cellIs" dxfId="1017" priority="2034" operator="equal">
      <formula>"C"</formula>
    </cfRule>
  </conditionalFormatting>
  <conditionalFormatting sqref="C47:C48">
    <cfRule type="cellIs" dxfId="1016" priority="2033" operator="equal">
      <formula>"B"</formula>
    </cfRule>
  </conditionalFormatting>
  <conditionalFormatting sqref="C47:C48">
    <cfRule type="cellIs" dxfId="1015" priority="2032" operator="equal">
      <formula>"A"</formula>
    </cfRule>
  </conditionalFormatting>
  <conditionalFormatting sqref="C69:C70">
    <cfRule type="cellIs" dxfId="1014" priority="2031" operator="equal">
      <formula>"C"</formula>
    </cfRule>
  </conditionalFormatting>
  <conditionalFormatting sqref="C69:C70">
    <cfRule type="cellIs" dxfId="1013" priority="2029" operator="equal">
      <formula>"B"</formula>
    </cfRule>
  </conditionalFormatting>
  <conditionalFormatting sqref="C69:C70">
    <cfRule type="cellIs" dxfId="1012" priority="2028" operator="equal">
      <formula>"A"</formula>
    </cfRule>
  </conditionalFormatting>
  <conditionalFormatting sqref="C69:C70">
    <cfRule type="cellIs" dxfId="1011" priority="2021" operator="lessThan">
      <formula>#REF!</formula>
    </cfRule>
  </conditionalFormatting>
  <conditionalFormatting sqref="C73:C74">
    <cfRule type="cellIs" dxfId="1010" priority="2020" operator="equal">
      <formula>"C"</formula>
    </cfRule>
  </conditionalFormatting>
  <conditionalFormatting sqref="C73:C74">
    <cfRule type="cellIs" dxfId="1009" priority="2019" operator="equal">
      <formula>"B"</formula>
    </cfRule>
  </conditionalFormatting>
  <conditionalFormatting sqref="C73:C74">
    <cfRule type="cellIs" dxfId="1008" priority="2018" operator="equal">
      <formula>"A"</formula>
    </cfRule>
  </conditionalFormatting>
  <conditionalFormatting sqref="C73:C74">
    <cfRule type="cellIs" dxfId="1007" priority="2017" operator="lessThan">
      <formula>#REF!</formula>
    </cfRule>
  </conditionalFormatting>
  <conditionalFormatting sqref="C63:C64">
    <cfRule type="cellIs" dxfId="1006" priority="2016" operator="equal">
      <formula>"C"</formula>
    </cfRule>
  </conditionalFormatting>
  <conditionalFormatting sqref="C63:C64">
    <cfRule type="cellIs" dxfId="1005" priority="2015" operator="equal">
      <formula>"B"</formula>
    </cfRule>
  </conditionalFormatting>
  <conditionalFormatting sqref="C63:C64">
    <cfRule type="cellIs" dxfId="1004" priority="2014" operator="equal">
      <formula>"A"</formula>
    </cfRule>
  </conditionalFormatting>
  <conditionalFormatting sqref="C63:C64">
    <cfRule type="cellIs" dxfId="1003" priority="2013" operator="lessThan">
      <formula>#REF!</formula>
    </cfRule>
  </conditionalFormatting>
  <conditionalFormatting sqref="C71:C72">
    <cfRule type="cellIs" dxfId="1002" priority="2006" operator="equal">
      <formula>"C"</formula>
    </cfRule>
  </conditionalFormatting>
  <conditionalFormatting sqref="C71:C72">
    <cfRule type="cellIs" dxfId="1001" priority="2005" operator="equal">
      <formula>"B"</formula>
    </cfRule>
  </conditionalFormatting>
  <conditionalFormatting sqref="C71:C72">
    <cfRule type="cellIs" dxfId="1000" priority="2004" operator="equal">
      <formula>"A"</formula>
    </cfRule>
  </conditionalFormatting>
  <conditionalFormatting sqref="C71:C72">
    <cfRule type="cellIs" dxfId="999" priority="2003" operator="lessThan">
      <formula>#REF!</formula>
    </cfRule>
  </conditionalFormatting>
  <conditionalFormatting sqref="C61:C62">
    <cfRule type="cellIs" dxfId="998" priority="1997" operator="equal">
      <formula>"c"</formula>
    </cfRule>
    <cfRule type="cellIs" dxfId="997" priority="1998" operator="equal">
      <formula>"b"</formula>
    </cfRule>
    <cfRule type="cellIs" dxfId="996" priority="1999" operator="equal">
      <formula>"a"</formula>
    </cfRule>
  </conditionalFormatting>
  <conditionalFormatting sqref="C62">
    <cfRule type="cellIs" dxfId="995" priority="1994" operator="equal">
      <formula>"c"</formula>
    </cfRule>
    <cfRule type="cellIs" dxfId="994" priority="1995" operator="equal">
      <formula>"b"</formula>
    </cfRule>
    <cfRule type="cellIs" dxfId="993" priority="1996" operator="equal">
      <formula>"a"</formula>
    </cfRule>
  </conditionalFormatting>
  <conditionalFormatting sqref="C61">
    <cfRule type="cellIs" dxfId="992" priority="1991" operator="equal">
      <formula>"c"</formula>
    </cfRule>
    <cfRule type="cellIs" dxfId="991" priority="1992" operator="equal">
      <formula>"b"</formula>
    </cfRule>
    <cfRule type="cellIs" dxfId="990" priority="1993" operator="equal">
      <formula>"a"</formula>
    </cfRule>
  </conditionalFormatting>
  <conditionalFormatting sqref="C53:C54">
    <cfRule type="cellIs" dxfId="989" priority="1985" operator="equal">
      <formula>"C"</formula>
    </cfRule>
  </conditionalFormatting>
  <conditionalFormatting sqref="C53:C54">
    <cfRule type="cellIs" dxfId="988" priority="1984" operator="equal">
      <formula>"B"</formula>
    </cfRule>
  </conditionalFormatting>
  <conditionalFormatting sqref="C53:C54">
    <cfRule type="cellIs" dxfId="987" priority="1983" operator="equal">
      <formula>"A"</formula>
    </cfRule>
  </conditionalFormatting>
  <conditionalFormatting sqref="C65:C66">
    <cfRule type="cellIs" dxfId="986" priority="1976" operator="equal">
      <formula>"C"</formula>
    </cfRule>
  </conditionalFormatting>
  <conditionalFormatting sqref="C65:C66">
    <cfRule type="cellIs" dxfId="985" priority="1975" operator="equal">
      <formula>"B"</formula>
    </cfRule>
  </conditionalFormatting>
  <conditionalFormatting sqref="C65:C66">
    <cfRule type="cellIs" dxfId="984" priority="1974" operator="equal">
      <formula>"A"</formula>
    </cfRule>
  </conditionalFormatting>
  <conditionalFormatting sqref="C65:C66">
    <cfRule type="cellIs" dxfId="983" priority="1973" operator="lessThan">
      <formula>#REF!</formula>
    </cfRule>
  </conditionalFormatting>
  <conditionalFormatting sqref="C49:C50">
    <cfRule type="cellIs" dxfId="982" priority="1967" operator="lessThan">
      <formula>#REF!</formula>
    </cfRule>
  </conditionalFormatting>
  <conditionalFormatting sqref="C49:C50">
    <cfRule type="cellIs" dxfId="981" priority="1966" operator="equal">
      <formula>"C"</formula>
    </cfRule>
  </conditionalFormatting>
  <conditionalFormatting sqref="C49:C50">
    <cfRule type="cellIs" dxfId="980" priority="1965" operator="equal">
      <formula>"B"</formula>
    </cfRule>
  </conditionalFormatting>
  <conditionalFormatting sqref="C49:C50">
    <cfRule type="cellIs" dxfId="979" priority="1964" operator="equal">
      <formula>"A"</formula>
    </cfRule>
  </conditionalFormatting>
  <conditionalFormatting sqref="C67:C68">
    <cfRule type="cellIs" dxfId="978" priority="1958" operator="equal">
      <formula>"C"</formula>
    </cfRule>
  </conditionalFormatting>
  <conditionalFormatting sqref="C67:C68">
    <cfRule type="cellIs" dxfId="977" priority="1957" operator="equal">
      <formula>"B"</formula>
    </cfRule>
  </conditionalFormatting>
  <conditionalFormatting sqref="C67:C68">
    <cfRule type="cellIs" dxfId="976" priority="1956" operator="equal">
      <formula>"A"</formula>
    </cfRule>
  </conditionalFormatting>
  <conditionalFormatting sqref="C67:C68">
    <cfRule type="cellIs" dxfId="975" priority="1955" operator="lessThan">
      <formula>#REF!</formula>
    </cfRule>
  </conditionalFormatting>
  <conditionalFormatting sqref="C38:C40">
    <cfRule type="cellIs" dxfId="974" priority="1949" operator="equal">
      <formula>"C"</formula>
    </cfRule>
  </conditionalFormatting>
  <conditionalFormatting sqref="C38:C40">
    <cfRule type="cellIs" dxfId="973" priority="1948" operator="equal">
      <formula>"B"</formula>
    </cfRule>
  </conditionalFormatting>
  <conditionalFormatting sqref="C38:C40">
    <cfRule type="cellIs" dxfId="972" priority="1947" operator="equal">
      <formula>"A"</formula>
    </cfRule>
  </conditionalFormatting>
  <conditionalFormatting sqref="C80">
    <cfRule type="cellIs" dxfId="971" priority="1933" operator="equal">
      <formula>"C"</formula>
    </cfRule>
  </conditionalFormatting>
  <conditionalFormatting sqref="C80">
    <cfRule type="cellIs" dxfId="970" priority="1932" operator="equal">
      <formula>"B"</formula>
    </cfRule>
  </conditionalFormatting>
  <conditionalFormatting sqref="C80">
    <cfRule type="cellIs" dxfId="969" priority="1931" operator="equal">
      <formula>"A"</formula>
    </cfRule>
  </conditionalFormatting>
  <conditionalFormatting sqref="C82">
    <cfRule type="cellIs" dxfId="968" priority="1929" operator="equal">
      <formula>"C"</formula>
    </cfRule>
  </conditionalFormatting>
  <conditionalFormatting sqref="C82">
    <cfRule type="cellIs" dxfId="967" priority="1928" operator="equal">
      <formula>"B"</formula>
    </cfRule>
  </conditionalFormatting>
  <conditionalFormatting sqref="C82">
    <cfRule type="cellIs" dxfId="966" priority="1927" operator="equal">
      <formula>"A"</formula>
    </cfRule>
  </conditionalFormatting>
  <conditionalFormatting sqref="C78">
    <cfRule type="cellIs" dxfId="965" priority="1904" operator="equal">
      <formula>"C"</formula>
    </cfRule>
  </conditionalFormatting>
  <conditionalFormatting sqref="C78">
    <cfRule type="cellIs" dxfId="964" priority="1903" operator="equal">
      <formula>"B"</formula>
    </cfRule>
  </conditionalFormatting>
  <conditionalFormatting sqref="C78">
    <cfRule type="cellIs" dxfId="963" priority="1902" operator="equal">
      <formula>"A"</formula>
    </cfRule>
  </conditionalFormatting>
  <conditionalFormatting sqref="C87:C88 C93:C94">
    <cfRule type="cellIs" dxfId="962" priority="1888" operator="equal">
      <formula>"C"</formula>
    </cfRule>
  </conditionalFormatting>
  <conditionalFormatting sqref="C87:C88 C93:C94">
    <cfRule type="cellIs" dxfId="961" priority="1887" operator="equal">
      <formula>"B"</formula>
    </cfRule>
  </conditionalFormatting>
  <conditionalFormatting sqref="C87:C88 C93:C94">
    <cfRule type="cellIs" dxfId="960" priority="1886" operator="equal">
      <formula>"A"</formula>
    </cfRule>
  </conditionalFormatting>
  <conditionalFormatting sqref="C97:C98">
    <cfRule type="cellIs" dxfId="959" priority="1884" operator="equal">
      <formula>"C"</formula>
    </cfRule>
  </conditionalFormatting>
  <conditionalFormatting sqref="C97:C98">
    <cfRule type="cellIs" dxfId="958" priority="1883" operator="equal">
      <formula>"B"</formula>
    </cfRule>
  </conditionalFormatting>
  <conditionalFormatting sqref="C97:C98">
    <cfRule type="cellIs" dxfId="957" priority="1882" operator="equal">
      <formula>"A"</formula>
    </cfRule>
  </conditionalFormatting>
  <conditionalFormatting sqref="C92">
    <cfRule type="cellIs" dxfId="956" priority="1880" operator="equal">
      <formula>"C"</formula>
    </cfRule>
  </conditionalFormatting>
  <conditionalFormatting sqref="C92">
    <cfRule type="cellIs" dxfId="955" priority="1879" operator="equal">
      <formula>"B"</formula>
    </cfRule>
  </conditionalFormatting>
  <conditionalFormatting sqref="C92">
    <cfRule type="cellIs" dxfId="954" priority="1878" operator="equal">
      <formula>"A"</formula>
    </cfRule>
  </conditionalFormatting>
  <conditionalFormatting sqref="C86">
    <cfRule type="cellIs" dxfId="953" priority="1876" operator="equal">
      <formula>"C"</formula>
    </cfRule>
  </conditionalFormatting>
  <conditionalFormatting sqref="C86">
    <cfRule type="cellIs" dxfId="952" priority="1875" operator="equal">
      <formula>"B"</formula>
    </cfRule>
  </conditionalFormatting>
  <conditionalFormatting sqref="C86">
    <cfRule type="cellIs" dxfId="951" priority="1874" operator="equal">
      <formula>"A"</formula>
    </cfRule>
  </conditionalFormatting>
  <conditionalFormatting sqref="C85">
    <cfRule type="cellIs" dxfId="950" priority="1872" operator="equal">
      <formula>"C"</formula>
    </cfRule>
  </conditionalFormatting>
  <conditionalFormatting sqref="C85">
    <cfRule type="cellIs" dxfId="949" priority="1871" operator="equal">
      <formula>"B"</formula>
    </cfRule>
  </conditionalFormatting>
  <conditionalFormatting sqref="C85">
    <cfRule type="cellIs" dxfId="948" priority="1870" operator="equal">
      <formula>"A"</formula>
    </cfRule>
  </conditionalFormatting>
  <conditionalFormatting sqref="C95:C96">
    <cfRule type="cellIs" dxfId="947" priority="1862" operator="lessThan">
      <formula>#REF!</formula>
    </cfRule>
  </conditionalFormatting>
  <conditionalFormatting sqref="C95:C96">
    <cfRule type="cellIs" dxfId="946" priority="1861" operator="equal">
      <formula>"C"</formula>
    </cfRule>
  </conditionalFormatting>
  <conditionalFormatting sqref="C95:C96">
    <cfRule type="cellIs" dxfId="945" priority="1860" operator="equal">
      <formula>"B"</formula>
    </cfRule>
  </conditionalFormatting>
  <conditionalFormatting sqref="C95:C96">
    <cfRule type="cellIs" dxfId="944" priority="1859" operator="equal">
      <formula>"A"</formula>
    </cfRule>
  </conditionalFormatting>
  <conditionalFormatting sqref="C90">
    <cfRule type="cellIs" dxfId="943" priority="1852" operator="equal">
      <formula>"C"</formula>
    </cfRule>
  </conditionalFormatting>
  <conditionalFormatting sqref="C90">
    <cfRule type="cellIs" dxfId="942" priority="1851" operator="equal">
      <formula>"B"</formula>
    </cfRule>
  </conditionalFormatting>
  <conditionalFormatting sqref="C90">
    <cfRule type="cellIs" dxfId="941" priority="1850" operator="equal">
      <formula>"A"</formula>
    </cfRule>
  </conditionalFormatting>
  <conditionalFormatting sqref="C89">
    <cfRule type="cellIs" dxfId="940" priority="1848" operator="equal">
      <formula>"C"</formula>
    </cfRule>
  </conditionalFormatting>
  <conditionalFormatting sqref="C89">
    <cfRule type="cellIs" dxfId="939" priority="1847" operator="equal">
      <formula>"B"</formula>
    </cfRule>
  </conditionalFormatting>
  <conditionalFormatting sqref="C89">
    <cfRule type="cellIs" dxfId="938" priority="1846" operator="equal">
      <formula>"A"</formula>
    </cfRule>
  </conditionalFormatting>
  <conditionalFormatting sqref="C105:C106">
    <cfRule type="cellIs" dxfId="937" priority="1838" operator="equal">
      <formula>"C"</formula>
    </cfRule>
  </conditionalFormatting>
  <conditionalFormatting sqref="C105:C106">
    <cfRule type="cellIs" dxfId="936" priority="1837" operator="equal">
      <formula>"B"</formula>
    </cfRule>
  </conditionalFormatting>
  <conditionalFormatting sqref="C105:C106">
    <cfRule type="cellIs" dxfId="935" priority="1836" operator="equal">
      <formula>"A"</formula>
    </cfRule>
  </conditionalFormatting>
  <conditionalFormatting sqref="C108">
    <cfRule type="cellIs" dxfId="934" priority="1834" operator="equal">
      <formula>"C"</formula>
    </cfRule>
  </conditionalFormatting>
  <conditionalFormatting sqref="C108">
    <cfRule type="cellIs" dxfId="933" priority="1833" operator="equal">
      <formula>"B"</formula>
    </cfRule>
  </conditionalFormatting>
  <conditionalFormatting sqref="C108">
    <cfRule type="cellIs" dxfId="932" priority="1832" operator="equal">
      <formula>"A"</formula>
    </cfRule>
  </conditionalFormatting>
  <conditionalFormatting sqref="C107">
    <cfRule type="cellIs" dxfId="931" priority="1828" operator="equal">
      <formula>"c"</formula>
    </cfRule>
    <cfRule type="cellIs" dxfId="930" priority="1829" operator="equal">
      <formula>"b"</formula>
    </cfRule>
    <cfRule type="cellIs" dxfId="929" priority="1830" operator="equal">
      <formula>"a"</formula>
    </cfRule>
  </conditionalFormatting>
  <conditionalFormatting sqref="C109:C112">
    <cfRule type="cellIs" dxfId="928" priority="1825" operator="equal">
      <formula>"c"</formula>
    </cfRule>
    <cfRule type="cellIs" dxfId="927" priority="1826" operator="equal">
      <formula>"b"</formula>
    </cfRule>
    <cfRule type="cellIs" dxfId="926" priority="1827" operator="equal">
      <formula>"a"</formula>
    </cfRule>
  </conditionalFormatting>
  <conditionalFormatting sqref="C115:C116">
    <cfRule type="cellIs" dxfId="925" priority="1822" operator="equal">
      <formula>"c"</formula>
    </cfRule>
    <cfRule type="cellIs" dxfId="924" priority="1823" operator="equal">
      <formula>"b"</formula>
    </cfRule>
    <cfRule type="cellIs" dxfId="923" priority="1824" operator="equal">
      <formula>"a"</formula>
    </cfRule>
  </conditionalFormatting>
  <conditionalFormatting sqref="C116">
    <cfRule type="cellIs" dxfId="922" priority="1819" operator="equal">
      <formula>"c"</formula>
    </cfRule>
    <cfRule type="cellIs" dxfId="921" priority="1820" operator="equal">
      <formula>"b"</formula>
    </cfRule>
    <cfRule type="cellIs" dxfId="920" priority="1821" operator="equal">
      <formula>"a"</formula>
    </cfRule>
  </conditionalFormatting>
  <conditionalFormatting sqref="C115">
    <cfRule type="cellIs" dxfId="919" priority="1816" operator="equal">
      <formula>"c"</formula>
    </cfRule>
    <cfRule type="cellIs" dxfId="918" priority="1817" operator="equal">
      <formula>"b"</formula>
    </cfRule>
    <cfRule type="cellIs" dxfId="917" priority="1818" operator="equal">
      <formula>"a"</formula>
    </cfRule>
  </conditionalFormatting>
  <conditionalFormatting sqref="C117:C118">
    <cfRule type="cellIs" dxfId="916" priority="1813" operator="equal">
      <formula>"c"</formula>
    </cfRule>
    <cfRule type="cellIs" dxfId="915" priority="1814" operator="equal">
      <formula>"b"</formula>
    </cfRule>
    <cfRule type="cellIs" dxfId="914" priority="1815" operator="equal">
      <formula>"a"</formula>
    </cfRule>
  </conditionalFormatting>
  <conditionalFormatting sqref="C101:C102">
    <cfRule type="cellIs" dxfId="913" priority="1812" operator="equal">
      <formula>"C"</formula>
    </cfRule>
  </conditionalFormatting>
  <conditionalFormatting sqref="C101:C102">
    <cfRule type="cellIs" dxfId="912" priority="1811" operator="equal">
      <formula>"B"</formula>
    </cfRule>
  </conditionalFormatting>
  <conditionalFormatting sqref="C101:C102">
    <cfRule type="cellIs" dxfId="911" priority="1810" operator="equal">
      <formula>"A"</formula>
    </cfRule>
  </conditionalFormatting>
  <conditionalFormatting sqref="C101:C102">
    <cfRule type="cellIs" dxfId="910" priority="1809" operator="lessThan">
      <formula>#REF!</formula>
    </cfRule>
  </conditionalFormatting>
  <conditionalFormatting sqref="C103:C104">
    <cfRule type="cellIs" dxfId="909" priority="1808" operator="equal">
      <formula>"C"</formula>
    </cfRule>
  </conditionalFormatting>
  <conditionalFormatting sqref="C103:C104">
    <cfRule type="cellIs" dxfId="908" priority="1807" operator="equal">
      <formula>"B"</formula>
    </cfRule>
  </conditionalFormatting>
  <conditionalFormatting sqref="C103:C104">
    <cfRule type="cellIs" dxfId="907" priority="1806" operator="equal">
      <formula>"A"</formula>
    </cfRule>
  </conditionalFormatting>
  <conditionalFormatting sqref="C114">
    <cfRule type="cellIs" dxfId="906" priority="1802" operator="equal">
      <formula>"c"</formula>
    </cfRule>
    <cfRule type="cellIs" dxfId="905" priority="1803" operator="equal">
      <formula>"b"</formula>
    </cfRule>
    <cfRule type="cellIs" dxfId="904" priority="1804" operator="equal">
      <formula>"a"</formula>
    </cfRule>
  </conditionalFormatting>
  <conditionalFormatting sqref="C123:C127">
    <cfRule type="cellIs" dxfId="903" priority="1775" operator="equal">
      <formula>"c"</formula>
    </cfRule>
    <cfRule type="cellIs" dxfId="902" priority="1776" operator="equal">
      <formula>"b"</formula>
    </cfRule>
    <cfRule type="cellIs" dxfId="901" priority="1777" operator="equal">
      <formula>"a"</formula>
    </cfRule>
  </conditionalFormatting>
  <conditionalFormatting sqref="C128">
    <cfRule type="cellIs" dxfId="900" priority="1772" operator="equal">
      <formula>"c"</formula>
    </cfRule>
    <cfRule type="cellIs" dxfId="899" priority="1773" operator="equal">
      <formula>"b"</formula>
    </cfRule>
    <cfRule type="cellIs" dxfId="898" priority="1774" operator="equal">
      <formula>"a"</formula>
    </cfRule>
  </conditionalFormatting>
  <conditionalFormatting sqref="C129:C130">
    <cfRule type="cellIs" dxfId="897" priority="1769" operator="equal">
      <formula>"c"</formula>
    </cfRule>
    <cfRule type="cellIs" dxfId="896" priority="1770" operator="equal">
      <formula>"b"</formula>
    </cfRule>
    <cfRule type="cellIs" dxfId="895" priority="1771" operator="equal">
      <formula>"a"</formula>
    </cfRule>
  </conditionalFormatting>
  <conditionalFormatting sqref="C121:C122">
    <cfRule type="cellIs" dxfId="894" priority="1766" operator="equal">
      <formula>"c"</formula>
    </cfRule>
    <cfRule type="cellIs" dxfId="893" priority="1767" operator="equal">
      <formula>"b"</formula>
    </cfRule>
    <cfRule type="cellIs" dxfId="892" priority="1768" operator="equal">
      <formula>"a"</formula>
    </cfRule>
  </conditionalFormatting>
  <conditionalFormatting sqref="C125">
    <cfRule type="cellIs" dxfId="891" priority="1763" operator="equal">
      <formula>"c"</formula>
    </cfRule>
    <cfRule type="cellIs" dxfId="890" priority="1764" operator="equal">
      <formula>"b"</formula>
    </cfRule>
    <cfRule type="cellIs" dxfId="889" priority="1765" operator="equal">
      <formula>"a"</formula>
    </cfRule>
  </conditionalFormatting>
  <conditionalFormatting sqref="C126">
    <cfRule type="cellIs" dxfId="888" priority="1760" operator="equal">
      <formula>"c"</formula>
    </cfRule>
    <cfRule type="cellIs" dxfId="887" priority="1761" operator="equal">
      <formula>"b"</formula>
    </cfRule>
    <cfRule type="cellIs" dxfId="886" priority="1762" operator="equal">
      <formula>"a"</formula>
    </cfRule>
  </conditionalFormatting>
  <conditionalFormatting sqref="C136">
    <cfRule type="cellIs" dxfId="885" priority="1751" operator="equal">
      <formula>"c"</formula>
    </cfRule>
    <cfRule type="cellIs" dxfId="884" priority="1752" operator="equal">
      <formula>"b"</formula>
    </cfRule>
    <cfRule type="cellIs" dxfId="883" priority="1753" operator="equal">
      <formula>"a"</formula>
    </cfRule>
  </conditionalFormatting>
  <conditionalFormatting sqref="C134">
    <cfRule type="cellIs" dxfId="882" priority="1754" operator="equal">
      <formula>"c"</formula>
    </cfRule>
    <cfRule type="cellIs" dxfId="881" priority="1755" operator="equal">
      <formula>"b"</formula>
    </cfRule>
    <cfRule type="cellIs" dxfId="880" priority="1756" operator="equal">
      <formula>"a"</formula>
    </cfRule>
  </conditionalFormatting>
  <conditionalFormatting sqref="C133">
    <cfRule type="cellIs" dxfId="879" priority="1757" operator="equal">
      <formula>"c"</formula>
    </cfRule>
    <cfRule type="cellIs" dxfId="878" priority="1758" operator="equal">
      <formula>"b"</formula>
    </cfRule>
    <cfRule type="cellIs" dxfId="877" priority="1759" operator="equal">
      <formula>"a"</formula>
    </cfRule>
  </conditionalFormatting>
  <conditionalFormatting sqref="C132">
    <cfRule type="cellIs" dxfId="876" priority="1748" operator="equal">
      <formula>"c"</formula>
    </cfRule>
    <cfRule type="cellIs" dxfId="875" priority="1749" operator="equal">
      <formula>"b"</formula>
    </cfRule>
    <cfRule type="cellIs" dxfId="874" priority="1750" operator="equal">
      <formula>"a"</formula>
    </cfRule>
  </conditionalFormatting>
  <conditionalFormatting sqref="C150 C146 C142">
    <cfRule type="cellIs" dxfId="873" priority="1683" operator="equal">
      <formula>"c"</formula>
    </cfRule>
    <cfRule type="cellIs" dxfId="872" priority="1684" operator="equal">
      <formula>"b"</formula>
    </cfRule>
    <cfRule type="cellIs" dxfId="871" priority="1685" operator="equal">
      <formula>"a"</formula>
    </cfRule>
  </conditionalFormatting>
  <conditionalFormatting sqref="C145 C149 C141">
    <cfRule type="cellIs" dxfId="870" priority="1687" operator="equal">
      <formula>"c"</formula>
    </cfRule>
    <cfRule type="cellIs" dxfId="869" priority="1688" operator="equal">
      <formula>"b"</formula>
    </cfRule>
    <cfRule type="cellIs" dxfId="868" priority="1689" operator="equal">
      <formula>"a"</formula>
    </cfRule>
  </conditionalFormatting>
  <conditionalFormatting sqref="C140">
    <cfRule type="cellIs" dxfId="867" priority="1671" operator="equal">
      <formula>"c"</formula>
    </cfRule>
    <cfRule type="cellIs" dxfId="866" priority="1672" operator="equal">
      <formula>"b"</formula>
    </cfRule>
    <cfRule type="cellIs" dxfId="865" priority="1673" operator="equal">
      <formula>"a"</formula>
    </cfRule>
  </conditionalFormatting>
  <conditionalFormatting sqref="C139">
    <cfRule type="cellIs" dxfId="864" priority="1674" operator="equal">
      <formula>"c"</formula>
    </cfRule>
    <cfRule type="cellIs" dxfId="863" priority="1675" operator="equal">
      <formula>"b"</formula>
    </cfRule>
    <cfRule type="cellIs" dxfId="862" priority="1676" operator="equal">
      <formula>"a"</formula>
    </cfRule>
  </conditionalFormatting>
  <conditionalFormatting sqref="C144">
    <cfRule type="cellIs" dxfId="861" priority="1659" operator="equal">
      <formula>"c"</formula>
    </cfRule>
    <cfRule type="cellIs" dxfId="860" priority="1660" operator="equal">
      <formula>"b"</formula>
    </cfRule>
    <cfRule type="cellIs" dxfId="859" priority="1661" operator="equal">
      <formula>"a"</formula>
    </cfRule>
  </conditionalFormatting>
  <conditionalFormatting sqref="C143">
    <cfRule type="cellIs" dxfId="858" priority="1662" operator="equal">
      <formula>"c"</formula>
    </cfRule>
    <cfRule type="cellIs" dxfId="857" priority="1663" operator="equal">
      <formula>"b"</formula>
    </cfRule>
    <cfRule type="cellIs" dxfId="856" priority="1664" operator="equal">
      <formula>"a"</formula>
    </cfRule>
  </conditionalFormatting>
  <conditionalFormatting sqref="C148">
    <cfRule type="cellIs" dxfId="855" priority="1653" operator="equal">
      <formula>"c"</formula>
    </cfRule>
    <cfRule type="cellIs" dxfId="854" priority="1654" operator="equal">
      <formula>"b"</formula>
    </cfRule>
    <cfRule type="cellIs" dxfId="853" priority="1655" operator="equal">
      <formula>"a"</formula>
    </cfRule>
  </conditionalFormatting>
  <conditionalFormatting sqref="C147">
    <cfRule type="cellIs" dxfId="852" priority="1656" operator="equal">
      <formula>"c"</formula>
    </cfRule>
    <cfRule type="cellIs" dxfId="851" priority="1657" operator="equal">
      <formula>"b"</formula>
    </cfRule>
    <cfRule type="cellIs" dxfId="850" priority="1658" operator="equal">
      <formula>"a"</formula>
    </cfRule>
  </conditionalFormatting>
  <conditionalFormatting sqref="C160 C156 C158">
    <cfRule type="cellIs" dxfId="849" priority="1626" operator="equal">
      <formula>"c"</formula>
    </cfRule>
    <cfRule type="cellIs" dxfId="848" priority="1627" operator="equal">
      <formula>"b"</formula>
    </cfRule>
    <cfRule type="cellIs" dxfId="847" priority="1628" operator="equal">
      <formula>"a"</formula>
    </cfRule>
  </conditionalFormatting>
  <conditionalFormatting sqref="C153 C155 C159">
    <cfRule type="cellIs" dxfId="846" priority="1632" operator="equal">
      <formula>"c"</formula>
    </cfRule>
    <cfRule type="cellIs" dxfId="845" priority="1633" operator="equal">
      <formula>"b"</formula>
    </cfRule>
    <cfRule type="cellIs" dxfId="844" priority="1634" operator="equal">
      <formula>"a"</formula>
    </cfRule>
  </conditionalFormatting>
  <conditionalFormatting sqref="C154">
    <cfRule type="cellIs" dxfId="843" priority="1629" operator="equal">
      <formula>"c"</formula>
    </cfRule>
    <cfRule type="cellIs" dxfId="842" priority="1630" operator="equal">
      <formula>"b"</formula>
    </cfRule>
    <cfRule type="cellIs" dxfId="841" priority="1631" operator="equal">
      <formula>"a"</formula>
    </cfRule>
  </conditionalFormatting>
  <conditionalFormatting sqref="C157">
    <cfRule type="cellIs" dxfId="840" priority="1620" operator="equal">
      <formula>"c"</formula>
    </cfRule>
    <cfRule type="cellIs" dxfId="839" priority="1621" operator="equal">
      <formula>"b"</formula>
    </cfRule>
    <cfRule type="cellIs" dxfId="838" priority="1622" operator="equal">
      <formula>"a"</formula>
    </cfRule>
  </conditionalFormatting>
  <conditionalFormatting sqref="C171:C172">
    <cfRule type="cellIs" dxfId="837" priority="1619" operator="equal">
      <formula>"C"</formula>
    </cfRule>
  </conditionalFormatting>
  <conditionalFormatting sqref="C171:C172">
    <cfRule type="cellIs" dxfId="836" priority="1618" operator="equal">
      <formula>"B"</formula>
    </cfRule>
  </conditionalFormatting>
  <conditionalFormatting sqref="C171:C172">
    <cfRule type="cellIs" dxfId="835" priority="1617" operator="equal">
      <formula>"A"</formula>
    </cfRule>
  </conditionalFormatting>
  <conditionalFormatting sqref="C169:C170">
    <cfRule type="cellIs" dxfId="834" priority="1613" operator="equal">
      <formula>"c"</formula>
    </cfRule>
    <cfRule type="cellIs" dxfId="833" priority="1614" operator="equal">
      <formula>"b"</formula>
    </cfRule>
    <cfRule type="cellIs" dxfId="832" priority="1615" operator="equal">
      <formula>"a"</formula>
    </cfRule>
  </conditionalFormatting>
  <conditionalFormatting sqref="C175:C176 C163:C164">
    <cfRule type="cellIs" dxfId="831" priority="1610" operator="equal">
      <formula>"c"</formula>
    </cfRule>
    <cfRule type="cellIs" dxfId="830" priority="1611" operator="equal">
      <formula>"b"</formula>
    </cfRule>
    <cfRule type="cellIs" dxfId="829" priority="1612" operator="equal">
      <formula>"a"</formula>
    </cfRule>
  </conditionalFormatting>
  <conditionalFormatting sqref="C185:C186">
    <cfRule type="cellIs" dxfId="828" priority="1609" operator="equal">
      <formula>"C"</formula>
    </cfRule>
  </conditionalFormatting>
  <conditionalFormatting sqref="C185:C186">
    <cfRule type="cellIs" dxfId="827" priority="1608" operator="equal">
      <formula>"B"</formula>
    </cfRule>
  </conditionalFormatting>
  <conditionalFormatting sqref="C185:C186">
    <cfRule type="cellIs" dxfId="826" priority="1607" operator="equal">
      <formula>"A"</formula>
    </cfRule>
  </conditionalFormatting>
  <conditionalFormatting sqref="C177:C178">
    <cfRule type="cellIs" dxfId="825" priority="1605" operator="equal">
      <formula>"C"</formula>
    </cfRule>
  </conditionalFormatting>
  <conditionalFormatting sqref="C177:C178">
    <cfRule type="cellIs" dxfId="824" priority="1604" operator="equal">
      <formula>"B"</formula>
    </cfRule>
  </conditionalFormatting>
  <conditionalFormatting sqref="C177:C178">
    <cfRule type="cellIs" dxfId="823" priority="1603" operator="equal">
      <formula>"A"</formula>
    </cfRule>
  </conditionalFormatting>
  <conditionalFormatting sqref="C173:C174">
    <cfRule type="cellIs" dxfId="822" priority="1599" operator="equal">
      <formula>"c"</formula>
    </cfRule>
    <cfRule type="cellIs" dxfId="821" priority="1600" operator="equal">
      <formula>"b"</formula>
    </cfRule>
    <cfRule type="cellIs" dxfId="820" priority="1601" operator="equal">
      <formula>"a"</formula>
    </cfRule>
  </conditionalFormatting>
  <conditionalFormatting sqref="C167">
    <cfRule type="cellIs" dxfId="819" priority="1596" operator="equal">
      <formula>"c"</formula>
    </cfRule>
    <cfRule type="cellIs" dxfId="818" priority="1597" operator="equal">
      <formula>"b"</formula>
    </cfRule>
    <cfRule type="cellIs" dxfId="817" priority="1598" operator="equal">
      <formula>"a"</formula>
    </cfRule>
  </conditionalFormatting>
  <conditionalFormatting sqref="C168">
    <cfRule type="cellIs" dxfId="816" priority="1593" operator="equal">
      <formula>"c"</formula>
    </cfRule>
    <cfRule type="cellIs" dxfId="815" priority="1594" operator="equal">
      <formula>"b"</formula>
    </cfRule>
    <cfRule type="cellIs" dxfId="814" priority="1595" operator="equal">
      <formula>"a"</formula>
    </cfRule>
  </conditionalFormatting>
  <conditionalFormatting sqref="C182">
    <cfRule type="cellIs" dxfId="813" priority="1592" operator="equal">
      <formula>"C"</formula>
    </cfRule>
  </conditionalFormatting>
  <conditionalFormatting sqref="C182">
    <cfRule type="cellIs" dxfId="812" priority="1591" operator="equal">
      <formula>"B"</formula>
    </cfRule>
  </conditionalFormatting>
  <conditionalFormatting sqref="C182">
    <cfRule type="cellIs" dxfId="811" priority="1590" operator="equal">
      <formula>"A"</formula>
    </cfRule>
  </conditionalFormatting>
  <conditionalFormatting sqref="C180">
    <cfRule type="cellIs" dxfId="810" priority="1588" operator="lessThan">
      <formula>#REF!</formula>
    </cfRule>
  </conditionalFormatting>
  <conditionalFormatting sqref="C180">
    <cfRule type="cellIs" dxfId="809" priority="1587" operator="equal">
      <formula>"C"</formula>
    </cfRule>
  </conditionalFormatting>
  <conditionalFormatting sqref="C180">
    <cfRule type="cellIs" dxfId="808" priority="1586" operator="equal">
      <formula>"B"</formula>
    </cfRule>
  </conditionalFormatting>
  <conditionalFormatting sqref="C180">
    <cfRule type="cellIs" dxfId="807" priority="1585" operator="equal">
      <formula>"A"</formula>
    </cfRule>
  </conditionalFormatting>
  <conditionalFormatting sqref="C179">
    <cfRule type="cellIs" dxfId="806" priority="1584" operator="equal">
      <formula>"C"</formula>
    </cfRule>
  </conditionalFormatting>
  <conditionalFormatting sqref="C179">
    <cfRule type="cellIs" dxfId="805" priority="1583" operator="equal">
      <formula>"B"</formula>
    </cfRule>
  </conditionalFormatting>
  <conditionalFormatting sqref="C179">
    <cfRule type="cellIs" dxfId="804" priority="1582" operator="equal">
      <formula>"A"</formula>
    </cfRule>
  </conditionalFormatting>
  <conditionalFormatting sqref="C184">
    <cfRule type="cellIs" dxfId="803" priority="1581" operator="equal">
      <formula>"C"</formula>
    </cfRule>
  </conditionalFormatting>
  <conditionalFormatting sqref="C184">
    <cfRule type="cellIs" dxfId="802" priority="1580" operator="equal">
      <formula>"B"</formula>
    </cfRule>
  </conditionalFormatting>
  <conditionalFormatting sqref="C184">
    <cfRule type="cellIs" dxfId="801" priority="1579" operator="equal">
      <formula>"A"</formula>
    </cfRule>
  </conditionalFormatting>
  <conditionalFormatting sqref="C191:C192">
    <cfRule type="cellIs" dxfId="800" priority="1528" operator="equal">
      <formula>"C"</formula>
    </cfRule>
  </conditionalFormatting>
  <conditionalFormatting sqref="C191:C192">
    <cfRule type="cellIs" dxfId="799" priority="1527" operator="equal">
      <formula>"B"</formula>
    </cfRule>
  </conditionalFormatting>
  <conditionalFormatting sqref="C191:C192">
    <cfRule type="cellIs" dxfId="798" priority="1526" operator="equal">
      <formula>"A"</formula>
    </cfRule>
  </conditionalFormatting>
  <conditionalFormatting sqref="C195:C196">
    <cfRule type="cellIs" dxfId="797" priority="1519" operator="equal">
      <formula>"C"</formula>
    </cfRule>
  </conditionalFormatting>
  <conditionalFormatting sqref="C195:C196">
    <cfRule type="cellIs" dxfId="796" priority="1518" operator="equal">
      <formula>"B"</formula>
    </cfRule>
  </conditionalFormatting>
  <conditionalFormatting sqref="C195:C196">
    <cfRule type="cellIs" dxfId="795" priority="1517" operator="equal">
      <formula>"A"</formula>
    </cfRule>
  </conditionalFormatting>
  <conditionalFormatting sqref="C193:C194">
    <cfRule type="cellIs" dxfId="794" priority="1514" operator="equal">
      <formula>"C"</formula>
    </cfRule>
  </conditionalFormatting>
  <conditionalFormatting sqref="C193:C194">
    <cfRule type="cellIs" dxfId="793" priority="1513" operator="equal">
      <formula>"B"</formula>
    </cfRule>
  </conditionalFormatting>
  <conditionalFormatting sqref="C193:C194">
    <cfRule type="cellIs" dxfId="792" priority="1512" operator="equal">
      <formula>"A"</formula>
    </cfRule>
  </conditionalFormatting>
  <conditionalFormatting sqref="C197:C198">
    <cfRule type="cellIs" dxfId="791" priority="1499" operator="equal">
      <formula>"C"</formula>
    </cfRule>
  </conditionalFormatting>
  <conditionalFormatting sqref="C197:C198">
    <cfRule type="cellIs" dxfId="790" priority="1498" operator="equal">
      <formula>"B"</formula>
    </cfRule>
  </conditionalFormatting>
  <conditionalFormatting sqref="C197:C198">
    <cfRule type="cellIs" dxfId="789" priority="1497" operator="equal">
      <formula>"A"</formula>
    </cfRule>
  </conditionalFormatting>
  <conditionalFormatting sqref="C217:C218">
    <cfRule type="cellIs" dxfId="788" priority="1489" operator="equal">
      <formula>"C"</formula>
    </cfRule>
  </conditionalFormatting>
  <conditionalFormatting sqref="C217:C218">
    <cfRule type="cellIs" dxfId="787" priority="1488" operator="equal">
      <formula>"B"</formula>
    </cfRule>
  </conditionalFormatting>
  <conditionalFormatting sqref="C217:C218">
    <cfRule type="cellIs" dxfId="786" priority="1487" operator="equal">
      <formula>"A"</formula>
    </cfRule>
  </conditionalFormatting>
  <conditionalFormatting sqref="C231:C232">
    <cfRule type="cellIs" dxfId="785" priority="1485" operator="equal">
      <formula>"C"</formula>
    </cfRule>
  </conditionalFormatting>
  <conditionalFormatting sqref="C231:C232">
    <cfRule type="cellIs" dxfId="784" priority="1484" operator="equal">
      <formula>"B"</formula>
    </cfRule>
  </conditionalFormatting>
  <conditionalFormatting sqref="C231:C232">
    <cfRule type="cellIs" dxfId="783" priority="1483" operator="equal">
      <formula>"A"</formula>
    </cfRule>
  </conditionalFormatting>
  <conditionalFormatting sqref="C201:C202 C221:C224">
    <cfRule type="cellIs" dxfId="782" priority="1481" operator="equal">
      <formula>"C"</formula>
    </cfRule>
  </conditionalFormatting>
  <conditionalFormatting sqref="C201:C202 C221:C224">
    <cfRule type="cellIs" dxfId="781" priority="1480" operator="equal">
      <formula>"B"</formula>
    </cfRule>
  </conditionalFormatting>
  <conditionalFormatting sqref="C201:C202 C221:C224">
    <cfRule type="cellIs" dxfId="780" priority="1479" operator="equal">
      <formula>"A"</formula>
    </cfRule>
  </conditionalFormatting>
  <conditionalFormatting sqref="C211:C212 C241:C242 C227:C228">
    <cfRule type="cellIs" dxfId="779" priority="1477" operator="equal">
      <formula>"C"</formula>
    </cfRule>
  </conditionalFormatting>
  <conditionalFormatting sqref="C211:C212 C241:C242 C227:C228">
    <cfRule type="cellIs" dxfId="778" priority="1476" operator="equal">
      <formula>"B"</formula>
    </cfRule>
  </conditionalFormatting>
  <conditionalFormatting sqref="C211:C212 C241:C242 C227:C228">
    <cfRule type="cellIs" dxfId="777" priority="1475" operator="equal">
      <formula>"A"</formula>
    </cfRule>
  </conditionalFormatting>
  <conditionalFormatting sqref="C215:C216">
    <cfRule type="cellIs" dxfId="776" priority="1473" operator="equal">
      <formula>"C"</formula>
    </cfRule>
  </conditionalFormatting>
  <conditionalFormatting sqref="C215:C216">
    <cfRule type="cellIs" dxfId="775" priority="1472" operator="equal">
      <formula>"B"</formula>
    </cfRule>
  </conditionalFormatting>
  <conditionalFormatting sqref="C215:C216">
    <cfRule type="cellIs" dxfId="774" priority="1471" operator="equal">
      <formula>"A"</formula>
    </cfRule>
  </conditionalFormatting>
  <conditionalFormatting sqref="C219:C220">
    <cfRule type="cellIs" dxfId="773" priority="1470" operator="equal">
      <formula>"C"</formula>
    </cfRule>
  </conditionalFormatting>
  <conditionalFormatting sqref="C219:C220">
    <cfRule type="cellIs" dxfId="772" priority="1469" operator="equal">
      <formula>"B"</formula>
    </cfRule>
  </conditionalFormatting>
  <conditionalFormatting sqref="C219:C220">
    <cfRule type="cellIs" dxfId="771" priority="1468" operator="equal">
      <formula>"A"</formula>
    </cfRule>
  </conditionalFormatting>
  <conditionalFormatting sqref="C203:C204">
    <cfRule type="cellIs" dxfId="770" priority="1467" operator="equal">
      <formula>"C"</formula>
    </cfRule>
  </conditionalFormatting>
  <conditionalFormatting sqref="C203:C204">
    <cfRule type="cellIs" dxfId="769" priority="1466" operator="equal">
      <formula>"B"</formula>
    </cfRule>
  </conditionalFormatting>
  <conditionalFormatting sqref="C203:C204">
    <cfRule type="cellIs" dxfId="768" priority="1465" operator="equal">
      <formula>"A"</formula>
    </cfRule>
  </conditionalFormatting>
  <conditionalFormatting sqref="C207:C208">
    <cfRule type="cellIs" dxfId="767" priority="1463" operator="equal">
      <formula>"C"</formula>
    </cfRule>
  </conditionalFormatting>
  <conditionalFormatting sqref="C207:C208">
    <cfRule type="cellIs" dxfId="766" priority="1462" operator="equal">
      <formula>"B"</formula>
    </cfRule>
  </conditionalFormatting>
  <conditionalFormatting sqref="C207:C208">
    <cfRule type="cellIs" dxfId="765" priority="1461" operator="equal">
      <formula>"A"</formula>
    </cfRule>
  </conditionalFormatting>
  <conditionalFormatting sqref="C209">
    <cfRule type="cellIs" dxfId="764" priority="1459" operator="equal">
      <formula>"C"</formula>
    </cfRule>
  </conditionalFormatting>
  <conditionalFormatting sqref="C209">
    <cfRule type="cellIs" dxfId="763" priority="1458" operator="equal">
      <formula>"B"</formula>
    </cfRule>
  </conditionalFormatting>
  <conditionalFormatting sqref="C209">
    <cfRule type="cellIs" dxfId="762" priority="1457" operator="equal">
      <formula>"A"</formula>
    </cfRule>
  </conditionalFormatting>
  <conditionalFormatting sqref="C243:C244">
    <cfRule type="cellIs" dxfId="761" priority="1455" operator="equal">
      <formula>"C"</formula>
    </cfRule>
  </conditionalFormatting>
  <conditionalFormatting sqref="C243:C244">
    <cfRule type="cellIs" dxfId="760" priority="1454" operator="equal">
      <formula>"B"</formula>
    </cfRule>
  </conditionalFormatting>
  <conditionalFormatting sqref="C243:C244">
    <cfRule type="cellIs" dxfId="759" priority="1453" operator="equal">
      <formula>"A"</formula>
    </cfRule>
  </conditionalFormatting>
  <conditionalFormatting sqref="C235:C236">
    <cfRule type="cellIs" dxfId="758" priority="1451" operator="equal">
      <formula>"C"</formula>
    </cfRule>
  </conditionalFormatting>
  <conditionalFormatting sqref="C235:C236">
    <cfRule type="cellIs" dxfId="757" priority="1450" operator="equal">
      <formula>"B"</formula>
    </cfRule>
  </conditionalFormatting>
  <conditionalFormatting sqref="C235:C236">
    <cfRule type="cellIs" dxfId="756" priority="1449" operator="equal">
      <formula>"A"</formula>
    </cfRule>
  </conditionalFormatting>
  <conditionalFormatting sqref="C205:C206">
    <cfRule type="cellIs" dxfId="755" priority="1447" operator="equal">
      <formula>"C"</formula>
    </cfRule>
  </conditionalFormatting>
  <conditionalFormatting sqref="C205:C206">
    <cfRule type="cellIs" dxfId="754" priority="1446" operator="equal">
      <formula>"B"</formula>
    </cfRule>
  </conditionalFormatting>
  <conditionalFormatting sqref="C205:C206">
    <cfRule type="cellIs" dxfId="753" priority="1445" operator="equal">
      <formula>"A"</formula>
    </cfRule>
  </conditionalFormatting>
  <conditionalFormatting sqref="C213:C214">
    <cfRule type="cellIs" dxfId="752" priority="1443" operator="equal">
      <formula>"C"</formula>
    </cfRule>
  </conditionalFormatting>
  <conditionalFormatting sqref="C213:C214">
    <cfRule type="cellIs" dxfId="751" priority="1442" operator="equal">
      <formula>"B"</formula>
    </cfRule>
  </conditionalFormatting>
  <conditionalFormatting sqref="C213:C214">
    <cfRule type="cellIs" dxfId="750" priority="1441" operator="equal">
      <formula>"A"</formula>
    </cfRule>
  </conditionalFormatting>
  <conditionalFormatting sqref="C229:C232">
    <cfRule type="cellIs" dxfId="749" priority="1439" operator="equal">
      <formula>"C"</formula>
    </cfRule>
  </conditionalFormatting>
  <conditionalFormatting sqref="C229:C232">
    <cfRule type="cellIs" dxfId="748" priority="1438" operator="equal">
      <formula>"B"</formula>
    </cfRule>
  </conditionalFormatting>
  <conditionalFormatting sqref="C229:C232">
    <cfRule type="cellIs" dxfId="747" priority="1437" operator="equal">
      <formula>"A"</formula>
    </cfRule>
  </conditionalFormatting>
  <conditionalFormatting sqref="C237:C238">
    <cfRule type="cellIs" dxfId="746" priority="1435" operator="equal">
      <formula>"C"</formula>
    </cfRule>
  </conditionalFormatting>
  <conditionalFormatting sqref="C237:C238">
    <cfRule type="cellIs" dxfId="745" priority="1434" operator="equal">
      <formula>"B"</formula>
    </cfRule>
  </conditionalFormatting>
  <conditionalFormatting sqref="C237:C238">
    <cfRule type="cellIs" dxfId="744" priority="1433" operator="equal">
      <formula>"A"</formula>
    </cfRule>
  </conditionalFormatting>
  <conditionalFormatting sqref="C239:C240">
    <cfRule type="cellIs" dxfId="743" priority="1431" operator="equal">
      <formula>"C"</formula>
    </cfRule>
  </conditionalFormatting>
  <conditionalFormatting sqref="C239:C240">
    <cfRule type="cellIs" dxfId="742" priority="1430" operator="equal">
      <formula>"B"</formula>
    </cfRule>
  </conditionalFormatting>
  <conditionalFormatting sqref="C239:C240">
    <cfRule type="cellIs" dxfId="741" priority="1429" operator="equal">
      <formula>"A"</formula>
    </cfRule>
  </conditionalFormatting>
  <conditionalFormatting sqref="C225">
    <cfRule type="cellIs" dxfId="740" priority="1427" operator="equal">
      <formula>"C"</formula>
    </cfRule>
  </conditionalFormatting>
  <conditionalFormatting sqref="C225">
    <cfRule type="cellIs" dxfId="739" priority="1426" operator="equal">
      <formula>"B"</formula>
    </cfRule>
  </conditionalFormatting>
  <conditionalFormatting sqref="C225">
    <cfRule type="cellIs" dxfId="738" priority="1425" operator="equal">
      <formula>"A"</formula>
    </cfRule>
  </conditionalFormatting>
  <conditionalFormatting sqref="C226">
    <cfRule type="cellIs" dxfId="737" priority="1424" operator="lessThan">
      <formula>#REF!</formula>
    </cfRule>
  </conditionalFormatting>
  <conditionalFormatting sqref="C226">
    <cfRule type="cellIs" dxfId="736" priority="1423" operator="equal">
      <formula>"C"</formula>
    </cfRule>
  </conditionalFormatting>
  <conditionalFormatting sqref="C226">
    <cfRule type="cellIs" dxfId="735" priority="1422" operator="equal">
      <formula>"B"</formula>
    </cfRule>
  </conditionalFormatting>
  <conditionalFormatting sqref="C226">
    <cfRule type="cellIs" dxfId="734" priority="1421" operator="equal">
      <formula>"A"</formula>
    </cfRule>
  </conditionalFormatting>
  <conditionalFormatting sqref="C233:C234">
    <cfRule type="cellIs" dxfId="733" priority="1420" operator="equal">
      <formula>"C"</formula>
    </cfRule>
  </conditionalFormatting>
  <conditionalFormatting sqref="C233:C234">
    <cfRule type="cellIs" dxfId="732" priority="1419" operator="equal">
      <formula>"B"</formula>
    </cfRule>
  </conditionalFormatting>
  <conditionalFormatting sqref="C233:C234">
    <cfRule type="cellIs" dxfId="731" priority="1418" operator="equal">
      <formula>"A"</formula>
    </cfRule>
  </conditionalFormatting>
  <conditionalFormatting sqref="C210">
    <cfRule type="cellIs" dxfId="730" priority="1416" operator="equal">
      <formula>"C"</formula>
    </cfRule>
  </conditionalFormatting>
  <conditionalFormatting sqref="C210">
    <cfRule type="cellIs" dxfId="729" priority="1415" operator="equal">
      <formula>"B"</formula>
    </cfRule>
  </conditionalFormatting>
  <conditionalFormatting sqref="C210">
    <cfRule type="cellIs" dxfId="728" priority="1414" operator="equal">
      <formula>"A"</formula>
    </cfRule>
  </conditionalFormatting>
  <conditionalFormatting sqref="C245:C246">
    <cfRule type="cellIs" dxfId="727" priority="1356" operator="equal">
      <formula>"C"</formula>
    </cfRule>
  </conditionalFormatting>
  <conditionalFormatting sqref="C245:C246">
    <cfRule type="cellIs" dxfId="726" priority="1355" operator="equal">
      <formula>"B"</formula>
    </cfRule>
  </conditionalFormatting>
  <conditionalFormatting sqref="C245:C246">
    <cfRule type="cellIs" dxfId="725" priority="1354" operator="equal">
      <formula>"A"</formula>
    </cfRule>
  </conditionalFormatting>
  <conditionalFormatting sqref="F163:AJ163 F164:AB164 AD164:AJ164">
    <cfRule type="cellIs" dxfId="724" priority="1346" operator="equal">
      <formula>"Me"</formula>
    </cfRule>
  </conditionalFormatting>
  <conditionalFormatting sqref="F163:AJ163 F164:AB164 AD164:AJ164">
    <cfRule type="cellIs" dxfId="723" priority="1345" operator="equal">
      <formula>"TD"</formula>
    </cfRule>
  </conditionalFormatting>
  <conditionalFormatting sqref="F163:AJ163 F164:AB164 AD164:AJ164">
    <cfRule type="cellIs" dxfId="722" priority="1344" operator="equal">
      <formula>"PR"</formula>
    </cfRule>
  </conditionalFormatting>
  <conditionalFormatting sqref="Z163:AD163 Z164:AB164 AD164">
    <cfRule type="cellIs" dxfId="721" priority="1343" operator="equal">
      <formula>"Me"</formula>
    </cfRule>
  </conditionalFormatting>
  <conditionalFormatting sqref="Z163:AD163 Z164:AB164 AD164">
    <cfRule type="cellIs" dxfId="720" priority="1342" operator="equal">
      <formula>"TD"</formula>
    </cfRule>
  </conditionalFormatting>
  <conditionalFormatting sqref="AD190:AJ190 W190:AB190 W189:AJ189 F189:V190">
    <cfRule type="cellIs" dxfId="719" priority="1323" operator="equal">
      <formula>"Me"</formula>
    </cfRule>
  </conditionalFormatting>
  <conditionalFormatting sqref="AD190:AJ190 W190:AB190 W189:AJ189 F189:V190">
    <cfRule type="cellIs" dxfId="718" priority="1322" operator="equal">
      <formula>"TD"</formula>
    </cfRule>
  </conditionalFormatting>
  <conditionalFormatting sqref="AD190:AJ190 W190:AB190 W189:AJ189 F189:V190">
    <cfRule type="cellIs" dxfId="717" priority="1321" operator="equal">
      <formula>"PR"</formula>
    </cfRule>
  </conditionalFormatting>
  <conditionalFormatting sqref="C189:C190">
    <cfRule type="cellIs" dxfId="716" priority="1314" operator="equal">
      <formula>"C"</formula>
    </cfRule>
  </conditionalFormatting>
  <conditionalFormatting sqref="C189:C190">
    <cfRule type="cellIs" dxfId="715" priority="1313" operator="equal">
      <formula>"B"</formula>
    </cfRule>
  </conditionalFormatting>
  <conditionalFormatting sqref="C189:C190">
    <cfRule type="cellIs" dxfId="714" priority="1312" operator="equal">
      <formula>"A"</formula>
    </cfRule>
  </conditionalFormatting>
  <conditionalFormatting sqref="C165">
    <cfRule type="cellIs" dxfId="713" priority="1302" operator="equal">
      <formula>"c"</formula>
    </cfRule>
    <cfRule type="cellIs" dxfId="712" priority="1303" operator="equal">
      <formula>"b"</formula>
    </cfRule>
    <cfRule type="cellIs" dxfId="711" priority="1304" operator="equal">
      <formula>"a"</formula>
    </cfRule>
  </conditionalFormatting>
  <conditionalFormatting sqref="C166">
    <cfRule type="cellIs" dxfId="710" priority="1299" operator="equal">
      <formula>"c"</formula>
    </cfRule>
    <cfRule type="cellIs" dxfId="709" priority="1300" operator="equal">
      <formula>"b"</formula>
    </cfRule>
    <cfRule type="cellIs" dxfId="708" priority="1301" operator="equal">
      <formula>"a"</formula>
    </cfRule>
  </conditionalFormatting>
  <conditionalFormatting sqref="G26">
    <cfRule type="cellIs" dxfId="707" priority="1280" operator="equal">
      <formula>"Me"</formula>
    </cfRule>
  </conditionalFormatting>
  <conditionalFormatting sqref="G26">
    <cfRule type="cellIs" dxfId="706" priority="1279" operator="equal">
      <formula>"Me"</formula>
    </cfRule>
  </conditionalFormatting>
  <conditionalFormatting sqref="G26">
    <cfRule type="cellIs" dxfId="705" priority="1278" operator="equal">
      <formula>"TD"</formula>
    </cfRule>
  </conditionalFormatting>
  <conditionalFormatting sqref="G26">
    <cfRule type="cellIs" dxfId="704" priority="1277" operator="equal">
      <formula>"PR"</formula>
    </cfRule>
  </conditionalFormatting>
  <conditionalFormatting sqref="I26:J26">
    <cfRule type="cellIs" dxfId="703" priority="1276" operator="equal">
      <formula>"Me"</formula>
    </cfRule>
  </conditionalFormatting>
  <conditionalFormatting sqref="I26:J26">
    <cfRule type="cellIs" dxfId="702" priority="1275" operator="equal">
      <formula>"Me"</formula>
    </cfRule>
  </conditionalFormatting>
  <conditionalFormatting sqref="I26:J26">
    <cfRule type="cellIs" dxfId="701" priority="1274" operator="equal">
      <formula>"TD"</formula>
    </cfRule>
  </conditionalFormatting>
  <conditionalFormatting sqref="I26:J26">
    <cfRule type="cellIs" dxfId="700" priority="1273" operator="equal">
      <formula>"PR"</formula>
    </cfRule>
  </conditionalFormatting>
  <conditionalFormatting sqref="AB25:AC26">
    <cfRule type="cellIs" dxfId="699" priority="1244" operator="equal">
      <formula>"Me"</formula>
    </cfRule>
  </conditionalFormatting>
  <conditionalFormatting sqref="AB25:AC26">
    <cfRule type="cellIs" dxfId="698" priority="1243" operator="equal">
      <formula>"PR"</formula>
    </cfRule>
  </conditionalFormatting>
  <conditionalFormatting sqref="AB29:AC29 AB30">
    <cfRule type="cellIs" dxfId="697" priority="1242" operator="equal">
      <formula>"Me"</formula>
    </cfRule>
  </conditionalFormatting>
  <conditionalFormatting sqref="AB29:AC29 AB30">
    <cfRule type="cellIs" dxfId="696" priority="1241" operator="equal">
      <formula>"PR"</formula>
    </cfRule>
  </conditionalFormatting>
  <conditionalFormatting sqref="AE21:AF22 F21:J22 L21:O22">
    <cfRule type="cellIs" dxfId="695" priority="1240" operator="equal">
      <formula>"Me"</formula>
    </cfRule>
  </conditionalFormatting>
  <conditionalFormatting sqref="AE21:AJ22 F21:J22 L21:O22">
    <cfRule type="cellIs" dxfId="694" priority="1239" operator="equal">
      <formula>"Me"</formula>
    </cfRule>
  </conditionalFormatting>
  <conditionalFormatting sqref="AE21:AJ22 F21:J22 L21:O22">
    <cfRule type="cellIs" dxfId="693" priority="1238" operator="equal">
      <formula>"TD"</formula>
    </cfRule>
  </conditionalFormatting>
  <conditionalFormatting sqref="S21:Y22">
    <cfRule type="cellIs" dxfId="692" priority="1234" operator="equal">
      <formula>"Me"</formula>
    </cfRule>
  </conditionalFormatting>
  <conditionalFormatting sqref="S21:Y22">
    <cfRule type="cellIs" dxfId="691" priority="1233" operator="equal">
      <formula>"TD"</formula>
    </cfRule>
  </conditionalFormatting>
  <conditionalFormatting sqref="AA21:AC21 AA22:AB22">
    <cfRule type="cellIs" dxfId="690" priority="1237" operator="equal">
      <formula>"Me"</formula>
    </cfRule>
  </conditionalFormatting>
  <conditionalFormatting sqref="AA21:AC21 AA22:AB22">
    <cfRule type="cellIs" dxfId="689" priority="1236" operator="equal">
      <formula>"TD"</formula>
    </cfRule>
  </conditionalFormatting>
  <conditionalFormatting sqref="Z21">
    <cfRule type="cellIs" dxfId="688" priority="1235" operator="equal">
      <formula>"Me"</formula>
    </cfRule>
  </conditionalFormatting>
  <conditionalFormatting sqref="P22:Q22">
    <cfRule type="cellIs" dxfId="687" priority="1232" operator="equal">
      <formula>"Me"</formula>
    </cfRule>
  </conditionalFormatting>
  <conditionalFormatting sqref="AD22">
    <cfRule type="cellIs" dxfId="686" priority="1231" operator="equal">
      <formula>"Me"</formula>
    </cfRule>
  </conditionalFormatting>
  <conditionalFormatting sqref="AD22">
    <cfRule type="cellIs" dxfId="685" priority="1230" operator="equal">
      <formula>"TD"</formula>
    </cfRule>
  </conditionalFormatting>
  <conditionalFormatting sqref="AD21">
    <cfRule type="cellIs" dxfId="684" priority="1229" operator="equal">
      <formula>"Me"</formula>
    </cfRule>
  </conditionalFormatting>
  <conditionalFormatting sqref="AD21">
    <cfRule type="cellIs" dxfId="683" priority="1228" operator="equal">
      <formula>"TD"</formula>
    </cfRule>
  </conditionalFormatting>
  <conditionalFormatting sqref="P21">
    <cfRule type="cellIs" dxfId="682" priority="1227" operator="equal">
      <formula>"Me"</formula>
    </cfRule>
  </conditionalFormatting>
  <conditionalFormatting sqref="P21">
    <cfRule type="cellIs" dxfId="681" priority="1226" operator="equal">
      <formula>"Me"</formula>
    </cfRule>
  </conditionalFormatting>
  <conditionalFormatting sqref="P21">
    <cfRule type="cellIs" dxfId="680" priority="1225" operator="equal">
      <formula>"TD"</formula>
    </cfRule>
  </conditionalFormatting>
  <conditionalFormatting sqref="Q21">
    <cfRule type="cellIs" dxfId="679" priority="1224" operator="equal">
      <formula>"Me"</formula>
    </cfRule>
  </conditionalFormatting>
  <conditionalFormatting sqref="F21:J22 L21:Q22 Z21:AJ21 Z22:AB22 AD22:AJ22 S21:Y22">
    <cfRule type="cellIs" dxfId="678" priority="1223" operator="equal">
      <formula>"PR"</formula>
    </cfRule>
  </conditionalFormatting>
  <conditionalFormatting sqref="U21:V21">
    <cfRule type="cellIs" dxfId="677" priority="1222" operator="equal">
      <formula>"Me"</formula>
    </cfRule>
  </conditionalFormatting>
  <conditionalFormatting sqref="U21:V21">
    <cfRule type="cellIs" dxfId="676" priority="1221" operator="equal">
      <formula>"TD"</formula>
    </cfRule>
  </conditionalFormatting>
  <conditionalFormatting sqref="C22">
    <cfRule type="cellIs" dxfId="675" priority="1206" operator="equal">
      <formula>"C"</formula>
    </cfRule>
  </conditionalFormatting>
  <conditionalFormatting sqref="C22">
    <cfRule type="cellIs" dxfId="674" priority="1205" operator="equal">
      <formula>"B"</formula>
    </cfRule>
  </conditionalFormatting>
  <conditionalFormatting sqref="C22">
    <cfRule type="cellIs" dxfId="673" priority="1204" operator="equal">
      <formula>"A"</formula>
    </cfRule>
  </conditionalFormatting>
  <conditionalFormatting sqref="C22">
    <cfRule type="cellIs" dxfId="672" priority="1203" operator="lessThan">
      <formula>#REF!</formula>
    </cfRule>
  </conditionalFormatting>
  <conditionalFormatting sqref="C21">
    <cfRule type="cellIs" dxfId="671" priority="1202" operator="equal">
      <formula>"C"</formula>
    </cfRule>
  </conditionalFormatting>
  <conditionalFormatting sqref="C21">
    <cfRule type="cellIs" dxfId="670" priority="1201" operator="equal">
      <formula>"B"</formula>
    </cfRule>
  </conditionalFormatting>
  <conditionalFormatting sqref="C21">
    <cfRule type="cellIs" dxfId="669" priority="1200" operator="equal">
      <formula>"A"</formula>
    </cfRule>
  </conditionalFormatting>
  <conditionalFormatting sqref="C21">
    <cfRule type="cellIs" dxfId="668" priority="1199" operator="lessThan">
      <formula>#REF!</formula>
    </cfRule>
  </conditionalFormatting>
  <conditionalFormatting sqref="AC22">
    <cfRule type="cellIs" dxfId="667" priority="988" operator="equal">
      <formula>"Me"</formula>
    </cfRule>
  </conditionalFormatting>
  <conditionalFormatting sqref="AC22">
    <cfRule type="cellIs" dxfId="666" priority="987" operator="equal">
      <formula>"PR"</formula>
    </cfRule>
  </conditionalFormatting>
  <conditionalFormatting sqref="AC24">
    <cfRule type="cellIs" dxfId="665" priority="984" operator="equal">
      <formula>"Me"</formula>
    </cfRule>
  </conditionalFormatting>
  <conditionalFormatting sqref="AC24">
    <cfRule type="cellIs" dxfId="664" priority="983" operator="equal">
      <formula>"PR"</formula>
    </cfRule>
  </conditionalFormatting>
  <conditionalFormatting sqref="AC30">
    <cfRule type="cellIs" dxfId="663" priority="980" operator="equal">
      <formula>"Me"</formula>
    </cfRule>
  </conditionalFormatting>
  <conditionalFormatting sqref="AC30">
    <cfRule type="cellIs" dxfId="662" priority="979" operator="equal">
      <formula>"PR"</formula>
    </cfRule>
  </conditionalFormatting>
  <conditionalFormatting sqref="AC34">
    <cfRule type="cellIs" dxfId="661" priority="978" operator="equal">
      <formula>"Me"</formula>
    </cfRule>
  </conditionalFormatting>
  <conditionalFormatting sqref="AC34">
    <cfRule type="cellIs" dxfId="660" priority="977" operator="equal">
      <formula>"PR"</formula>
    </cfRule>
  </conditionalFormatting>
  <conditionalFormatting sqref="AC36">
    <cfRule type="cellIs" dxfId="659" priority="976" operator="equal">
      <formula>"Me"</formula>
    </cfRule>
  </conditionalFormatting>
  <conditionalFormatting sqref="AC36">
    <cfRule type="cellIs" dxfId="658" priority="975" operator="equal">
      <formula>"PR"</formula>
    </cfRule>
  </conditionalFormatting>
  <conditionalFormatting sqref="AC40">
    <cfRule type="cellIs" dxfId="657" priority="972" operator="equal">
      <formula>"Me"</formula>
    </cfRule>
  </conditionalFormatting>
  <conditionalFormatting sqref="AC40">
    <cfRule type="cellIs" dxfId="656" priority="971" operator="equal">
      <formula>"PR"</formula>
    </cfRule>
  </conditionalFormatting>
  <conditionalFormatting sqref="AC44">
    <cfRule type="cellIs" dxfId="655" priority="966" operator="equal">
      <formula>"Me"</formula>
    </cfRule>
  </conditionalFormatting>
  <conditionalFormatting sqref="AC44">
    <cfRule type="cellIs" dxfId="654" priority="965" operator="equal">
      <formula>"PR"</formula>
    </cfRule>
  </conditionalFormatting>
  <conditionalFormatting sqref="AC46">
    <cfRule type="cellIs" dxfId="653" priority="964" operator="equal">
      <formula>"Me"</formula>
    </cfRule>
  </conditionalFormatting>
  <conditionalFormatting sqref="AC46">
    <cfRule type="cellIs" dxfId="652" priority="963" operator="equal">
      <formula>"PR"</formula>
    </cfRule>
  </conditionalFormatting>
  <conditionalFormatting sqref="AC52">
    <cfRule type="cellIs" dxfId="651" priority="958" operator="equal">
      <formula>"Me"</formula>
    </cfRule>
  </conditionalFormatting>
  <conditionalFormatting sqref="AC52">
    <cfRule type="cellIs" dxfId="650" priority="957" operator="equal">
      <formula>"PR"</formula>
    </cfRule>
  </conditionalFormatting>
  <conditionalFormatting sqref="AC62">
    <cfRule type="cellIs" dxfId="649" priority="948" operator="equal">
      <formula>"Me"</formula>
    </cfRule>
  </conditionalFormatting>
  <conditionalFormatting sqref="AC62">
    <cfRule type="cellIs" dxfId="648" priority="947" operator="equal">
      <formula>"PR"</formula>
    </cfRule>
  </conditionalFormatting>
  <conditionalFormatting sqref="AC64">
    <cfRule type="cellIs" dxfId="647" priority="946" operator="equal">
      <formula>"Me"</formula>
    </cfRule>
  </conditionalFormatting>
  <conditionalFormatting sqref="AC64">
    <cfRule type="cellIs" dxfId="646" priority="945" operator="equal">
      <formula>"PR"</formula>
    </cfRule>
  </conditionalFormatting>
  <conditionalFormatting sqref="AC72">
    <cfRule type="cellIs" dxfId="645" priority="938" operator="equal">
      <formula>"Me"</formula>
    </cfRule>
  </conditionalFormatting>
  <conditionalFormatting sqref="AC72">
    <cfRule type="cellIs" dxfId="644" priority="937" operator="equal">
      <formula>"PR"</formula>
    </cfRule>
  </conditionalFormatting>
  <conditionalFormatting sqref="AC78">
    <cfRule type="cellIs" dxfId="643" priority="934" operator="equal">
      <formula>"Me"</formula>
    </cfRule>
  </conditionalFormatting>
  <conditionalFormatting sqref="AC78">
    <cfRule type="cellIs" dxfId="642" priority="933" operator="equal">
      <formula>"PR"</formula>
    </cfRule>
  </conditionalFormatting>
  <conditionalFormatting sqref="AC80">
    <cfRule type="cellIs" dxfId="641" priority="932" operator="equal">
      <formula>"Me"</formula>
    </cfRule>
  </conditionalFormatting>
  <conditionalFormatting sqref="AC80">
    <cfRule type="cellIs" dxfId="640" priority="931" operator="equal">
      <formula>"PR"</formula>
    </cfRule>
  </conditionalFormatting>
  <conditionalFormatting sqref="AC86">
    <cfRule type="cellIs" dxfId="639" priority="928" operator="equal">
      <formula>"Me"</formula>
    </cfRule>
  </conditionalFormatting>
  <conditionalFormatting sqref="AC86">
    <cfRule type="cellIs" dxfId="638" priority="927" operator="equal">
      <formula>"PR"</formula>
    </cfRule>
  </conditionalFormatting>
  <conditionalFormatting sqref="AC88">
    <cfRule type="cellIs" dxfId="637" priority="926" operator="equal">
      <formula>"Me"</formula>
    </cfRule>
  </conditionalFormatting>
  <conditionalFormatting sqref="AC88">
    <cfRule type="cellIs" dxfId="636" priority="925" operator="equal">
      <formula>"PR"</formula>
    </cfRule>
  </conditionalFormatting>
  <conditionalFormatting sqref="AC92">
    <cfRule type="cellIs" dxfId="635" priority="922" operator="equal">
      <formula>"Me"</formula>
    </cfRule>
  </conditionalFormatting>
  <conditionalFormatting sqref="AC92">
    <cfRule type="cellIs" dxfId="634" priority="921" operator="equal">
      <formula>"PR"</formula>
    </cfRule>
  </conditionalFormatting>
  <conditionalFormatting sqref="AC94">
    <cfRule type="cellIs" dxfId="633" priority="920" operator="equal">
      <formula>"Me"</formula>
    </cfRule>
  </conditionalFormatting>
  <conditionalFormatting sqref="AC94">
    <cfRule type="cellIs" dxfId="632" priority="919" operator="equal">
      <formula>"PR"</formula>
    </cfRule>
  </conditionalFormatting>
  <conditionalFormatting sqref="AC96">
    <cfRule type="cellIs" dxfId="631" priority="918" operator="equal">
      <formula>"Me"</formula>
    </cfRule>
  </conditionalFormatting>
  <conditionalFormatting sqref="AC96">
    <cfRule type="cellIs" dxfId="630" priority="917" operator="equal">
      <formula>"PR"</formula>
    </cfRule>
  </conditionalFormatting>
  <conditionalFormatting sqref="AC98">
    <cfRule type="cellIs" dxfId="629" priority="916" operator="equal">
      <formula>"Me"</formula>
    </cfRule>
  </conditionalFormatting>
  <conditionalFormatting sqref="AC98">
    <cfRule type="cellIs" dxfId="628" priority="915" operator="equal">
      <formula>"PR"</formula>
    </cfRule>
  </conditionalFormatting>
  <conditionalFormatting sqref="AC102">
    <cfRule type="cellIs" dxfId="627" priority="914" operator="equal">
      <formula>"Me"</formula>
    </cfRule>
  </conditionalFormatting>
  <conditionalFormatting sqref="AC102">
    <cfRule type="cellIs" dxfId="626" priority="913" operator="equal">
      <formula>"PR"</formula>
    </cfRule>
  </conditionalFormatting>
  <conditionalFormatting sqref="AC104">
    <cfRule type="cellIs" dxfId="625" priority="912" operator="equal">
      <formula>"Me"</formula>
    </cfRule>
  </conditionalFormatting>
  <conditionalFormatting sqref="AC104">
    <cfRule type="cellIs" dxfId="624" priority="911" operator="equal">
      <formula>"PR"</formula>
    </cfRule>
  </conditionalFormatting>
  <conditionalFormatting sqref="AC106">
    <cfRule type="cellIs" dxfId="623" priority="910" operator="equal">
      <formula>"Me"</formula>
    </cfRule>
  </conditionalFormatting>
  <conditionalFormatting sqref="AC106">
    <cfRule type="cellIs" dxfId="622" priority="909" operator="equal">
      <formula>"PR"</formula>
    </cfRule>
  </conditionalFormatting>
  <conditionalFormatting sqref="AC110">
    <cfRule type="cellIs" dxfId="621" priority="906" operator="equal">
      <formula>"Me"</formula>
    </cfRule>
  </conditionalFormatting>
  <conditionalFormatting sqref="AC110">
    <cfRule type="cellIs" dxfId="620" priority="905" operator="equal">
      <formula>"PR"</formula>
    </cfRule>
  </conditionalFormatting>
  <conditionalFormatting sqref="AC112">
    <cfRule type="cellIs" dxfId="619" priority="904" operator="equal">
      <formula>"Me"</formula>
    </cfRule>
  </conditionalFormatting>
  <conditionalFormatting sqref="AC112">
    <cfRule type="cellIs" dxfId="618" priority="903" operator="equal">
      <formula>"PR"</formula>
    </cfRule>
  </conditionalFormatting>
  <conditionalFormatting sqref="AC116">
    <cfRule type="cellIs" dxfId="617" priority="900" operator="equal">
      <formula>"Me"</formula>
    </cfRule>
  </conditionalFormatting>
  <conditionalFormatting sqref="AC116">
    <cfRule type="cellIs" dxfId="616" priority="899" operator="equal">
      <formula>"PR"</formula>
    </cfRule>
  </conditionalFormatting>
  <conditionalFormatting sqref="AC118">
    <cfRule type="cellIs" dxfId="615" priority="898" operator="equal">
      <formula>"Me"</formula>
    </cfRule>
  </conditionalFormatting>
  <conditionalFormatting sqref="AC118">
    <cfRule type="cellIs" dxfId="614" priority="897" operator="equal">
      <formula>"PR"</formula>
    </cfRule>
  </conditionalFormatting>
  <conditionalFormatting sqref="AC128">
    <cfRule type="cellIs" dxfId="613" priority="890" operator="equal">
      <formula>"Me"</formula>
    </cfRule>
  </conditionalFormatting>
  <conditionalFormatting sqref="AC128">
    <cfRule type="cellIs" dxfId="612" priority="889" operator="equal">
      <formula>"PR"</formula>
    </cfRule>
  </conditionalFormatting>
  <conditionalFormatting sqref="AC132">
    <cfRule type="cellIs" dxfId="611" priority="886" operator="equal">
      <formula>"Me"</formula>
    </cfRule>
  </conditionalFormatting>
  <conditionalFormatting sqref="AC132">
    <cfRule type="cellIs" dxfId="610" priority="885" operator="equal">
      <formula>"PR"</formula>
    </cfRule>
  </conditionalFormatting>
  <conditionalFormatting sqref="AC136">
    <cfRule type="cellIs" dxfId="609" priority="882" operator="equal">
      <formula>"Me"</formula>
    </cfRule>
  </conditionalFormatting>
  <conditionalFormatting sqref="AC136">
    <cfRule type="cellIs" dxfId="608" priority="881" operator="equal">
      <formula>"PR"</formula>
    </cfRule>
  </conditionalFormatting>
  <conditionalFormatting sqref="AC140">
    <cfRule type="cellIs" dxfId="607" priority="880" operator="equal">
      <formula>"Me"</formula>
    </cfRule>
  </conditionalFormatting>
  <conditionalFormatting sqref="AC140">
    <cfRule type="cellIs" dxfId="606" priority="879" operator="equal">
      <formula>"PR"</formula>
    </cfRule>
  </conditionalFormatting>
  <conditionalFormatting sqref="AC142">
    <cfRule type="cellIs" dxfId="605" priority="878" operator="equal">
      <formula>"Me"</formula>
    </cfRule>
  </conditionalFormatting>
  <conditionalFormatting sqref="AC142">
    <cfRule type="cellIs" dxfId="604" priority="877" operator="equal">
      <formula>"PR"</formula>
    </cfRule>
  </conditionalFormatting>
  <conditionalFormatting sqref="AC146">
    <cfRule type="cellIs" dxfId="603" priority="874" operator="equal">
      <formula>"Me"</formula>
    </cfRule>
  </conditionalFormatting>
  <conditionalFormatting sqref="AC146">
    <cfRule type="cellIs" dxfId="602" priority="873" operator="equal">
      <formula>"PR"</formula>
    </cfRule>
  </conditionalFormatting>
  <conditionalFormatting sqref="AC148">
    <cfRule type="cellIs" dxfId="601" priority="872" operator="equal">
      <formula>"Me"</formula>
    </cfRule>
  </conditionalFormatting>
  <conditionalFormatting sqref="AC148">
    <cfRule type="cellIs" dxfId="600" priority="871" operator="equal">
      <formula>"PR"</formula>
    </cfRule>
  </conditionalFormatting>
  <conditionalFormatting sqref="AC150">
    <cfRule type="cellIs" dxfId="599" priority="870" operator="equal">
      <formula>"Me"</formula>
    </cfRule>
  </conditionalFormatting>
  <conditionalFormatting sqref="AC150">
    <cfRule type="cellIs" dxfId="598" priority="869" operator="equal">
      <formula>"PR"</formula>
    </cfRule>
  </conditionalFormatting>
  <conditionalFormatting sqref="AC156">
    <cfRule type="cellIs" dxfId="597" priority="866" operator="equal">
      <formula>"Me"</formula>
    </cfRule>
  </conditionalFormatting>
  <conditionalFormatting sqref="AC156">
    <cfRule type="cellIs" dxfId="596" priority="865" operator="equal">
      <formula>"PR"</formula>
    </cfRule>
  </conditionalFormatting>
  <conditionalFormatting sqref="AC158">
    <cfRule type="cellIs" dxfId="595" priority="864" operator="equal">
      <formula>"Me"</formula>
    </cfRule>
  </conditionalFormatting>
  <conditionalFormatting sqref="AC158">
    <cfRule type="cellIs" dxfId="594" priority="863" operator="equal">
      <formula>"PR"</formula>
    </cfRule>
  </conditionalFormatting>
  <conditionalFormatting sqref="AC160">
    <cfRule type="cellIs" dxfId="593" priority="862" operator="equal">
      <formula>"Me"</formula>
    </cfRule>
  </conditionalFormatting>
  <conditionalFormatting sqref="AC160">
    <cfRule type="cellIs" dxfId="592" priority="861" operator="equal">
      <formula>"PR"</formula>
    </cfRule>
  </conditionalFormatting>
  <conditionalFormatting sqref="AC164">
    <cfRule type="cellIs" dxfId="591" priority="860" operator="equal">
      <formula>"Me"</formula>
    </cfRule>
  </conditionalFormatting>
  <conditionalFormatting sqref="AC164">
    <cfRule type="cellIs" dxfId="590" priority="859" operator="equal">
      <formula>"PR"</formula>
    </cfRule>
  </conditionalFormatting>
  <conditionalFormatting sqref="AC166">
    <cfRule type="cellIs" dxfId="589" priority="858" operator="equal">
      <formula>"Me"</formula>
    </cfRule>
  </conditionalFormatting>
  <conditionalFormatting sqref="AC166">
    <cfRule type="cellIs" dxfId="588" priority="857" operator="equal">
      <formula>"PR"</formula>
    </cfRule>
  </conditionalFormatting>
  <conditionalFormatting sqref="AC168">
    <cfRule type="cellIs" dxfId="587" priority="856" operator="equal">
      <formula>"Me"</formula>
    </cfRule>
  </conditionalFormatting>
  <conditionalFormatting sqref="AC168">
    <cfRule type="cellIs" dxfId="586" priority="855" operator="equal">
      <formula>"PR"</formula>
    </cfRule>
  </conditionalFormatting>
  <conditionalFormatting sqref="AC170">
    <cfRule type="cellIs" dxfId="585" priority="854" operator="equal">
      <formula>"Me"</formula>
    </cfRule>
  </conditionalFormatting>
  <conditionalFormatting sqref="AC170">
    <cfRule type="cellIs" dxfId="584" priority="853" operator="equal">
      <formula>"PR"</formula>
    </cfRule>
  </conditionalFormatting>
  <conditionalFormatting sqref="AC172">
    <cfRule type="cellIs" dxfId="583" priority="852" operator="equal">
      <formula>"Me"</formula>
    </cfRule>
  </conditionalFormatting>
  <conditionalFormatting sqref="AC172">
    <cfRule type="cellIs" dxfId="582" priority="851" operator="equal">
      <formula>"PR"</formula>
    </cfRule>
  </conditionalFormatting>
  <conditionalFormatting sqref="AC174">
    <cfRule type="cellIs" dxfId="581" priority="850" operator="equal">
      <formula>"Me"</formula>
    </cfRule>
  </conditionalFormatting>
  <conditionalFormatting sqref="AC174">
    <cfRule type="cellIs" dxfId="580" priority="849" operator="equal">
      <formula>"PR"</formula>
    </cfRule>
  </conditionalFormatting>
  <conditionalFormatting sqref="AC178">
    <cfRule type="cellIs" dxfId="579" priority="846" operator="equal">
      <formula>"Me"</formula>
    </cfRule>
  </conditionalFormatting>
  <conditionalFormatting sqref="AC178">
    <cfRule type="cellIs" dxfId="578" priority="845" operator="equal">
      <formula>"PR"</formula>
    </cfRule>
  </conditionalFormatting>
  <conditionalFormatting sqref="AC180">
    <cfRule type="cellIs" dxfId="577" priority="844" operator="equal">
      <formula>"Me"</formula>
    </cfRule>
  </conditionalFormatting>
  <conditionalFormatting sqref="AC180">
    <cfRule type="cellIs" dxfId="576" priority="843" operator="equal">
      <formula>"PR"</formula>
    </cfRule>
  </conditionalFormatting>
  <conditionalFormatting sqref="AC182">
    <cfRule type="cellIs" dxfId="575" priority="842" operator="equal">
      <formula>"Me"</formula>
    </cfRule>
  </conditionalFormatting>
  <conditionalFormatting sqref="AC182">
    <cfRule type="cellIs" dxfId="574" priority="841" operator="equal">
      <formula>"PR"</formula>
    </cfRule>
  </conditionalFormatting>
  <conditionalFormatting sqref="AC190">
    <cfRule type="cellIs" dxfId="573" priority="836" operator="equal">
      <formula>"Me"</formula>
    </cfRule>
  </conditionalFormatting>
  <conditionalFormatting sqref="AC190">
    <cfRule type="cellIs" dxfId="572" priority="835" operator="equal">
      <formula>"PR"</formula>
    </cfRule>
  </conditionalFormatting>
  <conditionalFormatting sqref="AC194">
    <cfRule type="cellIs" dxfId="571" priority="832" operator="equal">
      <formula>"Me"</formula>
    </cfRule>
  </conditionalFormatting>
  <conditionalFormatting sqref="AC194">
    <cfRule type="cellIs" dxfId="570" priority="831" operator="equal">
      <formula>"PR"</formula>
    </cfRule>
  </conditionalFormatting>
  <conditionalFormatting sqref="AC202">
    <cfRule type="cellIs" dxfId="569" priority="826" operator="equal">
      <formula>"Me"</formula>
    </cfRule>
  </conditionalFormatting>
  <conditionalFormatting sqref="AC202">
    <cfRule type="cellIs" dxfId="568" priority="825" operator="equal">
      <formula>"PR"</formula>
    </cfRule>
  </conditionalFormatting>
  <conditionalFormatting sqref="AC204">
    <cfRule type="cellIs" dxfId="567" priority="824" operator="equal">
      <formula>"Me"</formula>
    </cfRule>
  </conditionalFormatting>
  <conditionalFormatting sqref="AC204">
    <cfRule type="cellIs" dxfId="566" priority="823" operator="equal">
      <formula>"PR"</formula>
    </cfRule>
  </conditionalFormatting>
  <conditionalFormatting sqref="AC206">
    <cfRule type="cellIs" dxfId="565" priority="822" operator="equal">
      <formula>"Me"</formula>
    </cfRule>
  </conditionalFormatting>
  <conditionalFormatting sqref="AC206">
    <cfRule type="cellIs" dxfId="564" priority="821" operator="equal">
      <formula>"PR"</formula>
    </cfRule>
  </conditionalFormatting>
  <conditionalFormatting sqref="AC208">
    <cfRule type="cellIs" dxfId="563" priority="820" operator="equal">
      <formula>"Me"</formula>
    </cfRule>
  </conditionalFormatting>
  <conditionalFormatting sqref="AC208">
    <cfRule type="cellIs" dxfId="562" priority="819" operator="equal">
      <formula>"PR"</formula>
    </cfRule>
  </conditionalFormatting>
  <conditionalFormatting sqref="AC216">
    <cfRule type="cellIs" dxfId="561" priority="812" operator="equal">
      <formula>"Me"</formula>
    </cfRule>
  </conditionalFormatting>
  <conditionalFormatting sqref="AC216">
    <cfRule type="cellIs" dxfId="560" priority="811" operator="equal">
      <formula>"PR"</formula>
    </cfRule>
  </conditionalFormatting>
  <conditionalFormatting sqref="AC218">
    <cfRule type="cellIs" dxfId="559" priority="810" operator="equal">
      <formula>"Me"</formula>
    </cfRule>
  </conditionalFormatting>
  <conditionalFormatting sqref="AC218">
    <cfRule type="cellIs" dxfId="558" priority="809" operator="equal">
      <formula>"PR"</formula>
    </cfRule>
  </conditionalFormatting>
  <conditionalFormatting sqref="AC222">
    <cfRule type="cellIs" dxfId="557" priority="806" operator="equal">
      <formula>"Me"</formula>
    </cfRule>
  </conditionalFormatting>
  <conditionalFormatting sqref="AC222">
    <cfRule type="cellIs" dxfId="556" priority="805" operator="equal">
      <formula>"PR"</formula>
    </cfRule>
  </conditionalFormatting>
  <conditionalFormatting sqref="AC226">
    <cfRule type="cellIs" dxfId="555" priority="802" operator="equal">
      <formula>"Me"</formula>
    </cfRule>
  </conditionalFormatting>
  <conditionalFormatting sqref="AC226">
    <cfRule type="cellIs" dxfId="554" priority="801" operator="equal">
      <formula>"PR"</formula>
    </cfRule>
  </conditionalFormatting>
  <conditionalFormatting sqref="AC228">
    <cfRule type="cellIs" dxfId="553" priority="800" operator="equal">
      <formula>"Me"</formula>
    </cfRule>
  </conditionalFormatting>
  <conditionalFormatting sqref="AC228">
    <cfRule type="cellIs" dxfId="552" priority="799" operator="equal">
      <formula>"PR"</formula>
    </cfRule>
  </conditionalFormatting>
  <conditionalFormatting sqref="AC230">
    <cfRule type="cellIs" dxfId="551" priority="798" operator="equal">
      <formula>"Me"</formula>
    </cfRule>
  </conditionalFormatting>
  <conditionalFormatting sqref="AC230">
    <cfRule type="cellIs" dxfId="550" priority="797" operator="equal">
      <formula>"PR"</formula>
    </cfRule>
  </conditionalFormatting>
  <conditionalFormatting sqref="AC232">
    <cfRule type="cellIs" dxfId="549" priority="796" operator="equal">
      <formula>"Me"</formula>
    </cfRule>
  </conditionalFormatting>
  <conditionalFormatting sqref="AC232">
    <cfRule type="cellIs" dxfId="548" priority="795" operator="equal">
      <formula>"PR"</formula>
    </cfRule>
  </conditionalFormatting>
  <conditionalFormatting sqref="AC234">
    <cfRule type="cellIs" dxfId="547" priority="794" operator="equal">
      <formula>"Me"</formula>
    </cfRule>
  </conditionalFormatting>
  <conditionalFormatting sqref="AC234">
    <cfRule type="cellIs" dxfId="546" priority="793" operator="equal">
      <formula>"PR"</formula>
    </cfRule>
  </conditionalFormatting>
  <conditionalFormatting sqref="AC236">
    <cfRule type="cellIs" dxfId="545" priority="792" operator="equal">
      <formula>"Me"</formula>
    </cfRule>
  </conditionalFormatting>
  <conditionalFormatting sqref="AC236">
    <cfRule type="cellIs" dxfId="544" priority="791" operator="equal">
      <formula>"PR"</formula>
    </cfRule>
  </conditionalFormatting>
  <conditionalFormatting sqref="AC242">
    <cfRule type="cellIs" dxfId="543" priority="786" operator="equal">
      <formula>"Me"</formula>
    </cfRule>
  </conditionalFormatting>
  <conditionalFormatting sqref="AC242">
    <cfRule type="cellIs" dxfId="542" priority="785" operator="equal">
      <formula>"PR"</formula>
    </cfRule>
  </conditionalFormatting>
  <conditionalFormatting sqref="AC244">
    <cfRule type="cellIs" dxfId="541" priority="784" operator="equal">
      <formula>"Me"</formula>
    </cfRule>
  </conditionalFormatting>
  <conditionalFormatting sqref="AC244">
    <cfRule type="cellIs" dxfId="540" priority="783" operator="equal">
      <formula>"PR"</formula>
    </cfRule>
  </conditionalFormatting>
  <conditionalFormatting sqref="AC246">
    <cfRule type="cellIs" dxfId="539" priority="782" operator="equal">
      <formula>"Me"</formula>
    </cfRule>
  </conditionalFormatting>
  <conditionalFormatting sqref="AC246">
    <cfRule type="cellIs" dxfId="538" priority="781" operator="equal">
      <formula>"PR"</formula>
    </cfRule>
  </conditionalFormatting>
  <conditionalFormatting sqref="I25:J25">
    <cfRule type="cellIs" dxfId="537" priority="780" operator="equal">
      <formula>"Me"</formula>
    </cfRule>
  </conditionalFormatting>
  <conditionalFormatting sqref="I25:J25">
    <cfRule type="cellIs" dxfId="536" priority="779" operator="equal">
      <formula>"Me"</formula>
    </cfRule>
  </conditionalFormatting>
  <conditionalFormatting sqref="I25:J25">
    <cfRule type="cellIs" dxfId="535" priority="778" operator="equal">
      <formula>"TD"</formula>
    </cfRule>
  </conditionalFormatting>
  <conditionalFormatting sqref="I25:J25">
    <cfRule type="cellIs" dxfId="534" priority="777" operator="equal">
      <formula>"PR"</formula>
    </cfRule>
  </conditionalFormatting>
  <conditionalFormatting sqref="J90:P90 K89:O89">
    <cfRule type="cellIs" dxfId="533" priority="768" operator="equal">
      <formula>"Me"</formula>
    </cfRule>
  </conditionalFormatting>
  <conditionalFormatting sqref="J90:P90 K89:O89">
    <cfRule type="cellIs" dxfId="532" priority="767" operator="equal">
      <formula>"TD"</formula>
    </cfRule>
  </conditionalFormatting>
  <conditionalFormatting sqref="J90:P90 K89:O89">
    <cfRule type="cellIs" dxfId="531" priority="766" operator="equal">
      <formula>"PR"</formula>
    </cfRule>
  </conditionalFormatting>
  <conditionalFormatting sqref="J98:M98 K97:M97 O97:P98">
    <cfRule type="cellIs" dxfId="530" priority="765" operator="equal">
      <formula>"Me"</formula>
    </cfRule>
  </conditionalFormatting>
  <conditionalFormatting sqref="J98:M98 K97:M97 O97:P98">
    <cfRule type="cellIs" dxfId="529" priority="764" operator="equal">
      <formula>"TD"</formula>
    </cfRule>
  </conditionalFormatting>
  <conditionalFormatting sqref="J98:M98 K97:M97 O97:P98">
    <cfRule type="cellIs" dxfId="528" priority="763" operator="equal">
      <formula>"PR"</formula>
    </cfRule>
  </conditionalFormatting>
  <conditionalFormatting sqref="J218:P218 K217:O217">
    <cfRule type="cellIs" dxfId="527" priority="762" operator="equal">
      <formula>"Me"</formula>
    </cfRule>
  </conditionalFormatting>
  <conditionalFormatting sqref="J218:P218 K217:O217">
    <cfRule type="cellIs" dxfId="526" priority="761" operator="equal">
      <formula>"TD"</formula>
    </cfRule>
  </conditionalFormatting>
  <conditionalFormatting sqref="J218:P218 K217:O217">
    <cfRule type="cellIs" dxfId="525" priority="760" operator="equal">
      <formula>"PR"</formula>
    </cfRule>
  </conditionalFormatting>
  <conditionalFormatting sqref="J238:M238 K237:M237 P238">
    <cfRule type="cellIs" dxfId="524" priority="759" operator="equal">
      <formula>"Me"</formula>
    </cfRule>
  </conditionalFormatting>
  <conditionalFormatting sqref="J238:M238 K237:M237 P238">
    <cfRule type="cellIs" dxfId="523" priority="758" operator="equal">
      <formula>"TD"</formula>
    </cfRule>
  </conditionalFormatting>
  <conditionalFormatting sqref="J238:M238 K237:M237 P238">
    <cfRule type="cellIs" dxfId="522" priority="757" operator="equal">
      <formula>"PR"</formula>
    </cfRule>
  </conditionalFormatting>
  <conditionalFormatting sqref="P89">
    <cfRule type="cellIs" dxfId="521" priority="753" operator="equal">
      <formula>"Me"</formula>
    </cfRule>
  </conditionalFormatting>
  <conditionalFormatting sqref="P89">
    <cfRule type="cellIs" dxfId="520" priority="752" operator="equal">
      <formula>"TD"</formula>
    </cfRule>
  </conditionalFormatting>
  <conditionalFormatting sqref="P89">
    <cfRule type="cellIs" dxfId="519" priority="751" operator="equal">
      <formula>"PR"</formula>
    </cfRule>
  </conditionalFormatting>
  <conditionalFormatting sqref="J89">
    <cfRule type="cellIs" dxfId="518" priority="750" operator="equal">
      <formula>"Me"</formula>
    </cfRule>
  </conditionalFormatting>
  <conditionalFormatting sqref="J89">
    <cfRule type="cellIs" dxfId="517" priority="749" operator="equal">
      <formula>"TD"</formula>
    </cfRule>
  </conditionalFormatting>
  <conditionalFormatting sqref="J89">
    <cfRule type="cellIs" dxfId="516" priority="748" operator="equal">
      <formula>"PR"</formula>
    </cfRule>
  </conditionalFormatting>
  <conditionalFormatting sqref="J97">
    <cfRule type="cellIs" dxfId="515" priority="747" operator="equal">
      <formula>"Me"</formula>
    </cfRule>
  </conditionalFormatting>
  <conditionalFormatting sqref="J97">
    <cfRule type="cellIs" dxfId="514" priority="746" operator="equal">
      <formula>"TD"</formula>
    </cfRule>
  </conditionalFormatting>
  <conditionalFormatting sqref="J97">
    <cfRule type="cellIs" dxfId="513" priority="745" operator="equal">
      <formula>"PR"</formula>
    </cfRule>
  </conditionalFormatting>
  <conditionalFormatting sqref="J217">
    <cfRule type="cellIs" dxfId="512" priority="744" operator="equal">
      <formula>"Me"</formula>
    </cfRule>
  </conditionalFormatting>
  <conditionalFormatting sqref="J217">
    <cfRule type="cellIs" dxfId="511" priority="743" operator="equal">
      <formula>"TD"</formula>
    </cfRule>
  </conditionalFormatting>
  <conditionalFormatting sqref="J217">
    <cfRule type="cellIs" dxfId="510" priority="742" operator="equal">
      <formula>"PR"</formula>
    </cfRule>
  </conditionalFormatting>
  <conditionalFormatting sqref="P217">
    <cfRule type="cellIs" dxfId="509" priority="741" operator="equal">
      <formula>"Me"</formula>
    </cfRule>
  </conditionalFormatting>
  <conditionalFormatting sqref="P217">
    <cfRule type="cellIs" dxfId="508" priority="740" operator="equal">
      <formula>"TD"</formula>
    </cfRule>
  </conditionalFormatting>
  <conditionalFormatting sqref="P217">
    <cfRule type="cellIs" dxfId="507" priority="739" operator="equal">
      <formula>"PR"</formula>
    </cfRule>
  </conditionalFormatting>
  <conditionalFormatting sqref="J237">
    <cfRule type="cellIs" dxfId="506" priority="738" operator="equal">
      <formula>"Me"</formula>
    </cfRule>
  </conditionalFormatting>
  <conditionalFormatting sqref="J237">
    <cfRule type="cellIs" dxfId="505" priority="737" operator="equal">
      <formula>"TD"</formula>
    </cfRule>
  </conditionalFormatting>
  <conditionalFormatting sqref="J237">
    <cfRule type="cellIs" dxfId="504" priority="736" operator="equal">
      <formula>"PR"</formula>
    </cfRule>
  </conditionalFormatting>
  <conditionalFormatting sqref="P237">
    <cfRule type="cellIs" dxfId="503" priority="735" operator="equal">
      <formula>"Me"</formula>
    </cfRule>
  </conditionalFormatting>
  <conditionalFormatting sqref="P237">
    <cfRule type="cellIs" dxfId="502" priority="734" operator="equal">
      <formula>"TD"</formula>
    </cfRule>
  </conditionalFormatting>
  <conditionalFormatting sqref="P237">
    <cfRule type="cellIs" dxfId="501" priority="733" operator="equal">
      <formula>"PR"</formula>
    </cfRule>
  </conditionalFormatting>
  <conditionalFormatting sqref="G213:K214">
    <cfRule type="cellIs" dxfId="500" priority="732" operator="equal">
      <formula>"Me"</formula>
    </cfRule>
  </conditionalFormatting>
  <conditionalFormatting sqref="G213:K214">
    <cfRule type="cellIs" dxfId="499" priority="731" operator="equal">
      <formula>"TD"</formula>
    </cfRule>
  </conditionalFormatting>
  <conditionalFormatting sqref="G213:K214">
    <cfRule type="cellIs" dxfId="498" priority="730" operator="equal">
      <formula>"PR"</formula>
    </cfRule>
  </conditionalFormatting>
  <conditionalFormatting sqref="N213:R214">
    <cfRule type="cellIs" dxfId="497" priority="729" operator="equal">
      <formula>"Me"</formula>
    </cfRule>
  </conditionalFormatting>
  <conditionalFormatting sqref="N213:R214">
    <cfRule type="cellIs" dxfId="496" priority="728" operator="equal">
      <formula>"TD"</formula>
    </cfRule>
  </conditionalFormatting>
  <conditionalFormatting sqref="N213:R214">
    <cfRule type="cellIs" dxfId="495" priority="727" operator="equal">
      <formula>"PR"</formula>
    </cfRule>
  </conditionalFormatting>
  <conditionalFormatting sqref="U213:Y214">
    <cfRule type="cellIs" dxfId="494" priority="726" operator="equal">
      <formula>"Me"</formula>
    </cfRule>
  </conditionalFormatting>
  <conditionalFormatting sqref="U213:Y214">
    <cfRule type="cellIs" dxfId="493" priority="725" operator="equal">
      <formula>"TD"</formula>
    </cfRule>
  </conditionalFormatting>
  <conditionalFormatting sqref="U213:Y214">
    <cfRule type="cellIs" dxfId="492" priority="724" operator="equal">
      <formula>"PR"</formula>
    </cfRule>
  </conditionalFormatting>
  <conditionalFormatting sqref="G23:G24">
    <cfRule type="cellIs" dxfId="491" priority="723" operator="equal">
      <formula>"Me"</formula>
    </cfRule>
  </conditionalFormatting>
  <conditionalFormatting sqref="G23:G24">
    <cfRule type="cellIs" dxfId="490" priority="722" operator="equal">
      <formula>"Me"</formula>
    </cfRule>
  </conditionalFormatting>
  <conditionalFormatting sqref="G23:G24">
    <cfRule type="cellIs" dxfId="489" priority="721" operator="equal">
      <formula>"TD"</formula>
    </cfRule>
  </conditionalFormatting>
  <conditionalFormatting sqref="G23:G24">
    <cfRule type="cellIs" dxfId="488" priority="720" operator="equal">
      <formula>"PR"</formula>
    </cfRule>
  </conditionalFormatting>
  <conditionalFormatting sqref="F153:AJ154">
    <cfRule type="cellIs" dxfId="487" priority="719" operator="equal">
      <formula>"Me"</formula>
    </cfRule>
  </conditionalFormatting>
  <conditionalFormatting sqref="F153:AJ154">
    <cfRule type="cellIs" dxfId="486" priority="718" operator="equal">
      <formula>"TD"</formula>
    </cfRule>
  </conditionalFormatting>
  <conditionalFormatting sqref="F153:AJ154">
    <cfRule type="cellIs" dxfId="485" priority="717" operator="equal">
      <formula>"PR"</formula>
    </cfRule>
  </conditionalFormatting>
  <conditionalFormatting sqref="AB27:AB28">
    <cfRule type="cellIs" dxfId="484" priority="716" operator="equal">
      <formula>"Me"</formula>
    </cfRule>
  </conditionalFormatting>
  <conditionalFormatting sqref="AB27:AB28">
    <cfRule type="cellIs" dxfId="483" priority="715" operator="equal">
      <formula>"PR"</formula>
    </cfRule>
  </conditionalFormatting>
  <conditionalFormatting sqref="AC27">
    <cfRule type="cellIs" dxfId="482" priority="714" operator="equal">
      <formula>"Me"</formula>
    </cfRule>
  </conditionalFormatting>
  <conditionalFormatting sqref="AC27">
    <cfRule type="cellIs" dxfId="481" priority="713" operator="equal">
      <formula>"PR"</formula>
    </cfRule>
  </conditionalFormatting>
  <conditionalFormatting sqref="AC28">
    <cfRule type="cellIs" dxfId="480" priority="712" operator="equal">
      <formula>"Me"</formula>
    </cfRule>
  </conditionalFormatting>
  <conditionalFormatting sqref="AC28">
    <cfRule type="cellIs" dxfId="479" priority="711" operator="equal">
      <formula>"PR"</formula>
    </cfRule>
  </conditionalFormatting>
  <conditionalFormatting sqref="AB71:AB72">
    <cfRule type="cellIs" dxfId="478" priority="672" operator="equal">
      <formula>"Me"</formula>
    </cfRule>
  </conditionalFormatting>
  <conditionalFormatting sqref="AB71:AB72">
    <cfRule type="cellIs" dxfId="477" priority="671" operator="equal">
      <formula>"PR"</formula>
    </cfRule>
  </conditionalFormatting>
  <conditionalFormatting sqref="AB71:AB72">
    <cfRule type="cellIs" dxfId="476" priority="670" operator="equal">
      <formula>"TD"</formula>
    </cfRule>
  </conditionalFormatting>
  <conditionalFormatting sqref="J201:K202">
    <cfRule type="cellIs" dxfId="475" priority="669" operator="equal">
      <formula>"Me"</formula>
    </cfRule>
  </conditionalFormatting>
  <conditionalFormatting sqref="J201:K202">
    <cfRule type="cellIs" dxfId="474" priority="668" operator="equal">
      <formula>"TD"</formula>
    </cfRule>
  </conditionalFormatting>
  <conditionalFormatting sqref="J201:K202">
    <cfRule type="cellIs" dxfId="473" priority="667" operator="equal">
      <formula>"PR"</formula>
    </cfRule>
  </conditionalFormatting>
  <conditionalFormatting sqref="P201">
    <cfRule type="cellIs" dxfId="472" priority="660" operator="equal">
      <formula>"Me"</formula>
    </cfRule>
  </conditionalFormatting>
  <conditionalFormatting sqref="P201">
    <cfRule type="cellIs" dxfId="471" priority="659" operator="equal">
      <formula>"TD"</formula>
    </cfRule>
  </conditionalFormatting>
  <conditionalFormatting sqref="P201">
    <cfRule type="cellIs" dxfId="470" priority="658" operator="equal">
      <formula>"PR"</formula>
    </cfRule>
  </conditionalFormatting>
  <conditionalFormatting sqref="J231:K232">
    <cfRule type="cellIs" dxfId="469" priority="657" operator="equal">
      <formula>"Me"</formula>
    </cfRule>
  </conditionalFormatting>
  <conditionalFormatting sqref="J231:K232">
    <cfRule type="cellIs" dxfId="468" priority="656" operator="equal">
      <formula>"TD"</formula>
    </cfRule>
  </conditionalFormatting>
  <conditionalFormatting sqref="J231:K232">
    <cfRule type="cellIs" dxfId="467" priority="655" operator="equal">
      <formula>"PR"</formula>
    </cfRule>
  </conditionalFormatting>
  <conditionalFormatting sqref="P232">
    <cfRule type="cellIs" dxfId="466" priority="654" operator="equal">
      <formula>"Me"</formula>
    </cfRule>
  </conditionalFormatting>
  <conditionalFormatting sqref="P232">
    <cfRule type="cellIs" dxfId="465" priority="653" operator="equal">
      <formula>"TD"</formula>
    </cfRule>
  </conditionalFormatting>
  <conditionalFormatting sqref="P232">
    <cfRule type="cellIs" dxfId="464" priority="652" operator="equal">
      <formula>"PR"</formula>
    </cfRule>
  </conditionalFormatting>
  <conditionalFormatting sqref="P231">
    <cfRule type="cellIs" dxfId="463" priority="651" operator="equal">
      <formula>"Me"</formula>
    </cfRule>
  </conditionalFormatting>
  <conditionalFormatting sqref="P231">
    <cfRule type="cellIs" dxfId="462" priority="650" operator="equal">
      <formula>"TD"</formula>
    </cfRule>
  </conditionalFormatting>
  <conditionalFormatting sqref="P231">
    <cfRule type="cellIs" dxfId="461" priority="649" operator="equal">
      <formula>"PR"</formula>
    </cfRule>
  </conditionalFormatting>
  <conditionalFormatting sqref="V41">
    <cfRule type="cellIs" dxfId="460" priority="648" operator="equal">
      <formula>"Me"</formula>
    </cfRule>
  </conditionalFormatting>
  <conditionalFormatting sqref="V41">
    <cfRule type="cellIs" dxfId="459" priority="647" operator="equal">
      <formula>"TD"</formula>
    </cfRule>
  </conditionalFormatting>
  <conditionalFormatting sqref="V41">
    <cfRule type="cellIs" dxfId="458" priority="646" operator="equal">
      <formula>"PR"</formula>
    </cfRule>
  </conditionalFormatting>
  <conditionalFormatting sqref="G81:M82">
    <cfRule type="cellIs" dxfId="457" priority="642" operator="equal">
      <formula>"Me"</formula>
    </cfRule>
  </conditionalFormatting>
  <conditionalFormatting sqref="G81:M82">
    <cfRule type="cellIs" dxfId="456" priority="641" operator="equal">
      <formula>"TD"</formula>
    </cfRule>
  </conditionalFormatting>
  <conditionalFormatting sqref="G81:M82">
    <cfRule type="cellIs" dxfId="455" priority="640" operator="equal">
      <formula>"PR"</formula>
    </cfRule>
  </conditionalFormatting>
  <conditionalFormatting sqref="Q81:R82">
    <cfRule type="cellIs" dxfId="454" priority="639" operator="equal">
      <formula>"Me"</formula>
    </cfRule>
  </conditionalFormatting>
  <conditionalFormatting sqref="Q81:R82">
    <cfRule type="cellIs" dxfId="453" priority="638" operator="equal">
      <formula>"TD"</formula>
    </cfRule>
  </conditionalFormatting>
  <conditionalFormatting sqref="Q81:R82">
    <cfRule type="cellIs" dxfId="452" priority="637" operator="equal">
      <formula>"PR"</formula>
    </cfRule>
  </conditionalFormatting>
  <conditionalFormatting sqref="J230:K230 K229">
    <cfRule type="cellIs" dxfId="451" priority="636" operator="equal">
      <formula>"Me"</formula>
    </cfRule>
  </conditionalFormatting>
  <conditionalFormatting sqref="J230:K230 K229">
    <cfRule type="cellIs" dxfId="450" priority="635" operator="equal">
      <formula>"TD"</formula>
    </cfRule>
  </conditionalFormatting>
  <conditionalFormatting sqref="J230:K230 K229">
    <cfRule type="cellIs" dxfId="449" priority="634" operator="equal">
      <formula>"PR"</formula>
    </cfRule>
  </conditionalFormatting>
  <conditionalFormatting sqref="J229">
    <cfRule type="cellIs" dxfId="448" priority="633" operator="equal">
      <formula>"Me"</formula>
    </cfRule>
  </conditionalFormatting>
  <conditionalFormatting sqref="J229">
    <cfRule type="cellIs" dxfId="447" priority="632" operator="equal">
      <formula>"TD"</formula>
    </cfRule>
  </conditionalFormatting>
  <conditionalFormatting sqref="J229">
    <cfRule type="cellIs" dxfId="446" priority="631" operator="equal">
      <formula>"PR"</formula>
    </cfRule>
  </conditionalFormatting>
  <conditionalFormatting sqref="P230">
    <cfRule type="cellIs" dxfId="445" priority="630" operator="equal">
      <formula>"Me"</formula>
    </cfRule>
  </conditionalFormatting>
  <conditionalFormatting sqref="P230">
    <cfRule type="cellIs" dxfId="444" priority="629" operator="equal">
      <formula>"TD"</formula>
    </cfRule>
  </conditionalFormatting>
  <conditionalFormatting sqref="P230">
    <cfRule type="cellIs" dxfId="443" priority="628" operator="equal">
      <formula>"PR"</formula>
    </cfRule>
  </conditionalFormatting>
  <conditionalFormatting sqref="P229">
    <cfRule type="cellIs" dxfId="442" priority="627" operator="equal">
      <formula>"Me"</formula>
    </cfRule>
  </conditionalFormatting>
  <conditionalFormatting sqref="P229">
    <cfRule type="cellIs" dxfId="441" priority="626" operator="equal">
      <formula>"TD"</formula>
    </cfRule>
  </conditionalFormatting>
  <conditionalFormatting sqref="P229">
    <cfRule type="cellIs" dxfId="440" priority="625" operator="equal">
      <formula>"PR"</formula>
    </cfRule>
  </conditionalFormatting>
  <conditionalFormatting sqref="Y82">
    <cfRule type="cellIs" dxfId="439" priority="548" operator="equal">
      <formula>"Me"</formula>
    </cfRule>
  </conditionalFormatting>
  <conditionalFormatting sqref="Y82">
    <cfRule type="cellIs" dxfId="438" priority="547" operator="equal">
      <formula>"Me"</formula>
    </cfRule>
  </conditionalFormatting>
  <conditionalFormatting sqref="Y82">
    <cfRule type="cellIs" dxfId="437" priority="546" operator="equal">
      <formula>"TD"</formula>
    </cfRule>
  </conditionalFormatting>
  <conditionalFormatting sqref="Y82">
    <cfRule type="cellIs" dxfId="436" priority="545" operator="equal">
      <formula>"PR"</formula>
    </cfRule>
  </conditionalFormatting>
  <conditionalFormatting sqref="Y24">
    <cfRule type="cellIs" dxfId="435" priority="453" operator="equal">
      <formula>"Me"</formula>
    </cfRule>
  </conditionalFormatting>
  <conditionalFormatting sqref="Y24">
    <cfRule type="cellIs" dxfId="434" priority="452" operator="equal">
      <formula>"TD"</formula>
    </cfRule>
  </conditionalFormatting>
  <conditionalFormatting sqref="F155:F156">
    <cfRule type="cellIs" dxfId="433" priority="451" operator="equal">
      <formula>"Me"</formula>
    </cfRule>
  </conditionalFormatting>
  <conditionalFormatting sqref="F155:F156">
    <cfRule type="cellIs" dxfId="432" priority="450" operator="equal">
      <formula>"TD"</formula>
    </cfRule>
  </conditionalFormatting>
  <conditionalFormatting sqref="F155:F156">
    <cfRule type="cellIs" dxfId="431" priority="449" operator="equal">
      <formula>"PR"</formula>
    </cfRule>
  </conditionalFormatting>
  <conditionalFormatting sqref="N98">
    <cfRule type="cellIs" dxfId="430" priority="448" operator="equal">
      <formula>"Me"</formula>
    </cfRule>
  </conditionalFormatting>
  <conditionalFormatting sqref="N98">
    <cfRule type="cellIs" dxfId="429" priority="447" operator="equal">
      <formula>"TD"</formula>
    </cfRule>
  </conditionalFormatting>
  <conditionalFormatting sqref="N98">
    <cfRule type="cellIs" dxfId="428" priority="446" operator="equal">
      <formula>"PR"</formula>
    </cfRule>
  </conditionalFormatting>
  <conditionalFormatting sqref="Q98">
    <cfRule type="cellIs" dxfId="427" priority="445" operator="equal">
      <formula>"Me"</formula>
    </cfRule>
  </conditionalFormatting>
  <conditionalFormatting sqref="Q98">
    <cfRule type="cellIs" dxfId="426" priority="444" operator="equal">
      <formula>"TD"</formula>
    </cfRule>
  </conditionalFormatting>
  <conditionalFormatting sqref="Q98">
    <cfRule type="cellIs" dxfId="425" priority="443" operator="equal">
      <formula>"PR"</formula>
    </cfRule>
  </conditionalFormatting>
  <conditionalFormatting sqref="R98">
    <cfRule type="cellIs" dxfId="424" priority="442" operator="equal">
      <formula>"Me"</formula>
    </cfRule>
  </conditionalFormatting>
  <conditionalFormatting sqref="R98">
    <cfRule type="cellIs" dxfId="423" priority="441" operator="equal">
      <formula>"TD"</formula>
    </cfRule>
  </conditionalFormatting>
  <conditionalFormatting sqref="R98">
    <cfRule type="cellIs" dxfId="422" priority="440" operator="equal">
      <formula>"PR"</formula>
    </cfRule>
  </conditionalFormatting>
  <conditionalFormatting sqref="X98">
    <cfRule type="cellIs" dxfId="421" priority="439" operator="equal">
      <formula>"Me"</formula>
    </cfRule>
  </conditionalFormatting>
  <conditionalFormatting sqref="X98">
    <cfRule type="cellIs" dxfId="420" priority="438" operator="equal">
      <formula>"TD"</formula>
    </cfRule>
  </conditionalFormatting>
  <conditionalFormatting sqref="X98">
    <cfRule type="cellIs" dxfId="419" priority="437" operator="equal">
      <formula>"PR"</formula>
    </cfRule>
  </conditionalFormatting>
  <conditionalFormatting sqref="Y98">
    <cfRule type="cellIs" dxfId="418" priority="436" operator="equal">
      <formula>"Me"</formula>
    </cfRule>
  </conditionalFormatting>
  <conditionalFormatting sqref="Y98">
    <cfRule type="cellIs" dxfId="417" priority="435" operator="equal">
      <formula>"TD"</formula>
    </cfRule>
  </conditionalFormatting>
  <conditionalFormatting sqref="Y98">
    <cfRule type="cellIs" dxfId="416" priority="434" operator="equal">
      <formula>"PR"</formula>
    </cfRule>
  </conditionalFormatting>
  <conditionalFormatting sqref="AB98">
    <cfRule type="cellIs" dxfId="415" priority="433" operator="equal">
      <formula>"Me"</formula>
    </cfRule>
  </conditionalFormatting>
  <conditionalFormatting sqref="AB98">
    <cfRule type="cellIs" dxfId="414" priority="432" operator="equal">
      <formula>"TD"</formula>
    </cfRule>
  </conditionalFormatting>
  <conditionalFormatting sqref="AB98">
    <cfRule type="cellIs" dxfId="413" priority="431" operator="equal">
      <formula>"PR"</formula>
    </cfRule>
  </conditionalFormatting>
  <conditionalFormatting sqref="H135:H136">
    <cfRule type="cellIs" dxfId="412" priority="430" operator="equal">
      <formula>"Me"</formula>
    </cfRule>
  </conditionalFormatting>
  <conditionalFormatting sqref="H135:H136">
    <cfRule type="cellIs" dxfId="411" priority="429" operator="equal">
      <formula>"TD"</formula>
    </cfRule>
  </conditionalFormatting>
  <conditionalFormatting sqref="H135:H136">
    <cfRule type="cellIs" dxfId="410" priority="428" operator="equal">
      <formula>"PR"</formula>
    </cfRule>
  </conditionalFormatting>
  <conditionalFormatting sqref="H121:H122">
    <cfRule type="cellIs" dxfId="409" priority="427" operator="equal">
      <formula>"Me"</formula>
    </cfRule>
  </conditionalFormatting>
  <conditionalFormatting sqref="H121:H122">
    <cfRule type="cellIs" dxfId="408" priority="426" operator="equal">
      <formula>"TD"</formula>
    </cfRule>
  </conditionalFormatting>
  <conditionalFormatting sqref="H121:H122">
    <cfRule type="cellIs" dxfId="407" priority="425" operator="equal">
      <formula>"PR"</formula>
    </cfRule>
  </conditionalFormatting>
  <conditionalFormatting sqref="O122">
    <cfRule type="cellIs" dxfId="406" priority="424" operator="equal">
      <formula>"Me"</formula>
    </cfRule>
  </conditionalFormatting>
  <conditionalFormatting sqref="O122">
    <cfRule type="cellIs" dxfId="405" priority="423" operator="equal">
      <formula>"TD"</formula>
    </cfRule>
  </conditionalFormatting>
  <conditionalFormatting sqref="O122">
    <cfRule type="cellIs" dxfId="404" priority="422" operator="equal">
      <formula>"PR"</formula>
    </cfRule>
  </conditionalFormatting>
  <conditionalFormatting sqref="O136">
    <cfRule type="cellIs" dxfId="403" priority="421" operator="equal">
      <formula>"Me"</formula>
    </cfRule>
  </conditionalFormatting>
  <conditionalFormatting sqref="O136">
    <cfRule type="cellIs" dxfId="402" priority="420" operator="equal">
      <formula>"TD"</formula>
    </cfRule>
  </conditionalFormatting>
  <conditionalFormatting sqref="O136">
    <cfRule type="cellIs" dxfId="401" priority="419" operator="equal">
      <formula>"PR"</formula>
    </cfRule>
  </conditionalFormatting>
  <conditionalFormatting sqref="V136">
    <cfRule type="cellIs" dxfId="400" priority="418" operator="equal">
      <formula>"Me"</formula>
    </cfRule>
  </conditionalFormatting>
  <conditionalFormatting sqref="V136">
    <cfRule type="cellIs" dxfId="399" priority="417" operator="equal">
      <formula>"TD"</formula>
    </cfRule>
  </conditionalFormatting>
  <conditionalFormatting sqref="V136">
    <cfRule type="cellIs" dxfId="398" priority="416" operator="equal">
      <formula>"PR"</formula>
    </cfRule>
  </conditionalFormatting>
  <conditionalFormatting sqref="V121:V122">
    <cfRule type="cellIs" dxfId="397" priority="415" operator="equal">
      <formula>"Me"</formula>
    </cfRule>
  </conditionalFormatting>
  <conditionalFormatting sqref="V121:V122">
    <cfRule type="cellIs" dxfId="396" priority="414" operator="equal">
      <formula>"TD"</formula>
    </cfRule>
  </conditionalFormatting>
  <conditionalFormatting sqref="V121:V122">
    <cfRule type="cellIs" dxfId="395" priority="413" operator="equal">
      <formula>"PR"</formula>
    </cfRule>
  </conditionalFormatting>
  <conditionalFormatting sqref="K69:K70">
    <cfRule type="cellIs" dxfId="394" priority="412" operator="equal">
      <formula>"Me"</formula>
    </cfRule>
  </conditionalFormatting>
  <conditionalFormatting sqref="K69:K70">
    <cfRule type="cellIs" dxfId="393" priority="411" operator="equal">
      <formula>"TD"</formula>
    </cfRule>
  </conditionalFormatting>
  <conditionalFormatting sqref="K69:K70">
    <cfRule type="cellIs" dxfId="392" priority="410" operator="equal">
      <formula>"PR"</formula>
    </cfRule>
  </conditionalFormatting>
  <conditionalFormatting sqref="G207:G208">
    <cfRule type="cellIs" dxfId="391" priority="409" operator="equal">
      <formula>"Me"</formula>
    </cfRule>
  </conditionalFormatting>
  <conditionalFormatting sqref="G207:G208">
    <cfRule type="cellIs" dxfId="390" priority="408" operator="equal">
      <formula>"TD"</formula>
    </cfRule>
  </conditionalFormatting>
  <conditionalFormatting sqref="G207:G208">
    <cfRule type="cellIs" dxfId="389" priority="407" operator="equal">
      <formula>"PR"</formula>
    </cfRule>
  </conditionalFormatting>
  <conditionalFormatting sqref="K207:K208">
    <cfRule type="cellIs" dxfId="388" priority="406" operator="equal">
      <formula>"Me"</formula>
    </cfRule>
  </conditionalFormatting>
  <conditionalFormatting sqref="K207:K208">
    <cfRule type="cellIs" dxfId="387" priority="405" operator="equal">
      <formula>"TD"</formula>
    </cfRule>
  </conditionalFormatting>
  <conditionalFormatting sqref="K207:K208">
    <cfRule type="cellIs" dxfId="386" priority="404" operator="equal">
      <formula>"PR"</formula>
    </cfRule>
  </conditionalFormatting>
  <conditionalFormatting sqref="N26">
    <cfRule type="cellIs" dxfId="385" priority="403" operator="equal">
      <formula>"Me"</formula>
    </cfRule>
  </conditionalFormatting>
  <conditionalFormatting sqref="N26">
    <cfRule type="cellIs" dxfId="384" priority="402" operator="equal">
      <formula>"Me"</formula>
    </cfRule>
  </conditionalFormatting>
  <conditionalFormatting sqref="N26">
    <cfRule type="cellIs" dxfId="383" priority="401" operator="equal">
      <formula>"TD"</formula>
    </cfRule>
  </conditionalFormatting>
  <conditionalFormatting sqref="N26">
    <cfRule type="cellIs" dxfId="382" priority="400" operator="equal">
      <formula>"PR"</formula>
    </cfRule>
  </conditionalFormatting>
  <conditionalFormatting sqref="N25">
    <cfRule type="cellIs" dxfId="381" priority="399" operator="equal">
      <formula>"Me"</formula>
    </cfRule>
  </conditionalFormatting>
  <conditionalFormatting sqref="N25">
    <cfRule type="cellIs" dxfId="380" priority="398" operator="equal">
      <formula>"Me"</formula>
    </cfRule>
  </conditionalFormatting>
  <conditionalFormatting sqref="N25">
    <cfRule type="cellIs" dxfId="379" priority="397" operator="equal">
      <formula>"TD"</formula>
    </cfRule>
  </conditionalFormatting>
  <conditionalFormatting sqref="N25">
    <cfRule type="cellIs" dxfId="378" priority="396" operator="equal">
      <formula>"PR"</formula>
    </cfRule>
  </conditionalFormatting>
  <conditionalFormatting sqref="O26">
    <cfRule type="cellIs" dxfId="377" priority="395" operator="equal">
      <formula>"Me"</formula>
    </cfRule>
  </conditionalFormatting>
  <conditionalFormatting sqref="O26">
    <cfRule type="cellIs" dxfId="376" priority="394" operator="equal">
      <formula>"Me"</formula>
    </cfRule>
  </conditionalFormatting>
  <conditionalFormatting sqref="O26">
    <cfRule type="cellIs" dxfId="375" priority="393" operator="equal">
      <formula>"TD"</formula>
    </cfRule>
  </conditionalFormatting>
  <conditionalFormatting sqref="O26">
    <cfRule type="cellIs" dxfId="374" priority="392" operator="equal">
      <formula>"PR"</formula>
    </cfRule>
  </conditionalFormatting>
  <conditionalFormatting sqref="O25">
    <cfRule type="cellIs" dxfId="373" priority="391" operator="equal">
      <formula>"Me"</formula>
    </cfRule>
  </conditionalFormatting>
  <conditionalFormatting sqref="O25">
    <cfRule type="cellIs" dxfId="372" priority="390" operator="equal">
      <formula>"Me"</formula>
    </cfRule>
  </conditionalFormatting>
  <conditionalFormatting sqref="O25">
    <cfRule type="cellIs" dxfId="371" priority="389" operator="equal">
      <formula>"TD"</formula>
    </cfRule>
  </conditionalFormatting>
  <conditionalFormatting sqref="O25">
    <cfRule type="cellIs" dxfId="370" priority="388" operator="equal">
      <formula>"PR"</formula>
    </cfRule>
  </conditionalFormatting>
  <conditionalFormatting sqref="P26">
    <cfRule type="cellIs" dxfId="369" priority="387" operator="equal">
      <formula>"Me"</formula>
    </cfRule>
  </conditionalFormatting>
  <conditionalFormatting sqref="P26">
    <cfRule type="cellIs" dxfId="368" priority="386" operator="equal">
      <formula>"Me"</formula>
    </cfRule>
  </conditionalFormatting>
  <conditionalFormatting sqref="P26">
    <cfRule type="cellIs" dxfId="367" priority="385" operator="equal">
      <formula>"TD"</formula>
    </cfRule>
  </conditionalFormatting>
  <conditionalFormatting sqref="P26">
    <cfRule type="cellIs" dxfId="366" priority="384" operator="equal">
      <formula>"PR"</formula>
    </cfRule>
  </conditionalFormatting>
  <conditionalFormatting sqref="P25">
    <cfRule type="cellIs" dxfId="365" priority="383" operator="equal">
      <formula>"Me"</formula>
    </cfRule>
  </conditionalFormatting>
  <conditionalFormatting sqref="P25">
    <cfRule type="cellIs" dxfId="364" priority="382" operator="equal">
      <formula>"Me"</formula>
    </cfRule>
  </conditionalFormatting>
  <conditionalFormatting sqref="P25">
    <cfRule type="cellIs" dxfId="363" priority="381" operator="equal">
      <formula>"TD"</formula>
    </cfRule>
  </conditionalFormatting>
  <conditionalFormatting sqref="P25">
    <cfRule type="cellIs" dxfId="362" priority="380" operator="equal">
      <formula>"PR"</formula>
    </cfRule>
  </conditionalFormatting>
  <conditionalFormatting sqref="Q26">
    <cfRule type="cellIs" dxfId="361" priority="379" operator="equal">
      <formula>"Me"</formula>
    </cfRule>
  </conditionalFormatting>
  <conditionalFormatting sqref="Q26">
    <cfRule type="cellIs" dxfId="360" priority="378" operator="equal">
      <formula>"Me"</formula>
    </cfRule>
  </conditionalFormatting>
  <conditionalFormatting sqref="Q26">
    <cfRule type="cellIs" dxfId="359" priority="377" operator="equal">
      <formula>"TD"</formula>
    </cfRule>
  </conditionalFormatting>
  <conditionalFormatting sqref="Q26">
    <cfRule type="cellIs" dxfId="358" priority="376" operator="equal">
      <formula>"PR"</formula>
    </cfRule>
  </conditionalFormatting>
  <conditionalFormatting sqref="Q25">
    <cfRule type="cellIs" dxfId="357" priority="375" operator="equal">
      <formula>"Me"</formula>
    </cfRule>
  </conditionalFormatting>
  <conditionalFormatting sqref="Q25">
    <cfRule type="cellIs" dxfId="356" priority="374" operator="equal">
      <formula>"Me"</formula>
    </cfRule>
  </conditionalFormatting>
  <conditionalFormatting sqref="Q25">
    <cfRule type="cellIs" dxfId="355" priority="373" operator="equal">
      <formula>"TD"</formula>
    </cfRule>
  </conditionalFormatting>
  <conditionalFormatting sqref="Q25">
    <cfRule type="cellIs" dxfId="354" priority="372" operator="equal">
      <formula>"PR"</formula>
    </cfRule>
  </conditionalFormatting>
  <conditionalFormatting sqref="R26">
    <cfRule type="cellIs" dxfId="353" priority="371" operator="equal">
      <formula>"Me"</formula>
    </cfRule>
  </conditionalFormatting>
  <conditionalFormatting sqref="R26">
    <cfRule type="cellIs" dxfId="352" priority="370" operator="equal">
      <formula>"Me"</formula>
    </cfRule>
  </conditionalFormatting>
  <conditionalFormatting sqref="R26">
    <cfRule type="cellIs" dxfId="351" priority="369" operator="equal">
      <formula>"TD"</formula>
    </cfRule>
  </conditionalFormatting>
  <conditionalFormatting sqref="R26">
    <cfRule type="cellIs" dxfId="350" priority="368" operator="equal">
      <formula>"PR"</formula>
    </cfRule>
  </conditionalFormatting>
  <conditionalFormatting sqref="R25">
    <cfRule type="cellIs" dxfId="349" priority="367" operator="equal">
      <formula>"Me"</formula>
    </cfRule>
  </conditionalFormatting>
  <conditionalFormatting sqref="R25">
    <cfRule type="cellIs" dxfId="348" priority="366" operator="equal">
      <formula>"Me"</formula>
    </cfRule>
  </conditionalFormatting>
  <conditionalFormatting sqref="R25">
    <cfRule type="cellIs" dxfId="347" priority="365" operator="equal">
      <formula>"TD"</formula>
    </cfRule>
  </conditionalFormatting>
  <conditionalFormatting sqref="R25">
    <cfRule type="cellIs" dxfId="346" priority="364" operator="equal">
      <formula>"PR"</formula>
    </cfRule>
  </conditionalFormatting>
  <conditionalFormatting sqref="U26">
    <cfRule type="cellIs" dxfId="345" priority="363" operator="equal">
      <formula>"Me"</formula>
    </cfRule>
  </conditionalFormatting>
  <conditionalFormatting sqref="U26">
    <cfRule type="cellIs" dxfId="344" priority="362" operator="equal">
      <formula>"Me"</formula>
    </cfRule>
  </conditionalFormatting>
  <conditionalFormatting sqref="U26">
    <cfRule type="cellIs" dxfId="343" priority="361" operator="equal">
      <formula>"TD"</formula>
    </cfRule>
  </conditionalFormatting>
  <conditionalFormatting sqref="U26">
    <cfRule type="cellIs" dxfId="342" priority="360" operator="equal">
      <formula>"PR"</formula>
    </cfRule>
  </conditionalFormatting>
  <conditionalFormatting sqref="U25">
    <cfRule type="cellIs" dxfId="341" priority="359" operator="equal">
      <formula>"Me"</formula>
    </cfRule>
  </conditionalFormatting>
  <conditionalFormatting sqref="U25">
    <cfRule type="cellIs" dxfId="340" priority="358" operator="equal">
      <formula>"Me"</formula>
    </cfRule>
  </conditionalFormatting>
  <conditionalFormatting sqref="U25">
    <cfRule type="cellIs" dxfId="339" priority="357" operator="equal">
      <formula>"TD"</formula>
    </cfRule>
  </conditionalFormatting>
  <conditionalFormatting sqref="U25">
    <cfRule type="cellIs" dxfId="338" priority="356" operator="equal">
      <formula>"PR"</formula>
    </cfRule>
  </conditionalFormatting>
  <conditionalFormatting sqref="V26">
    <cfRule type="cellIs" dxfId="337" priority="355" operator="equal">
      <formula>"Me"</formula>
    </cfRule>
  </conditionalFormatting>
  <conditionalFormatting sqref="V26">
    <cfRule type="cellIs" dxfId="336" priority="354" operator="equal">
      <formula>"Me"</formula>
    </cfRule>
  </conditionalFormatting>
  <conditionalFormatting sqref="V26">
    <cfRule type="cellIs" dxfId="335" priority="353" operator="equal">
      <formula>"TD"</formula>
    </cfRule>
  </conditionalFormatting>
  <conditionalFormatting sqref="V26">
    <cfRule type="cellIs" dxfId="334" priority="352" operator="equal">
      <formula>"PR"</formula>
    </cfRule>
  </conditionalFormatting>
  <conditionalFormatting sqref="V25">
    <cfRule type="cellIs" dxfId="333" priority="351" operator="equal">
      <formula>"Me"</formula>
    </cfRule>
  </conditionalFormatting>
  <conditionalFormatting sqref="V25">
    <cfRule type="cellIs" dxfId="332" priority="350" operator="equal">
      <formula>"Me"</formula>
    </cfRule>
  </conditionalFormatting>
  <conditionalFormatting sqref="V25">
    <cfRule type="cellIs" dxfId="331" priority="349" operator="equal">
      <formula>"TD"</formula>
    </cfRule>
  </conditionalFormatting>
  <conditionalFormatting sqref="V25">
    <cfRule type="cellIs" dxfId="330" priority="348" operator="equal">
      <formula>"PR"</formula>
    </cfRule>
  </conditionalFormatting>
  <conditionalFormatting sqref="W26">
    <cfRule type="cellIs" dxfId="329" priority="347" operator="equal">
      <formula>"Me"</formula>
    </cfRule>
  </conditionalFormatting>
  <conditionalFormatting sqref="W26">
    <cfRule type="cellIs" dxfId="328" priority="346" operator="equal">
      <formula>"Me"</formula>
    </cfRule>
  </conditionalFormatting>
  <conditionalFormatting sqref="W26">
    <cfRule type="cellIs" dxfId="327" priority="345" operator="equal">
      <formula>"TD"</formula>
    </cfRule>
  </conditionalFormatting>
  <conditionalFormatting sqref="W26">
    <cfRule type="cellIs" dxfId="326" priority="344" operator="equal">
      <formula>"PR"</formula>
    </cfRule>
  </conditionalFormatting>
  <conditionalFormatting sqref="W25">
    <cfRule type="cellIs" dxfId="325" priority="343" operator="equal">
      <formula>"Me"</formula>
    </cfRule>
  </conditionalFormatting>
  <conditionalFormatting sqref="W25">
    <cfRule type="cellIs" dxfId="324" priority="342" operator="equal">
      <formula>"Me"</formula>
    </cfRule>
  </conditionalFormatting>
  <conditionalFormatting sqref="W25">
    <cfRule type="cellIs" dxfId="323" priority="341" operator="equal">
      <formula>"TD"</formula>
    </cfRule>
  </conditionalFormatting>
  <conditionalFormatting sqref="W25">
    <cfRule type="cellIs" dxfId="322" priority="340" operator="equal">
      <formula>"PR"</formula>
    </cfRule>
  </conditionalFormatting>
  <conditionalFormatting sqref="X26">
    <cfRule type="cellIs" dxfId="321" priority="335" operator="equal">
      <formula>"Me"</formula>
    </cfRule>
  </conditionalFormatting>
  <conditionalFormatting sqref="X26">
    <cfRule type="cellIs" dxfId="320" priority="334" operator="equal">
      <formula>"Me"</formula>
    </cfRule>
  </conditionalFormatting>
  <conditionalFormatting sqref="X26">
    <cfRule type="cellIs" dxfId="319" priority="333" operator="equal">
      <formula>"TD"</formula>
    </cfRule>
  </conditionalFormatting>
  <conditionalFormatting sqref="X26">
    <cfRule type="cellIs" dxfId="318" priority="332" operator="equal">
      <formula>"PR"</formula>
    </cfRule>
  </conditionalFormatting>
  <conditionalFormatting sqref="Y26">
    <cfRule type="cellIs" dxfId="317" priority="331" operator="equal">
      <formula>"Me"</formula>
    </cfRule>
  </conditionalFormatting>
  <conditionalFormatting sqref="Y26">
    <cfRule type="cellIs" dxfId="316" priority="330" operator="equal">
      <formula>"Me"</formula>
    </cfRule>
  </conditionalFormatting>
  <conditionalFormatting sqref="Y26">
    <cfRule type="cellIs" dxfId="315" priority="329" operator="equal">
      <formula>"TD"</formula>
    </cfRule>
  </conditionalFormatting>
  <conditionalFormatting sqref="Y26">
    <cfRule type="cellIs" dxfId="314" priority="328" operator="equal">
      <formula>"PR"</formula>
    </cfRule>
  </conditionalFormatting>
  <conditionalFormatting sqref="Y25">
    <cfRule type="cellIs" dxfId="313" priority="327" operator="equal">
      <formula>"Me"</formula>
    </cfRule>
  </conditionalFormatting>
  <conditionalFormatting sqref="Y25">
    <cfRule type="cellIs" dxfId="312" priority="326" operator="equal">
      <formula>"Me"</formula>
    </cfRule>
  </conditionalFormatting>
  <conditionalFormatting sqref="Y25">
    <cfRule type="cellIs" dxfId="311" priority="325" operator="equal">
      <formula>"TD"</formula>
    </cfRule>
  </conditionalFormatting>
  <conditionalFormatting sqref="Y25">
    <cfRule type="cellIs" dxfId="310" priority="324" operator="equal">
      <formula>"PR"</formula>
    </cfRule>
  </conditionalFormatting>
  <conditionalFormatting sqref="G98">
    <cfRule type="cellIs" dxfId="309" priority="323" operator="equal">
      <formula>"Me"</formula>
    </cfRule>
  </conditionalFormatting>
  <conditionalFormatting sqref="G98">
    <cfRule type="cellIs" dxfId="308" priority="322" operator="equal">
      <formula>"TD"</formula>
    </cfRule>
  </conditionalFormatting>
  <conditionalFormatting sqref="G98">
    <cfRule type="cellIs" dxfId="307" priority="321" operator="equal">
      <formula>"PR"</formula>
    </cfRule>
  </conditionalFormatting>
  <conditionalFormatting sqref="I98">
    <cfRule type="cellIs" dxfId="306" priority="320" operator="equal">
      <formula>"Me"</formula>
    </cfRule>
  </conditionalFormatting>
  <conditionalFormatting sqref="I98">
    <cfRule type="cellIs" dxfId="305" priority="319" operator="equal">
      <formula>"TD"</formula>
    </cfRule>
  </conditionalFormatting>
  <conditionalFormatting sqref="I98">
    <cfRule type="cellIs" dxfId="304" priority="318" operator="equal">
      <formula>"PR"</formula>
    </cfRule>
  </conditionalFormatting>
  <conditionalFormatting sqref="G25">
    <cfRule type="cellIs" dxfId="303" priority="317" operator="equal">
      <formula>"Me"</formula>
    </cfRule>
  </conditionalFormatting>
  <conditionalFormatting sqref="G25">
    <cfRule type="cellIs" dxfId="302" priority="316" operator="equal">
      <formula>"Me"</formula>
    </cfRule>
  </conditionalFormatting>
  <conditionalFormatting sqref="G25">
    <cfRule type="cellIs" dxfId="301" priority="315" operator="equal">
      <formula>"TD"</formula>
    </cfRule>
  </conditionalFormatting>
  <conditionalFormatting sqref="G25">
    <cfRule type="cellIs" dxfId="300" priority="314" operator="equal">
      <formula>"PR"</formula>
    </cfRule>
  </conditionalFormatting>
  <conditionalFormatting sqref="K209:K210">
    <cfRule type="cellIs" dxfId="299" priority="313" operator="equal">
      <formula>"Me"</formula>
    </cfRule>
  </conditionalFormatting>
  <conditionalFormatting sqref="K209:K210">
    <cfRule type="cellIs" dxfId="298" priority="312" operator="equal">
      <formula>"TD"</formula>
    </cfRule>
  </conditionalFormatting>
  <conditionalFormatting sqref="K209:K210">
    <cfRule type="cellIs" dxfId="297" priority="311" operator="equal">
      <formula>"PR"</formula>
    </cfRule>
  </conditionalFormatting>
  <conditionalFormatting sqref="G225">
    <cfRule type="cellIs" dxfId="296" priority="310" operator="equal">
      <formula>"Me"</formula>
    </cfRule>
  </conditionalFormatting>
  <conditionalFormatting sqref="G225">
    <cfRule type="cellIs" dxfId="295" priority="309" operator="equal">
      <formula>"TD"</formula>
    </cfRule>
  </conditionalFormatting>
  <conditionalFormatting sqref="G225">
    <cfRule type="cellIs" dxfId="294" priority="308" operator="equal">
      <formula>"PR"</formula>
    </cfRule>
  </conditionalFormatting>
  <conditionalFormatting sqref="G227">
    <cfRule type="cellIs" dxfId="293" priority="307" operator="equal">
      <formula>"Me"</formula>
    </cfRule>
  </conditionalFormatting>
  <conditionalFormatting sqref="G227">
    <cfRule type="cellIs" dxfId="292" priority="306" operator="equal">
      <formula>"TD"</formula>
    </cfRule>
  </conditionalFormatting>
  <conditionalFormatting sqref="G227">
    <cfRule type="cellIs" dxfId="291" priority="305" operator="equal">
      <formula>"PR"</formula>
    </cfRule>
  </conditionalFormatting>
  <conditionalFormatting sqref="R23">
    <cfRule type="cellIs" dxfId="290" priority="304" operator="equal">
      <formula>"Me"</formula>
    </cfRule>
  </conditionalFormatting>
  <conditionalFormatting sqref="R23">
    <cfRule type="cellIs" dxfId="289" priority="303" operator="equal">
      <formula>"Me"</formula>
    </cfRule>
  </conditionalFormatting>
  <conditionalFormatting sqref="R23">
    <cfRule type="cellIs" dxfId="288" priority="302" operator="equal">
      <formula>"TD"</formula>
    </cfRule>
  </conditionalFormatting>
  <conditionalFormatting sqref="R23">
    <cfRule type="cellIs" dxfId="287" priority="301" operator="equal">
      <formula>"PR"</formula>
    </cfRule>
  </conditionalFormatting>
  <conditionalFormatting sqref="P27">
    <cfRule type="cellIs" dxfId="286" priority="300" operator="equal">
      <formula>"Me"</formula>
    </cfRule>
  </conditionalFormatting>
  <conditionalFormatting sqref="P27">
    <cfRule type="cellIs" dxfId="285" priority="299" operator="equal">
      <formula>"Me"</formula>
    </cfRule>
  </conditionalFormatting>
  <conditionalFormatting sqref="P27">
    <cfRule type="cellIs" dxfId="284" priority="298" operator="equal">
      <formula>"TD"</formula>
    </cfRule>
  </conditionalFormatting>
  <conditionalFormatting sqref="H133:AJ133 H134:W134 Y134:AJ134">
    <cfRule type="cellIs" dxfId="283" priority="297" operator="equal">
      <formula>"Me"</formula>
    </cfRule>
  </conditionalFormatting>
  <conditionalFormatting sqref="H133:AJ133 H134:W134 Y134:AJ134">
    <cfRule type="cellIs" dxfId="282" priority="296" operator="equal">
      <formula>"TD"</formula>
    </cfRule>
  </conditionalFormatting>
  <conditionalFormatting sqref="H133:AJ133 H134:W134 Y134:AJ134">
    <cfRule type="cellIs" dxfId="281" priority="295" operator="equal">
      <formula>"PR"</formula>
    </cfRule>
  </conditionalFormatting>
  <conditionalFormatting sqref="H133:AJ133 H134:W134 Y134:AJ134">
    <cfRule type="cellIs" dxfId="280" priority="294" operator="equal">
      <formula>"Me"</formula>
    </cfRule>
  </conditionalFormatting>
  <conditionalFormatting sqref="H133:AJ133 H134:W134 Y134:AJ134">
    <cfRule type="cellIs" dxfId="279" priority="293" operator="equal">
      <formula>"TD"</formula>
    </cfRule>
  </conditionalFormatting>
  <conditionalFormatting sqref="H133:AJ133 H134:W134 Y134:AJ134">
    <cfRule type="cellIs" dxfId="278" priority="292" operator="equal">
      <formula>"PR"</formula>
    </cfRule>
  </conditionalFormatting>
  <conditionalFormatting sqref="R207:R208">
    <cfRule type="cellIs" dxfId="277" priority="291" operator="equal">
      <formula>"Me"</formula>
    </cfRule>
  </conditionalFormatting>
  <conditionalFormatting sqref="R207:R208">
    <cfRule type="cellIs" dxfId="276" priority="290" operator="equal">
      <formula>"TD"</formula>
    </cfRule>
  </conditionalFormatting>
  <conditionalFormatting sqref="R207:R208">
    <cfRule type="cellIs" dxfId="275" priority="289" operator="equal">
      <formula>"PR"</formula>
    </cfRule>
  </conditionalFormatting>
  <conditionalFormatting sqref="AC210">
    <cfRule type="cellIs" dxfId="274" priority="288" operator="equal">
      <formula>"Me"</formula>
    </cfRule>
  </conditionalFormatting>
  <conditionalFormatting sqref="AC210">
    <cfRule type="cellIs" dxfId="273" priority="287" operator="equal">
      <formula>"PR"</formula>
    </cfRule>
  </conditionalFormatting>
  <conditionalFormatting sqref="AC213">
    <cfRule type="cellIs" dxfId="272" priority="286" operator="equal">
      <formula>"Me"</formula>
    </cfRule>
  </conditionalFormatting>
  <conditionalFormatting sqref="AC213">
    <cfRule type="cellIs" dxfId="271" priority="285" operator="equal">
      <formula>"TD"</formula>
    </cfRule>
  </conditionalFormatting>
  <conditionalFormatting sqref="AC213">
    <cfRule type="cellIs" dxfId="270" priority="284" operator="equal">
      <formula>"PR"</formula>
    </cfRule>
  </conditionalFormatting>
  <conditionalFormatting sqref="AC214">
    <cfRule type="cellIs" dxfId="269" priority="283" operator="equal">
      <formula>"Me"</formula>
    </cfRule>
  </conditionalFormatting>
  <conditionalFormatting sqref="AC214">
    <cfRule type="cellIs" dxfId="268" priority="282" operator="equal">
      <formula>"PR"</formula>
    </cfRule>
  </conditionalFormatting>
  <conditionalFormatting sqref="K215:K216">
    <cfRule type="cellIs" dxfId="267" priority="281" operator="equal">
      <formula>"Me"</formula>
    </cfRule>
  </conditionalFormatting>
  <conditionalFormatting sqref="K215:K216">
    <cfRule type="cellIs" dxfId="266" priority="280" operator="equal">
      <formula>"TD"</formula>
    </cfRule>
  </conditionalFormatting>
  <conditionalFormatting sqref="K215:K216">
    <cfRule type="cellIs" dxfId="265" priority="279" operator="equal">
      <formula>"PR"</formula>
    </cfRule>
  </conditionalFormatting>
  <conditionalFormatting sqref="AC196">
    <cfRule type="cellIs" dxfId="264" priority="278" operator="equal">
      <formula>"Me"</formula>
    </cfRule>
  </conditionalFormatting>
  <conditionalFormatting sqref="AC196">
    <cfRule type="cellIs" dxfId="263" priority="277" operator="equal">
      <formula>"PR"</formula>
    </cfRule>
  </conditionalFormatting>
  <conditionalFormatting sqref="AC220">
    <cfRule type="cellIs" dxfId="262" priority="276" operator="equal">
      <formula>"Me"</formula>
    </cfRule>
  </conditionalFormatting>
  <conditionalFormatting sqref="AC220">
    <cfRule type="cellIs" dxfId="261" priority="275" operator="equal">
      <formula>"PR"</formula>
    </cfRule>
  </conditionalFormatting>
  <conditionalFormatting sqref="AC224">
    <cfRule type="cellIs" dxfId="260" priority="274" operator="equal">
      <formula>"Me"</formula>
    </cfRule>
  </conditionalFormatting>
  <conditionalFormatting sqref="AC224">
    <cfRule type="cellIs" dxfId="259" priority="273" operator="equal">
      <formula>"PR"</formula>
    </cfRule>
  </conditionalFormatting>
  <conditionalFormatting sqref="R225:R226">
    <cfRule type="cellIs" dxfId="258" priority="272" operator="equal">
      <formula>"Me"</formula>
    </cfRule>
  </conditionalFormatting>
  <conditionalFormatting sqref="R225:R226">
    <cfRule type="cellIs" dxfId="257" priority="271" operator="equal">
      <formula>"TD"</formula>
    </cfRule>
  </conditionalFormatting>
  <conditionalFormatting sqref="R225:R226">
    <cfRule type="cellIs" dxfId="256" priority="270" operator="equal">
      <formula>"PR"</formula>
    </cfRule>
  </conditionalFormatting>
  <conditionalFormatting sqref="W231:W232">
    <cfRule type="cellIs" dxfId="255" priority="269" operator="equal">
      <formula>"Me"</formula>
    </cfRule>
  </conditionalFormatting>
  <conditionalFormatting sqref="W231:W232">
    <cfRule type="cellIs" dxfId="254" priority="268" operator="equal">
      <formula>"TD"</formula>
    </cfRule>
  </conditionalFormatting>
  <conditionalFormatting sqref="W231:W232">
    <cfRule type="cellIs" dxfId="253" priority="267" operator="equal">
      <formula>"PR"</formula>
    </cfRule>
  </conditionalFormatting>
  <conditionalFormatting sqref="X231:X232">
    <cfRule type="cellIs" dxfId="252" priority="266" operator="equal">
      <formula>"Me"</formula>
    </cfRule>
  </conditionalFormatting>
  <conditionalFormatting sqref="X231:X232">
    <cfRule type="cellIs" dxfId="251" priority="265" operator="equal">
      <formula>"TD"</formula>
    </cfRule>
  </conditionalFormatting>
  <conditionalFormatting sqref="X231:X232">
    <cfRule type="cellIs" dxfId="250" priority="264" operator="equal">
      <formula>"PR"</formula>
    </cfRule>
  </conditionalFormatting>
  <conditionalFormatting sqref="X231:X232">
    <cfRule type="cellIs" dxfId="249" priority="263" operator="equal">
      <formula>"Me"</formula>
    </cfRule>
  </conditionalFormatting>
  <conditionalFormatting sqref="X231:X232">
    <cfRule type="cellIs" dxfId="248" priority="262" operator="equal">
      <formula>"TD"</formula>
    </cfRule>
  </conditionalFormatting>
  <conditionalFormatting sqref="X231:X232">
    <cfRule type="cellIs" dxfId="247" priority="261" operator="equal">
      <formula>"PR"</formula>
    </cfRule>
  </conditionalFormatting>
  <conditionalFormatting sqref="AB198 AB197:AC197">
    <cfRule type="cellIs" dxfId="246" priority="260" operator="equal">
      <formula>"Me"</formula>
    </cfRule>
  </conditionalFormatting>
  <conditionalFormatting sqref="AB198 AB197:AC197">
    <cfRule type="cellIs" dxfId="245" priority="259" operator="equal">
      <formula>"TD"</formula>
    </cfRule>
  </conditionalFormatting>
  <conditionalFormatting sqref="AB198 AB197:AC197">
    <cfRule type="cellIs" dxfId="244" priority="258" operator="equal">
      <formula>"PR"</formula>
    </cfRule>
  </conditionalFormatting>
  <conditionalFormatting sqref="AC198">
    <cfRule type="cellIs" dxfId="243" priority="257" operator="equal">
      <formula>"Me"</formula>
    </cfRule>
  </conditionalFormatting>
  <conditionalFormatting sqref="AC198">
    <cfRule type="cellIs" dxfId="242" priority="256" operator="equal">
      <formula>"PR"</formula>
    </cfRule>
  </conditionalFormatting>
  <conditionalFormatting sqref="M45:P46 T45:V46">
    <cfRule type="cellIs" dxfId="241" priority="255" operator="equal">
      <formula>"Me"</formula>
    </cfRule>
  </conditionalFormatting>
  <conditionalFormatting sqref="M45:O46 T45:V46">
    <cfRule type="cellIs" dxfId="240" priority="254" operator="equal">
      <formula>"TD"</formula>
    </cfRule>
  </conditionalFormatting>
  <conditionalFormatting sqref="M45:P46 T45:V46">
    <cfRule type="cellIs" dxfId="239" priority="253" operator="equal">
      <formula>"PR"</formula>
    </cfRule>
  </conditionalFormatting>
  <conditionalFormatting sqref="V131">
    <cfRule type="cellIs" dxfId="238" priority="252" operator="equal">
      <formula>"Me"</formula>
    </cfRule>
  </conditionalFormatting>
  <conditionalFormatting sqref="V131">
    <cfRule type="cellIs" dxfId="237" priority="251" operator="equal">
      <formula>"TD"</formula>
    </cfRule>
  </conditionalFormatting>
  <conditionalFormatting sqref="V131">
    <cfRule type="cellIs" dxfId="236" priority="250" operator="equal">
      <formula>"PR"</formula>
    </cfRule>
  </conditionalFormatting>
  <conditionalFormatting sqref="V135">
    <cfRule type="cellIs" dxfId="235" priority="249" operator="equal">
      <formula>"Me"</formula>
    </cfRule>
  </conditionalFormatting>
  <conditionalFormatting sqref="V135">
    <cfRule type="cellIs" dxfId="234" priority="248" operator="equal">
      <formula>"TD"</formula>
    </cfRule>
  </conditionalFormatting>
  <conditionalFormatting sqref="V135">
    <cfRule type="cellIs" dxfId="233" priority="247" operator="equal">
      <formula>"PR"</formula>
    </cfRule>
  </conditionalFormatting>
  <conditionalFormatting sqref="I243">
    <cfRule type="cellIs" dxfId="232" priority="243" operator="equal">
      <formula>"Me"</formula>
    </cfRule>
  </conditionalFormatting>
  <conditionalFormatting sqref="I243">
    <cfRule type="cellIs" dxfId="231" priority="242" operator="equal">
      <formula>"TD"</formula>
    </cfRule>
  </conditionalFormatting>
  <conditionalFormatting sqref="I243">
    <cfRule type="cellIs" dxfId="230" priority="241" operator="equal">
      <formula>"PR"</formula>
    </cfRule>
  </conditionalFormatting>
  <conditionalFormatting sqref="I225:I226">
    <cfRule type="cellIs" dxfId="229" priority="240" operator="equal">
      <formula>"Me"</formula>
    </cfRule>
  </conditionalFormatting>
  <conditionalFormatting sqref="I225:I226">
    <cfRule type="cellIs" dxfId="228" priority="239" operator="equal">
      <formula>"TD"</formula>
    </cfRule>
  </conditionalFormatting>
  <conditionalFormatting sqref="I225:I226">
    <cfRule type="cellIs" dxfId="227" priority="238" operator="equal">
      <formula>"PR"</formula>
    </cfRule>
  </conditionalFormatting>
  <conditionalFormatting sqref="I244">
    <cfRule type="cellIs" dxfId="226" priority="237" operator="equal">
      <formula>"Me"</formula>
    </cfRule>
  </conditionalFormatting>
  <conditionalFormatting sqref="I244">
    <cfRule type="cellIs" dxfId="225" priority="236" operator="equal">
      <formula>"TD"</formula>
    </cfRule>
  </conditionalFormatting>
  <conditionalFormatting sqref="I244">
    <cfRule type="cellIs" dxfId="224" priority="235" operator="equal">
      <formula>"PR"</formula>
    </cfRule>
  </conditionalFormatting>
  <conditionalFormatting sqref="R128">
    <cfRule type="cellIs" dxfId="223" priority="234" operator="equal">
      <formula>"Me"</formula>
    </cfRule>
  </conditionalFormatting>
  <conditionalFormatting sqref="R128">
    <cfRule type="cellIs" dxfId="222" priority="233" operator="equal">
      <formula>"TD"</formula>
    </cfRule>
  </conditionalFormatting>
  <conditionalFormatting sqref="R128">
    <cfRule type="cellIs" dxfId="221" priority="232" operator="equal">
      <formula>"PR"</formula>
    </cfRule>
  </conditionalFormatting>
  <conditionalFormatting sqref="R132">
    <cfRule type="cellIs" dxfId="220" priority="231" operator="equal">
      <formula>"Me"</formula>
    </cfRule>
  </conditionalFormatting>
  <conditionalFormatting sqref="R132">
    <cfRule type="cellIs" dxfId="219" priority="230" operator="equal">
      <formula>"TD"</formula>
    </cfRule>
  </conditionalFormatting>
  <conditionalFormatting sqref="R132">
    <cfRule type="cellIs" dxfId="218" priority="229" operator="equal">
      <formula>"PR"</formula>
    </cfRule>
  </conditionalFormatting>
  <conditionalFormatting sqref="R135:R136">
    <cfRule type="cellIs" dxfId="217" priority="228" operator="equal">
      <formula>"Me"</formula>
    </cfRule>
  </conditionalFormatting>
  <conditionalFormatting sqref="R135:R136">
    <cfRule type="cellIs" dxfId="216" priority="227" operator="equal">
      <formula>"TD"</formula>
    </cfRule>
  </conditionalFormatting>
  <conditionalFormatting sqref="R135:R136">
    <cfRule type="cellIs" dxfId="215" priority="226" operator="equal">
      <formula>"PR"</formula>
    </cfRule>
  </conditionalFormatting>
  <conditionalFormatting sqref="K147:K148">
    <cfRule type="cellIs" dxfId="214" priority="225" operator="equal">
      <formula>"Me"</formula>
    </cfRule>
  </conditionalFormatting>
  <conditionalFormatting sqref="K147:K148">
    <cfRule type="cellIs" dxfId="213" priority="224" operator="equal">
      <formula>"TD"</formula>
    </cfRule>
  </conditionalFormatting>
  <conditionalFormatting sqref="K147:K148">
    <cfRule type="cellIs" dxfId="212" priority="223" operator="equal">
      <formula>"PR"</formula>
    </cfRule>
  </conditionalFormatting>
  <conditionalFormatting sqref="K225:K226">
    <cfRule type="cellIs" dxfId="211" priority="222" operator="equal">
      <formula>"Me"</formula>
    </cfRule>
  </conditionalFormatting>
  <conditionalFormatting sqref="K225:K226">
    <cfRule type="cellIs" dxfId="210" priority="221" operator="equal">
      <formula>"TD"</formula>
    </cfRule>
  </conditionalFormatting>
  <conditionalFormatting sqref="K225:K226">
    <cfRule type="cellIs" dxfId="209" priority="220" operator="equal">
      <formula>"PR"</formula>
    </cfRule>
  </conditionalFormatting>
  <conditionalFormatting sqref="V47:V48">
    <cfRule type="cellIs" dxfId="208" priority="219" operator="equal">
      <formula>"Me"</formula>
    </cfRule>
  </conditionalFormatting>
  <conditionalFormatting sqref="V47:V48">
    <cfRule type="cellIs" dxfId="207" priority="218" operator="equal">
      <formula>"TD"</formula>
    </cfRule>
  </conditionalFormatting>
  <conditionalFormatting sqref="V47:V48">
    <cfRule type="cellIs" dxfId="206" priority="217" operator="equal">
      <formula>"PR"</formula>
    </cfRule>
  </conditionalFormatting>
  <conditionalFormatting sqref="P81:P82">
    <cfRule type="cellIs" dxfId="205" priority="216" operator="equal">
      <formula>"Me"</formula>
    </cfRule>
  </conditionalFormatting>
  <conditionalFormatting sqref="P81:P82">
    <cfRule type="cellIs" dxfId="204" priority="215" operator="equal">
      <formula>"TD"</formula>
    </cfRule>
  </conditionalFormatting>
  <conditionalFormatting sqref="P81:P82">
    <cfRule type="cellIs" dxfId="203" priority="214" operator="equal">
      <formula>"PR"</formula>
    </cfRule>
  </conditionalFormatting>
  <conditionalFormatting sqref="R65:R66">
    <cfRule type="cellIs" dxfId="202" priority="213" operator="equal">
      <formula>"TD"</formula>
    </cfRule>
  </conditionalFormatting>
  <conditionalFormatting sqref="Q35:Q36">
    <cfRule type="cellIs" dxfId="201" priority="208" operator="equal">
      <formula>"PR"</formula>
    </cfRule>
  </conditionalFormatting>
  <conditionalFormatting sqref="Q36">
    <cfRule type="cellIs" dxfId="200" priority="212" operator="equal">
      <formula>"Me"</formula>
    </cfRule>
  </conditionalFormatting>
  <conditionalFormatting sqref="Q36">
    <cfRule type="cellIs" dxfId="199" priority="211" operator="equal">
      <formula>"TD"</formula>
    </cfRule>
  </conditionalFormatting>
  <conditionalFormatting sqref="Q35">
    <cfRule type="cellIs" dxfId="198" priority="210" operator="equal">
      <formula>"Me"</formula>
    </cfRule>
  </conditionalFormatting>
  <conditionalFormatting sqref="Q35">
    <cfRule type="cellIs" dxfId="197" priority="209" operator="equal">
      <formula>"TD"</formula>
    </cfRule>
  </conditionalFormatting>
  <conditionalFormatting sqref="X121:Y121">
    <cfRule type="cellIs" dxfId="196" priority="207" operator="equal">
      <formula>"Me"</formula>
    </cfRule>
  </conditionalFormatting>
  <conditionalFormatting sqref="X121:Y121">
    <cfRule type="cellIs" dxfId="195" priority="206" operator="equal">
      <formula>"TD"</formula>
    </cfRule>
  </conditionalFormatting>
  <conditionalFormatting sqref="X121:Y121">
    <cfRule type="cellIs" dxfId="194" priority="205" operator="equal">
      <formula>"PR"</formula>
    </cfRule>
  </conditionalFormatting>
  <conditionalFormatting sqref="X131:Y131">
    <cfRule type="cellIs" dxfId="193" priority="204" operator="equal">
      <formula>"Me"</formula>
    </cfRule>
  </conditionalFormatting>
  <conditionalFormatting sqref="X131:Y131">
    <cfRule type="cellIs" dxfId="192" priority="203" operator="equal">
      <formula>"TD"</formula>
    </cfRule>
  </conditionalFormatting>
  <conditionalFormatting sqref="X131:Y131">
    <cfRule type="cellIs" dxfId="191" priority="202" operator="equal">
      <formula>"PR"</formula>
    </cfRule>
  </conditionalFormatting>
  <conditionalFormatting sqref="X135:Y135">
    <cfRule type="cellIs" dxfId="190" priority="201" operator="equal">
      <formula>"Me"</formula>
    </cfRule>
  </conditionalFormatting>
  <conditionalFormatting sqref="X135:Y135">
    <cfRule type="cellIs" dxfId="189" priority="200" operator="equal">
      <formula>"TD"</formula>
    </cfRule>
  </conditionalFormatting>
  <conditionalFormatting sqref="X135:Y135">
    <cfRule type="cellIs" dxfId="188" priority="199" operator="equal">
      <formula>"PR"</formula>
    </cfRule>
  </conditionalFormatting>
  <conditionalFormatting sqref="O121">
    <cfRule type="cellIs" dxfId="187" priority="198" operator="equal">
      <formula>"Me"</formula>
    </cfRule>
  </conditionalFormatting>
  <conditionalFormatting sqref="O121">
    <cfRule type="cellIs" dxfId="186" priority="197" operator="equal">
      <formula>"TD"</formula>
    </cfRule>
  </conditionalFormatting>
  <conditionalFormatting sqref="O121">
    <cfRule type="cellIs" dxfId="185" priority="196" operator="equal">
      <formula>"PR"</formula>
    </cfRule>
  </conditionalFormatting>
  <conditionalFormatting sqref="O131">
    <cfRule type="cellIs" dxfId="184" priority="195" operator="equal">
      <formula>"Me"</formula>
    </cfRule>
  </conditionalFormatting>
  <conditionalFormatting sqref="O131">
    <cfRule type="cellIs" dxfId="183" priority="194" operator="equal">
      <formula>"TD"</formula>
    </cfRule>
  </conditionalFormatting>
  <conditionalFormatting sqref="O131">
    <cfRule type="cellIs" dxfId="182" priority="193" operator="equal">
      <formula>"PR"</formula>
    </cfRule>
  </conditionalFormatting>
  <conditionalFormatting sqref="O135">
    <cfRule type="cellIs" dxfId="181" priority="192" operator="equal">
      <formula>"Me"</formula>
    </cfRule>
  </conditionalFormatting>
  <conditionalFormatting sqref="O135">
    <cfRule type="cellIs" dxfId="180" priority="191" operator="equal">
      <formula>"TD"</formula>
    </cfRule>
  </conditionalFormatting>
  <conditionalFormatting sqref="O135">
    <cfRule type="cellIs" dxfId="179" priority="190" operator="equal">
      <formula>"PR"</formula>
    </cfRule>
  </conditionalFormatting>
  <conditionalFormatting sqref="W81:W82">
    <cfRule type="cellIs" dxfId="178" priority="186" operator="equal">
      <formula>"Me"</formula>
    </cfRule>
  </conditionalFormatting>
  <conditionalFormatting sqref="W81:W82">
    <cfRule type="cellIs" dxfId="177" priority="185" operator="equal">
      <formula>"TD"</formula>
    </cfRule>
  </conditionalFormatting>
  <conditionalFormatting sqref="W81:W82">
    <cfRule type="cellIs" dxfId="176" priority="184" operator="equal">
      <formula>"PR"</formula>
    </cfRule>
  </conditionalFormatting>
  <conditionalFormatting sqref="X69:X70">
    <cfRule type="cellIs" dxfId="175" priority="183" operator="equal">
      <formula>"Me"</formula>
    </cfRule>
  </conditionalFormatting>
  <conditionalFormatting sqref="X69:X70">
    <cfRule type="cellIs" dxfId="174" priority="182" operator="equal">
      <formula>"TD"</formula>
    </cfRule>
  </conditionalFormatting>
  <conditionalFormatting sqref="X69:X70">
    <cfRule type="cellIs" dxfId="173" priority="181" operator="equal">
      <formula>"PR"</formula>
    </cfRule>
  </conditionalFormatting>
  <conditionalFormatting sqref="AC113">
    <cfRule type="cellIs" dxfId="172" priority="180" operator="equal">
      <formula>"Me"</formula>
    </cfRule>
  </conditionalFormatting>
  <conditionalFormatting sqref="AC113">
    <cfRule type="cellIs" dxfId="171" priority="179" operator="equal">
      <formula>"TD"</formula>
    </cfRule>
  </conditionalFormatting>
  <conditionalFormatting sqref="AC114">
    <cfRule type="cellIs" dxfId="170" priority="178" operator="equal">
      <formula>"Me"</formula>
    </cfRule>
  </conditionalFormatting>
  <conditionalFormatting sqref="AC114">
    <cfRule type="cellIs" dxfId="169" priority="177" operator="equal">
      <formula>"PR"</formula>
    </cfRule>
  </conditionalFormatting>
  <conditionalFormatting sqref="V181:V182">
    <cfRule type="cellIs" dxfId="168" priority="176" operator="equal">
      <formula>"Me"</formula>
    </cfRule>
  </conditionalFormatting>
  <conditionalFormatting sqref="V181:V182">
    <cfRule type="cellIs" dxfId="167" priority="175" operator="equal">
      <formula>"TD"</formula>
    </cfRule>
  </conditionalFormatting>
  <conditionalFormatting sqref="V181:V182">
    <cfRule type="cellIs" dxfId="166" priority="174" operator="equal">
      <formula>"PR"</formula>
    </cfRule>
  </conditionalFormatting>
  <conditionalFormatting sqref="X243:X244">
    <cfRule type="cellIs" dxfId="165" priority="173" operator="equal">
      <formula>"Me"</formula>
    </cfRule>
  </conditionalFormatting>
  <conditionalFormatting sqref="X243:X244">
    <cfRule type="cellIs" dxfId="164" priority="172" operator="equal">
      <formula>"TD"</formula>
    </cfRule>
  </conditionalFormatting>
  <conditionalFormatting sqref="X243:X244">
    <cfRule type="cellIs" dxfId="163" priority="171" operator="equal">
      <formula>"PR"</formula>
    </cfRule>
  </conditionalFormatting>
  <conditionalFormatting sqref="Q104">
    <cfRule type="cellIs" dxfId="162" priority="170" operator="equal">
      <formula>"Me"</formula>
    </cfRule>
  </conditionalFormatting>
  <conditionalFormatting sqref="Q104">
    <cfRule type="cellIs" dxfId="161" priority="169" operator="equal">
      <formula>"TD"</formula>
    </cfRule>
  </conditionalFormatting>
  <conditionalFormatting sqref="Q104">
    <cfRule type="cellIs" dxfId="160" priority="168" operator="equal">
      <formula>"PR"</formula>
    </cfRule>
  </conditionalFormatting>
  <conditionalFormatting sqref="R63:R64">
    <cfRule type="cellIs" dxfId="159" priority="167" operator="equal">
      <formula>"Me"</formula>
    </cfRule>
  </conditionalFormatting>
  <conditionalFormatting sqref="R63:R64">
    <cfRule type="cellIs" dxfId="158" priority="166" operator="equal">
      <formula>"TD"</formula>
    </cfRule>
  </conditionalFormatting>
  <conditionalFormatting sqref="R63:R64">
    <cfRule type="cellIs" dxfId="157" priority="165" operator="equal">
      <formula>"PR"</formula>
    </cfRule>
  </conditionalFormatting>
  <conditionalFormatting sqref="R47:R48">
    <cfRule type="cellIs" dxfId="156" priority="164" operator="equal">
      <formula>"Me"</formula>
    </cfRule>
  </conditionalFormatting>
  <conditionalFormatting sqref="R47:R48">
    <cfRule type="cellIs" dxfId="155" priority="163" operator="equal">
      <formula>"TD"</formula>
    </cfRule>
  </conditionalFormatting>
  <conditionalFormatting sqref="R47:R48">
    <cfRule type="cellIs" dxfId="154" priority="162" operator="equal">
      <formula>"PR"</formula>
    </cfRule>
  </conditionalFormatting>
  <conditionalFormatting sqref="R35:R36">
    <cfRule type="cellIs" dxfId="153" priority="161" operator="equal">
      <formula>"Me"</formula>
    </cfRule>
  </conditionalFormatting>
  <conditionalFormatting sqref="R35:R36">
    <cfRule type="cellIs" dxfId="152" priority="160" operator="equal">
      <formula>"TD"</formula>
    </cfRule>
  </conditionalFormatting>
  <conditionalFormatting sqref="R35:R36">
    <cfRule type="cellIs" dxfId="151" priority="159" operator="equal">
      <formula>"PR"</formula>
    </cfRule>
  </conditionalFormatting>
  <conditionalFormatting sqref="U23:V24">
    <cfRule type="cellIs" dxfId="150" priority="158" operator="equal">
      <formula>"Me"</formula>
    </cfRule>
  </conditionalFormatting>
  <conditionalFormatting sqref="U23:V24">
    <cfRule type="cellIs" dxfId="149" priority="157" operator="equal">
      <formula>"TD"</formula>
    </cfRule>
  </conditionalFormatting>
  <conditionalFormatting sqref="U23:V24">
    <cfRule type="cellIs" dxfId="148" priority="156" operator="equal">
      <formula>"PR"</formula>
    </cfRule>
  </conditionalFormatting>
  <conditionalFormatting sqref="U23:V23">
    <cfRule type="cellIs" dxfId="147" priority="155" operator="equal">
      <formula>"Me"</formula>
    </cfRule>
  </conditionalFormatting>
  <conditionalFormatting sqref="U23:V23">
    <cfRule type="cellIs" dxfId="146" priority="154" operator="equal">
      <formula>"TD"</formula>
    </cfRule>
  </conditionalFormatting>
  <conditionalFormatting sqref="U145:U146">
    <cfRule type="cellIs" dxfId="145" priority="153" operator="equal">
      <formula>"Me"</formula>
    </cfRule>
  </conditionalFormatting>
  <conditionalFormatting sqref="U145:U146">
    <cfRule type="cellIs" dxfId="144" priority="152" operator="equal">
      <formula>"TD"</formula>
    </cfRule>
  </conditionalFormatting>
  <conditionalFormatting sqref="U145:U146">
    <cfRule type="cellIs" dxfId="143" priority="151" operator="equal">
      <formula>"PR"</formula>
    </cfRule>
  </conditionalFormatting>
  <conditionalFormatting sqref="W77:W78">
    <cfRule type="cellIs" dxfId="142" priority="150" operator="equal">
      <formula>"Me"</formula>
    </cfRule>
  </conditionalFormatting>
  <conditionalFormatting sqref="W77:W78">
    <cfRule type="cellIs" dxfId="141" priority="149" operator="equal">
      <formula>"TD"</formula>
    </cfRule>
  </conditionalFormatting>
  <conditionalFormatting sqref="W41:W42">
    <cfRule type="cellIs" dxfId="140" priority="148" operator="equal">
      <formula>"Me"</formula>
    </cfRule>
  </conditionalFormatting>
  <conditionalFormatting sqref="W41:W42">
    <cfRule type="cellIs" dxfId="139" priority="147" operator="equal">
      <formula>"TD"</formula>
    </cfRule>
  </conditionalFormatting>
  <conditionalFormatting sqref="W41:W42">
    <cfRule type="cellIs" dxfId="138" priority="146" operator="equal">
      <formula>"PR"</formula>
    </cfRule>
  </conditionalFormatting>
  <conditionalFormatting sqref="U114">
    <cfRule type="cellIs" dxfId="137" priority="145" operator="equal">
      <formula>"Me"</formula>
    </cfRule>
  </conditionalFormatting>
  <conditionalFormatting sqref="U114">
    <cfRule type="cellIs" dxfId="136" priority="144" operator="equal">
      <formula>"TD"</formula>
    </cfRule>
  </conditionalFormatting>
  <conditionalFormatting sqref="U114">
    <cfRule type="cellIs" dxfId="135" priority="143" operator="equal">
      <formula>"PR"</formula>
    </cfRule>
  </conditionalFormatting>
  <conditionalFormatting sqref="AB82 AB81:AC81">
    <cfRule type="cellIs" dxfId="134" priority="142" operator="equal">
      <formula>"Me"</formula>
    </cfRule>
  </conditionalFormatting>
  <conditionalFormatting sqref="AB82 AB81:AC81">
    <cfRule type="cellIs" dxfId="133" priority="141" operator="equal">
      <formula>"TD"</formula>
    </cfRule>
  </conditionalFormatting>
  <conditionalFormatting sqref="AB81:AC81 AB82">
    <cfRule type="cellIs" dxfId="132" priority="139" operator="equal">
      <formula>"Me"</formula>
    </cfRule>
  </conditionalFormatting>
  <conditionalFormatting sqref="AB81:AC81 AB82">
    <cfRule type="cellIs" dxfId="131" priority="138" operator="equal">
      <formula>"TD"</formula>
    </cfRule>
  </conditionalFormatting>
  <conditionalFormatting sqref="AB82 AB81:AC81">
    <cfRule type="cellIs" dxfId="130" priority="140" operator="equal">
      <formula>"PR"</formula>
    </cfRule>
  </conditionalFormatting>
  <conditionalFormatting sqref="AC82">
    <cfRule type="cellIs" dxfId="129" priority="137" operator="equal">
      <formula>"Me"</formula>
    </cfRule>
  </conditionalFormatting>
  <conditionalFormatting sqref="AC82">
    <cfRule type="cellIs" dxfId="128" priority="136" operator="equal">
      <formula>"PR"</formula>
    </cfRule>
  </conditionalFormatting>
  <conditionalFormatting sqref="R55:R56">
    <cfRule type="cellIs" dxfId="127" priority="135" operator="equal">
      <formula>"TD"</formula>
    </cfRule>
  </conditionalFormatting>
  <conditionalFormatting sqref="R131">
    <cfRule type="cellIs" dxfId="126" priority="131" operator="equal">
      <formula>"Me"</formula>
    </cfRule>
  </conditionalFormatting>
  <conditionalFormatting sqref="R131">
    <cfRule type="cellIs" dxfId="125" priority="130" operator="equal">
      <formula>"TD"</formula>
    </cfRule>
  </conditionalFormatting>
  <conditionalFormatting sqref="R131">
    <cfRule type="cellIs" dxfId="124" priority="129" operator="equal">
      <formula>"PR"</formula>
    </cfRule>
  </conditionalFormatting>
  <conditionalFormatting sqref="R127">
    <cfRule type="cellIs" dxfId="123" priority="125" operator="equal">
      <formula>"Me"</formula>
    </cfRule>
  </conditionalFormatting>
  <conditionalFormatting sqref="R127">
    <cfRule type="cellIs" dxfId="122" priority="124" operator="equal">
      <formula>"TD"</formula>
    </cfRule>
  </conditionalFormatting>
  <conditionalFormatting sqref="R127">
    <cfRule type="cellIs" dxfId="121" priority="123" operator="equal">
      <formula>"PR"</formula>
    </cfRule>
  </conditionalFormatting>
  <conditionalFormatting sqref="W123">
    <cfRule type="cellIs" dxfId="120" priority="122" operator="equal">
      <formula>"Me"</formula>
    </cfRule>
  </conditionalFormatting>
  <conditionalFormatting sqref="W123">
    <cfRule type="cellIs" dxfId="119" priority="121" operator="equal">
      <formula>"TD"</formula>
    </cfRule>
  </conditionalFormatting>
  <conditionalFormatting sqref="W123">
    <cfRule type="cellIs" dxfId="118" priority="120" operator="equal">
      <formula>"PR"</formula>
    </cfRule>
  </conditionalFormatting>
  <conditionalFormatting sqref="W131">
    <cfRule type="cellIs" dxfId="117" priority="119" operator="equal">
      <formula>"Me"</formula>
    </cfRule>
  </conditionalFormatting>
  <conditionalFormatting sqref="W131">
    <cfRule type="cellIs" dxfId="116" priority="118" operator="equal">
      <formula>"TD"</formula>
    </cfRule>
  </conditionalFormatting>
  <conditionalFormatting sqref="W131">
    <cfRule type="cellIs" dxfId="115" priority="117" operator="equal">
      <formula>"PR"</formula>
    </cfRule>
  </conditionalFormatting>
  <conditionalFormatting sqref="W135">
    <cfRule type="cellIs" dxfId="114" priority="116" operator="equal">
      <formula>"Me"</formula>
    </cfRule>
  </conditionalFormatting>
  <conditionalFormatting sqref="W135">
    <cfRule type="cellIs" dxfId="113" priority="115" operator="equal">
      <formula>"TD"</formula>
    </cfRule>
  </conditionalFormatting>
  <conditionalFormatting sqref="W135">
    <cfRule type="cellIs" dxfId="112" priority="114" operator="equal">
      <formula>"PR"</formula>
    </cfRule>
  </conditionalFormatting>
  <conditionalFormatting sqref="X103:X104">
    <cfRule type="cellIs" dxfId="111" priority="113" operator="equal">
      <formula>"Me"</formula>
    </cfRule>
  </conditionalFormatting>
  <conditionalFormatting sqref="X103:X104">
    <cfRule type="cellIs" dxfId="110" priority="112" operator="equal">
      <formula>"TD"</formula>
    </cfRule>
  </conditionalFormatting>
  <conditionalFormatting sqref="X103:X104">
    <cfRule type="cellIs" dxfId="109" priority="111" operator="equal">
      <formula>"PR"</formula>
    </cfRule>
  </conditionalFormatting>
  <conditionalFormatting sqref="Z77:AA78">
    <cfRule type="cellIs" dxfId="108" priority="110" operator="equal">
      <formula>"Me"</formula>
    </cfRule>
  </conditionalFormatting>
  <conditionalFormatting sqref="Z77:AA78">
    <cfRule type="cellIs" dxfId="107" priority="109" operator="equal">
      <formula>"TD"</formula>
    </cfRule>
  </conditionalFormatting>
  <conditionalFormatting sqref="Z77:AA78">
    <cfRule type="cellIs" dxfId="106" priority="107" operator="equal">
      <formula>"Me"</formula>
    </cfRule>
  </conditionalFormatting>
  <conditionalFormatting sqref="Z77:AA78">
    <cfRule type="cellIs" dxfId="105" priority="106" operator="equal">
      <formula>"TD"</formula>
    </cfRule>
  </conditionalFormatting>
  <conditionalFormatting sqref="Z77:AA78">
    <cfRule type="cellIs" dxfId="104" priority="108" operator="equal">
      <formula>"PR"</formula>
    </cfRule>
  </conditionalFormatting>
  <conditionalFormatting sqref="Y77">
    <cfRule type="cellIs" dxfId="103" priority="105" operator="equal">
      <formula>"Me"</formula>
    </cfRule>
  </conditionalFormatting>
  <conditionalFormatting sqref="Y77">
    <cfRule type="cellIs" dxfId="102" priority="104" operator="equal">
      <formula>"TD"</formula>
    </cfRule>
  </conditionalFormatting>
  <conditionalFormatting sqref="AB77">
    <cfRule type="cellIs" dxfId="101" priority="103" operator="equal">
      <formula>"Me"</formula>
    </cfRule>
  </conditionalFormatting>
  <conditionalFormatting sqref="AB77">
    <cfRule type="cellIs" dxfId="100" priority="102" operator="equal">
      <formula>"TD"</formula>
    </cfRule>
  </conditionalFormatting>
  <conditionalFormatting sqref="AC77">
    <cfRule type="cellIs" dxfId="99" priority="101" operator="equal">
      <formula>"Me"</formula>
    </cfRule>
  </conditionalFormatting>
  <conditionalFormatting sqref="AC77">
    <cfRule type="cellIs" dxfId="98" priority="100" operator="equal">
      <formula>"TD"</formula>
    </cfRule>
  </conditionalFormatting>
  <conditionalFormatting sqref="X28">
    <cfRule type="cellIs" dxfId="97" priority="99" operator="equal">
      <formula>"Me"</formula>
    </cfRule>
  </conditionalFormatting>
  <conditionalFormatting sqref="X28">
    <cfRule type="cellIs" dxfId="96" priority="98" operator="equal">
      <formula>"Me"</formula>
    </cfRule>
  </conditionalFormatting>
  <conditionalFormatting sqref="X28">
    <cfRule type="cellIs" dxfId="95" priority="97" operator="equal">
      <formula>"TD"</formula>
    </cfRule>
  </conditionalFormatting>
  <conditionalFormatting sqref="X28">
    <cfRule type="cellIs" dxfId="94" priority="96" operator="equal">
      <formula>"PR"</formula>
    </cfRule>
  </conditionalFormatting>
  <conditionalFormatting sqref="X25">
    <cfRule type="cellIs" dxfId="93" priority="95" operator="equal">
      <formula>"Me"</formula>
    </cfRule>
  </conditionalFormatting>
  <conditionalFormatting sqref="X25">
    <cfRule type="cellIs" dxfId="92" priority="94" operator="equal">
      <formula>"Me"</formula>
    </cfRule>
  </conditionalFormatting>
  <conditionalFormatting sqref="X25">
    <cfRule type="cellIs" dxfId="91" priority="93" operator="equal">
      <formula>"TD"</formula>
    </cfRule>
  </conditionalFormatting>
  <conditionalFormatting sqref="X25">
    <cfRule type="cellIs" dxfId="90" priority="92" operator="equal">
      <formula>"PR"</formula>
    </cfRule>
  </conditionalFormatting>
  <conditionalFormatting sqref="AB69:AB70">
    <cfRule type="cellIs" dxfId="89" priority="91" operator="equal">
      <formula>"Me"</formula>
    </cfRule>
  </conditionalFormatting>
  <conditionalFormatting sqref="AB69:AB70">
    <cfRule type="cellIs" dxfId="88" priority="90" operator="equal">
      <formula>"TD"</formula>
    </cfRule>
  </conditionalFormatting>
  <conditionalFormatting sqref="AB69:AB70">
    <cfRule type="cellIs" dxfId="87" priority="89" operator="equal">
      <formula>"PR"</formula>
    </cfRule>
  </conditionalFormatting>
  <conditionalFormatting sqref="AB89:AC89 AB90">
    <cfRule type="cellIs" dxfId="86" priority="88" operator="equal">
      <formula>"Me"</formula>
    </cfRule>
  </conditionalFormatting>
  <conditionalFormatting sqref="AB89:AC89 AB90">
    <cfRule type="cellIs" dxfId="85" priority="87" operator="equal">
      <formula>"TD"</formula>
    </cfRule>
  </conditionalFormatting>
  <conditionalFormatting sqref="AB89:AC89 AB90">
    <cfRule type="cellIs" dxfId="84" priority="86" operator="equal">
      <formula>"PR"</formula>
    </cfRule>
  </conditionalFormatting>
  <conditionalFormatting sqref="AC90">
    <cfRule type="cellIs" dxfId="83" priority="85" operator="equal">
      <formula>"Me"</formula>
    </cfRule>
  </conditionalFormatting>
  <conditionalFormatting sqref="AC90">
    <cfRule type="cellIs" dxfId="82" priority="84" operator="equal">
      <formula>"PR"</formula>
    </cfRule>
  </conditionalFormatting>
  <conditionalFormatting sqref="W112 W114">
    <cfRule type="cellIs" dxfId="81" priority="83" operator="equal">
      <formula>"Me"</formula>
    </cfRule>
  </conditionalFormatting>
  <conditionalFormatting sqref="W112 W114">
    <cfRule type="cellIs" dxfId="80" priority="82" operator="equal">
      <formula>"TD"</formula>
    </cfRule>
  </conditionalFormatting>
  <conditionalFormatting sqref="W112 W114">
    <cfRule type="cellIs" dxfId="79" priority="81" operator="equal">
      <formula>"PR"</formula>
    </cfRule>
  </conditionalFormatting>
  <conditionalFormatting sqref="W111 W113">
    <cfRule type="cellIs" dxfId="78" priority="80" operator="equal">
      <formula>"Me"</formula>
    </cfRule>
  </conditionalFormatting>
  <conditionalFormatting sqref="W111 W113">
    <cfRule type="cellIs" dxfId="77" priority="79" operator="equal">
      <formula>"TD"</formula>
    </cfRule>
  </conditionalFormatting>
  <conditionalFormatting sqref="W111 W113">
    <cfRule type="cellIs" dxfId="76" priority="78" operator="equal">
      <formula>"PR"</formula>
    </cfRule>
  </conditionalFormatting>
  <conditionalFormatting sqref="W95:W96">
    <cfRule type="cellIs" dxfId="75" priority="74" operator="equal">
      <formula>"Me"</formula>
    </cfRule>
  </conditionalFormatting>
  <conditionalFormatting sqref="W95:W96">
    <cfRule type="cellIs" dxfId="74" priority="73" operator="equal">
      <formula>"TD"</formula>
    </cfRule>
  </conditionalFormatting>
  <conditionalFormatting sqref="W95:W96">
    <cfRule type="cellIs" dxfId="73" priority="72" operator="equal">
      <formula>"PR"</formula>
    </cfRule>
  </conditionalFormatting>
  <conditionalFormatting sqref="X123:X124">
    <cfRule type="cellIs" dxfId="72" priority="71" operator="equal">
      <formula>"Me"</formula>
    </cfRule>
  </conditionalFormatting>
  <conditionalFormatting sqref="X123:X124">
    <cfRule type="cellIs" dxfId="71" priority="70" operator="equal">
      <formula>"TD"</formula>
    </cfRule>
  </conditionalFormatting>
  <conditionalFormatting sqref="X123:X124">
    <cfRule type="cellIs" dxfId="70" priority="69" operator="equal">
      <formula>"PR"</formula>
    </cfRule>
  </conditionalFormatting>
  <conditionalFormatting sqref="X87:X88">
    <cfRule type="cellIs" dxfId="69" priority="68" operator="equal">
      <formula>"Me"</formula>
    </cfRule>
  </conditionalFormatting>
  <conditionalFormatting sqref="X87:X88">
    <cfRule type="cellIs" dxfId="68" priority="67" operator="equal">
      <formula>"TD"</formula>
    </cfRule>
  </conditionalFormatting>
  <conditionalFormatting sqref="X87:X88">
    <cfRule type="cellIs" dxfId="67" priority="66" operator="equal">
      <formula>"PR"</formula>
    </cfRule>
  </conditionalFormatting>
  <conditionalFormatting sqref="X90">
    <cfRule type="cellIs" dxfId="66" priority="65" operator="equal">
      <formula>"Me"</formula>
    </cfRule>
  </conditionalFormatting>
  <conditionalFormatting sqref="X90">
    <cfRule type="cellIs" dxfId="65" priority="64" operator="equal">
      <formula>"TD"</formula>
    </cfRule>
  </conditionalFormatting>
  <conditionalFormatting sqref="X90">
    <cfRule type="cellIs" dxfId="64" priority="63" operator="equal">
      <formula>"PR"</formula>
    </cfRule>
  </conditionalFormatting>
  <conditionalFormatting sqref="X96">
    <cfRule type="cellIs" dxfId="63" priority="62" operator="equal">
      <formula>"Me"</formula>
    </cfRule>
  </conditionalFormatting>
  <conditionalFormatting sqref="X96">
    <cfRule type="cellIs" dxfId="62" priority="61" operator="equal">
      <formula>"TD"</formula>
    </cfRule>
  </conditionalFormatting>
  <conditionalFormatting sqref="X96">
    <cfRule type="cellIs" dxfId="61" priority="60" operator="equal">
      <formula>"PR"</formula>
    </cfRule>
  </conditionalFormatting>
  <conditionalFormatting sqref="X134">
    <cfRule type="cellIs" dxfId="60" priority="59" operator="equal">
      <formula>"Me"</formula>
    </cfRule>
  </conditionalFormatting>
  <conditionalFormatting sqref="X134">
    <cfRule type="cellIs" dxfId="59" priority="58" operator="equal">
      <formula>"TD"</formula>
    </cfRule>
  </conditionalFormatting>
  <conditionalFormatting sqref="X134">
    <cfRule type="cellIs" dxfId="58" priority="57" operator="equal">
      <formula>"PR"</formula>
    </cfRule>
  </conditionalFormatting>
  <conditionalFormatting sqref="X134">
    <cfRule type="cellIs" dxfId="57" priority="56" operator="equal">
      <formula>"Me"</formula>
    </cfRule>
  </conditionalFormatting>
  <conditionalFormatting sqref="X134">
    <cfRule type="cellIs" dxfId="56" priority="55" operator="equal">
      <formula>"TD"</formula>
    </cfRule>
  </conditionalFormatting>
  <conditionalFormatting sqref="X134">
    <cfRule type="cellIs" dxfId="55" priority="54" operator="equal">
      <formula>"PR"</formula>
    </cfRule>
  </conditionalFormatting>
  <conditionalFormatting sqref="V145:W146">
    <cfRule type="cellIs" dxfId="54" priority="53" operator="equal">
      <formula>"Me"</formula>
    </cfRule>
  </conditionalFormatting>
  <conditionalFormatting sqref="V145:W146">
    <cfRule type="cellIs" dxfId="53" priority="52" operator="equal">
      <formula>"TD"</formula>
    </cfRule>
  </conditionalFormatting>
  <conditionalFormatting sqref="V145:W146">
    <cfRule type="cellIs" dxfId="52" priority="51" operator="equal">
      <formula>"PR"</formula>
    </cfRule>
  </conditionalFormatting>
  <conditionalFormatting sqref="Y168">
    <cfRule type="cellIs" dxfId="51" priority="50" operator="equal">
      <formula>"Me"</formula>
    </cfRule>
  </conditionalFormatting>
  <conditionalFormatting sqref="Y168">
    <cfRule type="cellIs" dxfId="50" priority="49" operator="equal">
      <formula>"TD"</formula>
    </cfRule>
  </conditionalFormatting>
  <conditionalFormatting sqref="Y168">
    <cfRule type="cellIs" dxfId="49" priority="48" operator="equal">
      <formula>"PR"</formula>
    </cfRule>
  </conditionalFormatting>
  <conditionalFormatting sqref="AB167:AB168">
    <cfRule type="cellIs" dxfId="48" priority="47" operator="equal">
      <formula>"Me"</formula>
    </cfRule>
  </conditionalFormatting>
  <conditionalFormatting sqref="AB167:AB168">
    <cfRule type="cellIs" dxfId="47" priority="46" operator="equal">
      <formula>"TD"</formula>
    </cfRule>
  </conditionalFormatting>
  <conditionalFormatting sqref="AB167:AB168">
    <cfRule type="cellIs" dxfId="46" priority="45" operator="equal">
      <formula>"PR"</formula>
    </cfRule>
  </conditionalFormatting>
  <conditionalFormatting sqref="AB167:AB168">
    <cfRule type="cellIs" dxfId="45" priority="44" operator="equal">
      <formula>"Me"</formula>
    </cfRule>
  </conditionalFormatting>
  <conditionalFormatting sqref="AB167:AB168">
    <cfRule type="cellIs" dxfId="44" priority="43" operator="equal">
      <formula>"TD"</formula>
    </cfRule>
  </conditionalFormatting>
  <conditionalFormatting sqref="Y178">
    <cfRule type="cellIs" dxfId="43" priority="42" operator="equal">
      <formula>"Me"</formula>
    </cfRule>
  </conditionalFormatting>
  <conditionalFormatting sqref="Y178">
    <cfRule type="cellIs" dxfId="42" priority="41" operator="equal">
      <formula>"TD"</formula>
    </cfRule>
  </conditionalFormatting>
  <conditionalFormatting sqref="Y178">
    <cfRule type="cellIs" dxfId="41" priority="40" operator="equal">
      <formula>"PR"</formula>
    </cfRule>
  </conditionalFormatting>
  <conditionalFormatting sqref="W223:W224">
    <cfRule type="cellIs" dxfId="40" priority="39" operator="equal">
      <formula>"Me"</formula>
    </cfRule>
  </conditionalFormatting>
  <conditionalFormatting sqref="W223:W224">
    <cfRule type="cellIs" dxfId="39" priority="38" operator="equal">
      <formula>"TD"</formula>
    </cfRule>
  </conditionalFormatting>
  <conditionalFormatting sqref="W223:W224">
    <cfRule type="cellIs" dxfId="38" priority="37" operator="equal">
      <formula>"PR"</formula>
    </cfRule>
  </conditionalFormatting>
  <conditionalFormatting sqref="AC38">
    <cfRule type="cellIs" dxfId="37" priority="36" operator="equal">
      <formula>"Me"</formula>
    </cfRule>
  </conditionalFormatting>
  <conditionalFormatting sqref="AC38">
    <cfRule type="cellIs" dxfId="36" priority="35" operator="equal">
      <formula>"PR"</formula>
    </cfRule>
  </conditionalFormatting>
  <conditionalFormatting sqref="AC42">
    <cfRule type="cellIs" dxfId="35" priority="34" operator="equal">
      <formula>"Me"</formula>
    </cfRule>
  </conditionalFormatting>
  <conditionalFormatting sqref="AC42">
    <cfRule type="cellIs" dxfId="34" priority="33" operator="equal">
      <formula>"PR"</formula>
    </cfRule>
  </conditionalFormatting>
  <conditionalFormatting sqref="AC48">
    <cfRule type="cellIs" dxfId="33" priority="32" operator="equal">
      <formula>"Me"</formula>
    </cfRule>
  </conditionalFormatting>
  <conditionalFormatting sqref="AC48">
    <cfRule type="cellIs" dxfId="32" priority="31" operator="equal">
      <formula>"PR"</formula>
    </cfRule>
  </conditionalFormatting>
  <conditionalFormatting sqref="AC50">
    <cfRule type="cellIs" dxfId="31" priority="30" operator="equal">
      <formula>"Me"</formula>
    </cfRule>
  </conditionalFormatting>
  <conditionalFormatting sqref="AC50">
    <cfRule type="cellIs" dxfId="30" priority="29" operator="equal">
      <formula>"PR"</formula>
    </cfRule>
  </conditionalFormatting>
  <conditionalFormatting sqref="AC54">
    <cfRule type="cellIs" dxfId="29" priority="28" operator="equal">
      <formula>"Me"</formula>
    </cfRule>
  </conditionalFormatting>
  <conditionalFormatting sqref="AC54">
    <cfRule type="cellIs" dxfId="28" priority="27" operator="equal">
      <formula>"PR"</formula>
    </cfRule>
  </conditionalFormatting>
  <conditionalFormatting sqref="AC56">
    <cfRule type="cellIs" dxfId="27" priority="26" operator="equal">
      <formula>"Me"</formula>
    </cfRule>
  </conditionalFormatting>
  <conditionalFormatting sqref="AC56">
    <cfRule type="cellIs" dxfId="26" priority="25" operator="equal">
      <formula>"PR"</formula>
    </cfRule>
  </conditionalFormatting>
  <conditionalFormatting sqref="AC58">
    <cfRule type="cellIs" dxfId="25" priority="24" operator="equal">
      <formula>"Me"</formula>
    </cfRule>
  </conditionalFormatting>
  <conditionalFormatting sqref="AC58">
    <cfRule type="cellIs" dxfId="24" priority="23" operator="equal">
      <formula>"PR"</formula>
    </cfRule>
  </conditionalFormatting>
  <conditionalFormatting sqref="AC66">
    <cfRule type="cellIs" dxfId="23" priority="22" operator="equal">
      <formula>"Me"</formula>
    </cfRule>
  </conditionalFormatting>
  <conditionalFormatting sqref="AC66">
    <cfRule type="cellIs" dxfId="22" priority="21" operator="equal">
      <formula>"PR"</formula>
    </cfRule>
  </conditionalFormatting>
  <conditionalFormatting sqref="AC68">
    <cfRule type="cellIs" dxfId="21" priority="20" operator="equal">
      <formula>"Me"</formula>
    </cfRule>
  </conditionalFormatting>
  <conditionalFormatting sqref="AC68">
    <cfRule type="cellIs" dxfId="20" priority="19" operator="equal">
      <formula>"PR"</formula>
    </cfRule>
  </conditionalFormatting>
  <conditionalFormatting sqref="AC70">
    <cfRule type="cellIs" dxfId="19" priority="18" operator="equal">
      <formula>"Me"</formula>
    </cfRule>
  </conditionalFormatting>
  <conditionalFormatting sqref="AC70">
    <cfRule type="cellIs" dxfId="18" priority="17" operator="equal">
      <formula>"PR"</formula>
    </cfRule>
  </conditionalFormatting>
  <conditionalFormatting sqref="AC74">
    <cfRule type="cellIs" dxfId="17" priority="16" operator="equal">
      <formula>"Me"</formula>
    </cfRule>
  </conditionalFormatting>
  <conditionalFormatting sqref="AC74">
    <cfRule type="cellIs" dxfId="16" priority="15" operator="equal">
      <formula>"PR"</formula>
    </cfRule>
  </conditionalFormatting>
  <conditionalFormatting sqref="AC122">
    <cfRule type="cellIs" dxfId="15" priority="14" operator="equal">
      <formula>"Me"</formula>
    </cfRule>
  </conditionalFormatting>
  <conditionalFormatting sqref="AC122">
    <cfRule type="cellIs" dxfId="14" priority="13" operator="equal">
      <formula>"PR"</formula>
    </cfRule>
  </conditionalFormatting>
  <conditionalFormatting sqref="AC124">
    <cfRule type="cellIs" dxfId="13" priority="12" operator="equal">
      <formula>"Me"</formula>
    </cfRule>
  </conditionalFormatting>
  <conditionalFormatting sqref="AC124">
    <cfRule type="cellIs" dxfId="12" priority="11" operator="equal">
      <formula>"PR"</formula>
    </cfRule>
  </conditionalFormatting>
  <conditionalFormatting sqref="AC130">
    <cfRule type="cellIs" dxfId="11" priority="10" operator="equal">
      <formula>"Me"</formula>
    </cfRule>
  </conditionalFormatting>
  <conditionalFormatting sqref="AC130">
    <cfRule type="cellIs" dxfId="10" priority="9" operator="equal">
      <formula>"PR"</formula>
    </cfRule>
  </conditionalFormatting>
  <conditionalFormatting sqref="AC176">
    <cfRule type="cellIs" dxfId="9" priority="8" operator="equal">
      <formula>"Me"</formula>
    </cfRule>
  </conditionalFormatting>
  <conditionalFormatting sqref="AC176">
    <cfRule type="cellIs" dxfId="8" priority="7" operator="equal">
      <formula>"PR"</formula>
    </cfRule>
  </conditionalFormatting>
  <conditionalFormatting sqref="AC184">
    <cfRule type="cellIs" dxfId="7" priority="6" operator="equal">
      <formula>"Me"</formula>
    </cfRule>
  </conditionalFormatting>
  <conditionalFormatting sqref="AC184">
    <cfRule type="cellIs" dxfId="6" priority="5" operator="equal">
      <formula>"PR"</formula>
    </cfRule>
  </conditionalFormatting>
  <conditionalFormatting sqref="AC238">
    <cfRule type="cellIs" dxfId="5" priority="4" operator="equal">
      <formula>"Me"</formula>
    </cfRule>
  </conditionalFormatting>
  <conditionalFormatting sqref="AC238">
    <cfRule type="cellIs" dxfId="4" priority="3" operator="equal">
      <formula>"PR"</formula>
    </cfRule>
  </conditionalFormatting>
  <conditionalFormatting sqref="AC212">
    <cfRule type="cellIs" dxfId="3" priority="2" operator="equal">
      <formula>"Me"</formula>
    </cfRule>
  </conditionalFormatting>
  <conditionalFormatting sqref="AC212">
    <cfRule type="cellIs" dxfId="2" priority="1" operator="equal">
      <formula>"PR"</formula>
    </cfRule>
  </conditionalFormatting>
  <conditionalFormatting sqref="D31 C75:D75 D83 D99 C120 C119:D119 C152 C151:D151 C138 C137:D137 C162 C161:D161 D187 D199 C29:C32 C23:C26 C53:C54 C38:C40 C80 C78 C97:C100 C92:C94 C82:C90 C108 C103:C106 C171:C172 C177:C178 C182 C227:C246 C184:C224">
    <cfRule type="cellIs" dxfId="1" priority="670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2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41" operator="lessThan" id="{67AE322A-BDF6-4A2D-9031-7EA9FB5C6A33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REF</vt:lpstr>
      <vt:lpstr>Jan 24</vt:lpstr>
      <vt:lpstr>Fev 24</vt:lpstr>
      <vt:lpstr>Mar 24</vt:lpstr>
      <vt:lpstr>Avr 24</vt:lpstr>
      <vt:lpstr>Mai 24</vt:lpstr>
      <vt:lpstr>Jun 24</vt:lpstr>
      <vt:lpstr>Jul 24</vt:lpstr>
      <vt:lpstr>Aou 24</vt:lpstr>
      <vt:lpstr>Sep 24</vt:lpstr>
      <vt:lpstr>Oct 24</vt:lpstr>
      <vt:lpstr>Nov 24</vt:lpstr>
      <vt:lpstr>Dec 24</vt:lpstr>
      <vt:lpstr>ListeAppel</vt:lpstr>
    </vt:vector>
  </TitlesOfParts>
  <Company>IDCN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Naze.L</dc:creator>
  <cp:lastModifiedBy>studentdot0208</cp:lastModifiedBy>
  <cp:lastPrinted>2024-06-26T12:51:22Z</cp:lastPrinted>
  <dcterms:created xsi:type="dcterms:W3CDTF">2010-03-17T12:06:42Z</dcterms:created>
  <dcterms:modified xsi:type="dcterms:W3CDTF">2025-01-22T13:57:51Z</dcterms:modified>
</cp:coreProperties>
</file>